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harts/style6.xml" ContentType="application/vnd.ms-office.chartstyle+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4.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5.xml" ContentType="application/vnd.openxmlformats-officedocument.drawing+xml"/>
  <Override PartName="/xl/charts/chart6.xml" ContentType="application/vnd.openxmlformats-officedocument.drawingml.chart+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6.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7.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8.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9.xml" ContentType="application/vnd.openxmlformats-officedocument.drawing+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10.xml" ContentType="application/vnd.openxmlformats-officedocument.drawing+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11.xml" ContentType="application/vnd.openxmlformats-officedocument.drawing+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12.xml" ContentType="application/vnd.openxmlformats-officedocument.drawing+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13.xml" ContentType="application/vnd.openxmlformats-officedocument.drawing+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14.xml" ContentType="application/vnd.openxmlformats-officedocument.drawing+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15.xml" ContentType="application/vnd.openxmlformats-officedocument.drawing+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worksheets/sheet1.xml" ContentType="application/vnd.openxmlformats-officedocument.spreadsheetml.worksheet+xml"/>
  <Override PartName="/xl/worksheets/sheet2.xml" ContentType="application/vnd.openxmlformats-officedocument.spreadsheetml.worksheet+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https://developmentpathwaysltd-my.sharepoint.com/personal/jdoyle_p4sp_org/Documents/Desktop/Files to transfer to desktop (Brisbane trip)/Financing Study Update (Final outputs)/"/>
    </mc:Choice>
  </mc:AlternateContent>
  <xr:revisionPtr revIDLastSave="0" documentId="8_{DA529E62-1B3B-4245-9812-243950F9B653}" xr6:coauthVersionLast="47" xr6:coauthVersionMax="47" xr10:uidLastSave="{00000000-0000-0000-0000-000000000000}"/>
  <bookViews>
    <workbookView xWindow="-110" yWindow="-110" windowWidth="19420" windowHeight="10420" xr2:uid="{10491F13-7080-E447-8FB1-762E92167B18}"/>
  </bookViews>
  <sheets>
    <sheet name="Introduction" sheetId="25" r:id="rId1"/>
    <sheet name="COK" sheetId="32" r:id="rId2"/>
    <sheet name="FJI" sheetId="1" r:id="rId3"/>
    <sheet name="FSM" sheetId="40" r:id="rId4"/>
    <sheet name="KIR" sheetId="34" r:id="rId5"/>
    <sheet name="NRU" sheetId="33" r:id="rId6"/>
    <sheet name="PLW" sheetId="41" r:id="rId7"/>
    <sheet name="PNG" sheetId="38" r:id="rId8"/>
    <sheet name="WSM" sheetId="30" r:id="rId9"/>
    <sheet name="SLB" sheetId="35" r:id="rId10"/>
    <sheet name="MHL" sheetId="36" r:id="rId11"/>
    <sheet name="TLS" sheetId="47" r:id="rId12"/>
    <sheet name="TON" sheetId="29" r:id="rId13"/>
    <sheet name="TUV" sheetId="31" r:id="rId14"/>
    <sheet name="VUT" sheetId="37" r:id="rId15"/>
    <sheet name="Lists" sheetId="54" state="hidden" r:id="rId16"/>
    <sheet name="WEO Oct 2023" sheetId="26" r:id="rId17"/>
    <sheet name="WDI GNI" sheetId="28" r:id="rId18"/>
    <sheet name="AUD exchange rate" sheetId="46" state="hidden" r:id="rId1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96" i="31" l="1"/>
  <c r="T124" i="32"/>
  <c r="E46" i="38" l="1"/>
  <c r="E47" i="38"/>
  <c r="BW45" i="38"/>
  <c r="BV45" i="38"/>
  <c r="BP45" i="38"/>
  <c r="BO45" i="38"/>
  <c r="BN45" i="38"/>
  <c r="BM45" i="38"/>
  <c r="BL45" i="38"/>
  <c r="BK45" i="38"/>
  <c r="BJ45" i="38"/>
  <c r="BI45" i="38"/>
  <c r="BH45" i="38"/>
  <c r="BG45" i="38"/>
  <c r="BF45" i="38"/>
  <c r="BE45" i="38"/>
  <c r="BD45" i="38"/>
  <c r="BC45" i="38"/>
  <c r="BB45" i="38"/>
  <c r="AZ45" i="38"/>
  <c r="AS45" i="38"/>
  <c r="AR45" i="38"/>
  <c r="AQ45" i="38"/>
  <c r="AP45" i="38"/>
  <c r="AO45" i="38"/>
  <c r="AN45" i="38"/>
  <c r="AM45" i="38"/>
  <c r="AL45" i="38"/>
  <c r="AK45" i="38"/>
  <c r="AJ45" i="38"/>
  <c r="AI45" i="38"/>
  <c r="AH45" i="38"/>
  <c r="AG45" i="38"/>
  <c r="AF45" i="38"/>
  <c r="AE45" i="38"/>
  <c r="E45" i="38"/>
  <c r="BW44" i="38"/>
  <c r="BV44" i="38"/>
  <c r="BP44" i="38"/>
  <c r="BO44" i="38"/>
  <c r="BN44" i="38"/>
  <c r="BM44" i="38"/>
  <c r="BL44" i="38"/>
  <c r="BK44" i="38"/>
  <c r="BJ44" i="38"/>
  <c r="BI44" i="38"/>
  <c r="BH44" i="38"/>
  <c r="BG44" i="38"/>
  <c r="BF44" i="38"/>
  <c r="BE44" i="38"/>
  <c r="BD44" i="38"/>
  <c r="BC44" i="38"/>
  <c r="BB44" i="38"/>
  <c r="AZ44" i="38"/>
  <c r="AS44" i="38"/>
  <c r="AR44" i="38"/>
  <c r="AQ44" i="38"/>
  <c r="AP44" i="38"/>
  <c r="AO44" i="38"/>
  <c r="AN44" i="38"/>
  <c r="AM44" i="38"/>
  <c r="AL44" i="38"/>
  <c r="AK44" i="38"/>
  <c r="AJ44" i="38"/>
  <c r="AI44" i="38"/>
  <c r="AH44" i="38"/>
  <c r="AG44" i="38"/>
  <c r="AF44" i="38"/>
  <c r="AE44" i="38"/>
  <c r="E44" i="38"/>
  <c r="BW43" i="38"/>
  <c r="BV43" i="38"/>
  <c r="BP43" i="38"/>
  <c r="BO43" i="38"/>
  <c r="BN43" i="38"/>
  <c r="BM43" i="38"/>
  <c r="BL43" i="38"/>
  <c r="BK43" i="38"/>
  <c r="BJ43" i="38"/>
  <c r="BI43" i="38"/>
  <c r="BH43" i="38"/>
  <c r="BG43" i="38"/>
  <c r="BF43" i="38"/>
  <c r="BE43" i="38"/>
  <c r="BD43" i="38"/>
  <c r="BC43" i="38"/>
  <c r="BB43" i="38"/>
  <c r="AZ43" i="38"/>
  <c r="AS43" i="38"/>
  <c r="AR43" i="38"/>
  <c r="AQ43" i="38"/>
  <c r="AP43" i="38"/>
  <c r="AO43" i="38"/>
  <c r="AN43" i="38"/>
  <c r="AM43" i="38"/>
  <c r="AL43" i="38"/>
  <c r="AK43" i="38"/>
  <c r="AJ43" i="38"/>
  <c r="AI43" i="38"/>
  <c r="AH43" i="38"/>
  <c r="AG43" i="38"/>
  <c r="AF43" i="38"/>
  <c r="AE43" i="38"/>
  <c r="E43" i="38"/>
  <c r="BW42" i="38"/>
  <c r="BV42" i="38"/>
  <c r="BP42" i="38"/>
  <c r="BO42" i="38"/>
  <c r="BN42" i="38"/>
  <c r="BM42" i="38"/>
  <c r="BL42" i="38"/>
  <c r="BK42" i="38"/>
  <c r="BJ42" i="38"/>
  <c r="BI42" i="38"/>
  <c r="BH42" i="38"/>
  <c r="BG42" i="38"/>
  <c r="BF42" i="38"/>
  <c r="BE42" i="38"/>
  <c r="BD42" i="38"/>
  <c r="BC42" i="38"/>
  <c r="BB42" i="38"/>
  <c r="AZ42" i="38"/>
  <c r="AS42" i="38"/>
  <c r="AR42" i="38"/>
  <c r="AQ42" i="38"/>
  <c r="AP42" i="38"/>
  <c r="AO42" i="38"/>
  <c r="AN42" i="38"/>
  <c r="AM42" i="38"/>
  <c r="AL42" i="38"/>
  <c r="AK42" i="38"/>
  <c r="AJ42" i="38"/>
  <c r="AI42" i="38"/>
  <c r="AH42" i="38"/>
  <c r="AG42" i="38"/>
  <c r="AF42" i="38"/>
  <c r="AE42" i="38"/>
  <c r="E42" i="38"/>
  <c r="BW41" i="38"/>
  <c r="BV41" i="38"/>
  <c r="BP41" i="38"/>
  <c r="BO41" i="38"/>
  <c r="BN41" i="38"/>
  <c r="BM41" i="38"/>
  <c r="BL41" i="38"/>
  <c r="BK41" i="38"/>
  <c r="BJ41" i="38"/>
  <c r="BI41" i="38"/>
  <c r="BH41" i="38"/>
  <c r="BG41" i="38"/>
  <c r="BF41" i="38"/>
  <c r="BE41" i="38"/>
  <c r="BD41" i="38"/>
  <c r="BC41" i="38"/>
  <c r="BB41" i="38"/>
  <c r="AZ41" i="38"/>
  <c r="AS41" i="38"/>
  <c r="AR41" i="38"/>
  <c r="AQ41" i="38"/>
  <c r="AP41" i="38"/>
  <c r="AO41" i="38"/>
  <c r="AN41" i="38"/>
  <c r="AM41" i="38"/>
  <c r="AL41" i="38"/>
  <c r="AK41" i="38"/>
  <c r="AJ41" i="38"/>
  <c r="AI41" i="38"/>
  <c r="AH41" i="38"/>
  <c r="AG41" i="38"/>
  <c r="AF41" i="38"/>
  <c r="AE41" i="38"/>
  <c r="E41" i="38"/>
  <c r="BW40" i="38"/>
  <c r="BV40" i="38"/>
  <c r="BP40" i="38"/>
  <c r="BO40" i="38"/>
  <c r="BN40" i="38"/>
  <c r="BM40" i="38"/>
  <c r="BL40" i="38"/>
  <c r="BK40" i="38"/>
  <c r="BJ40" i="38"/>
  <c r="BI40" i="38"/>
  <c r="BH40" i="38"/>
  <c r="BG40" i="38"/>
  <c r="BF40" i="38"/>
  <c r="BE40" i="38"/>
  <c r="BD40" i="38"/>
  <c r="BC40" i="38"/>
  <c r="BB40" i="38"/>
  <c r="AZ40" i="38"/>
  <c r="AS40" i="38"/>
  <c r="AR40" i="38"/>
  <c r="AQ40" i="38"/>
  <c r="AP40" i="38"/>
  <c r="AO40" i="38"/>
  <c r="AN40" i="38"/>
  <c r="AM40" i="38"/>
  <c r="AL40" i="38"/>
  <c r="AK40" i="38"/>
  <c r="AJ40" i="38"/>
  <c r="AI40" i="38"/>
  <c r="AH40" i="38"/>
  <c r="AG40" i="38"/>
  <c r="AF40" i="38"/>
  <c r="AE40" i="38"/>
  <c r="E40" i="38"/>
  <c r="BW39" i="38"/>
  <c r="BV39" i="38"/>
  <c r="BQ39" i="38"/>
  <c r="BP39" i="38"/>
  <c r="BO39" i="38"/>
  <c r="BN39" i="38"/>
  <c r="BM39" i="38"/>
  <c r="BL39" i="38"/>
  <c r="BK39" i="38"/>
  <c r="BJ39" i="38"/>
  <c r="BI39" i="38"/>
  <c r="BH39" i="38"/>
  <c r="BG39" i="38"/>
  <c r="BF39" i="38"/>
  <c r="BE39" i="38"/>
  <c r="BD39" i="38"/>
  <c r="BC39" i="38"/>
  <c r="BB39" i="38"/>
  <c r="AZ39" i="38"/>
  <c r="AT39" i="38"/>
  <c r="AS39" i="38"/>
  <c r="AR39" i="38"/>
  <c r="AQ39" i="38"/>
  <c r="AP39" i="38"/>
  <c r="AO39" i="38"/>
  <c r="AN39" i="38"/>
  <c r="AM39" i="38"/>
  <c r="AL39" i="38"/>
  <c r="AK39" i="38"/>
  <c r="AJ39" i="38"/>
  <c r="AI39" i="38"/>
  <c r="AH39" i="38"/>
  <c r="AG39" i="38"/>
  <c r="AF39" i="38"/>
  <c r="AE39" i="38"/>
  <c r="E39" i="38"/>
  <c r="BW38" i="38"/>
  <c r="BV38" i="38"/>
  <c r="BK38" i="38"/>
  <c r="BJ38" i="38"/>
  <c r="BI38" i="38"/>
  <c r="BH38" i="38"/>
  <c r="BG38" i="38"/>
  <c r="BF38" i="38"/>
  <c r="BE38" i="38"/>
  <c r="BD38" i="38"/>
  <c r="BC38" i="38"/>
  <c r="BB38" i="38"/>
  <c r="AZ38" i="38"/>
  <c r="AN38" i="38"/>
  <c r="AM38" i="38"/>
  <c r="AL38" i="38"/>
  <c r="AK38" i="38"/>
  <c r="AJ38" i="38"/>
  <c r="AI38" i="38"/>
  <c r="AH38" i="38"/>
  <c r="AG38" i="38"/>
  <c r="AF38" i="38"/>
  <c r="AE38" i="38"/>
  <c r="E38" i="38"/>
  <c r="BW57" i="38"/>
  <c r="BV57" i="38"/>
  <c r="BP57" i="38"/>
  <c r="BO57" i="38"/>
  <c r="BN57" i="38"/>
  <c r="BM57" i="38"/>
  <c r="BL57" i="38"/>
  <c r="BK57" i="38"/>
  <c r="BJ57" i="38"/>
  <c r="BI57" i="38"/>
  <c r="BH57" i="38"/>
  <c r="BG57" i="38"/>
  <c r="BF57" i="38"/>
  <c r="BE57" i="38"/>
  <c r="BD57" i="38"/>
  <c r="BC57" i="38"/>
  <c r="BB57" i="38"/>
  <c r="AZ57" i="38"/>
  <c r="AS57" i="38"/>
  <c r="AR57" i="38"/>
  <c r="AQ57" i="38"/>
  <c r="AP57" i="38"/>
  <c r="AO57" i="38"/>
  <c r="AN57" i="38"/>
  <c r="AM57" i="38"/>
  <c r="AL57" i="38"/>
  <c r="AK57" i="38"/>
  <c r="AJ57" i="38"/>
  <c r="AI57" i="38"/>
  <c r="AH57" i="38"/>
  <c r="AG57" i="38"/>
  <c r="AF57" i="38"/>
  <c r="AE57" i="38"/>
  <c r="E57" i="38"/>
  <c r="BW56" i="38"/>
  <c r="BV56" i="38"/>
  <c r="BQ56" i="38"/>
  <c r="BP56" i="38"/>
  <c r="BO56" i="38"/>
  <c r="BN56" i="38"/>
  <c r="BM56" i="38"/>
  <c r="BL56" i="38"/>
  <c r="BK56" i="38"/>
  <c r="BJ56" i="38"/>
  <c r="BI56" i="38"/>
  <c r="BH56" i="38"/>
  <c r="BG56" i="38"/>
  <c r="BF56" i="38"/>
  <c r="BE56" i="38"/>
  <c r="BD56" i="38"/>
  <c r="BC56" i="38"/>
  <c r="BB56" i="38"/>
  <c r="AZ56" i="38"/>
  <c r="AT56" i="38"/>
  <c r="AS56" i="38"/>
  <c r="AR56" i="38"/>
  <c r="AQ56" i="38"/>
  <c r="AP56" i="38"/>
  <c r="AO56" i="38"/>
  <c r="AN56" i="38"/>
  <c r="AM56" i="38"/>
  <c r="AL56" i="38"/>
  <c r="AK56" i="38"/>
  <c r="AJ56" i="38"/>
  <c r="AI56" i="38"/>
  <c r="AH56" i="38"/>
  <c r="AG56" i="38"/>
  <c r="AF56" i="38"/>
  <c r="AE56" i="38"/>
  <c r="E56" i="38"/>
  <c r="AY39" i="30" l="1"/>
  <c r="AY16" i="41"/>
  <c r="AZ16" i="41"/>
  <c r="AY17" i="41"/>
  <c r="AZ17" i="41"/>
  <c r="AY18" i="41"/>
  <c r="AZ18" i="41"/>
  <c r="AY19" i="41"/>
  <c r="AZ19" i="41"/>
  <c r="AY20" i="41"/>
  <c r="AZ20" i="41"/>
  <c r="AY21" i="41"/>
  <c r="AZ21" i="41"/>
  <c r="AX17" i="41"/>
  <c r="AX18" i="41"/>
  <c r="AX19" i="41"/>
  <c r="AX20" i="41"/>
  <c r="AX21" i="41"/>
  <c r="P218" i="40" a="1"/>
  <c r="P218" i="40" s="1"/>
  <c r="P219" i="40" a="1"/>
  <c r="P219" i="40" s="1"/>
  <c r="P216" i="40" a="1"/>
  <c r="P216" i="40" s="1"/>
  <c r="P208" i="40" a="1"/>
  <c r="P208" i="40" s="1"/>
  <c r="P209" i="40" s="1"/>
  <c r="P206" i="40" a="1"/>
  <c r="P206" i="40" s="1"/>
  <c r="G85" i="37"/>
  <c r="G84" i="37"/>
  <c r="G82" i="37"/>
  <c r="G81" i="37"/>
  <c r="G80" i="37"/>
  <c r="G79" i="37"/>
  <c r="G85" i="31"/>
  <c r="G84" i="31"/>
  <c r="G82" i="31"/>
  <c r="G81" i="31"/>
  <c r="G80" i="31"/>
  <c r="G79" i="31"/>
  <c r="G86" i="29"/>
  <c r="G85" i="29"/>
  <c r="G83" i="29"/>
  <c r="G82" i="29"/>
  <c r="G81" i="29"/>
  <c r="G80" i="29"/>
  <c r="G85" i="47"/>
  <c r="G84" i="47"/>
  <c r="G82" i="47"/>
  <c r="G81" i="47"/>
  <c r="G80" i="47"/>
  <c r="G79" i="47"/>
  <c r="G85" i="36"/>
  <c r="G84" i="36"/>
  <c r="G82" i="36"/>
  <c r="G81" i="36"/>
  <c r="G80" i="36"/>
  <c r="G79" i="36"/>
  <c r="G85" i="35"/>
  <c r="G84" i="35"/>
  <c r="G82" i="35"/>
  <c r="G81" i="35"/>
  <c r="G80" i="35"/>
  <c r="G79" i="35"/>
  <c r="G85" i="30"/>
  <c r="G84" i="30"/>
  <c r="G82" i="30"/>
  <c r="G81" i="30"/>
  <c r="G80" i="30"/>
  <c r="G79" i="30"/>
  <c r="G85" i="38"/>
  <c r="G84" i="38"/>
  <c r="G82" i="38"/>
  <c r="G81" i="38"/>
  <c r="G80" i="38"/>
  <c r="G79" i="38"/>
  <c r="G85" i="41"/>
  <c r="G84" i="41"/>
  <c r="P84" i="41" s="1"/>
  <c r="G82" i="41"/>
  <c r="G81" i="41"/>
  <c r="P81" i="41" s="1"/>
  <c r="G80" i="41"/>
  <c r="G79" i="41"/>
  <c r="P79" i="41"/>
  <c r="P80" i="41"/>
  <c r="G85" i="33"/>
  <c r="G84" i="33"/>
  <c r="G82" i="33"/>
  <c r="G81" i="33"/>
  <c r="G80" i="33"/>
  <c r="G79" i="33"/>
  <c r="G85" i="34"/>
  <c r="G84" i="34"/>
  <c r="G82" i="34"/>
  <c r="G81" i="34"/>
  <c r="G80" i="34"/>
  <c r="G79" i="34"/>
  <c r="G85" i="40"/>
  <c r="G84" i="40"/>
  <c r="G82" i="40"/>
  <c r="G81" i="40"/>
  <c r="G80" i="40"/>
  <c r="G79" i="40"/>
  <c r="G85" i="1"/>
  <c r="G84" i="1"/>
  <c r="G82" i="1"/>
  <c r="G81" i="1"/>
  <c r="G80" i="1"/>
  <c r="G79" i="1"/>
  <c r="B257" i="37"/>
  <c r="B256" i="37"/>
  <c r="B255" i="37"/>
  <c r="B254" i="37"/>
  <c r="B257" i="31"/>
  <c r="B256" i="31"/>
  <c r="B255" i="31"/>
  <c r="B254" i="31"/>
  <c r="B258" i="29"/>
  <c r="B257" i="29"/>
  <c r="B256" i="29"/>
  <c r="B255" i="29"/>
  <c r="B257" i="47"/>
  <c r="B256" i="47"/>
  <c r="B255" i="47"/>
  <c r="B254" i="47"/>
  <c r="B257" i="36"/>
  <c r="B256" i="36"/>
  <c r="B255" i="36"/>
  <c r="B254" i="36"/>
  <c r="B257" i="35"/>
  <c r="B256" i="35"/>
  <c r="B255" i="35"/>
  <c r="B254" i="35"/>
  <c r="B257" i="30"/>
  <c r="B256" i="30"/>
  <c r="B255" i="30"/>
  <c r="B254" i="30"/>
  <c r="B257" i="38"/>
  <c r="B256" i="38"/>
  <c r="B255" i="38"/>
  <c r="B254" i="38"/>
  <c r="B257" i="41"/>
  <c r="B256" i="41"/>
  <c r="B255" i="41"/>
  <c r="B254" i="41"/>
  <c r="B257" i="33"/>
  <c r="B256" i="33"/>
  <c r="B255" i="33"/>
  <c r="B254" i="33"/>
  <c r="B257" i="34"/>
  <c r="B256" i="34"/>
  <c r="B255" i="34"/>
  <c r="B254" i="34"/>
  <c r="B257" i="40"/>
  <c r="B256" i="40"/>
  <c r="B255" i="40"/>
  <c r="B254" i="40"/>
  <c r="B257" i="1"/>
  <c r="B256" i="1"/>
  <c r="B255" i="1"/>
  <c r="B254" i="1"/>
  <c r="G85" i="32"/>
  <c r="G84" i="32"/>
  <c r="G82" i="32"/>
  <c r="G81" i="32"/>
  <c r="G80" i="32"/>
  <c r="G79" i="32"/>
  <c r="B255" i="32"/>
  <c r="B254" i="32"/>
  <c r="B253" i="32"/>
  <c r="B252" i="32"/>
  <c r="G88" i="33"/>
  <c r="BJ9" i="1"/>
  <c r="AX22" i="32"/>
  <c r="P82" i="41" l="1"/>
  <c r="P85" i="41" s="1"/>
  <c r="BS28" i="1"/>
  <c r="BV28" i="1"/>
  <c r="BW28" i="1"/>
  <c r="BR27" i="1"/>
  <c r="BR28" i="1"/>
  <c r="AC212" i="30" l="1"/>
  <c r="AC212" i="40"/>
  <c r="R221" i="40" l="1" a="1"/>
  <c r="R221" i="40" s="1"/>
  <c r="S221" i="40" a="1"/>
  <c r="S221" i="40" s="1"/>
  <c r="T221" i="40" a="1"/>
  <c r="T221" i="40" s="1"/>
  <c r="U221" i="40" a="1"/>
  <c r="U221" i="40" s="1"/>
  <c r="V221" i="40" a="1"/>
  <c r="V221" i="40" s="1"/>
  <c r="W221" i="40" a="1"/>
  <c r="W221" i="40" s="1"/>
  <c r="X221" i="40" a="1"/>
  <c r="X221" i="40" s="1"/>
  <c r="Y221" i="40" a="1"/>
  <c r="Y221" i="40" s="1"/>
  <c r="Z221" i="40" a="1"/>
  <c r="Z221" i="40" s="1"/>
  <c r="AA221" i="40" a="1"/>
  <c r="AA221" i="40" s="1"/>
  <c r="AB221" i="40" a="1"/>
  <c r="AB221" i="40" s="1"/>
  <c r="AB214" i="40" s="1"/>
  <c r="AC221" i="40" a="1"/>
  <c r="AC221" i="40" s="1"/>
  <c r="Q221" i="40" a="1"/>
  <c r="Q221" i="40" s="1"/>
  <c r="R215" i="1"/>
  <c r="S215" i="1"/>
  <c r="T215" i="1"/>
  <c r="U215" i="1"/>
  <c r="V215" i="1"/>
  <c r="W215" i="1"/>
  <c r="X215" i="1"/>
  <c r="Y215" i="1"/>
  <c r="Z215" i="1"/>
  <c r="AA215" i="1"/>
  <c r="Q215" i="1"/>
  <c r="P215" i="1"/>
  <c r="P213" i="1"/>
  <c r="R81" i="29"/>
  <c r="S81" i="29"/>
  <c r="Q136" i="29"/>
  <c r="R136" i="29"/>
  <c r="Q135" i="29"/>
  <c r="Q206" i="40" l="1" a="1"/>
  <c r="Q206" i="40" s="1"/>
  <c r="AC221" i="47" l="1" a="1"/>
  <c r="AC221" i="47" s="1"/>
  <c r="AB221" i="47" a="1"/>
  <c r="AB221" i="47" s="1"/>
  <c r="AA221" i="47" a="1"/>
  <c r="AA221" i="47" s="1"/>
  <c r="Z221" i="47" a="1"/>
  <c r="Z221" i="47" s="1"/>
  <c r="Y221" i="47" a="1"/>
  <c r="Y221" i="47" s="1"/>
  <c r="X221" i="47" a="1"/>
  <c r="X221" i="47" s="1"/>
  <c r="W221" i="47" a="1"/>
  <c r="W221" i="47" s="1"/>
  <c r="V221" i="47" a="1"/>
  <c r="V221" i="47" s="1"/>
  <c r="U221" i="47" a="1"/>
  <c r="U221" i="47" s="1"/>
  <c r="T221" i="47" a="1"/>
  <c r="T221" i="47" s="1"/>
  <c r="S221" i="47" a="1"/>
  <c r="S221" i="47" s="1"/>
  <c r="R221" i="47" a="1"/>
  <c r="R221" i="47" s="1"/>
  <c r="Q221" i="47" a="1"/>
  <c r="Q221" i="47" s="1"/>
  <c r="P221" i="47" a="1"/>
  <c r="P221" i="47" s="1"/>
  <c r="O221" i="47" a="1"/>
  <c r="O221" i="47" s="1"/>
  <c r="N221" i="47" a="1"/>
  <c r="N221" i="47" s="1"/>
  <c r="AC221" i="36" a="1"/>
  <c r="AC221" i="36" s="1"/>
  <c r="AB221" i="36" a="1"/>
  <c r="AB221" i="36" s="1"/>
  <c r="AA221" i="36" a="1"/>
  <c r="AA221" i="36" s="1"/>
  <c r="Z221" i="36" a="1"/>
  <c r="Z221" i="36" s="1"/>
  <c r="Y221" i="36" a="1"/>
  <c r="Y221" i="36" s="1"/>
  <c r="X221" i="36" a="1"/>
  <c r="X221" i="36" s="1"/>
  <c r="W221" i="36" a="1"/>
  <c r="W221" i="36" s="1"/>
  <c r="V221" i="36" a="1"/>
  <c r="V221" i="36" s="1"/>
  <c r="U221" i="36" a="1"/>
  <c r="U221" i="36" s="1"/>
  <c r="T221" i="36" a="1"/>
  <c r="T221" i="36" s="1"/>
  <c r="S221" i="36" a="1"/>
  <c r="S221" i="36" s="1"/>
  <c r="R221" i="36" a="1"/>
  <c r="R221" i="36" s="1"/>
  <c r="Q221" i="36" a="1"/>
  <c r="Q221" i="36" s="1"/>
  <c r="P221" i="36" a="1"/>
  <c r="P221" i="36" s="1"/>
  <c r="AB221" i="38" a="1"/>
  <c r="AB221" i="38" s="1"/>
  <c r="AA221" i="38" a="1"/>
  <c r="AA221" i="38" s="1"/>
  <c r="Z221" i="38" a="1"/>
  <c r="Z221" i="38" s="1"/>
  <c r="Y221" i="38" a="1"/>
  <c r="Y221" i="38" s="1"/>
  <c r="X221" i="38" a="1"/>
  <c r="X221" i="38" s="1"/>
  <c r="W221" i="38" a="1"/>
  <c r="W221" i="38" s="1"/>
  <c r="V221" i="38" a="1"/>
  <c r="V221" i="38" s="1"/>
  <c r="U221" i="38" a="1"/>
  <c r="U221" i="38" s="1"/>
  <c r="T221" i="38" a="1"/>
  <c r="T221" i="38" s="1"/>
  <c r="S221" i="38" a="1"/>
  <c r="S221" i="38" s="1"/>
  <c r="R221" i="38" a="1"/>
  <c r="R221" i="38" s="1"/>
  <c r="Q221" i="38" a="1"/>
  <c r="Q221" i="38" s="1"/>
  <c r="P221" i="38" a="1"/>
  <c r="P221" i="38" s="1"/>
  <c r="AC221" i="41" a="1"/>
  <c r="AC221" i="41" s="1"/>
  <c r="AB221" i="41" a="1"/>
  <c r="AB221" i="41" s="1"/>
  <c r="AA221" i="41" a="1"/>
  <c r="AA221" i="41" s="1"/>
  <c r="Z221" i="41" a="1"/>
  <c r="Z221" i="41" s="1"/>
  <c r="Y221" i="41" a="1"/>
  <c r="Y221" i="41" s="1"/>
  <c r="X221" i="41" a="1"/>
  <c r="X221" i="41" s="1"/>
  <c r="W221" i="41" a="1"/>
  <c r="W221" i="41" s="1"/>
  <c r="V221" i="41" a="1"/>
  <c r="V221" i="41" s="1"/>
  <c r="U221" i="41" a="1"/>
  <c r="U221" i="41" s="1"/>
  <c r="T221" i="41" a="1"/>
  <c r="T221" i="41" s="1"/>
  <c r="S221" i="41" a="1"/>
  <c r="S221" i="41" s="1"/>
  <c r="R221" i="41" a="1"/>
  <c r="R221" i="41" s="1"/>
  <c r="Q221" i="41" a="1"/>
  <c r="Q221" i="41" s="1"/>
  <c r="P221" i="41" a="1"/>
  <c r="P221" i="41" s="1"/>
  <c r="AC221" i="37" a="1"/>
  <c r="AC221" i="37" s="1"/>
  <c r="AB221" i="37" a="1"/>
  <c r="AB221" i="37" s="1"/>
  <c r="AA221" i="37" a="1"/>
  <c r="AA221" i="37" s="1"/>
  <c r="Z221" i="37" a="1"/>
  <c r="Z221" i="37" s="1"/>
  <c r="Y221" i="37" a="1"/>
  <c r="Y221" i="37" s="1"/>
  <c r="X221" i="37" a="1"/>
  <c r="X221" i="37" s="1"/>
  <c r="W221" i="37" a="1"/>
  <c r="W221" i="37" s="1"/>
  <c r="V221" i="37" a="1"/>
  <c r="V221" i="37" s="1"/>
  <c r="U221" i="37" a="1"/>
  <c r="U221" i="37" s="1"/>
  <c r="T221" i="37" a="1"/>
  <c r="T221" i="37" s="1"/>
  <c r="S221" i="37" a="1"/>
  <c r="S221" i="37" s="1"/>
  <c r="R221" i="37" a="1"/>
  <c r="R221" i="37" s="1"/>
  <c r="Q221" i="37" a="1"/>
  <c r="Q221" i="37" s="1"/>
  <c r="P221" i="37" a="1"/>
  <c r="P221" i="37" s="1"/>
  <c r="AC221" i="35" a="1"/>
  <c r="AC221" i="35" s="1"/>
  <c r="AB221" i="35" a="1"/>
  <c r="AB221" i="35" s="1"/>
  <c r="AA221" i="35" a="1"/>
  <c r="AA221" i="35" s="1"/>
  <c r="Z221" i="35" a="1"/>
  <c r="Z221" i="35" s="1"/>
  <c r="Y221" i="35" a="1"/>
  <c r="Y221" i="35" s="1"/>
  <c r="X221" i="35" a="1"/>
  <c r="X221" i="35" s="1"/>
  <c r="W221" i="35" a="1"/>
  <c r="W221" i="35" s="1"/>
  <c r="V221" i="35" a="1"/>
  <c r="V221" i="35" s="1"/>
  <c r="U221" i="35" a="1"/>
  <c r="U221" i="35" s="1"/>
  <c r="T221" i="35" a="1"/>
  <c r="T221" i="35" s="1"/>
  <c r="S221" i="35" a="1"/>
  <c r="S221" i="35" s="1"/>
  <c r="R221" i="35" a="1"/>
  <c r="R221" i="35" s="1"/>
  <c r="Q221" i="35" a="1"/>
  <c r="Q221" i="35" s="1"/>
  <c r="P221" i="35" a="1"/>
  <c r="P221" i="35" s="1"/>
  <c r="O221" i="35" a="1"/>
  <c r="O221" i="35" s="1"/>
  <c r="AD221" i="34" a="1"/>
  <c r="AD221" i="34" s="1"/>
  <c r="AC221" i="34" a="1"/>
  <c r="AC221" i="34" s="1"/>
  <c r="AB221" i="34" a="1"/>
  <c r="AB221" i="34" s="1"/>
  <c r="AA221" i="34" a="1"/>
  <c r="AA221" i="34" s="1"/>
  <c r="Z221" i="34" a="1"/>
  <c r="Z221" i="34" s="1"/>
  <c r="Y221" i="34" a="1"/>
  <c r="Y221" i="34" s="1"/>
  <c r="X221" i="34" a="1"/>
  <c r="X221" i="34" s="1"/>
  <c r="W221" i="34" a="1"/>
  <c r="W221" i="34" s="1"/>
  <c r="V221" i="34" a="1"/>
  <c r="V221" i="34" s="1"/>
  <c r="U221" i="34" a="1"/>
  <c r="U221" i="34" s="1"/>
  <c r="T221" i="34" a="1"/>
  <c r="T221" i="34" s="1"/>
  <c r="S221" i="34" a="1"/>
  <c r="S221" i="34" s="1"/>
  <c r="R221" i="34" a="1"/>
  <c r="R221" i="34" s="1"/>
  <c r="Q221" i="34" a="1"/>
  <c r="Q221" i="34" s="1"/>
  <c r="P221" i="34" a="1"/>
  <c r="P221" i="34" s="1"/>
  <c r="O221" i="34" a="1"/>
  <c r="O221" i="34" s="1"/>
  <c r="N221" i="34" a="1"/>
  <c r="N221" i="34" s="1"/>
  <c r="AC221" i="33" a="1"/>
  <c r="AC221" i="33" s="1"/>
  <c r="AB221" i="33" a="1"/>
  <c r="AB221" i="33" s="1"/>
  <c r="AA221" i="33" a="1"/>
  <c r="AA221" i="33" s="1"/>
  <c r="Z221" i="33" a="1"/>
  <c r="Z221" i="33" s="1"/>
  <c r="Y221" i="33" a="1"/>
  <c r="Y221" i="33" s="1"/>
  <c r="X221" i="33" a="1"/>
  <c r="X221" i="33" s="1"/>
  <c r="W221" i="33" a="1"/>
  <c r="W221" i="33" s="1"/>
  <c r="V221" i="33" a="1"/>
  <c r="V221" i="33" s="1"/>
  <c r="U221" i="33" a="1"/>
  <c r="U221" i="33" s="1"/>
  <c r="T221" i="33" a="1"/>
  <c r="T221" i="33" s="1"/>
  <c r="S221" i="33" a="1"/>
  <c r="S221" i="33" s="1"/>
  <c r="R221" i="33" a="1"/>
  <c r="R221" i="33" s="1"/>
  <c r="Q221" i="33" a="1"/>
  <c r="Q221" i="33" s="1"/>
  <c r="P221" i="33" a="1"/>
  <c r="P221" i="33" s="1"/>
  <c r="O221" i="33" a="1"/>
  <c r="O221" i="33" s="1"/>
  <c r="AC221" i="31" a="1"/>
  <c r="AC221" i="31" s="1"/>
  <c r="AB221" i="31" a="1"/>
  <c r="AB221" i="31" s="1"/>
  <c r="AA221" i="31" a="1"/>
  <c r="AA221" i="31" s="1"/>
  <c r="Z221" i="31" a="1"/>
  <c r="Z221" i="31" s="1"/>
  <c r="Y221" i="31" a="1"/>
  <c r="Y221" i="31" s="1"/>
  <c r="X221" i="31" a="1"/>
  <c r="X221" i="31" s="1"/>
  <c r="W221" i="31" a="1"/>
  <c r="W221" i="31" s="1"/>
  <c r="V221" i="31" a="1"/>
  <c r="V221" i="31" s="1"/>
  <c r="U221" i="31" a="1"/>
  <c r="U221" i="31" s="1"/>
  <c r="T221" i="31" a="1"/>
  <c r="T221" i="31" s="1"/>
  <c r="S221" i="31" a="1"/>
  <c r="S221" i="31" s="1"/>
  <c r="R221" i="31" a="1"/>
  <c r="R221" i="31" s="1"/>
  <c r="Q221" i="31" a="1"/>
  <c r="Q221" i="31" s="1"/>
  <c r="P221" i="31" a="1"/>
  <c r="P221" i="31" s="1"/>
  <c r="O221" i="31" a="1"/>
  <c r="O221" i="31" s="1"/>
  <c r="N221" i="31" a="1"/>
  <c r="N221" i="31" s="1"/>
  <c r="AC221" i="30" a="1"/>
  <c r="AC221" i="30" s="1"/>
  <c r="AB221" i="30" a="1"/>
  <c r="AB221" i="30" s="1"/>
  <c r="AA221" i="30" a="1"/>
  <c r="AA221" i="30" s="1"/>
  <c r="Z221" i="30" a="1"/>
  <c r="Z221" i="30" s="1"/>
  <c r="Y221" i="30" a="1"/>
  <c r="Y221" i="30" s="1"/>
  <c r="X221" i="30" a="1"/>
  <c r="X221" i="30" s="1"/>
  <c r="W221" i="30" a="1"/>
  <c r="W221" i="30" s="1"/>
  <c r="V221" i="30" a="1"/>
  <c r="V221" i="30" s="1"/>
  <c r="U221" i="30" a="1"/>
  <c r="U221" i="30" s="1"/>
  <c r="T221" i="30" a="1"/>
  <c r="T221" i="30" s="1"/>
  <c r="S221" i="30" a="1"/>
  <c r="S221" i="30" s="1"/>
  <c r="R221" i="30" a="1"/>
  <c r="R221" i="30" s="1"/>
  <c r="Q221" i="30" a="1"/>
  <c r="Q221" i="30" s="1"/>
  <c r="P221" i="30" a="1"/>
  <c r="P221" i="30" s="1"/>
  <c r="O221" i="30" a="1"/>
  <c r="O221" i="30" s="1"/>
  <c r="N221" i="30" a="1"/>
  <c r="N221" i="30" s="1"/>
  <c r="M221" i="30" a="1"/>
  <c r="M221" i="30" s="1"/>
  <c r="L221" i="30" a="1"/>
  <c r="L221" i="30" s="1"/>
  <c r="K221" i="30" a="1"/>
  <c r="K221" i="30" s="1"/>
  <c r="J221" i="30" a="1"/>
  <c r="J221" i="30" s="1"/>
  <c r="I221" i="30" a="1"/>
  <c r="I221" i="30" s="1"/>
  <c r="H221" i="30" a="1"/>
  <c r="H221" i="30" s="1"/>
  <c r="AC222" i="29" a="1"/>
  <c r="AC222" i="29" s="1"/>
  <c r="AB222" i="29" a="1"/>
  <c r="AB222" i="29" s="1"/>
  <c r="AA222" i="29" a="1"/>
  <c r="AA222" i="29" s="1"/>
  <c r="Z222" i="29" a="1"/>
  <c r="Z222" i="29" s="1"/>
  <c r="Y222" i="29" a="1"/>
  <c r="Y222" i="29" s="1"/>
  <c r="X222" i="29" a="1"/>
  <c r="X222" i="29" s="1"/>
  <c r="W222" i="29" a="1"/>
  <c r="W222" i="29" s="1"/>
  <c r="V222" i="29" a="1"/>
  <c r="V222" i="29" s="1"/>
  <c r="U222" i="29" a="1"/>
  <c r="U222" i="29" s="1"/>
  <c r="T222" i="29" a="1"/>
  <c r="T222" i="29" s="1"/>
  <c r="S222" i="29" a="1"/>
  <c r="S222" i="29" s="1"/>
  <c r="R222" i="29" a="1"/>
  <c r="R222" i="29" s="1"/>
  <c r="Q222" i="29" a="1"/>
  <c r="Q222" i="29" s="1"/>
  <c r="P222" i="29" a="1"/>
  <c r="P222" i="29" s="1"/>
  <c r="O222" i="29" a="1"/>
  <c r="O222" i="29" s="1"/>
  <c r="N222" i="29" a="1"/>
  <c r="N222" i="29" s="1"/>
  <c r="M222" i="29" a="1"/>
  <c r="M222" i="29" s="1"/>
  <c r="L222" i="29" a="1"/>
  <c r="L222" i="29" s="1"/>
  <c r="K222" i="29" a="1"/>
  <c r="K222" i="29" s="1"/>
  <c r="J222" i="29" a="1"/>
  <c r="J222" i="29" s="1"/>
  <c r="I222" i="29" a="1"/>
  <c r="I222" i="29" s="1"/>
  <c r="H222" i="29" a="1"/>
  <c r="H222" i="29" s="1"/>
  <c r="AC221" i="1" a="1"/>
  <c r="AC221" i="1" s="1"/>
  <c r="AB221" i="1" a="1"/>
  <c r="AB221" i="1" s="1"/>
  <c r="AA221" i="1" a="1"/>
  <c r="AA221" i="1" s="1"/>
  <c r="Z221" i="1" a="1"/>
  <c r="Z221" i="1" s="1"/>
  <c r="Y221" i="1" a="1"/>
  <c r="Y221" i="1" s="1"/>
  <c r="X221" i="1" a="1"/>
  <c r="X221" i="1" s="1"/>
  <c r="W221" i="1" a="1"/>
  <c r="W221" i="1" s="1"/>
  <c r="V221" i="1" a="1"/>
  <c r="V221" i="1" s="1"/>
  <c r="U221" i="1" a="1"/>
  <c r="U221" i="1" s="1"/>
  <c r="T221" i="1" a="1"/>
  <c r="T221" i="1" s="1"/>
  <c r="S221" i="1" a="1"/>
  <c r="S221" i="1" s="1"/>
  <c r="R221" i="1" a="1"/>
  <c r="R221" i="1" s="1"/>
  <c r="Q221" i="1" a="1"/>
  <c r="Q221" i="1" s="1"/>
  <c r="P221" i="1" a="1"/>
  <c r="P221" i="1" s="1"/>
  <c r="O221" i="1" a="1"/>
  <c r="O221" i="1" s="1"/>
  <c r="N221" i="1" a="1"/>
  <c r="N221" i="1" s="1"/>
  <c r="M221" i="1" a="1"/>
  <c r="M221" i="1" s="1"/>
  <c r="L221" i="1" a="1"/>
  <c r="L221" i="1" s="1"/>
  <c r="K221" i="1" a="1"/>
  <c r="K221" i="1" s="1"/>
  <c r="J221" i="1" a="1"/>
  <c r="J221" i="1" s="1"/>
  <c r="I221" i="1" a="1"/>
  <c r="I221" i="1" s="1"/>
  <c r="H221" i="1" a="1"/>
  <c r="H221" i="1" s="1"/>
  <c r="Z80" i="1" l="1"/>
  <c r="BZ9" i="34" l="1"/>
  <c r="BB9" i="34"/>
  <c r="AD206" i="34" a="1"/>
  <c r="AD206" i="34" s="1"/>
  <c r="AD208" i="34" a="1"/>
  <c r="AD208" i="34" s="1"/>
  <c r="AD216" i="34" a="1"/>
  <c r="AD216" i="34" s="1"/>
  <c r="AD217" i="34" s="1"/>
  <c r="AD218" i="34" a="1"/>
  <c r="AD218" i="34" s="1"/>
  <c r="AD219" i="34" a="1"/>
  <c r="AD219" i="34" s="1"/>
  <c r="AD134" i="34"/>
  <c r="AD146" i="34" s="1"/>
  <c r="AD135" i="34"/>
  <c r="AD136" i="34"/>
  <c r="AD137" i="34"/>
  <c r="AD148" i="34" s="1"/>
  <c r="AD138" i="34"/>
  <c r="AD149" i="34" s="1"/>
  <c r="AD139" i="34"/>
  <c r="AD150" i="34" s="1"/>
  <c r="AD140" i="34"/>
  <c r="AD151" i="34" s="1"/>
  <c r="AD141" i="34"/>
  <c r="AD142" i="34"/>
  <c r="AD84" i="34"/>
  <c r="AD79" i="34"/>
  <c r="AD80" i="34"/>
  <c r="AD81" i="34"/>
  <c r="AB226" i="47"/>
  <c r="AB230" i="47"/>
  <c r="AB226" i="40"/>
  <c r="AB230" i="40"/>
  <c r="AB226" i="36"/>
  <c r="AB230" i="36"/>
  <c r="AB226" i="38"/>
  <c r="AB230" i="38"/>
  <c r="AB226" i="41"/>
  <c r="AB230" i="41"/>
  <c r="AB226" i="37"/>
  <c r="AB230" i="37"/>
  <c r="AB226" i="35"/>
  <c r="AB230" i="35"/>
  <c r="AB226" i="34"/>
  <c r="AB230" i="34"/>
  <c r="AA230" i="33"/>
  <c r="AA226" i="33"/>
  <c r="AB226" i="31"/>
  <c r="AB230" i="31"/>
  <c r="AA226" i="30"/>
  <c r="AA230" i="30"/>
  <c r="O230" i="1"/>
  <c r="O226" i="1"/>
  <c r="P226" i="1"/>
  <c r="Q226" i="1"/>
  <c r="P230" i="1"/>
  <c r="Q230" i="1"/>
  <c r="AA227" i="29"/>
  <c r="AA231" i="29"/>
  <c r="AD224" i="34" l="1"/>
  <c r="AD152" i="34"/>
  <c r="AD182" i="34" s="1"/>
  <c r="AD82" i="34"/>
  <c r="AD109" i="34" s="1"/>
  <c r="AD147" i="34"/>
  <c r="AD177" i="34" s="1"/>
  <c r="AD85" i="34"/>
  <c r="AD112" i="34" s="1"/>
  <c r="AD143" i="34"/>
  <c r="AD107" i="34"/>
  <c r="AD176" i="34"/>
  <c r="AD108" i="34"/>
  <c r="AD111" i="34"/>
  <c r="AD178" i="34"/>
  <c r="AD179" i="34"/>
  <c r="AD180" i="34"/>
  <c r="AD181" i="34"/>
  <c r="AD106" i="34"/>
  <c r="AD207" i="34"/>
  <c r="AD209" i="34"/>
  <c r="AD153" i="34" l="1"/>
  <c r="AD183" i="34" s="1"/>
  <c r="AD163" i="34"/>
  <c r="AD156" i="34"/>
  <c r="AD93" i="34"/>
  <c r="AD157" i="34"/>
  <c r="AD94" i="34"/>
  <c r="AD90" i="34"/>
  <c r="AD161" i="34"/>
  <c r="AD91" i="34"/>
  <c r="AD158" i="34"/>
  <c r="AD88" i="34"/>
  <c r="AD159" i="34"/>
  <c r="AD89" i="34"/>
  <c r="AD160" i="34"/>
  <c r="AD162" i="34"/>
  <c r="AD121" i="34"/>
  <c r="AD186" i="34"/>
  <c r="AD129" i="34"/>
  <c r="AD115" i="34"/>
  <c r="AD187" i="34"/>
  <c r="AD130" i="34"/>
  <c r="AD116" i="34"/>
  <c r="AD191" i="34"/>
  <c r="AD192" i="34"/>
  <c r="AD120" i="34"/>
  <c r="AD188" i="34"/>
  <c r="AD117" i="34"/>
  <c r="AD189" i="34"/>
  <c r="AD125" i="34"/>
  <c r="AD118" i="34"/>
  <c r="AD190" i="34"/>
  <c r="AD126" i="34"/>
  <c r="AD127" i="34"/>
  <c r="T227" i="32"/>
  <c r="T210" i="32" s="1"/>
  <c r="T213" i="32" s="1"/>
  <c r="R209" i="32"/>
  <c r="R227" i="32" s="1"/>
  <c r="R210" i="32" s="1"/>
  <c r="R213" i="32" s="1"/>
  <c r="S209" i="32"/>
  <c r="S227" i="32" s="1"/>
  <c r="S210" i="32" s="1"/>
  <c r="S213" i="32" s="1"/>
  <c r="T209" i="32"/>
  <c r="U209" i="32"/>
  <c r="U227" i="32" s="1"/>
  <c r="U210" i="32" s="1"/>
  <c r="U213" i="32" s="1"/>
  <c r="V209" i="32"/>
  <c r="V227" i="32" s="1"/>
  <c r="V210" i="32" s="1"/>
  <c r="V213" i="32" s="1"/>
  <c r="W209" i="32"/>
  <c r="W227" i="32" s="1"/>
  <c r="W210" i="32" s="1"/>
  <c r="W213" i="32" s="1"/>
  <c r="X209" i="32"/>
  <c r="X227" i="32" s="1"/>
  <c r="X210" i="32" s="1"/>
  <c r="X213" i="32" s="1"/>
  <c r="Y209" i="32"/>
  <c r="Y227" i="32" s="1"/>
  <c r="Y210" i="32" s="1"/>
  <c r="Y213" i="32" s="1"/>
  <c r="Z209" i="32"/>
  <c r="Z227" i="32" s="1"/>
  <c r="Z210" i="32" s="1"/>
  <c r="Z213" i="32" s="1"/>
  <c r="AA209" i="32"/>
  <c r="Q209" i="32"/>
  <c r="Q227" i="32" s="1"/>
  <c r="Q210" i="32" s="1"/>
  <c r="Q213" i="32" s="1"/>
  <c r="R207" i="32"/>
  <c r="S207" i="32"/>
  <c r="T207" i="32"/>
  <c r="U207" i="32"/>
  <c r="V207" i="32"/>
  <c r="W207" i="32"/>
  <c r="X207" i="32"/>
  <c r="Y207" i="32"/>
  <c r="Z207" i="32"/>
  <c r="AA207" i="32"/>
  <c r="Q207" i="32"/>
  <c r="AB210" i="31"/>
  <c r="AB214" i="31" s="1"/>
  <c r="P84" i="37"/>
  <c r="BJ40" i="37"/>
  <c r="BJ38" i="37"/>
  <c r="BE42" i="1"/>
  <c r="AW44" i="1"/>
  <c r="AV44" i="1"/>
  <c r="AU44" i="1"/>
  <c r="AT44" i="1"/>
  <c r="AS44" i="1"/>
  <c r="AQ44" i="1"/>
  <c r="AP44" i="1"/>
  <c r="AO44" i="1"/>
  <c r="AN44" i="1"/>
  <c r="AM44" i="1"/>
  <c r="AW43" i="1"/>
  <c r="AV43" i="1"/>
  <c r="AU43" i="1"/>
  <c r="AT43" i="1"/>
  <c r="AS43" i="1"/>
  <c r="AQ43" i="1"/>
  <c r="AP43" i="1"/>
  <c r="AO43" i="1"/>
  <c r="AN43" i="1"/>
  <c r="AM43" i="1"/>
  <c r="AQ41" i="1"/>
  <c r="AP41" i="1"/>
  <c r="AO41" i="1"/>
  <c r="AN41" i="1"/>
  <c r="AM41" i="1"/>
  <c r="BJ41" i="1"/>
  <c r="BJ43" i="1"/>
  <c r="BK41" i="1"/>
  <c r="BL41" i="1"/>
  <c r="BM41" i="1"/>
  <c r="BN41" i="1"/>
  <c r="BK43" i="1"/>
  <c r="BL43" i="1"/>
  <c r="BM43" i="1"/>
  <c r="BN43" i="1"/>
  <c r="BQ43" i="1"/>
  <c r="BR43" i="1"/>
  <c r="BS43" i="1"/>
  <c r="BT43" i="1"/>
  <c r="BU43" i="1"/>
  <c r="BK44" i="1"/>
  <c r="BL44" i="1"/>
  <c r="BM44" i="1"/>
  <c r="BN44" i="1"/>
  <c r="BQ44" i="1"/>
  <c r="BR44" i="1"/>
  <c r="BS44" i="1"/>
  <c r="BT44" i="1"/>
  <c r="BU44" i="1"/>
  <c r="AM9" i="1"/>
  <c r="AN9" i="1"/>
  <c r="BK9" i="1"/>
  <c r="AQ22" i="1"/>
  <c r="BN23" i="1"/>
  <c r="BK23" i="1"/>
  <c r="BN22" i="1"/>
  <c r="BM22" i="1"/>
  <c r="BL22" i="1"/>
  <c r="BK22" i="1"/>
  <c r="BN20" i="1"/>
  <c r="BM20" i="1"/>
  <c r="BL20" i="1"/>
  <c r="BK20" i="1"/>
  <c r="BN18" i="1"/>
  <c r="BM18" i="1"/>
  <c r="BL18" i="1"/>
  <c r="BK18" i="1"/>
  <c r="BN15" i="1"/>
  <c r="BK15" i="1"/>
  <c r="BL14" i="1"/>
  <c r="BK14" i="1"/>
  <c r="BN13" i="1"/>
  <c r="BM13" i="1"/>
  <c r="BL13" i="1"/>
  <c r="BK13" i="1"/>
  <c r="BK10" i="1"/>
  <c r="BJ10" i="1"/>
  <c r="BJ11" i="1"/>
  <c r="BJ12" i="1"/>
  <c r="BJ13" i="1"/>
  <c r="BJ14" i="1"/>
  <c r="BJ15" i="1"/>
  <c r="BJ16" i="1"/>
  <c r="BJ17" i="1"/>
  <c r="BJ18" i="1"/>
  <c r="BJ19" i="1"/>
  <c r="BJ20" i="1"/>
  <c r="BJ21" i="1"/>
  <c r="BJ22" i="1"/>
  <c r="BJ23" i="1"/>
  <c r="AR25" i="1"/>
  <c r="AL36" i="1"/>
  <c r="AL37" i="1"/>
  <c r="AL38" i="1"/>
  <c r="AL39" i="1"/>
  <c r="AL40" i="1"/>
  <c r="AL41" i="1"/>
  <c r="AL42" i="1"/>
  <c r="AL43" i="1"/>
  <c r="AL44" i="1"/>
  <c r="AR13" i="1"/>
  <c r="AR18" i="1"/>
  <c r="AR20" i="1"/>
  <c r="AR22" i="1"/>
  <c r="AR24" i="1"/>
  <c r="AL56" i="1"/>
  <c r="AK56" i="1"/>
  <c r="AL55" i="1"/>
  <c r="AK55" i="1"/>
  <c r="AQ53" i="1"/>
  <c r="AP53" i="1"/>
  <c r="AO53" i="1"/>
  <c r="AN53" i="1"/>
  <c r="AM53" i="1"/>
  <c r="AL53" i="1"/>
  <c r="AK53" i="1"/>
  <c r="AQ52" i="1"/>
  <c r="AP52" i="1"/>
  <c r="AO52" i="1"/>
  <c r="AN52" i="1"/>
  <c r="AM52" i="1"/>
  <c r="AL52" i="1"/>
  <c r="AK52" i="1"/>
  <c r="AK44" i="1"/>
  <c r="AK43" i="1"/>
  <c r="AK42" i="1"/>
  <c r="AK41" i="1"/>
  <c r="AK40" i="1"/>
  <c r="AK39" i="1"/>
  <c r="AK38" i="1"/>
  <c r="AK37" i="1"/>
  <c r="AK36" i="1"/>
  <c r="AQ34" i="1"/>
  <c r="AP34" i="1"/>
  <c r="AO34" i="1"/>
  <c r="AN34" i="1"/>
  <c r="AM34" i="1"/>
  <c r="AL34" i="1"/>
  <c r="AK34" i="1"/>
  <c r="AQ33" i="1"/>
  <c r="AP33" i="1"/>
  <c r="AO33" i="1"/>
  <c r="AN33" i="1"/>
  <c r="AM33" i="1"/>
  <c r="AL33" i="1"/>
  <c r="AK33" i="1"/>
  <c r="AQ27" i="1"/>
  <c r="AP27" i="1"/>
  <c r="AO27" i="1"/>
  <c r="AN27" i="1"/>
  <c r="AM27" i="1"/>
  <c r="AL27" i="1"/>
  <c r="AK27" i="1"/>
  <c r="AQ26" i="1"/>
  <c r="AP26" i="1"/>
  <c r="AO26" i="1"/>
  <c r="AN26" i="1"/>
  <c r="AM26" i="1"/>
  <c r="AL26" i="1"/>
  <c r="AK26" i="1"/>
  <c r="AQ25" i="1"/>
  <c r="AP25" i="1"/>
  <c r="AO25" i="1"/>
  <c r="AN25" i="1"/>
  <c r="AM25" i="1"/>
  <c r="AL25" i="1"/>
  <c r="AK25" i="1"/>
  <c r="AQ24" i="1"/>
  <c r="AP24" i="1"/>
  <c r="AO24" i="1"/>
  <c r="AN24" i="1"/>
  <c r="AM24" i="1"/>
  <c r="AL24" i="1"/>
  <c r="AK24" i="1"/>
  <c r="AQ23" i="1"/>
  <c r="AN23" i="1"/>
  <c r="AM23" i="1"/>
  <c r="AL23" i="1"/>
  <c r="AK23" i="1"/>
  <c r="AP22" i="1"/>
  <c r="AO22" i="1"/>
  <c r="AN22" i="1"/>
  <c r="AM22" i="1"/>
  <c r="AL22" i="1"/>
  <c r="AK22" i="1"/>
  <c r="AM21" i="1"/>
  <c r="AL21" i="1"/>
  <c r="AK21" i="1"/>
  <c r="AQ20" i="1"/>
  <c r="AP20" i="1"/>
  <c r="AO20" i="1"/>
  <c r="AN20" i="1"/>
  <c r="AM20" i="1"/>
  <c r="AL20" i="1"/>
  <c r="AK20" i="1"/>
  <c r="AM19" i="1"/>
  <c r="AL19" i="1"/>
  <c r="AK19" i="1"/>
  <c r="AQ18" i="1"/>
  <c r="AP18" i="1"/>
  <c r="AO18" i="1"/>
  <c r="AN18" i="1"/>
  <c r="AM18" i="1"/>
  <c r="AL18" i="1"/>
  <c r="AK18" i="1"/>
  <c r="AM17" i="1"/>
  <c r="AL17" i="1"/>
  <c r="AK17" i="1"/>
  <c r="AM16" i="1"/>
  <c r="AL16" i="1"/>
  <c r="AK16" i="1"/>
  <c r="AQ15" i="1"/>
  <c r="AN15" i="1"/>
  <c r="AM15" i="1"/>
  <c r="AL15" i="1"/>
  <c r="AK15" i="1"/>
  <c r="AO14" i="1"/>
  <c r="AN14" i="1"/>
  <c r="AM14" i="1"/>
  <c r="AL14" i="1"/>
  <c r="AK14" i="1"/>
  <c r="AQ13" i="1"/>
  <c r="AP13" i="1"/>
  <c r="AO13" i="1"/>
  <c r="AN13" i="1"/>
  <c r="AM13" i="1"/>
  <c r="AL13" i="1"/>
  <c r="AK13" i="1"/>
  <c r="AM12" i="1"/>
  <c r="AL12" i="1"/>
  <c r="AK12" i="1"/>
  <c r="AM11" i="1"/>
  <c r="AL11" i="1"/>
  <c r="AK11" i="1"/>
  <c r="AN10" i="1"/>
  <c r="AM10" i="1"/>
  <c r="AL10" i="1"/>
  <c r="AK10" i="1"/>
  <c r="BL58" i="29"/>
  <c r="AZ44" i="29"/>
  <c r="AD193" i="34" l="1"/>
  <c r="AA227" i="32"/>
  <c r="AA210" i="32" s="1"/>
  <c r="N84" i="47"/>
  <c r="W80" i="47"/>
  <c r="O80" i="47"/>
  <c r="BH56" i="47"/>
  <c r="BI56" i="47"/>
  <c r="BJ56" i="47"/>
  <c r="BK56" i="47"/>
  <c r="BL56" i="47"/>
  <c r="BM56" i="47"/>
  <c r="BN56" i="47"/>
  <c r="BO56" i="47"/>
  <c r="BP56" i="47"/>
  <c r="BQ56" i="47"/>
  <c r="BR56" i="47"/>
  <c r="BS56" i="47"/>
  <c r="BT56" i="47"/>
  <c r="BU56" i="47"/>
  <c r="BV56" i="47"/>
  <c r="BW56" i="47"/>
  <c r="BH57" i="47"/>
  <c r="BI57" i="47"/>
  <c r="BJ57" i="47"/>
  <c r="BK57" i="47"/>
  <c r="BL57" i="47"/>
  <c r="BM57" i="47"/>
  <c r="BN57" i="47"/>
  <c r="BO57" i="47"/>
  <c r="BP57" i="47"/>
  <c r="BQ57" i="47"/>
  <c r="BR57" i="47"/>
  <c r="BS57" i="47"/>
  <c r="BT57" i="47"/>
  <c r="BU57" i="47"/>
  <c r="BV57" i="47"/>
  <c r="BW57" i="47"/>
  <c r="BH58" i="47"/>
  <c r="BI58" i="47"/>
  <c r="BJ58" i="47"/>
  <c r="BK58" i="47"/>
  <c r="BL58" i="47"/>
  <c r="BM58" i="47"/>
  <c r="BN58" i="47"/>
  <c r="BO58" i="47"/>
  <c r="BP58" i="47"/>
  <c r="BQ58" i="47"/>
  <c r="BR58" i="47"/>
  <c r="BS58" i="47"/>
  <c r="BT58" i="47"/>
  <c r="BU58" i="47"/>
  <c r="BV58" i="47"/>
  <c r="BW58" i="47"/>
  <c r="BH59" i="47"/>
  <c r="BI59" i="47"/>
  <c r="BJ59" i="47"/>
  <c r="BK59" i="47"/>
  <c r="BL59" i="47"/>
  <c r="BM59" i="47"/>
  <c r="BN59" i="47"/>
  <c r="BO59" i="47"/>
  <c r="BP59" i="47"/>
  <c r="BQ59" i="47"/>
  <c r="BR59" i="47"/>
  <c r="BS59" i="47"/>
  <c r="BT59" i="47"/>
  <c r="BU59" i="47"/>
  <c r="BV59" i="47"/>
  <c r="BW59" i="47"/>
  <c r="BH60" i="47"/>
  <c r="BI60" i="47"/>
  <c r="BJ60" i="47"/>
  <c r="BK60" i="47"/>
  <c r="BL60" i="47"/>
  <c r="BM60" i="47"/>
  <c r="BN60" i="47"/>
  <c r="BO60" i="47"/>
  <c r="BP60" i="47"/>
  <c r="BQ60" i="47"/>
  <c r="BR60" i="47"/>
  <c r="BS60" i="47"/>
  <c r="BT60" i="47"/>
  <c r="BU60" i="47"/>
  <c r="BV60" i="47"/>
  <c r="BW60" i="47"/>
  <c r="BH61" i="47"/>
  <c r="BI61" i="47"/>
  <c r="BJ61" i="47"/>
  <c r="BK61" i="47"/>
  <c r="BL61" i="47"/>
  <c r="BM61" i="47"/>
  <c r="BN61" i="47"/>
  <c r="BO61" i="47"/>
  <c r="BP61" i="47"/>
  <c r="BQ61" i="47"/>
  <c r="BR61" i="47"/>
  <c r="BS61" i="47"/>
  <c r="BT61" i="47"/>
  <c r="BU61" i="47"/>
  <c r="BV61" i="47"/>
  <c r="BW61" i="47"/>
  <c r="BH62" i="47"/>
  <c r="BI62" i="47"/>
  <c r="BJ62" i="47"/>
  <c r="BK62" i="47"/>
  <c r="BL62" i="47"/>
  <c r="BM62" i="47"/>
  <c r="BN62" i="47"/>
  <c r="BO62" i="47"/>
  <c r="BP62" i="47"/>
  <c r="BQ62" i="47"/>
  <c r="BR62" i="47"/>
  <c r="BS62" i="47"/>
  <c r="BT62" i="47"/>
  <c r="BU62" i="47"/>
  <c r="BV62" i="47"/>
  <c r="BW62" i="47"/>
  <c r="BH63" i="47"/>
  <c r="BI63" i="47"/>
  <c r="BJ63" i="47"/>
  <c r="BK63" i="47"/>
  <c r="BL63" i="47"/>
  <c r="BM63" i="47"/>
  <c r="BN63" i="47"/>
  <c r="BO63" i="47"/>
  <c r="BP63" i="47"/>
  <c r="BQ63" i="47"/>
  <c r="BR63" i="47"/>
  <c r="BS63" i="47"/>
  <c r="BT63" i="47"/>
  <c r="BU63" i="47"/>
  <c r="BV63" i="47"/>
  <c r="BW63" i="47"/>
  <c r="BH64" i="47"/>
  <c r="BI64" i="47"/>
  <c r="BJ64" i="47"/>
  <c r="BK64" i="47"/>
  <c r="BL64" i="47"/>
  <c r="BM64" i="47"/>
  <c r="BN64" i="47"/>
  <c r="BO64" i="47"/>
  <c r="BP64" i="47"/>
  <c r="BQ64" i="47"/>
  <c r="BR64" i="47"/>
  <c r="BS64" i="47"/>
  <c r="BT64" i="47"/>
  <c r="BU64" i="47"/>
  <c r="BV64" i="47"/>
  <c r="BW64" i="47"/>
  <c r="BH65" i="47"/>
  <c r="BI65" i="47"/>
  <c r="BJ65" i="47"/>
  <c r="BK65" i="47"/>
  <c r="BL65" i="47"/>
  <c r="BM65" i="47"/>
  <c r="BN65" i="47"/>
  <c r="BO65" i="47"/>
  <c r="BP65" i="47"/>
  <c r="BQ65" i="47"/>
  <c r="BR65" i="47"/>
  <c r="BS65" i="47"/>
  <c r="BT65" i="47"/>
  <c r="BU65" i="47"/>
  <c r="BV65" i="47"/>
  <c r="BW65" i="47"/>
  <c r="BH66" i="47"/>
  <c r="BI66" i="47"/>
  <c r="BJ66" i="47"/>
  <c r="BK66" i="47"/>
  <c r="BL66" i="47"/>
  <c r="BM66" i="47"/>
  <c r="BN66" i="47"/>
  <c r="BO66" i="47"/>
  <c r="BP66" i="47"/>
  <c r="BQ66" i="47"/>
  <c r="BR66" i="47"/>
  <c r="BS66" i="47"/>
  <c r="BT66" i="47"/>
  <c r="BU66" i="47"/>
  <c r="BV66" i="47"/>
  <c r="BW66" i="47"/>
  <c r="BH67" i="47"/>
  <c r="BI67" i="47"/>
  <c r="BJ67" i="47"/>
  <c r="BK67" i="47"/>
  <c r="BL67" i="47"/>
  <c r="BM67" i="47"/>
  <c r="BN67" i="47"/>
  <c r="BO67" i="47"/>
  <c r="BP67" i="47"/>
  <c r="BQ67" i="47"/>
  <c r="BR67" i="47"/>
  <c r="BS67" i="47"/>
  <c r="BT67" i="47"/>
  <c r="BU67" i="47"/>
  <c r="BV67" i="47"/>
  <c r="BW67" i="47"/>
  <c r="BH68" i="47"/>
  <c r="BI68" i="47"/>
  <c r="BJ68" i="47"/>
  <c r="BK68" i="47"/>
  <c r="BL68" i="47"/>
  <c r="BM68" i="47"/>
  <c r="BN68" i="47"/>
  <c r="BO68" i="47"/>
  <c r="BP68" i="47"/>
  <c r="BQ68" i="47"/>
  <c r="BR68" i="47"/>
  <c r="BS68" i="47"/>
  <c r="BT68" i="47"/>
  <c r="BU68" i="47"/>
  <c r="BV68" i="47"/>
  <c r="BW68" i="47"/>
  <c r="BH69" i="47"/>
  <c r="BI69" i="47"/>
  <c r="BJ69" i="47"/>
  <c r="BK69" i="47"/>
  <c r="BL69" i="47"/>
  <c r="BM69" i="47"/>
  <c r="BN69" i="47"/>
  <c r="BO69" i="47"/>
  <c r="BP69" i="47"/>
  <c r="BQ69" i="47"/>
  <c r="BR69" i="47"/>
  <c r="BS69" i="47"/>
  <c r="BT69" i="47"/>
  <c r="BU69" i="47"/>
  <c r="BV69" i="47"/>
  <c r="BW69" i="47"/>
  <c r="BH70" i="47"/>
  <c r="BI70" i="47"/>
  <c r="BJ70" i="47"/>
  <c r="BK70" i="47"/>
  <c r="BL70" i="47"/>
  <c r="BM70" i="47"/>
  <c r="BN70" i="47"/>
  <c r="BO70" i="47"/>
  <c r="BP70" i="47"/>
  <c r="BQ70" i="47"/>
  <c r="BR70" i="47"/>
  <c r="BS70" i="47"/>
  <c r="BT70" i="47"/>
  <c r="BU70" i="47"/>
  <c r="BV70" i="47"/>
  <c r="BW70" i="47"/>
  <c r="BH71" i="47"/>
  <c r="BI71" i="47"/>
  <c r="BJ71" i="47"/>
  <c r="BK71" i="47"/>
  <c r="BL71" i="47"/>
  <c r="BM71" i="47"/>
  <c r="BN71" i="47"/>
  <c r="BO71" i="47"/>
  <c r="BP71" i="47"/>
  <c r="BQ71" i="47"/>
  <c r="BR71" i="47"/>
  <c r="BS71" i="47"/>
  <c r="BT71" i="47"/>
  <c r="BU71" i="47"/>
  <c r="BV71" i="47"/>
  <c r="BW71" i="47"/>
  <c r="BH72" i="47"/>
  <c r="BI72" i="47"/>
  <c r="BJ72" i="47"/>
  <c r="BK72" i="47"/>
  <c r="BL72" i="47"/>
  <c r="BM72" i="47"/>
  <c r="BN72" i="47"/>
  <c r="BO72" i="47"/>
  <c r="BP72" i="47"/>
  <c r="BQ72" i="47"/>
  <c r="BR72" i="47"/>
  <c r="BS72" i="47"/>
  <c r="BT72" i="47"/>
  <c r="BU72" i="47"/>
  <c r="BV72" i="47"/>
  <c r="BW72" i="47"/>
  <c r="BH73" i="47"/>
  <c r="BI73" i="47"/>
  <c r="BJ73" i="47"/>
  <c r="BK73" i="47"/>
  <c r="BL73" i="47"/>
  <c r="BM73" i="47"/>
  <c r="BN73" i="47"/>
  <c r="BO73" i="47"/>
  <c r="BP73" i="47"/>
  <c r="BQ73" i="47"/>
  <c r="BR73" i="47"/>
  <c r="BS73" i="47"/>
  <c r="BT73" i="47"/>
  <c r="BU73" i="47"/>
  <c r="BV73" i="47"/>
  <c r="BW73" i="47"/>
  <c r="BH74" i="47"/>
  <c r="BI74" i="47"/>
  <c r="BJ74" i="47"/>
  <c r="BK74" i="47"/>
  <c r="BL74" i="47"/>
  <c r="BM74" i="47"/>
  <c r="BN74" i="47"/>
  <c r="BO74" i="47"/>
  <c r="BP74" i="47"/>
  <c r="BQ74" i="47"/>
  <c r="BR74" i="47"/>
  <c r="BS74" i="47"/>
  <c r="BT74" i="47"/>
  <c r="BU74" i="47"/>
  <c r="BV74" i="47"/>
  <c r="BW74" i="47"/>
  <c r="BQ55" i="47"/>
  <c r="BR55" i="47"/>
  <c r="BS55" i="47"/>
  <c r="BT55" i="47"/>
  <c r="BU55" i="47"/>
  <c r="BV55" i="47"/>
  <c r="BW55" i="47"/>
  <c r="BH13" i="47"/>
  <c r="BI13" i="47"/>
  <c r="BJ13" i="47"/>
  <c r="BK13" i="47"/>
  <c r="BL13" i="47"/>
  <c r="BM13" i="47"/>
  <c r="BN13" i="47"/>
  <c r="BO13" i="47"/>
  <c r="BP13" i="47"/>
  <c r="BQ13" i="47"/>
  <c r="BR13" i="47"/>
  <c r="BS13" i="47"/>
  <c r="BT13" i="47"/>
  <c r="BU13" i="47"/>
  <c r="BV13" i="47"/>
  <c r="BH14" i="47"/>
  <c r="BI14" i="47"/>
  <c r="BJ14" i="47"/>
  <c r="BK14" i="47"/>
  <c r="BL14" i="47"/>
  <c r="BM14" i="47"/>
  <c r="BN14" i="47"/>
  <c r="BO14" i="47"/>
  <c r="BP14" i="47"/>
  <c r="BH15" i="47"/>
  <c r="BI15" i="47"/>
  <c r="BJ15" i="47"/>
  <c r="BK15" i="47"/>
  <c r="BL15" i="47"/>
  <c r="BM15" i="47"/>
  <c r="BN15" i="47"/>
  <c r="BO15" i="47"/>
  <c r="BP15" i="47"/>
  <c r="BQ15" i="47"/>
  <c r="BH16" i="47"/>
  <c r="BI16" i="47"/>
  <c r="BJ16" i="47"/>
  <c r="BK16" i="47"/>
  <c r="BL16" i="47"/>
  <c r="BM16" i="47"/>
  <c r="BN16" i="47"/>
  <c r="BO16" i="47"/>
  <c r="BP16" i="47"/>
  <c r="BH17" i="47"/>
  <c r="BI17" i="47"/>
  <c r="BJ17" i="47"/>
  <c r="BK17" i="47"/>
  <c r="BL17" i="47"/>
  <c r="BM17" i="47"/>
  <c r="BN17" i="47"/>
  <c r="BO17" i="47"/>
  <c r="BP17" i="47"/>
  <c r="AK56" i="47"/>
  <c r="AL56" i="47"/>
  <c r="AM56" i="47"/>
  <c r="AN56" i="47"/>
  <c r="AO56" i="47"/>
  <c r="AP56" i="47"/>
  <c r="AQ56" i="47"/>
  <c r="AR56" i="47"/>
  <c r="AS56" i="47"/>
  <c r="AT56" i="47"/>
  <c r="AU56" i="47"/>
  <c r="AV56" i="47"/>
  <c r="AW56" i="47"/>
  <c r="AX56" i="47"/>
  <c r="AY56" i="47"/>
  <c r="AZ56" i="47"/>
  <c r="AT55" i="47"/>
  <c r="AU55" i="47"/>
  <c r="AV55" i="47"/>
  <c r="AW55" i="47"/>
  <c r="AX55" i="47"/>
  <c r="AY55" i="47"/>
  <c r="AZ55" i="47"/>
  <c r="AK13" i="47"/>
  <c r="AL13" i="47"/>
  <c r="AM13" i="47"/>
  <c r="AN13" i="47"/>
  <c r="AO13" i="47"/>
  <c r="AP13" i="47"/>
  <c r="AQ13" i="47"/>
  <c r="AR13" i="47"/>
  <c r="AS13" i="47"/>
  <c r="AT13" i="47"/>
  <c r="AU13" i="47"/>
  <c r="AV13" i="47"/>
  <c r="AW13" i="47"/>
  <c r="AX13" i="47"/>
  <c r="AY13" i="47"/>
  <c r="AK14" i="47"/>
  <c r="AL14" i="47"/>
  <c r="AM14" i="47"/>
  <c r="AN14" i="47"/>
  <c r="AO14" i="47"/>
  <c r="AP14" i="47"/>
  <c r="AQ14" i="47"/>
  <c r="AR14" i="47"/>
  <c r="AS14" i="47"/>
  <c r="AK15" i="47"/>
  <c r="AL15" i="47"/>
  <c r="AM15" i="47"/>
  <c r="AN15" i="47"/>
  <c r="AO15" i="47"/>
  <c r="AP15" i="47"/>
  <c r="AQ15" i="47"/>
  <c r="AR15" i="47"/>
  <c r="AS15" i="47"/>
  <c r="AT15" i="47"/>
  <c r="AA230" i="47"/>
  <c r="Z230" i="47"/>
  <c r="Y230" i="47"/>
  <c r="X230" i="47"/>
  <c r="W230" i="47"/>
  <c r="V230" i="47"/>
  <c r="U230" i="47"/>
  <c r="T230" i="47"/>
  <c r="S230" i="47"/>
  <c r="R230" i="47"/>
  <c r="Q230" i="47"/>
  <c r="P230" i="47"/>
  <c r="AA226" i="47"/>
  <c r="Z226" i="47"/>
  <c r="Y226" i="47"/>
  <c r="X226" i="47"/>
  <c r="W226" i="47"/>
  <c r="V226" i="47"/>
  <c r="U226" i="47"/>
  <c r="T226" i="47"/>
  <c r="S226" i="47"/>
  <c r="R226" i="47"/>
  <c r="Q226" i="47"/>
  <c r="P226" i="47"/>
  <c r="G224" i="47"/>
  <c r="G222" i="47"/>
  <c r="AC219" i="47" a="1"/>
  <c r="AC219" i="47" s="1"/>
  <c r="AB219" i="47" a="1"/>
  <c r="AB219" i="47" s="1"/>
  <c r="AA219" i="47" a="1"/>
  <c r="AA219" i="47" s="1"/>
  <c r="Z219" i="47" a="1"/>
  <c r="Z219" i="47" s="1"/>
  <c r="Y219" i="47" a="1"/>
  <c r="Y219" i="47" s="1"/>
  <c r="X219" i="47" a="1"/>
  <c r="X219" i="47" s="1"/>
  <c r="W219" i="47" a="1"/>
  <c r="W219" i="47" s="1"/>
  <c r="V219" i="47" a="1"/>
  <c r="V219" i="47" s="1"/>
  <c r="U219" i="47" a="1"/>
  <c r="U219" i="47" s="1"/>
  <c r="T219" i="47" a="1"/>
  <c r="T219" i="47" s="1"/>
  <c r="S219" i="47" a="1"/>
  <c r="S219" i="47" s="1"/>
  <c r="R219" i="47" a="1"/>
  <c r="R219" i="47" s="1"/>
  <c r="Q219" i="47" a="1"/>
  <c r="Q219" i="47" s="1"/>
  <c r="P219" i="47" a="1"/>
  <c r="P219" i="47" s="1"/>
  <c r="O219" i="47" a="1"/>
  <c r="O219" i="47" s="1"/>
  <c r="N219" i="47" a="1"/>
  <c r="N219" i="47" s="1"/>
  <c r="M219" i="47" a="1"/>
  <c r="M219" i="47" s="1"/>
  <c r="L219" i="47" a="1"/>
  <c r="L219" i="47" s="1"/>
  <c r="K219" i="47" a="1"/>
  <c r="K219" i="47" s="1"/>
  <c r="J219" i="47" a="1"/>
  <c r="J219" i="47" s="1"/>
  <c r="I219" i="47" a="1"/>
  <c r="I219" i="47" s="1"/>
  <c r="H219" i="47" a="1"/>
  <c r="H219" i="47" s="1"/>
  <c r="AC218" i="47" a="1"/>
  <c r="AC218" i="47" s="1"/>
  <c r="AB218" i="47" a="1"/>
  <c r="AB218" i="47" s="1"/>
  <c r="AA218" i="47" a="1"/>
  <c r="AA218" i="47" s="1"/>
  <c r="Z218" i="47" a="1"/>
  <c r="Z218" i="47" s="1"/>
  <c r="Y218" i="47" a="1"/>
  <c r="Y218" i="47" s="1"/>
  <c r="X218" i="47" a="1"/>
  <c r="X218" i="47" s="1"/>
  <c r="W218" i="47" a="1"/>
  <c r="W218" i="47" s="1"/>
  <c r="V218" i="47" a="1"/>
  <c r="V218" i="47" s="1"/>
  <c r="U218" i="47" a="1"/>
  <c r="U218" i="47" s="1"/>
  <c r="T218" i="47" a="1"/>
  <c r="T218" i="47" s="1"/>
  <c r="S218" i="47" a="1"/>
  <c r="S218" i="47" s="1"/>
  <c r="R218" i="47" a="1"/>
  <c r="R218" i="47" s="1"/>
  <c r="Q218" i="47" a="1"/>
  <c r="Q218" i="47" s="1"/>
  <c r="P218" i="47" a="1"/>
  <c r="P218" i="47" s="1"/>
  <c r="O218" i="47" a="1"/>
  <c r="O218" i="47" s="1"/>
  <c r="N218" i="47" a="1"/>
  <c r="N218" i="47" s="1"/>
  <c r="M218" i="47" a="1"/>
  <c r="M218" i="47" s="1"/>
  <c r="L218" i="47" a="1"/>
  <c r="L218" i="47" s="1"/>
  <c r="K218" i="47" a="1"/>
  <c r="K218" i="47" s="1"/>
  <c r="J218" i="47" a="1"/>
  <c r="J218" i="47" s="1"/>
  <c r="I218" i="47" a="1"/>
  <c r="I218" i="47" s="1"/>
  <c r="H218" i="47" a="1"/>
  <c r="H218" i="47" s="1"/>
  <c r="F217" i="47"/>
  <c r="AC216" i="47" a="1"/>
  <c r="AC216" i="47" s="1"/>
  <c r="AC217" i="47" s="1"/>
  <c r="AB216" i="47" a="1"/>
  <c r="AB216" i="47" s="1"/>
  <c r="AB217" i="47" s="1"/>
  <c r="AA216" i="47" a="1"/>
  <c r="AA216" i="47" s="1"/>
  <c r="AA217" i="47" s="1"/>
  <c r="Z216" i="47" a="1"/>
  <c r="Z216" i="47" s="1"/>
  <c r="Z217" i="47" s="1"/>
  <c r="Y216" i="47" a="1"/>
  <c r="Y216" i="47" s="1"/>
  <c r="Y217" i="47" s="1"/>
  <c r="X216" i="47" a="1"/>
  <c r="X216" i="47" s="1"/>
  <c r="X217" i="47" s="1"/>
  <c r="W216" i="47" a="1"/>
  <c r="W216" i="47" s="1"/>
  <c r="W217" i="47" s="1"/>
  <c r="V216" i="47" a="1"/>
  <c r="V216" i="47" s="1"/>
  <c r="V217" i="47" s="1"/>
  <c r="U216" i="47" a="1"/>
  <c r="U216" i="47" s="1"/>
  <c r="U217" i="47" s="1"/>
  <c r="T216" i="47" a="1"/>
  <c r="T216" i="47" s="1"/>
  <c r="T217" i="47" s="1"/>
  <c r="S216" i="47" a="1"/>
  <c r="S216" i="47" s="1"/>
  <c r="S217" i="47" s="1"/>
  <c r="R216" i="47" a="1"/>
  <c r="R216" i="47" s="1"/>
  <c r="R217" i="47" s="1"/>
  <c r="Q216" i="47" a="1"/>
  <c r="Q216" i="47" s="1"/>
  <c r="Q217" i="47" s="1"/>
  <c r="P216" i="47" a="1"/>
  <c r="P216" i="47" s="1"/>
  <c r="P217" i="47" s="1"/>
  <c r="O216" i="47" a="1"/>
  <c r="O216" i="47" s="1"/>
  <c r="O217" i="47" s="1"/>
  <c r="N216" i="47" a="1"/>
  <c r="N216" i="47" s="1"/>
  <c r="N217" i="47" s="1"/>
  <c r="M216" i="47" a="1"/>
  <c r="M216" i="47" s="1"/>
  <c r="M217" i="47" s="1"/>
  <c r="L216" i="47" a="1"/>
  <c r="L216" i="47" s="1"/>
  <c r="L217" i="47" s="1"/>
  <c r="K216" i="47" a="1"/>
  <c r="K216" i="47" s="1"/>
  <c r="K217" i="47" s="1"/>
  <c r="J216" i="47" a="1"/>
  <c r="J216" i="47" s="1"/>
  <c r="J217" i="47" s="1"/>
  <c r="I216" i="47" a="1"/>
  <c r="I216" i="47" s="1"/>
  <c r="I217" i="47" s="1"/>
  <c r="H216" i="47" a="1"/>
  <c r="H216" i="47" s="1"/>
  <c r="F211" i="47"/>
  <c r="AB210" i="47"/>
  <c r="AB214" i="47" s="1"/>
  <c r="AA210" i="47"/>
  <c r="AA214" i="47" s="1"/>
  <c r="Z210" i="47"/>
  <c r="Z214" i="47" s="1"/>
  <c r="Y210" i="47"/>
  <c r="Y214" i="47" s="1"/>
  <c r="X210" i="47"/>
  <c r="X214" i="47" s="1"/>
  <c r="W210" i="47"/>
  <c r="W214" i="47" s="1"/>
  <c r="V210" i="47"/>
  <c r="V214" i="47" s="1"/>
  <c r="U210" i="47"/>
  <c r="U214" i="47" s="1"/>
  <c r="T210" i="47"/>
  <c r="T214" i="47" s="1"/>
  <c r="S210" i="47"/>
  <c r="S214" i="47" s="1"/>
  <c r="R210" i="47"/>
  <c r="R214" i="47" s="1"/>
  <c r="Q210" i="47"/>
  <c r="Q214" i="47" s="1"/>
  <c r="P210" i="47"/>
  <c r="P214" i="47" s="1"/>
  <c r="O210" i="47"/>
  <c r="O214" i="47" s="1"/>
  <c r="N210" i="47"/>
  <c r="N214" i="47" s="1"/>
  <c r="M210" i="47"/>
  <c r="L210" i="47"/>
  <c r="K210" i="47"/>
  <c r="J210" i="47"/>
  <c r="I210" i="47"/>
  <c r="H210" i="47"/>
  <c r="AC208" i="47" a="1"/>
  <c r="AC208" i="47" s="1"/>
  <c r="AB208" i="47" a="1"/>
  <c r="AB208" i="47" s="1"/>
  <c r="AB227" i="47" s="1"/>
  <c r="AA208" i="47" a="1"/>
  <c r="AA208" i="47" s="1"/>
  <c r="AA227" i="47" s="1"/>
  <c r="Z208" i="47" a="1"/>
  <c r="Z208" i="47" s="1"/>
  <c r="Z227" i="47" s="1"/>
  <c r="Y208" i="47" a="1"/>
  <c r="Y208" i="47" s="1"/>
  <c r="Y227" i="47" s="1"/>
  <c r="X208" i="47" a="1"/>
  <c r="X208" i="47" s="1"/>
  <c r="X227" i="47" s="1"/>
  <c r="W208" i="47" a="1"/>
  <c r="W208" i="47" s="1"/>
  <c r="W227" i="47" s="1"/>
  <c r="V208" i="47" a="1"/>
  <c r="V208" i="47" s="1"/>
  <c r="V227" i="47" s="1"/>
  <c r="U208" i="47" a="1"/>
  <c r="U208" i="47" s="1"/>
  <c r="U227" i="47" s="1"/>
  <c r="T208" i="47" a="1"/>
  <c r="T208" i="47" s="1"/>
  <c r="T227" i="47" s="1"/>
  <c r="S208" i="47" a="1"/>
  <c r="S208" i="47" s="1"/>
  <c r="S227" i="47" s="1"/>
  <c r="R208" i="47" a="1"/>
  <c r="R208" i="47" s="1"/>
  <c r="R227" i="47" s="1"/>
  <c r="Q208" i="47" a="1"/>
  <c r="Q208" i="47" s="1"/>
  <c r="Q227" i="47" s="1"/>
  <c r="P208" i="47" a="1"/>
  <c r="P208" i="47" s="1"/>
  <c r="P227" i="47" s="1"/>
  <c r="O208" i="47" a="1"/>
  <c r="O208" i="47" s="1"/>
  <c r="N208" i="47" a="1"/>
  <c r="N208" i="47" s="1"/>
  <c r="M208" i="47" a="1"/>
  <c r="M208" i="47" s="1"/>
  <c r="L208" i="47" a="1"/>
  <c r="L208" i="47" s="1"/>
  <c r="K208" i="47" a="1"/>
  <c r="K208" i="47" s="1"/>
  <c r="J208" i="47" a="1"/>
  <c r="J208" i="47" s="1"/>
  <c r="I208" i="47" a="1"/>
  <c r="I208" i="47" s="1"/>
  <c r="H208" i="47" a="1"/>
  <c r="H208" i="47" s="1"/>
  <c r="F207" i="47"/>
  <c r="AC206" i="47" a="1"/>
  <c r="AC206" i="47" s="1"/>
  <c r="AB206" i="47" a="1"/>
  <c r="AB206" i="47" s="1"/>
  <c r="AA206" i="47" a="1"/>
  <c r="AA206" i="47" s="1"/>
  <c r="Z206" i="47" a="1"/>
  <c r="Z206" i="47" s="1"/>
  <c r="Y206" i="47" a="1"/>
  <c r="Y206" i="47" s="1"/>
  <c r="X206" i="47" a="1"/>
  <c r="X206" i="47" s="1"/>
  <c r="W206" i="47" a="1"/>
  <c r="W206" i="47" s="1"/>
  <c r="V206" i="47" a="1"/>
  <c r="V206" i="47" s="1"/>
  <c r="V207" i="47" s="1"/>
  <c r="U206" i="47" a="1"/>
  <c r="U206" i="47" s="1"/>
  <c r="T206" i="47" a="1"/>
  <c r="T206" i="47" s="1"/>
  <c r="S206" i="47" a="1"/>
  <c r="S206" i="47" s="1"/>
  <c r="R206" i="47" a="1"/>
  <c r="R206" i="47" s="1"/>
  <c r="Q206" i="47" a="1"/>
  <c r="Q206" i="47" s="1"/>
  <c r="P206" i="47" a="1"/>
  <c r="P206" i="47" s="1"/>
  <c r="P207" i="47" s="1"/>
  <c r="O206" i="47" a="1"/>
  <c r="O206" i="47" s="1"/>
  <c r="N206" i="47" a="1"/>
  <c r="N206" i="47" s="1"/>
  <c r="M206" i="47" a="1"/>
  <c r="M206" i="47" s="1"/>
  <c r="L206" i="47" a="1"/>
  <c r="L206" i="47" s="1"/>
  <c r="K206" i="47" a="1"/>
  <c r="K206" i="47" s="1"/>
  <c r="J206" i="47" a="1"/>
  <c r="J206" i="47" s="1"/>
  <c r="I206" i="47" a="1"/>
  <c r="I206" i="47" s="1"/>
  <c r="H206" i="47" a="1"/>
  <c r="H206" i="47" s="1"/>
  <c r="G195" i="47"/>
  <c r="G185" i="47"/>
  <c r="AC142" i="47"/>
  <c r="AB142" i="47"/>
  <c r="AA142" i="47"/>
  <c r="Z142" i="47"/>
  <c r="Y142" i="47"/>
  <c r="X142" i="47"/>
  <c r="W142" i="47"/>
  <c r="V142" i="47"/>
  <c r="U142" i="47"/>
  <c r="T142" i="47"/>
  <c r="S142" i="47"/>
  <c r="R142" i="47"/>
  <c r="Q142" i="47"/>
  <c r="P142" i="47"/>
  <c r="O142" i="47"/>
  <c r="N142" i="47"/>
  <c r="M142" i="47"/>
  <c r="L142" i="47"/>
  <c r="K142" i="47"/>
  <c r="J142" i="47"/>
  <c r="I142" i="47"/>
  <c r="H142" i="47"/>
  <c r="AC141" i="47"/>
  <c r="AB141" i="47"/>
  <c r="AA141" i="47"/>
  <c r="Z141" i="47"/>
  <c r="Y141" i="47"/>
  <c r="X141" i="47"/>
  <c r="W141" i="47"/>
  <c r="V141" i="47"/>
  <c r="U141" i="47"/>
  <c r="T141" i="47"/>
  <c r="S141" i="47"/>
  <c r="R141" i="47"/>
  <c r="Q141" i="47"/>
  <c r="P141" i="47"/>
  <c r="O141" i="47"/>
  <c r="N141" i="47"/>
  <c r="M141" i="47"/>
  <c r="L141" i="47"/>
  <c r="K141" i="47"/>
  <c r="J141" i="47"/>
  <c r="I141" i="47"/>
  <c r="H141" i="47"/>
  <c r="AC140" i="47"/>
  <c r="AC151" i="47" s="1"/>
  <c r="AB140" i="47"/>
  <c r="AB151" i="47" s="1"/>
  <c r="AA140" i="47"/>
  <c r="AA151" i="47" s="1"/>
  <c r="Z140" i="47"/>
  <c r="Z151" i="47" s="1"/>
  <c r="Y140" i="47"/>
  <c r="Y151" i="47" s="1"/>
  <c r="X140" i="47"/>
  <c r="X151" i="47" s="1"/>
  <c r="W140" i="47"/>
  <c r="W151" i="47" s="1"/>
  <c r="V140" i="47"/>
  <c r="V151" i="47" s="1"/>
  <c r="U140" i="47"/>
  <c r="U151" i="47" s="1"/>
  <c r="T140" i="47"/>
  <c r="T151" i="47" s="1"/>
  <c r="S140" i="47"/>
  <c r="S151" i="47" s="1"/>
  <c r="R140" i="47"/>
  <c r="R151" i="47" s="1"/>
  <c r="Q140" i="47"/>
  <c r="Q151" i="47" s="1"/>
  <c r="P140" i="47"/>
  <c r="P151" i="47" s="1"/>
  <c r="O140" i="47"/>
  <c r="O151" i="47" s="1"/>
  <c r="N140" i="47"/>
  <c r="N151" i="47" s="1"/>
  <c r="M140" i="47"/>
  <c r="M151" i="47" s="1"/>
  <c r="L140" i="47"/>
  <c r="L151" i="47" s="1"/>
  <c r="K140" i="47"/>
  <c r="K151" i="47" s="1"/>
  <c r="J140" i="47"/>
  <c r="J151" i="47" s="1"/>
  <c r="I140" i="47"/>
  <c r="I151" i="47" s="1"/>
  <c r="H140" i="47"/>
  <c r="H151" i="47" s="1"/>
  <c r="AC139" i="47"/>
  <c r="AC150" i="47" s="1"/>
  <c r="AB139" i="47"/>
  <c r="AB150" i="47" s="1"/>
  <c r="AA139" i="47"/>
  <c r="AA150" i="47" s="1"/>
  <c r="Z139" i="47"/>
  <c r="Z150" i="47" s="1"/>
  <c r="Y139" i="47"/>
  <c r="Y150" i="47" s="1"/>
  <c r="X139" i="47"/>
  <c r="X150" i="47" s="1"/>
  <c r="W139" i="47"/>
  <c r="W150" i="47" s="1"/>
  <c r="V139" i="47"/>
  <c r="V150" i="47" s="1"/>
  <c r="U139" i="47"/>
  <c r="U150" i="47" s="1"/>
  <c r="T139" i="47"/>
  <c r="T150" i="47" s="1"/>
  <c r="S139" i="47"/>
  <c r="S150" i="47" s="1"/>
  <c r="R139" i="47"/>
  <c r="R150" i="47" s="1"/>
  <c r="Q139" i="47"/>
  <c r="Q150" i="47" s="1"/>
  <c r="P139" i="47"/>
  <c r="P150" i="47" s="1"/>
  <c r="O139" i="47"/>
  <c r="O150" i="47" s="1"/>
  <c r="N139" i="47"/>
  <c r="N150" i="47" s="1"/>
  <c r="M139" i="47"/>
  <c r="M150" i="47" s="1"/>
  <c r="L139" i="47"/>
  <c r="L150" i="47" s="1"/>
  <c r="K139" i="47"/>
  <c r="K150" i="47" s="1"/>
  <c r="J139" i="47"/>
  <c r="J150" i="47" s="1"/>
  <c r="I139" i="47"/>
  <c r="I150" i="47" s="1"/>
  <c r="H139" i="47"/>
  <c r="H150" i="47" s="1"/>
  <c r="AC138" i="47"/>
  <c r="AC149" i="47" s="1"/>
  <c r="AB138" i="47"/>
  <c r="AB149" i="47" s="1"/>
  <c r="AA138" i="47"/>
  <c r="AA149" i="47" s="1"/>
  <c r="Z138" i="47"/>
  <c r="Z149" i="47" s="1"/>
  <c r="Y138" i="47"/>
  <c r="Y149" i="47" s="1"/>
  <c r="X138" i="47"/>
  <c r="X149" i="47" s="1"/>
  <c r="W138" i="47"/>
  <c r="W149" i="47" s="1"/>
  <c r="V138" i="47"/>
  <c r="V149" i="47" s="1"/>
  <c r="U138" i="47"/>
  <c r="U149" i="47" s="1"/>
  <c r="T138" i="47"/>
  <c r="T149" i="47" s="1"/>
  <c r="S138" i="47"/>
  <c r="S149" i="47" s="1"/>
  <c r="R138" i="47"/>
  <c r="R149" i="47" s="1"/>
  <c r="Q138" i="47"/>
  <c r="Q149" i="47" s="1"/>
  <c r="P138" i="47"/>
  <c r="P149" i="47" s="1"/>
  <c r="O138" i="47"/>
  <c r="O149" i="47" s="1"/>
  <c r="N138" i="47"/>
  <c r="N149" i="47" s="1"/>
  <c r="M138" i="47"/>
  <c r="M149" i="47" s="1"/>
  <c r="L138" i="47"/>
  <c r="L149" i="47" s="1"/>
  <c r="K138" i="47"/>
  <c r="K149" i="47" s="1"/>
  <c r="J138" i="47"/>
  <c r="J149" i="47" s="1"/>
  <c r="I138" i="47"/>
  <c r="I149" i="47" s="1"/>
  <c r="H138" i="47"/>
  <c r="H149" i="47" s="1"/>
  <c r="AC137" i="47"/>
  <c r="AC148" i="47" s="1"/>
  <c r="AB137" i="47"/>
  <c r="AB148" i="47" s="1"/>
  <c r="AA137" i="47"/>
  <c r="AA148" i="47" s="1"/>
  <c r="Z137" i="47"/>
  <c r="Z148" i="47" s="1"/>
  <c r="Y137" i="47"/>
  <c r="Y148" i="47" s="1"/>
  <c r="X137" i="47"/>
  <c r="X148" i="47" s="1"/>
  <c r="W137" i="47"/>
  <c r="W148" i="47" s="1"/>
  <c r="V137" i="47"/>
  <c r="V148" i="47" s="1"/>
  <c r="U137" i="47"/>
  <c r="U148" i="47" s="1"/>
  <c r="T137" i="47"/>
  <c r="T148" i="47" s="1"/>
  <c r="S137" i="47"/>
  <c r="S148" i="47" s="1"/>
  <c r="R137" i="47"/>
  <c r="R148" i="47" s="1"/>
  <c r="Q137" i="47"/>
  <c r="Q148" i="47" s="1"/>
  <c r="P137" i="47"/>
  <c r="P148" i="47" s="1"/>
  <c r="O137" i="47"/>
  <c r="O148" i="47" s="1"/>
  <c r="N137" i="47"/>
  <c r="N148" i="47" s="1"/>
  <c r="M137" i="47"/>
  <c r="M148" i="47" s="1"/>
  <c r="L137" i="47"/>
  <c r="L148" i="47" s="1"/>
  <c r="K137" i="47"/>
  <c r="K148" i="47" s="1"/>
  <c r="J137" i="47"/>
  <c r="J148" i="47" s="1"/>
  <c r="I137" i="47"/>
  <c r="I148" i="47" s="1"/>
  <c r="H137" i="47"/>
  <c r="H148" i="47" s="1"/>
  <c r="AC136" i="47"/>
  <c r="AB136" i="47"/>
  <c r="AA136" i="47"/>
  <c r="Z136" i="47"/>
  <c r="Y136" i="47"/>
  <c r="X136" i="47"/>
  <c r="W136" i="47"/>
  <c r="V136" i="47"/>
  <c r="U136" i="47"/>
  <c r="T136" i="47"/>
  <c r="S136" i="47"/>
  <c r="R136" i="47"/>
  <c r="Q136" i="47"/>
  <c r="P136" i="47"/>
  <c r="O136" i="47"/>
  <c r="N136" i="47"/>
  <c r="M136" i="47"/>
  <c r="L136" i="47"/>
  <c r="K136" i="47"/>
  <c r="J136" i="47"/>
  <c r="I136" i="47"/>
  <c r="H136" i="47"/>
  <c r="AC135" i="47"/>
  <c r="AB135" i="47"/>
  <c r="AA135" i="47"/>
  <c r="Z135" i="47"/>
  <c r="Y135" i="47"/>
  <c r="X135" i="47"/>
  <c r="W135" i="47"/>
  <c r="V135" i="47"/>
  <c r="U135" i="47"/>
  <c r="T135" i="47"/>
  <c r="S135" i="47"/>
  <c r="R135" i="47"/>
  <c r="Q135" i="47"/>
  <c r="P135" i="47"/>
  <c r="O135" i="47"/>
  <c r="N135" i="47"/>
  <c r="M135" i="47"/>
  <c r="L135" i="47"/>
  <c r="K135" i="47"/>
  <c r="J135" i="47"/>
  <c r="I135" i="47"/>
  <c r="H135" i="47"/>
  <c r="AC134" i="47"/>
  <c r="AB134" i="47"/>
  <c r="AA134" i="47"/>
  <c r="AA146" i="47" s="1"/>
  <c r="Z134" i="47"/>
  <c r="Z146" i="47" s="1"/>
  <c r="Y134" i="47"/>
  <c r="Y146" i="47" s="1"/>
  <c r="X134" i="47"/>
  <c r="X146" i="47" s="1"/>
  <c r="W134" i="47"/>
  <c r="V134" i="47"/>
  <c r="U134" i="47"/>
  <c r="T134" i="47"/>
  <c r="S134" i="47"/>
  <c r="S146" i="47" s="1"/>
  <c r="R134" i="47"/>
  <c r="Q134" i="47"/>
  <c r="Q146" i="47" s="1"/>
  <c r="P134" i="47"/>
  <c r="P146" i="47" s="1"/>
  <c r="O134" i="47"/>
  <c r="N134" i="47"/>
  <c r="M134" i="47"/>
  <c r="L134" i="47"/>
  <c r="K134" i="47"/>
  <c r="K146" i="47" s="1"/>
  <c r="J134" i="47"/>
  <c r="I134" i="47"/>
  <c r="I146" i="47" s="1"/>
  <c r="H134" i="47"/>
  <c r="H146" i="47" s="1"/>
  <c r="G123" i="47"/>
  <c r="G114" i="47"/>
  <c r="G94" i="47"/>
  <c r="G103" i="47" s="1"/>
  <c r="G112" i="47" s="1"/>
  <c r="G121" i="47" s="1"/>
  <c r="G130" i="47" s="1"/>
  <c r="G93" i="47"/>
  <c r="G102" i="47" s="1"/>
  <c r="G111" i="47" s="1"/>
  <c r="G120" i="47" s="1"/>
  <c r="G129" i="47" s="1"/>
  <c r="G91" i="47"/>
  <c r="G100" i="47" s="1"/>
  <c r="G109" i="47" s="1"/>
  <c r="G118" i="47" s="1"/>
  <c r="G127" i="47" s="1"/>
  <c r="G90" i="47"/>
  <c r="G99" i="47" s="1"/>
  <c r="G108" i="47" s="1"/>
  <c r="G117" i="47" s="1"/>
  <c r="G126" i="47" s="1"/>
  <c r="G89" i="47"/>
  <c r="G98" i="47" s="1"/>
  <c r="G107" i="47" s="1"/>
  <c r="G116" i="47" s="1"/>
  <c r="G125" i="47" s="1"/>
  <c r="G88" i="47"/>
  <c r="G97" i="47" s="1"/>
  <c r="G106" i="47" s="1"/>
  <c r="G115" i="47" s="1"/>
  <c r="G124" i="47" s="1"/>
  <c r="AC84" i="47"/>
  <c r="AB84" i="47"/>
  <c r="AA84" i="47"/>
  <c r="Z84" i="47"/>
  <c r="Y84" i="47"/>
  <c r="X84" i="47"/>
  <c r="W84" i="47"/>
  <c r="V84" i="47"/>
  <c r="U84" i="47"/>
  <c r="T84" i="47"/>
  <c r="S84" i="47"/>
  <c r="R84" i="47"/>
  <c r="Q84" i="47"/>
  <c r="P84" i="47"/>
  <c r="O84" i="47"/>
  <c r="M84" i="47"/>
  <c r="L84" i="47"/>
  <c r="K84" i="47"/>
  <c r="J84" i="47"/>
  <c r="I84" i="47"/>
  <c r="H84" i="47"/>
  <c r="AC81" i="47"/>
  <c r="AB81" i="47"/>
  <c r="AA81" i="47"/>
  <c r="Z81" i="47"/>
  <c r="Y81" i="47"/>
  <c r="X81" i="47"/>
  <c r="W81" i="47"/>
  <c r="V81" i="47"/>
  <c r="U81" i="47"/>
  <c r="T81" i="47"/>
  <c r="S81" i="47"/>
  <c r="R81" i="47"/>
  <c r="Q81" i="47"/>
  <c r="P81" i="47"/>
  <c r="O81" i="47"/>
  <c r="N81" i="47"/>
  <c r="M81" i="47"/>
  <c r="L81" i="47"/>
  <c r="K81" i="47"/>
  <c r="J81" i="47"/>
  <c r="I81" i="47"/>
  <c r="H81" i="47"/>
  <c r="AC80" i="47"/>
  <c r="AB80" i="47"/>
  <c r="AA80" i="47"/>
  <c r="Z80" i="47"/>
  <c r="Y80" i="47"/>
  <c r="X80" i="47"/>
  <c r="V80" i="47"/>
  <c r="U80" i="47"/>
  <c r="T80" i="47"/>
  <c r="S80" i="47"/>
  <c r="R80" i="47"/>
  <c r="Q80" i="47"/>
  <c r="P80" i="47"/>
  <c r="N80" i="47"/>
  <c r="M80" i="47"/>
  <c r="L80" i="47"/>
  <c r="K80" i="47"/>
  <c r="J80" i="47"/>
  <c r="I80" i="47"/>
  <c r="H80" i="47"/>
  <c r="AC79" i="47"/>
  <c r="AB79" i="47"/>
  <c r="AA79" i="47"/>
  <c r="Z79" i="47"/>
  <c r="Y79" i="47"/>
  <c r="X79" i="47"/>
  <c r="W79" i="47"/>
  <c r="V79" i="47"/>
  <c r="U79" i="47"/>
  <c r="T79" i="47"/>
  <c r="S79" i="47"/>
  <c r="R79" i="47"/>
  <c r="Q79" i="47"/>
  <c r="P79" i="47"/>
  <c r="O79" i="47"/>
  <c r="N79" i="47"/>
  <c r="M79" i="47"/>
  <c r="L79" i="47"/>
  <c r="K79" i="47"/>
  <c r="J79" i="47"/>
  <c r="I79" i="47"/>
  <c r="H79" i="47"/>
  <c r="G78" i="47"/>
  <c r="E74" i="47"/>
  <c r="E73" i="47"/>
  <c r="E72" i="47"/>
  <c r="E71" i="47"/>
  <c r="E70" i="47"/>
  <c r="E69" i="47"/>
  <c r="AS68" i="47"/>
  <c r="AR68" i="47"/>
  <c r="AQ68" i="47"/>
  <c r="AP68" i="47"/>
  <c r="E68" i="47"/>
  <c r="AS67" i="47"/>
  <c r="AR67" i="47"/>
  <c r="AQ67" i="47"/>
  <c r="AP67" i="47"/>
  <c r="E67" i="47"/>
  <c r="AS66" i="47"/>
  <c r="AR66" i="47"/>
  <c r="AQ66" i="47"/>
  <c r="AP66" i="47"/>
  <c r="E66" i="47"/>
  <c r="AS65" i="47"/>
  <c r="AR65" i="47"/>
  <c r="AQ65" i="47"/>
  <c r="AP65" i="47"/>
  <c r="E65" i="47"/>
  <c r="BG64" i="47"/>
  <c r="BF64" i="47"/>
  <c r="BE64" i="47"/>
  <c r="BD64" i="47"/>
  <c r="BC64" i="47"/>
  <c r="BB64" i="47"/>
  <c r="AZ64" i="47"/>
  <c r="AY64" i="47"/>
  <c r="AX64" i="47"/>
  <c r="AW64" i="47"/>
  <c r="AV64" i="47"/>
  <c r="AU64" i="47"/>
  <c r="AT64" i="47"/>
  <c r="AS64" i="47"/>
  <c r="AR64" i="47"/>
  <c r="AQ64" i="47"/>
  <c r="AP64" i="47"/>
  <c r="AO64" i="47"/>
  <c r="AN64" i="47"/>
  <c r="AM64" i="47"/>
  <c r="AL64" i="47"/>
  <c r="AK64" i="47"/>
  <c r="AJ64" i="47"/>
  <c r="AI64" i="47"/>
  <c r="AH64" i="47"/>
  <c r="AG64" i="47"/>
  <c r="AF64" i="47"/>
  <c r="AE64" i="47"/>
  <c r="E64" i="47"/>
  <c r="BG63" i="47"/>
  <c r="BF63" i="47"/>
  <c r="BE63" i="47"/>
  <c r="BD63" i="47"/>
  <c r="BC63" i="47"/>
  <c r="BB63" i="47"/>
  <c r="AZ63" i="47"/>
  <c r="AY63" i="47"/>
  <c r="AX63" i="47"/>
  <c r="AW63" i="47"/>
  <c r="AV63" i="47"/>
  <c r="AU63" i="47"/>
  <c r="AT63" i="47"/>
  <c r="AS63" i="47"/>
  <c r="AR63" i="47"/>
  <c r="AQ63" i="47"/>
  <c r="AP63" i="47"/>
  <c r="AO63" i="47"/>
  <c r="AN63" i="47"/>
  <c r="AM63" i="47"/>
  <c r="AL63" i="47"/>
  <c r="AK63" i="47"/>
  <c r="AJ63" i="47"/>
  <c r="AI63" i="47"/>
  <c r="AH63" i="47"/>
  <c r="AG63" i="47"/>
  <c r="AF63" i="47"/>
  <c r="AE63" i="47"/>
  <c r="E63" i="47"/>
  <c r="BG62" i="47"/>
  <c r="BF62" i="47"/>
  <c r="BE62" i="47"/>
  <c r="BD62" i="47"/>
  <c r="BC62" i="47"/>
  <c r="BB62" i="47"/>
  <c r="AZ62" i="47"/>
  <c r="AY62" i="47"/>
  <c r="AX62" i="47"/>
  <c r="AW62" i="47"/>
  <c r="AV62" i="47"/>
  <c r="AU62" i="47"/>
  <c r="AT62" i="47"/>
  <c r="AS62" i="47"/>
  <c r="AR62" i="47"/>
  <c r="AQ62" i="47"/>
  <c r="AP62" i="47"/>
  <c r="AO62" i="47"/>
  <c r="AN62" i="47"/>
  <c r="AM62" i="47"/>
  <c r="AL62" i="47"/>
  <c r="AK62" i="47"/>
  <c r="AJ62" i="47"/>
  <c r="AI62" i="47"/>
  <c r="AH62" i="47"/>
  <c r="AG62" i="47"/>
  <c r="AF62" i="47"/>
  <c r="AE62" i="47"/>
  <c r="E62" i="47"/>
  <c r="BG61" i="47"/>
  <c r="BF61" i="47"/>
  <c r="BE61" i="47"/>
  <c r="BD61" i="47"/>
  <c r="BC61" i="47"/>
  <c r="BB61" i="47"/>
  <c r="AZ61" i="47"/>
  <c r="AY61" i="47"/>
  <c r="AX61" i="47"/>
  <c r="AW61" i="47"/>
  <c r="AV61" i="47"/>
  <c r="AU61" i="47"/>
  <c r="AT61" i="47"/>
  <c r="AS61" i="47"/>
  <c r="AR61" i="47"/>
  <c r="AQ61" i="47"/>
  <c r="AP61" i="47"/>
  <c r="AO61" i="47"/>
  <c r="AN61" i="47"/>
  <c r="AM61" i="47"/>
  <c r="AL61" i="47"/>
  <c r="AK61" i="47"/>
  <c r="AJ61" i="47"/>
  <c r="AI61" i="47"/>
  <c r="AH61" i="47"/>
  <c r="AG61" i="47"/>
  <c r="AF61" i="47"/>
  <c r="AE61" i="47"/>
  <c r="E61" i="47"/>
  <c r="BG60" i="47"/>
  <c r="BF60" i="47"/>
  <c r="BE60" i="47"/>
  <c r="BD60" i="47"/>
  <c r="BC60" i="47"/>
  <c r="BB60" i="47"/>
  <c r="AZ60" i="47"/>
  <c r="AY60" i="47"/>
  <c r="AX60" i="47"/>
  <c r="AW60" i="47"/>
  <c r="AV60" i="47"/>
  <c r="AU60" i="47"/>
  <c r="AT60" i="47"/>
  <c r="AS60" i="47"/>
  <c r="AR60" i="47"/>
  <c r="AQ60" i="47"/>
  <c r="AP60" i="47"/>
  <c r="AO60" i="47"/>
  <c r="AN60" i="47"/>
  <c r="AM60" i="47"/>
  <c r="AL60" i="47"/>
  <c r="AK60" i="47"/>
  <c r="AJ60" i="47"/>
  <c r="AI60" i="47"/>
  <c r="AH60" i="47"/>
  <c r="AG60" i="47"/>
  <c r="AF60" i="47"/>
  <c r="AE60" i="47"/>
  <c r="E60" i="47"/>
  <c r="BG59" i="47"/>
  <c r="BF59" i="47"/>
  <c r="BE59" i="47"/>
  <c r="BD59" i="47"/>
  <c r="BC59" i="47"/>
  <c r="BB59" i="47"/>
  <c r="AZ59" i="47"/>
  <c r="AY59" i="47"/>
  <c r="AX59" i="47"/>
  <c r="AW59" i="47"/>
  <c r="AV59" i="47"/>
  <c r="AU59" i="47"/>
  <c r="AT59" i="47"/>
  <c r="AS59" i="47"/>
  <c r="AR59" i="47"/>
  <c r="AQ59" i="47"/>
  <c r="AP59" i="47"/>
  <c r="AO59" i="47"/>
  <c r="AN59" i="47"/>
  <c r="AM59" i="47"/>
  <c r="AL59" i="47"/>
  <c r="AK59" i="47"/>
  <c r="AJ59" i="47"/>
  <c r="AI59" i="47"/>
  <c r="AH59" i="47"/>
  <c r="AG59" i="47"/>
  <c r="AF59" i="47"/>
  <c r="AE59" i="47"/>
  <c r="E59" i="47"/>
  <c r="BG58" i="47"/>
  <c r="BF58" i="47"/>
  <c r="BE58" i="47"/>
  <c r="BD58" i="47"/>
  <c r="BC58" i="47"/>
  <c r="BB58" i="47"/>
  <c r="AZ58" i="47"/>
  <c r="AY58" i="47"/>
  <c r="AX58" i="47"/>
  <c r="AW58" i="47"/>
  <c r="AV58" i="47"/>
  <c r="AU58" i="47"/>
  <c r="AT58" i="47"/>
  <c r="AS58" i="47"/>
  <c r="AR58" i="47"/>
  <c r="AQ58" i="47"/>
  <c r="AP58" i="47"/>
  <c r="AO58" i="47"/>
  <c r="AN58" i="47"/>
  <c r="AM58" i="47"/>
  <c r="AL58" i="47"/>
  <c r="AK58" i="47"/>
  <c r="AJ58" i="47"/>
  <c r="AI58" i="47"/>
  <c r="AH58" i="47"/>
  <c r="AG58" i="47"/>
  <c r="AF58" i="47"/>
  <c r="AE58" i="47"/>
  <c r="E58" i="47"/>
  <c r="BG57" i="47"/>
  <c r="BF57" i="47"/>
  <c r="BE57" i="47"/>
  <c r="BD57" i="47"/>
  <c r="BC57" i="47"/>
  <c r="BB57" i="47"/>
  <c r="AZ57" i="47"/>
  <c r="AY57" i="47"/>
  <c r="AX57" i="47"/>
  <c r="AW57" i="47"/>
  <c r="AV57" i="47"/>
  <c r="AU57" i="47"/>
  <c r="AT57" i="47"/>
  <c r="AS57" i="47"/>
  <c r="AR57" i="47"/>
  <c r="AQ57" i="47"/>
  <c r="AP57" i="47"/>
  <c r="AO57" i="47"/>
  <c r="AN57" i="47"/>
  <c r="AM57" i="47"/>
  <c r="AL57" i="47"/>
  <c r="AK57" i="47"/>
  <c r="AJ57" i="47"/>
  <c r="AI57" i="47"/>
  <c r="AH57" i="47"/>
  <c r="AG57" i="47"/>
  <c r="AF57" i="47"/>
  <c r="AE57" i="47"/>
  <c r="E57" i="47"/>
  <c r="BG56" i="47"/>
  <c r="BF56" i="47"/>
  <c r="BE56" i="47"/>
  <c r="BD56" i="47"/>
  <c r="BC56" i="47"/>
  <c r="BB56" i="47"/>
  <c r="AJ56" i="47"/>
  <c r="AI56" i="47"/>
  <c r="AH56" i="47"/>
  <c r="AG56" i="47"/>
  <c r="AF56" i="47"/>
  <c r="AE56" i="47"/>
  <c r="E56" i="47"/>
  <c r="BP55" i="47"/>
  <c r="BO55" i="47"/>
  <c r="BN55" i="47"/>
  <c r="BM55" i="47"/>
  <c r="BL55" i="47"/>
  <c r="BK55" i="47"/>
  <c r="BJ55" i="47"/>
  <c r="BI55" i="47"/>
  <c r="BH55" i="47"/>
  <c r="BG55" i="47"/>
  <c r="BF55" i="47"/>
  <c r="BE55" i="47"/>
  <c r="BD55" i="47"/>
  <c r="BC55" i="47"/>
  <c r="BB55" i="47"/>
  <c r="AS55" i="47"/>
  <c r="AR55" i="47"/>
  <c r="AQ55" i="47"/>
  <c r="AP55" i="47"/>
  <c r="AO55" i="47"/>
  <c r="AN55" i="47"/>
  <c r="AM55" i="47"/>
  <c r="AL55" i="47"/>
  <c r="AK55" i="47"/>
  <c r="AJ55" i="47"/>
  <c r="AI55" i="47"/>
  <c r="AH55" i="47"/>
  <c r="AG55" i="47"/>
  <c r="AF55" i="47"/>
  <c r="AE55" i="47"/>
  <c r="E55" i="47"/>
  <c r="BW53" i="47"/>
  <c r="BV53" i="47"/>
  <c r="BT53" i="47"/>
  <c r="BS53" i="47"/>
  <c r="BR53" i="47"/>
  <c r="BQ53" i="47"/>
  <c r="BP53" i="47"/>
  <c r="BO53" i="47"/>
  <c r="BN53" i="47"/>
  <c r="BM53" i="47"/>
  <c r="BL53" i="47"/>
  <c r="BK53" i="47"/>
  <c r="BJ53" i="47"/>
  <c r="BI53" i="47"/>
  <c r="BH53" i="47"/>
  <c r="BG53" i="47"/>
  <c r="BF53" i="47"/>
  <c r="BE53" i="47"/>
  <c r="BD53" i="47"/>
  <c r="BC53" i="47"/>
  <c r="BB53" i="47"/>
  <c r="AZ53" i="47"/>
  <c r="AY53" i="47"/>
  <c r="AW53" i="47"/>
  <c r="AV53" i="47"/>
  <c r="AU53" i="47"/>
  <c r="AT53" i="47"/>
  <c r="AS53" i="47"/>
  <c r="AR53" i="47"/>
  <c r="AQ53" i="47"/>
  <c r="AP53" i="47"/>
  <c r="AO53" i="47"/>
  <c r="AN53" i="47"/>
  <c r="AM53" i="47"/>
  <c r="AL53" i="47"/>
  <c r="AK53" i="47"/>
  <c r="AJ53" i="47"/>
  <c r="AI53" i="47"/>
  <c r="AH53" i="47"/>
  <c r="AG53" i="47"/>
  <c r="AF53" i="47"/>
  <c r="AE53" i="47"/>
  <c r="E53" i="47"/>
  <c r="BW52" i="47"/>
  <c r="BV52" i="47"/>
  <c r="BT52" i="47"/>
  <c r="BS52" i="47"/>
  <c r="BR52" i="47"/>
  <c r="BQ52" i="47"/>
  <c r="BP52" i="47"/>
  <c r="BO52" i="47"/>
  <c r="BN52" i="47"/>
  <c r="BM52" i="47"/>
  <c r="BL52" i="47"/>
  <c r="BK52" i="47"/>
  <c r="BJ52" i="47"/>
  <c r="BI52" i="47"/>
  <c r="BH52" i="47"/>
  <c r="BG52" i="47"/>
  <c r="BF52" i="47"/>
  <c r="BE52" i="47"/>
  <c r="BD52" i="47"/>
  <c r="BC52" i="47"/>
  <c r="BB52" i="47"/>
  <c r="AZ52" i="47"/>
  <c r="AY52" i="47"/>
  <c r="AW52" i="47"/>
  <c r="AV52" i="47"/>
  <c r="AU52" i="47"/>
  <c r="AT52" i="47"/>
  <c r="AS52" i="47"/>
  <c r="AR52" i="47"/>
  <c r="AQ52" i="47"/>
  <c r="AP52" i="47"/>
  <c r="AO52" i="47"/>
  <c r="AN52" i="47"/>
  <c r="AM52" i="47"/>
  <c r="AL52" i="47"/>
  <c r="AK52" i="47"/>
  <c r="AJ52" i="47"/>
  <c r="AI52" i="47"/>
  <c r="AH52" i="47"/>
  <c r="AG52" i="47"/>
  <c r="AF52" i="47"/>
  <c r="AE52" i="47"/>
  <c r="E52" i="47"/>
  <c r="BW51" i="47"/>
  <c r="BV51" i="47"/>
  <c r="BT51" i="47"/>
  <c r="BS51" i="47"/>
  <c r="BR51" i="47"/>
  <c r="BQ51" i="47"/>
  <c r="BP51" i="47"/>
  <c r="BO51" i="47"/>
  <c r="BN51" i="47"/>
  <c r="BM51" i="47"/>
  <c r="BL51" i="47"/>
  <c r="BK51" i="47"/>
  <c r="BJ51" i="47"/>
  <c r="BI51" i="47"/>
  <c r="BH51" i="47"/>
  <c r="BG51" i="47"/>
  <c r="BF51" i="47"/>
  <c r="BE51" i="47"/>
  <c r="BD51" i="47"/>
  <c r="BC51" i="47"/>
  <c r="BB51" i="47"/>
  <c r="AZ51" i="47"/>
  <c r="AY51" i="47"/>
  <c r="AW51" i="47"/>
  <c r="AV51" i="47"/>
  <c r="AU51" i="47"/>
  <c r="AT51" i="47"/>
  <c r="AS51" i="47"/>
  <c r="AR51" i="47"/>
  <c r="AQ51" i="47"/>
  <c r="AP51" i="47"/>
  <c r="AO51" i="47"/>
  <c r="AN51" i="47"/>
  <c r="AM51" i="47"/>
  <c r="AL51" i="47"/>
  <c r="AK51" i="47"/>
  <c r="AJ51" i="47"/>
  <c r="AI51" i="47"/>
  <c r="AH51" i="47"/>
  <c r="AG51" i="47"/>
  <c r="AF51" i="47"/>
  <c r="AE51" i="47"/>
  <c r="E51" i="47"/>
  <c r="BW50" i="47"/>
  <c r="BV50" i="47"/>
  <c r="BT50" i="47"/>
  <c r="BS50" i="47"/>
  <c r="BR50" i="47"/>
  <c r="BQ50" i="47"/>
  <c r="BP50" i="47"/>
  <c r="BO50" i="47"/>
  <c r="BN50" i="47"/>
  <c r="BM50" i="47"/>
  <c r="BL50" i="47"/>
  <c r="BK50" i="47"/>
  <c r="BJ50" i="47"/>
  <c r="BI50" i="47"/>
  <c r="BH50" i="47"/>
  <c r="BG50" i="47"/>
  <c r="BF50" i="47"/>
  <c r="BE50" i="47"/>
  <c r="BD50" i="47"/>
  <c r="BC50" i="47"/>
  <c r="BB50" i="47"/>
  <c r="AZ50" i="47"/>
  <c r="AY50" i="47"/>
  <c r="AW50" i="47"/>
  <c r="AV50" i="47"/>
  <c r="AU50" i="47"/>
  <c r="AT50" i="47"/>
  <c r="AS50" i="47"/>
  <c r="AR50" i="47"/>
  <c r="AQ50" i="47"/>
  <c r="AP50" i="47"/>
  <c r="AO50" i="47"/>
  <c r="AN50" i="47"/>
  <c r="AM50" i="47"/>
  <c r="AL50" i="47"/>
  <c r="AK50" i="47"/>
  <c r="AJ50" i="47"/>
  <c r="AI50" i="47"/>
  <c r="AH50" i="47"/>
  <c r="AG50" i="47"/>
  <c r="AF50" i="47"/>
  <c r="AE50" i="47"/>
  <c r="E50" i="47"/>
  <c r="BW49" i="47"/>
  <c r="BV49" i="47"/>
  <c r="BT49" i="47"/>
  <c r="BS49" i="47"/>
  <c r="BR49" i="47"/>
  <c r="BQ49" i="47"/>
  <c r="BP49" i="47"/>
  <c r="BO49" i="47"/>
  <c r="BN49" i="47"/>
  <c r="BM49" i="47"/>
  <c r="BL49" i="47"/>
  <c r="BK49" i="47"/>
  <c r="BJ49" i="47"/>
  <c r="BI49" i="47"/>
  <c r="BH49" i="47"/>
  <c r="BG49" i="47"/>
  <c r="BF49" i="47"/>
  <c r="BE49" i="47"/>
  <c r="BD49" i="47"/>
  <c r="BC49" i="47"/>
  <c r="BB49" i="47"/>
  <c r="AZ49" i="47"/>
  <c r="AY49" i="47"/>
  <c r="AW49" i="47"/>
  <c r="AV49" i="47"/>
  <c r="AU49" i="47"/>
  <c r="AT49" i="47"/>
  <c r="AS49" i="47"/>
  <c r="AR49" i="47"/>
  <c r="AQ49" i="47"/>
  <c r="AP49" i="47"/>
  <c r="AO49" i="47"/>
  <c r="AN49" i="47"/>
  <c r="AM49" i="47"/>
  <c r="AL49" i="47"/>
  <c r="AK49" i="47"/>
  <c r="AJ49" i="47"/>
  <c r="AI49" i="47"/>
  <c r="AH49" i="47"/>
  <c r="AG49" i="47"/>
  <c r="AF49" i="47"/>
  <c r="AE49" i="47"/>
  <c r="E49" i="47"/>
  <c r="BW48" i="47"/>
  <c r="BV48" i="47"/>
  <c r="BT48" i="47"/>
  <c r="BS48" i="47"/>
  <c r="BR48" i="47"/>
  <c r="BQ48" i="47"/>
  <c r="BP48" i="47"/>
  <c r="BO48" i="47"/>
  <c r="BN48" i="47"/>
  <c r="BM48" i="47"/>
  <c r="BL48" i="47"/>
  <c r="BK48" i="47"/>
  <c r="BJ48" i="47"/>
  <c r="BI48" i="47"/>
  <c r="BH48" i="47"/>
  <c r="BG48" i="47"/>
  <c r="BF48" i="47"/>
  <c r="BE48" i="47"/>
  <c r="BD48" i="47"/>
  <c r="BC48" i="47"/>
  <c r="BB48" i="47"/>
  <c r="AZ48" i="47"/>
  <c r="AY48" i="47"/>
  <c r="AW48" i="47"/>
  <c r="AV48" i="47"/>
  <c r="AU48" i="47"/>
  <c r="AT48" i="47"/>
  <c r="AS48" i="47"/>
  <c r="AR48" i="47"/>
  <c r="AQ48" i="47"/>
  <c r="AP48" i="47"/>
  <c r="AO48" i="47"/>
  <c r="AN48" i="47"/>
  <c r="AM48" i="47"/>
  <c r="AL48" i="47"/>
  <c r="AK48" i="47"/>
  <c r="AJ48" i="47"/>
  <c r="AI48" i="47"/>
  <c r="AH48" i="47"/>
  <c r="AG48" i="47"/>
  <c r="AF48" i="47"/>
  <c r="AE48" i="47"/>
  <c r="E48" i="47"/>
  <c r="BW47" i="47"/>
  <c r="BV47" i="47"/>
  <c r="BT47" i="47"/>
  <c r="BS47" i="47"/>
  <c r="BR47" i="47"/>
  <c r="BQ47" i="47"/>
  <c r="BP47" i="47"/>
  <c r="BO47" i="47"/>
  <c r="BN47" i="47"/>
  <c r="BM47" i="47"/>
  <c r="BL47" i="47"/>
  <c r="BK47" i="47"/>
  <c r="BJ47" i="47"/>
  <c r="BI47" i="47"/>
  <c r="BH47" i="47"/>
  <c r="BG47" i="47"/>
  <c r="BF47" i="47"/>
  <c r="BE47" i="47"/>
  <c r="BD47" i="47"/>
  <c r="BC47" i="47"/>
  <c r="BB47" i="47"/>
  <c r="AZ47" i="47"/>
  <c r="AY47" i="47"/>
  <c r="AW47" i="47"/>
  <c r="AV47" i="47"/>
  <c r="AU47" i="47"/>
  <c r="AT47" i="47"/>
  <c r="AS47" i="47"/>
  <c r="AR47" i="47"/>
  <c r="AQ47" i="47"/>
  <c r="AP47" i="47"/>
  <c r="AO47" i="47"/>
  <c r="AN47" i="47"/>
  <c r="AM47" i="47"/>
  <c r="AL47" i="47"/>
  <c r="AK47" i="47"/>
  <c r="AJ47" i="47"/>
  <c r="AI47" i="47"/>
  <c r="AH47" i="47"/>
  <c r="AG47" i="47"/>
  <c r="AF47" i="47"/>
  <c r="AE47" i="47"/>
  <c r="E47" i="47"/>
  <c r="BW46" i="47"/>
  <c r="BV46" i="47"/>
  <c r="BT46" i="47"/>
  <c r="BS46" i="47"/>
  <c r="BR46" i="47"/>
  <c r="BQ46" i="47"/>
  <c r="BP46" i="47"/>
  <c r="BO46" i="47"/>
  <c r="BN46" i="47"/>
  <c r="BM46" i="47"/>
  <c r="BL46" i="47"/>
  <c r="BK46" i="47"/>
  <c r="BJ46" i="47"/>
  <c r="BI46" i="47"/>
  <c r="BH46" i="47"/>
  <c r="BG46" i="47"/>
  <c r="BF46" i="47"/>
  <c r="BE46" i="47"/>
  <c r="BD46" i="47"/>
  <c r="BC46" i="47"/>
  <c r="BB46" i="47"/>
  <c r="AZ46" i="47"/>
  <c r="AY46" i="47"/>
  <c r="AW46" i="47"/>
  <c r="AV46" i="47"/>
  <c r="AU46" i="47"/>
  <c r="AT46" i="47"/>
  <c r="AS46" i="47"/>
  <c r="AR46" i="47"/>
  <c r="AQ46" i="47"/>
  <c r="AP46" i="47"/>
  <c r="AO46" i="47"/>
  <c r="AN46" i="47"/>
  <c r="AM46" i="47"/>
  <c r="AL46" i="47"/>
  <c r="AK46" i="47"/>
  <c r="AJ46" i="47"/>
  <c r="AI46" i="47"/>
  <c r="AH46" i="47"/>
  <c r="AG46" i="47"/>
  <c r="AF46" i="47"/>
  <c r="AE46" i="47"/>
  <c r="E46" i="47"/>
  <c r="BW45" i="47"/>
  <c r="BV45" i="47"/>
  <c r="BT45" i="47"/>
  <c r="BS45" i="47"/>
  <c r="BR45" i="47"/>
  <c r="BQ45" i="47"/>
  <c r="BP45" i="47"/>
  <c r="BO45" i="47"/>
  <c r="BN45" i="47"/>
  <c r="BM45" i="47"/>
  <c r="BL45" i="47"/>
  <c r="BK45" i="47"/>
  <c r="BJ45" i="47"/>
  <c r="BI45" i="47"/>
  <c r="BH45" i="47"/>
  <c r="BG45" i="47"/>
  <c r="BF45" i="47"/>
  <c r="BE45" i="47"/>
  <c r="BD45" i="47"/>
  <c r="BC45" i="47"/>
  <c r="BB45" i="47"/>
  <c r="AZ45" i="47"/>
  <c r="AY45" i="47"/>
  <c r="AW45" i="47"/>
  <c r="AV45" i="47"/>
  <c r="AU45" i="47"/>
  <c r="AT45" i="47"/>
  <c r="AS45" i="47"/>
  <c r="AR45" i="47"/>
  <c r="AQ45" i="47"/>
  <c r="AP45" i="47"/>
  <c r="AO45" i="47"/>
  <c r="AN45" i="47"/>
  <c r="AM45" i="47"/>
  <c r="AL45" i="47"/>
  <c r="AK45" i="47"/>
  <c r="AJ45" i="47"/>
  <c r="AI45" i="47"/>
  <c r="AH45" i="47"/>
  <c r="AG45" i="47"/>
  <c r="AF45" i="47"/>
  <c r="AE45" i="47"/>
  <c r="E45" i="47"/>
  <c r="BW44" i="47"/>
  <c r="BV44" i="47"/>
  <c r="BT44" i="47"/>
  <c r="BS44" i="47"/>
  <c r="BR44" i="47"/>
  <c r="BQ44" i="47"/>
  <c r="BP44" i="47"/>
  <c r="BO44" i="47"/>
  <c r="BN44" i="47"/>
  <c r="BM44" i="47"/>
  <c r="BL44" i="47"/>
  <c r="BK44" i="47"/>
  <c r="BJ44" i="47"/>
  <c r="BI44" i="47"/>
  <c r="BH44" i="47"/>
  <c r="BG44" i="47"/>
  <c r="BF44" i="47"/>
  <c r="BE44" i="47"/>
  <c r="BD44" i="47"/>
  <c r="BC44" i="47"/>
  <c r="BB44" i="47"/>
  <c r="AZ44" i="47"/>
  <c r="AY44" i="47"/>
  <c r="AW44" i="47"/>
  <c r="AV44" i="47"/>
  <c r="AU44" i="47"/>
  <c r="AT44" i="47"/>
  <c r="AS44" i="47"/>
  <c r="AR44" i="47"/>
  <c r="AQ44" i="47"/>
  <c r="AP44" i="47"/>
  <c r="AO44" i="47"/>
  <c r="AN44" i="47"/>
  <c r="AM44" i="47"/>
  <c r="AL44" i="47"/>
  <c r="AK44" i="47"/>
  <c r="AJ44" i="47"/>
  <c r="AI44" i="47"/>
  <c r="AH44" i="47"/>
  <c r="AG44" i="47"/>
  <c r="AF44" i="47"/>
  <c r="AE44" i="47"/>
  <c r="E44" i="47"/>
  <c r="BW43" i="47"/>
  <c r="BV43" i="47"/>
  <c r="BT43" i="47"/>
  <c r="BS43" i="47"/>
  <c r="BR43" i="47"/>
  <c r="BQ43" i="47"/>
  <c r="BP43" i="47"/>
  <c r="BO43" i="47"/>
  <c r="BN43" i="47"/>
  <c r="BM43" i="47"/>
  <c r="BL43" i="47"/>
  <c r="BK43" i="47"/>
  <c r="BJ43" i="47"/>
  <c r="BI43" i="47"/>
  <c r="BH43" i="47"/>
  <c r="BG43" i="47"/>
  <c r="BF43" i="47"/>
  <c r="BE43" i="47"/>
  <c r="BD43" i="47"/>
  <c r="BC43" i="47"/>
  <c r="BB43" i="47"/>
  <c r="AZ43" i="47"/>
  <c r="AY43" i="47"/>
  <c r="AW43" i="47"/>
  <c r="AV43" i="47"/>
  <c r="AU43" i="47"/>
  <c r="AT43" i="47"/>
  <c r="AS43" i="47"/>
  <c r="AR43" i="47"/>
  <c r="AQ43" i="47"/>
  <c r="AP43" i="47"/>
  <c r="AO43" i="47"/>
  <c r="AN43" i="47"/>
  <c r="AM43" i="47"/>
  <c r="AL43" i="47"/>
  <c r="AK43" i="47"/>
  <c r="AJ43" i="47"/>
  <c r="AI43" i="47"/>
  <c r="AH43" i="47"/>
  <c r="AG43" i="47"/>
  <c r="AF43" i="47"/>
  <c r="AE43" i="47"/>
  <c r="E43" i="47"/>
  <c r="BW42" i="47"/>
  <c r="BV42" i="47"/>
  <c r="BT42" i="47"/>
  <c r="BS42" i="47"/>
  <c r="BR42" i="47"/>
  <c r="BQ42" i="47"/>
  <c r="BP42" i="47"/>
  <c r="BO42" i="47"/>
  <c r="BN42" i="47"/>
  <c r="BM42" i="47"/>
  <c r="BL42" i="47"/>
  <c r="BK42" i="47"/>
  <c r="BJ42" i="47"/>
  <c r="BI42" i="47"/>
  <c r="BH42" i="47"/>
  <c r="BG42" i="47"/>
  <c r="BF42" i="47"/>
  <c r="BE42" i="47"/>
  <c r="BD42" i="47"/>
  <c r="BC42" i="47"/>
  <c r="BB42" i="47"/>
  <c r="AZ42" i="47"/>
  <c r="AY42" i="47"/>
  <c r="AW42" i="47"/>
  <c r="AV42" i="47"/>
  <c r="AU42" i="47"/>
  <c r="AT42" i="47"/>
  <c r="AS42" i="47"/>
  <c r="AR42" i="47"/>
  <c r="AQ42" i="47"/>
  <c r="AP42" i="47"/>
  <c r="AO42" i="47"/>
  <c r="AN42" i="47"/>
  <c r="AM42" i="47"/>
  <c r="AL42" i="47"/>
  <c r="AK42" i="47"/>
  <c r="AJ42" i="47"/>
  <c r="AI42" i="47"/>
  <c r="AH42" i="47"/>
  <c r="AG42" i="47"/>
  <c r="AF42" i="47"/>
  <c r="AE42" i="47"/>
  <c r="E42" i="47"/>
  <c r="BW41" i="47"/>
  <c r="BV41" i="47"/>
  <c r="BT41" i="47"/>
  <c r="BS41" i="47"/>
  <c r="BR41" i="47"/>
  <c r="BQ41" i="47"/>
  <c r="BP41" i="47"/>
  <c r="BO41" i="47"/>
  <c r="BN41" i="47"/>
  <c r="BM41" i="47"/>
  <c r="BL41" i="47"/>
  <c r="BK41" i="47"/>
  <c r="BJ41" i="47"/>
  <c r="BI41" i="47"/>
  <c r="BH41" i="47"/>
  <c r="BG41" i="47"/>
  <c r="BF41" i="47"/>
  <c r="BE41" i="47"/>
  <c r="BD41" i="47"/>
  <c r="BC41" i="47"/>
  <c r="BB41" i="47"/>
  <c r="AZ41" i="47"/>
  <c r="AY41" i="47"/>
  <c r="AW41" i="47"/>
  <c r="AV41" i="47"/>
  <c r="AU41" i="47"/>
  <c r="AT41" i="47"/>
  <c r="AS41" i="47"/>
  <c r="AR41" i="47"/>
  <c r="AQ41" i="47"/>
  <c r="AP41" i="47"/>
  <c r="AO41" i="47"/>
  <c r="AN41" i="47"/>
  <c r="AM41" i="47"/>
  <c r="AL41" i="47"/>
  <c r="AK41" i="47"/>
  <c r="AJ41" i="47"/>
  <c r="AI41" i="47"/>
  <c r="AH41" i="47"/>
  <c r="AG41" i="47"/>
  <c r="AF41" i="47"/>
  <c r="AE41" i="47"/>
  <c r="E41" i="47"/>
  <c r="BW40" i="47"/>
  <c r="BV40" i="47"/>
  <c r="BT40" i="47"/>
  <c r="BS40" i="47"/>
  <c r="BR40" i="47"/>
  <c r="BQ40" i="47"/>
  <c r="BP40" i="47"/>
  <c r="BO40" i="47"/>
  <c r="BN40" i="47"/>
  <c r="BM40" i="47"/>
  <c r="BL40" i="47"/>
  <c r="BK40" i="47"/>
  <c r="BJ40" i="47"/>
  <c r="BI40" i="47"/>
  <c r="BH40" i="47"/>
  <c r="BG40" i="47"/>
  <c r="BF40" i="47"/>
  <c r="BE40" i="47"/>
  <c r="BD40" i="47"/>
  <c r="BC40" i="47"/>
  <c r="BB40" i="47"/>
  <c r="AZ40" i="47"/>
  <c r="AY40" i="47"/>
  <c r="AW40" i="47"/>
  <c r="AV40" i="47"/>
  <c r="AU40" i="47"/>
  <c r="AT40" i="47"/>
  <c r="AS40" i="47"/>
  <c r="AR40" i="47"/>
  <c r="AQ40" i="47"/>
  <c r="AP40" i="47"/>
  <c r="AO40" i="47"/>
  <c r="AN40" i="47"/>
  <c r="AM40" i="47"/>
  <c r="AL40" i="47"/>
  <c r="AK40" i="47"/>
  <c r="AJ40" i="47"/>
  <c r="AI40" i="47"/>
  <c r="AH40" i="47"/>
  <c r="AG40" i="47"/>
  <c r="AF40" i="47"/>
  <c r="AE40" i="47"/>
  <c r="E40" i="47"/>
  <c r="BW39" i="47"/>
  <c r="BV39" i="47"/>
  <c r="BT39" i="47"/>
  <c r="BS39" i="47"/>
  <c r="BR39" i="47"/>
  <c r="BQ39" i="47"/>
  <c r="BP39" i="47"/>
  <c r="BO39" i="47"/>
  <c r="BN39" i="47"/>
  <c r="BM39" i="47"/>
  <c r="BL39" i="47"/>
  <c r="BK39" i="47"/>
  <c r="BJ39" i="47"/>
  <c r="BI39" i="47"/>
  <c r="BH39" i="47"/>
  <c r="BG39" i="47"/>
  <c r="BF39" i="47"/>
  <c r="BE39" i="47"/>
  <c r="BD39" i="47"/>
  <c r="BC39" i="47"/>
  <c r="BB39" i="47"/>
  <c r="AZ39" i="47"/>
  <c r="AY39" i="47"/>
  <c r="AW39" i="47"/>
  <c r="AV39" i="47"/>
  <c r="AU39" i="47"/>
  <c r="AT39" i="47"/>
  <c r="AS39" i="47"/>
  <c r="AR39" i="47"/>
  <c r="AQ39" i="47"/>
  <c r="AP39" i="47"/>
  <c r="AO39" i="47"/>
  <c r="AN39" i="47"/>
  <c r="AM39" i="47"/>
  <c r="AL39" i="47"/>
  <c r="AK39" i="47"/>
  <c r="AJ39" i="47"/>
  <c r="AI39" i="47"/>
  <c r="AH39" i="47"/>
  <c r="AG39" i="47"/>
  <c r="AF39" i="47"/>
  <c r="AE39" i="47"/>
  <c r="E39" i="47"/>
  <c r="BW38" i="47"/>
  <c r="BV38" i="47"/>
  <c r="BT38" i="47"/>
  <c r="BS38" i="47"/>
  <c r="BR38" i="47"/>
  <c r="BQ38" i="47"/>
  <c r="BP38" i="47"/>
  <c r="BO38" i="47"/>
  <c r="BN38" i="47"/>
  <c r="BM38" i="47"/>
  <c r="BL38" i="47"/>
  <c r="BK38" i="47"/>
  <c r="BJ38" i="47"/>
  <c r="BI38" i="47"/>
  <c r="BH38" i="47"/>
  <c r="BG38" i="47"/>
  <c r="BF38" i="47"/>
  <c r="BE38" i="47"/>
  <c r="BD38" i="47"/>
  <c r="BC38" i="47"/>
  <c r="BB38" i="47"/>
  <c r="AZ38" i="47"/>
  <c r="AY38" i="47"/>
  <c r="AW38" i="47"/>
  <c r="AV38" i="47"/>
  <c r="AU38" i="47"/>
  <c r="AT38" i="47"/>
  <c r="AS38" i="47"/>
  <c r="AR38" i="47"/>
  <c r="AQ38" i="47"/>
  <c r="AP38" i="47"/>
  <c r="AO38" i="47"/>
  <c r="AN38" i="47"/>
  <c r="AM38" i="47"/>
  <c r="AL38" i="47"/>
  <c r="AK38" i="47"/>
  <c r="AJ38" i="47"/>
  <c r="AI38" i="47"/>
  <c r="AH38" i="47"/>
  <c r="AG38" i="47"/>
  <c r="AF38" i="47"/>
  <c r="AE38" i="47"/>
  <c r="E38" i="47"/>
  <c r="BW37" i="47"/>
  <c r="BV37" i="47"/>
  <c r="BT37" i="47"/>
  <c r="BS37" i="47"/>
  <c r="BR37" i="47"/>
  <c r="BQ37" i="47"/>
  <c r="BP37" i="47"/>
  <c r="BO37" i="47"/>
  <c r="BN37" i="47"/>
  <c r="BM37" i="47"/>
  <c r="BL37" i="47"/>
  <c r="BK37" i="47"/>
  <c r="BJ37" i="47"/>
  <c r="BI37" i="47"/>
  <c r="BH37" i="47"/>
  <c r="BG37" i="47"/>
  <c r="BF37" i="47"/>
  <c r="BE37" i="47"/>
  <c r="BD37" i="47"/>
  <c r="BC37" i="47"/>
  <c r="BB37" i="47"/>
  <c r="AZ37" i="47"/>
  <c r="AY37" i="47"/>
  <c r="AW37" i="47"/>
  <c r="AV37" i="47"/>
  <c r="AU37" i="47"/>
  <c r="AT37" i="47"/>
  <c r="AS37" i="47"/>
  <c r="AR37" i="47"/>
  <c r="AQ37" i="47"/>
  <c r="AP37" i="47"/>
  <c r="AO37" i="47"/>
  <c r="AN37" i="47"/>
  <c r="AM37" i="47"/>
  <c r="AL37" i="47"/>
  <c r="AK37" i="47"/>
  <c r="AJ37" i="47"/>
  <c r="AI37" i="47"/>
  <c r="AH37" i="47"/>
  <c r="AG37" i="47"/>
  <c r="AF37" i="47"/>
  <c r="AE37" i="47"/>
  <c r="E37" i="47"/>
  <c r="BG36" i="47"/>
  <c r="BF36" i="47"/>
  <c r="BE36" i="47"/>
  <c r="BD36" i="47"/>
  <c r="BC36" i="47"/>
  <c r="BB36" i="47"/>
  <c r="AJ36" i="47"/>
  <c r="AI36" i="47"/>
  <c r="AH36" i="47"/>
  <c r="AG36" i="47"/>
  <c r="AF36" i="47"/>
  <c r="AE36" i="47"/>
  <c r="E36" i="47"/>
  <c r="BW34" i="47"/>
  <c r="BV34" i="47"/>
  <c r="BT34" i="47"/>
  <c r="BS34" i="47"/>
  <c r="BR34" i="47"/>
  <c r="BQ34" i="47"/>
  <c r="BP34" i="47"/>
  <c r="BO34" i="47"/>
  <c r="BN34" i="47"/>
  <c r="BM34" i="47"/>
  <c r="BL34" i="47"/>
  <c r="BK34" i="47"/>
  <c r="BJ34" i="47"/>
  <c r="BI34" i="47"/>
  <c r="BH34" i="47"/>
  <c r="BG34" i="47"/>
  <c r="BF34" i="47"/>
  <c r="BE34" i="47"/>
  <c r="BD34" i="47"/>
  <c r="BC34" i="47"/>
  <c r="BB34" i="47"/>
  <c r="AZ34" i="47"/>
  <c r="AY34" i="47"/>
  <c r="AW34" i="47"/>
  <c r="AV34" i="47"/>
  <c r="AU34" i="47"/>
  <c r="AT34" i="47"/>
  <c r="AS34" i="47"/>
  <c r="AR34" i="47"/>
  <c r="AQ34" i="47"/>
  <c r="AP34" i="47"/>
  <c r="AO34" i="47"/>
  <c r="AN34" i="47"/>
  <c r="AM34" i="47"/>
  <c r="AL34" i="47"/>
  <c r="AK34" i="47"/>
  <c r="AJ34" i="47"/>
  <c r="AI34" i="47"/>
  <c r="AH34" i="47"/>
  <c r="AG34" i="47"/>
  <c r="AF34" i="47"/>
  <c r="AE34" i="47"/>
  <c r="E34" i="47"/>
  <c r="BW33" i="47"/>
  <c r="BV33" i="47"/>
  <c r="BT33" i="47"/>
  <c r="BS33" i="47"/>
  <c r="BR33" i="47"/>
  <c r="BQ33" i="47"/>
  <c r="BP33" i="47"/>
  <c r="BO33" i="47"/>
  <c r="BN33" i="47"/>
  <c r="BM33" i="47"/>
  <c r="BL33" i="47"/>
  <c r="BK33" i="47"/>
  <c r="BJ33" i="47"/>
  <c r="BI33" i="47"/>
  <c r="BH33" i="47"/>
  <c r="BG33" i="47"/>
  <c r="BF33" i="47"/>
  <c r="BE33" i="47"/>
  <c r="BD33" i="47"/>
  <c r="BC33" i="47"/>
  <c r="BB33" i="47"/>
  <c r="AZ33" i="47"/>
  <c r="AY33" i="47"/>
  <c r="AW33" i="47"/>
  <c r="AV33" i="47"/>
  <c r="AU33" i="47"/>
  <c r="AT33" i="47"/>
  <c r="AS33" i="47"/>
  <c r="AR33" i="47"/>
  <c r="AQ33" i="47"/>
  <c r="AP33" i="47"/>
  <c r="AO33" i="47"/>
  <c r="AN33" i="47"/>
  <c r="AM33" i="47"/>
  <c r="AL33" i="47"/>
  <c r="AK33" i="47"/>
  <c r="AJ33" i="47"/>
  <c r="AI33" i="47"/>
  <c r="AH33" i="47"/>
  <c r="AG33" i="47"/>
  <c r="AF33" i="47"/>
  <c r="AE33" i="47"/>
  <c r="E33" i="47"/>
  <c r="E32" i="47"/>
  <c r="E31" i="47"/>
  <c r="E30" i="47"/>
  <c r="E29" i="47"/>
  <c r="E28" i="47"/>
  <c r="BW27" i="47"/>
  <c r="BV27" i="47"/>
  <c r="BU27" i="47"/>
  <c r="BT27" i="47"/>
  <c r="BS27" i="47"/>
  <c r="BR27" i="47"/>
  <c r="BQ27" i="47"/>
  <c r="BP27" i="47"/>
  <c r="BO27" i="47"/>
  <c r="BN27" i="47"/>
  <c r="BM27" i="47"/>
  <c r="BL27" i="47"/>
  <c r="BK27" i="47"/>
  <c r="BJ27" i="47"/>
  <c r="BI27" i="47"/>
  <c r="BH27" i="47"/>
  <c r="BG27" i="47"/>
  <c r="AZ27" i="47"/>
  <c r="AY27" i="47"/>
  <c r="AX27" i="47"/>
  <c r="AW27" i="47"/>
  <c r="AV27" i="47"/>
  <c r="AU27" i="47"/>
  <c r="AT27" i="47"/>
  <c r="AS27" i="47"/>
  <c r="AR27" i="47"/>
  <c r="AQ27" i="47"/>
  <c r="AP27" i="47"/>
  <c r="AO27" i="47"/>
  <c r="E27" i="47"/>
  <c r="BW26" i="47"/>
  <c r="BV26" i="47"/>
  <c r="BU26" i="47"/>
  <c r="BT26" i="47"/>
  <c r="BS26" i="47"/>
  <c r="BR26" i="47"/>
  <c r="BQ26" i="47"/>
  <c r="BP26" i="47"/>
  <c r="BO26" i="47"/>
  <c r="BN26" i="47"/>
  <c r="BM26" i="47"/>
  <c r="BL26" i="47"/>
  <c r="BK26" i="47"/>
  <c r="BJ26" i="47"/>
  <c r="BI26" i="47"/>
  <c r="BH26" i="47"/>
  <c r="BG26" i="47"/>
  <c r="AZ26" i="47"/>
  <c r="AY26" i="47"/>
  <c r="AX26" i="47"/>
  <c r="AW26" i="47"/>
  <c r="AV26" i="47"/>
  <c r="AU26" i="47"/>
  <c r="AT26" i="47"/>
  <c r="AS26" i="47"/>
  <c r="AR26" i="47"/>
  <c r="AQ26" i="47"/>
  <c r="AP26" i="47"/>
  <c r="AO26" i="47"/>
  <c r="E26" i="47"/>
  <c r="BW25" i="47"/>
  <c r="BV25" i="47"/>
  <c r="BU25" i="47"/>
  <c r="BT25" i="47"/>
  <c r="BS25" i="47"/>
  <c r="BR25" i="47"/>
  <c r="BQ25" i="47"/>
  <c r="BP25" i="47"/>
  <c r="BO25" i="47"/>
  <c r="BN25" i="47"/>
  <c r="BM25" i="47"/>
  <c r="BL25" i="47"/>
  <c r="BK25" i="47"/>
  <c r="BJ25" i="47"/>
  <c r="BI25" i="47"/>
  <c r="BH25" i="47"/>
  <c r="BG25" i="47"/>
  <c r="AZ25" i="47"/>
  <c r="AY25" i="47"/>
  <c r="AX25" i="47"/>
  <c r="AW25" i="47"/>
  <c r="AV25" i="47"/>
  <c r="AU25" i="47"/>
  <c r="AT25" i="47"/>
  <c r="AS25" i="47"/>
  <c r="AR25" i="47"/>
  <c r="AQ25" i="47"/>
  <c r="AP25" i="47"/>
  <c r="AO25" i="47"/>
  <c r="E25" i="47"/>
  <c r="BW24" i="47"/>
  <c r="BV24" i="47"/>
  <c r="BT24" i="47"/>
  <c r="BS24" i="47"/>
  <c r="BR24" i="47"/>
  <c r="BQ24" i="47"/>
  <c r="BP24" i="47"/>
  <c r="BO24" i="47"/>
  <c r="BN24" i="47"/>
  <c r="BM24" i="47"/>
  <c r="BL24" i="47"/>
  <c r="BK24" i="47"/>
  <c r="BJ24" i="47"/>
  <c r="BI24" i="47"/>
  <c r="BH24" i="47"/>
  <c r="BG24" i="47"/>
  <c r="AZ24" i="47"/>
  <c r="AY24" i="47"/>
  <c r="AW24" i="47"/>
  <c r="AV24" i="47"/>
  <c r="AU24" i="47"/>
  <c r="AT24" i="47"/>
  <c r="AS24" i="47"/>
  <c r="AR24" i="47"/>
  <c r="AQ24" i="47"/>
  <c r="AP24" i="47"/>
  <c r="AO24" i="47"/>
  <c r="E24" i="47"/>
  <c r="BW23" i="47"/>
  <c r="BV23" i="47"/>
  <c r="BU23" i="47"/>
  <c r="BS23" i="47"/>
  <c r="BR23" i="47"/>
  <c r="BQ23" i="47"/>
  <c r="BP23" i="47"/>
  <c r="BO23" i="47"/>
  <c r="BN23" i="47"/>
  <c r="BM23" i="47"/>
  <c r="BL23" i="47"/>
  <c r="BK23" i="47"/>
  <c r="BJ23" i="47"/>
  <c r="BI23" i="47"/>
  <c r="BH23" i="47"/>
  <c r="BG23" i="47"/>
  <c r="AZ23" i="47"/>
  <c r="AY23" i="47"/>
  <c r="AX23" i="47"/>
  <c r="AV23" i="47"/>
  <c r="AU23" i="47"/>
  <c r="AT23" i="47"/>
  <c r="AS23" i="47"/>
  <c r="AR23" i="47"/>
  <c r="AQ23" i="47"/>
  <c r="AP23" i="47"/>
  <c r="AO23" i="47"/>
  <c r="E23" i="47"/>
  <c r="BM22" i="47"/>
  <c r="BL22" i="47"/>
  <c r="BK22" i="47"/>
  <c r="BJ22" i="47"/>
  <c r="BI22" i="47"/>
  <c r="BH22" i="47"/>
  <c r="BG22" i="47"/>
  <c r="AP22" i="47"/>
  <c r="AO22" i="47"/>
  <c r="E22" i="47"/>
  <c r="BV21" i="47"/>
  <c r="BU21" i="47"/>
  <c r="BT21" i="47"/>
  <c r="BS21" i="47"/>
  <c r="BR21" i="47"/>
  <c r="BQ21" i="47"/>
  <c r="BP21" i="47"/>
  <c r="BO21" i="47"/>
  <c r="BN21" i="47"/>
  <c r="BM21" i="47"/>
  <c r="BL21" i="47"/>
  <c r="BK21" i="47"/>
  <c r="BJ21" i="47"/>
  <c r="BI21" i="47"/>
  <c r="BH21" i="47"/>
  <c r="BG21" i="47"/>
  <c r="AY21" i="47"/>
  <c r="AX21" i="47"/>
  <c r="AW21" i="47"/>
  <c r="AV21" i="47"/>
  <c r="AU21" i="47"/>
  <c r="AT21" i="47"/>
  <c r="AS21" i="47"/>
  <c r="AR21" i="47"/>
  <c r="AQ21" i="47"/>
  <c r="AP21" i="47"/>
  <c r="AO21" i="47"/>
  <c r="E21" i="47"/>
  <c r="BP20" i="47"/>
  <c r="BO20" i="47"/>
  <c r="BN20" i="47"/>
  <c r="BM20" i="47"/>
  <c r="BL20" i="47"/>
  <c r="BK20" i="47"/>
  <c r="BJ20" i="47"/>
  <c r="BI20" i="47"/>
  <c r="BH20" i="47"/>
  <c r="BG20" i="47"/>
  <c r="AS20" i="47"/>
  <c r="AR20" i="47"/>
  <c r="AQ20" i="47"/>
  <c r="AP20" i="47"/>
  <c r="AO20" i="47"/>
  <c r="E20" i="47"/>
  <c r="BV19" i="47"/>
  <c r="BU19" i="47"/>
  <c r="BT19" i="47"/>
  <c r="BS19" i="47"/>
  <c r="BR19" i="47"/>
  <c r="BQ19" i="47"/>
  <c r="BP19" i="47"/>
  <c r="BO19" i="47"/>
  <c r="BN19" i="47"/>
  <c r="BM19" i="47"/>
  <c r="BL19" i="47"/>
  <c r="BK19" i="47"/>
  <c r="BJ19" i="47"/>
  <c r="BI19" i="47"/>
  <c r="BH19" i="47"/>
  <c r="BG19" i="47"/>
  <c r="AY19" i="47"/>
  <c r="AX19" i="47"/>
  <c r="AW19" i="47"/>
  <c r="AV19" i="47"/>
  <c r="AU19" i="47"/>
  <c r="AT19" i="47"/>
  <c r="AS19" i="47"/>
  <c r="AR19" i="47"/>
  <c r="AQ19" i="47"/>
  <c r="AP19" i="47"/>
  <c r="AO19" i="47"/>
  <c r="E19" i="47"/>
  <c r="BP18" i="47"/>
  <c r="BO18" i="47"/>
  <c r="BN18" i="47"/>
  <c r="BM18" i="47"/>
  <c r="BL18" i="47"/>
  <c r="BK18" i="47"/>
  <c r="BJ18" i="47"/>
  <c r="BI18" i="47"/>
  <c r="BH18" i="47"/>
  <c r="BG18" i="47"/>
  <c r="E18" i="47"/>
  <c r="BG17" i="47"/>
  <c r="E17" i="47"/>
  <c r="BG16" i="47"/>
  <c r="AS16" i="47"/>
  <c r="AR16" i="47"/>
  <c r="AQ16" i="47"/>
  <c r="AP16" i="47"/>
  <c r="AO16" i="47"/>
  <c r="AN16" i="47"/>
  <c r="AM16" i="47"/>
  <c r="AL16" i="47"/>
  <c r="AK16" i="47"/>
  <c r="AJ16" i="47"/>
  <c r="E16" i="47"/>
  <c r="BG15" i="47"/>
  <c r="AJ15" i="47"/>
  <c r="E15" i="47"/>
  <c r="BG14" i="47"/>
  <c r="AJ14" i="47"/>
  <c r="E14" i="47"/>
  <c r="BG13" i="47"/>
  <c r="AJ13" i="47"/>
  <c r="E13" i="47"/>
  <c r="BG12" i="47"/>
  <c r="AJ12" i="47"/>
  <c r="E12" i="47"/>
  <c r="BG11" i="47"/>
  <c r="AJ11" i="47"/>
  <c r="E11" i="47"/>
  <c r="BG10" i="47"/>
  <c r="AJ10" i="47"/>
  <c r="E10" i="47"/>
  <c r="BW9" i="47"/>
  <c r="BV9" i="47"/>
  <c r="BU9" i="47"/>
  <c r="BT9" i="47"/>
  <c r="BS9" i="47"/>
  <c r="BR9" i="47"/>
  <c r="BQ9" i="47"/>
  <c r="BP9" i="47"/>
  <c r="BO9" i="47"/>
  <c r="BN9" i="47"/>
  <c r="BM9" i="47"/>
  <c r="BL9" i="47"/>
  <c r="BK9" i="47"/>
  <c r="BJ9" i="47"/>
  <c r="BI9" i="47"/>
  <c r="BH9" i="47"/>
  <c r="BG9" i="47"/>
  <c r="BF9" i="47"/>
  <c r="BE9" i="47"/>
  <c r="BD9" i="47"/>
  <c r="BC9" i="47"/>
  <c r="BB9" i="47"/>
  <c r="AZ9" i="47"/>
  <c r="AY9" i="47"/>
  <c r="AX9" i="47"/>
  <c r="AW9" i="47"/>
  <c r="AV9" i="47"/>
  <c r="AU9" i="47"/>
  <c r="AT9" i="47"/>
  <c r="AS9" i="47"/>
  <c r="AR9" i="47"/>
  <c r="AQ9" i="47"/>
  <c r="AP9" i="47"/>
  <c r="AO9" i="47"/>
  <c r="AN9" i="47"/>
  <c r="AM9" i="47"/>
  <c r="AL9" i="47"/>
  <c r="AK9" i="47"/>
  <c r="AJ9" i="47"/>
  <c r="AI9" i="47"/>
  <c r="AH9" i="47"/>
  <c r="AG9" i="47"/>
  <c r="AF9" i="47"/>
  <c r="AE9" i="47"/>
  <c r="E9" i="47"/>
  <c r="AA213" i="32" l="1"/>
  <c r="H217" i="47"/>
  <c r="H178" i="47" s="1"/>
  <c r="X209" i="47"/>
  <c r="X120" i="47" s="1"/>
  <c r="J209" i="47"/>
  <c r="J213" i="47" s="1"/>
  <c r="R209" i="47"/>
  <c r="R129" i="47" s="1"/>
  <c r="M211" i="47"/>
  <c r="M99" i="47" s="1"/>
  <c r="U211" i="47"/>
  <c r="U97" i="47" s="1"/>
  <c r="T209" i="47"/>
  <c r="T188" i="47" s="1"/>
  <c r="AB209" i="47"/>
  <c r="AB120" i="47" s="1"/>
  <c r="O211" i="47"/>
  <c r="O102" i="47" s="1"/>
  <c r="M152" i="47"/>
  <c r="M182" i="47" s="1"/>
  <c r="P152" i="47"/>
  <c r="P162" i="47" s="1"/>
  <c r="AA179" i="47"/>
  <c r="S111" i="47"/>
  <c r="O147" i="47"/>
  <c r="O177" i="47" s="1"/>
  <c r="M143" i="47"/>
  <c r="W147" i="47"/>
  <c r="W177" i="47" s="1"/>
  <c r="H147" i="47"/>
  <c r="AB152" i="47"/>
  <c r="AB182" i="47" s="1"/>
  <c r="Y152" i="47"/>
  <c r="Y182" i="47" s="1"/>
  <c r="S106" i="47"/>
  <c r="U152" i="47"/>
  <c r="AC152" i="47"/>
  <c r="AC182" i="47" s="1"/>
  <c r="P147" i="47"/>
  <c r="P157" i="47" s="1"/>
  <c r="X147" i="47"/>
  <c r="O152" i="47"/>
  <c r="O182" i="47" s="1"/>
  <c r="U147" i="47"/>
  <c r="U177" i="47" s="1"/>
  <c r="AC147" i="47"/>
  <c r="W82" i="47"/>
  <c r="W85" i="47" s="1"/>
  <c r="N152" i="47"/>
  <c r="V152" i="47"/>
  <c r="V182" i="47" s="1"/>
  <c r="S82" i="47"/>
  <c r="S85" i="47" s="1"/>
  <c r="AA82" i="47"/>
  <c r="AA109" i="47" s="1"/>
  <c r="M107" i="47"/>
  <c r="S179" i="47"/>
  <c r="L82" i="47"/>
  <c r="L85" i="47" s="1"/>
  <c r="AB82" i="47"/>
  <c r="J152" i="47"/>
  <c r="J182" i="47" s="1"/>
  <c r="R152" i="47"/>
  <c r="Z152" i="47"/>
  <c r="M147" i="47"/>
  <c r="M177" i="47" s="1"/>
  <c r="I152" i="47"/>
  <c r="I182" i="47" s="1"/>
  <c r="Q152" i="47"/>
  <c r="J111" i="47"/>
  <c r="W181" i="47"/>
  <c r="K111" i="47"/>
  <c r="R111" i="47"/>
  <c r="X108" i="47"/>
  <c r="N147" i="47"/>
  <c r="N177" i="47" s="1"/>
  <c r="V147" i="47"/>
  <c r="V157" i="47" s="1"/>
  <c r="V90" i="47"/>
  <c r="Y178" i="47"/>
  <c r="M82" i="47"/>
  <c r="M85" i="47" s="1"/>
  <c r="M146" i="47"/>
  <c r="P159" i="47"/>
  <c r="N82" i="47"/>
  <c r="I147" i="47"/>
  <c r="I177" i="47" s="1"/>
  <c r="Q147" i="47"/>
  <c r="Q177" i="47" s="1"/>
  <c r="Y147" i="47"/>
  <c r="Y177" i="47" s="1"/>
  <c r="K147" i="47"/>
  <c r="K177" i="47" s="1"/>
  <c r="S143" i="47"/>
  <c r="W152" i="47"/>
  <c r="W182" i="47" s="1"/>
  <c r="AA176" i="47"/>
  <c r="O82" i="47"/>
  <c r="O109" i="47" s="1"/>
  <c r="L147" i="47"/>
  <c r="L177" i="47" s="1"/>
  <c r="H152" i="47"/>
  <c r="X152" i="47"/>
  <c r="N209" i="47"/>
  <c r="N115" i="47" s="1"/>
  <c r="N207" i="47"/>
  <c r="N160" i="47" s="1"/>
  <c r="L111" i="47"/>
  <c r="L106" i="47"/>
  <c r="Z111" i="47"/>
  <c r="Z108" i="47"/>
  <c r="Z179" i="47"/>
  <c r="N107" i="47"/>
  <c r="N181" i="47"/>
  <c r="T111" i="47"/>
  <c r="T106" i="47"/>
  <c r="U181" i="47"/>
  <c r="U180" i="47"/>
  <c r="Z209" i="47"/>
  <c r="Z190" i="47" s="1"/>
  <c r="Z207" i="47"/>
  <c r="Z93" i="47" s="1"/>
  <c r="V107" i="47"/>
  <c r="V108" i="47"/>
  <c r="AB111" i="47"/>
  <c r="AB106" i="47"/>
  <c r="K106" i="47"/>
  <c r="P209" i="47"/>
  <c r="P190" i="47" s="1"/>
  <c r="Q209" i="47"/>
  <c r="Q117" i="47" s="1"/>
  <c r="S211" i="47"/>
  <c r="S99" i="47" s="1"/>
  <c r="J179" i="47"/>
  <c r="AA106" i="47"/>
  <c r="I106" i="47"/>
  <c r="AA111" i="47"/>
  <c r="AA180" i="47"/>
  <c r="J106" i="47"/>
  <c r="R106" i="47"/>
  <c r="L107" i="47"/>
  <c r="M181" i="47"/>
  <c r="O108" i="47"/>
  <c r="R181" i="47"/>
  <c r="W178" i="47"/>
  <c r="P90" i="47"/>
  <c r="P88" i="47"/>
  <c r="AB207" i="47"/>
  <c r="AB88" i="47" s="1"/>
  <c r="M111" i="47"/>
  <c r="U111" i="47"/>
  <c r="AC111" i="47"/>
  <c r="X179" i="47"/>
  <c r="Z180" i="47"/>
  <c r="X176" i="47"/>
  <c r="P181" i="47"/>
  <c r="P161" i="47"/>
  <c r="N111" i="47"/>
  <c r="V111" i="47"/>
  <c r="V93" i="47"/>
  <c r="P89" i="47"/>
  <c r="X107" i="47"/>
  <c r="AC108" i="47"/>
  <c r="M106" i="47"/>
  <c r="U106" i="47"/>
  <c r="W107" i="47"/>
  <c r="I108" i="47"/>
  <c r="Y108" i="47"/>
  <c r="AC82" i="47"/>
  <c r="AC85" i="47" s="1"/>
  <c r="O111" i="47"/>
  <c r="W111" i="47"/>
  <c r="Q111" i="47"/>
  <c r="L180" i="47"/>
  <c r="N106" i="47"/>
  <c r="V88" i="47"/>
  <c r="V106" i="47"/>
  <c r="V82" i="47"/>
  <c r="V85" i="47" s="1"/>
  <c r="H107" i="47"/>
  <c r="P107" i="47"/>
  <c r="R108" i="47"/>
  <c r="J108" i="47"/>
  <c r="J178" i="47"/>
  <c r="O106" i="47"/>
  <c r="W106" i="47"/>
  <c r="I107" i="47"/>
  <c r="Q107" i="47"/>
  <c r="Y107" i="47"/>
  <c r="K108" i="47"/>
  <c r="AA108" i="47"/>
  <c r="I111" i="47"/>
  <c r="Y111" i="47"/>
  <c r="AC106" i="47"/>
  <c r="Q108" i="47"/>
  <c r="L143" i="47"/>
  <c r="L146" i="47"/>
  <c r="T146" i="47"/>
  <c r="T143" i="47"/>
  <c r="AB146" i="47"/>
  <c r="AB143" i="47"/>
  <c r="R178" i="47"/>
  <c r="Z178" i="47"/>
  <c r="T189" i="47"/>
  <c r="T179" i="47"/>
  <c r="AB179" i="47"/>
  <c r="N180" i="47"/>
  <c r="V160" i="47"/>
  <c r="V180" i="47"/>
  <c r="X181" i="47"/>
  <c r="L152" i="47"/>
  <c r="U178" i="47"/>
  <c r="L179" i="47"/>
  <c r="H82" i="47"/>
  <c r="P106" i="47"/>
  <c r="P82" i="47"/>
  <c r="X106" i="47"/>
  <c r="X82" i="47"/>
  <c r="X85" i="47" s="1"/>
  <c r="J107" i="47"/>
  <c r="R107" i="47"/>
  <c r="Z107" i="47"/>
  <c r="L108" i="47"/>
  <c r="T108" i="47"/>
  <c r="AB108" i="47"/>
  <c r="T82" i="47"/>
  <c r="S108" i="47"/>
  <c r="I82" i="47"/>
  <c r="I85" i="47" s="1"/>
  <c r="Q82" i="47"/>
  <c r="Y106" i="47"/>
  <c r="Y82" i="47"/>
  <c r="K107" i="47"/>
  <c r="S107" i="47"/>
  <c r="AA107" i="47"/>
  <c r="M108" i="47"/>
  <c r="U108" i="47"/>
  <c r="U82" i="47"/>
  <c r="U85" i="47" s="1"/>
  <c r="N143" i="47"/>
  <c r="N146" i="47"/>
  <c r="V143" i="47"/>
  <c r="V146" i="47"/>
  <c r="L178" i="47"/>
  <c r="T178" i="47"/>
  <c r="AB178" i="47"/>
  <c r="N179" i="47"/>
  <c r="V179" i="47"/>
  <c r="V159" i="47"/>
  <c r="P180" i="47"/>
  <c r="P160" i="47"/>
  <c r="X180" i="47"/>
  <c r="J181" i="47"/>
  <c r="Z181" i="47"/>
  <c r="H143" i="47"/>
  <c r="K82" i="47"/>
  <c r="Q106" i="47"/>
  <c r="O107" i="47"/>
  <c r="W179" i="47"/>
  <c r="U143" i="47"/>
  <c r="U146" i="47"/>
  <c r="AC143" i="47"/>
  <c r="AC146" i="47"/>
  <c r="K178" i="47"/>
  <c r="S178" i="47"/>
  <c r="AA178" i="47"/>
  <c r="M179" i="47"/>
  <c r="U179" i="47"/>
  <c r="AC179" i="47"/>
  <c r="O180" i="47"/>
  <c r="W180" i="47"/>
  <c r="I181" i="47"/>
  <c r="Q181" i="47"/>
  <c r="Y181" i="47"/>
  <c r="O181" i="47"/>
  <c r="O146" i="47"/>
  <c r="O143" i="47"/>
  <c r="W146" i="47"/>
  <c r="W143" i="47"/>
  <c r="M178" i="47"/>
  <c r="AC178" i="47"/>
  <c r="O179" i="47"/>
  <c r="I180" i="47"/>
  <c r="Q180" i="47"/>
  <c r="Y180" i="47"/>
  <c r="K181" i="47"/>
  <c r="S181" i="47"/>
  <c r="P143" i="47"/>
  <c r="I179" i="47"/>
  <c r="M180" i="47"/>
  <c r="P156" i="47"/>
  <c r="P176" i="47"/>
  <c r="X143" i="47"/>
  <c r="J147" i="47"/>
  <c r="R147" i="47"/>
  <c r="Z147" i="47"/>
  <c r="N178" i="47"/>
  <c r="V178" i="47"/>
  <c r="V158" i="47"/>
  <c r="H179" i="47"/>
  <c r="P179" i="47"/>
  <c r="J180" i="47"/>
  <c r="R180" i="47"/>
  <c r="L181" i="47"/>
  <c r="T181" i="47"/>
  <c r="AB181" i="47"/>
  <c r="Q143" i="47"/>
  <c r="K179" i="47"/>
  <c r="Z106" i="47"/>
  <c r="AB107" i="47"/>
  <c r="N108" i="47"/>
  <c r="W108" i="47"/>
  <c r="I176" i="47"/>
  <c r="Q176" i="47"/>
  <c r="Y176" i="47"/>
  <c r="S147" i="47"/>
  <c r="AA143" i="47"/>
  <c r="K180" i="47"/>
  <c r="S180" i="47"/>
  <c r="Y143" i="47"/>
  <c r="AA181" i="47"/>
  <c r="O178" i="47"/>
  <c r="M98" i="47"/>
  <c r="P93" i="47"/>
  <c r="T107" i="47"/>
  <c r="AC107" i="47"/>
  <c r="X111" i="47"/>
  <c r="J146" i="47"/>
  <c r="J143" i="47"/>
  <c r="R146" i="47"/>
  <c r="R143" i="47"/>
  <c r="Z176" i="47"/>
  <c r="T147" i="47"/>
  <c r="AB147" i="47"/>
  <c r="P158" i="47"/>
  <c r="X178" i="47"/>
  <c r="R179" i="47"/>
  <c r="AB180" i="47"/>
  <c r="V161" i="47"/>
  <c r="V181" i="47"/>
  <c r="Z143" i="47"/>
  <c r="P178" i="47"/>
  <c r="T180" i="47"/>
  <c r="J82" i="47"/>
  <c r="R82" i="47"/>
  <c r="Z82" i="47"/>
  <c r="V89" i="47"/>
  <c r="U107" i="47"/>
  <c r="P108" i="47"/>
  <c r="P111" i="47"/>
  <c r="S176" i="47"/>
  <c r="Q178" i="47"/>
  <c r="I178" i="47"/>
  <c r="K176" i="47"/>
  <c r="I143" i="47"/>
  <c r="M209" i="47"/>
  <c r="M116" i="47" s="1"/>
  <c r="M207" i="47"/>
  <c r="M93" i="47" s="1"/>
  <c r="AC209" i="47"/>
  <c r="AC116" i="47" s="1"/>
  <c r="AC207" i="47"/>
  <c r="AC181" i="47"/>
  <c r="H209" i="47"/>
  <c r="H125" i="47" s="1"/>
  <c r="H207" i="47"/>
  <c r="H89" i="47" s="1"/>
  <c r="AA147" i="47"/>
  <c r="K143" i="47"/>
  <c r="Q179" i="47"/>
  <c r="AC180" i="47"/>
  <c r="I209" i="47"/>
  <c r="I126" i="47" s="1"/>
  <c r="I207" i="47"/>
  <c r="Y209" i="47"/>
  <c r="Y126" i="47" s="1"/>
  <c r="Y207" i="47"/>
  <c r="Y158" i="47" s="1"/>
  <c r="O207" i="47"/>
  <c r="O209" i="47"/>
  <c r="O213" i="47" s="1"/>
  <c r="K152" i="47"/>
  <c r="S152" i="47"/>
  <c r="AA152" i="47"/>
  <c r="T152" i="47"/>
  <c r="Y179" i="47"/>
  <c r="K207" i="47"/>
  <c r="K90" i="47" s="1"/>
  <c r="K209" i="47"/>
  <c r="K126" i="47" s="1"/>
  <c r="AA207" i="47"/>
  <c r="AA209" i="47"/>
  <c r="AA213" i="47" s="1"/>
  <c r="AA228" i="47" s="1"/>
  <c r="U209" i="47"/>
  <c r="U190" i="47" s="1"/>
  <c r="U207" i="47"/>
  <c r="U160" i="47" s="1"/>
  <c r="Q207" i="47"/>
  <c r="Q159" i="47" s="1"/>
  <c r="L207" i="47"/>
  <c r="L209" i="47"/>
  <c r="L191" i="47" s="1"/>
  <c r="W207" i="47"/>
  <c r="W209" i="47"/>
  <c r="W126" i="47" s="1"/>
  <c r="S207" i="47"/>
  <c r="S158" i="47" s="1"/>
  <c r="S209" i="47"/>
  <c r="S188" i="47" s="1"/>
  <c r="X207" i="47"/>
  <c r="X158" i="47" s="1"/>
  <c r="V209" i="47"/>
  <c r="V189" i="47" s="1"/>
  <c r="Q211" i="47"/>
  <c r="R207" i="47"/>
  <c r="X211" i="47"/>
  <c r="P211" i="47"/>
  <c r="P97" i="47" s="1"/>
  <c r="H211" i="47"/>
  <c r="H170" i="47" s="1"/>
  <c r="V211" i="47"/>
  <c r="V212" i="47" s="1"/>
  <c r="N211" i="47"/>
  <c r="AB211" i="47"/>
  <c r="T211" i="47"/>
  <c r="T99" i="47" s="1"/>
  <c r="L211" i="47"/>
  <c r="L170" i="47" s="1"/>
  <c r="Z211" i="47"/>
  <c r="R211" i="47"/>
  <c r="R171" i="47" s="1"/>
  <c r="J211" i="47"/>
  <c r="J170" i="47" s="1"/>
  <c r="W211" i="47"/>
  <c r="W168" i="47" s="1"/>
  <c r="T207" i="47"/>
  <c r="T89" i="47" s="1"/>
  <c r="I211" i="47"/>
  <c r="Y211" i="47"/>
  <c r="G223" i="47"/>
  <c r="P220" i="47" s="1"/>
  <c r="J207" i="47"/>
  <c r="J89" i="47" s="1"/>
  <c r="K211" i="47"/>
  <c r="K171" i="47" s="1"/>
  <c r="AA211" i="47"/>
  <c r="Z230" i="33"/>
  <c r="Y230" i="33"/>
  <c r="X230" i="33"/>
  <c r="W230" i="33"/>
  <c r="V230" i="33"/>
  <c r="U230" i="33"/>
  <c r="T230" i="33"/>
  <c r="S230" i="33"/>
  <c r="R230" i="33"/>
  <c r="Q230" i="33"/>
  <c r="P230" i="33"/>
  <c r="O230" i="33"/>
  <c r="Z226" i="33"/>
  <c r="Y226" i="33"/>
  <c r="X226" i="33"/>
  <c r="W226" i="33"/>
  <c r="V226" i="33"/>
  <c r="U226" i="33"/>
  <c r="T226" i="33"/>
  <c r="S226" i="33"/>
  <c r="R226" i="33"/>
  <c r="Q226" i="33"/>
  <c r="P226" i="33"/>
  <c r="O226" i="33"/>
  <c r="Z230" i="30"/>
  <c r="Y230" i="30"/>
  <c r="X230" i="30"/>
  <c r="W230" i="30"/>
  <c r="V230" i="30"/>
  <c r="U230" i="30"/>
  <c r="T230" i="30"/>
  <c r="S230" i="30"/>
  <c r="R230" i="30"/>
  <c r="Q230" i="30"/>
  <c r="P230" i="30"/>
  <c r="O230" i="30"/>
  <c r="Z226" i="30"/>
  <c r="Y226" i="30"/>
  <c r="X226" i="30"/>
  <c r="W226" i="30"/>
  <c r="V226" i="30"/>
  <c r="U226" i="30"/>
  <c r="T226" i="30"/>
  <c r="S226" i="30"/>
  <c r="R226" i="30"/>
  <c r="Q226" i="30"/>
  <c r="P226" i="30"/>
  <c r="O226" i="30"/>
  <c r="Y231" i="29"/>
  <c r="X231" i="29"/>
  <c r="W231" i="29"/>
  <c r="V231" i="29"/>
  <c r="U231" i="29"/>
  <c r="T231" i="29"/>
  <c r="S231" i="29"/>
  <c r="R231" i="29"/>
  <c r="Q231" i="29"/>
  <c r="P231" i="29"/>
  <c r="O231" i="29"/>
  <c r="Y227" i="29"/>
  <c r="X227" i="29"/>
  <c r="W227" i="29"/>
  <c r="V227" i="29"/>
  <c r="U227" i="29"/>
  <c r="T227" i="29"/>
  <c r="S227" i="29"/>
  <c r="R227" i="29"/>
  <c r="Q227" i="29"/>
  <c r="P227" i="29"/>
  <c r="O227" i="29"/>
  <c r="AA207" i="29" a="1"/>
  <c r="AA207" i="29" s="1"/>
  <c r="AA20" i="46" a="1"/>
  <c r="AA20" i="46" s="1"/>
  <c r="Z20" i="46" a="1"/>
  <c r="Z20" i="46" s="1"/>
  <c r="Y20" i="46" a="1"/>
  <c r="Y20" i="46" s="1"/>
  <c r="X20" i="46" a="1"/>
  <c r="X20" i="46" s="1"/>
  <c r="W20" i="46" a="1"/>
  <c r="W20" i="46" s="1"/>
  <c r="V20" i="46" a="1"/>
  <c r="V20" i="46" s="1"/>
  <c r="U20" i="46" a="1"/>
  <c r="U20" i="46" s="1"/>
  <c r="T20" i="46" a="1"/>
  <c r="T20" i="46" s="1"/>
  <c r="S20" i="46" a="1"/>
  <c r="S20" i="46" s="1"/>
  <c r="R20" i="46" a="1"/>
  <c r="R20" i="46" s="1"/>
  <c r="Q20" i="46" a="1"/>
  <c r="Q20" i="46" s="1"/>
  <c r="P20" i="46" a="1"/>
  <c r="P20" i="46" s="1"/>
  <c r="O20" i="46" a="1"/>
  <c r="O20" i="46" s="1"/>
  <c r="N20" i="46" a="1"/>
  <c r="N20" i="46" s="1"/>
  <c r="AA19" i="46" a="1"/>
  <c r="AA19" i="46" s="1"/>
  <c r="Z19" i="46" a="1"/>
  <c r="Z19" i="46" s="1"/>
  <c r="Y19" i="46" a="1"/>
  <c r="Y19" i="46" s="1"/>
  <c r="X19" i="46" a="1"/>
  <c r="X19" i="46" s="1"/>
  <c r="W19" i="46" a="1"/>
  <c r="W19" i="46" s="1"/>
  <c r="V19" i="46" a="1"/>
  <c r="V19" i="46" s="1"/>
  <c r="U19" i="46" a="1"/>
  <c r="U19" i="46" s="1"/>
  <c r="T19" i="46" a="1"/>
  <c r="T19" i="46" s="1"/>
  <c r="S19" i="46" a="1"/>
  <c r="S19" i="46" s="1"/>
  <c r="R19" i="46" a="1"/>
  <c r="R19" i="46" s="1"/>
  <c r="Q19" i="46" a="1"/>
  <c r="Q19" i="46" s="1"/>
  <c r="P19" i="46" a="1"/>
  <c r="P19" i="46" s="1"/>
  <c r="O19" i="46" a="1"/>
  <c r="O19" i="46" s="1"/>
  <c r="N19" i="46" a="1"/>
  <c r="N19" i="46" s="1"/>
  <c r="AA17" i="46" a="1"/>
  <c r="AA17" i="46" s="1"/>
  <c r="AA18" i="46" s="1"/>
  <c r="Z17" i="46" a="1"/>
  <c r="Z17" i="46" s="1"/>
  <c r="Z18" i="46" s="1"/>
  <c r="Y17" i="46" a="1"/>
  <c r="Y17" i="46" s="1"/>
  <c r="Y18" i="46" s="1"/>
  <c r="X17" i="46" a="1"/>
  <c r="X17" i="46" s="1"/>
  <c r="X18" i="46" s="1"/>
  <c r="W17" i="46" a="1"/>
  <c r="W17" i="46" s="1"/>
  <c r="W18" i="46" s="1"/>
  <c r="V17" i="46" a="1"/>
  <c r="V17" i="46" s="1"/>
  <c r="V18" i="46" s="1"/>
  <c r="U17" i="46" a="1"/>
  <c r="U17" i="46" s="1"/>
  <c r="U18" i="46" s="1"/>
  <c r="T17" i="46" a="1"/>
  <c r="T17" i="46" s="1"/>
  <c r="T18" i="46" s="1"/>
  <c r="S17" i="46" a="1"/>
  <c r="S17" i="46" s="1"/>
  <c r="S18" i="46" s="1"/>
  <c r="R17" i="46" a="1"/>
  <c r="R17" i="46" s="1"/>
  <c r="R18" i="46" s="1"/>
  <c r="Q17" i="46" a="1"/>
  <c r="Q17" i="46" s="1"/>
  <c r="Q18" i="46" s="1"/>
  <c r="P17" i="46" a="1"/>
  <c r="P17" i="46" s="1"/>
  <c r="P18" i="46" s="1"/>
  <c r="O17" i="46" a="1"/>
  <c r="O17" i="46" s="1"/>
  <c r="O18" i="46" s="1"/>
  <c r="N17" i="46" a="1"/>
  <c r="N17" i="46" s="1"/>
  <c r="N18" i="46" s="1"/>
  <c r="AA12" i="46" a="1"/>
  <c r="AA12" i="46" s="1"/>
  <c r="Z12" i="46" a="1"/>
  <c r="Z12" i="46" s="1"/>
  <c r="Y12" i="46" a="1"/>
  <c r="Y12" i="46" s="1"/>
  <c r="X12" i="46" a="1"/>
  <c r="X12" i="46" s="1"/>
  <c r="W12" i="46" a="1"/>
  <c r="W12" i="46" s="1"/>
  <c r="V12" i="46" a="1"/>
  <c r="V12" i="46" s="1"/>
  <c r="U12" i="46" a="1"/>
  <c r="U12" i="46" s="1"/>
  <c r="T12" i="46" a="1"/>
  <c r="T12" i="46" s="1"/>
  <c r="S12" i="46" a="1"/>
  <c r="S12" i="46" s="1"/>
  <c r="R12" i="46" a="1"/>
  <c r="R12" i="46" s="1"/>
  <c r="Q12" i="46" a="1"/>
  <c r="Q12" i="46" s="1"/>
  <c r="P12" i="46" a="1"/>
  <c r="P12" i="46" s="1"/>
  <c r="O12" i="46" a="1"/>
  <c r="O12" i="46" s="1"/>
  <c r="N12" i="46" a="1"/>
  <c r="N12" i="46" s="1"/>
  <c r="O10" i="46" a="1"/>
  <c r="O10" i="46" s="1"/>
  <c r="P10" i="46" a="1"/>
  <c r="P10" i="46" s="1"/>
  <c r="Q10" i="46" a="1"/>
  <c r="Q10" i="46" s="1"/>
  <c r="R10" i="46" a="1"/>
  <c r="R10" i="46" s="1"/>
  <c r="S10" i="46" a="1"/>
  <c r="S10" i="46" s="1"/>
  <c r="S11" i="46" s="1"/>
  <c r="T10" i="46" a="1"/>
  <c r="T10" i="46" s="1"/>
  <c r="U10" i="46" a="1"/>
  <c r="U10" i="46" s="1"/>
  <c r="V10" i="46" a="1"/>
  <c r="V10" i="46" s="1"/>
  <c r="W10" i="46" a="1"/>
  <c r="W10" i="46" s="1"/>
  <c r="X10" i="46" a="1"/>
  <c r="X10" i="46" s="1"/>
  <c r="Y10" i="46" a="1"/>
  <c r="Y10" i="46" s="1"/>
  <c r="Z10" i="46" a="1"/>
  <c r="Z10" i="46" s="1"/>
  <c r="AA10" i="46" a="1"/>
  <c r="AA10" i="46" s="1"/>
  <c r="N10" i="46" a="1"/>
  <c r="N10" i="46" s="1"/>
  <c r="M20" i="46" a="1"/>
  <c r="M20" i="46" s="1"/>
  <c r="L20" i="46" a="1"/>
  <c r="L20" i="46" s="1"/>
  <c r="K20" i="46" a="1"/>
  <c r="K20" i="46" s="1"/>
  <c r="J20" i="46" a="1"/>
  <c r="J20" i="46" s="1"/>
  <c r="I20" i="46" a="1"/>
  <c r="I20" i="46" s="1"/>
  <c r="H20" i="46" a="1"/>
  <c r="H20" i="46" s="1"/>
  <c r="G20" i="46" a="1"/>
  <c r="G20" i="46" s="1"/>
  <c r="F20" i="46" a="1"/>
  <c r="F20" i="46" s="1"/>
  <c r="M19" i="46" a="1"/>
  <c r="M19" i="46" s="1"/>
  <c r="L19" i="46" a="1"/>
  <c r="L19" i="46" s="1"/>
  <c r="K19" i="46" a="1"/>
  <c r="K19" i="46" s="1"/>
  <c r="J19" i="46" a="1"/>
  <c r="J19" i="46" s="1"/>
  <c r="I19" i="46" a="1"/>
  <c r="I19" i="46" s="1"/>
  <c r="H19" i="46" a="1"/>
  <c r="H19" i="46" s="1"/>
  <c r="G19" i="46" a="1"/>
  <c r="G19" i="46" s="1"/>
  <c r="F19" i="46" a="1"/>
  <c r="F19" i="46" s="1"/>
  <c r="D18" i="46"/>
  <c r="M17" i="46" a="1"/>
  <c r="M17" i="46" s="1"/>
  <c r="M18" i="46" s="1"/>
  <c r="L17" i="46" a="1"/>
  <c r="L17" i="46" s="1"/>
  <c r="L18" i="46" s="1"/>
  <c r="K17" i="46" a="1"/>
  <c r="K17" i="46" s="1"/>
  <c r="K18" i="46" s="1"/>
  <c r="J17" i="46" a="1"/>
  <c r="J17" i="46" s="1"/>
  <c r="J18" i="46" s="1"/>
  <c r="I17" i="46" a="1"/>
  <c r="I17" i="46" s="1"/>
  <c r="I18" i="46" s="1"/>
  <c r="H17" i="46" a="1"/>
  <c r="H17" i="46" s="1"/>
  <c r="H18" i="46" s="1"/>
  <c r="G17" i="46" a="1"/>
  <c r="G17" i="46" s="1"/>
  <c r="G18" i="46" s="1"/>
  <c r="F17" i="46" a="1"/>
  <c r="F17" i="46" s="1"/>
  <c r="D15" i="46"/>
  <c r="AA14" i="46"/>
  <c r="Z14" i="46"/>
  <c r="Y14" i="46"/>
  <c r="X14" i="46"/>
  <c r="W14" i="46"/>
  <c r="V14" i="46"/>
  <c r="U14" i="46"/>
  <c r="T14" i="46"/>
  <c r="S14" i="46"/>
  <c r="R14" i="46"/>
  <c r="Q14" i="46"/>
  <c r="P14" i="46"/>
  <c r="O14" i="46"/>
  <c r="N14" i="46"/>
  <c r="M14" i="46"/>
  <c r="L14" i="46"/>
  <c r="K14" i="46"/>
  <c r="J14" i="46"/>
  <c r="I14" i="46"/>
  <c r="H14" i="46"/>
  <c r="G14" i="46"/>
  <c r="F14" i="46"/>
  <c r="M12" i="46" a="1"/>
  <c r="M12" i="46" s="1"/>
  <c r="L12" i="46" a="1"/>
  <c r="L12" i="46" s="1"/>
  <c r="K12" i="46" a="1"/>
  <c r="K12" i="46" s="1"/>
  <c r="J12" i="46" a="1"/>
  <c r="J12" i="46" s="1"/>
  <c r="I12" i="46" a="1"/>
  <c r="I12" i="46" s="1"/>
  <c r="H12" i="46" a="1"/>
  <c r="H12" i="46" s="1"/>
  <c r="G12" i="46" a="1"/>
  <c r="G12" i="46" s="1"/>
  <c r="F12" i="46" a="1"/>
  <c r="F12" i="46" s="1"/>
  <c r="D11" i="46"/>
  <c r="M10" i="46" a="1"/>
  <c r="M10" i="46" s="1"/>
  <c r="L10" i="46" a="1"/>
  <c r="L10" i="46" s="1"/>
  <c r="K10" i="46" a="1"/>
  <c r="K10" i="46" s="1"/>
  <c r="J10" i="46" a="1"/>
  <c r="J10" i="46" s="1"/>
  <c r="I10" i="46" a="1"/>
  <c r="I10" i="46" s="1"/>
  <c r="H10" i="46" a="1"/>
  <c r="H10" i="46" s="1"/>
  <c r="G10" i="46" a="1"/>
  <c r="G10" i="46" s="1"/>
  <c r="F10" i="46" a="1"/>
  <c r="F10" i="46" s="1"/>
  <c r="Z166" i="47" l="1"/>
  <c r="Z212" i="47"/>
  <c r="H182" i="47"/>
  <c r="H177" i="47"/>
  <c r="H176" i="47"/>
  <c r="H111" i="47"/>
  <c r="H181" i="47"/>
  <c r="AB171" i="47"/>
  <c r="AB212" i="47"/>
  <c r="H106" i="47"/>
  <c r="H180" i="47"/>
  <c r="AB118" i="47"/>
  <c r="AB215" i="47"/>
  <c r="H108" i="47"/>
  <c r="Y215" i="47"/>
  <c r="AA98" i="47"/>
  <c r="AA212" i="47"/>
  <c r="R215" i="47"/>
  <c r="Q215" i="47"/>
  <c r="W215" i="47"/>
  <c r="T215" i="47"/>
  <c r="V215" i="47"/>
  <c r="AA215" i="47"/>
  <c r="X215" i="47"/>
  <c r="U171" i="47"/>
  <c r="S215" i="47"/>
  <c r="P215" i="47"/>
  <c r="Z215" i="47"/>
  <c r="U215" i="47"/>
  <c r="Z213" i="47"/>
  <c r="Z228" i="47" s="1"/>
  <c r="R115" i="47"/>
  <c r="R192" i="47"/>
  <c r="R191" i="47"/>
  <c r="AB129" i="47"/>
  <c r="R189" i="47"/>
  <c r="R125" i="47"/>
  <c r="U169" i="47"/>
  <c r="R116" i="47"/>
  <c r="R126" i="47"/>
  <c r="M168" i="47"/>
  <c r="T213" i="47"/>
  <c r="T228" i="47" s="1"/>
  <c r="J126" i="47"/>
  <c r="J125" i="47"/>
  <c r="J189" i="47"/>
  <c r="T191" i="47"/>
  <c r="R188" i="47"/>
  <c r="J117" i="47"/>
  <c r="R117" i="47"/>
  <c r="J120" i="47"/>
  <c r="R213" i="47"/>
  <c r="R228" i="47" s="1"/>
  <c r="J129" i="47"/>
  <c r="X186" i="47"/>
  <c r="R120" i="47"/>
  <c r="J115" i="47"/>
  <c r="J190" i="47"/>
  <c r="J191" i="47"/>
  <c r="R190" i="47"/>
  <c r="U99" i="47"/>
  <c r="M171" i="47"/>
  <c r="Y213" i="47"/>
  <c r="Y228" i="47" s="1"/>
  <c r="AB117" i="47"/>
  <c r="Q213" i="47"/>
  <c r="Q228" i="47" s="1"/>
  <c r="K159" i="47"/>
  <c r="M169" i="47"/>
  <c r="M102" i="47"/>
  <c r="M97" i="47"/>
  <c r="AB213" i="47"/>
  <c r="AB228" i="47" s="1"/>
  <c r="P186" i="47"/>
  <c r="O168" i="47"/>
  <c r="AB191" i="47"/>
  <c r="O171" i="47"/>
  <c r="AB189" i="47"/>
  <c r="AB116" i="47"/>
  <c r="P120" i="47"/>
  <c r="K213" i="47"/>
  <c r="W213" i="47"/>
  <c r="W228" i="47" s="1"/>
  <c r="N126" i="47"/>
  <c r="X189" i="47"/>
  <c r="L213" i="47"/>
  <c r="V213" i="47"/>
  <c r="V228" i="47" s="1"/>
  <c r="N213" i="47"/>
  <c r="X188" i="47"/>
  <c r="X125" i="47"/>
  <c r="AB126" i="47"/>
  <c r="AB115" i="47"/>
  <c r="X116" i="47"/>
  <c r="X117" i="47"/>
  <c r="X187" i="47"/>
  <c r="X213" i="47"/>
  <c r="X228" i="47" s="1"/>
  <c r="U213" i="47"/>
  <c r="U228" i="47" s="1"/>
  <c r="X191" i="47"/>
  <c r="AB125" i="47"/>
  <c r="X129" i="47"/>
  <c r="O170" i="47"/>
  <c r="AB188" i="47"/>
  <c r="X126" i="47"/>
  <c r="O98" i="47"/>
  <c r="P213" i="47"/>
  <c r="P228" i="47" s="1"/>
  <c r="M213" i="47"/>
  <c r="O99" i="47"/>
  <c r="X115" i="47"/>
  <c r="I213" i="47"/>
  <c r="O212" i="47"/>
  <c r="AB190" i="47"/>
  <c r="P129" i="47"/>
  <c r="X190" i="47"/>
  <c r="T117" i="47"/>
  <c r="J116" i="47"/>
  <c r="J188" i="47"/>
  <c r="P116" i="47"/>
  <c r="S213" i="47"/>
  <c r="S228" i="47" s="1"/>
  <c r="H213" i="47"/>
  <c r="T190" i="47"/>
  <c r="J220" i="47"/>
  <c r="J198" i="47" s="1"/>
  <c r="Z116" i="47"/>
  <c r="T116" i="47"/>
  <c r="T120" i="47"/>
  <c r="AC220" i="47"/>
  <c r="AC200" i="47" s="1"/>
  <c r="I220" i="47"/>
  <c r="I196" i="47" s="1"/>
  <c r="Z129" i="47"/>
  <c r="Z189" i="47"/>
  <c r="Q186" i="47"/>
  <c r="Z88" i="47"/>
  <c r="O169" i="47"/>
  <c r="Z191" i="47"/>
  <c r="O97" i="47"/>
  <c r="T126" i="47"/>
  <c r="S171" i="47"/>
  <c r="T129" i="47"/>
  <c r="N220" i="47"/>
  <c r="N124" i="47" s="1"/>
  <c r="AA220" i="47"/>
  <c r="AA197" i="47" s="1"/>
  <c r="U98" i="47"/>
  <c r="N158" i="47"/>
  <c r="U168" i="47"/>
  <c r="T115" i="47"/>
  <c r="S169" i="47"/>
  <c r="S220" i="47"/>
  <c r="S196" i="47" s="1"/>
  <c r="N189" i="47"/>
  <c r="N190" i="47"/>
  <c r="Q125" i="47"/>
  <c r="P191" i="47"/>
  <c r="U102" i="47"/>
  <c r="T125" i="47"/>
  <c r="O172" i="47"/>
  <c r="M167" i="47"/>
  <c r="AB220" i="47"/>
  <c r="AB198" i="47" s="1"/>
  <c r="N188" i="47"/>
  <c r="S98" i="47"/>
  <c r="Z117" i="47"/>
  <c r="T220" i="47"/>
  <c r="T201" i="47" s="1"/>
  <c r="R220" i="47"/>
  <c r="R124" i="47" s="1"/>
  <c r="AB160" i="47"/>
  <c r="P188" i="47"/>
  <c r="M170" i="47"/>
  <c r="M172" i="47"/>
  <c r="AB158" i="47"/>
  <c r="Z125" i="47"/>
  <c r="U172" i="47"/>
  <c r="U170" i="47"/>
  <c r="Q126" i="47"/>
  <c r="S120" i="47"/>
  <c r="N161" i="47"/>
  <c r="N159" i="47"/>
  <c r="N157" i="47"/>
  <c r="N93" i="47"/>
  <c r="Q192" i="47"/>
  <c r="H102" i="47"/>
  <c r="Z159" i="47"/>
  <c r="M89" i="47"/>
  <c r="AB161" i="47"/>
  <c r="Z162" i="47"/>
  <c r="H220" i="47"/>
  <c r="H196" i="47" s="1"/>
  <c r="Q188" i="47"/>
  <c r="Z90" i="47"/>
  <c r="V220" i="47"/>
  <c r="V201" i="47" s="1"/>
  <c r="Q189" i="47"/>
  <c r="N191" i="47"/>
  <c r="J169" i="47"/>
  <c r="Z186" i="47"/>
  <c r="S168" i="47"/>
  <c r="N162" i="47"/>
  <c r="N167" i="47"/>
  <c r="M100" i="47"/>
  <c r="P192" i="47"/>
  <c r="P182" i="47"/>
  <c r="Z153" i="47"/>
  <c r="Z183" i="47" s="1"/>
  <c r="P177" i="47"/>
  <c r="V177" i="47"/>
  <c r="AB192" i="47"/>
  <c r="R182" i="47"/>
  <c r="N187" i="47"/>
  <c r="U167" i="47"/>
  <c r="AC157" i="47"/>
  <c r="L91" i="47"/>
  <c r="AC177" i="47"/>
  <c r="N172" i="47"/>
  <c r="J192" i="47"/>
  <c r="AB162" i="47"/>
  <c r="N192" i="47"/>
  <c r="N182" i="47"/>
  <c r="U182" i="47"/>
  <c r="I167" i="47"/>
  <c r="P187" i="47"/>
  <c r="S109" i="47"/>
  <c r="Z192" i="47"/>
  <c r="Q187" i="47"/>
  <c r="I153" i="47"/>
  <c r="I193" i="47" s="1"/>
  <c r="W109" i="47"/>
  <c r="K153" i="47"/>
  <c r="K183" i="47" s="1"/>
  <c r="I157" i="47"/>
  <c r="R162" i="47"/>
  <c r="Z182" i="47"/>
  <c r="V162" i="47"/>
  <c r="P153" i="47"/>
  <c r="P203" i="47" s="1"/>
  <c r="Y153" i="47"/>
  <c r="Y193" i="47" s="1"/>
  <c r="AA85" i="47"/>
  <c r="AA121" i="47" s="1"/>
  <c r="X177" i="47"/>
  <c r="O167" i="47"/>
  <c r="AB127" i="47"/>
  <c r="Q153" i="47"/>
  <c r="Q183" i="47" s="1"/>
  <c r="X167" i="47"/>
  <c r="Q190" i="47"/>
  <c r="M188" i="47"/>
  <c r="I191" i="47"/>
  <c r="V172" i="47"/>
  <c r="Z188" i="47"/>
  <c r="Q116" i="47"/>
  <c r="P125" i="47"/>
  <c r="AB90" i="47"/>
  <c r="N127" i="47"/>
  <c r="M191" i="47"/>
  <c r="AA168" i="47"/>
  <c r="Y191" i="47"/>
  <c r="I192" i="47"/>
  <c r="N99" i="47"/>
  <c r="T169" i="47"/>
  <c r="S117" i="47"/>
  <c r="Q129" i="47"/>
  <c r="N120" i="47"/>
  <c r="Z160" i="47"/>
  <c r="X153" i="47"/>
  <c r="X183" i="47" s="1"/>
  <c r="P189" i="47"/>
  <c r="Q191" i="47"/>
  <c r="N129" i="47"/>
  <c r="H153" i="47"/>
  <c r="H183" i="47" s="1"/>
  <c r="S170" i="47"/>
  <c r="Q172" i="47"/>
  <c r="S153" i="47"/>
  <c r="S173" i="47" s="1"/>
  <c r="Q182" i="47"/>
  <c r="N117" i="47"/>
  <c r="K170" i="47"/>
  <c r="Y156" i="47"/>
  <c r="Q115" i="47"/>
  <c r="Q120" i="47"/>
  <c r="AB85" i="47"/>
  <c r="AB121" i="47" s="1"/>
  <c r="N91" i="47"/>
  <c r="AB109" i="47"/>
  <c r="N109" i="47"/>
  <c r="AB91" i="47"/>
  <c r="N118" i="47"/>
  <c r="N85" i="47"/>
  <c r="N103" i="47" s="1"/>
  <c r="O85" i="47"/>
  <c r="O112" i="47" s="1"/>
  <c r="L109" i="47"/>
  <c r="M153" i="47"/>
  <c r="M173" i="47" s="1"/>
  <c r="O100" i="47"/>
  <c r="M109" i="47"/>
  <c r="M176" i="47"/>
  <c r="M166" i="47"/>
  <c r="X192" i="47"/>
  <c r="X182" i="47"/>
  <c r="R158" i="47"/>
  <c r="Y192" i="47"/>
  <c r="Q158" i="47"/>
  <c r="N168" i="47"/>
  <c r="AB170" i="47"/>
  <c r="W167" i="47"/>
  <c r="I162" i="47"/>
  <c r="W192" i="47"/>
  <c r="Y190" i="47"/>
  <c r="Q157" i="47"/>
  <c r="W169" i="47"/>
  <c r="W100" i="47"/>
  <c r="Q88" i="47"/>
  <c r="U93" i="47"/>
  <c r="R90" i="47"/>
  <c r="V102" i="47"/>
  <c r="H156" i="47"/>
  <c r="L171" i="47"/>
  <c r="S212" i="47"/>
  <c r="Y188" i="47"/>
  <c r="K120" i="47"/>
  <c r="Q167" i="47"/>
  <c r="I161" i="47"/>
  <c r="W127" i="47"/>
  <c r="J171" i="47"/>
  <c r="K89" i="47"/>
  <c r="U126" i="47"/>
  <c r="K98" i="47"/>
  <c r="L159" i="47"/>
  <c r="S102" i="47"/>
  <c r="S97" i="47"/>
  <c r="S166" i="47"/>
  <c r="U89" i="47"/>
  <c r="W170" i="47"/>
  <c r="K158" i="47"/>
  <c r="T168" i="47"/>
  <c r="L169" i="47"/>
  <c r="Q93" i="47"/>
  <c r="W98" i="47"/>
  <c r="Y117" i="47"/>
  <c r="S100" i="47"/>
  <c r="Z156" i="47"/>
  <c r="Z89" i="47"/>
  <c r="Y220" i="47"/>
  <c r="Y198" i="47" s="1"/>
  <c r="M212" i="47"/>
  <c r="O162" i="47"/>
  <c r="X90" i="47"/>
  <c r="J162" i="47"/>
  <c r="S160" i="47"/>
  <c r="I156" i="47"/>
  <c r="O90" i="47"/>
  <c r="M190" i="47"/>
  <c r="K161" i="47"/>
  <c r="I170" i="47"/>
  <c r="Y161" i="47"/>
  <c r="M189" i="47"/>
  <c r="K168" i="47"/>
  <c r="M156" i="47"/>
  <c r="K116" i="47"/>
  <c r="N169" i="47"/>
  <c r="T158" i="47"/>
  <c r="Z120" i="47"/>
  <c r="Z115" i="47"/>
  <c r="N90" i="47"/>
  <c r="N89" i="47"/>
  <c r="U212" i="47"/>
  <c r="U161" i="47"/>
  <c r="W220" i="47"/>
  <c r="W202" i="47" s="1"/>
  <c r="M220" i="47"/>
  <c r="M196" i="47" s="1"/>
  <c r="Q220" i="47"/>
  <c r="W191" i="47"/>
  <c r="S186" i="47"/>
  <c r="S191" i="47"/>
  <c r="T98" i="47"/>
  <c r="Y186" i="47"/>
  <c r="U157" i="47"/>
  <c r="K160" i="47"/>
  <c r="I159" i="47"/>
  <c r="Z161" i="47"/>
  <c r="Z158" i="47"/>
  <c r="Z126" i="47"/>
  <c r="N88" i="47"/>
  <c r="AB89" i="47"/>
  <c r="AB93" i="47"/>
  <c r="AB159" i="47"/>
  <c r="P117" i="47"/>
  <c r="P126" i="47"/>
  <c r="P115" i="47"/>
  <c r="N116" i="47"/>
  <c r="N125" i="47"/>
  <c r="V94" i="47"/>
  <c r="V130" i="47"/>
  <c r="V112" i="47"/>
  <c r="V121" i="47"/>
  <c r="V103" i="47"/>
  <c r="AC112" i="47"/>
  <c r="AC94" i="47"/>
  <c r="AC130" i="47"/>
  <c r="AC121" i="47"/>
  <c r="P196" i="47"/>
  <c r="P201" i="47"/>
  <c r="P198" i="47"/>
  <c r="P202" i="47"/>
  <c r="P200" i="47"/>
  <c r="P124" i="47"/>
  <c r="P197" i="47"/>
  <c r="P199" i="47"/>
  <c r="Y212" i="47"/>
  <c r="Y172" i="47"/>
  <c r="Y169" i="47"/>
  <c r="AA115" i="47"/>
  <c r="AA129" i="47"/>
  <c r="O126" i="47"/>
  <c r="O117" i="47"/>
  <c r="AA186" i="47"/>
  <c r="AA159" i="47"/>
  <c r="AA93" i="47"/>
  <c r="AA161" i="47"/>
  <c r="O192" i="47"/>
  <c r="J212" i="47"/>
  <c r="J102" i="47"/>
  <c r="J97" i="47"/>
  <c r="J99" i="47"/>
  <c r="H212" i="47"/>
  <c r="H169" i="47"/>
  <c r="H167" i="47"/>
  <c r="W161" i="47"/>
  <c r="W158" i="47"/>
  <c r="W93" i="47"/>
  <c r="W90" i="47"/>
  <c r="U116" i="47"/>
  <c r="U189" i="47"/>
  <c r="AA187" i="47"/>
  <c r="AA177" i="47"/>
  <c r="AA167" i="47"/>
  <c r="AA157" i="47"/>
  <c r="AC190" i="47"/>
  <c r="AC187" i="47"/>
  <c r="H93" i="47"/>
  <c r="J118" i="47"/>
  <c r="J109" i="47"/>
  <c r="J100" i="47"/>
  <c r="J85" i="47"/>
  <c r="J127" i="47"/>
  <c r="J91" i="47"/>
  <c r="X168" i="47"/>
  <c r="H158" i="47"/>
  <c r="Y166" i="47"/>
  <c r="X93" i="47"/>
  <c r="X172" i="47"/>
  <c r="V188" i="47"/>
  <c r="J167" i="47"/>
  <c r="J187" i="47"/>
  <c r="J157" i="47"/>
  <c r="J177" i="47"/>
  <c r="H186" i="47"/>
  <c r="W162" i="47"/>
  <c r="K191" i="47"/>
  <c r="I187" i="47"/>
  <c r="O191" i="47"/>
  <c r="W160" i="47"/>
  <c r="AA158" i="47"/>
  <c r="K188" i="47"/>
  <c r="W159" i="47"/>
  <c r="K187" i="47"/>
  <c r="J161" i="47"/>
  <c r="AC126" i="47"/>
  <c r="M117" i="47"/>
  <c r="P172" i="47"/>
  <c r="L126" i="47"/>
  <c r="X97" i="47"/>
  <c r="H118" i="47"/>
  <c r="H109" i="47"/>
  <c r="H100" i="47"/>
  <c r="H91" i="47"/>
  <c r="H127" i="47"/>
  <c r="H85" i="47"/>
  <c r="L189" i="47"/>
  <c r="R168" i="47"/>
  <c r="AB153" i="47"/>
  <c r="AB176" i="47"/>
  <c r="AB166" i="47"/>
  <c r="AB186" i="47"/>
  <c r="AB156" i="47"/>
  <c r="Y129" i="47"/>
  <c r="AA90" i="47"/>
  <c r="W115" i="47"/>
  <c r="R99" i="47"/>
  <c r="Z99" i="47"/>
  <c r="V115" i="47"/>
  <c r="L160" i="47"/>
  <c r="O93" i="47"/>
  <c r="Y99" i="47"/>
  <c r="I90" i="47"/>
  <c r="O89" i="47"/>
  <c r="M115" i="47"/>
  <c r="U88" i="47"/>
  <c r="V98" i="47"/>
  <c r="X166" i="47"/>
  <c r="U120" i="47"/>
  <c r="L127" i="47"/>
  <c r="AA88" i="47"/>
  <c r="L90" i="47"/>
  <c r="AA127" i="47"/>
  <c r="O118" i="47"/>
  <c r="I129" i="47"/>
  <c r="N186" i="47"/>
  <c r="N166" i="47"/>
  <c r="N153" i="47"/>
  <c r="N176" i="47"/>
  <c r="N156" i="47"/>
  <c r="AA89" i="47"/>
  <c r="Y98" i="47"/>
  <c r="H88" i="47"/>
  <c r="L182" i="47"/>
  <c r="L192" i="47"/>
  <c r="L162" i="47"/>
  <c r="L172" i="47"/>
  <c r="H161" i="47"/>
  <c r="X98" i="47"/>
  <c r="J168" i="47"/>
  <c r="H98" i="47"/>
  <c r="W88" i="47"/>
  <c r="I117" i="47"/>
  <c r="AC115" i="47"/>
  <c r="L157" i="47"/>
  <c r="AC93" i="47"/>
  <c r="U103" i="47"/>
  <c r="U94" i="47"/>
  <c r="U130" i="47"/>
  <c r="U121" i="47"/>
  <c r="U112" i="47"/>
  <c r="L121" i="47"/>
  <c r="L103" i="47"/>
  <c r="L130" i="47"/>
  <c r="L94" i="47"/>
  <c r="L112" i="47"/>
  <c r="R98" i="47"/>
  <c r="S91" i="47"/>
  <c r="AA117" i="47"/>
  <c r="J90" i="47"/>
  <c r="X171" i="47"/>
  <c r="T196" i="47"/>
  <c r="T186" i="47"/>
  <c r="T176" i="47"/>
  <c r="T156" i="47"/>
  <c r="T166" i="47"/>
  <c r="T153" i="47"/>
  <c r="O88" i="47"/>
  <c r="I97" i="47"/>
  <c r="I130" i="47"/>
  <c r="I103" i="47"/>
  <c r="I121" i="47"/>
  <c r="I112" i="47"/>
  <c r="I94" i="47"/>
  <c r="P171" i="47"/>
  <c r="X156" i="47"/>
  <c r="L187" i="47"/>
  <c r="AB172" i="47"/>
  <c r="AC90" i="47"/>
  <c r="S127" i="47"/>
  <c r="S126" i="47"/>
  <c r="O127" i="47"/>
  <c r="P98" i="47"/>
  <c r="T192" i="47"/>
  <c r="T182" i="47"/>
  <c r="T162" i="47"/>
  <c r="T172" i="47"/>
  <c r="AA166" i="47"/>
  <c r="H189" i="47"/>
  <c r="Z171" i="47"/>
  <c r="K212" i="47"/>
  <c r="K102" i="47"/>
  <c r="K97" i="47"/>
  <c r="T90" i="47"/>
  <c r="T93" i="47"/>
  <c r="T88" i="47"/>
  <c r="L212" i="47"/>
  <c r="L102" i="47"/>
  <c r="L88" i="47"/>
  <c r="L93" i="47"/>
  <c r="K129" i="47"/>
  <c r="K115" i="47"/>
  <c r="AA192" i="47"/>
  <c r="AA172" i="47"/>
  <c r="AA162" i="47"/>
  <c r="AA182" i="47"/>
  <c r="J172" i="47"/>
  <c r="AA160" i="47"/>
  <c r="AC161" i="47"/>
  <c r="M161" i="47"/>
  <c r="M88" i="47"/>
  <c r="AA153" i="47"/>
  <c r="K166" i="47"/>
  <c r="AB97" i="47"/>
  <c r="Z169" i="47"/>
  <c r="J159" i="47"/>
  <c r="P168" i="47"/>
  <c r="AB167" i="47"/>
  <c r="AB187" i="47"/>
  <c r="AB177" i="47"/>
  <c r="AB157" i="47"/>
  <c r="R186" i="47"/>
  <c r="R166" i="47"/>
  <c r="R153" i="47"/>
  <c r="R176" i="47"/>
  <c r="R156" i="47"/>
  <c r="AC125" i="47"/>
  <c r="U187" i="47"/>
  <c r="K190" i="47"/>
  <c r="M157" i="47"/>
  <c r="I166" i="47"/>
  <c r="K189" i="47"/>
  <c r="T161" i="47"/>
  <c r="J160" i="47"/>
  <c r="Q160" i="47"/>
  <c r="I190" i="47"/>
  <c r="Y187" i="47"/>
  <c r="I171" i="47"/>
  <c r="O190" i="47"/>
  <c r="M159" i="47"/>
  <c r="R161" i="47"/>
  <c r="P170" i="47"/>
  <c r="T198" i="47"/>
  <c r="H157" i="47"/>
  <c r="I115" i="47"/>
  <c r="AA125" i="47"/>
  <c r="K125" i="47"/>
  <c r="Q91" i="47"/>
  <c r="Q127" i="47"/>
  <c r="Q118" i="47"/>
  <c r="Q109" i="47"/>
  <c r="Q100" i="47"/>
  <c r="P127" i="47"/>
  <c r="P118" i="47"/>
  <c r="P109" i="47"/>
  <c r="P100" i="47"/>
  <c r="P85" i="47"/>
  <c r="P91" i="47"/>
  <c r="T159" i="47"/>
  <c r="L186" i="47"/>
  <c r="L166" i="47"/>
  <c r="L153" i="47"/>
  <c r="L156" i="47"/>
  <c r="L176" i="47"/>
  <c r="X89" i="47"/>
  <c r="Q102" i="47"/>
  <c r="K117" i="47"/>
  <c r="I89" i="47"/>
  <c r="K156" i="47"/>
  <c r="S89" i="47"/>
  <c r="W102" i="47"/>
  <c r="Q90" i="47"/>
  <c r="W125" i="47"/>
  <c r="AC120" i="47"/>
  <c r="L100" i="47"/>
  <c r="S94" i="47"/>
  <c r="S112" i="47"/>
  <c r="S103" i="47"/>
  <c r="S130" i="47"/>
  <c r="S121" i="47"/>
  <c r="N100" i="47"/>
  <c r="X212" i="47"/>
  <c r="X99" i="47"/>
  <c r="L129" i="47"/>
  <c r="L120" i="47"/>
  <c r="L115" i="47"/>
  <c r="L125" i="47"/>
  <c r="L116" i="47"/>
  <c r="H117" i="47"/>
  <c r="H120" i="47"/>
  <c r="H90" i="47"/>
  <c r="W176" i="47"/>
  <c r="W166" i="47"/>
  <c r="W156" i="47"/>
  <c r="W153" i="47"/>
  <c r="W186" i="47"/>
  <c r="Y171" i="47"/>
  <c r="T212" i="47"/>
  <c r="T170" i="47"/>
  <c r="T102" i="47"/>
  <c r="K88" i="47"/>
  <c r="K93" i="47"/>
  <c r="S172" i="47"/>
  <c r="S162" i="47"/>
  <c r="S182" i="47"/>
  <c r="S192" i="47"/>
  <c r="AA189" i="47"/>
  <c r="U191" i="47"/>
  <c r="I168" i="47"/>
  <c r="AA156" i="47"/>
  <c r="K186" i="47"/>
  <c r="Z102" i="47"/>
  <c r="J88" i="47"/>
  <c r="T187" i="47"/>
  <c r="T177" i="47"/>
  <c r="T167" i="47"/>
  <c r="T157" i="47"/>
  <c r="AA191" i="47"/>
  <c r="R93" i="47"/>
  <c r="H172" i="47"/>
  <c r="T171" i="47"/>
  <c r="P166" i="47"/>
  <c r="H166" i="47"/>
  <c r="I189" i="47"/>
  <c r="S161" i="47"/>
  <c r="Y157" i="47"/>
  <c r="O176" i="47"/>
  <c r="O166" i="47"/>
  <c r="O156" i="47"/>
  <c r="O186" i="47"/>
  <c r="O153" i="47"/>
  <c r="Y162" i="47"/>
  <c r="M162" i="47"/>
  <c r="AC189" i="47"/>
  <c r="O187" i="47"/>
  <c r="K167" i="47"/>
  <c r="V192" i="47"/>
  <c r="X160" i="47"/>
  <c r="L188" i="47"/>
  <c r="H187" i="47"/>
  <c r="U117" i="47"/>
  <c r="Q97" i="47"/>
  <c r="S90" i="47"/>
  <c r="V190" i="47"/>
  <c r="Z168" i="47"/>
  <c r="R198" i="47"/>
  <c r="AC88" i="47"/>
  <c r="AC129" i="47"/>
  <c r="Y88" i="47"/>
  <c r="H116" i="47"/>
  <c r="O120" i="47"/>
  <c r="O129" i="47"/>
  <c r="W116" i="47"/>
  <c r="U115" i="47"/>
  <c r="V120" i="47"/>
  <c r="X159" i="47"/>
  <c r="M120" i="47"/>
  <c r="W117" i="47"/>
  <c r="AA100" i="47"/>
  <c r="Q89" i="47"/>
  <c r="M118" i="47"/>
  <c r="R212" i="47"/>
  <c r="R102" i="47"/>
  <c r="R97" i="47"/>
  <c r="H162" i="47"/>
  <c r="H129" i="47"/>
  <c r="O157" i="47"/>
  <c r="G231" i="47"/>
  <c r="AB102" i="47"/>
  <c r="AB99" i="47"/>
  <c r="S115" i="47"/>
  <c r="S129" i="47"/>
  <c r="AA190" i="47"/>
  <c r="AC191" i="47"/>
  <c r="Z172" i="47"/>
  <c r="Q168" i="47"/>
  <c r="AC197" i="47"/>
  <c r="H99" i="47"/>
  <c r="X130" i="47"/>
  <c r="X121" i="47"/>
  <c r="X112" i="47"/>
  <c r="X103" i="47"/>
  <c r="X94" i="47"/>
  <c r="T97" i="47"/>
  <c r="V191" i="47"/>
  <c r="R159" i="47"/>
  <c r="J176" i="47"/>
  <c r="J153" i="47"/>
  <c r="J156" i="47"/>
  <c r="J186" i="47"/>
  <c r="J166" i="47"/>
  <c r="L89" i="47"/>
  <c r="U125" i="47"/>
  <c r="AA171" i="47"/>
  <c r="O158" i="47"/>
  <c r="M187" i="47"/>
  <c r="I186" i="47"/>
  <c r="J93" i="47"/>
  <c r="R170" i="47"/>
  <c r="H192" i="47"/>
  <c r="R160" i="47"/>
  <c r="V168" i="47"/>
  <c r="W172" i="47"/>
  <c r="Y160" i="47"/>
  <c r="Q170" i="47"/>
  <c r="O189" i="47"/>
  <c r="AC198" i="47"/>
  <c r="Y167" i="47"/>
  <c r="X102" i="47"/>
  <c r="AC192" i="47"/>
  <c r="O160" i="47"/>
  <c r="W157" i="47"/>
  <c r="AC186" i="47"/>
  <c r="AC153" i="47"/>
  <c r="AC156" i="47"/>
  <c r="AC176" i="47"/>
  <c r="K157" i="47"/>
  <c r="U90" i="47"/>
  <c r="M90" i="47"/>
  <c r="Y91" i="47"/>
  <c r="Y127" i="47"/>
  <c r="Y118" i="47"/>
  <c r="Y109" i="47"/>
  <c r="Y100" i="47"/>
  <c r="Y85" i="47"/>
  <c r="I169" i="47"/>
  <c r="Y89" i="47"/>
  <c r="X161" i="47"/>
  <c r="N170" i="47"/>
  <c r="T199" i="47"/>
  <c r="Y120" i="47"/>
  <c r="I120" i="47"/>
  <c r="Y125" i="47"/>
  <c r="I116" i="47"/>
  <c r="O115" i="47"/>
  <c r="Y115" i="47"/>
  <c r="V91" i="47"/>
  <c r="V127" i="47"/>
  <c r="V100" i="47"/>
  <c r="V118" i="47"/>
  <c r="V109" i="47"/>
  <c r="W129" i="47"/>
  <c r="AC109" i="47"/>
  <c r="AC127" i="47"/>
  <c r="AC91" i="47"/>
  <c r="AC118" i="47"/>
  <c r="Q99" i="47"/>
  <c r="W89" i="47"/>
  <c r="V129" i="47"/>
  <c r="AB100" i="47"/>
  <c r="M129" i="47"/>
  <c r="AC89" i="47"/>
  <c r="AA91" i="47"/>
  <c r="M91" i="47"/>
  <c r="P212" i="47"/>
  <c r="P99" i="47"/>
  <c r="Y168" i="47"/>
  <c r="AC162" i="47"/>
  <c r="AA170" i="47"/>
  <c r="AA169" i="47"/>
  <c r="AA99" i="47"/>
  <c r="AA97" i="47"/>
  <c r="AA102" i="47"/>
  <c r="AC188" i="47"/>
  <c r="X157" i="47"/>
  <c r="AA116" i="47"/>
  <c r="J98" i="47"/>
  <c r="H97" i="47"/>
  <c r="AC160" i="47"/>
  <c r="L220" i="47"/>
  <c r="L202" i="47" s="1"/>
  <c r="N212" i="47"/>
  <c r="N98" i="47"/>
  <c r="N97" i="47"/>
  <c r="N171" i="47"/>
  <c r="K220" i="47"/>
  <c r="K202" i="47" s="1"/>
  <c r="X220" i="47"/>
  <c r="S159" i="47"/>
  <c r="S93" i="47"/>
  <c r="Y159" i="47"/>
  <c r="Q162" i="47"/>
  <c r="Y189" i="47"/>
  <c r="S156" i="47"/>
  <c r="L98" i="47"/>
  <c r="Z118" i="47"/>
  <c r="Z127" i="47"/>
  <c r="Z109" i="47"/>
  <c r="Z100" i="47"/>
  <c r="Z91" i="47"/>
  <c r="Z85" i="47"/>
  <c r="T124" i="47"/>
  <c r="V171" i="47"/>
  <c r="R169" i="47"/>
  <c r="H188" i="47"/>
  <c r="V117" i="47"/>
  <c r="R88" i="47"/>
  <c r="S190" i="47"/>
  <c r="O188" i="47"/>
  <c r="V99" i="47"/>
  <c r="X162" i="47"/>
  <c r="P169" i="47"/>
  <c r="Z157" i="47"/>
  <c r="Z177" i="47"/>
  <c r="Z187" i="47"/>
  <c r="Z167" i="47"/>
  <c r="M160" i="47"/>
  <c r="O159" i="47"/>
  <c r="M158" i="47"/>
  <c r="U192" i="47"/>
  <c r="M192" i="47"/>
  <c r="Q161" i="47"/>
  <c r="U159" i="47"/>
  <c r="AA188" i="47"/>
  <c r="M186" i="47"/>
  <c r="R201" i="47"/>
  <c r="H160" i="47"/>
  <c r="AB168" i="47"/>
  <c r="L168" i="47"/>
  <c r="U109" i="47"/>
  <c r="U127" i="47"/>
  <c r="U100" i="47"/>
  <c r="U91" i="47"/>
  <c r="U118" i="47"/>
  <c r="M126" i="47"/>
  <c r="S116" i="47"/>
  <c r="Y97" i="47"/>
  <c r="I91" i="47"/>
  <c r="I118" i="47"/>
  <c r="I109" i="47"/>
  <c r="I127" i="47"/>
  <c r="I100" i="47"/>
  <c r="Q85" i="47"/>
  <c r="L99" i="47"/>
  <c r="R89" i="47"/>
  <c r="X88" i="47"/>
  <c r="H115" i="47"/>
  <c r="U158" i="47"/>
  <c r="AB169" i="47"/>
  <c r="V167" i="47"/>
  <c r="Y93" i="47"/>
  <c r="Y116" i="47"/>
  <c r="I125" i="47"/>
  <c r="J158" i="47"/>
  <c r="V97" i="47"/>
  <c r="W112" i="47"/>
  <c r="W130" i="47"/>
  <c r="W121" i="47"/>
  <c r="W94" i="47"/>
  <c r="W103" i="47"/>
  <c r="O125" i="47"/>
  <c r="K99" i="47"/>
  <c r="Z170" i="47"/>
  <c r="X169" i="47"/>
  <c r="M130" i="47"/>
  <c r="M94" i="47"/>
  <c r="M112" i="47"/>
  <c r="M103" i="47"/>
  <c r="M121" i="47"/>
  <c r="S88" i="47"/>
  <c r="V169" i="47"/>
  <c r="S118" i="47"/>
  <c r="M127" i="47"/>
  <c r="V125" i="47"/>
  <c r="V116" i="47"/>
  <c r="H159" i="47"/>
  <c r="AC158" i="47"/>
  <c r="AC159" i="47"/>
  <c r="I212" i="47"/>
  <c r="I99" i="47"/>
  <c r="I98" i="47"/>
  <c r="K109" i="47"/>
  <c r="K100" i="47"/>
  <c r="K91" i="47"/>
  <c r="K127" i="47"/>
  <c r="K118" i="47"/>
  <c r="K85" i="47"/>
  <c r="H190" i="47"/>
  <c r="P167" i="47"/>
  <c r="Z98" i="47"/>
  <c r="H171" i="47"/>
  <c r="Q212" i="47"/>
  <c r="Q166" i="47"/>
  <c r="K172" i="47"/>
  <c r="K162" i="47"/>
  <c r="K192" i="47"/>
  <c r="K182" i="47"/>
  <c r="O220" i="47"/>
  <c r="U220" i="47"/>
  <c r="W212" i="47"/>
  <c r="W171" i="47"/>
  <c r="W99" i="47"/>
  <c r="Z220" i="47"/>
  <c r="Z197" i="47" s="1"/>
  <c r="S189" i="47"/>
  <c r="Q169" i="47"/>
  <c r="I158" i="47"/>
  <c r="I93" i="47"/>
  <c r="W188" i="47"/>
  <c r="I188" i="47"/>
  <c r="H126" i="47"/>
  <c r="Z97" i="47"/>
  <c r="R118" i="47"/>
  <c r="R109" i="47"/>
  <c r="R91" i="47"/>
  <c r="R100" i="47"/>
  <c r="R85" i="47"/>
  <c r="R127" i="47"/>
  <c r="L97" i="47"/>
  <c r="R172" i="47"/>
  <c r="T160" i="47"/>
  <c r="H168" i="47"/>
  <c r="AA120" i="47"/>
  <c r="M125" i="47"/>
  <c r="I172" i="47"/>
  <c r="S177" i="47"/>
  <c r="S167" i="47"/>
  <c r="S187" i="47"/>
  <c r="S157" i="47"/>
  <c r="Q156" i="47"/>
  <c r="AB98" i="47"/>
  <c r="V126" i="47"/>
  <c r="K169" i="47"/>
  <c r="L161" i="47"/>
  <c r="R187" i="47"/>
  <c r="R197" i="47"/>
  <c r="R177" i="47"/>
  <c r="R167" i="47"/>
  <c r="R157" i="47"/>
  <c r="Y170" i="47"/>
  <c r="I160" i="47"/>
  <c r="P102" i="47"/>
  <c r="O161" i="47"/>
  <c r="U162" i="47"/>
  <c r="Q171" i="47"/>
  <c r="W190" i="47"/>
  <c r="W187" i="47"/>
  <c r="U186" i="47"/>
  <c r="U153" i="47"/>
  <c r="U156" i="47"/>
  <c r="U176" i="47"/>
  <c r="U166" i="47"/>
  <c r="W189" i="47"/>
  <c r="W118" i="47"/>
  <c r="X170" i="47"/>
  <c r="L158" i="47"/>
  <c r="V186" i="47"/>
  <c r="V166" i="47"/>
  <c r="V156" i="47"/>
  <c r="V176" i="47"/>
  <c r="V153" i="47"/>
  <c r="AC117" i="47"/>
  <c r="S125" i="47"/>
  <c r="I88" i="47"/>
  <c r="T109" i="47"/>
  <c r="T100" i="47"/>
  <c r="T91" i="47"/>
  <c r="T85" i="47"/>
  <c r="T118" i="47"/>
  <c r="T127" i="47"/>
  <c r="L117" i="47"/>
  <c r="X127" i="47"/>
  <c r="X118" i="47"/>
  <c r="X109" i="47"/>
  <c r="X91" i="47"/>
  <c r="X100" i="47"/>
  <c r="U188" i="47"/>
  <c r="H191" i="47"/>
  <c r="V170" i="47"/>
  <c r="V187" i="47"/>
  <c r="Y102" i="47"/>
  <c r="AA126" i="47"/>
  <c r="Q98" i="47"/>
  <c r="I102" i="47"/>
  <c r="L190" i="47"/>
  <c r="W97" i="47"/>
  <c r="W120" i="47"/>
  <c r="Y90" i="47"/>
  <c r="O116" i="47"/>
  <c r="N102" i="47"/>
  <c r="L167" i="47"/>
  <c r="U129" i="47"/>
  <c r="L118" i="47"/>
  <c r="W91" i="47"/>
  <c r="AA118" i="47"/>
  <c r="O91" i="47"/>
  <c r="N15" i="46"/>
  <c r="H15" i="46"/>
  <c r="X15" i="46"/>
  <c r="Y13" i="46"/>
  <c r="Z15" i="46"/>
  <c r="S15" i="46"/>
  <c r="S16" i="46" s="1"/>
  <c r="AA15" i="46"/>
  <c r="F18" i="46"/>
  <c r="F15" i="46"/>
  <c r="K15" i="46"/>
  <c r="Y11" i="46"/>
  <c r="G15" i="46"/>
  <c r="O15" i="46"/>
  <c r="W15" i="46"/>
  <c r="L15" i="46"/>
  <c r="I15" i="46"/>
  <c r="Q15" i="46"/>
  <c r="Y15" i="46"/>
  <c r="V15" i="46"/>
  <c r="S13" i="46"/>
  <c r="U15" i="46"/>
  <c r="T15" i="46"/>
  <c r="J15" i="46"/>
  <c r="R15" i="46"/>
  <c r="P15" i="46"/>
  <c r="J13" i="46"/>
  <c r="J11" i="46"/>
  <c r="R13" i="46"/>
  <c r="R11" i="46"/>
  <c r="K11" i="46"/>
  <c r="K13" i="46"/>
  <c r="Z13" i="46"/>
  <c r="Z11" i="46"/>
  <c r="L13" i="46"/>
  <c r="L11" i="46"/>
  <c r="AA11" i="46"/>
  <c r="AA13" i="46"/>
  <c r="G11" i="46"/>
  <c r="G13" i="46"/>
  <c r="H11" i="46"/>
  <c r="H13" i="46"/>
  <c r="T13" i="46"/>
  <c r="T11" i="46"/>
  <c r="F13" i="46"/>
  <c r="F11" i="46"/>
  <c r="N13" i="46"/>
  <c r="N11" i="46"/>
  <c r="N16" i="46" s="1"/>
  <c r="O11" i="46"/>
  <c r="O13" i="46"/>
  <c r="P11" i="46"/>
  <c r="P13" i="46"/>
  <c r="I13" i="46"/>
  <c r="I11" i="46"/>
  <c r="U13" i="46"/>
  <c r="U11" i="46"/>
  <c r="V13" i="46"/>
  <c r="V11" i="46"/>
  <c r="X11" i="46"/>
  <c r="X13" i="46"/>
  <c r="M13" i="46"/>
  <c r="M11" i="46"/>
  <c r="Q13" i="46"/>
  <c r="W11" i="46"/>
  <c r="W13" i="46"/>
  <c r="Q11" i="46"/>
  <c r="Q16" i="46" s="1"/>
  <c r="M15" i="46"/>
  <c r="AC214" i="47" l="1"/>
  <c r="AC210" i="47"/>
  <c r="AC215" i="47"/>
  <c r="R202" i="47"/>
  <c r="R196" i="47"/>
  <c r="M124" i="47"/>
  <c r="I199" i="47"/>
  <c r="H201" i="47"/>
  <c r="AA201" i="47"/>
  <c r="T202" i="47"/>
  <c r="Y29" i="46"/>
  <c r="Y33" i="46" s="1"/>
  <c r="Z226" i="29" s="1"/>
  <c r="Y28" i="46"/>
  <c r="Y32" i="46" s="1"/>
  <c r="Z225" i="1" s="1"/>
  <c r="J199" i="47"/>
  <c r="J200" i="47"/>
  <c r="N197" i="47"/>
  <c r="N199" i="47"/>
  <c r="N201" i="47"/>
  <c r="N202" i="47"/>
  <c r="J124" i="47"/>
  <c r="H197" i="47"/>
  <c r="W200" i="47"/>
  <c r="H124" i="47"/>
  <c r="AA198" i="47"/>
  <c r="W124" i="47"/>
  <c r="AA196" i="47"/>
  <c r="W196" i="47"/>
  <c r="N196" i="47"/>
  <c r="J197" i="47"/>
  <c r="H200" i="47"/>
  <c r="J196" i="47"/>
  <c r="H199" i="47"/>
  <c r="T197" i="47"/>
  <c r="AA199" i="47"/>
  <c r="W199" i="47"/>
  <c r="J202" i="47"/>
  <c r="S197" i="47"/>
  <c r="S199" i="47"/>
  <c r="S201" i="47"/>
  <c r="H202" i="47"/>
  <c r="I197" i="47"/>
  <c r="R200" i="47"/>
  <c r="AA124" i="47"/>
  <c r="J201" i="47"/>
  <c r="AA202" i="47"/>
  <c r="AB196" i="47"/>
  <c r="H198" i="47"/>
  <c r="S200" i="47"/>
  <c r="S202" i="47"/>
  <c r="S198" i="47"/>
  <c r="AC213" i="47"/>
  <c r="AC211" i="47"/>
  <c r="AC212" i="47" s="1"/>
  <c r="AB201" i="47"/>
  <c r="G232" i="47"/>
  <c r="AB200" i="47"/>
  <c r="T200" i="47"/>
  <c r="S124" i="47"/>
  <c r="I124" i="47"/>
  <c r="AB124" i="47"/>
  <c r="AC202" i="47"/>
  <c r="AB197" i="47"/>
  <c r="I198" i="47"/>
  <c r="AC199" i="47"/>
  <c r="I201" i="47"/>
  <c r="V197" i="47"/>
  <c r="I202" i="47"/>
  <c r="AB202" i="47"/>
  <c r="N200" i="47"/>
  <c r="AC201" i="47"/>
  <c r="AC196" i="47"/>
  <c r="N198" i="47"/>
  <c r="AA200" i="47"/>
  <c r="AC124" i="47"/>
  <c r="I200" i="47"/>
  <c r="R199" i="47"/>
  <c r="AB199" i="47"/>
  <c r="X203" i="47"/>
  <c r="V202" i="47"/>
  <c r="Y199" i="47"/>
  <c r="M197" i="47"/>
  <c r="I203" i="47"/>
  <c r="M202" i="47"/>
  <c r="V124" i="47"/>
  <c r="V198" i="47"/>
  <c r="V196" i="47"/>
  <c r="V200" i="47"/>
  <c r="V199" i="47"/>
  <c r="Z193" i="47"/>
  <c r="X173" i="47"/>
  <c r="Z173" i="47"/>
  <c r="Z163" i="47"/>
  <c r="O94" i="47"/>
  <c r="X193" i="47"/>
  <c r="S203" i="47"/>
  <c r="X163" i="47"/>
  <c r="S183" i="47"/>
  <c r="Q163" i="47"/>
  <c r="S193" i="47"/>
  <c r="Q173" i="47"/>
  <c r="Q193" i="47"/>
  <c r="AB103" i="47"/>
  <c r="Q203" i="47"/>
  <c r="AB94" i="47"/>
  <c r="P193" i="47"/>
  <c r="AB130" i="47"/>
  <c r="AB112" i="47"/>
  <c r="I173" i="47"/>
  <c r="I183" i="47"/>
  <c r="P183" i="47"/>
  <c r="I163" i="47"/>
  <c r="Y163" i="47"/>
  <c r="P173" i="47"/>
  <c r="P163" i="47"/>
  <c r="Y173" i="47"/>
  <c r="Y183" i="47"/>
  <c r="S163" i="47"/>
  <c r="O103" i="47"/>
  <c r="N112" i="47"/>
  <c r="O121" i="47"/>
  <c r="N94" i="47"/>
  <c r="N130" i="47"/>
  <c r="N121" i="47"/>
  <c r="K173" i="47"/>
  <c r="K193" i="47"/>
  <c r="K163" i="47"/>
  <c r="H193" i="47"/>
  <c r="H163" i="47"/>
  <c r="H173" i="47"/>
  <c r="H203" i="47"/>
  <c r="AA94" i="47"/>
  <c r="AA130" i="47"/>
  <c r="AA103" i="47"/>
  <c r="AA112" i="47"/>
  <c r="M193" i="47"/>
  <c r="L196" i="47"/>
  <c r="M183" i="47"/>
  <c r="Y124" i="47"/>
  <c r="M203" i="47"/>
  <c r="Y201" i="47"/>
  <c r="Y202" i="47"/>
  <c r="Y203" i="47"/>
  <c r="M163" i="47"/>
  <c r="Y197" i="47"/>
  <c r="Y200" i="47"/>
  <c r="Y196" i="47"/>
  <c r="O130" i="47"/>
  <c r="Q196" i="47"/>
  <c r="Q199" i="47"/>
  <c r="Q200" i="47"/>
  <c r="Q202" i="47"/>
  <c r="Q124" i="47"/>
  <c r="Q198" i="47"/>
  <c r="M201" i="47"/>
  <c r="M198" i="47"/>
  <c r="M199" i="47"/>
  <c r="M200" i="47"/>
  <c r="Q197" i="47"/>
  <c r="W197" i="47"/>
  <c r="W198" i="47"/>
  <c r="W201" i="47"/>
  <c r="Q201" i="47"/>
  <c r="J112" i="47"/>
  <c r="J103" i="47"/>
  <c r="J94" i="47"/>
  <c r="J130" i="47"/>
  <c r="J121" i="47"/>
  <c r="N193" i="47"/>
  <c r="N173" i="47"/>
  <c r="N203" i="47"/>
  <c r="N183" i="47"/>
  <c r="N163" i="47"/>
  <c r="H121" i="47"/>
  <c r="H112" i="47"/>
  <c r="H103" i="47"/>
  <c r="H130" i="47"/>
  <c r="H94" i="47"/>
  <c r="U201" i="47"/>
  <c r="U202" i="47"/>
  <c r="U200" i="47"/>
  <c r="U124" i="47"/>
  <c r="U198" i="47"/>
  <c r="U199" i="47"/>
  <c r="U197" i="47"/>
  <c r="Q130" i="47"/>
  <c r="Q103" i="47"/>
  <c r="Q121" i="47"/>
  <c r="Q112" i="47"/>
  <c r="Q94" i="47"/>
  <c r="Y130" i="47"/>
  <c r="Y103" i="47"/>
  <c r="Y121" i="47"/>
  <c r="Y112" i="47"/>
  <c r="Y94" i="47"/>
  <c r="U173" i="47"/>
  <c r="U163" i="47"/>
  <c r="U183" i="47"/>
  <c r="U193" i="47"/>
  <c r="U203" i="47"/>
  <c r="L199" i="47"/>
  <c r="L197" i="47"/>
  <c r="L201" i="47"/>
  <c r="L200" i="47"/>
  <c r="L198" i="47"/>
  <c r="L124" i="47"/>
  <c r="W193" i="47"/>
  <c r="W173" i="47"/>
  <c r="W203" i="47"/>
  <c r="W183" i="47"/>
  <c r="W163" i="47"/>
  <c r="J203" i="47"/>
  <c r="J183" i="47"/>
  <c r="J173" i="47"/>
  <c r="J193" i="47"/>
  <c r="J163" i="47"/>
  <c r="AA193" i="47"/>
  <c r="AA203" i="47"/>
  <c r="AA163" i="47"/>
  <c r="AA173" i="47"/>
  <c r="AA183" i="47"/>
  <c r="AB183" i="47"/>
  <c r="AB193" i="47"/>
  <c r="AB173" i="47"/>
  <c r="AB203" i="47"/>
  <c r="AB163" i="47"/>
  <c r="Z121" i="47"/>
  <c r="Z112" i="47"/>
  <c r="Z103" i="47"/>
  <c r="Z94" i="47"/>
  <c r="Z130" i="47"/>
  <c r="T183" i="47"/>
  <c r="T203" i="47"/>
  <c r="T173" i="47"/>
  <c r="T163" i="47"/>
  <c r="T193" i="47"/>
  <c r="O173" i="47"/>
  <c r="O203" i="47"/>
  <c r="O193" i="47"/>
  <c r="O183" i="47"/>
  <c r="O163" i="47"/>
  <c r="U196" i="47"/>
  <c r="V203" i="47"/>
  <c r="V193" i="47"/>
  <c r="V183" i="47"/>
  <c r="V163" i="47"/>
  <c r="V173" i="47"/>
  <c r="Z201" i="47"/>
  <c r="Z202" i="47"/>
  <c r="Z198" i="47"/>
  <c r="Z199" i="47"/>
  <c r="Z124" i="47"/>
  <c r="Z196" i="47"/>
  <c r="Z200" i="47"/>
  <c r="K94" i="47"/>
  <c r="K112" i="47"/>
  <c r="K103" i="47"/>
  <c r="K130" i="47"/>
  <c r="K121" i="47"/>
  <c r="K124" i="47"/>
  <c r="K199" i="47"/>
  <c r="K197" i="47"/>
  <c r="K196" i="47"/>
  <c r="K198" i="47"/>
  <c r="K201" i="47"/>
  <c r="K200" i="47"/>
  <c r="AC203" i="47"/>
  <c r="AC163" i="47"/>
  <c r="AC183" i="47"/>
  <c r="AC193" i="47"/>
  <c r="P121" i="47"/>
  <c r="P112" i="47"/>
  <c r="P103" i="47"/>
  <c r="P130" i="47"/>
  <c r="P94" i="47"/>
  <c r="R203" i="47"/>
  <c r="R183" i="47"/>
  <c r="R163" i="47"/>
  <c r="R173" i="47"/>
  <c r="R193" i="47"/>
  <c r="O201" i="47"/>
  <c r="O200" i="47"/>
  <c r="O199" i="47"/>
  <c r="O197" i="47"/>
  <c r="O202" i="47"/>
  <c r="O124" i="47"/>
  <c r="O198" i="47"/>
  <c r="O196" i="47"/>
  <c r="T121" i="47"/>
  <c r="T112" i="47"/>
  <c r="T103" i="47"/>
  <c r="T94" i="47"/>
  <c r="T130" i="47"/>
  <c r="X198" i="47"/>
  <c r="X196" i="47"/>
  <c r="X124" i="47"/>
  <c r="X197" i="47"/>
  <c r="X201" i="47"/>
  <c r="X199" i="47"/>
  <c r="X200" i="47"/>
  <c r="X202" i="47"/>
  <c r="R121" i="47"/>
  <c r="R112" i="47"/>
  <c r="R103" i="47"/>
  <c r="R94" i="47"/>
  <c r="R130" i="47"/>
  <c r="Z203" i="47"/>
  <c r="K203" i="47"/>
  <c r="L183" i="47"/>
  <c r="L173" i="47"/>
  <c r="L203" i="47"/>
  <c r="L193" i="47"/>
  <c r="L163" i="47"/>
  <c r="L16" i="46"/>
  <c r="W16" i="46"/>
  <c r="Z16" i="46"/>
  <c r="G16" i="46"/>
  <c r="V16" i="46"/>
  <c r="R16" i="46"/>
  <c r="O16" i="46"/>
  <c r="Y16" i="46"/>
  <c r="K16" i="46"/>
  <c r="F16" i="46"/>
  <c r="P16" i="46"/>
  <c r="H16" i="46"/>
  <c r="U16" i="46"/>
  <c r="T16" i="46"/>
  <c r="I16" i="46"/>
  <c r="M16" i="46"/>
  <c r="X16" i="46"/>
  <c r="J16" i="46"/>
  <c r="AC173" i="47" l="1"/>
  <c r="AC235" i="47"/>
  <c r="AC168" i="47"/>
  <c r="Z227" i="29"/>
  <c r="Z231" i="29"/>
  <c r="AC97" i="47"/>
  <c r="AC98" i="47"/>
  <c r="AC172" i="47"/>
  <c r="AC103" i="47"/>
  <c r="AC99" i="47"/>
  <c r="AC169" i="47"/>
  <c r="AC170" i="47"/>
  <c r="AC166" i="47"/>
  <c r="AC100" i="47"/>
  <c r="AC171" i="47"/>
  <c r="AC167" i="47"/>
  <c r="AC102" i="47"/>
  <c r="AA230" i="40"/>
  <c r="Z230" i="40"/>
  <c r="Y230" i="40"/>
  <c r="X230" i="40"/>
  <c r="W230" i="40"/>
  <c r="V230" i="40"/>
  <c r="U230" i="40"/>
  <c r="T230" i="40"/>
  <c r="S230" i="40"/>
  <c r="R230" i="40"/>
  <c r="Q230" i="40"/>
  <c r="P230" i="40"/>
  <c r="AA226" i="40"/>
  <c r="Z226" i="40"/>
  <c r="Y226" i="40"/>
  <c r="X226" i="40"/>
  <c r="W226" i="40"/>
  <c r="V226" i="40"/>
  <c r="U226" i="40"/>
  <c r="T226" i="40"/>
  <c r="S226" i="40"/>
  <c r="R226" i="40"/>
  <c r="Q226" i="40"/>
  <c r="P226" i="40"/>
  <c r="AA230" i="36"/>
  <c r="Z230" i="36"/>
  <c r="Y230" i="36"/>
  <c r="X230" i="36"/>
  <c r="W230" i="36"/>
  <c r="V230" i="36"/>
  <c r="U230" i="36"/>
  <c r="T230" i="36"/>
  <c r="S230" i="36"/>
  <c r="R230" i="36"/>
  <c r="Q230" i="36"/>
  <c r="P230" i="36"/>
  <c r="AA226" i="36"/>
  <c r="Z226" i="36"/>
  <c r="Y226" i="36"/>
  <c r="X226" i="36"/>
  <c r="W226" i="36"/>
  <c r="V226" i="36"/>
  <c r="U226" i="36"/>
  <c r="T226" i="36"/>
  <c r="S226" i="36"/>
  <c r="R226" i="36"/>
  <c r="Q226" i="36"/>
  <c r="P226" i="36"/>
  <c r="AA230" i="38"/>
  <c r="Z230" i="38"/>
  <c r="Y230" i="38"/>
  <c r="X230" i="38"/>
  <c r="W230" i="38"/>
  <c r="V230" i="38"/>
  <c r="U230" i="38"/>
  <c r="T230" i="38"/>
  <c r="S230" i="38"/>
  <c r="R230" i="38"/>
  <c r="Q230" i="38"/>
  <c r="P230" i="38"/>
  <c r="AA226" i="38"/>
  <c r="Z226" i="38"/>
  <c r="Y226" i="38"/>
  <c r="X226" i="38"/>
  <c r="W226" i="38"/>
  <c r="V226" i="38"/>
  <c r="U226" i="38"/>
  <c r="T226" i="38"/>
  <c r="S226" i="38"/>
  <c r="R226" i="38"/>
  <c r="Q226" i="38"/>
  <c r="P226" i="38"/>
  <c r="AA230" i="41"/>
  <c r="Z230" i="41"/>
  <c r="Y230" i="41"/>
  <c r="X230" i="41"/>
  <c r="W230" i="41"/>
  <c r="V230" i="41"/>
  <c r="U230" i="41"/>
  <c r="T230" i="41"/>
  <c r="S230" i="41"/>
  <c r="R230" i="41"/>
  <c r="Q230" i="41"/>
  <c r="P230" i="41"/>
  <c r="AA226" i="41"/>
  <c r="Z226" i="41"/>
  <c r="Y226" i="41"/>
  <c r="X226" i="41"/>
  <c r="W226" i="41"/>
  <c r="V226" i="41"/>
  <c r="U226" i="41"/>
  <c r="T226" i="41"/>
  <c r="S226" i="41"/>
  <c r="R226" i="41"/>
  <c r="Q226" i="41"/>
  <c r="P226" i="41"/>
  <c r="AA230" i="37"/>
  <c r="Z230" i="37"/>
  <c r="Y230" i="37"/>
  <c r="X230" i="37"/>
  <c r="W230" i="37"/>
  <c r="V230" i="37"/>
  <c r="U230" i="37"/>
  <c r="T230" i="37"/>
  <c r="S230" i="37"/>
  <c r="R230" i="37"/>
  <c r="Q230" i="37"/>
  <c r="P230" i="37"/>
  <c r="AA226" i="37"/>
  <c r="Z226" i="37"/>
  <c r="Y226" i="37"/>
  <c r="X226" i="37"/>
  <c r="W226" i="37"/>
  <c r="V226" i="37"/>
  <c r="U226" i="37"/>
  <c r="T226" i="37"/>
  <c r="S226" i="37"/>
  <c r="R226" i="37"/>
  <c r="Q226" i="37"/>
  <c r="P226" i="37"/>
  <c r="AA230" i="35"/>
  <c r="Z230" i="35"/>
  <c r="Y230" i="35"/>
  <c r="X230" i="35"/>
  <c r="W230" i="35"/>
  <c r="V230" i="35"/>
  <c r="U230" i="35"/>
  <c r="T230" i="35"/>
  <c r="S230" i="35"/>
  <c r="R230" i="35"/>
  <c r="Q230" i="35"/>
  <c r="P230" i="35"/>
  <c r="AA226" i="35"/>
  <c r="Z226" i="35"/>
  <c r="Y226" i="35"/>
  <c r="X226" i="35"/>
  <c r="W226" i="35"/>
  <c r="V226" i="35"/>
  <c r="U226" i="35"/>
  <c r="T226" i="35"/>
  <c r="S226" i="35"/>
  <c r="R226" i="35"/>
  <c r="Q226" i="35"/>
  <c r="P226" i="35"/>
  <c r="AA230" i="34"/>
  <c r="Z230" i="34"/>
  <c r="Y230" i="34"/>
  <c r="X230" i="34"/>
  <c r="W230" i="34"/>
  <c r="V230" i="34"/>
  <c r="U230" i="34"/>
  <c r="T230" i="34"/>
  <c r="S230" i="34"/>
  <c r="R230" i="34"/>
  <c r="Q230" i="34"/>
  <c r="P230" i="34"/>
  <c r="AA226" i="34"/>
  <c r="Z226" i="34"/>
  <c r="Y226" i="34"/>
  <c r="X226" i="34"/>
  <c r="W226" i="34"/>
  <c r="V226" i="34"/>
  <c r="U226" i="34"/>
  <c r="T226" i="34"/>
  <c r="S226" i="34"/>
  <c r="R226" i="34"/>
  <c r="Q226" i="34"/>
  <c r="P226" i="34"/>
  <c r="AA230" i="31"/>
  <c r="Z230" i="31"/>
  <c r="Y230" i="31"/>
  <c r="X230" i="31"/>
  <c r="W230" i="31"/>
  <c r="V230" i="31"/>
  <c r="U230" i="31"/>
  <c r="T230" i="31"/>
  <c r="S230" i="31"/>
  <c r="R230" i="31"/>
  <c r="Q230" i="31"/>
  <c r="P230" i="31"/>
  <c r="AA226" i="31"/>
  <c r="Z226" i="31"/>
  <c r="Y226" i="31"/>
  <c r="X226" i="31"/>
  <c r="W226" i="31"/>
  <c r="V226" i="31"/>
  <c r="U226" i="31"/>
  <c r="T226" i="31"/>
  <c r="S226" i="31"/>
  <c r="R226" i="31"/>
  <c r="Q226" i="31"/>
  <c r="P226" i="31"/>
  <c r="R230" i="1"/>
  <c r="S230" i="1"/>
  <c r="T230" i="1"/>
  <c r="U230" i="1"/>
  <c r="V230" i="1"/>
  <c r="W230" i="1"/>
  <c r="X230" i="1"/>
  <c r="Y230" i="1"/>
  <c r="Z230" i="1"/>
  <c r="AA230" i="1"/>
  <c r="R219" i="33" l="1" a="1"/>
  <c r="R219" i="33" s="1"/>
  <c r="R207" i="29" l="1" a="1"/>
  <c r="R207" i="29" s="1"/>
  <c r="R208" i="29" s="1"/>
  <c r="AE10" i="40"/>
  <c r="AF10" i="40"/>
  <c r="AE11" i="40"/>
  <c r="AF11" i="40"/>
  <c r="AE12" i="40"/>
  <c r="AF12" i="40"/>
  <c r="AE13" i="40"/>
  <c r="AF13" i="40"/>
  <c r="AG10" i="40"/>
  <c r="AG11" i="40"/>
  <c r="AG12" i="40"/>
  <c r="AG13" i="40"/>
  <c r="S207" i="29" a="1"/>
  <c r="S207" i="29" s="1"/>
  <c r="S208" i="29" s="1"/>
  <c r="T207" i="29" a="1"/>
  <c r="T207" i="29" s="1"/>
  <c r="U207" i="29" a="1"/>
  <c r="U207" i="29" s="1"/>
  <c r="V207" i="29" a="1"/>
  <c r="V207" i="29" s="1"/>
  <c r="W207" i="29" a="1"/>
  <c r="W207" i="29" s="1"/>
  <c r="X207" i="29" a="1"/>
  <c r="X207" i="29" s="1"/>
  <c r="Y207" i="29" a="1"/>
  <c r="Y207" i="29" s="1"/>
  <c r="Z207" i="29" a="1"/>
  <c r="Z207" i="29" s="1"/>
  <c r="Z208" i="29" s="1"/>
  <c r="AA208" i="29"/>
  <c r="AB207" i="29" a="1"/>
  <c r="AB207" i="29" s="1"/>
  <c r="AC207" i="29" a="1"/>
  <c r="AC207" i="29" s="1"/>
  <c r="R209" i="29" a="1"/>
  <c r="R209" i="29" s="1"/>
  <c r="R228" i="29" s="1"/>
  <c r="S209" i="29" a="1"/>
  <c r="S209" i="29" s="1"/>
  <c r="S228" i="29" s="1"/>
  <c r="T209" i="29" a="1"/>
  <c r="T209" i="29" s="1"/>
  <c r="T228" i="29" s="1"/>
  <c r="U209" i="29" a="1"/>
  <c r="U209" i="29" s="1"/>
  <c r="U228" i="29" s="1"/>
  <c r="V209" i="29" a="1"/>
  <c r="V209" i="29" s="1"/>
  <c r="V228" i="29" s="1"/>
  <c r="W209" i="29" a="1"/>
  <c r="W209" i="29" s="1"/>
  <c r="W228" i="29" s="1"/>
  <c r="X209" i="29" a="1"/>
  <c r="X209" i="29" s="1"/>
  <c r="X228" i="29" s="1"/>
  <c r="Y209" i="29" a="1"/>
  <c r="Y209" i="29" s="1"/>
  <c r="Y228" i="29" s="1"/>
  <c r="Z209" i="29" a="1"/>
  <c r="Z209" i="29" s="1"/>
  <c r="Z228" i="29" s="1"/>
  <c r="AA209" i="29" a="1"/>
  <c r="AA209" i="29" s="1"/>
  <c r="AA228" i="29" s="1"/>
  <c r="AB209" i="29" a="1"/>
  <c r="AB209" i="29" s="1"/>
  <c r="AC209" i="29" a="1"/>
  <c r="AC209" i="29" s="1"/>
  <c r="R211" i="29"/>
  <c r="R215" i="29" s="1"/>
  <c r="S211" i="29"/>
  <c r="S215" i="29" s="1"/>
  <c r="T211" i="29"/>
  <c r="T215" i="29" s="1"/>
  <c r="U211" i="29"/>
  <c r="U215" i="29" s="1"/>
  <c r="V211" i="29"/>
  <c r="V215" i="29" s="1"/>
  <c r="W211" i="29"/>
  <c r="W215" i="29" s="1"/>
  <c r="X211" i="29"/>
  <c r="X215" i="29" s="1"/>
  <c r="Y211" i="29"/>
  <c r="Y215" i="29" s="1"/>
  <c r="Z211" i="29"/>
  <c r="Z215" i="29" s="1"/>
  <c r="R217" i="29" a="1"/>
  <c r="R217" i="29" s="1"/>
  <c r="R218" i="29" s="1"/>
  <c r="S217" i="29" a="1"/>
  <c r="S217" i="29" s="1"/>
  <c r="S218" i="29" s="1"/>
  <c r="T217" i="29" a="1"/>
  <c r="T217" i="29" s="1"/>
  <c r="T218" i="29" s="1"/>
  <c r="U217" i="29" a="1"/>
  <c r="U217" i="29" s="1"/>
  <c r="U218" i="29" s="1"/>
  <c r="V217" i="29" a="1"/>
  <c r="V217" i="29" s="1"/>
  <c r="V218" i="29" s="1"/>
  <c r="W217" i="29" a="1"/>
  <c r="W217" i="29" s="1"/>
  <c r="W218" i="29" s="1"/>
  <c r="X217" i="29" a="1"/>
  <c r="X217" i="29" s="1"/>
  <c r="X218" i="29" s="1"/>
  <c r="Y217" i="29" a="1"/>
  <c r="Y217" i="29" s="1"/>
  <c r="Y218" i="29" s="1"/>
  <c r="Z217" i="29" a="1"/>
  <c r="Z217" i="29" s="1"/>
  <c r="Z218" i="29" s="1"/>
  <c r="AA217" i="29" a="1"/>
  <c r="AA217" i="29" s="1"/>
  <c r="AA218" i="29" s="1"/>
  <c r="AB217" i="29" a="1"/>
  <c r="AB217" i="29" s="1"/>
  <c r="AB218" i="29" s="1"/>
  <c r="AC217" i="29" a="1"/>
  <c r="AC217" i="29" s="1"/>
  <c r="AC218" i="29" s="1"/>
  <c r="R219" i="29" a="1"/>
  <c r="R219" i="29" s="1"/>
  <c r="S219" i="29" a="1"/>
  <c r="S219" i="29" s="1"/>
  <c r="T219" i="29" a="1"/>
  <c r="T219" i="29" s="1"/>
  <c r="U219" i="29" a="1"/>
  <c r="U219" i="29" s="1"/>
  <c r="V219" i="29" a="1"/>
  <c r="V219" i="29" s="1"/>
  <c r="W219" i="29" a="1"/>
  <c r="W219" i="29" s="1"/>
  <c r="X219" i="29" a="1"/>
  <c r="X219" i="29" s="1"/>
  <c r="Y219" i="29" a="1"/>
  <c r="Y219" i="29" s="1"/>
  <c r="Z219" i="29" a="1"/>
  <c r="Z219" i="29" s="1"/>
  <c r="AA219" i="29" a="1"/>
  <c r="AA219" i="29" s="1"/>
  <c r="AB219" i="29" a="1"/>
  <c r="AB219" i="29" s="1"/>
  <c r="AC219" i="29" a="1"/>
  <c r="AC219" i="29" s="1"/>
  <c r="R220" i="29" a="1"/>
  <c r="R220" i="29" s="1"/>
  <c r="S220" i="29" a="1"/>
  <c r="S220" i="29" s="1"/>
  <c r="T220" i="29" a="1"/>
  <c r="T220" i="29" s="1"/>
  <c r="U220" i="29" a="1"/>
  <c r="U220" i="29" s="1"/>
  <c r="V220" i="29" a="1"/>
  <c r="V220" i="29" s="1"/>
  <c r="W220" i="29" a="1"/>
  <c r="W220" i="29" s="1"/>
  <c r="X220" i="29" a="1"/>
  <c r="X220" i="29" s="1"/>
  <c r="Y220" i="29" a="1"/>
  <c r="Y220" i="29" s="1"/>
  <c r="Z220" i="29" a="1"/>
  <c r="Z220" i="29" s="1"/>
  <c r="AA220" i="29" a="1"/>
  <c r="AA220" i="29" s="1"/>
  <c r="AB220" i="29" a="1"/>
  <c r="AB220" i="29" s="1"/>
  <c r="AC220" i="29" a="1"/>
  <c r="AC220" i="29" s="1"/>
  <c r="Y219" i="30" a="1"/>
  <c r="Y219" i="30" s="1"/>
  <c r="X219" i="30" a="1"/>
  <c r="X219" i="30" s="1"/>
  <c r="W219" i="30" a="1"/>
  <c r="W219" i="30" s="1"/>
  <c r="V219" i="30" a="1"/>
  <c r="V219" i="30" s="1"/>
  <c r="U219" i="30" a="1"/>
  <c r="U219" i="30" s="1"/>
  <c r="T219" i="30" a="1"/>
  <c r="T219" i="30" s="1"/>
  <c r="S219" i="30" a="1"/>
  <c r="S219" i="30" s="1"/>
  <c r="R219" i="30" a="1"/>
  <c r="R219" i="30" s="1"/>
  <c r="Q219" i="30" a="1"/>
  <c r="Q219" i="30" s="1"/>
  <c r="P219" i="30" a="1"/>
  <c r="P219" i="30" s="1"/>
  <c r="O219" i="30" a="1"/>
  <c r="O219" i="30" s="1"/>
  <c r="N219" i="30" a="1"/>
  <c r="N219" i="30" s="1"/>
  <c r="M219" i="30" a="1"/>
  <c r="M219" i="30" s="1"/>
  <c r="Y218" i="30" a="1"/>
  <c r="Y218" i="30" s="1"/>
  <c r="X218" i="30" a="1"/>
  <c r="X218" i="30" s="1"/>
  <c r="W218" i="30" a="1"/>
  <c r="W218" i="30" s="1"/>
  <c r="V218" i="30" a="1"/>
  <c r="V218" i="30" s="1"/>
  <c r="U218" i="30" a="1"/>
  <c r="U218" i="30" s="1"/>
  <c r="T218" i="30" a="1"/>
  <c r="T218" i="30" s="1"/>
  <c r="S218" i="30" a="1"/>
  <c r="S218" i="30" s="1"/>
  <c r="R218" i="30" a="1"/>
  <c r="R218" i="30" s="1"/>
  <c r="Q218" i="30" a="1"/>
  <c r="Q218" i="30" s="1"/>
  <c r="P218" i="30" a="1"/>
  <c r="P218" i="30" s="1"/>
  <c r="O218" i="30" a="1"/>
  <c r="O218" i="30" s="1"/>
  <c r="N218" i="30" a="1"/>
  <c r="N218" i="30" s="1"/>
  <c r="M218" i="30" a="1"/>
  <c r="M218" i="30" s="1"/>
  <c r="Y216" i="30" a="1"/>
  <c r="Y216" i="30" s="1"/>
  <c r="Y217" i="30" s="1"/>
  <c r="X216" i="30" a="1"/>
  <c r="X216" i="30" s="1"/>
  <c r="X217" i="30" s="1"/>
  <c r="W216" i="30" a="1"/>
  <c r="W216" i="30" s="1"/>
  <c r="W217" i="30" s="1"/>
  <c r="V216" i="30" a="1"/>
  <c r="V216" i="30" s="1"/>
  <c r="V217" i="30" s="1"/>
  <c r="U216" i="30" a="1"/>
  <c r="U216" i="30" s="1"/>
  <c r="U217" i="30" s="1"/>
  <c r="T216" i="30" a="1"/>
  <c r="T216" i="30" s="1"/>
  <c r="T217" i="30" s="1"/>
  <c r="S216" i="30" a="1"/>
  <c r="S216" i="30" s="1"/>
  <c r="S217" i="30" s="1"/>
  <c r="R216" i="30" a="1"/>
  <c r="R216" i="30" s="1"/>
  <c r="R217" i="30" s="1"/>
  <c r="Q216" i="30" a="1"/>
  <c r="Q216" i="30" s="1"/>
  <c r="Q217" i="30" s="1"/>
  <c r="P216" i="30" a="1"/>
  <c r="P216" i="30" s="1"/>
  <c r="P217" i="30" s="1"/>
  <c r="O216" i="30" a="1"/>
  <c r="O216" i="30" s="1"/>
  <c r="O217" i="30" s="1"/>
  <c r="N216" i="30" a="1"/>
  <c r="N216" i="30" s="1"/>
  <c r="N217" i="30" s="1"/>
  <c r="M216" i="30" a="1"/>
  <c r="M216" i="30" s="1"/>
  <c r="M217" i="30" s="1"/>
  <c r="Y210" i="30"/>
  <c r="Y214" i="30" s="1"/>
  <c r="X210" i="30"/>
  <c r="X214" i="30" s="1"/>
  <c r="W210" i="30"/>
  <c r="W214" i="30" s="1"/>
  <c r="V210" i="30"/>
  <c r="V214" i="30" s="1"/>
  <c r="U210" i="30"/>
  <c r="U214" i="30" s="1"/>
  <c r="T210" i="30"/>
  <c r="T214" i="30" s="1"/>
  <c r="S210" i="30"/>
  <c r="S214" i="30" s="1"/>
  <c r="R210" i="30"/>
  <c r="R214" i="30" s="1"/>
  <c r="Q210" i="30"/>
  <c r="Q214" i="30" s="1"/>
  <c r="P210" i="30"/>
  <c r="P214" i="30" s="1"/>
  <c r="O210" i="30"/>
  <c r="O214" i="30" s="1"/>
  <c r="N210" i="30"/>
  <c r="N214" i="30" s="1"/>
  <c r="M210" i="30"/>
  <c r="M214" i="30" s="1"/>
  <c r="Y208" i="30" a="1"/>
  <c r="Y208" i="30" s="1"/>
  <c r="Y227" i="30" s="1"/>
  <c r="X208" i="30" a="1"/>
  <c r="X208" i="30" s="1"/>
  <c r="X227" i="30" s="1"/>
  <c r="W208" i="30" a="1"/>
  <c r="W208" i="30" s="1"/>
  <c r="W227" i="30" s="1"/>
  <c r="V208" i="30" a="1"/>
  <c r="V208" i="30" s="1"/>
  <c r="V227" i="30" s="1"/>
  <c r="U208" i="30" a="1"/>
  <c r="U208" i="30" s="1"/>
  <c r="U227" i="30" s="1"/>
  <c r="T208" i="30" a="1"/>
  <c r="T208" i="30" s="1"/>
  <c r="T227" i="30" s="1"/>
  <c r="S208" i="30" a="1"/>
  <c r="S208" i="30" s="1"/>
  <c r="S227" i="30" s="1"/>
  <c r="R208" i="30" a="1"/>
  <c r="R208" i="30" s="1"/>
  <c r="R227" i="30" s="1"/>
  <c r="Q208" i="30" a="1"/>
  <c r="Q208" i="30" s="1"/>
  <c r="Q227" i="30" s="1"/>
  <c r="P208" i="30" a="1"/>
  <c r="P208" i="30" s="1"/>
  <c r="P227" i="30" s="1"/>
  <c r="O208" i="30" a="1"/>
  <c r="O208" i="30" s="1"/>
  <c r="O227" i="30" s="1"/>
  <c r="N208" i="30" a="1"/>
  <c r="N208" i="30" s="1"/>
  <c r="M208" i="30" a="1"/>
  <c r="M208" i="30" s="1"/>
  <c r="Y206" i="30" a="1"/>
  <c r="Y206" i="30" s="1"/>
  <c r="X206" i="30" a="1"/>
  <c r="X206" i="30" s="1"/>
  <c r="X207" i="30" s="1"/>
  <c r="W206" i="30" a="1"/>
  <c r="W206" i="30" s="1"/>
  <c r="V206" i="30" a="1"/>
  <c r="V206" i="30" s="1"/>
  <c r="V207" i="30" s="1"/>
  <c r="U206" i="30" a="1"/>
  <c r="U206" i="30" s="1"/>
  <c r="T206" i="30" a="1"/>
  <c r="T206" i="30" s="1"/>
  <c r="T207" i="30" s="1"/>
  <c r="S206" i="30" a="1"/>
  <c r="S206" i="30" s="1"/>
  <c r="R206" i="30" a="1"/>
  <c r="R206" i="30" s="1"/>
  <c r="R207" i="30" s="1"/>
  <c r="Q206" i="30" a="1"/>
  <c r="Q206" i="30" s="1"/>
  <c r="P206" i="30" a="1"/>
  <c r="P206" i="30" s="1"/>
  <c r="P207" i="30" s="1"/>
  <c r="O206" i="30" a="1"/>
  <c r="O206" i="30" s="1"/>
  <c r="N206" i="30" a="1"/>
  <c r="N206" i="30" s="1"/>
  <c r="N207" i="30" s="1"/>
  <c r="M206" i="30" a="1"/>
  <c r="M206" i="30" s="1"/>
  <c r="Y219" i="31" a="1"/>
  <c r="Y219" i="31" s="1"/>
  <c r="X219" i="31" a="1"/>
  <c r="X219" i="31" s="1"/>
  <c r="W219" i="31" a="1"/>
  <c r="W219" i="31" s="1"/>
  <c r="V219" i="31" a="1"/>
  <c r="V219" i="31" s="1"/>
  <c r="U219" i="31" a="1"/>
  <c r="U219" i="31" s="1"/>
  <c r="T219" i="31" a="1"/>
  <c r="T219" i="31" s="1"/>
  <c r="S219" i="31" a="1"/>
  <c r="S219" i="31" s="1"/>
  <c r="R219" i="31" a="1"/>
  <c r="R219" i="31" s="1"/>
  <c r="Q219" i="31" a="1"/>
  <c r="Q219" i="31" s="1"/>
  <c r="P219" i="31" a="1"/>
  <c r="P219" i="31" s="1"/>
  <c r="O219" i="31" a="1"/>
  <c r="O219" i="31" s="1"/>
  <c r="N219" i="31" a="1"/>
  <c r="N219" i="31" s="1"/>
  <c r="M219" i="31" a="1"/>
  <c r="M219" i="31" s="1"/>
  <c r="Y218" i="31" a="1"/>
  <c r="Y218" i="31" s="1"/>
  <c r="X218" i="31" a="1"/>
  <c r="X218" i="31" s="1"/>
  <c r="W218" i="31" a="1"/>
  <c r="W218" i="31" s="1"/>
  <c r="V218" i="31" a="1"/>
  <c r="V218" i="31" s="1"/>
  <c r="U218" i="31" a="1"/>
  <c r="U218" i="31" s="1"/>
  <c r="T218" i="31" a="1"/>
  <c r="T218" i="31" s="1"/>
  <c r="S218" i="31" a="1"/>
  <c r="S218" i="31" s="1"/>
  <c r="R218" i="31" a="1"/>
  <c r="R218" i="31" s="1"/>
  <c r="Q218" i="31" a="1"/>
  <c r="Q218" i="31" s="1"/>
  <c r="P218" i="31" a="1"/>
  <c r="P218" i="31" s="1"/>
  <c r="O218" i="31" a="1"/>
  <c r="O218" i="31" s="1"/>
  <c r="N218" i="31" a="1"/>
  <c r="N218" i="31" s="1"/>
  <c r="M218" i="31" a="1"/>
  <c r="M218" i="31" s="1"/>
  <c r="Y216" i="31" a="1"/>
  <c r="Y216" i="31" s="1"/>
  <c r="Y217" i="31" s="1"/>
  <c r="X216" i="31" a="1"/>
  <c r="X216" i="31" s="1"/>
  <c r="X217" i="31" s="1"/>
  <c r="W216" i="31" a="1"/>
  <c r="W216" i="31" s="1"/>
  <c r="W217" i="31" s="1"/>
  <c r="V216" i="31" a="1"/>
  <c r="V216" i="31" s="1"/>
  <c r="V217" i="31" s="1"/>
  <c r="U216" i="31" a="1"/>
  <c r="U216" i="31" s="1"/>
  <c r="U217" i="31" s="1"/>
  <c r="T216" i="31" a="1"/>
  <c r="T216" i="31" s="1"/>
  <c r="T217" i="31" s="1"/>
  <c r="S216" i="31" a="1"/>
  <c r="S216" i="31" s="1"/>
  <c r="S217" i="31" s="1"/>
  <c r="R216" i="31" a="1"/>
  <c r="R216" i="31" s="1"/>
  <c r="R217" i="31" s="1"/>
  <c r="Q216" i="31" a="1"/>
  <c r="Q216" i="31" s="1"/>
  <c r="Q217" i="31" s="1"/>
  <c r="P216" i="31" a="1"/>
  <c r="P216" i="31" s="1"/>
  <c r="P217" i="31" s="1"/>
  <c r="O216" i="31" a="1"/>
  <c r="O216" i="31" s="1"/>
  <c r="O217" i="31" s="1"/>
  <c r="N216" i="31" a="1"/>
  <c r="N216" i="31" s="1"/>
  <c r="N217" i="31" s="1"/>
  <c r="M216" i="31" a="1"/>
  <c r="M216" i="31" s="1"/>
  <c r="M217" i="31" s="1"/>
  <c r="Y210" i="31"/>
  <c r="Y214" i="31" s="1"/>
  <c r="X210" i="31"/>
  <c r="X214" i="31" s="1"/>
  <c r="W210" i="31"/>
  <c r="W214" i="31" s="1"/>
  <c r="V210" i="31"/>
  <c r="V214" i="31" s="1"/>
  <c r="U210" i="31"/>
  <c r="U214" i="31" s="1"/>
  <c r="T210" i="31"/>
  <c r="T214" i="31" s="1"/>
  <c r="S210" i="31"/>
  <c r="S214" i="31" s="1"/>
  <c r="R210" i="31"/>
  <c r="R214" i="31" s="1"/>
  <c r="Q210" i="31"/>
  <c r="Q214" i="31" s="1"/>
  <c r="P210" i="31"/>
  <c r="P214" i="31" s="1"/>
  <c r="O210" i="31"/>
  <c r="O214" i="31" s="1"/>
  <c r="N210" i="31"/>
  <c r="N214" i="31" s="1"/>
  <c r="M210" i="31"/>
  <c r="Y208" i="31" a="1"/>
  <c r="Y208" i="31" s="1"/>
  <c r="Y227" i="31" s="1"/>
  <c r="X208" i="31" a="1"/>
  <c r="X208" i="31" s="1"/>
  <c r="X227" i="31" s="1"/>
  <c r="W208" i="31" a="1"/>
  <c r="W208" i="31" s="1"/>
  <c r="W227" i="31" s="1"/>
  <c r="V208" i="31" a="1"/>
  <c r="V208" i="31" s="1"/>
  <c r="V227" i="31" s="1"/>
  <c r="U208" i="31" a="1"/>
  <c r="U208" i="31" s="1"/>
  <c r="U227" i="31" s="1"/>
  <c r="T208" i="31" a="1"/>
  <c r="T208" i="31" s="1"/>
  <c r="T227" i="31" s="1"/>
  <c r="S208" i="31" a="1"/>
  <c r="S208" i="31" s="1"/>
  <c r="S227" i="31" s="1"/>
  <c r="R208" i="31" a="1"/>
  <c r="R208" i="31" s="1"/>
  <c r="Q208" i="31" a="1"/>
  <c r="Q208" i="31" s="1"/>
  <c r="Q227" i="31" s="1"/>
  <c r="P208" i="31" a="1"/>
  <c r="P208" i="31" s="1"/>
  <c r="P227" i="31" s="1"/>
  <c r="O208" i="31" a="1"/>
  <c r="O208" i="31" s="1"/>
  <c r="N208" i="31" a="1"/>
  <c r="N208" i="31" s="1"/>
  <c r="M208" i="31" a="1"/>
  <c r="M208" i="31" s="1"/>
  <c r="Y206" i="31" a="1"/>
  <c r="Y206" i="31" s="1"/>
  <c r="X206" i="31" a="1"/>
  <c r="X206" i="31" s="1"/>
  <c r="W206" i="31" a="1"/>
  <c r="W206" i="31" s="1"/>
  <c r="V206" i="31" a="1"/>
  <c r="V206" i="31" s="1"/>
  <c r="V207" i="31" s="1"/>
  <c r="U206" i="31" a="1"/>
  <c r="U206" i="31" s="1"/>
  <c r="U207" i="31" s="1"/>
  <c r="T206" i="31" a="1"/>
  <c r="T206" i="31" s="1"/>
  <c r="S206" i="31" a="1"/>
  <c r="S206" i="31" s="1"/>
  <c r="R206" i="31" a="1"/>
  <c r="R206" i="31" s="1"/>
  <c r="R207" i="31" s="1"/>
  <c r="Q206" i="31" a="1"/>
  <c r="Q206" i="31" s="1"/>
  <c r="Q207" i="31" s="1"/>
  <c r="P206" i="31" a="1"/>
  <c r="P206" i="31" s="1"/>
  <c r="O206" i="31" a="1"/>
  <c r="O206" i="31" s="1"/>
  <c r="N206" i="31" a="1"/>
  <c r="N206" i="31" s="1"/>
  <c r="N207" i="31" s="1"/>
  <c r="M206" i="31" a="1"/>
  <c r="M206" i="31" s="1"/>
  <c r="AC217" i="32" a="1"/>
  <c r="AC217" i="32" s="1"/>
  <c r="AB217" i="32" a="1"/>
  <c r="AB217" i="32" s="1"/>
  <c r="AA217" i="32" a="1"/>
  <c r="AA217" i="32" s="1"/>
  <c r="Z217" i="32" a="1"/>
  <c r="Z217" i="32" s="1"/>
  <c r="G220" i="32" s="1"/>
  <c r="Y217" i="32" a="1"/>
  <c r="Y217" i="32" s="1"/>
  <c r="X217" i="32" a="1"/>
  <c r="X217" i="32" s="1"/>
  <c r="W217" i="32" a="1"/>
  <c r="W217" i="32" s="1"/>
  <c r="V217" i="32" a="1"/>
  <c r="V217" i="32" s="1"/>
  <c r="U217" i="32" a="1"/>
  <c r="U217" i="32" s="1"/>
  <c r="T217" i="32" a="1"/>
  <c r="T217" i="32" s="1"/>
  <c r="S217" i="32" a="1"/>
  <c r="S217" i="32" s="1"/>
  <c r="R217" i="32" a="1"/>
  <c r="R217" i="32" s="1"/>
  <c r="Q217" i="32" a="1"/>
  <c r="Q217" i="32" s="1"/>
  <c r="AC216" i="32" a="1"/>
  <c r="AC216" i="32" s="1"/>
  <c r="AB216" i="32" a="1"/>
  <c r="AB216" i="32" s="1"/>
  <c r="AA216" i="32" a="1"/>
  <c r="AA216" i="32" s="1"/>
  <c r="Z216" i="32" a="1"/>
  <c r="Z216" i="32" s="1"/>
  <c r="Y216" i="32" a="1"/>
  <c r="Y216" i="32" s="1"/>
  <c r="X216" i="32" a="1"/>
  <c r="X216" i="32" s="1"/>
  <c r="W216" i="32" a="1"/>
  <c r="W216" i="32" s="1"/>
  <c r="V216" i="32" a="1"/>
  <c r="V216" i="32" s="1"/>
  <c r="U216" i="32" a="1"/>
  <c r="U216" i="32" s="1"/>
  <c r="T216" i="32" a="1"/>
  <c r="T216" i="32" s="1"/>
  <c r="S216" i="32" a="1"/>
  <c r="S216" i="32" s="1"/>
  <c r="R216" i="32" a="1"/>
  <c r="R216" i="32" s="1"/>
  <c r="Q216" i="32" a="1"/>
  <c r="Q216" i="32" s="1"/>
  <c r="AC214" i="32" a="1"/>
  <c r="AC214" i="32" s="1"/>
  <c r="AC215" i="32" s="1"/>
  <c r="AB214" i="32" a="1"/>
  <c r="AB214" i="32" s="1"/>
  <c r="AB215" i="32" s="1"/>
  <c r="AA214" i="32" a="1"/>
  <c r="AA214" i="32" s="1"/>
  <c r="AA215" i="32" s="1"/>
  <c r="Z214" i="32" a="1"/>
  <c r="Z214" i="32" s="1"/>
  <c r="Y214" i="32" a="1"/>
  <c r="Y214" i="32" s="1"/>
  <c r="X214" i="32" a="1"/>
  <c r="X214" i="32" s="1"/>
  <c r="W214" i="32" a="1"/>
  <c r="W214" i="32" s="1"/>
  <c r="V214" i="32" a="1"/>
  <c r="V214" i="32" s="1"/>
  <c r="U214" i="32" a="1"/>
  <c r="U214" i="32" s="1"/>
  <c r="T214" i="32" a="1"/>
  <c r="T214" i="32" s="1"/>
  <c r="S214" i="32" a="1"/>
  <c r="S214" i="32" s="1"/>
  <c r="S215" i="32" s="1"/>
  <c r="R214" i="32" a="1"/>
  <c r="R214" i="32" s="1"/>
  <c r="R215" i="32" s="1"/>
  <c r="Q214" i="32" a="1"/>
  <c r="Q214" i="32" s="1"/>
  <c r="Q215" i="32" s="1"/>
  <c r="AC210" i="32"/>
  <c r="AB210" i="32"/>
  <c r="AC208" i="32" a="1"/>
  <c r="AC208" i="32" s="1"/>
  <c r="AB208" i="32" a="1"/>
  <c r="AB208" i="32" s="1"/>
  <c r="AA208" i="32" a="1"/>
  <c r="AA208" i="32" s="1"/>
  <c r="Z208" i="32" a="1"/>
  <c r="Z208" i="32" s="1"/>
  <c r="Y208" i="32" a="1"/>
  <c r="Y208" i="32" s="1"/>
  <c r="X208" i="32" a="1"/>
  <c r="X208" i="32" s="1"/>
  <c r="W208" i="32" a="1"/>
  <c r="W208" i="32" s="1"/>
  <c r="V208" i="32" a="1"/>
  <c r="V208" i="32" s="1"/>
  <c r="U208" i="32" a="1"/>
  <c r="U208" i="32" s="1"/>
  <c r="T208" i="32" a="1"/>
  <c r="T208" i="32" s="1"/>
  <c r="S208" i="32" a="1"/>
  <c r="S208" i="32" s="1"/>
  <c r="R208" i="32" a="1"/>
  <c r="R208" i="32" s="1"/>
  <c r="Q208" i="32" a="1"/>
  <c r="Q208" i="32" s="1"/>
  <c r="AC206" i="32" a="1"/>
  <c r="AC206" i="32" s="1"/>
  <c r="AC207" i="32" s="1"/>
  <c r="AB206" i="32" a="1"/>
  <c r="AB206" i="32" s="1"/>
  <c r="AA206" i="32" a="1"/>
  <c r="AA206" i="32" s="1"/>
  <c r="Z206" i="32" a="1"/>
  <c r="Z206" i="32" s="1"/>
  <c r="Y206" i="32" a="1"/>
  <c r="Y206" i="32" s="1"/>
  <c r="X206" i="32" a="1"/>
  <c r="X206" i="32" s="1"/>
  <c r="W206" i="32" a="1"/>
  <c r="W206" i="32" s="1"/>
  <c r="V206" i="32" a="1"/>
  <c r="V206" i="32" s="1"/>
  <c r="U206" i="32" a="1"/>
  <c r="U206" i="32" s="1"/>
  <c r="T206" i="32" a="1"/>
  <c r="T206" i="32" s="1"/>
  <c r="S206" i="32" a="1"/>
  <c r="S206" i="32" s="1"/>
  <c r="R206" i="32" a="1"/>
  <c r="R206" i="32" s="1"/>
  <c r="Q206" i="32" a="1"/>
  <c r="Q206" i="32" s="1"/>
  <c r="AC219" i="33" a="1"/>
  <c r="AC219" i="33" s="1"/>
  <c r="AB219" i="33" a="1"/>
  <c r="AB219" i="33" s="1"/>
  <c r="AA219" i="33" a="1"/>
  <c r="AA219" i="33" s="1"/>
  <c r="Z219" i="33" a="1"/>
  <c r="Z219" i="33" s="1"/>
  <c r="Y219" i="33" a="1"/>
  <c r="Y219" i="33" s="1"/>
  <c r="X219" i="33" a="1"/>
  <c r="X219" i="33" s="1"/>
  <c r="W219" i="33" a="1"/>
  <c r="W219" i="33" s="1"/>
  <c r="V219" i="33" a="1"/>
  <c r="V219" i="33" s="1"/>
  <c r="U219" i="33" a="1"/>
  <c r="U219" i="33" s="1"/>
  <c r="T219" i="33" a="1"/>
  <c r="T219" i="33" s="1"/>
  <c r="S219" i="33" a="1"/>
  <c r="S219" i="33" s="1"/>
  <c r="AC218" i="33" a="1"/>
  <c r="AC218" i="33" s="1"/>
  <c r="AB218" i="33" a="1"/>
  <c r="AB218" i="33" s="1"/>
  <c r="AA218" i="33" a="1"/>
  <c r="AA218" i="33" s="1"/>
  <c r="Z218" i="33" a="1"/>
  <c r="Z218" i="33" s="1"/>
  <c r="Y218" i="33" a="1"/>
  <c r="Y218" i="33" s="1"/>
  <c r="X218" i="33" a="1"/>
  <c r="X218" i="33" s="1"/>
  <c r="W218" i="33" a="1"/>
  <c r="W218" i="33" s="1"/>
  <c r="V218" i="33" a="1"/>
  <c r="V218" i="33" s="1"/>
  <c r="U218" i="33" a="1"/>
  <c r="U218" i="33" s="1"/>
  <c r="T218" i="33" a="1"/>
  <c r="T218" i="33" s="1"/>
  <c r="S218" i="33" a="1"/>
  <c r="S218" i="33" s="1"/>
  <c r="R218" i="33" a="1"/>
  <c r="R218" i="33" s="1"/>
  <c r="AC216" i="33" a="1"/>
  <c r="AC216" i="33" s="1"/>
  <c r="AC217" i="33" s="1"/>
  <c r="AB216" i="33" a="1"/>
  <c r="AB216" i="33" s="1"/>
  <c r="AB217" i="33" s="1"/>
  <c r="AA216" i="33" a="1"/>
  <c r="AA216" i="33" s="1"/>
  <c r="AA217" i="33" s="1"/>
  <c r="Z216" i="33" a="1"/>
  <c r="Z216" i="33" s="1"/>
  <c r="Z217" i="33" s="1"/>
  <c r="Y216" i="33" a="1"/>
  <c r="Y216" i="33" s="1"/>
  <c r="Y217" i="33" s="1"/>
  <c r="X216" i="33" a="1"/>
  <c r="X216" i="33" s="1"/>
  <c r="X217" i="33" s="1"/>
  <c r="W216" i="33" a="1"/>
  <c r="W216" i="33" s="1"/>
  <c r="W217" i="33" s="1"/>
  <c r="V216" i="33" a="1"/>
  <c r="V216" i="33" s="1"/>
  <c r="V217" i="33" s="1"/>
  <c r="U216" i="33" a="1"/>
  <c r="U216" i="33" s="1"/>
  <c r="U217" i="33" s="1"/>
  <c r="T216" i="33" a="1"/>
  <c r="T216" i="33" s="1"/>
  <c r="T217" i="33" s="1"/>
  <c r="S216" i="33" a="1"/>
  <c r="S216" i="33" s="1"/>
  <c r="S217" i="33" s="1"/>
  <c r="R216" i="33" a="1"/>
  <c r="R216" i="33" s="1"/>
  <c r="R217" i="33" s="1"/>
  <c r="AA210" i="33"/>
  <c r="AA214" i="33" s="1"/>
  <c r="Z210" i="33"/>
  <c r="Z214" i="33" s="1"/>
  <c r="Y210" i="33"/>
  <c r="Y214" i="33" s="1"/>
  <c r="X210" i="33"/>
  <c r="X214" i="33" s="1"/>
  <c r="W210" i="33"/>
  <c r="W214" i="33" s="1"/>
  <c r="V210" i="33"/>
  <c r="V214" i="33" s="1"/>
  <c r="U210" i="33"/>
  <c r="U214" i="33" s="1"/>
  <c r="T210" i="33"/>
  <c r="T214" i="33" s="1"/>
  <c r="S210" i="33"/>
  <c r="S214" i="33" s="1"/>
  <c r="R210" i="33"/>
  <c r="R214" i="33" s="1"/>
  <c r="AC208" i="33" a="1"/>
  <c r="AC208" i="33" s="1"/>
  <c r="AB208" i="33" a="1"/>
  <c r="AB208" i="33" s="1"/>
  <c r="AA208" i="33" a="1"/>
  <c r="AA208" i="33" s="1"/>
  <c r="AA227" i="33" s="1"/>
  <c r="Z208" i="33" a="1"/>
  <c r="Z208" i="33" s="1"/>
  <c r="Z227" i="33" s="1"/>
  <c r="Y208" i="33" a="1"/>
  <c r="Y208" i="33" s="1"/>
  <c r="Y227" i="33" s="1"/>
  <c r="X208" i="33" a="1"/>
  <c r="X208" i="33" s="1"/>
  <c r="X227" i="33" s="1"/>
  <c r="W208" i="33" a="1"/>
  <c r="W208" i="33" s="1"/>
  <c r="W227" i="33" s="1"/>
  <c r="V208" i="33" a="1"/>
  <c r="V208" i="33" s="1"/>
  <c r="V227" i="33" s="1"/>
  <c r="U208" i="33" a="1"/>
  <c r="U208" i="33" s="1"/>
  <c r="U227" i="33" s="1"/>
  <c r="T208" i="33" a="1"/>
  <c r="T208" i="33" s="1"/>
  <c r="T227" i="33" s="1"/>
  <c r="S208" i="33" a="1"/>
  <c r="S208" i="33" s="1"/>
  <c r="S227" i="33" s="1"/>
  <c r="R208" i="33" a="1"/>
  <c r="R208" i="33" s="1"/>
  <c r="R227" i="33" s="1"/>
  <c r="AC206" i="33" a="1"/>
  <c r="AC206" i="33" s="1"/>
  <c r="AB206" i="33" a="1"/>
  <c r="AB206" i="33" s="1"/>
  <c r="AA206" i="33" a="1"/>
  <c r="AA206" i="33" s="1"/>
  <c r="Z206" i="33" a="1"/>
  <c r="Z206" i="33" s="1"/>
  <c r="Z207" i="33" s="1"/>
  <c r="Y206" i="33" a="1"/>
  <c r="Y206" i="33" s="1"/>
  <c r="X206" i="33" a="1"/>
  <c r="X206" i="33" s="1"/>
  <c r="X207" i="33" s="1"/>
  <c r="W206" i="33" a="1"/>
  <c r="W206" i="33" s="1"/>
  <c r="W207" i="33" s="1"/>
  <c r="V206" i="33" a="1"/>
  <c r="V206" i="33" s="1"/>
  <c r="V207" i="33" s="1"/>
  <c r="U206" i="33" a="1"/>
  <c r="U206" i="33" s="1"/>
  <c r="U207" i="33" s="1"/>
  <c r="T206" i="33" a="1"/>
  <c r="T206" i="33" s="1"/>
  <c r="T207" i="33" s="1"/>
  <c r="S206" i="33" a="1"/>
  <c r="S206" i="33" s="1"/>
  <c r="R206" i="33" a="1"/>
  <c r="R206" i="33" s="1"/>
  <c r="R207" i="33" s="1"/>
  <c r="Z219" i="34" a="1"/>
  <c r="Z219" i="34" s="1"/>
  <c r="Y219" i="34" a="1"/>
  <c r="Y219" i="34" s="1"/>
  <c r="X219" i="34" a="1"/>
  <c r="X219" i="34" s="1"/>
  <c r="W219" i="34" a="1"/>
  <c r="W219" i="34" s="1"/>
  <c r="V219" i="34" a="1"/>
  <c r="V219" i="34" s="1"/>
  <c r="U219" i="34" a="1"/>
  <c r="U219" i="34" s="1"/>
  <c r="T219" i="34" a="1"/>
  <c r="T219" i="34" s="1"/>
  <c r="S219" i="34" a="1"/>
  <c r="S219" i="34" s="1"/>
  <c r="R219" i="34" a="1"/>
  <c r="R219" i="34" s="1"/>
  <c r="Q219" i="34" a="1"/>
  <c r="Q219" i="34" s="1"/>
  <c r="P219" i="34" a="1"/>
  <c r="P219" i="34" s="1"/>
  <c r="O219" i="34" a="1"/>
  <c r="O219" i="34" s="1"/>
  <c r="N219" i="34" a="1"/>
  <c r="N219" i="34" s="1"/>
  <c r="Z218" i="34" a="1"/>
  <c r="Z218" i="34" s="1"/>
  <c r="Y218" i="34" a="1"/>
  <c r="Y218" i="34" s="1"/>
  <c r="X218" i="34" a="1"/>
  <c r="X218" i="34" s="1"/>
  <c r="W218" i="34" a="1"/>
  <c r="W218" i="34" s="1"/>
  <c r="V218" i="34" a="1"/>
  <c r="V218" i="34" s="1"/>
  <c r="U218" i="34" a="1"/>
  <c r="U218" i="34" s="1"/>
  <c r="T218" i="34" a="1"/>
  <c r="T218" i="34" s="1"/>
  <c r="S218" i="34" a="1"/>
  <c r="S218" i="34" s="1"/>
  <c r="R218" i="34" a="1"/>
  <c r="R218" i="34" s="1"/>
  <c r="Q218" i="34" a="1"/>
  <c r="Q218" i="34" s="1"/>
  <c r="P218" i="34" a="1"/>
  <c r="P218" i="34" s="1"/>
  <c r="O218" i="34" a="1"/>
  <c r="O218" i="34" s="1"/>
  <c r="N218" i="34" a="1"/>
  <c r="N218" i="34" s="1"/>
  <c r="Z216" i="34" a="1"/>
  <c r="Z216" i="34" s="1"/>
  <c r="Z217" i="34" s="1"/>
  <c r="Y216" i="34" a="1"/>
  <c r="Y216" i="34" s="1"/>
  <c r="Y217" i="34" s="1"/>
  <c r="X216" i="34" a="1"/>
  <c r="X216" i="34" s="1"/>
  <c r="X217" i="34" s="1"/>
  <c r="W216" i="34" a="1"/>
  <c r="W216" i="34" s="1"/>
  <c r="W217" i="34" s="1"/>
  <c r="V216" i="34" a="1"/>
  <c r="V216" i="34" s="1"/>
  <c r="V217" i="34" s="1"/>
  <c r="U216" i="34" a="1"/>
  <c r="U216" i="34" s="1"/>
  <c r="U217" i="34" s="1"/>
  <c r="T216" i="34" a="1"/>
  <c r="T216" i="34" s="1"/>
  <c r="T217" i="34" s="1"/>
  <c r="S216" i="34" a="1"/>
  <c r="S216" i="34" s="1"/>
  <c r="S217" i="34" s="1"/>
  <c r="R216" i="34" a="1"/>
  <c r="R216" i="34" s="1"/>
  <c r="R217" i="34" s="1"/>
  <c r="Q216" i="34" a="1"/>
  <c r="Q216" i="34" s="1"/>
  <c r="Q217" i="34" s="1"/>
  <c r="P216" i="34" a="1"/>
  <c r="P216" i="34" s="1"/>
  <c r="P217" i="34" s="1"/>
  <c r="O216" i="34" a="1"/>
  <c r="O216" i="34" s="1"/>
  <c r="O217" i="34" s="1"/>
  <c r="N216" i="34" a="1"/>
  <c r="N216" i="34" s="1"/>
  <c r="N217" i="34" s="1"/>
  <c r="Z210" i="34"/>
  <c r="Z214" i="34" s="1"/>
  <c r="Y210" i="34"/>
  <c r="Y214" i="34" s="1"/>
  <c r="X210" i="34"/>
  <c r="X214" i="34" s="1"/>
  <c r="W210" i="34"/>
  <c r="W214" i="34" s="1"/>
  <c r="V210" i="34"/>
  <c r="V214" i="34" s="1"/>
  <c r="U210" i="34"/>
  <c r="U214" i="34" s="1"/>
  <c r="T210" i="34"/>
  <c r="T214" i="34" s="1"/>
  <c r="S210" i="34"/>
  <c r="S214" i="34" s="1"/>
  <c r="R210" i="34"/>
  <c r="R214" i="34" s="1"/>
  <c r="Q210" i="34"/>
  <c r="Q214" i="34" s="1"/>
  <c r="P210" i="34"/>
  <c r="P214" i="34" s="1"/>
  <c r="O210" i="34"/>
  <c r="O214" i="34" s="1"/>
  <c r="N210" i="34"/>
  <c r="N214" i="34" s="1"/>
  <c r="Z208" i="34" a="1"/>
  <c r="Z208" i="34" s="1"/>
  <c r="Y208" i="34" a="1"/>
  <c r="Y208" i="34" s="1"/>
  <c r="X208" i="34" a="1"/>
  <c r="X208" i="34" s="1"/>
  <c r="X227" i="34" s="1"/>
  <c r="W208" i="34" a="1"/>
  <c r="W208" i="34" s="1"/>
  <c r="W227" i="34" s="1"/>
  <c r="V208" i="34" a="1"/>
  <c r="V208" i="34" s="1"/>
  <c r="V227" i="34" s="1"/>
  <c r="U208" i="34" a="1"/>
  <c r="U208" i="34" s="1"/>
  <c r="U227" i="34" s="1"/>
  <c r="T208" i="34" a="1"/>
  <c r="T208" i="34" s="1"/>
  <c r="T227" i="34" s="1"/>
  <c r="S208" i="34" a="1"/>
  <c r="S208" i="34" s="1"/>
  <c r="S227" i="34" s="1"/>
  <c r="R208" i="34" a="1"/>
  <c r="R208" i="34" s="1"/>
  <c r="Q208" i="34" a="1"/>
  <c r="Q208" i="34" s="1"/>
  <c r="P208" i="34" a="1"/>
  <c r="P208" i="34" s="1"/>
  <c r="P227" i="34" s="1"/>
  <c r="O208" i="34" a="1"/>
  <c r="O208" i="34" s="1"/>
  <c r="N208" i="34" a="1"/>
  <c r="N208" i="34" s="1"/>
  <c r="Z206" i="34" a="1"/>
  <c r="Z206" i="34" s="1"/>
  <c r="Z207" i="34" s="1"/>
  <c r="Y206" i="34" a="1"/>
  <c r="Y206" i="34" s="1"/>
  <c r="Y207" i="34" s="1"/>
  <c r="X206" i="34" a="1"/>
  <c r="X206" i="34" s="1"/>
  <c r="W206" i="34" a="1"/>
  <c r="W206" i="34" s="1"/>
  <c r="W207" i="34" s="1"/>
  <c r="V206" i="34" a="1"/>
  <c r="V206" i="34" s="1"/>
  <c r="V207" i="34" s="1"/>
  <c r="U206" i="34" a="1"/>
  <c r="U206" i="34" s="1"/>
  <c r="U207" i="34" s="1"/>
  <c r="T206" i="34" a="1"/>
  <c r="T206" i="34" s="1"/>
  <c r="S206" i="34" a="1"/>
  <c r="S206" i="34" s="1"/>
  <c r="R206" i="34" a="1"/>
  <c r="R206" i="34" s="1"/>
  <c r="R207" i="34" s="1"/>
  <c r="Q206" i="34" a="1"/>
  <c r="Q206" i="34" s="1"/>
  <c r="Q207" i="34" s="1"/>
  <c r="P206" i="34" a="1"/>
  <c r="P206" i="34" s="1"/>
  <c r="O206" i="34" a="1"/>
  <c r="O206" i="34" s="1"/>
  <c r="O207" i="34" s="1"/>
  <c r="N206" i="34" a="1"/>
  <c r="N206" i="34" s="1"/>
  <c r="AA219" i="35" a="1"/>
  <c r="AA219" i="35" s="1"/>
  <c r="Z219" i="35" a="1"/>
  <c r="Z219" i="35" s="1"/>
  <c r="Y219" i="35" a="1"/>
  <c r="Y219" i="35" s="1"/>
  <c r="X219" i="35" a="1"/>
  <c r="X219" i="35" s="1"/>
  <c r="W219" i="35" a="1"/>
  <c r="W219" i="35" s="1"/>
  <c r="V219" i="35" a="1"/>
  <c r="V219" i="35" s="1"/>
  <c r="U219" i="35" a="1"/>
  <c r="U219" i="35" s="1"/>
  <c r="T219" i="35" a="1"/>
  <c r="T219" i="35" s="1"/>
  <c r="S219" i="35" a="1"/>
  <c r="S219" i="35" s="1"/>
  <c r="R219" i="35" a="1"/>
  <c r="R219" i="35" s="1"/>
  <c r="Q219" i="35" a="1"/>
  <c r="Q219" i="35" s="1"/>
  <c r="P219" i="35" a="1"/>
  <c r="P219" i="35" s="1"/>
  <c r="O219" i="35" a="1"/>
  <c r="O219" i="35" s="1"/>
  <c r="AA218" i="35" a="1"/>
  <c r="AA218" i="35" s="1"/>
  <c r="Z218" i="35" a="1"/>
  <c r="Z218" i="35" s="1"/>
  <c r="Y218" i="35" a="1"/>
  <c r="Y218" i="35" s="1"/>
  <c r="X218" i="35" a="1"/>
  <c r="X218" i="35" s="1"/>
  <c r="W218" i="35" a="1"/>
  <c r="W218" i="35" s="1"/>
  <c r="V218" i="35" a="1"/>
  <c r="V218" i="35" s="1"/>
  <c r="U218" i="35" a="1"/>
  <c r="U218" i="35" s="1"/>
  <c r="T218" i="35" a="1"/>
  <c r="T218" i="35" s="1"/>
  <c r="S218" i="35" a="1"/>
  <c r="S218" i="35" s="1"/>
  <c r="R218" i="35" a="1"/>
  <c r="R218" i="35" s="1"/>
  <c r="Q218" i="35" a="1"/>
  <c r="Q218" i="35" s="1"/>
  <c r="P218" i="35" a="1"/>
  <c r="P218" i="35" s="1"/>
  <c r="O218" i="35" a="1"/>
  <c r="O218" i="35" s="1"/>
  <c r="AA216" i="35" a="1"/>
  <c r="AA216" i="35" s="1"/>
  <c r="AA217" i="35" s="1"/>
  <c r="Z216" i="35" a="1"/>
  <c r="Z216" i="35" s="1"/>
  <c r="Z217" i="35" s="1"/>
  <c r="Y216" i="35" a="1"/>
  <c r="Y216" i="35" s="1"/>
  <c r="Y217" i="35" s="1"/>
  <c r="X216" i="35" a="1"/>
  <c r="X216" i="35" s="1"/>
  <c r="X217" i="35" s="1"/>
  <c r="W216" i="35" a="1"/>
  <c r="W216" i="35" s="1"/>
  <c r="W217" i="35" s="1"/>
  <c r="V216" i="35" a="1"/>
  <c r="V216" i="35" s="1"/>
  <c r="V217" i="35" s="1"/>
  <c r="U216" i="35" a="1"/>
  <c r="U216" i="35" s="1"/>
  <c r="U217" i="35" s="1"/>
  <c r="T216" i="35" a="1"/>
  <c r="T216" i="35" s="1"/>
  <c r="T217" i="35" s="1"/>
  <c r="S216" i="35" a="1"/>
  <c r="S216" i="35" s="1"/>
  <c r="S217" i="35" s="1"/>
  <c r="R216" i="35" a="1"/>
  <c r="R216" i="35" s="1"/>
  <c r="R217" i="35" s="1"/>
  <c r="Q216" i="35" a="1"/>
  <c r="Q216" i="35" s="1"/>
  <c r="Q217" i="35" s="1"/>
  <c r="P216" i="35" a="1"/>
  <c r="P216" i="35" s="1"/>
  <c r="P217" i="35" s="1"/>
  <c r="O216" i="35" a="1"/>
  <c r="O216" i="35" s="1"/>
  <c r="O217" i="35" s="1"/>
  <c r="AA210" i="35"/>
  <c r="AA214" i="35" s="1"/>
  <c r="Z210" i="35"/>
  <c r="Z214" i="35" s="1"/>
  <c r="Y210" i="35"/>
  <c r="Y214" i="35" s="1"/>
  <c r="X210" i="35"/>
  <c r="X214" i="35" s="1"/>
  <c r="W210" i="35"/>
  <c r="W214" i="35" s="1"/>
  <c r="V210" i="35"/>
  <c r="V214" i="35" s="1"/>
  <c r="U210" i="35"/>
  <c r="U214" i="35" s="1"/>
  <c r="T210" i="35"/>
  <c r="T214" i="35" s="1"/>
  <c r="S210" i="35"/>
  <c r="S214" i="35" s="1"/>
  <c r="R210" i="35"/>
  <c r="R214" i="35" s="1"/>
  <c r="Q210" i="35"/>
  <c r="Q214" i="35" s="1"/>
  <c r="P210" i="35"/>
  <c r="P214" i="35" s="1"/>
  <c r="O210" i="35"/>
  <c r="O214" i="35" s="1"/>
  <c r="AA208" i="35" a="1"/>
  <c r="AA208" i="35" s="1"/>
  <c r="Z208" i="35" a="1"/>
  <c r="Z208" i="35" s="1"/>
  <c r="Z227" i="35" s="1"/>
  <c r="Y208" i="35" a="1"/>
  <c r="Y208" i="35" s="1"/>
  <c r="Y227" i="35" s="1"/>
  <c r="X208" i="35" a="1"/>
  <c r="X208" i="35" s="1"/>
  <c r="X227" i="35" s="1"/>
  <c r="W208" i="35" a="1"/>
  <c r="W208" i="35" s="1"/>
  <c r="W227" i="35" s="1"/>
  <c r="V208" i="35" a="1"/>
  <c r="V208" i="35" s="1"/>
  <c r="V227" i="35" s="1"/>
  <c r="U208" i="35" a="1"/>
  <c r="U208" i="35" s="1"/>
  <c r="U227" i="35" s="1"/>
  <c r="T208" i="35" a="1"/>
  <c r="T208" i="35" s="1"/>
  <c r="S208" i="35" a="1"/>
  <c r="S208" i="35" s="1"/>
  <c r="R208" i="35" a="1"/>
  <c r="R208" i="35" s="1"/>
  <c r="R227" i="35" s="1"/>
  <c r="Q208" i="35" a="1"/>
  <c r="Q208" i="35" s="1"/>
  <c r="Q227" i="35" s="1"/>
  <c r="P208" i="35" a="1"/>
  <c r="P208" i="35" s="1"/>
  <c r="P227" i="35" s="1"/>
  <c r="O208" i="35" a="1"/>
  <c r="O208" i="35" s="1"/>
  <c r="AA206" i="35" a="1"/>
  <c r="AA206" i="35" s="1"/>
  <c r="AA207" i="35" s="1"/>
  <c r="Z206" i="35" a="1"/>
  <c r="Z206" i="35" s="1"/>
  <c r="Y206" i="35" a="1"/>
  <c r="Y206" i="35" s="1"/>
  <c r="X206" i="35" a="1"/>
  <c r="X206" i="35" s="1"/>
  <c r="W206" i="35" a="1"/>
  <c r="W206" i="35" s="1"/>
  <c r="W207" i="35" s="1"/>
  <c r="V206" i="35" a="1"/>
  <c r="V206" i="35" s="1"/>
  <c r="U206" i="35" a="1"/>
  <c r="U206" i="35" s="1"/>
  <c r="U207" i="35" s="1"/>
  <c r="T206" i="35" a="1"/>
  <c r="T206" i="35" s="1"/>
  <c r="T207" i="35" s="1"/>
  <c r="S206" i="35" a="1"/>
  <c r="S206" i="35" s="1"/>
  <c r="S207" i="35" s="1"/>
  <c r="R206" i="35" a="1"/>
  <c r="R206" i="35" s="1"/>
  <c r="Q206" i="35" a="1"/>
  <c r="Q206" i="35" s="1"/>
  <c r="P206" i="35" a="1"/>
  <c r="P206" i="35" s="1"/>
  <c r="O206" i="35" a="1"/>
  <c r="O206" i="35" s="1"/>
  <c r="O207" i="35" s="1"/>
  <c r="AB219" i="37" a="1"/>
  <c r="AB219" i="37" s="1"/>
  <c r="AA219" i="37" a="1"/>
  <c r="AA219" i="37" s="1"/>
  <c r="Z219" i="37" a="1"/>
  <c r="Z219" i="37" s="1"/>
  <c r="Y219" i="37" a="1"/>
  <c r="Y219" i="37" s="1"/>
  <c r="X219" i="37" a="1"/>
  <c r="X219" i="37" s="1"/>
  <c r="W219" i="37" a="1"/>
  <c r="W219" i="37" s="1"/>
  <c r="V219" i="37" a="1"/>
  <c r="V219" i="37" s="1"/>
  <c r="U219" i="37" a="1"/>
  <c r="U219" i="37" s="1"/>
  <c r="T219" i="37" a="1"/>
  <c r="T219" i="37" s="1"/>
  <c r="S219" i="37" a="1"/>
  <c r="S219" i="37" s="1"/>
  <c r="R219" i="37" a="1"/>
  <c r="R219" i="37" s="1"/>
  <c r="Q219" i="37" a="1"/>
  <c r="Q219" i="37" s="1"/>
  <c r="P219" i="37" a="1"/>
  <c r="P219" i="37" s="1"/>
  <c r="AB218" i="37" a="1"/>
  <c r="AB218" i="37" s="1"/>
  <c r="AA218" i="37" a="1"/>
  <c r="AA218" i="37" s="1"/>
  <c r="Z218" i="37" a="1"/>
  <c r="Z218" i="37" s="1"/>
  <c r="Y218" i="37" a="1"/>
  <c r="Y218" i="37" s="1"/>
  <c r="X218" i="37" a="1"/>
  <c r="X218" i="37" s="1"/>
  <c r="W218" i="37" a="1"/>
  <c r="W218" i="37" s="1"/>
  <c r="V218" i="37" a="1"/>
  <c r="V218" i="37" s="1"/>
  <c r="U218" i="37" a="1"/>
  <c r="U218" i="37" s="1"/>
  <c r="T218" i="37" a="1"/>
  <c r="T218" i="37" s="1"/>
  <c r="S218" i="37" a="1"/>
  <c r="S218" i="37" s="1"/>
  <c r="R218" i="37" a="1"/>
  <c r="R218" i="37" s="1"/>
  <c r="Q218" i="37" a="1"/>
  <c r="Q218" i="37" s="1"/>
  <c r="P218" i="37" a="1"/>
  <c r="P218" i="37" s="1"/>
  <c r="AB216" i="37" a="1"/>
  <c r="AB216" i="37" s="1"/>
  <c r="AB217" i="37" s="1"/>
  <c r="AA216" i="37" a="1"/>
  <c r="AA216" i="37" s="1"/>
  <c r="AA217" i="37" s="1"/>
  <c r="Z216" i="37" a="1"/>
  <c r="Z216" i="37" s="1"/>
  <c r="Z217" i="37" s="1"/>
  <c r="Y216" i="37" a="1"/>
  <c r="Y216" i="37" s="1"/>
  <c r="Y217" i="37" s="1"/>
  <c r="X216" i="37" a="1"/>
  <c r="X216" i="37" s="1"/>
  <c r="X217" i="37" s="1"/>
  <c r="W216" i="37" a="1"/>
  <c r="W216" i="37" s="1"/>
  <c r="W217" i="37" s="1"/>
  <c r="V216" i="37" a="1"/>
  <c r="V216" i="37" s="1"/>
  <c r="V217" i="37" s="1"/>
  <c r="U216" i="37" a="1"/>
  <c r="U216" i="37" s="1"/>
  <c r="U217" i="37" s="1"/>
  <c r="T216" i="37" a="1"/>
  <c r="T216" i="37" s="1"/>
  <c r="T217" i="37" s="1"/>
  <c r="S216" i="37" a="1"/>
  <c r="S216" i="37" s="1"/>
  <c r="S217" i="37" s="1"/>
  <c r="R216" i="37" a="1"/>
  <c r="R216" i="37" s="1"/>
  <c r="R217" i="37" s="1"/>
  <c r="Q216" i="37" a="1"/>
  <c r="Q216" i="37" s="1"/>
  <c r="Q217" i="37" s="1"/>
  <c r="P216" i="37" a="1"/>
  <c r="P216" i="37" s="1"/>
  <c r="P217" i="37" s="1"/>
  <c r="AB210" i="37"/>
  <c r="AB214" i="37" s="1"/>
  <c r="AA210" i="37"/>
  <c r="AA214" i="37" s="1"/>
  <c r="Z210" i="37"/>
  <c r="Z214" i="37" s="1"/>
  <c r="Y210" i="37"/>
  <c r="Y214" i="37" s="1"/>
  <c r="X210" i="37"/>
  <c r="X214" i="37" s="1"/>
  <c r="W210" i="37"/>
  <c r="W214" i="37" s="1"/>
  <c r="V210" i="37"/>
  <c r="V214" i="37" s="1"/>
  <c r="U210" i="37"/>
  <c r="U214" i="37" s="1"/>
  <c r="T210" i="37"/>
  <c r="T214" i="37" s="1"/>
  <c r="S210" i="37"/>
  <c r="S214" i="37" s="1"/>
  <c r="R210" i="37"/>
  <c r="R214" i="37" s="1"/>
  <c r="Q210" i="37"/>
  <c r="Q214" i="37" s="1"/>
  <c r="P210" i="37"/>
  <c r="P214" i="37" s="1"/>
  <c r="AB208" i="37" a="1"/>
  <c r="AB208" i="37" s="1"/>
  <c r="AB227" i="37" s="1"/>
  <c r="AA208" i="37" a="1"/>
  <c r="AA208" i="37" s="1"/>
  <c r="AA227" i="37" s="1"/>
  <c r="Z208" i="37" a="1"/>
  <c r="Z208" i="37" s="1"/>
  <c r="Z227" i="37" s="1"/>
  <c r="Y208" i="37" a="1"/>
  <c r="Y208" i="37" s="1"/>
  <c r="Y227" i="37" s="1"/>
  <c r="X208" i="37" a="1"/>
  <c r="X208" i="37" s="1"/>
  <c r="X227" i="37" s="1"/>
  <c r="W208" i="37" a="1"/>
  <c r="W208" i="37" s="1"/>
  <c r="W227" i="37" s="1"/>
  <c r="V208" i="37" a="1"/>
  <c r="V208" i="37" s="1"/>
  <c r="V227" i="37" s="1"/>
  <c r="U208" i="37" a="1"/>
  <c r="U208" i="37" s="1"/>
  <c r="U227" i="37" s="1"/>
  <c r="T208" i="37" a="1"/>
  <c r="T208" i="37" s="1"/>
  <c r="S208" i="37" a="1"/>
  <c r="S208" i="37" s="1"/>
  <c r="S227" i="37" s="1"/>
  <c r="R208" i="37" a="1"/>
  <c r="R208" i="37" s="1"/>
  <c r="R227" i="37" s="1"/>
  <c r="Q208" i="37" a="1"/>
  <c r="Q208" i="37" s="1"/>
  <c r="Q227" i="37" s="1"/>
  <c r="P208" i="37" a="1"/>
  <c r="P208" i="37" s="1"/>
  <c r="P227" i="37" s="1"/>
  <c r="AB206" i="37" a="1"/>
  <c r="AB206" i="37" s="1"/>
  <c r="AB207" i="37" s="1"/>
  <c r="AA206" i="37" a="1"/>
  <c r="AA206" i="37" s="1"/>
  <c r="AA207" i="37" s="1"/>
  <c r="Z206" i="37" a="1"/>
  <c r="Z206" i="37" s="1"/>
  <c r="Y206" i="37" a="1"/>
  <c r="Y206" i="37" s="1"/>
  <c r="X206" i="37" a="1"/>
  <c r="X206" i="37" s="1"/>
  <c r="X207" i="37" s="1"/>
  <c r="W206" i="37" a="1"/>
  <c r="W206" i="37" s="1"/>
  <c r="W207" i="37" s="1"/>
  <c r="V206" i="37" a="1"/>
  <c r="V206" i="37" s="1"/>
  <c r="V207" i="37" s="1"/>
  <c r="U206" i="37" a="1"/>
  <c r="U206" i="37" s="1"/>
  <c r="T206" i="37" a="1"/>
  <c r="T206" i="37" s="1"/>
  <c r="T207" i="37" s="1"/>
  <c r="S206" i="37" a="1"/>
  <c r="S206" i="37" s="1"/>
  <c r="S207" i="37" s="1"/>
  <c r="R206" i="37" a="1"/>
  <c r="R206" i="37" s="1"/>
  <c r="Q206" i="37" a="1"/>
  <c r="Q206" i="37" s="1"/>
  <c r="P206" i="37" a="1"/>
  <c r="P206" i="37" s="1"/>
  <c r="AB219" i="41" a="1"/>
  <c r="AB219" i="41" s="1"/>
  <c r="AA219" i="41" a="1"/>
  <c r="AA219" i="41" s="1"/>
  <c r="Z219" i="41" a="1"/>
  <c r="Z219" i="41" s="1"/>
  <c r="Y219" i="41" a="1"/>
  <c r="Y219" i="41" s="1"/>
  <c r="X219" i="41" a="1"/>
  <c r="X219" i="41" s="1"/>
  <c r="W219" i="41" a="1"/>
  <c r="W219" i="41" s="1"/>
  <c r="V219" i="41" a="1"/>
  <c r="V219" i="41" s="1"/>
  <c r="U219" i="41" a="1"/>
  <c r="U219" i="41" s="1"/>
  <c r="T219" i="41" a="1"/>
  <c r="T219" i="41" s="1"/>
  <c r="S219" i="41" a="1"/>
  <c r="S219" i="41" s="1"/>
  <c r="R219" i="41" a="1"/>
  <c r="R219" i="41" s="1"/>
  <c r="Q219" i="41" a="1"/>
  <c r="Q219" i="41" s="1"/>
  <c r="P219" i="41" a="1"/>
  <c r="P219" i="41" s="1"/>
  <c r="AB218" i="41" a="1"/>
  <c r="AB218" i="41" s="1"/>
  <c r="AA218" i="41" a="1"/>
  <c r="AA218" i="41" s="1"/>
  <c r="Z218" i="41" a="1"/>
  <c r="Z218" i="41" s="1"/>
  <c r="Y218" i="41" a="1"/>
  <c r="Y218" i="41" s="1"/>
  <c r="X218" i="41" a="1"/>
  <c r="X218" i="41" s="1"/>
  <c r="W218" i="41" a="1"/>
  <c r="W218" i="41" s="1"/>
  <c r="V218" i="41" a="1"/>
  <c r="V218" i="41" s="1"/>
  <c r="U218" i="41" a="1"/>
  <c r="U218" i="41" s="1"/>
  <c r="T218" i="41" a="1"/>
  <c r="T218" i="41" s="1"/>
  <c r="S218" i="41" a="1"/>
  <c r="S218" i="41" s="1"/>
  <c r="R218" i="41" a="1"/>
  <c r="R218" i="41" s="1"/>
  <c r="Q218" i="41" a="1"/>
  <c r="Q218" i="41" s="1"/>
  <c r="P218" i="41" a="1"/>
  <c r="P218" i="41" s="1"/>
  <c r="AB216" i="41" a="1"/>
  <c r="AB216" i="41" s="1"/>
  <c r="AB217" i="41" s="1"/>
  <c r="AA216" i="41" a="1"/>
  <c r="AA216" i="41" s="1"/>
  <c r="AA217" i="41" s="1"/>
  <c r="Z216" i="41" a="1"/>
  <c r="Z216" i="41" s="1"/>
  <c r="Z217" i="41" s="1"/>
  <c r="Y216" i="41" a="1"/>
  <c r="Y216" i="41" s="1"/>
  <c r="Y217" i="41" s="1"/>
  <c r="X216" i="41" a="1"/>
  <c r="X216" i="41" s="1"/>
  <c r="X217" i="41" s="1"/>
  <c r="W216" i="41" a="1"/>
  <c r="W216" i="41" s="1"/>
  <c r="W217" i="41" s="1"/>
  <c r="V216" i="41" a="1"/>
  <c r="V216" i="41" s="1"/>
  <c r="V217" i="41" s="1"/>
  <c r="U216" i="41" a="1"/>
  <c r="U216" i="41" s="1"/>
  <c r="U217" i="41" s="1"/>
  <c r="T216" i="41" a="1"/>
  <c r="T216" i="41" s="1"/>
  <c r="T217" i="41" s="1"/>
  <c r="S216" i="41" a="1"/>
  <c r="S216" i="41" s="1"/>
  <c r="S217" i="41" s="1"/>
  <c r="R216" i="41" a="1"/>
  <c r="R216" i="41" s="1"/>
  <c r="R217" i="41" s="1"/>
  <c r="Q216" i="41" a="1"/>
  <c r="Q216" i="41" s="1"/>
  <c r="Q217" i="41" s="1"/>
  <c r="P216" i="41" a="1"/>
  <c r="P216" i="41" s="1"/>
  <c r="P217" i="41" s="1"/>
  <c r="AA210" i="41"/>
  <c r="AA214" i="41" s="1"/>
  <c r="Z210" i="41"/>
  <c r="Z214" i="41" s="1"/>
  <c r="Y210" i="41"/>
  <c r="Y214" i="41" s="1"/>
  <c r="X210" i="41"/>
  <c r="X214" i="41" s="1"/>
  <c r="W210" i="41"/>
  <c r="W214" i="41" s="1"/>
  <c r="V210" i="41"/>
  <c r="V214" i="41" s="1"/>
  <c r="U210" i="41"/>
  <c r="U214" i="41" s="1"/>
  <c r="T210" i="41"/>
  <c r="T214" i="41" s="1"/>
  <c r="S210" i="41"/>
  <c r="S214" i="41" s="1"/>
  <c r="R210" i="41"/>
  <c r="R214" i="41" s="1"/>
  <c r="Q210" i="41"/>
  <c r="Q214" i="41" s="1"/>
  <c r="P210" i="41"/>
  <c r="P214" i="41" s="1"/>
  <c r="AB208" i="41" a="1"/>
  <c r="AB208" i="41" s="1"/>
  <c r="AB227" i="41" s="1"/>
  <c r="AA208" i="41" a="1"/>
  <c r="AA208" i="41" s="1"/>
  <c r="AA227" i="41" s="1"/>
  <c r="Z208" i="41" a="1"/>
  <c r="Z208" i="41" s="1"/>
  <c r="Z227" i="41" s="1"/>
  <c r="Y208" i="41" a="1"/>
  <c r="Y208" i="41" s="1"/>
  <c r="Y227" i="41" s="1"/>
  <c r="X208" i="41" a="1"/>
  <c r="X208" i="41" s="1"/>
  <c r="X227" i="41" s="1"/>
  <c r="W208" i="41" a="1"/>
  <c r="W208" i="41" s="1"/>
  <c r="W227" i="41" s="1"/>
  <c r="V208" i="41" a="1"/>
  <c r="V208" i="41" s="1"/>
  <c r="V227" i="41" s="1"/>
  <c r="U208" i="41" a="1"/>
  <c r="U208" i="41" s="1"/>
  <c r="U227" i="41" s="1"/>
  <c r="T208" i="41" a="1"/>
  <c r="T208" i="41" s="1"/>
  <c r="S208" i="41" a="1"/>
  <c r="S208" i="41" s="1"/>
  <c r="S227" i="41" s="1"/>
  <c r="R208" i="41" a="1"/>
  <c r="R208" i="41" s="1"/>
  <c r="R227" i="41" s="1"/>
  <c r="Q208" i="41" a="1"/>
  <c r="Q208" i="41" s="1"/>
  <c r="Q227" i="41" s="1"/>
  <c r="P208" i="41" a="1"/>
  <c r="P208" i="41" s="1"/>
  <c r="P227" i="41" s="1"/>
  <c r="AB206" i="41" a="1"/>
  <c r="AB206" i="41" s="1"/>
  <c r="AA206" i="41" a="1"/>
  <c r="AA206" i="41" s="1"/>
  <c r="Z206" i="41" a="1"/>
  <c r="Z206" i="41" s="1"/>
  <c r="Y206" i="41" a="1"/>
  <c r="Y206" i="41" s="1"/>
  <c r="Y207" i="41" s="1"/>
  <c r="X206" i="41" a="1"/>
  <c r="X206" i="41" s="1"/>
  <c r="X207" i="41" s="1"/>
  <c r="W206" i="41" a="1"/>
  <c r="W206" i="41" s="1"/>
  <c r="W207" i="41" s="1"/>
  <c r="V206" i="41" a="1"/>
  <c r="V206" i="41" s="1"/>
  <c r="U206" i="41" a="1"/>
  <c r="U206" i="41" s="1"/>
  <c r="U207" i="41" s="1"/>
  <c r="T206" i="41" a="1"/>
  <c r="T206" i="41" s="1"/>
  <c r="T207" i="41" s="1"/>
  <c r="S206" i="41" a="1"/>
  <c r="S206" i="41" s="1"/>
  <c r="R206" i="41" a="1"/>
  <c r="R206" i="41" s="1"/>
  <c r="Q206" i="41" a="1"/>
  <c r="Q206" i="41" s="1"/>
  <c r="Q207" i="41" s="1"/>
  <c r="P206" i="41" a="1"/>
  <c r="P206" i="41" s="1"/>
  <c r="P207" i="41" s="1"/>
  <c r="AD219" i="38" a="1"/>
  <c r="AD219" i="38" s="1"/>
  <c r="AC219" i="38" a="1"/>
  <c r="AC219" i="38" s="1"/>
  <c r="AB219" i="38" a="1"/>
  <c r="AB219" i="38" s="1"/>
  <c r="AA219" i="38" a="1"/>
  <c r="AA219" i="38" s="1"/>
  <c r="Z219" i="38" a="1"/>
  <c r="Z219" i="38" s="1"/>
  <c r="Y219" i="38" a="1"/>
  <c r="Y219" i="38" s="1"/>
  <c r="X219" i="38" a="1"/>
  <c r="X219" i="38" s="1"/>
  <c r="W219" i="38" a="1"/>
  <c r="W219" i="38" s="1"/>
  <c r="V219" i="38" a="1"/>
  <c r="V219" i="38" s="1"/>
  <c r="U219" i="38" a="1"/>
  <c r="U219" i="38" s="1"/>
  <c r="T219" i="38" a="1"/>
  <c r="T219" i="38" s="1"/>
  <c r="S219" i="38" a="1"/>
  <c r="S219" i="38" s="1"/>
  <c r="R219" i="38" a="1"/>
  <c r="R219" i="38" s="1"/>
  <c r="AD218" i="38" a="1"/>
  <c r="AD218" i="38" s="1"/>
  <c r="AC218" i="38" a="1"/>
  <c r="AC218" i="38" s="1"/>
  <c r="AB218" i="38" a="1"/>
  <c r="AB218" i="38" s="1"/>
  <c r="AA218" i="38" a="1"/>
  <c r="AA218" i="38" s="1"/>
  <c r="Z218" i="38" a="1"/>
  <c r="Z218" i="38" s="1"/>
  <c r="Y218" i="38" a="1"/>
  <c r="Y218" i="38" s="1"/>
  <c r="X218" i="38" a="1"/>
  <c r="X218" i="38" s="1"/>
  <c r="W218" i="38" a="1"/>
  <c r="W218" i="38" s="1"/>
  <c r="V218" i="38" a="1"/>
  <c r="V218" i="38" s="1"/>
  <c r="U218" i="38" a="1"/>
  <c r="U218" i="38" s="1"/>
  <c r="T218" i="38" a="1"/>
  <c r="T218" i="38" s="1"/>
  <c r="S218" i="38" a="1"/>
  <c r="S218" i="38" s="1"/>
  <c r="R218" i="38" a="1"/>
  <c r="R218" i="38" s="1"/>
  <c r="AD216" i="38" a="1"/>
  <c r="AD216" i="38" s="1"/>
  <c r="AD217" i="38" s="1"/>
  <c r="AC216" i="38" a="1"/>
  <c r="AC216" i="38" s="1"/>
  <c r="AC217" i="38" s="1"/>
  <c r="AB216" i="38" a="1"/>
  <c r="AB216" i="38" s="1"/>
  <c r="AB217" i="38" s="1"/>
  <c r="AA216" i="38" a="1"/>
  <c r="AA216" i="38" s="1"/>
  <c r="AA217" i="38" s="1"/>
  <c r="Z216" i="38" a="1"/>
  <c r="Z216" i="38" s="1"/>
  <c r="Z217" i="38" s="1"/>
  <c r="Y216" i="38" a="1"/>
  <c r="Y216" i="38" s="1"/>
  <c r="Y217" i="38" s="1"/>
  <c r="X216" i="38" a="1"/>
  <c r="X216" i="38" s="1"/>
  <c r="X217" i="38" s="1"/>
  <c r="W216" i="38" a="1"/>
  <c r="W216" i="38" s="1"/>
  <c r="W217" i="38" s="1"/>
  <c r="V216" i="38" a="1"/>
  <c r="V216" i="38" s="1"/>
  <c r="V217" i="38" s="1"/>
  <c r="U216" i="38" a="1"/>
  <c r="U216" i="38" s="1"/>
  <c r="U217" i="38" s="1"/>
  <c r="T216" i="38" a="1"/>
  <c r="T216" i="38" s="1"/>
  <c r="T217" i="38" s="1"/>
  <c r="S216" i="38" a="1"/>
  <c r="S216" i="38" s="1"/>
  <c r="S217" i="38" s="1"/>
  <c r="R216" i="38" a="1"/>
  <c r="R216" i="38" s="1"/>
  <c r="R217" i="38" s="1"/>
  <c r="AD210" i="38"/>
  <c r="AC210" i="38"/>
  <c r="AB210" i="38"/>
  <c r="AB214" i="38" s="1"/>
  <c r="AA210" i="38"/>
  <c r="AA214" i="38" s="1"/>
  <c r="Z210" i="38"/>
  <c r="Z214" i="38" s="1"/>
  <c r="Y210" i="38"/>
  <c r="Y214" i="38" s="1"/>
  <c r="X210" i="38"/>
  <c r="X214" i="38" s="1"/>
  <c r="W210" i="38"/>
  <c r="W214" i="38" s="1"/>
  <c r="V210" i="38"/>
  <c r="V214" i="38" s="1"/>
  <c r="U210" i="38"/>
  <c r="U214" i="38" s="1"/>
  <c r="T210" i="38"/>
  <c r="T214" i="38" s="1"/>
  <c r="S210" i="38"/>
  <c r="S214" i="38" s="1"/>
  <c r="R210" i="38"/>
  <c r="R214" i="38" s="1"/>
  <c r="AD208" i="38" a="1"/>
  <c r="AD208" i="38" s="1"/>
  <c r="AC208" i="38" a="1"/>
  <c r="AC208" i="38" s="1"/>
  <c r="AB208" i="38" a="1"/>
  <c r="AB208" i="38" s="1"/>
  <c r="AB227" i="38" s="1"/>
  <c r="AA208" i="38" a="1"/>
  <c r="AA208" i="38" s="1"/>
  <c r="AA227" i="38" s="1"/>
  <c r="Z208" i="38" a="1"/>
  <c r="Z208" i="38" s="1"/>
  <c r="Z227" i="38" s="1"/>
  <c r="Y208" i="38" a="1"/>
  <c r="Y208" i="38" s="1"/>
  <c r="Y227" i="38" s="1"/>
  <c r="X208" i="38" a="1"/>
  <c r="X208" i="38" s="1"/>
  <c r="X227" i="38" s="1"/>
  <c r="W208" i="38" a="1"/>
  <c r="W208" i="38" s="1"/>
  <c r="W227" i="38" s="1"/>
  <c r="V208" i="38" a="1"/>
  <c r="V208" i="38" s="1"/>
  <c r="V227" i="38" s="1"/>
  <c r="U208" i="38" a="1"/>
  <c r="U208" i="38" s="1"/>
  <c r="U227" i="38" s="1"/>
  <c r="T208" i="38" a="1"/>
  <c r="T208" i="38" s="1"/>
  <c r="T227" i="38" s="1"/>
  <c r="S208" i="38" a="1"/>
  <c r="S208" i="38" s="1"/>
  <c r="S227" i="38" s="1"/>
  <c r="R208" i="38" a="1"/>
  <c r="R208" i="38" s="1"/>
  <c r="R227" i="38" s="1"/>
  <c r="AD206" i="38" a="1"/>
  <c r="AD206" i="38" s="1"/>
  <c r="AD207" i="38" s="1"/>
  <c r="AC206" i="38" a="1"/>
  <c r="AC206" i="38" s="1"/>
  <c r="AB206" i="38" a="1"/>
  <c r="AB206" i="38" s="1"/>
  <c r="AA206" i="38" a="1"/>
  <c r="AA206" i="38" s="1"/>
  <c r="Z206" i="38" a="1"/>
  <c r="Z206" i="38" s="1"/>
  <c r="Z207" i="38" s="1"/>
  <c r="Y206" i="38" a="1"/>
  <c r="Y206" i="38" s="1"/>
  <c r="X206" i="38" a="1"/>
  <c r="X206" i="38" s="1"/>
  <c r="X207" i="38" s="1"/>
  <c r="W206" i="38" a="1"/>
  <c r="W206" i="38" s="1"/>
  <c r="V206" i="38" a="1"/>
  <c r="V206" i="38" s="1"/>
  <c r="U206" i="38" a="1"/>
  <c r="U206" i="38" s="1"/>
  <c r="T206" i="38" a="1"/>
  <c r="T206" i="38" s="1"/>
  <c r="S206" i="38" a="1"/>
  <c r="S206" i="38" s="1"/>
  <c r="R206" i="38" a="1"/>
  <c r="R206" i="38" s="1"/>
  <c r="AC219" i="36" a="1"/>
  <c r="AC219" i="36" s="1"/>
  <c r="AB219" i="36" a="1"/>
  <c r="AB219" i="36" s="1"/>
  <c r="AA219" i="36" a="1"/>
  <c r="AA219" i="36" s="1"/>
  <c r="Z219" i="36" a="1"/>
  <c r="Z219" i="36" s="1"/>
  <c r="Y219" i="36" a="1"/>
  <c r="Y219" i="36" s="1"/>
  <c r="X219" i="36" a="1"/>
  <c r="X219" i="36" s="1"/>
  <c r="W219" i="36" a="1"/>
  <c r="W219" i="36" s="1"/>
  <c r="V219" i="36" a="1"/>
  <c r="V219" i="36" s="1"/>
  <c r="U219" i="36" a="1"/>
  <c r="U219" i="36" s="1"/>
  <c r="T219" i="36" a="1"/>
  <c r="T219" i="36" s="1"/>
  <c r="S219" i="36" a="1"/>
  <c r="S219" i="36" s="1"/>
  <c r="R219" i="36" a="1"/>
  <c r="R219" i="36" s="1"/>
  <c r="Q219" i="36" a="1"/>
  <c r="Q219" i="36" s="1"/>
  <c r="AC218" i="36" a="1"/>
  <c r="AC218" i="36" s="1"/>
  <c r="AB218" i="36" a="1"/>
  <c r="AB218" i="36" s="1"/>
  <c r="AA218" i="36" a="1"/>
  <c r="AA218" i="36" s="1"/>
  <c r="Z218" i="36" a="1"/>
  <c r="Z218" i="36" s="1"/>
  <c r="Y218" i="36" a="1"/>
  <c r="Y218" i="36" s="1"/>
  <c r="X218" i="36" a="1"/>
  <c r="X218" i="36" s="1"/>
  <c r="W218" i="36" a="1"/>
  <c r="W218" i="36" s="1"/>
  <c r="V218" i="36" a="1"/>
  <c r="V218" i="36" s="1"/>
  <c r="U218" i="36" a="1"/>
  <c r="U218" i="36" s="1"/>
  <c r="T218" i="36" a="1"/>
  <c r="T218" i="36" s="1"/>
  <c r="S218" i="36" a="1"/>
  <c r="S218" i="36" s="1"/>
  <c r="R218" i="36" a="1"/>
  <c r="R218" i="36" s="1"/>
  <c r="Q218" i="36" a="1"/>
  <c r="Q218" i="36" s="1"/>
  <c r="AC216" i="36" a="1"/>
  <c r="AC216" i="36" s="1"/>
  <c r="AC217" i="36" s="1"/>
  <c r="AB216" i="36" a="1"/>
  <c r="AB216" i="36" s="1"/>
  <c r="AB217" i="36" s="1"/>
  <c r="AA216" i="36" a="1"/>
  <c r="AA216" i="36" s="1"/>
  <c r="AA217" i="36" s="1"/>
  <c r="Z216" i="36" a="1"/>
  <c r="Z216" i="36" s="1"/>
  <c r="Z217" i="36" s="1"/>
  <c r="Y216" i="36" a="1"/>
  <c r="Y216" i="36" s="1"/>
  <c r="Y217" i="36" s="1"/>
  <c r="X216" i="36" a="1"/>
  <c r="X216" i="36" s="1"/>
  <c r="X217" i="36" s="1"/>
  <c r="W216" i="36" a="1"/>
  <c r="W216" i="36" s="1"/>
  <c r="W217" i="36" s="1"/>
  <c r="V216" i="36" a="1"/>
  <c r="V216" i="36" s="1"/>
  <c r="V217" i="36" s="1"/>
  <c r="U216" i="36" a="1"/>
  <c r="U216" i="36" s="1"/>
  <c r="U217" i="36" s="1"/>
  <c r="T216" i="36" a="1"/>
  <c r="T216" i="36" s="1"/>
  <c r="T217" i="36" s="1"/>
  <c r="S216" i="36" a="1"/>
  <c r="S216" i="36" s="1"/>
  <c r="S217" i="36" s="1"/>
  <c r="R216" i="36" a="1"/>
  <c r="R216" i="36" s="1"/>
  <c r="R217" i="36" s="1"/>
  <c r="Q216" i="36" a="1"/>
  <c r="Q216" i="36" s="1"/>
  <c r="Q217" i="36" s="1"/>
  <c r="AB210" i="36"/>
  <c r="AB214" i="36" s="1"/>
  <c r="AA210" i="36"/>
  <c r="AA214" i="36" s="1"/>
  <c r="Z210" i="36"/>
  <c r="Z214" i="36" s="1"/>
  <c r="Y210" i="36"/>
  <c r="Y214" i="36" s="1"/>
  <c r="X210" i="36"/>
  <c r="X214" i="36" s="1"/>
  <c r="W210" i="36"/>
  <c r="W214" i="36" s="1"/>
  <c r="V210" i="36"/>
  <c r="V214" i="36" s="1"/>
  <c r="U210" i="36"/>
  <c r="U214" i="36" s="1"/>
  <c r="T210" i="36"/>
  <c r="T214" i="36" s="1"/>
  <c r="S210" i="36"/>
  <c r="S214" i="36" s="1"/>
  <c r="R210" i="36"/>
  <c r="R214" i="36" s="1"/>
  <c r="Q210" i="36"/>
  <c r="Q214" i="36" s="1"/>
  <c r="AC208" i="36" a="1"/>
  <c r="AC208" i="36" s="1"/>
  <c r="AB208" i="36" a="1"/>
  <c r="AB208" i="36" s="1"/>
  <c r="AB227" i="36" s="1"/>
  <c r="AA208" i="36" a="1"/>
  <c r="AA208" i="36" s="1"/>
  <c r="AA227" i="36" s="1"/>
  <c r="Z208" i="36" a="1"/>
  <c r="Z208" i="36" s="1"/>
  <c r="Z227" i="36" s="1"/>
  <c r="Y208" i="36" a="1"/>
  <c r="Y208" i="36" s="1"/>
  <c r="Y227" i="36" s="1"/>
  <c r="X208" i="36" a="1"/>
  <c r="X208" i="36" s="1"/>
  <c r="X227" i="36" s="1"/>
  <c r="W208" i="36" a="1"/>
  <c r="W208" i="36" s="1"/>
  <c r="W227" i="36" s="1"/>
  <c r="V208" i="36" a="1"/>
  <c r="V208" i="36" s="1"/>
  <c r="V227" i="36" s="1"/>
  <c r="U208" i="36" a="1"/>
  <c r="U208" i="36" s="1"/>
  <c r="U227" i="36" s="1"/>
  <c r="T208" i="36" a="1"/>
  <c r="T208" i="36" s="1"/>
  <c r="T227" i="36" s="1"/>
  <c r="S208" i="36" a="1"/>
  <c r="S208" i="36" s="1"/>
  <c r="S227" i="36" s="1"/>
  <c r="R208" i="36" a="1"/>
  <c r="R208" i="36" s="1"/>
  <c r="R227" i="36" s="1"/>
  <c r="Q208" i="36" a="1"/>
  <c r="Q208" i="36" s="1"/>
  <c r="Q227" i="36" s="1"/>
  <c r="AC206" i="36" a="1"/>
  <c r="AC206" i="36" s="1"/>
  <c r="AB206" i="36" a="1"/>
  <c r="AB206" i="36" s="1"/>
  <c r="AA206" i="36" a="1"/>
  <c r="AA206" i="36" s="1"/>
  <c r="Z206" i="36" a="1"/>
  <c r="Z206" i="36" s="1"/>
  <c r="Z207" i="36" s="1"/>
  <c r="Y206" i="36" a="1"/>
  <c r="Y206" i="36" s="1"/>
  <c r="X206" i="36" a="1"/>
  <c r="X206" i="36" s="1"/>
  <c r="W206" i="36" a="1"/>
  <c r="W206" i="36" s="1"/>
  <c r="W207" i="36" s="1"/>
  <c r="V206" i="36" a="1"/>
  <c r="V206" i="36" s="1"/>
  <c r="U206" i="36" a="1"/>
  <c r="U206" i="36" s="1"/>
  <c r="T206" i="36" a="1"/>
  <c r="T206" i="36" s="1"/>
  <c r="S206" i="36" a="1"/>
  <c r="S206" i="36" s="1"/>
  <c r="R206" i="36" a="1"/>
  <c r="R206" i="36" s="1"/>
  <c r="Q206" i="36" a="1"/>
  <c r="Q206" i="36" s="1"/>
  <c r="AC219" i="40" a="1"/>
  <c r="AC219" i="40" s="1"/>
  <c r="AB219" i="40" a="1"/>
  <c r="AB219" i="40" s="1"/>
  <c r="AA219" i="40" a="1"/>
  <c r="AA219" i="40" s="1"/>
  <c r="Z219" i="40" a="1"/>
  <c r="Z219" i="40" s="1"/>
  <c r="Y219" i="40" a="1"/>
  <c r="Y219" i="40" s="1"/>
  <c r="X219" i="40" a="1"/>
  <c r="X219" i="40" s="1"/>
  <c r="W219" i="40" a="1"/>
  <c r="W219" i="40" s="1"/>
  <c r="V219" i="40" a="1"/>
  <c r="V219" i="40" s="1"/>
  <c r="U219" i="40" a="1"/>
  <c r="U219" i="40" s="1"/>
  <c r="T219" i="40" a="1"/>
  <c r="T219" i="40" s="1"/>
  <c r="S219" i="40" a="1"/>
  <c r="S219" i="40" s="1"/>
  <c r="R219" i="40" a="1"/>
  <c r="R219" i="40" s="1"/>
  <c r="Q219" i="40" a="1"/>
  <c r="Q219" i="40" s="1"/>
  <c r="AC218" i="40" a="1"/>
  <c r="AC218" i="40" s="1"/>
  <c r="AB218" i="40" a="1"/>
  <c r="AB218" i="40" s="1"/>
  <c r="AA218" i="40" a="1"/>
  <c r="AA218" i="40" s="1"/>
  <c r="Z218" i="40" a="1"/>
  <c r="Z218" i="40" s="1"/>
  <c r="Y218" i="40" a="1"/>
  <c r="Y218" i="40" s="1"/>
  <c r="X218" i="40" a="1"/>
  <c r="X218" i="40" s="1"/>
  <c r="W218" i="40" a="1"/>
  <c r="W218" i="40" s="1"/>
  <c r="V218" i="40" a="1"/>
  <c r="V218" i="40" s="1"/>
  <c r="U218" i="40" a="1"/>
  <c r="U218" i="40" s="1"/>
  <c r="T218" i="40" a="1"/>
  <c r="T218" i="40" s="1"/>
  <c r="S218" i="40" a="1"/>
  <c r="S218" i="40" s="1"/>
  <c r="R218" i="40" a="1"/>
  <c r="R218" i="40" s="1"/>
  <c r="Q218" i="40" a="1"/>
  <c r="Q218" i="40" s="1"/>
  <c r="AC216" i="40" a="1"/>
  <c r="AC216" i="40" s="1"/>
  <c r="AB216" i="40" a="1"/>
  <c r="AB216" i="40" s="1"/>
  <c r="AA216" i="40" a="1"/>
  <c r="AA216" i="40" s="1"/>
  <c r="Z216" i="40" a="1"/>
  <c r="Z216" i="40" s="1"/>
  <c r="Y216" i="40" a="1"/>
  <c r="Y216" i="40" s="1"/>
  <c r="X216" i="40" a="1"/>
  <c r="X216" i="40" s="1"/>
  <c r="W216" i="40" a="1"/>
  <c r="W216" i="40" s="1"/>
  <c r="V216" i="40" a="1"/>
  <c r="V216" i="40" s="1"/>
  <c r="U216" i="40" a="1"/>
  <c r="U216" i="40" s="1"/>
  <c r="T216" i="40" a="1"/>
  <c r="T216" i="40" s="1"/>
  <c r="S216" i="40" a="1"/>
  <c r="S216" i="40" s="1"/>
  <c r="R216" i="40" a="1"/>
  <c r="R216" i="40" s="1"/>
  <c r="Q216" i="40" a="1"/>
  <c r="Q216" i="40" s="1"/>
  <c r="AC208" i="40" a="1"/>
  <c r="AC208" i="40" s="1"/>
  <c r="AB208" i="40" a="1"/>
  <c r="AB208" i="40" s="1"/>
  <c r="AB227" i="40" s="1"/>
  <c r="AA208" i="40" a="1"/>
  <c r="AA208" i="40" s="1"/>
  <c r="AA227" i="40" s="1"/>
  <c r="Z208" i="40" a="1"/>
  <c r="Z208" i="40" s="1"/>
  <c r="Z227" i="40" s="1"/>
  <c r="Y208" i="40" a="1"/>
  <c r="Y208" i="40" s="1"/>
  <c r="Y227" i="40" s="1"/>
  <c r="X208" i="40" a="1"/>
  <c r="X208" i="40" s="1"/>
  <c r="X227" i="40" s="1"/>
  <c r="W208" i="40" a="1"/>
  <c r="W208" i="40" s="1"/>
  <c r="W227" i="40" s="1"/>
  <c r="V208" i="40" a="1"/>
  <c r="V208" i="40" s="1"/>
  <c r="V227" i="40" s="1"/>
  <c r="U208" i="40" a="1"/>
  <c r="U208" i="40" s="1"/>
  <c r="U227" i="40" s="1"/>
  <c r="T208" i="40" a="1"/>
  <c r="T208" i="40" s="1"/>
  <c r="T227" i="40" s="1"/>
  <c r="S208" i="40" a="1"/>
  <c r="S208" i="40" s="1"/>
  <c r="S227" i="40" s="1"/>
  <c r="R208" i="40" a="1"/>
  <c r="R208" i="40" s="1"/>
  <c r="R227" i="40" s="1"/>
  <c r="Q208" i="40" a="1"/>
  <c r="Q208" i="40" s="1"/>
  <c r="Q227" i="40" s="1"/>
  <c r="R206" i="40" a="1"/>
  <c r="R206" i="40" s="1"/>
  <c r="S206" i="40" a="1"/>
  <c r="S206" i="40" s="1"/>
  <c r="T206" i="40" a="1"/>
  <c r="T206" i="40" s="1"/>
  <c r="U206" i="40" a="1"/>
  <c r="U206" i="40" s="1"/>
  <c r="V206" i="40" a="1"/>
  <c r="V206" i="40" s="1"/>
  <c r="W206" i="40" a="1"/>
  <c r="W206" i="40" s="1"/>
  <c r="X206" i="40" a="1"/>
  <c r="X206" i="40" s="1"/>
  <c r="Y206" i="40" a="1"/>
  <c r="Y206" i="40" s="1"/>
  <c r="Z206" i="40" a="1"/>
  <c r="Z206" i="40" s="1"/>
  <c r="AA206" i="40" a="1"/>
  <c r="AA206" i="40" s="1"/>
  <c r="AB206" i="40" a="1"/>
  <c r="AB206" i="40" s="1"/>
  <c r="AC206" i="40" a="1"/>
  <c r="AC206" i="40" s="1"/>
  <c r="AC219" i="41" a="1"/>
  <c r="AC219" i="41" s="1"/>
  <c r="AC218" i="41" a="1"/>
  <c r="AC218" i="41" s="1"/>
  <c r="AC216" i="41" a="1"/>
  <c r="AC216" i="41" s="1"/>
  <c r="AC217" i="41" s="1"/>
  <c r="AC208" i="41" a="1"/>
  <c r="AC208" i="41" s="1"/>
  <c r="AC206" i="41" a="1"/>
  <c r="AC206" i="41" s="1"/>
  <c r="G224" i="41"/>
  <c r="G123" i="41" s="1"/>
  <c r="G222" i="41"/>
  <c r="F217" i="41"/>
  <c r="H217" i="41" s="1"/>
  <c r="O217" i="41"/>
  <c r="N217" i="41"/>
  <c r="M217" i="41"/>
  <c r="L217" i="41"/>
  <c r="K217" i="41"/>
  <c r="J217" i="41"/>
  <c r="I217" i="41"/>
  <c r="F211" i="41"/>
  <c r="F207" i="41"/>
  <c r="L207" i="41"/>
  <c r="G185" i="41"/>
  <c r="AC142" i="41"/>
  <c r="AB142" i="41"/>
  <c r="AA142" i="41"/>
  <c r="Z142" i="41"/>
  <c r="Y142" i="41"/>
  <c r="X142" i="41"/>
  <c r="W142" i="41"/>
  <c r="V142" i="41"/>
  <c r="U142" i="41"/>
  <c r="T142" i="41"/>
  <c r="S142" i="41"/>
  <c r="R142" i="41"/>
  <c r="Q142" i="41"/>
  <c r="P142" i="41"/>
  <c r="O142" i="41"/>
  <c r="N142" i="41"/>
  <c r="M142" i="41"/>
  <c r="L142" i="41"/>
  <c r="K142" i="41"/>
  <c r="J142" i="41"/>
  <c r="I142" i="41"/>
  <c r="H142" i="41"/>
  <c r="AC141" i="41"/>
  <c r="AB141" i="41"/>
  <c r="AA141" i="41"/>
  <c r="Z141" i="41"/>
  <c r="Y141" i="41"/>
  <c r="X141" i="41"/>
  <c r="W141" i="41"/>
  <c r="V141" i="41"/>
  <c r="U141" i="41"/>
  <c r="T141" i="41"/>
  <c r="S141" i="41"/>
  <c r="R141" i="41"/>
  <c r="Q141" i="41"/>
  <c r="P141" i="41"/>
  <c r="O141" i="41"/>
  <c r="N141" i="41"/>
  <c r="M141" i="41"/>
  <c r="L141" i="41"/>
  <c r="K141" i="41"/>
  <c r="J141" i="41"/>
  <c r="I141" i="41"/>
  <c r="H141" i="41"/>
  <c r="AC140" i="41"/>
  <c r="AC151" i="41" s="1"/>
  <c r="AB140" i="41"/>
  <c r="AB151" i="41" s="1"/>
  <c r="AA140" i="41"/>
  <c r="AA151" i="41" s="1"/>
  <c r="Z140" i="41"/>
  <c r="Z151" i="41" s="1"/>
  <c r="Y140" i="41"/>
  <c r="Y151" i="41" s="1"/>
  <c r="X140" i="41"/>
  <c r="X151" i="41" s="1"/>
  <c r="W140" i="41"/>
  <c r="W151" i="41" s="1"/>
  <c r="V140" i="41"/>
  <c r="V151" i="41" s="1"/>
  <c r="U140" i="41"/>
  <c r="U151" i="41" s="1"/>
  <c r="T140" i="41"/>
  <c r="T151" i="41" s="1"/>
  <c r="S140" i="41"/>
  <c r="S151" i="41" s="1"/>
  <c r="R140" i="41"/>
  <c r="R151" i="41" s="1"/>
  <c r="Q140" i="41"/>
  <c r="Q151" i="41" s="1"/>
  <c r="P140" i="41"/>
  <c r="P151" i="41" s="1"/>
  <c r="O140" i="41"/>
  <c r="O151" i="41" s="1"/>
  <c r="N140" i="41"/>
  <c r="N151" i="41" s="1"/>
  <c r="M140" i="41"/>
  <c r="M151" i="41" s="1"/>
  <c r="L140" i="41"/>
  <c r="L151" i="41" s="1"/>
  <c r="K140" i="41"/>
  <c r="K151" i="41" s="1"/>
  <c r="J140" i="41"/>
  <c r="J151" i="41" s="1"/>
  <c r="I140" i="41"/>
  <c r="I151" i="41" s="1"/>
  <c r="H140" i="41"/>
  <c r="H151" i="41" s="1"/>
  <c r="AC139" i="41"/>
  <c r="AC150" i="41" s="1"/>
  <c r="AB139" i="41"/>
  <c r="AB150" i="41" s="1"/>
  <c r="AA139" i="41"/>
  <c r="AA150" i="41" s="1"/>
  <c r="Z139" i="41"/>
  <c r="Z150" i="41" s="1"/>
  <c r="Y139" i="41"/>
  <c r="Y150" i="41" s="1"/>
  <c r="X139" i="41"/>
  <c r="X150" i="41" s="1"/>
  <c r="W139" i="41"/>
  <c r="W150" i="41" s="1"/>
  <c r="V139" i="41"/>
  <c r="V150" i="41" s="1"/>
  <c r="U139" i="41"/>
  <c r="U150" i="41" s="1"/>
  <c r="T139" i="41"/>
  <c r="T150" i="41" s="1"/>
  <c r="S139" i="41"/>
  <c r="S150" i="41" s="1"/>
  <c r="R139" i="41"/>
  <c r="R150" i="41" s="1"/>
  <c r="Q139" i="41"/>
  <c r="Q150" i="41" s="1"/>
  <c r="P139" i="41"/>
  <c r="P150" i="41" s="1"/>
  <c r="O139" i="41"/>
  <c r="O150" i="41" s="1"/>
  <c r="N139" i="41"/>
  <c r="N150" i="41" s="1"/>
  <c r="M139" i="41"/>
  <c r="M150" i="41" s="1"/>
  <c r="L139" i="41"/>
  <c r="L150" i="41" s="1"/>
  <c r="K139" i="41"/>
  <c r="K150" i="41" s="1"/>
  <c r="J139" i="41"/>
  <c r="J150" i="41" s="1"/>
  <c r="I139" i="41"/>
  <c r="I150" i="41" s="1"/>
  <c r="H139" i="41"/>
  <c r="H150" i="41" s="1"/>
  <c r="AC138" i="41"/>
  <c r="AC149" i="41" s="1"/>
  <c r="AB138" i="41"/>
  <c r="AB149" i="41" s="1"/>
  <c r="AA138" i="41"/>
  <c r="AA149" i="41" s="1"/>
  <c r="Z138" i="41"/>
  <c r="Z149" i="41" s="1"/>
  <c r="Y138" i="41"/>
  <c r="Y149" i="41" s="1"/>
  <c r="X138" i="41"/>
  <c r="X149" i="41" s="1"/>
  <c r="W138" i="41"/>
  <c r="W149" i="41" s="1"/>
  <c r="V138" i="41"/>
  <c r="V149" i="41" s="1"/>
  <c r="U138" i="41"/>
  <c r="U149" i="41" s="1"/>
  <c r="T138" i="41"/>
  <c r="T149" i="41" s="1"/>
  <c r="S138" i="41"/>
  <c r="S149" i="41" s="1"/>
  <c r="R138" i="41"/>
  <c r="R149" i="41" s="1"/>
  <c r="Q138" i="41"/>
  <c r="Q149" i="41" s="1"/>
  <c r="P138" i="41"/>
  <c r="P149" i="41" s="1"/>
  <c r="O138" i="41"/>
  <c r="O149" i="41" s="1"/>
  <c r="N138" i="41"/>
  <c r="N149" i="41" s="1"/>
  <c r="M138" i="41"/>
  <c r="M149" i="41" s="1"/>
  <c r="L138" i="41"/>
  <c r="L149" i="41" s="1"/>
  <c r="K138" i="41"/>
  <c r="K149" i="41" s="1"/>
  <c r="J138" i="41"/>
  <c r="J149" i="41" s="1"/>
  <c r="I138" i="41"/>
  <c r="I149" i="41" s="1"/>
  <c r="H138" i="41"/>
  <c r="H149" i="41" s="1"/>
  <c r="AC137" i="41"/>
  <c r="AC148" i="41" s="1"/>
  <c r="AB137" i="41"/>
  <c r="AB148" i="41" s="1"/>
  <c r="AA137" i="41"/>
  <c r="AA148" i="41" s="1"/>
  <c r="Z137" i="41"/>
  <c r="Z148" i="41" s="1"/>
  <c r="Y137" i="41"/>
  <c r="Y148" i="41" s="1"/>
  <c r="X137" i="41"/>
  <c r="X148" i="41" s="1"/>
  <c r="W137" i="41"/>
  <c r="W148" i="41" s="1"/>
  <c r="V137" i="41"/>
  <c r="V148" i="41" s="1"/>
  <c r="U137" i="41"/>
  <c r="U148" i="41" s="1"/>
  <c r="T137" i="41"/>
  <c r="T148" i="41" s="1"/>
  <c r="S137" i="41"/>
  <c r="S148" i="41" s="1"/>
  <c r="R137" i="41"/>
  <c r="R148" i="41" s="1"/>
  <c r="Q137" i="41"/>
  <c r="Q148" i="41" s="1"/>
  <c r="P137" i="41"/>
  <c r="P148" i="41" s="1"/>
  <c r="O137" i="41"/>
  <c r="O148" i="41" s="1"/>
  <c r="N137" i="41"/>
  <c r="N148" i="41" s="1"/>
  <c r="M137" i="41"/>
  <c r="M148" i="41" s="1"/>
  <c r="L137" i="41"/>
  <c r="L148" i="41" s="1"/>
  <c r="K137" i="41"/>
  <c r="K148" i="41" s="1"/>
  <c r="J137" i="41"/>
  <c r="J148" i="41" s="1"/>
  <c r="I137" i="41"/>
  <c r="I148" i="41" s="1"/>
  <c r="H137" i="41"/>
  <c r="H148" i="41" s="1"/>
  <c r="AC136" i="41"/>
  <c r="AB136" i="41"/>
  <c r="AA136" i="41"/>
  <c r="Z136" i="41"/>
  <c r="Y136" i="41"/>
  <c r="X136" i="41"/>
  <c r="W136" i="41"/>
  <c r="V136" i="41"/>
  <c r="U136" i="41"/>
  <c r="T136" i="41"/>
  <c r="S136" i="41"/>
  <c r="R136" i="41"/>
  <c r="Q136" i="41"/>
  <c r="P136" i="41"/>
  <c r="O136" i="41"/>
  <c r="N136" i="41"/>
  <c r="M136" i="41"/>
  <c r="L136" i="41"/>
  <c r="K136" i="41"/>
  <c r="J136" i="41"/>
  <c r="I136" i="41"/>
  <c r="H136" i="41"/>
  <c r="AC135" i="41"/>
  <c r="AB135" i="41"/>
  <c r="AA135" i="41"/>
  <c r="Z135" i="41"/>
  <c r="Y135" i="41"/>
  <c r="X135" i="41"/>
  <c r="W135" i="41"/>
  <c r="V135" i="41"/>
  <c r="U135" i="41"/>
  <c r="T135" i="41"/>
  <c r="S135" i="41"/>
  <c r="R135" i="41"/>
  <c r="Q135" i="41"/>
  <c r="P135" i="41"/>
  <c r="O135" i="41"/>
  <c r="N135" i="41"/>
  <c r="M135" i="41"/>
  <c r="L135" i="41"/>
  <c r="K135" i="41"/>
  <c r="J135" i="41"/>
  <c r="I135" i="41"/>
  <c r="H135" i="41"/>
  <c r="AC134" i="41"/>
  <c r="AB134" i="41"/>
  <c r="AB146" i="41" s="1"/>
  <c r="AA134" i="41"/>
  <c r="Z134" i="41"/>
  <c r="Y134" i="41"/>
  <c r="Y146" i="41" s="1"/>
  <c r="X134" i="41"/>
  <c r="W134" i="41"/>
  <c r="W146" i="41" s="1"/>
  <c r="V134" i="41"/>
  <c r="V146" i="41" s="1"/>
  <c r="U134" i="41"/>
  <c r="T134" i="41"/>
  <c r="T146" i="41" s="1"/>
  <c r="S134" i="41"/>
  <c r="R134" i="41"/>
  <c r="Q134" i="41"/>
  <c r="Q146" i="41" s="1"/>
  <c r="P134" i="41"/>
  <c r="O134" i="41"/>
  <c r="O146" i="41" s="1"/>
  <c r="N134" i="41"/>
  <c r="N146" i="41" s="1"/>
  <c r="M134" i="41"/>
  <c r="M146" i="41" s="1"/>
  <c r="L134" i="41"/>
  <c r="K134" i="41"/>
  <c r="J134" i="41"/>
  <c r="J146" i="41" s="1"/>
  <c r="I134" i="41"/>
  <c r="I146" i="41" s="1"/>
  <c r="H134" i="41"/>
  <c r="G114" i="41"/>
  <c r="G94" i="41"/>
  <c r="G103" i="41" s="1"/>
  <c r="G112" i="41" s="1"/>
  <c r="G121" i="41" s="1"/>
  <c r="G130" i="41" s="1"/>
  <c r="G93" i="41"/>
  <c r="G102" i="41" s="1"/>
  <c r="G111" i="41" s="1"/>
  <c r="G120" i="41" s="1"/>
  <c r="G129" i="41" s="1"/>
  <c r="G91" i="41"/>
  <c r="G100" i="41" s="1"/>
  <c r="G109" i="41" s="1"/>
  <c r="G118" i="41" s="1"/>
  <c r="G127" i="41" s="1"/>
  <c r="G90" i="41"/>
  <c r="G99" i="41" s="1"/>
  <c r="G108" i="41" s="1"/>
  <c r="G117" i="41" s="1"/>
  <c r="G126" i="41" s="1"/>
  <c r="G89" i="41"/>
  <c r="G98" i="41" s="1"/>
  <c r="G107" i="41" s="1"/>
  <c r="G116" i="41" s="1"/>
  <c r="G125" i="41" s="1"/>
  <c r="G88" i="41"/>
  <c r="G97" i="41" s="1"/>
  <c r="G106" i="41" s="1"/>
  <c r="G115" i="41" s="1"/>
  <c r="G124" i="41" s="1"/>
  <c r="AC84" i="41"/>
  <c r="AB84" i="41"/>
  <c r="AA84" i="41"/>
  <c r="Z84" i="41"/>
  <c r="Y84" i="41"/>
  <c r="X84" i="41"/>
  <c r="W84" i="41"/>
  <c r="V84" i="41"/>
  <c r="U84" i="41"/>
  <c r="T84" i="41"/>
  <c r="S84" i="41"/>
  <c r="R84" i="41"/>
  <c r="Q84" i="41"/>
  <c r="O84" i="41"/>
  <c r="N84" i="41"/>
  <c r="M84" i="41"/>
  <c r="L84" i="41"/>
  <c r="K84" i="41"/>
  <c r="J84" i="41"/>
  <c r="I84" i="41"/>
  <c r="H84" i="41"/>
  <c r="AC81" i="41"/>
  <c r="AB81" i="41"/>
  <c r="AA81" i="41"/>
  <c r="Z81" i="41"/>
  <c r="Y81" i="41"/>
  <c r="X81" i="41"/>
  <c r="W81" i="41"/>
  <c r="V81" i="41"/>
  <c r="U81" i="41"/>
  <c r="T81" i="41"/>
  <c r="S81" i="41"/>
  <c r="R81" i="41"/>
  <c r="Q81" i="41"/>
  <c r="O81" i="41"/>
  <c r="O108" i="41" s="1"/>
  <c r="N81" i="41"/>
  <c r="M81" i="41"/>
  <c r="L81" i="41"/>
  <c r="K81" i="41"/>
  <c r="J81" i="41"/>
  <c r="I81" i="41"/>
  <c r="H81" i="41"/>
  <c r="AC80" i="41"/>
  <c r="AB80" i="41"/>
  <c r="AA80" i="41"/>
  <c r="Z80" i="41"/>
  <c r="Y80" i="41"/>
  <c r="X80" i="41"/>
  <c r="W80" i="41"/>
  <c r="V80" i="41"/>
  <c r="U80" i="41"/>
  <c r="T80" i="41"/>
  <c r="S80" i="41"/>
  <c r="R80" i="41"/>
  <c r="Q80" i="41"/>
  <c r="O80" i="41"/>
  <c r="N80" i="41"/>
  <c r="M80" i="41"/>
  <c r="L80" i="41"/>
  <c r="K80" i="41"/>
  <c r="J80" i="41"/>
  <c r="I80" i="41"/>
  <c r="H80" i="41"/>
  <c r="AC79" i="41"/>
  <c r="AB79" i="41"/>
  <c r="AA79" i="41"/>
  <c r="Z79" i="41"/>
  <c r="Y79" i="41"/>
  <c r="X79" i="41"/>
  <c r="W79" i="41"/>
  <c r="V79" i="41"/>
  <c r="U79" i="41"/>
  <c r="T79" i="41"/>
  <c r="S79" i="41"/>
  <c r="R79" i="41"/>
  <c r="Q79" i="41"/>
  <c r="O79" i="41"/>
  <c r="N79" i="41"/>
  <c r="M79" i="41"/>
  <c r="L79" i="41"/>
  <c r="K79" i="41"/>
  <c r="J79" i="41"/>
  <c r="I79" i="41"/>
  <c r="H79" i="41"/>
  <c r="G78" i="41"/>
  <c r="E74" i="41"/>
  <c r="E73" i="41"/>
  <c r="E72" i="41"/>
  <c r="E71" i="41"/>
  <c r="E70" i="41"/>
  <c r="BU69" i="41"/>
  <c r="BT69" i="41"/>
  <c r="E69" i="41"/>
  <c r="BU68" i="41"/>
  <c r="BT68" i="41"/>
  <c r="AS68" i="41"/>
  <c r="AR68" i="41"/>
  <c r="AQ68" i="41"/>
  <c r="AP68" i="41"/>
  <c r="E68" i="41"/>
  <c r="BU67" i="41"/>
  <c r="BT67" i="41"/>
  <c r="AS67" i="41"/>
  <c r="AR67" i="41"/>
  <c r="AQ67" i="41"/>
  <c r="AP67" i="41"/>
  <c r="E67" i="41"/>
  <c r="BU66" i="41"/>
  <c r="BT66" i="41"/>
  <c r="AS66" i="41"/>
  <c r="AR66" i="41"/>
  <c r="AQ66" i="41"/>
  <c r="AP66" i="41"/>
  <c r="E66" i="41"/>
  <c r="BU65" i="41"/>
  <c r="BT65" i="41"/>
  <c r="AS65" i="41"/>
  <c r="AR65" i="41"/>
  <c r="AQ65" i="41"/>
  <c r="AP65" i="41"/>
  <c r="E65" i="41"/>
  <c r="BW64" i="41"/>
  <c r="BV64" i="41"/>
  <c r="BU64" i="41"/>
  <c r="BT64" i="41"/>
  <c r="BS64" i="41"/>
  <c r="BR64" i="41"/>
  <c r="BQ64" i="41"/>
  <c r="BP64" i="41"/>
  <c r="BO64" i="41"/>
  <c r="BN64" i="41"/>
  <c r="BM64" i="41"/>
  <c r="BL64" i="41"/>
  <c r="BK64" i="41"/>
  <c r="BJ64" i="41"/>
  <c r="BI64" i="41"/>
  <c r="BH64" i="41"/>
  <c r="BG64" i="41"/>
  <c r="BF64" i="41"/>
  <c r="BE64" i="41"/>
  <c r="BD64" i="41"/>
  <c r="BC64" i="41"/>
  <c r="BB64" i="41"/>
  <c r="AZ64" i="41"/>
  <c r="AY64" i="41"/>
  <c r="AX64" i="41"/>
  <c r="AW64" i="41"/>
  <c r="AV64" i="41"/>
  <c r="AU64" i="41"/>
  <c r="AT64" i="41"/>
  <c r="AS64" i="41"/>
  <c r="AR64" i="41"/>
  <c r="AQ64" i="41"/>
  <c r="AP64" i="41"/>
  <c r="AO64" i="41"/>
  <c r="AN64" i="41"/>
  <c r="AM64" i="41"/>
  <c r="AL64" i="41"/>
  <c r="AK64" i="41"/>
  <c r="AJ64" i="41"/>
  <c r="AI64" i="41"/>
  <c r="AH64" i="41"/>
  <c r="AG64" i="41"/>
  <c r="AF64" i="41"/>
  <c r="AE64" i="41"/>
  <c r="E64" i="41"/>
  <c r="BW63" i="41"/>
  <c r="BV63" i="41"/>
  <c r="BU63" i="41"/>
  <c r="BT63" i="41"/>
  <c r="BS63" i="41"/>
  <c r="BR63" i="41"/>
  <c r="BQ63" i="41"/>
  <c r="BP63" i="41"/>
  <c r="BO63" i="41"/>
  <c r="BN63" i="41"/>
  <c r="BM63" i="41"/>
  <c r="BL63" i="41"/>
  <c r="BK63" i="41"/>
  <c r="BJ63" i="41"/>
  <c r="BI63" i="41"/>
  <c r="BH63" i="41"/>
  <c r="BG63" i="41"/>
  <c r="BF63" i="41"/>
  <c r="BE63" i="41"/>
  <c r="BD63" i="41"/>
  <c r="BC63" i="41"/>
  <c r="BB63" i="41"/>
  <c r="AZ63" i="41"/>
  <c r="AY63" i="41"/>
  <c r="AX63" i="41"/>
  <c r="AW63" i="41"/>
  <c r="AV63" i="41"/>
  <c r="AU63" i="41"/>
  <c r="AT63" i="41"/>
  <c r="AS63" i="41"/>
  <c r="AR63" i="41"/>
  <c r="AQ63" i="41"/>
  <c r="AP63" i="41"/>
  <c r="AO63" i="41"/>
  <c r="AN63" i="41"/>
  <c r="AM63" i="41"/>
  <c r="AL63" i="41"/>
  <c r="AK63" i="41"/>
  <c r="AJ63" i="41"/>
  <c r="AI63" i="41"/>
  <c r="AH63" i="41"/>
  <c r="AG63" i="41"/>
  <c r="AF63" i="41"/>
  <c r="AE63" i="41"/>
  <c r="E63" i="41"/>
  <c r="BW62" i="41"/>
  <c r="BV62" i="41"/>
  <c r="BU62" i="41"/>
  <c r="BT62" i="41"/>
  <c r="BS62" i="41"/>
  <c r="BR62" i="41"/>
  <c r="BQ62" i="41"/>
  <c r="BP62" i="41"/>
  <c r="BO62" i="41"/>
  <c r="BN62" i="41"/>
  <c r="BM62" i="41"/>
  <c r="BL62" i="41"/>
  <c r="BK62" i="41"/>
  <c r="BJ62" i="41"/>
  <c r="BI62" i="41"/>
  <c r="BH62" i="41"/>
  <c r="BG62" i="41"/>
  <c r="BF62" i="41"/>
  <c r="BE62" i="41"/>
  <c r="BD62" i="41"/>
  <c r="BC62" i="41"/>
  <c r="BB62" i="41"/>
  <c r="AZ62" i="41"/>
  <c r="AY62" i="41"/>
  <c r="AX62" i="41"/>
  <c r="AW62" i="41"/>
  <c r="AV62" i="41"/>
  <c r="AU62" i="41"/>
  <c r="AT62" i="41"/>
  <c r="AS62" i="41"/>
  <c r="AR62" i="41"/>
  <c r="AQ62" i="41"/>
  <c r="AP62" i="41"/>
  <c r="AO62" i="41"/>
  <c r="AN62" i="41"/>
  <c r="AM62" i="41"/>
  <c r="AL62" i="41"/>
  <c r="AK62" i="41"/>
  <c r="AJ62" i="41"/>
  <c r="AI62" i="41"/>
  <c r="AH62" i="41"/>
  <c r="AG62" i="41"/>
  <c r="AF62" i="41"/>
  <c r="AE62" i="41"/>
  <c r="E62" i="41"/>
  <c r="BW61" i="41"/>
  <c r="BV61" i="41"/>
  <c r="BU61" i="41"/>
  <c r="BT61" i="41"/>
  <c r="BS61" i="41"/>
  <c r="BR61" i="41"/>
  <c r="BQ61" i="41"/>
  <c r="BP61" i="41"/>
  <c r="BO61" i="41"/>
  <c r="BN61" i="41"/>
  <c r="BM61" i="41"/>
  <c r="BL61" i="41"/>
  <c r="BK61" i="41"/>
  <c r="BJ61" i="41"/>
  <c r="BI61" i="41"/>
  <c r="BH61" i="41"/>
  <c r="BG61" i="41"/>
  <c r="BF61" i="41"/>
  <c r="BE61" i="41"/>
  <c r="BD61" i="41"/>
  <c r="BC61" i="41"/>
  <c r="BB61" i="41"/>
  <c r="AZ61" i="41"/>
  <c r="AY61" i="41"/>
  <c r="AX61" i="41"/>
  <c r="AW61" i="41"/>
  <c r="AV61" i="41"/>
  <c r="AU61" i="41"/>
  <c r="AT61" i="41"/>
  <c r="AS61" i="41"/>
  <c r="AR61" i="41"/>
  <c r="AQ61" i="41"/>
  <c r="AP61" i="41"/>
  <c r="AO61" i="41"/>
  <c r="AN61" i="41"/>
  <c r="AM61" i="41"/>
  <c r="AL61" i="41"/>
  <c r="AK61" i="41"/>
  <c r="AJ61" i="41"/>
  <c r="AI61" i="41"/>
  <c r="AH61" i="41"/>
  <c r="AG61" i="41"/>
  <c r="AF61" i="41"/>
  <c r="AE61" i="41"/>
  <c r="E61" i="41"/>
  <c r="BW60" i="41"/>
  <c r="BV60" i="41"/>
  <c r="BU60" i="41"/>
  <c r="BT60" i="41"/>
  <c r="BS60" i="41"/>
  <c r="BR60" i="41"/>
  <c r="BQ60" i="41"/>
  <c r="BP60" i="41"/>
  <c r="BO60" i="41"/>
  <c r="BN60" i="41"/>
  <c r="BM60" i="41"/>
  <c r="BL60" i="41"/>
  <c r="BK60" i="41"/>
  <c r="BJ60" i="41"/>
  <c r="BI60" i="41"/>
  <c r="BH60" i="41"/>
  <c r="BG60" i="41"/>
  <c r="BF60" i="41"/>
  <c r="BE60" i="41"/>
  <c r="BD60" i="41"/>
  <c r="BC60" i="41"/>
  <c r="BB60" i="41"/>
  <c r="AZ60" i="41"/>
  <c r="AY60" i="41"/>
  <c r="AX60" i="41"/>
  <c r="AW60" i="41"/>
  <c r="AV60" i="41"/>
  <c r="AU60" i="41"/>
  <c r="AT60" i="41"/>
  <c r="AS60" i="41"/>
  <c r="AR60" i="41"/>
  <c r="AQ60" i="41"/>
  <c r="AP60" i="41"/>
  <c r="AO60" i="41"/>
  <c r="AN60" i="41"/>
  <c r="AM60" i="41"/>
  <c r="AL60" i="41"/>
  <c r="AK60" i="41"/>
  <c r="AJ60" i="41"/>
  <c r="AI60" i="41"/>
  <c r="AH60" i="41"/>
  <c r="AG60" i="41"/>
  <c r="AF60" i="41"/>
  <c r="AE60" i="41"/>
  <c r="E60" i="41"/>
  <c r="BW59" i="41"/>
  <c r="BV59" i="41"/>
  <c r="BU59" i="41"/>
  <c r="BT59" i="41"/>
  <c r="BS59" i="41"/>
  <c r="BR59" i="41"/>
  <c r="BQ59" i="41"/>
  <c r="BP59" i="41"/>
  <c r="BO59" i="41"/>
  <c r="BN59" i="41"/>
  <c r="BM59" i="41"/>
  <c r="BL59" i="41"/>
  <c r="BK59" i="41"/>
  <c r="BJ59" i="41"/>
  <c r="BI59" i="41"/>
  <c r="BH59" i="41"/>
  <c r="BG59" i="41"/>
  <c r="BF59" i="41"/>
  <c r="BE59" i="41"/>
  <c r="BD59" i="41"/>
  <c r="BC59" i="41"/>
  <c r="BB59" i="41"/>
  <c r="AZ59" i="41"/>
  <c r="AY59" i="41"/>
  <c r="AX59" i="41"/>
  <c r="AW59" i="41"/>
  <c r="AV59" i="41"/>
  <c r="AU59" i="41"/>
  <c r="AT59" i="41"/>
  <c r="AS59" i="41"/>
  <c r="AR59" i="41"/>
  <c r="AQ59" i="41"/>
  <c r="AP59" i="41"/>
  <c r="AO59" i="41"/>
  <c r="AN59" i="41"/>
  <c r="AM59" i="41"/>
  <c r="AL59" i="41"/>
  <c r="AK59" i="41"/>
  <c r="AJ59" i="41"/>
  <c r="AI59" i="41"/>
  <c r="AH59" i="41"/>
  <c r="AG59" i="41"/>
  <c r="AF59" i="41"/>
  <c r="AE59" i="41"/>
  <c r="E59" i="41"/>
  <c r="BW58" i="41"/>
  <c r="BV58" i="41"/>
  <c r="BU58" i="41"/>
  <c r="BT58" i="41"/>
  <c r="BS58" i="41"/>
  <c r="BR58" i="41"/>
  <c r="BQ58" i="41"/>
  <c r="BP58" i="41"/>
  <c r="BO58" i="41"/>
  <c r="BN58" i="41"/>
  <c r="BM58" i="41"/>
  <c r="BL58" i="41"/>
  <c r="BK58" i="41"/>
  <c r="BJ58" i="41"/>
  <c r="BI58" i="41"/>
  <c r="BH58" i="41"/>
  <c r="BG58" i="41"/>
  <c r="BF58" i="41"/>
  <c r="BE58" i="41"/>
  <c r="BD58" i="41"/>
  <c r="BC58" i="41"/>
  <c r="BB58" i="41"/>
  <c r="AZ58" i="41"/>
  <c r="AY58" i="41"/>
  <c r="AX58" i="41"/>
  <c r="AW58" i="41"/>
  <c r="AV58" i="41"/>
  <c r="AU58" i="41"/>
  <c r="AT58" i="41"/>
  <c r="AS58" i="41"/>
  <c r="AR58" i="41"/>
  <c r="AQ58" i="41"/>
  <c r="AP58" i="41"/>
  <c r="AO58" i="41"/>
  <c r="AN58" i="41"/>
  <c r="AM58" i="41"/>
  <c r="AL58" i="41"/>
  <c r="AK58" i="41"/>
  <c r="AJ58" i="41"/>
  <c r="AI58" i="41"/>
  <c r="AH58" i="41"/>
  <c r="AG58" i="41"/>
  <c r="AF58" i="41"/>
  <c r="AE58" i="41"/>
  <c r="E58" i="41"/>
  <c r="BW57" i="41"/>
  <c r="BV57" i="41"/>
  <c r="BU57" i="41"/>
  <c r="BT57" i="41"/>
  <c r="BS57" i="41"/>
  <c r="BR57" i="41"/>
  <c r="BQ57" i="41"/>
  <c r="BP57" i="41"/>
  <c r="BO57" i="41"/>
  <c r="BN57" i="41"/>
  <c r="BM57" i="41"/>
  <c r="BL57" i="41"/>
  <c r="BK57" i="41"/>
  <c r="BJ57" i="41"/>
  <c r="BI57" i="41"/>
  <c r="BH57" i="41"/>
  <c r="BG57" i="41"/>
  <c r="BF57" i="41"/>
  <c r="BE57" i="41"/>
  <c r="BD57" i="41"/>
  <c r="BC57" i="41"/>
  <c r="BB57" i="41"/>
  <c r="AZ57" i="41"/>
  <c r="AY57" i="41"/>
  <c r="AX57" i="41"/>
  <c r="AW57" i="41"/>
  <c r="AV57" i="41"/>
  <c r="AU57" i="41"/>
  <c r="AT57" i="41"/>
  <c r="AS57" i="41"/>
  <c r="AR57" i="41"/>
  <c r="AQ57" i="41"/>
  <c r="AP57" i="41"/>
  <c r="AO57" i="41"/>
  <c r="AN57" i="41"/>
  <c r="AM57" i="41"/>
  <c r="AL57" i="41"/>
  <c r="AK57" i="41"/>
  <c r="AJ57" i="41"/>
  <c r="AI57" i="41"/>
  <c r="AH57" i="41"/>
  <c r="AG57" i="41"/>
  <c r="AF57" i="41"/>
  <c r="AE57" i="41"/>
  <c r="E57" i="41"/>
  <c r="BW56" i="41"/>
  <c r="BV56" i="41"/>
  <c r="BU56" i="41"/>
  <c r="BJ56" i="41"/>
  <c r="BI56" i="41"/>
  <c r="BH56" i="41"/>
  <c r="BG56" i="41"/>
  <c r="AZ56" i="41"/>
  <c r="AY56" i="41"/>
  <c r="AX56" i="41"/>
  <c r="AM56" i="41"/>
  <c r="AL56" i="41"/>
  <c r="AK56" i="41"/>
  <c r="AJ56" i="41"/>
  <c r="E56" i="41"/>
  <c r="BW55" i="41"/>
  <c r="BV55" i="41"/>
  <c r="BU55" i="41"/>
  <c r="BJ55" i="41"/>
  <c r="BI55" i="41"/>
  <c r="BH55" i="41"/>
  <c r="BG55" i="41"/>
  <c r="AZ55" i="41"/>
  <c r="AY55" i="41"/>
  <c r="AX55" i="41"/>
  <c r="AM55" i="41"/>
  <c r="AL55" i="41"/>
  <c r="AK55" i="41"/>
  <c r="AJ55" i="41"/>
  <c r="E55" i="41"/>
  <c r="BW53" i="41"/>
  <c r="BV53" i="41"/>
  <c r="BT53" i="41"/>
  <c r="BS53" i="41"/>
  <c r="BR53" i="41"/>
  <c r="BQ53" i="41"/>
  <c r="BP53" i="41"/>
  <c r="BO53" i="41"/>
  <c r="BN53" i="41"/>
  <c r="BM53" i="41"/>
  <c r="BL53" i="41"/>
  <c r="BK53" i="41"/>
  <c r="BJ53" i="41"/>
  <c r="BI53" i="41"/>
  <c r="BH53" i="41"/>
  <c r="BG53" i="41"/>
  <c r="BF53" i="41"/>
  <c r="BE53" i="41"/>
  <c r="BD53" i="41"/>
  <c r="BC53" i="41"/>
  <c r="BB53" i="41"/>
  <c r="AZ53" i="41"/>
  <c r="AY53" i="41"/>
  <c r="AW53" i="41"/>
  <c r="AV53" i="41"/>
  <c r="AU53" i="41"/>
  <c r="AT53" i="41"/>
  <c r="AS53" i="41"/>
  <c r="AR53" i="41"/>
  <c r="AQ53" i="41"/>
  <c r="AP53" i="41"/>
  <c r="AO53" i="41"/>
  <c r="AN53" i="41"/>
  <c r="AM53" i="41"/>
  <c r="AL53" i="41"/>
  <c r="AK53" i="41"/>
  <c r="AJ53" i="41"/>
  <c r="AI53" i="41"/>
  <c r="AH53" i="41"/>
  <c r="AG53" i="41"/>
  <c r="AF53" i="41"/>
  <c r="AE53" i="41"/>
  <c r="E53" i="41"/>
  <c r="BW52" i="41"/>
  <c r="BV52" i="41"/>
  <c r="BT52" i="41"/>
  <c r="BS52" i="41"/>
  <c r="BR52" i="41"/>
  <c r="BQ52" i="41"/>
  <c r="BP52" i="41"/>
  <c r="BO52" i="41"/>
  <c r="BN52" i="41"/>
  <c r="BM52" i="41"/>
  <c r="BL52" i="41"/>
  <c r="BK52" i="41"/>
  <c r="BJ52" i="41"/>
  <c r="BI52" i="41"/>
  <c r="BH52" i="41"/>
  <c r="BG52" i="41"/>
  <c r="BF52" i="41"/>
  <c r="BE52" i="41"/>
  <c r="BD52" i="41"/>
  <c r="BC52" i="41"/>
  <c r="BB52" i="41"/>
  <c r="AZ52" i="41"/>
  <c r="AY52" i="41"/>
  <c r="AW52" i="41"/>
  <c r="AV52" i="41"/>
  <c r="AU52" i="41"/>
  <c r="AT52" i="41"/>
  <c r="AS52" i="41"/>
  <c r="AR52" i="41"/>
  <c r="AQ52" i="41"/>
  <c r="AP52" i="41"/>
  <c r="AO52" i="41"/>
  <c r="AN52" i="41"/>
  <c r="AM52" i="41"/>
  <c r="AL52" i="41"/>
  <c r="AK52" i="41"/>
  <c r="AJ52" i="41"/>
  <c r="AI52" i="41"/>
  <c r="AH52" i="41"/>
  <c r="AG52" i="41"/>
  <c r="AF52" i="41"/>
  <c r="AE52" i="41"/>
  <c r="E52" i="41"/>
  <c r="BW51" i="41"/>
  <c r="BV51" i="41"/>
  <c r="BT51" i="41"/>
  <c r="BS51" i="41"/>
  <c r="BR51" i="41"/>
  <c r="BQ51" i="41"/>
  <c r="BP51" i="41"/>
  <c r="BO51" i="41"/>
  <c r="BN51" i="41"/>
  <c r="BM51" i="41"/>
  <c r="BL51" i="41"/>
  <c r="BK51" i="41"/>
  <c r="BJ51" i="41"/>
  <c r="BI51" i="41"/>
  <c r="BH51" i="41"/>
  <c r="BG51" i="41"/>
  <c r="BF51" i="41"/>
  <c r="BE51" i="41"/>
  <c r="BD51" i="41"/>
  <c r="BC51" i="41"/>
  <c r="BB51" i="41"/>
  <c r="AZ51" i="41"/>
  <c r="AY51" i="41"/>
  <c r="AW51" i="41"/>
  <c r="AV51" i="41"/>
  <c r="AU51" i="41"/>
  <c r="AT51" i="41"/>
  <c r="AS51" i="41"/>
  <c r="AR51" i="41"/>
  <c r="AQ51" i="41"/>
  <c r="AP51" i="41"/>
  <c r="AO51" i="41"/>
  <c r="AN51" i="41"/>
  <c r="AM51" i="41"/>
  <c r="AL51" i="41"/>
  <c r="AK51" i="41"/>
  <c r="AJ51" i="41"/>
  <c r="AI51" i="41"/>
  <c r="AH51" i="41"/>
  <c r="AG51" i="41"/>
  <c r="AF51" i="41"/>
  <c r="AE51" i="41"/>
  <c r="E51" i="41"/>
  <c r="BW50" i="41"/>
  <c r="BV50" i="41"/>
  <c r="BT50" i="41"/>
  <c r="BS50" i="41"/>
  <c r="BR50" i="41"/>
  <c r="BQ50" i="41"/>
  <c r="BP50" i="41"/>
  <c r="BO50" i="41"/>
  <c r="BN50" i="41"/>
  <c r="BM50" i="41"/>
  <c r="BL50" i="41"/>
  <c r="BK50" i="41"/>
  <c r="BJ50" i="41"/>
  <c r="BI50" i="41"/>
  <c r="BH50" i="41"/>
  <c r="BG50" i="41"/>
  <c r="BF50" i="41"/>
  <c r="BE50" i="41"/>
  <c r="BD50" i="41"/>
  <c r="BC50" i="41"/>
  <c r="BB50" i="41"/>
  <c r="AZ50" i="41"/>
  <c r="AY50" i="41"/>
  <c r="AW50" i="41"/>
  <c r="AV50" i="41"/>
  <c r="AU50" i="41"/>
  <c r="AT50" i="41"/>
  <c r="AS50" i="41"/>
  <c r="AR50" i="41"/>
  <c r="AQ50" i="41"/>
  <c r="AP50" i="41"/>
  <c r="AO50" i="41"/>
  <c r="AN50" i="41"/>
  <c r="AM50" i="41"/>
  <c r="AL50" i="41"/>
  <c r="AK50" i="41"/>
  <c r="AJ50" i="41"/>
  <c r="AI50" i="41"/>
  <c r="AH50" i="41"/>
  <c r="AG50" i="41"/>
  <c r="AF50" i="41"/>
  <c r="AE50" i="41"/>
  <c r="E50" i="41"/>
  <c r="BW49" i="41"/>
  <c r="BV49" i="41"/>
  <c r="BT49" i="41"/>
  <c r="BS49" i="41"/>
  <c r="BR49" i="41"/>
  <c r="BQ49" i="41"/>
  <c r="BP49" i="41"/>
  <c r="BO49" i="41"/>
  <c r="BN49" i="41"/>
  <c r="BM49" i="41"/>
  <c r="BL49" i="41"/>
  <c r="BK49" i="41"/>
  <c r="BJ49" i="41"/>
  <c r="BI49" i="41"/>
  <c r="BH49" i="41"/>
  <c r="BG49" i="41"/>
  <c r="BF49" i="41"/>
  <c r="BE49" i="41"/>
  <c r="BD49" i="41"/>
  <c r="BC49" i="41"/>
  <c r="BB49" i="41"/>
  <c r="AZ49" i="41"/>
  <c r="AY49" i="41"/>
  <c r="AW49" i="41"/>
  <c r="AV49" i="41"/>
  <c r="AU49" i="41"/>
  <c r="AT49" i="41"/>
  <c r="AS49" i="41"/>
  <c r="AR49" i="41"/>
  <c r="AQ49" i="41"/>
  <c r="AP49" i="41"/>
  <c r="AO49" i="41"/>
  <c r="AN49" i="41"/>
  <c r="AM49" i="41"/>
  <c r="AL49" i="41"/>
  <c r="AK49" i="41"/>
  <c r="AJ49" i="41"/>
  <c r="AI49" i="41"/>
  <c r="AH49" i="41"/>
  <c r="AG49" i="41"/>
  <c r="AF49" i="41"/>
  <c r="AE49" i="41"/>
  <c r="E49" i="41"/>
  <c r="BW48" i="41"/>
  <c r="BV48" i="41"/>
  <c r="BT48" i="41"/>
  <c r="BS48" i="41"/>
  <c r="BR48" i="41"/>
  <c r="BQ48" i="41"/>
  <c r="BP48" i="41"/>
  <c r="BO48" i="41"/>
  <c r="BN48" i="41"/>
  <c r="BM48" i="41"/>
  <c r="BL48" i="41"/>
  <c r="BK48" i="41"/>
  <c r="BJ48" i="41"/>
  <c r="BI48" i="41"/>
  <c r="BH48" i="41"/>
  <c r="BG48" i="41"/>
  <c r="BF48" i="41"/>
  <c r="BE48" i="41"/>
  <c r="BD48" i="41"/>
  <c r="BC48" i="41"/>
  <c r="BB48" i="41"/>
  <c r="AZ48" i="41"/>
  <c r="AY48" i="41"/>
  <c r="AW48" i="41"/>
  <c r="AV48" i="41"/>
  <c r="AU48" i="41"/>
  <c r="AT48" i="41"/>
  <c r="AS48" i="41"/>
  <c r="AR48" i="41"/>
  <c r="AQ48" i="41"/>
  <c r="AP48" i="41"/>
  <c r="AO48" i="41"/>
  <c r="AN48" i="41"/>
  <c r="AM48" i="41"/>
  <c r="AL48" i="41"/>
  <c r="AK48" i="41"/>
  <c r="AJ48" i="41"/>
  <c r="AI48" i="41"/>
  <c r="AH48" i="41"/>
  <c r="AG48" i="41"/>
  <c r="AF48" i="41"/>
  <c r="AE48" i="41"/>
  <c r="E48" i="41"/>
  <c r="BW47" i="41"/>
  <c r="BV47" i="41"/>
  <c r="BT47" i="41"/>
  <c r="BS47" i="41"/>
  <c r="BR47" i="41"/>
  <c r="BQ47" i="41"/>
  <c r="BP47" i="41"/>
  <c r="BO47" i="41"/>
  <c r="BN47" i="41"/>
  <c r="BM47" i="41"/>
  <c r="BL47" i="41"/>
  <c r="BK47" i="41"/>
  <c r="BJ47" i="41"/>
  <c r="BI47" i="41"/>
  <c r="BH47" i="41"/>
  <c r="BG47" i="41"/>
  <c r="BF47" i="41"/>
  <c r="BE47" i="41"/>
  <c r="BD47" i="41"/>
  <c r="BC47" i="41"/>
  <c r="BB47" i="41"/>
  <c r="AZ47" i="41"/>
  <c r="AY47" i="41"/>
  <c r="AX47" i="41"/>
  <c r="AW47" i="41"/>
  <c r="AV47" i="41"/>
  <c r="AU47" i="41"/>
  <c r="AT47" i="41"/>
  <c r="AS47" i="41"/>
  <c r="AR47" i="41"/>
  <c r="AQ47" i="41"/>
  <c r="AP47" i="41"/>
  <c r="AO47" i="41"/>
  <c r="AN47" i="41"/>
  <c r="AM47" i="41"/>
  <c r="AL47" i="41"/>
  <c r="AK47" i="41"/>
  <c r="AJ47" i="41"/>
  <c r="AI47" i="41"/>
  <c r="AH47" i="41"/>
  <c r="AG47" i="41"/>
  <c r="AF47" i="41"/>
  <c r="AE47" i="41"/>
  <c r="E47" i="41"/>
  <c r="BW46" i="41"/>
  <c r="BV46" i="41"/>
  <c r="BT46" i="41"/>
  <c r="BS46" i="41"/>
  <c r="BR46" i="41"/>
  <c r="BQ46" i="41"/>
  <c r="BP46" i="41"/>
  <c r="BO46" i="41"/>
  <c r="BN46" i="41"/>
  <c r="BM46" i="41"/>
  <c r="BL46" i="41"/>
  <c r="BK46" i="41"/>
  <c r="BJ46" i="41"/>
  <c r="BI46" i="41"/>
  <c r="BH46" i="41"/>
  <c r="BG46" i="41"/>
  <c r="BF46" i="41"/>
  <c r="BE46" i="41"/>
  <c r="BD46" i="41"/>
  <c r="BC46" i="41"/>
  <c r="BB46" i="41"/>
  <c r="AZ46" i="41"/>
  <c r="AY46" i="41"/>
  <c r="AX46" i="41"/>
  <c r="AW46" i="41"/>
  <c r="AV46" i="41"/>
  <c r="AU46" i="41"/>
  <c r="AT46" i="41"/>
  <c r="AS46" i="41"/>
  <c r="AR46" i="41"/>
  <c r="AQ46" i="41"/>
  <c r="AP46" i="41"/>
  <c r="AO46" i="41"/>
  <c r="AN46" i="41"/>
  <c r="AM46" i="41"/>
  <c r="AL46" i="41"/>
  <c r="AK46" i="41"/>
  <c r="AJ46" i="41"/>
  <c r="AI46" i="41"/>
  <c r="AH46" i="41"/>
  <c r="AG46" i="41"/>
  <c r="AF46" i="41"/>
  <c r="AE46" i="41"/>
  <c r="E46" i="41"/>
  <c r="BW45" i="41"/>
  <c r="BV45" i="41"/>
  <c r="BT45" i="41"/>
  <c r="BS45" i="41"/>
  <c r="BR45" i="41"/>
  <c r="BQ45" i="41"/>
  <c r="BP45" i="41"/>
  <c r="BO45" i="41"/>
  <c r="BN45" i="41"/>
  <c r="BM45" i="41"/>
  <c r="BL45" i="41"/>
  <c r="BK45" i="41"/>
  <c r="BJ45" i="41"/>
  <c r="BI45" i="41"/>
  <c r="BH45" i="41"/>
  <c r="BG45" i="41"/>
  <c r="BF45" i="41"/>
  <c r="BE45" i="41"/>
  <c r="BD45" i="41"/>
  <c r="BC45" i="41"/>
  <c r="BB45" i="41"/>
  <c r="AZ45" i="41"/>
  <c r="AY45" i="41"/>
  <c r="AX45" i="41"/>
  <c r="AW45" i="41"/>
  <c r="AV45" i="41"/>
  <c r="AU45" i="41"/>
  <c r="AT45" i="41"/>
  <c r="AS45" i="41"/>
  <c r="AR45" i="41"/>
  <c r="AQ45" i="41"/>
  <c r="AP45" i="41"/>
  <c r="AO45" i="41"/>
  <c r="AN45" i="41"/>
  <c r="AM45" i="41"/>
  <c r="AL45" i="41"/>
  <c r="AK45" i="41"/>
  <c r="AJ45" i="41"/>
  <c r="AI45" i="41"/>
  <c r="AH45" i="41"/>
  <c r="AG45" i="41"/>
  <c r="AF45" i="41"/>
  <c r="AE45" i="41"/>
  <c r="E45" i="41"/>
  <c r="BW44" i="41"/>
  <c r="BV44" i="41"/>
  <c r="BT44" i="41"/>
  <c r="BS44" i="41"/>
  <c r="BR44" i="41"/>
  <c r="BQ44" i="41"/>
  <c r="BP44" i="41"/>
  <c r="BO44" i="41"/>
  <c r="BN44" i="41"/>
  <c r="BM44" i="41"/>
  <c r="BL44" i="41"/>
  <c r="BK44" i="41"/>
  <c r="BJ44" i="41"/>
  <c r="BI44" i="41"/>
  <c r="BH44" i="41"/>
  <c r="BG44" i="41"/>
  <c r="BF44" i="41"/>
  <c r="BE44" i="41"/>
  <c r="BD44" i="41"/>
  <c r="BC44" i="41"/>
  <c r="BB44" i="41"/>
  <c r="AZ44" i="41"/>
  <c r="AY44" i="41"/>
  <c r="AX44" i="41"/>
  <c r="AW44" i="41"/>
  <c r="AV44" i="41"/>
  <c r="AU44" i="41"/>
  <c r="AT44" i="41"/>
  <c r="AS44" i="41"/>
  <c r="AR44" i="41"/>
  <c r="AQ44" i="41"/>
  <c r="AP44" i="41"/>
  <c r="AO44" i="41"/>
  <c r="AN44" i="41"/>
  <c r="AM44" i="41"/>
  <c r="AL44" i="41"/>
  <c r="AK44" i="41"/>
  <c r="AJ44" i="41"/>
  <c r="AI44" i="41"/>
  <c r="AH44" i="41"/>
  <c r="AG44" i="41"/>
  <c r="AF44" i="41"/>
  <c r="AE44" i="41"/>
  <c r="E44" i="41"/>
  <c r="BW43" i="41"/>
  <c r="BV43" i="41"/>
  <c r="BT43" i="41"/>
  <c r="BS43" i="41"/>
  <c r="BR43" i="41"/>
  <c r="BQ43" i="41"/>
  <c r="BP43" i="41"/>
  <c r="BO43" i="41"/>
  <c r="BN43" i="41"/>
  <c r="BM43" i="41"/>
  <c r="BL43" i="41"/>
  <c r="BK43" i="41"/>
  <c r="BJ43" i="41"/>
  <c r="BI43" i="41"/>
  <c r="BH43" i="41"/>
  <c r="BG43" i="41"/>
  <c r="BF43" i="41"/>
  <c r="BE43" i="41"/>
  <c r="BD43" i="41"/>
  <c r="BC43" i="41"/>
  <c r="BB43" i="41"/>
  <c r="AZ43" i="41"/>
  <c r="AY43" i="41"/>
  <c r="AX43" i="41"/>
  <c r="AW43" i="41"/>
  <c r="AV43" i="41"/>
  <c r="AU43" i="41"/>
  <c r="AT43" i="41"/>
  <c r="AS43" i="41"/>
  <c r="AR43" i="41"/>
  <c r="AQ43" i="41"/>
  <c r="AP43" i="41"/>
  <c r="AO43" i="41"/>
  <c r="AN43" i="41"/>
  <c r="AM43" i="41"/>
  <c r="AL43" i="41"/>
  <c r="AK43" i="41"/>
  <c r="AJ43" i="41"/>
  <c r="AI43" i="41"/>
  <c r="AH43" i="41"/>
  <c r="AG43" i="41"/>
  <c r="AF43" i="41"/>
  <c r="AE43" i="41"/>
  <c r="E43" i="41"/>
  <c r="BW42" i="41"/>
  <c r="BV42" i="41"/>
  <c r="BT42" i="41"/>
  <c r="BS42" i="41"/>
  <c r="BR42" i="41"/>
  <c r="BQ42" i="41"/>
  <c r="BP42" i="41"/>
  <c r="BO42" i="41"/>
  <c r="BN42" i="41"/>
  <c r="BM42" i="41"/>
  <c r="BL42" i="41"/>
  <c r="BK42" i="41"/>
  <c r="BJ42" i="41"/>
  <c r="BI42" i="41"/>
  <c r="BH42" i="41"/>
  <c r="BG42" i="41"/>
  <c r="BF42" i="41"/>
  <c r="BE42" i="41"/>
  <c r="BD42" i="41"/>
  <c r="BC42" i="41"/>
  <c r="BB42" i="41"/>
  <c r="AZ42" i="41"/>
  <c r="AY42" i="41"/>
  <c r="AX42" i="41"/>
  <c r="AW42" i="41"/>
  <c r="AV42" i="41"/>
  <c r="AU42" i="41"/>
  <c r="AT42" i="41"/>
  <c r="AS42" i="41"/>
  <c r="AR42" i="41"/>
  <c r="AQ42" i="41"/>
  <c r="AP42" i="41"/>
  <c r="AO42" i="41"/>
  <c r="AN42" i="41"/>
  <c r="AM42" i="41"/>
  <c r="AL42" i="41"/>
  <c r="AK42" i="41"/>
  <c r="AJ42" i="41"/>
  <c r="AI42" i="41"/>
  <c r="AH42" i="41"/>
  <c r="AG42" i="41"/>
  <c r="AF42" i="41"/>
  <c r="AE42" i="41"/>
  <c r="E42" i="41"/>
  <c r="BW41" i="41"/>
  <c r="BV41" i="41"/>
  <c r="BT41" i="41"/>
  <c r="BS41" i="41"/>
  <c r="BR41" i="41"/>
  <c r="BQ41" i="41"/>
  <c r="BP41" i="41"/>
  <c r="BO41" i="41"/>
  <c r="BN41" i="41"/>
  <c r="BM41" i="41"/>
  <c r="BL41" i="41"/>
  <c r="BK41" i="41"/>
  <c r="BJ41" i="41"/>
  <c r="BI41" i="41"/>
  <c r="BH41" i="41"/>
  <c r="BG41" i="41"/>
  <c r="BF41" i="41"/>
  <c r="BE41" i="41"/>
  <c r="BD41" i="41"/>
  <c r="BC41" i="41"/>
  <c r="BB41" i="41"/>
  <c r="AZ41" i="41"/>
  <c r="AY41" i="41"/>
  <c r="AX41" i="41"/>
  <c r="AW41" i="41"/>
  <c r="AV41" i="41"/>
  <c r="AU41" i="41"/>
  <c r="AT41" i="41"/>
  <c r="AS41" i="41"/>
  <c r="AR41" i="41"/>
  <c r="AQ41" i="41"/>
  <c r="AP41" i="41"/>
  <c r="AO41" i="41"/>
  <c r="AN41" i="41"/>
  <c r="AM41" i="41"/>
  <c r="AL41" i="41"/>
  <c r="AK41" i="41"/>
  <c r="AJ41" i="41"/>
  <c r="AI41" i="41"/>
  <c r="AH41" i="41"/>
  <c r="AG41" i="41"/>
  <c r="AF41" i="41"/>
  <c r="AE41" i="41"/>
  <c r="E41" i="41"/>
  <c r="BW40" i="41"/>
  <c r="BV40" i="41"/>
  <c r="BT40" i="41"/>
  <c r="BS40" i="41"/>
  <c r="BR40" i="41"/>
  <c r="BQ40" i="41"/>
  <c r="BP40" i="41"/>
  <c r="BO40" i="41"/>
  <c r="BN40" i="41"/>
  <c r="BM40" i="41"/>
  <c r="BL40" i="41"/>
  <c r="BK40" i="41"/>
  <c r="BJ40" i="41"/>
  <c r="BI40" i="41"/>
  <c r="BH40" i="41"/>
  <c r="BG40" i="41"/>
  <c r="BF40" i="41"/>
  <c r="BE40" i="41"/>
  <c r="BD40" i="41"/>
  <c r="BC40" i="41"/>
  <c r="BB40" i="41"/>
  <c r="AZ40" i="41"/>
  <c r="AY40" i="41"/>
  <c r="AX40" i="41"/>
  <c r="AW40" i="41"/>
  <c r="AV40" i="41"/>
  <c r="AU40" i="41"/>
  <c r="AT40" i="41"/>
  <c r="AS40" i="41"/>
  <c r="AR40" i="41"/>
  <c r="AQ40" i="41"/>
  <c r="AP40" i="41"/>
  <c r="AO40" i="41"/>
  <c r="AN40" i="41"/>
  <c r="AM40" i="41"/>
  <c r="AL40" i="41"/>
  <c r="AK40" i="41"/>
  <c r="AJ40" i="41"/>
  <c r="AI40" i="41"/>
  <c r="AH40" i="41"/>
  <c r="AG40" i="41"/>
  <c r="AF40" i="41"/>
  <c r="AE40" i="41"/>
  <c r="E40" i="41"/>
  <c r="BW39" i="41"/>
  <c r="BV39" i="41"/>
  <c r="BT39" i="41"/>
  <c r="BS39" i="41"/>
  <c r="BR39" i="41"/>
  <c r="BQ39" i="41"/>
  <c r="BP39" i="41"/>
  <c r="BO39" i="41"/>
  <c r="BN39" i="41"/>
  <c r="BM39" i="41"/>
  <c r="BL39" i="41"/>
  <c r="BK39" i="41"/>
  <c r="BJ39" i="41"/>
  <c r="BI39" i="41"/>
  <c r="BH39" i="41"/>
  <c r="BG39" i="41"/>
  <c r="BF39" i="41"/>
  <c r="BE39" i="41"/>
  <c r="BD39" i="41"/>
  <c r="BC39" i="41"/>
  <c r="BB39" i="41"/>
  <c r="AZ39" i="41"/>
  <c r="AY39" i="41"/>
  <c r="AX39" i="41"/>
  <c r="AW39" i="41"/>
  <c r="AV39" i="41"/>
  <c r="AU39" i="41"/>
  <c r="AT39" i="41"/>
  <c r="AS39" i="41"/>
  <c r="AR39" i="41"/>
  <c r="AQ39" i="41"/>
  <c r="AP39" i="41"/>
  <c r="AO39" i="41"/>
  <c r="AN39" i="41"/>
  <c r="AM39" i="41"/>
  <c r="AL39" i="41"/>
  <c r="AK39" i="41"/>
  <c r="AJ39" i="41"/>
  <c r="AI39" i="41"/>
  <c r="AH39" i="41"/>
  <c r="AG39" i="41"/>
  <c r="AF39" i="41"/>
  <c r="AE39" i="41"/>
  <c r="E39" i="41"/>
  <c r="BW38" i="41"/>
  <c r="BV38" i="41"/>
  <c r="BT38" i="41"/>
  <c r="BS38" i="41"/>
  <c r="BR38" i="41"/>
  <c r="BQ38" i="41"/>
  <c r="BP38" i="41"/>
  <c r="BO38" i="41"/>
  <c r="BN38" i="41"/>
  <c r="BM38" i="41"/>
  <c r="BL38" i="41"/>
  <c r="BK38" i="41"/>
  <c r="BJ38" i="41"/>
  <c r="BI38" i="41"/>
  <c r="BH38" i="41"/>
  <c r="BG38" i="41"/>
  <c r="BF38" i="41"/>
  <c r="BE38" i="41"/>
  <c r="BD38" i="41"/>
  <c r="BC38" i="41"/>
  <c r="BB38" i="41"/>
  <c r="AZ38" i="41"/>
  <c r="AY38" i="41"/>
  <c r="AX38" i="41"/>
  <c r="AW38" i="41"/>
  <c r="AV38" i="41"/>
  <c r="AU38" i="41"/>
  <c r="AT38" i="41"/>
  <c r="AS38" i="41"/>
  <c r="AR38" i="41"/>
  <c r="AQ38" i="41"/>
  <c r="AP38" i="41"/>
  <c r="AO38" i="41"/>
  <c r="AN38" i="41"/>
  <c r="AM38" i="41"/>
  <c r="AL38" i="41"/>
  <c r="AK38" i="41"/>
  <c r="AJ38" i="41"/>
  <c r="AI38" i="41"/>
  <c r="AH38" i="41"/>
  <c r="AG38" i="41"/>
  <c r="AF38" i="41"/>
  <c r="AE38" i="41"/>
  <c r="E38" i="41"/>
  <c r="BW37" i="41"/>
  <c r="BV37" i="41"/>
  <c r="BT37" i="41"/>
  <c r="BS37" i="41"/>
  <c r="BR37" i="41"/>
  <c r="BQ37" i="41"/>
  <c r="BP37" i="41"/>
  <c r="BO37" i="41"/>
  <c r="BN37" i="41"/>
  <c r="BM37" i="41"/>
  <c r="BL37" i="41"/>
  <c r="BK37" i="41"/>
  <c r="BJ37" i="41"/>
  <c r="BI37" i="41"/>
  <c r="BH37" i="41"/>
  <c r="BG37" i="41"/>
  <c r="BF37" i="41"/>
  <c r="BE37" i="41"/>
  <c r="BD37" i="41"/>
  <c r="BC37" i="41"/>
  <c r="BB37" i="41"/>
  <c r="AZ37" i="41"/>
  <c r="AY37" i="41"/>
  <c r="AX37" i="41"/>
  <c r="AW37" i="41"/>
  <c r="AV37" i="41"/>
  <c r="AU37" i="41"/>
  <c r="AT37" i="41"/>
  <c r="AS37" i="41"/>
  <c r="AR37" i="41"/>
  <c r="AQ37" i="41"/>
  <c r="AP37" i="41"/>
  <c r="AO37" i="41"/>
  <c r="AN37" i="41"/>
  <c r="AM37" i="41"/>
  <c r="AL37" i="41"/>
  <c r="AK37" i="41"/>
  <c r="AJ37" i="41"/>
  <c r="AI37" i="41"/>
  <c r="AH37" i="41"/>
  <c r="AG37" i="41"/>
  <c r="AF37" i="41"/>
  <c r="AE37" i="41"/>
  <c r="E37" i="41"/>
  <c r="BW36" i="41"/>
  <c r="BV36" i="41"/>
  <c r="BT36" i="41"/>
  <c r="BS36" i="41"/>
  <c r="BR36" i="41"/>
  <c r="BQ36" i="41"/>
  <c r="BP36" i="41"/>
  <c r="BO36" i="41"/>
  <c r="BN36" i="41"/>
  <c r="BM36" i="41"/>
  <c r="BL36" i="41"/>
  <c r="BK36" i="41"/>
  <c r="BJ36" i="41"/>
  <c r="BI36" i="41"/>
  <c r="BH36" i="41"/>
  <c r="BG36" i="41"/>
  <c r="BF36" i="41"/>
  <c r="BE36" i="41"/>
  <c r="BD36" i="41"/>
  <c r="BC36" i="41"/>
  <c r="BB36" i="41"/>
  <c r="AZ36" i="41"/>
  <c r="AY36" i="41"/>
  <c r="AX36" i="41"/>
  <c r="AW36" i="41"/>
  <c r="AV36" i="41"/>
  <c r="AU36" i="41"/>
  <c r="AT36" i="41"/>
  <c r="AS36" i="41"/>
  <c r="AR36" i="41"/>
  <c r="AQ36" i="41"/>
  <c r="AP36" i="41"/>
  <c r="AO36" i="41"/>
  <c r="AN36" i="41"/>
  <c r="AM36" i="41"/>
  <c r="AL36" i="41"/>
  <c r="AK36" i="41"/>
  <c r="AJ36" i="41"/>
  <c r="AI36" i="41"/>
  <c r="AH36" i="41"/>
  <c r="AG36" i="41"/>
  <c r="AF36" i="41"/>
  <c r="AE36" i="41"/>
  <c r="E36" i="41"/>
  <c r="BW34" i="41"/>
  <c r="BV34" i="41"/>
  <c r="BT34" i="41"/>
  <c r="BS34" i="41"/>
  <c r="BR34" i="41"/>
  <c r="BQ34" i="41"/>
  <c r="BP34" i="41"/>
  <c r="BO34" i="41"/>
  <c r="BN34" i="41"/>
  <c r="BM34" i="41"/>
  <c r="BL34" i="41"/>
  <c r="BK34" i="41"/>
  <c r="BJ34" i="41"/>
  <c r="BI34" i="41"/>
  <c r="BH34" i="41"/>
  <c r="BG34" i="41"/>
  <c r="BF34" i="41"/>
  <c r="BE34" i="41"/>
  <c r="BD34" i="41"/>
  <c r="BC34" i="41"/>
  <c r="BB34" i="41"/>
  <c r="AZ34" i="41"/>
  <c r="AY34" i="41"/>
  <c r="AW34" i="41"/>
  <c r="AV34" i="41"/>
  <c r="AU34" i="41"/>
  <c r="AT34" i="41"/>
  <c r="AS34" i="41"/>
  <c r="AR34" i="41"/>
  <c r="AQ34" i="41"/>
  <c r="AP34" i="41"/>
  <c r="AO34" i="41"/>
  <c r="AN34" i="41"/>
  <c r="AM34" i="41"/>
  <c r="AL34" i="41"/>
  <c r="AK34" i="41"/>
  <c r="AJ34" i="41"/>
  <c r="AI34" i="41"/>
  <c r="AH34" i="41"/>
  <c r="AG34" i="41"/>
  <c r="AF34" i="41"/>
  <c r="AE34" i="41"/>
  <c r="E34" i="41"/>
  <c r="BW33" i="41"/>
  <c r="BV33" i="41"/>
  <c r="BT33" i="41"/>
  <c r="BS33" i="41"/>
  <c r="BR33" i="41"/>
  <c r="BQ33" i="41"/>
  <c r="BP33" i="41"/>
  <c r="BO33" i="41"/>
  <c r="BN33" i="41"/>
  <c r="BM33" i="41"/>
  <c r="BL33" i="41"/>
  <c r="BK33" i="41"/>
  <c r="BJ33" i="41"/>
  <c r="BI33" i="41"/>
  <c r="BH33" i="41"/>
  <c r="BG33" i="41"/>
  <c r="BF33" i="41"/>
  <c r="BE33" i="41"/>
  <c r="BD33" i="41"/>
  <c r="BC33" i="41"/>
  <c r="BB33" i="41"/>
  <c r="AZ33" i="41"/>
  <c r="AY33" i="41"/>
  <c r="AW33" i="41"/>
  <c r="AV33" i="41"/>
  <c r="AU33" i="41"/>
  <c r="AT33" i="41"/>
  <c r="AS33" i="41"/>
  <c r="AR33" i="41"/>
  <c r="AQ33" i="41"/>
  <c r="AP33" i="41"/>
  <c r="AO33" i="41"/>
  <c r="AN33" i="41"/>
  <c r="AM33" i="41"/>
  <c r="AL33" i="41"/>
  <c r="AK33" i="41"/>
  <c r="AJ33" i="41"/>
  <c r="AI33" i="41"/>
  <c r="AH33" i="41"/>
  <c r="AG33" i="41"/>
  <c r="AF33" i="41"/>
  <c r="AE33" i="41"/>
  <c r="E33" i="41"/>
  <c r="E32" i="41"/>
  <c r="E31" i="41"/>
  <c r="E30" i="41"/>
  <c r="E29" i="41"/>
  <c r="E28" i="41"/>
  <c r="BW27" i="41"/>
  <c r="BV27" i="41"/>
  <c r="BU27" i="41"/>
  <c r="BT27" i="41"/>
  <c r="BS27" i="41"/>
  <c r="BR27" i="41"/>
  <c r="BQ27" i="41"/>
  <c r="BP27" i="41"/>
  <c r="BO27" i="41"/>
  <c r="BN27" i="41"/>
  <c r="BM27" i="41"/>
  <c r="BL27" i="41"/>
  <c r="BK27" i="41"/>
  <c r="BJ27" i="41"/>
  <c r="BI27" i="41"/>
  <c r="BH27" i="41"/>
  <c r="BG27" i="41"/>
  <c r="AZ27" i="41"/>
  <c r="AY27" i="41"/>
  <c r="AX27" i="41"/>
  <c r="AW27" i="41"/>
  <c r="AV27" i="41"/>
  <c r="AU27" i="41"/>
  <c r="AT27" i="41"/>
  <c r="AS27" i="41"/>
  <c r="AR27" i="41"/>
  <c r="AQ27" i="41"/>
  <c r="AP27" i="41"/>
  <c r="AO27" i="41"/>
  <c r="E27" i="41"/>
  <c r="BW26" i="41"/>
  <c r="BV26" i="41"/>
  <c r="BU26" i="41"/>
  <c r="BT26" i="41"/>
  <c r="BS26" i="41"/>
  <c r="BR26" i="41"/>
  <c r="BQ26" i="41"/>
  <c r="BP26" i="41"/>
  <c r="BO26" i="41"/>
  <c r="BN26" i="41"/>
  <c r="BM26" i="41"/>
  <c r="BL26" i="41"/>
  <c r="BK26" i="41"/>
  <c r="BJ26" i="41"/>
  <c r="BI26" i="41"/>
  <c r="BH26" i="41"/>
  <c r="BG26" i="41"/>
  <c r="AZ26" i="41"/>
  <c r="AY26" i="41"/>
  <c r="AX26" i="41"/>
  <c r="AW26" i="41"/>
  <c r="AV26" i="41"/>
  <c r="AU26" i="41"/>
  <c r="AT26" i="41"/>
  <c r="AS26" i="41"/>
  <c r="AR26" i="41"/>
  <c r="AQ26" i="41"/>
  <c r="AP26" i="41"/>
  <c r="AO26" i="41"/>
  <c r="E26" i="41"/>
  <c r="BW25" i="41"/>
  <c r="BV25" i="41"/>
  <c r="BU25" i="41"/>
  <c r="BT25" i="41"/>
  <c r="BS25" i="41"/>
  <c r="BR25" i="41"/>
  <c r="BQ25" i="41"/>
  <c r="BP25" i="41"/>
  <c r="BO25" i="41"/>
  <c r="BN25" i="41"/>
  <c r="BM25" i="41"/>
  <c r="BL25" i="41"/>
  <c r="BK25" i="41"/>
  <c r="BJ25" i="41"/>
  <c r="BI25" i="41"/>
  <c r="BH25" i="41"/>
  <c r="BG25" i="41"/>
  <c r="AZ25" i="41"/>
  <c r="AY25" i="41"/>
  <c r="AX25" i="41"/>
  <c r="AW25" i="41"/>
  <c r="AV25" i="41"/>
  <c r="AU25" i="41"/>
  <c r="AT25" i="41"/>
  <c r="AS25" i="41"/>
  <c r="AR25" i="41"/>
  <c r="AQ25" i="41"/>
  <c r="AP25" i="41"/>
  <c r="AO25" i="41"/>
  <c r="E25" i="41"/>
  <c r="BW24" i="41"/>
  <c r="BV24" i="41"/>
  <c r="BU24" i="41"/>
  <c r="BT24" i="41"/>
  <c r="BS24" i="41"/>
  <c r="BR24" i="41"/>
  <c r="BQ24" i="41"/>
  <c r="BP24" i="41"/>
  <c r="BO24" i="41"/>
  <c r="BN24" i="41"/>
  <c r="BM24" i="41"/>
  <c r="BL24" i="41"/>
  <c r="BK24" i="41"/>
  <c r="BJ24" i="41"/>
  <c r="BI24" i="41"/>
  <c r="BH24" i="41"/>
  <c r="BG24" i="41"/>
  <c r="AZ24" i="41"/>
  <c r="AY24" i="41"/>
  <c r="AX24" i="41"/>
  <c r="AW24" i="41"/>
  <c r="AV24" i="41"/>
  <c r="AU24" i="41"/>
  <c r="AT24" i="41"/>
  <c r="AS24" i="41"/>
  <c r="AR24" i="41"/>
  <c r="AQ24" i="41"/>
  <c r="AP24" i="41"/>
  <c r="AO24" i="41"/>
  <c r="E24" i="41"/>
  <c r="BW23" i="41"/>
  <c r="BV23" i="41"/>
  <c r="BU23" i="41"/>
  <c r="BT23" i="41"/>
  <c r="BS23" i="41"/>
  <c r="BR23" i="41"/>
  <c r="BQ23" i="41"/>
  <c r="BP23" i="41"/>
  <c r="BO23" i="41"/>
  <c r="BN23" i="41"/>
  <c r="BM23" i="41"/>
  <c r="BL23" i="41"/>
  <c r="BK23" i="41"/>
  <c r="BJ23" i="41"/>
  <c r="BI23" i="41"/>
  <c r="BH23" i="41"/>
  <c r="BG23" i="41"/>
  <c r="AZ23" i="41"/>
  <c r="AY23" i="41"/>
  <c r="AX23" i="41"/>
  <c r="AW23" i="41"/>
  <c r="AV23" i="41"/>
  <c r="AU23" i="41"/>
  <c r="AT23" i="41"/>
  <c r="AS23" i="41"/>
  <c r="AR23" i="41"/>
  <c r="AQ23" i="41"/>
  <c r="AP23" i="41"/>
  <c r="AO23" i="41"/>
  <c r="E23" i="41"/>
  <c r="BW22" i="41"/>
  <c r="BV22" i="41"/>
  <c r="BU22" i="41"/>
  <c r="BT22" i="41"/>
  <c r="BS22" i="41"/>
  <c r="BR22" i="41"/>
  <c r="BQ22" i="41"/>
  <c r="BP22" i="41"/>
  <c r="BO22" i="41"/>
  <c r="BN22" i="41"/>
  <c r="BM22" i="41"/>
  <c r="BL22" i="41"/>
  <c r="BK22" i="41"/>
  <c r="BJ22" i="41"/>
  <c r="BI22" i="41"/>
  <c r="BH22" i="41"/>
  <c r="BG22" i="41"/>
  <c r="AZ22" i="41"/>
  <c r="AY22" i="41"/>
  <c r="AX22" i="41"/>
  <c r="AW22" i="41"/>
  <c r="AV22" i="41"/>
  <c r="AU22" i="41"/>
  <c r="AT22" i="41"/>
  <c r="AS22" i="41"/>
  <c r="AR22" i="41"/>
  <c r="AQ22" i="41"/>
  <c r="AP22" i="41"/>
  <c r="AO22" i="41"/>
  <c r="E22" i="41"/>
  <c r="BW21" i="41"/>
  <c r="BV21" i="41"/>
  <c r="BU21" i="41"/>
  <c r="BT21" i="41"/>
  <c r="BS21" i="41"/>
  <c r="BR21" i="41"/>
  <c r="BQ21" i="41"/>
  <c r="BP21" i="41"/>
  <c r="BO21" i="41"/>
  <c r="BN21" i="41"/>
  <c r="BM21" i="41"/>
  <c r="BL21" i="41"/>
  <c r="BK21" i="41"/>
  <c r="BJ21" i="41"/>
  <c r="BI21" i="41"/>
  <c r="BH21" i="41"/>
  <c r="BG21" i="41"/>
  <c r="AW21" i="41"/>
  <c r="AV21" i="41"/>
  <c r="AU21" i="41"/>
  <c r="AT21" i="41"/>
  <c r="AS21" i="41"/>
  <c r="AR21" i="41"/>
  <c r="AQ21" i="41"/>
  <c r="AP21" i="41"/>
  <c r="AO21" i="41"/>
  <c r="E21" i="41"/>
  <c r="BW20" i="41"/>
  <c r="BV20" i="41"/>
  <c r="BU20" i="41"/>
  <c r="BT20" i="41"/>
  <c r="BS20" i="41"/>
  <c r="BR20" i="41"/>
  <c r="BQ20" i="41"/>
  <c r="BP20" i="41"/>
  <c r="BO20" i="41"/>
  <c r="BN20" i="41"/>
  <c r="BM20" i="41"/>
  <c r="BL20" i="41"/>
  <c r="BK20" i="41"/>
  <c r="BJ20" i="41"/>
  <c r="BI20" i="41"/>
  <c r="BH20" i="41"/>
  <c r="BG20" i="41"/>
  <c r="AW20" i="41"/>
  <c r="AV20" i="41"/>
  <c r="AU20" i="41"/>
  <c r="AT20" i="41"/>
  <c r="AS20" i="41"/>
  <c r="AR20" i="41"/>
  <c r="AQ20" i="41"/>
  <c r="AP20" i="41"/>
  <c r="AO20" i="41"/>
  <c r="E20" i="41"/>
  <c r="BW19" i="41"/>
  <c r="BV19" i="41"/>
  <c r="BU19" i="41"/>
  <c r="BI19" i="41"/>
  <c r="BH19" i="41"/>
  <c r="BG19" i="41"/>
  <c r="E19" i="41"/>
  <c r="BW18" i="41"/>
  <c r="BV18" i="41"/>
  <c r="BU18" i="41"/>
  <c r="BI18" i="41"/>
  <c r="BH18" i="41"/>
  <c r="BG18" i="41"/>
  <c r="E18" i="41"/>
  <c r="BW17" i="41"/>
  <c r="BV17" i="41"/>
  <c r="BU17" i="41"/>
  <c r="BI17" i="41"/>
  <c r="BH17" i="41"/>
  <c r="BG17" i="41"/>
  <c r="E17" i="41"/>
  <c r="BW16" i="41"/>
  <c r="BV16" i="41"/>
  <c r="BU16" i="41"/>
  <c r="BI16" i="41"/>
  <c r="BH16" i="41"/>
  <c r="BG16" i="41"/>
  <c r="AX16" i="41"/>
  <c r="AL16" i="41"/>
  <c r="AK16" i="41"/>
  <c r="AJ16" i="41"/>
  <c r="E16" i="41"/>
  <c r="BW15" i="41"/>
  <c r="BV15" i="41"/>
  <c r="BU15" i="41"/>
  <c r="BI15" i="41"/>
  <c r="BH15" i="41"/>
  <c r="BG15" i="41"/>
  <c r="AZ15" i="41"/>
  <c r="AY15" i="41"/>
  <c r="AX15" i="41"/>
  <c r="AL15" i="41"/>
  <c r="AK15" i="41"/>
  <c r="AJ15" i="41"/>
  <c r="E15" i="41"/>
  <c r="BP14" i="41"/>
  <c r="BO14" i="41"/>
  <c r="BN14" i="41"/>
  <c r="BM14" i="41"/>
  <c r="BL14" i="41"/>
  <c r="BK14" i="41"/>
  <c r="BJ14" i="41"/>
  <c r="BI14" i="41"/>
  <c r="BH14" i="41"/>
  <c r="BG14" i="41"/>
  <c r="AS14" i="41"/>
  <c r="AR14" i="41"/>
  <c r="AQ14" i="41"/>
  <c r="AP14" i="41"/>
  <c r="AO14" i="41"/>
  <c r="AN14" i="41"/>
  <c r="AM14" i="41"/>
  <c r="AL14" i="41"/>
  <c r="AK14" i="41"/>
  <c r="AJ14" i="41"/>
  <c r="E14" i="41"/>
  <c r="BW13" i="41"/>
  <c r="BV13" i="41"/>
  <c r="BU13" i="41"/>
  <c r="BI13" i="41"/>
  <c r="BH13" i="41"/>
  <c r="BG13" i="41"/>
  <c r="AZ13" i="41"/>
  <c r="AY13" i="41"/>
  <c r="AX13" i="41"/>
  <c r="AL13" i="41"/>
  <c r="AK13" i="41"/>
  <c r="AJ13" i="41"/>
  <c r="E13" i="41"/>
  <c r="BW12" i="41"/>
  <c r="BV12" i="41"/>
  <c r="BU12" i="41"/>
  <c r="BI12" i="41"/>
  <c r="BH12" i="41"/>
  <c r="BG12" i="41"/>
  <c r="AZ12" i="41"/>
  <c r="AY12" i="41"/>
  <c r="AX12" i="41"/>
  <c r="AL12" i="41"/>
  <c r="AK12" i="41"/>
  <c r="AJ12" i="41"/>
  <c r="E12" i="41"/>
  <c r="BW11" i="41"/>
  <c r="BV11" i="41"/>
  <c r="BU11" i="41"/>
  <c r="BI11" i="41"/>
  <c r="BH11" i="41"/>
  <c r="BG11" i="41"/>
  <c r="AZ11" i="41"/>
  <c r="AY11" i="41"/>
  <c r="AX11" i="41"/>
  <c r="AL11" i="41"/>
  <c r="AK11" i="41"/>
  <c r="AJ11" i="41"/>
  <c r="E11" i="41"/>
  <c r="BW10" i="41"/>
  <c r="BV10" i="41"/>
  <c r="BU10" i="41"/>
  <c r="BI10" i="41"/>
  <c r="BH10" i="41"/>
  <c r="AZ10" i="41"/>
  <c r="AY10" i="41"/>
  <c r="AX10" i="41"/>
  <c r="AL10" i="41"/>
  <c r="AK10" i="41"/>
  <c r="E10" i="41"/>
  <c r="BW9" i="41"/>
  <c r="BV9" i="41"/>
  <c r="BU9" i="41"/>
  <c r="BT9" i="41"/>
  <c r="BS9" i="41"/>
  <c r="BR9" i="41"/>
  <c r="BQ9" i="41"/>
  <c r="BP9" i="41"/>
  <c r="BO9" i="41"/>
  <c r="BN9" i="41"/>
  <c r="BM9" i="41"/>
  <c r="BL9" i="41"/>
  <c r="BK9" i="41"/>
  <c r="BJ9" i="41"/>
  <c r="BI9" i="41"/>
  <c r="BH9" i="41"/>
  <c r="BG9" i="41"/>
  <c r="BF9" i="41"/>
  <c r="BE9" i="41"/>
  <c r="BD9" i="41"/>
  <c r="BC9" i="41"/>
  <c r="BB9" i="41"/>
  <c r="AZ9" i="41"/>
  <c r="AY9" i="41"/>
  <c r="AX9" i="41"/>
  <c r="AW9" i="41"/>
  <c r="AV9" i="41"/>
  <c r="AU9" i="41"/>
  <c r="AT9" i="41"/>
  <c r="AS9" i="41"/>
  <c r="AR9" i="41"/>
  <c r="AQ9" i="41"/>
  <c r="AP9" i="41"/>
  <c r="AO9" i="41"/>
  <c r="AN9" i="41"/>
  <c r="AM9" i="41"/>
  <c r="AL9" i="41"/>
  <c r="AK9" i="41"/>
  <c r="AJ9" i="41"/>
  <c r="AI9" i="41"/>
  <c r="AH9" i="41"/>
  <c r="AG9" i="41"/>
  <c r="AF9" i="41"/>
  <c r="AE9" i="41"/>
  <c r="E9" i="41"/>
  <c r="P211" i="41" l="1"/>
  <c r="R215" i="36"/>
  <c r="S215" i="36"/>
  <c r="AA215" i="36"/>
  <c r="U215" i="38"/>
  <c r="Z215" i="38"/>
  <c r="Y215" i="37"/>
  <c r="S215" i="37"/>
  <c r="V215" i="37"/>
  <c r="S215" i="35"/>
  <c r="AA215" i="35"/>
  <c r="Z215" i="35"/>
  <c r="V215" i="35"/>
  <c r="S215" i="34"/>
  <c r="R215" i="34"/>
  <c r="S215" i="33"/>
  <c r="T215" i="33"/>
  <c r="W215" i="31"/>
  <c r="X215" i="31"/>
  <c r="U215" i="30"/>
  <c r="X215" i="30"/>
  <c r="Q215" i="30"/>
  <c r="Y215" i="30"/>
  <c r="W216" i="29"/>
  <c r="S209" i="36"/>
  <c r="J107" i="41"/>
  <c r="G195" i="41"/>
  <c r="J106" i="41"/>
  <c r="J179" i="41"/>
  <c r="H211" i="41"/>
  <c r="H98" i="41" s="1"/>
  <c r="O211" i="41"/>
  <c r="O168" i="41" s="1"/>
  <c r="L88" i="41"/>
  <c r="I211" i="41"/>
  <c r="I169" i="41" s="1"/>
  <c r="L93" i="41"/>
  <c r="J211" i="41"/>
  <c r="J166" i="41" s="1"/>
  <c r="S209" i="34"/>
  <c r="S213" i="34" s="1"/>
  <c r="S228" i="34" s="1"/>
  <c r="V209" i="38"/>
  <c r="V213" i="38" s="1"/>
  <c r="V228" i="38" s="1"/>
  <c r="V209" i="41"/>
  <c r="V213" i="41" s="1"/>
  <c r="V228" i="41" s="1"/>
  <c r="I98" i="41"/>
  <c r="M111" i="41"/>
  <c r="R209" i="37"/>
  <c r="R213" i="37" s="1"/>
  <c r="R228" i="37" s="1"/>
  <c r="S213" i="36"/>
  <c r="S228" i="36" s="1"/>
  <c r="AB209" i="38"/>
  <c r="AB215" i="38" s="1"/>
  <c r="AB207" i="41"/>
  <c r="S211" i="41"/>
  <c r="S99" i="41" s="1"/>
  <c r="AA211" i="41"/>
  <c r="M108" i="41"/>
  <c r="U211" i="41"/>
  <c r="U212" i="41" s="1"/>
  <c r="R211" i="41"/>
  <c r="R98" i="41" s="1"/>
  <c r="L107" i="41"/>
  <c r="T211" i="41"/>
  <c r="T212" i="41" s="1"/>
  <c r="AC207" i="41"/>
  <c r="AC88" i="41" s="1"/>
  <c r="AB209" i="41"/>
  <c r="AB190" i="41" s="1"/>
  <c r="W211" i="41"/>
  <c r="W212" i="41" s="1"/>
  <c r="V211" i="41"/>
  <c r="V168" i="41" s="1"/>
  <c r="X211" i="41"/>
  <c r="X169" i="41" s="1"/>
  <c r="Q211" i="41"/>
  <c r="Q98" i="41" s="1"/>
  <c r="Y211" i="41"/>
  <c r="Y102" i="41" s="1"/>
  <c r="Z211" i="41"/>
  <c r="Z99" i="41" s="1"/>
  <c r="M107" i="41"/>
  <c r="P209" i="37"/>
  <c r="P213" i="37" s="1"/>
  <c r="P228" i="37" s="1"/>
  <c r="P207" i="37"/>
  <c r="Y209" i="35"/>
  <c r="Y213" i="35" s="1"/>
  <c r="Y228" i="35" s="1"/>
  <c r="AA209" i="33"/>
  <c r="AA215" i="33" s="1"/>
  <c r="S209" i="33"/>
  <c r="S213" i="33" s="1"/>
  <c r="S228" i="33" s="1"/>
  <c r="AB207" i="33"/>
  <c r="AC207" i="33"/>
  <c r="V210" i="29"/>
  <c r="V214" i="29" s="1"/>
  <c r="V229" i="29" s="1"/>
  <c r="Y209" i="33"/>
  <c r="Y213" i="33" s="1"/>
  <c r="Y228" i="33" s="1"/>
  <c r="R209" i="38"/>
  <c r="R213" i="38" s="1"/>
  <c r="R228" i="38" s="1"/>
  <c r="R207" i="38"/>
  <c r="S209" i="41"/>
  <c r="S213" i="41" s="1"/>
  <c r="S228" i="41" s="1"/>
  <c r="S207" i="41"/>
  <c r="AA209" i="41"/>
  <c r="AA213" i="41" s="1"/>
  <c r="AA228" i="41" s="1"/>
  <c r="AA207" i="41"/>
  <c r="AA89" i="41" s="1"/>
  <c r="Y209" i="31"/>
  <c r="Y213" i="31" s="1"/>
  <c r="Y228" i="31" s="1"/>
  <c r="Y207" i="31"/>
  <c r="AC209" i="32"/>
  <c r="AC213" i="32" s="1"/>
  <c r="Q209" i="34"/>
  <c r="Q213" i="34" s="1"/>
  <c r="Q228" i="34" s="1"/>
  <c r="Q227" i="34"/>
  <c r="AB209" i="37"/>
  <c r="AB215" i="37" s="1"/>
  <c r="S209" i="35"/>
  <c r="S213" i="35" s="1"/>
  <c r="S228" i="35" s="1"/>
  <c r="S227" i="35"/>
  <c r="AA209" i="35"/>
  <c r="AA213" i="35" s="1"/>
  <c r="AA228" i="35" s="1"/>
  <c r="AA227" i="35"/>
  <c r="R209" i="34"/>
  <c r="R213" i="34" s="1"/>
  <c r="R228" i="34" s="1"/>
  <c r="R227" i="34"/>
  <c r="Y207" i="33"/>
  <c r="T209" i="35"/>
  <c r="T213" i="35" s="1"/>
  <c r="T228" i="35" s="1"/>
  <c r="T227" i="35"/>
  <c r="S207" i="34"/>
  <c r="Y209" i="34"/>
  <c r="Y213" i="34" s="1"/>
  <c r="Y228" i="34" s="1"/>
  <c r="Y227" i="34"/>
  <c r="Z209" i="34"/>
  <c r="Z213" i="34" s="1"/>
  <c r="Z228" i="34" s="1"/>
  <c r="Z227" i="34"/>
  <c r="R209" i="31"/>
  <c r="R213" i="31" s="1"/>
  <c r="R228" i="31" s="1"/>
  <c r="R227" i="31"/>
  <c r="V207" i="38"/>
  <c r="P212" i="41"/>
  <c r="T209" i="33"/>
  <c r="T213" i="33" s="1"/>
  <c r="T228" i="33" s="1"/>
  <c r="AB209" i="33"/>
  <c r="T209" i="41"/>
  <c r="T120" i="41" s="1"/>
  <c r="T227" i="41"/>
  <c r="X209" i="35"/>
  <c r="X213" i="35" s="1"/>
  <c r="X228" i="35" s="1"/>
  <c r="T209" i="37"/>
  <c r="T213" i="37" s="1"/>
  <c r="T228" i="37" s="1"/>
  <c r="T227" i="37"/>
  <c r="T147" i="41"/>
  <c r="T177" i="41" s="1"/>
  <c r="X152" i="41"/>
  <c r="X182" i="41" s="1"/>
  <c r="J152" i="41"/>
  <c r="J182" i="41" s="1"/>
  <c r="R152" i="41"/>
  <c r="R182" i="41" s="1"/>
  <c r="Z152" i="41"/>
  <c r="M147" i="41"/>
  <c r="U147" i="41"/>
  <c r="U157" i="41" s="1"/>
  <c r="AC147" i="41"/>
  <c r="AC177" i="41" s="1"/>
  <c r="T82" i="41"/>
  <c r="T85" i="41" s="1"/>
  <c r="AC82" i="41"/>
  <c r="AC91" i="41" s="1"/>
  <c r="M152" i="41"/>
  <c r="M182" i="41" s="1"/>
  <c r="U152" i="41"/>
  <c r="U182" i="41" s="1"/>
  <c r="AC152" i="41"/>
  <c r="AC182" i="41" s="1"/>
  <c r="H147" i="41"/>
  <c r="P147" i="41"/>
  <c r="P157" i="41" s="1"/>
  <c r="X147" i="41"/>
  <c r="X177" i="41" s="1"/>
  <c r="T152" i="41"/>
  <c r="T182" i="41" s="1"/>
  <c r="I147" i="41"/>
  <c r="I177" i="41" s="1"/>
  <c r="K147" i="41"/>
  <c r="K177" i="41" s="1"/>
  <c r="S147" i="41"/>
  <c r="S177" i="41" s="1"/>
  <c r="AA147" i="41"/>
  <c r="AA177" i="41" s="1"/>
  <c r="O152" i="41"/>
  <c r="O172" i="41" s="1"/>
  <c r="W152" i="41"/>
  <c r="W182" i="41" s="1"/>
  <c r="K82" i="41"/>
  <c r="K85" i="41" s="1"/>
  <c r="S143" i="41"/>
  <c r="K152" i="41"/>
  <c r="K182" i="41" s="1"/>
  <c r="S152" i="41"/>
  <c r="S182" i="41" s="1"/>
  <c r="AA152" i="41"/>
  <c r="AA182" i="41" s="1"/>
  <c r="L152" i="41"/>
  <c r="L182" i="41" s="1"/>
  <c r="N152" i="41"/>
  <c r="N182" i="41" s="1"/>
  <c r="V152" i="41"/>
  <c r="V182" i="41" s="1"/>
  <c r="J147" i="41"/>
  <c r="J177" i="41" s="1"/>
  <c r="R147" i="41"/>
  <c r="R177" i="41" s="1"/>
  <c r="Z147" i="41"/>
  <c r="Z177" i="41" s="1"/>
  <c r="H152" i="41"/>
  <c r="P152" i="41"/>
  <c r="P182" i="41" s="1"/>
  <c r="L90" i="41"/>
  <c r="H108" i="41"/>
  <c r="Y107" i="41"/>
  <c r="J111" i="41"/>
  <c r="L111" i="41"/>
  <c r="K108" i="41"/>
  <c r="R107" i="41"/>
  <c r="Z107" i="41"/>
  <c r="L106" i="41"/>
  <c r="L82" i="41"/>
  <c r="L109" i="41" s="1"/>
  <c r="O107" i="41"/>
  <c r="N107" i="41"/>
  <c r="W143" i="41"/>
  <c r="J108" i="41"/>
  <c r="U208" i="29"/>
  <c r="U210" i="29"/>
  <c r="U214" i="29" s="1"/>
  <c r="U229" i="29" s="1"/>
  <c r="T208" i="29"/>
  <c r="T210" i="29"/>
  <c r="T214" i="29" s="1"/>
  <c r="T229" i="29" s="1"/>
  <c r="Y210" i="29"/>
  <c r="Y214" i="29" s="1"/>
  <c r="Y229" i="29" s="1"/>
  <c r="Y208" i="29"/>
  <c r="X210" i="29"/>
  <c r="X214" i="29" s="1"/>
  <c r="X229" i="29" s="1"/>
  <c r="X208" i="29"/>
  <c r="AC208" i="29"/>
  <c r="AC210" i="29"/>
  <c r="W210" i="29"/>
  <c r="W214" i="29" s="1"/>
  <c r="W229" i="29" s="1"/>
  <c r="AB208" i="29"/>
  <c r="AB210" i="29"/>
  <c r="AA210" i="29"/>
  <c r="S210" i="29"/>
  <c r="S214" i="29" s="1"/>
  <c r="S229" i="29" s="1"/>
  <c r="W208" i="29"/>
  <c r="Z210" i="29"/>
  <c r="Z214" i="29" s="1"/>
  <c r="Z229" i="29" s="1"/>
  <c r="R210" i="29"/>
  <c r="R214" i="29" s="1"/>
  <c r="R229" i="29" s="1"/>
  <c r="V208" i="29"/>
  <c r="Y207" i="30"/>
  <c r="Y209" i="30"/>
  <c r="Y213" i="30" s="1"/>
  <c r="Y228" i="30" s="1"/>
  <c r="O207" i="30"/>
  <c r="O209" i="30"/>
  <c r="O213" i="30" s="1"/>
  <c r="O228" i="30" s="1"/>
  <c r="U207" i="30"/>
  <c r="U209" i="30"/>
  <c r="U213" i="30" s="1"/>
  <c r="U228" i="30" s="1"/>
  <c r="Q207" i="30"/>
  <c r="Q209" i="30"/>
  <c r="Q213" i="30" s="1"/>
  <c r="Q228" i="30" s="1"/>
  <c r="W207" i="30"/>
  <c r="W209" i="30"/>
  <c r="W213" i="30" s="1"/>
  <c r="W228" i="30" s="1"/>
  <c r="S207" i="30"/>
  <c r="S209" i="30"/>
  <c r="S213" i="30" s="1"/>
  <c r="S228" i="30" s="1"/>
  <c r="M207" i="30"/>
  <c r="M209" i="30"/>
  <c r="M213" i="30" s="1"/>
  <c r="R209" i="30"/>
  <c r="R213" i="30" s="1"/>
  <c r="R228" i="30" s="1"/>
  <c r="P209" i="30"/>
  <c r="P213" i="30" s="1"/>
  <c r="P228" i="30" s="1"/>
  <c r="X209" i="30"/>
  <c r="X213" i="30" s="1"/>
  <c r="X228" i="30" s="1"/>
  <c r="T209" i="30"/>
  <c r="T213" i="30" s="1"/>
  <c r="T228" i="30" s="1"/>
  <c r="N209" i="30"/>
  <c r="N213" i="30" s="1"/>
  <c r="V209" i="30"/>
  <c r="V213" i="30" s="1"/>
  <c r="V228" i="30" s="1"/>
  <c r="P209" i="31"/>
  <c r="P213" i="31" s="1"/>
  <c r="P207" i="31"/>
  <c r="Q209" i="31"/>
  <c r="Q213" i="31" s="1"/>
  <c r="Q228" i="31" s="1"/>
  <c r="W209" i="31"/>
  <c r="W213" i="31" s="1"/>
  <c r="W228" i="31" s="1"/>
  <c r="W207" i="31"/>
  <c r="M207" i="31"/>
  <c r="M209" i="31"/>
  <c r="M213" i="31" s="1"/>
  <c r="X209" i="31"/>
  <c r="X213" i="31" s="1"/>
  <c r="X228" i="31" s="1"/>
  <c r="X207" i="31"/>
  <c r="S207" i="31"/>
  <c r="S209" i="31"/>
  <c r="S213" i="31" s="1"/>
  <c r="S228" i="31" s="1"/>
  <c r="T207" i="31"/>
  <c r="T209" i="31"/>
  <c r="T213" i="31" s="1"/>
  <c r="T228" i="31" s="1"/>
  <c r="O209" i="31"/>
  <c r="O213" i="31" s="1"/>
  <c r="O207" i="31"/>
  <c r="U209" i="31"/>
  <c r="U213" i="31" s="1"/>
  <c r="U228" i="31" s="1"/>
  <c r="N209" i="31"/>
  <c r="N213" i="31" s="1"/>
  <c r="V209" i="31"/>
  <c r="V213" i="31" s="1"/>
  <c r="V228" i="31" s="1"/>
  <c r="AB209" i="32"/>
  <c r="AB213" i="32" s="1"/>
  <c r="AB207" i="32"/>
  <c r="S207" i="33"/>
  <c r="AA207" i="33"/>
  <c r="U209" i="33"/>
  <c r="U213" i="33" s="1"/>
  <c r="U228" i="33" s="1"/>
  <c r="AC209" i="33"/>
  <c r="V209" i="33"/>
  <c r="V213" i="33" s="1"/>
  <c r="V228" i="33" s="1"/>
  <c r="W209" i="33"/>
  <c r="W213" i="33" s="1"/>
  <c r="W228" i="33" s="1"/>
  <c r="Z209" i="33"/>
  <c r="Z213" i="33" s="1"/>
  <c r="Z228" i="33" s="1"/>
  <c r="X209" i="33"/>
  <c r="X213" i="33" s="1"/>
  <c r="X228" i="33" s="1"/>
  <c r="R209" i="33"/>
  <c r="R213" i="33" s="1"/>
  <c r="R228" i="33" s="1"/>
  <c r="N207" i="34"/>
  <c r="N209" i="34"/>
  <c r="N213" i="34" s="1"/>
  <c r="X209" i="34"/>
  <c r="X213" i="34" s="1"/>
  <c r="X228" i="34" s="1"/>
  <c r="X207" i="34"/>
  <c r="T207" i="34"/>
  <c r="T209" i="34"/>
  <c r="T213" i="34" s="1"/>
  <c r="T228" i="34" s="1"/>
  <c r="P209" i="34"/>
  <c r="P213" i="34" s="1"/>
  <c r="P228" i="34" s="1"/>
  <c r="P207" i="34"/>
  <c r="U209" i="34"/>
  <c r="U213" i="34" s="1"/>
  <c r="U228" i="34" s="1"/>
  <c r="V209" i="34"/>
  <c r="V213" i="34" s="1"/>
  <c r="V228" i="34" s="1"/>
  <c r="O209" i="34"/>
  <c r="O213" i="34" s="1"/>
  <c r="W209" i="34"/>
  <c r="W213" i="34" s="1"/>
  <c r="W228" i="34" s="1"/>
  <c r="R207" i="35"/>
  <c r="R209" i="35"/>
  <c r="R213" i="35" s="1"/>
  <c r="R228" i="35" s="1"/>
  <c r="P209" i="35"/>
  <c r="P213" i="35" s="1"/>
  <c r="P228" i="35" s="1"/>
  <c r="P207" i="35"/>
  <c r="Z207" i="35"/>
  <c r="Z209" i="35"/>
  <c r="Z213" i="35" s="1"/>
  <c r="Z228" i="35" s="1"/>
  <c r="Q209" i="35"/>
  <c r="Q213" i="35" s="1"/>
  <c r="Q228" i="35" s="1"/>
  <c r="V207" i="35"/>
  <c r="V209" i="35"/>
  <c r="V213" i="35" s="1"/>
  <c r="V228" i="35" s="1"/>
  <c r="X207" i="35"/>
  <c r="Q207" i="35"/>
  <c r="Y207" i="35"/>
  <c r="U209" i="35"/>
  <c r="U213" i="35" s="1"/>
  <c r="U228" i="35" s="1"/>
  <c r="O209" i="35"/>
  <c r="O213" i="35" s="1"/>
  <c r="W209" i="35"/>
  <c r="W213" i="35" s="1"/>
  <c r="W228" i="35" s="1"/>
  <c r="X209" i="37"/>
  <c r="X213" i="37" s="1"/>
  <c r="X228" i="37" s="1"/>
  <c r="Y207" i="37"/>
  <c r="Y209" i="37"/>
  <c r="Y213" i="37" s="1"/>
  <c r="Y228" i="37" s="1"/>
  <c r="U207" i="37"/>
  <c r="U209" i="37"/>
  <c r="U213" i="37" s="1"/>
  <c r="U228" i="37" s="1"/>
  <c r="Q207" i="37"/>
  <c r="Q209" i="37"/>
  <c r="Q213" i="37" s="1"/>
  <c r="Q228" i="37" s="1"/>
  <c r="Z209" i="37"/>
  <c r="Z213" i="37" s="1"/>
  <c r="Z228" i="37" s="1"/>
  <c r="R207" i="37"/>
  <c r="Z207" i="37"/>
  <c r="S209" i="37"/>
  <c r="S213" i="37" s="1"/>
  <c r="S228" i="37" s="1"/>
  <c r="AA209" i="37"/>
  <c r="AA213" i="37" s="1"/>
  <c r="AA228" i="37" s="1"/>
  <c r="V209" i="37"/>
  <c r="V213" i="37" s="1"/>
  <c r="V228" i="37" s="1"/>
  <c r="W209" i="37"/>
  <c r="W213" i="37" s="1"/>
  <c r="W228" i="37" s="1"/>
  <c r="R209" i="41"/>
  <c r="R191" i="41" s="1"/>
  <c r="Z209" i="41"/>
  <c r="Z125" i="41" s="1"/>
  <c r="U209" i="41"/>
  <c r="U191" i="41" s="1"/>
  <c r="R207" i="41"/>
  <c r="Z207" i="41"/>
  <c r="P98" i="41"/>
  <c r="V207" i="41"/>
  <c r="V160" i="41" s="1"/>
  <c r="W209" i="41"/>
  <c r="W126" i="41" s="1"/>
  <c r="P209" i="41"/>
  <c r="P190" i="41" s="1"/>
  <c r="X209" i="41"/>
  <c r="X190" i="41" s="1"/>
  <c r="Q209" i="41"/>
  <c r="Q117" i="41" s="1"/>
  <c r="Y209" i="41"/>
  <c r="Y213" i="41" s="1"/>
  <c r="Y228" i="41" s="1"/>
  <c r="AA207" i="38"/>
  <c r="AA209" i="38"/>
  <c r="AA213" i="38" s="1"/>
  <c r="AA228" i="38" s="1"/>
  <c r="W209" i="38"/>
  <c r="W213" i="38" s="1"/>
  <c r="W228" i="38" s="1"/>
  <c r="W207" i="38"/>
  <c r="AC207" i="38"/>
  <c r="AC209" i="38"/>
  <c r="S207" i="38"/>
  <c r="S209" i="38"/>
  <c r="S213" i="38" s="1"/>
  <c r="S228" i="38" s="1"/>
  <c r="Y207" i="38"/>
  <c r="Y209" i="38"/>
  <c r="Y213" i="38" s="1"/>
  <c r="Y228" i="38" s="1"/>
  <c r="AD209" i="38"/>
  <c r="T209" i="38"/>
  <c r="T213" i="38" s="1"/>
  <c r="T228" i="38" s="1"/>
  <c r="U207" i="38"/>
  <c r="U209" i="38"/>
  <c r="U213" i="38" s="1"/>
  <c r="U228" i="38" s="1"/>
  <c r="Z209" i="38"/>
  <c r="Z213" i="38" s="1"/>
  <c r="Z228" i="38" s="1"/>
  <c r="T207" i="38"/>
  <c r="AB207" i="38"/>
  <c r="X209" i="38"/>
  <c r="X213" i="38" s="1"/>
  <c r="X228" i="38" s="1"/>
  <c r="AB207" i="36"/>
  <c r="AB209" i="36"/>
  <c r="AB215" i="36" s="1"/>
  <c r="Q207" i="36"/>
  <c r="Q209" i="36"/>
  <c r="Q213" i="36" s="1"/>
  <c r="Q228" i="36" s="1"/>
  <c r="AC207" i="36"/>
  <c r="AC209" i="36"/>
  <c r="R207" i="36"/>
  <c r="R209" i="36"/>
  <c r="R213" i="36" s="1"/>
  <c r="R228" i="36" s="1"/>
  <c r="X207" i="36"/>
  <c r="X209" i="36"/>
  <c r="X213" i="36" s="1"/>
  <c r="X228" i="36" s="1"/>
  <c r="Y207" i="36"/>
  <c r="Y209" i="36"/>
  <c r="Y213" i="36" s="1"/>
  <c r="Y228" i="36" s="1"/>
  <c r="T207" i="36"/>
  <c r="T209" i="36"/>
  <c r="T213" i="36" s="1"/>
  <c r="T228" i="36" s="1"/>
  <c r="U209" i="36"/>
  <c r="U213" i="36" s="1"/>
  <c r="U228" i="36" s="1"/>
  <c r="U207" i="36"/>
  <c r="V209" i="36"/>
  <c r="V213" i="36" s="1"/>
  <c r="V228" i="36" s="1"/>
  <c r="V207" i="36"/>
  <c r="AA209" i="36"/>
  <c r="AA213" i="36" s="1"/>
  <c r="AA228" i="36" s="1"/>
  <c r="S207" i="36"/>
  <c r="AA207" i="36"/>
  <c r="W209" i="36"/>
  <c r="W213" i="36" s="1"/>
  <c r="W228" i="36" s="1"/>
  <c r="Z209" i="36"/>
  <c r="Z213" i="36" s="1"/>
  <c r="Z228" i="36" s="1"/>
  <c r="K106" i="41"/>
  <c r="K111" i="41"/>
  <c r="H107" i="41"/>
  <c r="L179" i="41"/>
  <c r="I107" i="41"/>
  <c r="L89" i="41"/>
  <c r="L108" i="41"/>
  <c r="N180" i="41"/>
  <c r="W108" i="41"/>
  <c r="W179" i="41"/>
  <c r="P106" i="41"/>
  <c r="P108" i="41"/>
  <c r="P107" i="41"/>
  <c r="X108" i="41"/>
  <c r="X107" i="41"/>
  <c r="V107" i="41"/>
  <c r="V108" i="41"/>
  <c r="V111" i="41"/>
  <c r="Q179" i="41"/>
  <c r="Q107" i="41"/>
  <c r="S181" i="41"/>
  <c r="S111" i="41"/>
  <c r="S108" i="41"/>
  <c r="AA180" i="41"/>
  <c r="AA107" i="41"/>
  <c r="T176" i="41"/>
  <c r="T111" i="41"/>
  <c r="T108" i="41"/>
  <c r="T106" i="41"/>
  <c r="AB106" i="41"/>
  <c r="AB108" i="41"/>
  <c r="AB111" i="41"/>
  <c r="U111" i="41"/>
  <c r="U107" i="41"/>
  <c r="AC106" i="41"/>
  <c r="AC107" i="41"/>
  <c r="AC111" i="41"/>
  <c r="S107" i="41"/>
  <c r="U108" i="41"/>
  <c r="AB180" i="41"/>
  <c r="Y176" i="41"/>
  <c r="T107" i="41"/>
  <c r="AB107" i="41"/>
  <c r="AA106" i="41"/>
  <c r="Y108" i="41"/>
  <c r="W90" i="41"/>
  <c r="AC209" i="41"/>
  <c r="AC115" i="41" s="1"/>
  <c r="W88" i="41"/>
  <c r="AA90" i="41"/>
  <c r="W159" i="41"/>
  <c r="Q159" i="41"/>
  <c r="Q89" i="41"/>
  <c r="Q90" i="41"/>
  <c r="Q93" i="41"/>
  <c r="Q160" i="41"/>
  <c r="P90" i="41"/>
  <c r="P88" i="41"/>
  <c r="P89" i="41"/>
  <c r="P93" i="41"/>
  <c r="P169" i="41"/>
  <c r="P179" i="41"/>
  <c r="P159" i="41"/>
  <c r="J176" i="41"/>
  <c r="H178" i="41"/>
  <c r="P158" i="41"/>
  <c r="P168" i="41"/>
  <c r="P178" i="41"/>
  <c r="Z179" i="41"/>
  <c r="AC85" i="41"/>
  <c r="AC109" i="41"/>
  <c r="W111" i="41"/>
  <c r="W93" i="41"/>
  <c r="O111" i="41"/>
  <c r="O180" i="41"/>
  <c r="AA143" i="41"/>
  <c r="AA146" i="41"/>
  <c r="I178" i="41"/>
  <c r="I168" i="41"/>
  <c r="Q178" i="41"/>
  <c r="Q158" i="41"/>
  <c r="Y178" i="41"/>
  <c r="Y168" i="41"/>
  <c r="K179" i="41"/>
  <c r="S179" i="41"/>
  <c r="AA179" i="41"/>
  <c r="AA159" i="41"/>
  <c r="M180" i="41"/>
  <c r="U180" i="41"/>
  <c r="AC180" i="41"/>
  <c r="O181" i="41"/>
  <c r="W161" i="41"/>
  <c r="W181" i="41"/>
  <c r="AB178" i="41"/>
  <c r="S178" i="41"/>
  <c r="V82" i="41"/>
  <c r="V85" i="41" s="1"/>
  <c r="V106" i="41"/>
  <c r="R146" i="41"/>
  <c r="R143" i="41"/>
  <c r="AB147" i="41"/>
  <c r="X178" i="41"/>
  <c r="N181" i="41"/>
  <c r="W82" i="41"/>
  <c r="W85" i="41" s="1"/>
  <c r="N106" i="41"/>
  <c r="O82" i="41"/>
  <c r="O85" i="41" s="1"/>
  <c r="X82" i="41"/>
  <c r="X85" i="41" s="1"/>
  <c r="AA93" i="41"/>
  <c r="Q88" i="41"/>
  <c r="P97" i="41"/>
  <c r="P99" i="41"/>
  <c r="O106" i="41"/>
  <c r="X106" i="41"/>
  <c r="N111" i="41"/>
  <c r="X111" i="41"/>
  <c r="L143" i="41"/>
  <c r="T143" i="41"/>
  <c r="AB176" i="41"/>
  <c r="N147" i="41"/>
  <c r="V147" i="41"/>
  <c r="J168" i="41"/>
  <c r="J178" i="41"/>
  <c r="Z178" i="41"/>
  <c r="T179" i="41"/>
  <c r="AB179" i="41"/>
  <c r="P171" i="41"/>
  <c r="P181" i="41"/>
  <c r="L161" i="41"/>
  <c r="L181" i="41"/>
  <c r="H179" i="41"/>
  <c r="X146" i="41"/>
  <c r="X143" i="41"/>
  <c r="V178" i="41"/>
  <c r="J170" i="41"/>
  <c r="J180" i="41"/>
  <c r="V143" i="41"/>
  <c r="X89" i="41"/>
  <c r="Z146" i="41"/>
  <c r="Z143" i="41"/>
  <c r="L160" i="41"/>
  <c r="L180" i="41"/>
  <c r="V181" i="41"/>
  <c r="I166" i="41"/>
  <c r="I176" i="41"/>
  <c r="AA158" i="41"/>
  <c r="AA178" i="41"/>
  <c r="N82" i="41"/>
  <c r="N85" i="41" s="1"/>
  <c r="W106" i="41"/>
  <c r="AC108" i="41"/>
  <c r="Y82" i="41"/>
  <c r="Y85" i="41" s="1"/>
  <c r="H99" i="41"/>
  <c r="P102" i="41"/>
  <c r="Y106" i="41"/>
  <c r="K107" i="41"/>
  <c r="P111" i="41"/>
  <c r="Y111" i="41"/>
  <c r="M176" i="41"/>
  <c r="U146" i="41"/>
  <c r="U143" i="41"/>
  <c r="AC146" i="41"/>
  <c r="AC143" i="41"/>
  <c r="O147" i="41"/>
  <c r="W147" i="41"/>
  <c r="K178" i="41"/>
  <c r="M179" i="41"/>
  <c r="U179" i="41"/>
  <c r="AC179" i="41"/>
  <c r="W160" i="41"/>
  <c r="W180" i="41"/>
  <c r="I171" i="41"/>
  <c r="I181" i="41"/>
  <c r="Q161" i="41"/>
  <c r="Q181" i="41"/>
  <c r="Y181" i="41"/>
  <c r="S146" i="41"/>
  <c r="O179" i="41"/>
  <c r="H146" i="41"/>
  <c r="H143" i="41"/>
  <c r="N178" i="41"/>
  <c r="Z180" i="41"/>
  <c r="AB181" i="41"/>
  <c r="R178" i="41"/>
  <c r="Y180" i="41"/>
  <c r="K207" i="41"/>
  <c r="K209" i="41"/>
  <c r="V189" i="41"/>
  <c r="M82" i="41"/>
  <c r="M106" i="41"/>
  <c r="J143" i="41"/>
  <c r="R179" i="41"/>
  <c r="N108" i="41"/>
  <c r="J82" i="41"/>
  <c r="R82" i="41"/>
  <c r="Z82" i="41"/>
  <c r="Z85" i="41" s="1"/>
  <c r="H82" i="41"/>
  <c r="Q82" i="41"/>
  <c r="Q85" i="41" s="1"/>
  <c r="AA82" i="41"/>
  <c r="W89" i="41"/>
  <c r="I97" i="41"/>
  <c r="I99" i="41"/>
  <c r="H106" i="41"/>
  <c r="Q106" i="41"/>
  <c r="Z106" i="41"/>
  <c r="Q108" i="41"/>
  <c r="Z108" i="41"/>
  <c r="H111" i="41"/>
  <c r="Q111" i="41"/>
  <c r="Z111" i="41"/>
  <c r="N176" i="41"/>
  <c r="V176" i="41"/>
  <c r="L178" i="41"/>
  <c r="L158" i="41"/>
  <c r="T178" i="41"/>
  <c r="N179" i="41"/>
  <c r="V179" i="41"/>
  <c r="H180" i="41"/>
  <c r="P160" i="41"/>
  <c r="P170" i="41"/>
  <c r="P180" i="41"/>
  <c r="J181" i="41"/>
  <c r="R181" i="41"/>
  <c r="Z181" i="41"/>
  <c r="M143" i="41"/>
  <c r="T166" i="41"/>
  <c r="T181" i="41"/>
  <c r="P146" i="41"/>
  <c r="P143" i="41"/>
  <c r="H169" i="41"/>
  <c r="R180" i="41"/>
  <c r="X180" i="41"/>
  <c r="X181" i="41"/>
  <c r="X161" i="41"/>
  <c r="X179" i="41"/>
  <c r="U82" i="41"/>
  <c r="U106" i="41"/>
  <c r="Y169" i="41"/>
  <c r="Y179" i="41"/>
  <c r="I102" i="41"/>
  <c r="L147" i="41"/>
  <c r="T160" i="41"/>
  <c r="T180" i="41"/>
  <c r="J172" i="41"/>
  <c r="K143" i="41"/>
  <c r="K146" i="41"/>
  <c r="S106" i="41"/>
  <c r="I82" i="41"/>
  <c r="S82" i="41"/>
  <c r="AB82" i="41"/>
  <c r="I106" i="41"/>
  <c r="R106" i="41"/>
  <c r="W107" i="41"/>
  <c r="I108" i="41"/>
  <c r="R108" i="41"/>
  <c r="AA108" i="41"/>
  <c r="I111" i="41"/>
  <c r="R111" i="41"/>
  <c r="AA111" i="41"/>
  <c r="O176" i="41"/>
  <c r="I143" i="41"/>
  <c r="Q147" i="41"/>
  <c r="Y147" i="41"/>
  <c r="M178" i="41"/>
  <c r="U178" i="41"/>
  <c r="AC178" i="41"/>
  <c r="I180" i="41"/>
  <c r="I170" i="41"/>
  <c r="K181" i="41"/>
  <c r="N143" i="41"/>
  <c r="U181" i="41"/>
  <c r="P161" i="41"/>
  <c r="I209" i="41"/>
  <c r="I207" i="41"/>
  <c r="I93" i="41" s="1"/>
  <c r="AB152" i="41"/>
  <c r="O143" i="41"/>
  <c r="AA160" i="41"/>
  <c r="Q156" i="41"/>
  <c r="L159" i="41"/>
  <c r="Y143" i="41"/>
  <c r="L146" i="41"/>
  <c r="W158" i="41"/>
  <c r="Q143" i="41"/>
  <c r="Y166" i="41"/>
  <c r="I179" i="41"/>
  <c r="S180" i="41"/>
  <c r="H181" i="41"/>
  <c r="AA161" i="41"/>
  <c r="W178" i="41"/>
  <c r="AA181" i="41"/>
  <c r="M209" i="41"/>
  <c r="M207" i="41"/>
  <c r="M160" i="41" s="1"/>
  <c r="Y93" i="41"/>
  <c r="W176" i="41"/>
  <c r="Q180" i="41"/>
  <c r="AB143" i="41"/>
  <c r="W156" i="41"/>
  <c r="H209" i="41"/>
  <c r="H207" i="41"/>
  <c r="H90" i="41" s="1"/>
  <c r="V180" i="41"/>
  <c r="AC181" i="41"/>
  <c r="Q176" i="41"/>
  <c r="K180" i="41"/>
  <c r="N209" i="41"/>
  <c r="N129" i="41" s="1"/>
  <c r="N207" i="41"/>
  <c r="N156" i="41" s="1"/>
  <c r="I152" i="41"/>
  <c r="I153" i="41" s="1"/>
  <c r="Q152" i="41"/>
  <c r="Y152" i="41"/>
  <c r="O209" i="41"/>
  <c r="O207" i="41"/>
  <c r="O161" i="41" s="1"/>
  <c r="O178" i="41"/>
  <c r="M181" i="41"/>
  <c r="J209" i="41"/>
  <c r="J207" i="41"/>
  <c r="J160" i="41" s="1"/>
  <c r="AB156" i="41"/>
  <c r="L209" i="41"/>
  <c r="X158" i="41"/>
  <c r="G223" i="41"/>
  <c r="S220" i="41" s="1"/>
  <c r="N211" i="41"/>
  <c r="N97" i="41" s="1"/>
  <c r="M211" i="41"/>
  <c r="M170" i="41" s="1"/>
  <c r="L211" i="41"/>
  <c r="L170" i="41" s="1"/>
  <c r="AA168" i="41"/>
  <c r="K211" i="41"/>
  <c r="K169" i="41" s="1"/>
  <c r="R215" i="38" l="1"/>
  <c r="H172" i="41"/>
  <c r="H168" i="41"/>
  <c r="Q166" i="41"/>
  <c r="O99" i="41"/>
  <c r="H170" i="41"/>
  <c r="Q171" i="41"/>
  <c r="S188" i="41"/>
  <c r="H102" i="41"/>
  <c r="O171" i="41"/>
  <c r="Q97" i="41"/>
  <c r="H171" i="41"/>
  <c r="X171" i="41"/>
  <c r="K157" i="41"/>
  <c r="Q170" i="41"/>
  <c r="O169" i="41"/>
  <c r="R215" i="41"/>
  <c r="W102" i="41"/>
  <c r="H97" i="41"/>
  <c r="T116" i="41"/>
  <c r="J98" i="41"/>
  <c r="M153" i="41"/>
  <c r="M173" i="41" s="1"/>
  <c r="K187" i="41"/>
  <c r="S162" i="41"/>
  <c r="U215" i="36"/>
  <c r="Y215" i="36"/>
  <c r="W215" i="36"/>
  <c r="Q215" i="36"/>
  <c r="Z215" i="36"/>
  <c r="T215" i="36"/>
  <c r="V215" i="36"/>
  <c r="X215" i="36"/>
  <c r="Y215" i="38"/>
  <c r="X215" i="38"/>
  <c r="AA215" i="38"/>
  <c r="W215" i="38"/>
  <c r="S215" i="38"/>
  <c r="AC213" i="38"/>
  <c r="AC215" i="38"/>
  <c r="V215" i="38"/>
  <c r="T215" i="38"/>
  <c r="AC159" i="41"/>
  <c r="Y215" i="41"/>
  <c r="AC89" i="41"/>
  <c r="Q215" i="41"/>
  <c r="AC160" i="41"/>
  <c r="V215" i="41"/>
  <c r="Z98" i="41"/>
  <c r="J102" i="41"/>
  <c r="AA215" i="41"/>
  <c r="X215" i="41"/>
  <c r="AC161" i="41"/>
  <c r="AC90" i="41"/>
  <c r="S215" i="41"/>
  <c r="P215" i="41"/>
  <c r="AC93" i="41"/>
  <c r="N169" i="41"/>
  <c r="U215" i="41"/>
  <c r="W215" i="41"/>
  <c r="Z215" i="41"/>
  <c r="T215" i="41"/>
  <c r="Z215" i="37"/>
  <c r="U215" i="37"/>
  <c r="X215" i="37"/>
  <c r="P215" i="37"/>
  <c r="T215" i="37"/>
  <c r="W215" i="37"/>
  <c r="R215" i="37"/>
  <c r="AA215" i="37"/>
  <c r="Q215" i="37"/>
  <c r="W215" i="35"/>
  <c r="Q215" i="35"/>
  <c r="T215" i="35"/>
  <c r="X215" i="35"/>
  <c r="R215" i="35"/>
  <c r="P215" i="35"/>
  <c r="U215" i="35"/>
  <c r="Y215" i="35"/>
  <c r="V215" i="34"/>
  <c r="U215" i="34"/>
  <c r="Z215" i="34"/>
  <c r="X215" i="34"/>
  <c r="P215" i="34"/>
  <c r="Y215" i="34"/>
  <c r="T215" i="34"/>
  <c r="W215" i="34"/>
  <c r="Q215" i="34"/>
  <c r="Z215" i="33"/>
  <c r="W215" i="33"/>
  <c r="Y215" i="33"/>
  <c r="X215" i="33"/>
  <c r="R215" i="33"/>
  <c r="V215" i="33"/>
  <c r="U215" i="33"/>
  <c r="P215" i="31"/>
  <c r="U215" i="31"/>
  <c r="Y215" i="31"/>
  <c r="S215" i="31"/>
  <c r="V215" i="31"/>
  <c r="T215" i="31"/>
  <c r="Q215" i="31"/>
  <c r="R215" i="31"/>
  <c r="P215" i="30"/>
  <c r="W215" i="30"/>
  <c r="S215" i="30"/>
  <c r="V215" i="30"/>
  <c r="R215" i="30"/>
  <c r="T215" i="30"/>
  <c r="V216" i="29"/>
  <c r="U216" i="29"/>
  <c r="Z216" i="29"/>
  <c r="X216" i="29"/>
  <c r="R216" i="29"/>
  <c r="Y216" i="29"/>
  <c r="T216" i="29"/>
  <c r="S216" i="29"/>
  <c r="T186" i="41"/>
  <c r="AB213" i="36"/>
  <c r="AB228" i="36" s="1"/>
  <c r="AA213" i="33"/>
  <c r="AA228" i="33" s="1"/>
  <c r="AB213" i="38"/>
  <c r="AB228" i="38" s="1"/>
  <c r="AB213" i="37"/>
  <c r="AB228" i="37" s="1"/>
  <c r="P228" i="31"/>
  <c r="X99" i="41"/>
  <c r="O166" i="41"/>
  <c r="O97" i="41"/>
  <c r="X102" i="41"/>
  <c r="J99" i="41"/>
  <c r="X170" i="41"/>
  <c r="AC162" i="41"/>
  <c r="R212" i="41"/>
  <c r="X212" i="41"/>
  <c r="AA188" i="41"/>
  <c r="Y189" i="41"/>
  <c r="X168" i="41"/>
  <c r="O170" i="41"/>
  <c r="X172" i="41"/>
  <c r="Q99" i="41"/>
  <c r="O102" i="41"/>
  <c r="T153" i="41"/>
  <c r="T193" i="41" s="1"/>
  <c r="X98" i="41"/>
  <c r="Q168" i="41"/>
  <c r="J97" i="41"/>
  <c r="J169" i="41"/>
  <c r="J171" i="41"/>
  <c r="V156" i="41"/>
  <c r="Z168" i="41"/>
  <c r="Z169" i="41"/>
  <c r="T157" i="41"/>
  <c r="R168" i="41"/>
  <c r="Z97" i="41"/>
  <c r="T192" i="41"/>
  <c r="R97" i="41"/>
  <c r="R102" i="41"/>
  <c r="V212" i="41"/>
  <c r="Z172" i="41"/>
  <c r="J153" i="41"/>
  <c r="J163" i="41" s="1"/>
  <c r="T100" i="41"/>
  <c r="Z102" i="41"/>
  <c r="T109" i="41"/>
  <c r="X157" i="41"/>
  <c r="J167" i="41"/>
  <c r="O98" i="41"/>
  <c r="Z171" i="41"/>
  <c r="R169" i="41"/>
  <c r="Z170" i="41"/>
  <c r="R170" i="41"/>
  <c r="X167" i="41"/>
  <c r="Z212" i="41"/>
  <c r="I167" i="41"/>
  <c r="T213" i="41"/>
  <c r="T228" i="41" s="1"/>
  <c r="I160" i="41"/>
  <c r="R157" i="41"/>
  <c r="I159" i="41"/>
  <c r="R213" i="41"/>
  <c r="R228" i="41" s="1"/>
  <c r="Q213" i="41"/>
  <c r="Q228" i="41" s="1"/>
  <c r="M169" i="41"/>
  <c r="AA212" i="41"/>
  <c r="G231" i="41" s="1"/>
  <c r="AB210" i="41" s="1"/>
  <c r="AB214" i="41" s="1"/>
  <c r="I161" i="41"/>
  <c r="K168" i="41"/>
  <c r="N158" i="41"/>
  <c r="H157" i="41"/>
  <c r="S212" i="41"/>
  <c r="AA157" i="41"/>
  <c r="W213" i="41"/>
  <c r="W228" i="41" s="1"/>
  <c r="K91" i="41"/>
  <c r="AC127" i="41"/>
  <c r="AA88" i="41"/>
  <c r="P116" i="41"/>
  <c r="I129" i="41"/>
  <c r="I213" i="41"/>
  <c r="H89" i="41"/>
  <c r="R172" i="41"/>
  <c r="P129" i="41"/>
  <c r="Q212" i="41"/>
  <c r="Z213" i="41"/>
  <c r="Z228" i="41" s="1"/>
  <c r="X97" i="41"/>
  <c r="N126" i="41"/>
  <c r="N213" i="41"/>
  <c r="K120" i="41"/>
  <c r="K213" i="41"/>
  <c r="N186" i="41"/>
  <c r="Y170" i="41"/>
  <c r="U213" i="41"/>
  <c r="U228" i="41" s="1"/>
  <c r="O186" i="41"/>
  <c r="O213" i="41"/>
  <c r="H115" i="41"/>
  <c r="H213" i="41"/>
  <c r="Y98" i="41"/>
  <c r="J190" i="41"/>
  <c r="J213" i="41"/>
  <c r="K116" i="41"/>
  <c r="K90" i="41"/>
  <c r="U172" i="41"/>
  <c r="O182" i="41"/>
  <c r="R99" i="41"/>
  <c r="Y97" i="41"/>
  <c r="Q169" i="41"/>
  <c r="R171" i="41"/>
  <c r="Y212" i="41"/>
  <c r="X213" i="41"/>
  <c r="X228" i="41" s="1"/>
  <c r="M115" i="41"/>
  <c r="M213" i="41"/>
  <c r="H177" i="41"/>
  <c r="Y99" i="41"/>
  <c r="M168" i="41"/>
  <c r="H167" i="41"/>
  <c r="Y171" i="41"/>
  <c r="L116" i="41"/>
  <c r="L213" i="41"/>
  <c r="K191" i="41"/>
  <c r="M188" i="41"/>
  <c r="H187" i="41"/>
  <c r="Q102" i="41"/>
  <c r="K88" i="41"/>
  <c r="H182" i="41"/>
  <c r="Z167" i="41"/>
  <c r="N171" i="41"/>
  <c r="R167" i="41"/>
  <c r="P213" i="41"/>
  <c r="P228" i="41" s="1"/>
  <c r="AC117" i="41"/>
  <c r="AC190" i="41"/>
  <c r="Z90" i="41"/>
  <c r="M177" i="41"/>
  <c r="L162" i="41"/>
  <c r="AC157" i="41"/>
  <c r="Z182" i="41"/>
  <c r="L172" i="41"/>
  <c r="O153" i="41"/>
  <c r="O163" i="41" s="1"/>
  <c r="P167" i="41"/>
  <c r="U177" i="41"/>
  <c r="AA162" i="41"/>
  <c r="N162" i="41"/>
  <c r="P172" i="41"/>
  <c r="W153" i="41"/>
  <c r="W193" i="41" s="1"/>
  <c r="P177" i="41"/>
  <c r="W162" i="41"/>
  <c r="P162" i="41"/>
  <c r="K100" i="41"/>
  <c r="K109" i="41"/>
  <c r="L85" i="41"/>
  <c r="L130" i="41" s="1"/>
  <c r="L100" i="41"/>
  <c r="L91" i="41"/>
  <c r="Q153" i="41"/>
  <c r="Q193" i="41" s="1"/>
  <c r="X220" i="41"/>
  <c r="Z220" i="41"/>
  <c r="Z202" i="41" s="1"/>
  <c r="P220" i="41"/>
  <c r="P196" i="41" s="1"/>
  <c r="K220" i="41"/>
  <c r="K124" i="41" s="1"/>
  <c r="R220" i="41"/>
  <c r="W220" i="41"/>
  <c r="V220" i="41"/>
  <c r="V197" i="41" s="1"/>
  <c r="AB220" i="41"/>
  <c r="AB197" i="41" s="1"/>
  <c r="Y220" i="41"/>
  <c r="T220" i="41"/>
  <c r="T203" i="41" s="1"/>
  <c r="AA220" i="41"/>
  <c r="AA196" i="41" s="1"/>
  <c r="Q220" i="41"/>
  <c r="U220" i="41"/>
  <c r="U124" i="41" s="1"/>
  <c r="AC118" i="41"/>
  <c r="AC120" i="41"/>
  <c r="AC187" i="41"/>
  <c r="AC188" i="41"/>
  <c r="U129" i="41"/>
  <c r="AC189" i="41"/>
  <c r="X187" i="41"/>
  <c r="AC192" i="41"/>
  <c r="AA191" i="41"/>
  <c r="Y117" i="41"/>
  <c r="O117" i="41"/>
  <c r="I120" i="41"/>
  <c r="L188" i="41"/>
  <c r="N188" i="41"/>
  <c r="N190" i="41"/>
  <c r="K117" i="41"/>
  <c r="I190" i="41"/>
  <c r="M126" i="41"/>
  <c r="H188" i="41"/>
  <c r="M158" i="41"/>
  <c r="J191" i="41"/>
  <c r="N189" i="41"/>
  <c r="O125" i="41"/>
  <c r="I156" i="41"/>
  <c r="O188" i="41"/>
  <c r="I157" i="41"/>
  <c r="O191" i="41"/>
  <c r="I158" i="41"/>
  <c r="O129" i="41"/>
  <c r="O192" i="41"/>
  <c r="I189" i="41"/>
  <c r="M189" i="41"/>
  <c r="N161" i="41"/>
  <c r="M88" i="41"/>
  <c r="M159" i="41"/>
  <c r="O89" i="41"/>
  <c r="I126" i="41"/>
  <c r="I186" i="41"/>
  <c r="I188" i="41"/>
  <c r="O212" i="41"/>
  <c r="O126" i="41"/>
  <c r="I116" i="41"/>
  <c r="O189" i="41"/>
  <c r="I88" i="41"/>
  <c r="N120" i="41"/>
  <c r="O88" i="41"/>
  <c r="O116" i="41"/>
  <c r="K188" i="41"/>
  <c r="M186" i="41"/>
  <c r="H116" i="41"/>
  <c r="K118" i="41"/>
  <c r="T168" i="41"/>
  <c r="T170" i="41"/>
  <c r="AA170" i="41"/>
  <c r="T172" i="41"/>
  <c r="AC220" i="41"/>
  <c r="AC202" i="41" s="1"/>
  <c r="T126" i="41"/>
  <c r="P191" i="41"/>
  <c r="P189" i="41"/>
  <c r="U192" i="41"/>
  <c r="R117" i="41"/>
  <c r="R190" i="41"/>
  <c r="Y120" i="41"/>
  <c r="P125" i="41"/>
  <c r="AA129" i="41"/>
  <c r="V129" i="41"/>
  <c r="V186" i="41"/>
  <c r="AB160" i="41"/>
  <c r="X125" i="41"/>
  <c r="AA116" i="41"/>
  <c r="W188" i="41"/>
  <c r="W191" i="41"/>
  <c r="V115" i="41"/>
  <c r="Z189" i="41"/>
  <c r="AA190" i="41"/>
  <c r="X93" i="41"/>
  <c r="X191" i="41"/>
  <c r="AB161" i="41"/>
  <c r="AC116" i="41"/>
  <c r="AC126" i="41"/>
  <c r="AC191" i="41"/>
  <c r="AC129" i="41"/>
  <c r="AC125" i="41"/>
  <c r="V192" i="41"/>
  <c r="X116" i="41"/>
  <c r="W190" i="41"/>
  <c r="X159" i="41"/>
  <c r="W189" i="41"/>
  <c r="AC158" i="41"/>
  <c r="Y116" i="41"/>
  <c r="AA125" i="41"/>
  <c r="X189" i="41"/>
  <c r="U116" i="41"/>
  <c r="U161" i="41"/>
  <c r="R129" i="41"/>
  <c r="T190" i="41"/>
  <c r="R126" i="41"/>
  <c r="R162" i="41"/>
  <c r="S192" i="41"/>
  <c r="S189" i="41"/>
  <c r="S158" i="41"/>
  <c r="T188" i="41"/>
  <c r="N130" i="41"/>
  <c r="N103" i="41"/>
  <c r="N121" i="41"/>
  <c r="N94" i="41"/>
  <c r="N112" i="41"/>
  <c r="S124" i="41"/>
  <c r="S198" i="41"/>
  <c r="S199" i="41"/>
  <c r="S200" i="41"/>
  <c r="S197" i="41"/>
  <c r="S201" i="41"/>
  <c r="S202" i="41"/>
  <c r="P112" i="41"/>
  <c r="P103" i="41"/>
  <c r="P121" i="41"/>
  <c r="P130" i="41"/>
  <c r="P94" i="41"/>
  <c r="O130" i="41"/>
  <c r="O121" i="41"/>
  <c r="O94" i="41"/>
  <c r="O112" i="41"/>
  <c r="O103" i="41"/>
  <c r="I183" i="41"/>
  <c r="I163" i="41"/>
  <c r="I173" i="41"/>
  <c r="I193" i="41"/>
  <c r="W130" i="41"/>
  <c r="W103" i="41"/>
  <c r="W121" i="41"/>
  <c r="W94" i="41"/>
  <c r="W112" i="41"/>
  <c r="Y172" i="41"/>
  <c r="Y162" i="41"/>
  <c r="Y182" i="41"/>
  <c r="Y192" i="41"/>
  <c r="U127" i="41"/>
  <c r="U85" i="41"/>
  <c r="U109" i="41"/>
  <c r="U118" i="41"/>
  <c r="U100" i="41"/>
  <c r="U91" i="41"/>
  <c r="W172" i="41"/>
  <c r="Q191" i="41"/>
  <c r="U186" i="41"/>
  <c r="U176" i="41"/>
  <c r="U166" i="41"/>
  <c r="U156" i="41"/>
  <c r="U196" i="41"/>
  <c r="U153" i="41"/>
  <c r="Q116" i="41"/>
  <c r="X176" i="41"/>
  <c r="X153" i="41"/>
  <c r="X156" i="41"/>
  <c r="X186" i="41"/>
  <c r="X166" i="41"/>
  <c r="AB189" i="41"/>
  <c r="N157" i="41"/>
  <c r="N187" i="41"/>
  <c r="N177" i="41"/>
  <c r="N167" i="41"/>
  <c r="N153" i="41"/>
  <c r="S93" i="41"/>
  <c r="L126" i="41"/>
  <c r="AB187" i="41"/>
  <c r="AB177" i="41"/>
  <c r="AB157" i="41"/>
  <c r="U97" i="41"/>
  <c r="AA169" i="41"/>
  <c r="U162" i="41"/>
  <c r="J156" i="41"/>
  <c r="T94" i="41"/>
  <c r="T130" i="41"/>
  <c r="T121" i="41"/>
  <c r="T112" i="41"/>
  <c r="T103" i="41"/>
  <c r="H159" i="41"/>
  <c r="K98" i="41"/>
  <c r="Y126" i="41"/>
  <c r="AA102" i="41"/>
  <c r="R93" i="41"/>
  <c r="J91" i="41"/>
  <c r="J118" i="41"/>
  <c r="J85" i="41"/>
  <c r="J127" i="41"/>
  <c r="J109" i="41"/>
  <c r="J100" i="41"/>
  <c r="V120" i="41"/>
  <c r="V116" i="41"/>
  <c r="V126" i="41"/>
  <c r="V117" i="41"/>
  <c r="V190" i="41"/>
  <c r="V125" i="41"/>
  <c r="Y190" i="41"/>
  <c r="N168" i="41"/>
  <c r="S196" i="41"/>
  <c r="S153" i="41"/>
  <c r="S186" i="41"/>
  <c r="S156" i="41"/>
  <c r="S176" i="41"/>
  <c r="S166" i="41"/>
  <c r="Z93" i="41"/>
  <c r="H212" i="41"/>
  <c r="L171" i="41"/>
  <c r="T189" i="41"/>
  <c r="Z188" i="41"/>
  <c r="AB153" i="41"/>
  <c r="Q129" i="41"/>
  <c r="K93" i="41"/>
  <c r="X115" i="41"/>
  <c r="Z162" i="41"/>
  <c r="M190" i="41"/>
  <c r="K159" i="41"/>
  <c r="Q188" i="41"/>
  <c r="M157" i="41"/>
  <c r="N115" i="41"/>
  <c r="AC130" i="41"/>
  <c r="AC112" i="41"/>
  <c r="AC121" i="41"/>
  <c r="AC94" i="41"/>
  <c r="J173" i="41"/>
  <c r="T118" i="41"/>
  <c r="Y115" i="41"/>
  <c r="AB90" i="41"/>
  <c r="K172" i="41"/>
  <c r="Z117" i="41"/>
  <c r="H93" i="41"/>
  <c r="T159" i="41"/>
  <c r="J158" i="41"/>
  <c r="K126" i="41"/>
  <c r="P115" i="41"/>
  <c r="N191" i="41"/>
  <c r="R186" i="41"/>
  <c r="R156" i="41"/>
  <c r="R176" i="41"/>
  <c r="R153" i="41"/>
  <c r="R166" i="41"/>
  <c r="T161" i="41"/>
  <c r="J157" i="41"/>
  <c r="L192" i="41"/>
  <c r="AA172" i="41"/>
  <c r="M167" i="41"/>
  <c r="X160" i="41"/>
  <c r="W120" i="41"/>
  <c r="X162" i="41"/>
  <c r="P188" i="41"/>
  <c r="T127" i="41"/>
  <c r="K130" i="41"/>
  <c r="K121" i="41"/>
  <c r="K112" i="41"/>
  <c r="K103" i="41"/>
  <c r="K94" i="41"/>
  <c r="Q115" i="41"/>
  <c r="W97" i="41"/>
  <c r="U98" i="41"/>
  <c r="U102" i="41"/>
  <c r="U99" i="41"/>
  <c r="Q190" i="41"/>
  <c r="Y121" i="41"/>
  <c r="Y112" i="41"/>
  <c r="Y130" i="41"/>
  <c r="Y103" i="41"/>
  <c r="Y94" i="41"/>
  <c r="P118" i="41"/>
  <c r="P100" i="41"/>
  <c r="P127" i="41"/>
  <c r="P109" i="41"/>
  <c r="P91" i="41"/>
  <c r="U170" i="41"/>
  <c r="K212" i="41"/>
  <c r="K167" i="41"/>
  <c r="K99" i="41"/>
  <c r="K102" i="41"/>
  <c r="K97" i="41"/>
  <c r="S117" i="41"/>
  <c r="S129" i="41"/>
  <c r="S126" i="41"/>
  <c r="S115" i="41"/>
  <c r="S120" i="41"/>
  <c r="Q192" i="41"/>
  <c r="Q172" i="41"/>
  <c r="Q162" i="41"/>
  <c r="Q182" i="41"/>
  <c r="Y88" i="41"/>
  <c r="L186" i="41"/>
  <c r="L176" i="41"/>
  <c r="L153" i="41"/>
  <c r="L156" i="41"/>
  <c r="L166" i="41"/>
  <c r="S98" i="41"/>
  <c r="S171" i="41"/>
  <c r="S89" i="41"/>
  <c r="S161" i="41"/>
  <c r="S88" i="41"/>
  <c r="S157" i="41"/>
  <c r="S190" i="41"/>
  <c r="N98" i="41"/>
  <c r="S170" i="41"/>
  <c r="AB85" i="41"/>
  <c r="AB127" i="41"/>
  <c r="AB91" i="41"/>
  <c r="AB118" i="41"/>
  <c r="AB109" i="41"/>
  <c r="R161" i="41"/>
  <c r="J117" i="41"/>
  <c r="J116" i="41"/>
  <c r="J125" i="41"/>
  <c r="J115" i="41"/>
  <c r="J129" i="41"/>
  <c r="U117" i="41"/>
  <c r="U120" i="41"/>
  <c r="U190" i="41"/>
  <c r="U125" i="41"/>
  <c r="U126" i="41"/>
  <c r="S187" i="41"/>
  <c r="R120" i="41"/>
  <c r="R115" i="41"/>
  <c r="R125" i="41"/>
  <c r="L169" i="41"/>
  <c r="N170" i="41"/>
  <c r="V170" i="41"/>
  <c r="U158" i="41"/>
  <c r="S100" i="41"/>
  <c r="S118" i="41"/>
  <c r="S85" i="41"/>
  <c r="S91" i="41"/>
  <c r="S109" i="41"/>
  <c r="S127" i="41"/>
  <c r="K153" i="41"/>
  <c r="K186" i="41"/>
  <c r="K166" i="41"/>
  <c r="K156" i="41"/>
  <c r="K176" i="41"/>
  <c r="K196" i="41"/>
  <c r="H189" i="41"/>
  <c r="Y160" i="41"/>
  <c r="T163" i="41"/>
  <c r="T183" i="41"/>
  <c r="AA99" i="41"/>
  <c r="S90" i="41"/>
  <c r="Q127" i="41"/>
  <c r="Q118" i="41"/>
  <c r="Q100" i="41"/>
  <c r="Q109" i="41"/>
  <c r="Q91" i="41"/>
  <c r="U115" i="41"/>
  <c r="K129" i="41"/>
  <c r="K115" i="41"/>
  <c r="W168" i="41"/>
  <c r="W177" i="41"/>
  <c r="W167" i="41"/>
  <c r="W157" i="41"/>
  <c r="W187" i="41"/>
  <c r="M156" i="41"/>
  <c r="S116" i="41"/>
  <c r="S125" i="41"/>
  <c r="V171" i="41"/>
  <c r="Z186" i="41"/>
  <c r="Z176" i="41"/>
  <c r="Z166" i="41"/>
  <c r="Z156" i="41"/>
  <c r="Z153" i="41"/>
  <c r="W125" i="41"/>
  <c r="T169" i="41"/>
  <c r="X118" i="41"/>
  <c r="X100" i="41"/>
  <c r="X91" i="41"/>
  <c r="X109" i="41"/>
  <c r="X127" i="41"/>
  <c r="X188" i="41"/>
  <c r="T171" i="41"/>
  <c r="H161" i="41"/>
  <c r="AA192" i="41"/>
  <c r="K162" i="41"/>
  <c r="W171" i="41"/>
  <c r="M187" i="41"/>
  <c r="O160" i="41"/>
  <c r="Y125" i="41"/>
  <c r="X120" i="41"/>
  <c r="V98" i="41"/>
  <c r="R188" i="41"/>
  <c r="R91" i="41"/>
  <c r="R109" i="41"/>
  <c r="R118" i="41"/>
  <c r="R100" i="41"/>
  <c r="R127" i="41"/>
  <c r="R85" i="41"/>
  <c r="H186" i="41"/>
  <c r="H156" i="41"/>
  <c r="H153" i="41"/>
  <c r="H166" i="41"/>
  <c r="H176" i="41"/>
  <c r="N127" i="41"/>
  <c r="N109" i="41"/>
  <c r="N100" i="41"/>
  <c r="N118" i="41"/>
  <c r="N91" i="41"/>
  <c r="V177" i="41"/>
  <c r="V187" i="41"/>
  <c r="V167" i="41"/>
  <c r="V157" i="41"/>
  <c r="W127" i="41"/>
  <c r="W109" i="41"/>
  <c r="W100" i="41"/>
  <c r="W91" i="41"/>
  <c r="W118" i="41"/>
  <c r="U167" i="41"/>
  <c r="L129" i="41"/>
  <c r="L189" i="41"/>
  <c r="L115" i="41"/>
  <c r="L120" i="41"/>
  <c r="L117" i="41"/>
  <c r="L125" i="41"/>
  <c r="Z88" i="41"/>
  <c r="Z89" i="41"/>
  <c r="Y89" i="41"/>
  <c r="AB120" i="41"/>
  <c r="AB115" i="41"/>
  <c r="AB116" i="41"/>
  <c r="AB129" i="41"/>
  <c r="I172" i="41"/>
  <c r="I162" i="41"/>
  <c r="I182" i="41"/>
  <c r="I192" i="41"/>
  <c r="AB117" i="41"/>
  <c r="AA97" i="41"/>
  <c r="AA98" i="41"/>
  <c r="J212" i="41"/>
  <c r="J89" i="41"/>
  <c r="H117" i="41"/>
  <c r="H190" i="41"/>
  <c r="H126" i="41"/>
  <c r="H125" i="41"/>
  <c r="AA171" i="41"/>
  <c r="Y90" i="41"/>
  <c r="AA118" i="41"/>
  <c r="AA91" i="41"/>
  <c r="AA109" i="41"/>
  <c r="AA127" i="41"/>
  <c r="AA100" i="41"/>
  <c r="AA85" i="41"/>
  <c r="V89" i="41"/>
  <c r="V88" i="41"/>
  <c r="V162" i="41"/>
  <c r="V159" i="41"/>
  <c r="V93" i="41"/>
  <c r="V90" i="41"/>
  <c r="AB191" i="41"/>
  <c r="T93" i="41"/>
  <c r="T88" i="41"/>
  <c r="T89" i="41"/>
  <c r="T158" i="41"/>
  <c r="S160" i="41"/>
  <c r="W166" i="41"/>
  <c r="M161" i="41"/>
  <c r="M93" i="41"/>
  <c r="M90" i="41"/>
  <c r="M89" i="41"/>
  <c r="AB182" i="41"/>
  <c r="AB162" i="41"/>
  <c r="AB192" i="41"/>
  <c r="U168" i="41"/>
  <c r="Z115" i="41"/>
  <c r="J93" i="41"/>
  <c r="Q130" i="41"/>
  <c r="Q112" i="41"/>
  <c r="Q94" i="41"/>
  <c r="Q103" i="41"/>
  <c r="Q121" i="41"/>
  <c r="I91" i="41"/>
  <c r="I109" i="41"/>
  <c r="I118" i="41"/>
  <c r="I100" i="41"/>
  <c r="I127" i="41"/>
  <c r="I85" i="41"/>
  <c r="H192" i="41"/>
  <c r="T156" i="41"/>
  <c r="V166" i="41"/>
  <c r="J90" i="41"/>
  <c r="H118" i="41"/>
  <c r="H100" i="41"/>
  <c r="H109" i="41"/>
  <c r="H127" i="41"/>
  <c r="H91" i="41"/>
  <c r="R189" i="41"/>
  <c r="K89" i="41"/>
  <c r="K160" i="41"/>
  <c r="Q126" i="41"/>
  <c r="Z160" i="41"/>
  <c r="Z157" i="41"/>
  <c r="Y191" i="41"/>
  <c r="W170" i="41"/>
  <c r="U189" i="41"/>
  <c r="S168" i="41"/>
  <c r="O177" i="41"/>
  <c r="O167" i="41"/>
  <c r="O157" i="41"/>
  <c r="O187" i="41"/>
  <c r="M166" i="41"/>
  <c r="W115" i="41"/>
  <c r="X121" i="41"/>
  <c r="X112" i="41"/>
  <c r="X94" i="41"/>
  <c r="X130" i="41"/>
  <c r="X103" i="41"/>
  <c r="K125" i="41"/>
  <c r="V161" i="41"/>
  <c r="M97" i="41"/>
  <c r="M172" i="41"/>
  <c r="L191" i="41"/>
  <c r="J188" i="41"/>
  <c r="AB186" i="41"/>
  <c r="O118" i="41"/>
  <c r="O91" i="41"/>
  <c r="O109" i="41"/>
  <c r="O127" i="41"/>
  <c r="O100" i="41"/>
  <c r="H120" i="41"/>
  <c r="T191" i="41"/>
  <c r="K190" i="41"/>
  <c r="K192" i="41"/>
  <c r="S159" i="41"/>
  <c r="Y188" i="41"/>
  <c r="AA153" i="41"/>
  <c r="AA186" i="41"/>
  <c r="AA166" i="41"/>
  <c r="AA176" i="41"/>
  <c r="AA156" i="41"/>
  <c r="O190" i="41"/>
  <c r="O115" i="41"/>
  <c r="H129" i="41"/>
  <c r="W129" i="41"/>
  <c r="Z159" i="41"/>
  <c r="T167" i="41"/>
  <c r="J186" i="41"/>
  <c r="N125" i="41"/>
  <c r="K127" i="41"/>
  <c r="Z121" i="41"/>
  <c r="Z103" i="41"/>
  <c r="Z130" i="41"/>
  <c r="Z94" i="41"/>
  <c r="Z112" i="41"/>
  <c r="Q189" i="41"/>
  <c r="S97" i="41"/>
  <c r="Q186" i="41"/>
  <c r="L212" i="41"/>
  <c r="L102" i="41"/>
  <c r="L99" i="41"/>
  <c r="L98" i="41"/>
  <c r="L97" i="41"/>
  <c r="J220" i="41"/>
  <c r="K170" i="41"/>
  <c r="N220" i="41"/>
  <c r="N197" i="41" s="1"/>
  <c r="Q197" i="41"/>
  <c r="O158" i="41"/>
  <c r="O162" i="41"/>
  <c r="O90" i="41"/>
  <c r="O156" i="41"/>
  <c r="AA115" i="41"/>
  <c r="AA120" i="41"/>
  <c r="X90" i="41"/>
  <c r="X88" i="41"/>
  <c r="I220" i="41"/>
  <c r="I203" i="41" s="1"/>
  <c r="Y156" i="41"/>
  <c r="N89" i="41"/>
  <c r="N93" i="41"/>
  <c r="N90" i="41"/>
  <c r="W186" i="41"/>
  <c r="M191" i="41"/>
  <c r="M125" i="41"/>
  <c r="M129" i="41"/>
  <c r="M117" i="41"/>
  <c r="M116" i="41"/>
  <c r="I212" i="41"/>
  <c r="I89" i="41"/>
  <c r="J159" i="41"/>
  <c r="K171" i="41"/>
  <c r="U188" i="41"/>
  <c r="AA167" i="41"/>
  <c r="Y167" i="41"/>
  <c r="Y157" i="41"/>
  <c r="Y177" i="41"/>
  <c r="Y153" i="41"/>
  <c r="Y187" i="41"/>
  <c r="AB125" i="41"/>
  <c r="H85" i="41"/>
  <c r="W99" i="41"/>
  <c r="J192" i="41"/>
  <c r="J189" i="41"/>
  <c r="J187" i="41"/>
  <c r="P166" i="41"/>
  <c r="P176" i="41"/>
  <c r="P153" i="41"/>
  <c r="P186" i="41"/>
  <c r="P156" i="41"/>
  <c r="W192" i="41"/>
  <c r="N192" i="41"/>
  <c r="Z161" i="41"/>
  <c r="J161" i="41"/>
  <c r="N159" i="41"/>
  <c r="AA117" i="41"/>
  <c r="Z91" i="41"/>
  <c r="Z127" i="41"/>
  <c r="Z118" i="41"/>
  <c r="Z109" i="41"/>
  <c r="Z100" i="41"/>
  <c r="Q120" i="41"/>
  <c r="P120" i="41"/>
  <c r="P192" i="41"/>
  <c r="Z187" i="41"/>
  <c r="Y161" i="41"/>
  <c r="V191" i="41"/>
  <c r="Y129" i="41"/>
  <c r="H220" i="41"/>
  <c r="V158" i="41"/>
  <c r="M192" i="41"/>
  <c r="N160" i="41"/>
  <c r="J120" i="41"/>
  <c r="H88" i="41"/>
  <c r="AB126" i="41"/>
  <c r="Z192" i="41"/>
  <c r="N88" i="41"/>
  <c r="AB188" i="41"/>
  <c r="S169" i="41"/>
  <c r="U187" i="41"/>
  <c r="O93" i="41"/>
  <c r="Z126" i="41"/>
  <c r="J162" i="41"/>
  <c r="H158" i="41"/>
  <c r="R187" i="41"/>
  <c r="N212" i="41"/>
  <c r="N102" i="41"/>
  <c r="N99" i="41"/>
  <c r="M220" i="41"/>
  <c r="Z129" i="41"/>
  <c r="Z116" i="41"/>
  <c r="Z120" i="41"/>
  <c r="V102" i="41"/>
  <c r="V169" i="41"/>
  <c r="V99" i="41"/>
  <c r="V97" i="41"/>
  <c r="AB93" i="41"/>
  <c r="AB88" i="41"/>
  <c r="AB89" i="41"/>
  <c r="U159" i="41"/>
  <c r="U89" i="41"/>
  <c r="U90" i="41"/>
  <c r="U93" i="41"/>
  <c r="U88" i="41"/>
  <c r="S167" i="41"/>
  <c r="R89" i="41"/>
  <c r="R88" i="41"/>
  <c r="Y159" i="41"/>
  <c r="N172" i="41"/>
  <c r="V153" i="41"/>
  <c r="T129" i="41"/>
  <c r="T125" i="41"/>
  <c r="T115" i="41"/>
  <c r="T98" i="41"/>
  <c r="T99" i="41"/>
  <c r="T102" i="41"/>
  <c r="T97" i="41"/>
  <c r="L220" i="41"/>
  <c r="L196" i="41" s="1"/>
  <c r="W169" i="41"/>
  <c r="O220" i="41"/>
  <c r="M212" i="41"/>
  <c r="M171" i="41"/>
  <c r="M102" i="41"/>
  <c r="M98" i="41"/>
  <c r="M99" i="41"/>
  <c r="P117" i="41"/>
  <c r="P126" i="41"/>
  <c r="X126" i="41"/>
  <c r="X129" i="41"/>
  <c r="X117" i="41"/>
  <c r="N116" i="41"/>
  <c r="N117" i="41"/>
  <c r="S191" i="41"/>
  <c r="H191" i="41"/>
  <c r="Y186" i="41"/>
  <c r="I187" i="41"/>
  <c r="I125" i="41"/>
  <c r="I117" i="41"/>
  <c r="I115" i="41"/>
  <c r="U171" i="41"/>
  <c r="K161" i="41"/>
  <c r="AA187" i="41"/>
  <c r="Q187" i="41"/>
  <c r="Q157" i="41"/>
  <c r="Q167" i="41"/>
  <c r="Q177" i="41"/>
  <c r="Q125" i="41"/>
  <c r="S102" i="41"/>
  <c r="T90" i="41"/>
  <c r="V130" i="41"/>
  <c r="V121" i="41"/>
  <c r="V112" i="41"/>
  <c r="V103" i="41"/>
  <c r="V94" i="41"/>
  <c r="W117" i="41"/>
  <c r="L187" i="41"/>
  <c r="L167" i="41"/>
  <c r="L177" i="41"/>
  <c r="L157" i="41"/>
  <c r="H162" i="41"/>
  <c r="W116" i="41"/>
  <c r="R160" i="41"/>
  <c r="K189" i="41"/>
  <c r="V172" i="41"/>
  <c r="T162" i="41"/>
  <c r="Z191" i="41"/>
  <c r="H160" i="41"/>
  <c r="L168" i="41"/>
  <c r="P187" i="41"/>
  <c r="N166" i="41"/>
  <c r="W98" i="41"/>
  <c r="J88" i="41"/>
  <c r="AA126" i="41"/>
  <c r="R159" i="41"/>
  <c r="M127" i="41"/>
  <c r="M109" i="41"/>
  <c r="M100" i="41"/>
  <c r="M118" i="41"/>
  <c r="M91" i="41"/>
  <c r="M85" i="41"/>
  <c r="I90" i="41"/>
  <c r="R158" i="41"/>
  <c r="Z190" i="41"/>
  <c r="O159" i="41"/>
  <c r="I191" i="41"/>
  <c r="K158" i="41"/>
  <c r="AC176" i="41"/>
  <c r="AC156" i="41"/>
  <c r="AC186" i="41"/>
  <c r="AC153" i="41"/>
  <c r="L127" i="41"/>
  <c r="Y118" i="41"/>
  <c r="Y109" i="41"/>
  <c r="Y127" i="41"/>
  <c r="Y100" i="41"/>
  <c r="Y91" i="41"/>
  <c r="R192" i="41"/>
  <c r="L190" i="41"/>
  <c r="V188" i="41"/>
  <c r="M162" i="41"/>
  <c r="AB159" i="41"/>
  <c r="Z158" i="41"/>
  <c r="L118" i="41"/>
  <c r="T117" i="41"/>
  <c r="V109" i="41"/>
  <c r="V127" i="41"/>
  <c r="V100" i="41"/>
  <c r="V91" i="41"/>
  <c r="V118" i="41"/>
  <c r="AB158" i="41"/>
  <c r="S172" i="41"/>
  <c r="U160" i="41"/>
  <c r="AA189" i="41"/>
  <c r="Y158" i="41"/>
  <c r="U197" i="41"/>
  <c r="J126" i="41"/>
  <c r="U169" i="41"/>
  <c r="O120" i="41"/>
  <c r="R90" i="41"/>
  <c r="X192" i="41"/>
  <c r="T187" i="41"/>
  <c r="T91" i="41"/>
  <c r="M120" i="41"/>
  <c r="R116" i="41"/>
  <c r="T173" i="41" l="1"/>
  <c r="J183" i="41"/>
  <c r="M193" i="41"/>
  <c r="J193" i="41"/>
  <c r="L103" i="41"/>
  <c r="J203" i="41"/>
  <c r="L112" i="41"/>
  <c r="M163" i="41"/>
  <c r="O173" i="41"/>
  <c r="O193" i="41"/>
  <c r="M183" i="41"/>
  <c r="O183" i="41"/>
  <c r="W173" i="41"/>
  <c r="O203" i="41"/>
  <c r="U198" i="41"/>
  <c r="AB215" i="41"/>
  <c r="L121" i="41"/>
  <c r="U199" i="41"/>
  <c r="L94" i="41"/>
  <c r="G232" i="41"/>
  <c r="W163" i="41"/>
  <c r="K202" i="41"/>
  <c r="U202" i="41"/>
  <c r="K197" i="41"/>
  <c r="K200" i="41"/>
  <c r="K199" i="41"/>
  <c r="U200" i="41"/>
  <c r="AC210" i="41"/>
  <c r="AC214" i="41" s="1"/>
  <c r="AC215" i="41" s="1"/>
  <c r="K201" i="41"/>
  <c r="K198" i="41"/>
  <c r="AC201" i="41"/>
  <c r="AB213" i="41"/>
  <c r="AB228" i="41" s="1"/>
  <c r="AB211" i="41"/>
  <c r="AB173" i="41" s="1"/>
  <c r="AC197" i="41"/>
  <c r="Z197" i="41"/>
  <c r="AC196" i="41"/>
  <c r="Z124" i="41"/>
  <c r="AC200" i="41"/>
  <c r="Z199" i="41"/>
  <c r="Z198" i="41"/>
  <c r="Z200" i="41"/>
  <c r="W183" i="41"/>
  <c r="W203" i="41"/>
  <c r="Q163" i="41"/>
  <c r="Q173" i="41"/>
  <c r="Q183" i="41"/>
  <c r="U201" i="41"/>
  <c r="I202" i="41"/>
  <c r="AC124" i="41"/>
  <c r="AC199" i="41"/>
  <c r="AC198" i="41"/>
  <c r="Z201" i="41"/>
  <c r="O197" i="41"/>
  <c r="Z196" i="41"/>
  <c r="L197" i="41"/>
  <c r="AB202" i="41"/>
  <c r="M201" i="41"/>
  <c r="M202" i="41"/>
  <c r="M203" i="41"/>
  <c r="M198" i="41"/>
  <c r="M124" i="41"/>
  <c r="M199" i="41"/>
  <c r="M200" i="41"/>
  <c r="M196" i="41"/>
  <c r="M197" i="41"/>
  <c r="H202" i="41"/>
  <c r="H199" i="41"/>
  <c r="H197" i="41"/>
  <c r="H200" i="41"/>
  <c r="H124" i="41"/>
  <c r="H198" i="41"/>
  <c r="H201" i="41"/>
  <c r="I112" i="41"/>
  <c r="I121" i="41"/>
  <c r="I103" i="41"/>
  <c r="I130" i="41"/>
  <c r="I94" i="41"/>
  <c r="AB94" i="41"/>
  <c r="AB130" i="41"/>
  <c r="AB112" i="41"/>
  <c r="AB121" i="41"/>
  <c r="P193" i="41"/>
  <c r="P183" i="41"/>
  <c r="P203" i="41"/>
  <c r="P163" i="41"/>
  <c r="P173" i="41"/>
  <c r="Q198" i="41"/>
  <c r="Q201" i="41"/>
  <c r="Q124" i="41"/>
  <c r="Q199" i="41"/>
  <c r="Q200" i="41"/>
  <c r="Q196" i="41"/>
  <c r="AC203" i="41"/>
  <c r="AC163" i="41"/>
  <c r="AC193" i="41"/>
  <c r="AC183" i="41"/>
  <c r="N200" i="41"/>
  <c r="N199" i="41"/>
  <c r="N196" i="41"/>
  <c r="N202" i="41"/>
  <c r="N198" i="41"/>
  <c r="N124" i="41"/>
  <c r="N201" i="41"/>
  <c r="Z183" i="41"/>
  <c r="Z203" i="41"/>
  <c r="Z173" i="41"/>
  <c r="Z193" i="41"/>
  <c r="Z163" i="41"/>
  <c r="Q203" i="41"/>
  <c r="M130" i="41"/>
  <c r="M112" i="41"/>
  <c r="M103" i="41"/>
  <c r="M121" i="41"/>
  <c r="M94" i="41"/>
  <c r="X197" i="41"/>
  <c r="X124" i="41"/>
  <c r="X199" i="41"/>
  <c r="X198" i="41"/>
  <c r="X201" i="41"/>
  <c r="X200" i="41"/>
  <c r="X202" i="41"/>
  <c r="Y201" i="41"/>
  <c r="Y198" i="41"/>
  <c r="Y199" i="41"/>
  <c r="Y196" i="41"/>
  <c r="Y124" i="41"/>
  <c r="Y200" i="41"/>
  <c r="Y197" i="41"/>
  <c r="H112" i="41"/>
  <c r="H130" i="41"/>
  <c r="H94" i="41"/>
  <c r="H121" i="41"/>
  <c r="H103" i="41"/>
  <c r="U203" i="41"/>
  <c r="U193" i="41"/>
  <c r="U183" i="41"/>
  <c r="U163" i="41"/>
  <c r="U173" i="41"/>
  <c r="W124" i="41"/>
  <c r="W200" i="41"/>
  <c r="W202" i="41"/>
  <c r="W198" i="41"/>
  <c r="W199" i="41"/>
  <c r="W196" i="41"/>
  <c r="W201" i="41"/>
  <c r="L203" i="41"/>
  <c r="L193" i="41"/>
  <c r="L173" i="41"/>
  <c r="L163" i="41"/>
  <c r="L183" i="41"/>
  <c r="R203" i="41"/>
  <c r="R183" i="41"/>
  <c r="R163" i="41"/>
  <c r="R173" i="41"/>
  <c r="R193" i="41"/>
  <c r="N203" i="41"/>
  <c r="N173" i="41"/>
  <c r="N193" i="41"/>
  <c r="N183" i="41"/>
  <c r="N163" i="41"/>
  <c r="H196" i="41"/>
  <c r="R201" i="41"/>
  <c r="R197" i="41"/>
  <c r="R198" i="41"/>
  <c r="R200" i="41"/>
  <c r="R202" i="41"/>
  <c r="R199" i="41"/>
  <c r="R124" i="41"/>
  <c r="V193" i="41"/>
  <c r="V183" i="41"/>
  <c r="V173" i="41"/>
  <c r="V163" i="41"/>
  <c r="V203" i="41"/>
  <c r="I198" i="41"/>
  <c r="I200" i="41"/>
  <c r="I199" i="41"/>
  <c r="I124" i="41"/>
  <c r="I197" i="41"/>
  <c r="I196" i="41"/>
  <c r="I201" i="41"/>
  <c r="Q202" i="41"/>
  <c r="J121" i="41"/>
  <c r="J103" i="41"/>
  <c r="J94" i="41"/>
  <c r="J130" i="41"/>
  <c r="J112" i="41"/>
  <c r="Y202" i="41"/>
  <c r="Y183" i="41"/>
  <c r="Y203" i="41"/>
  <c r="Y193" i="41"/>
  <c r="Y163" i="41"/>
  <c r="Y173" i="41"/>
  <c r="AA124" i="41"/>
  <c r="AA202" i="41"/>
  <c r="AA198" i="41"/>
  <c r="AA201" i="41"/>
  <c r="AA197" i="41"/>
  <c r="AA200" i="41"/>
  <c r="AA199" i="41"/>
  <c r="J198" i="41"/>
  <c r="J201" i="41"/>
  <c r="J202" i="41"/>
  <c r="J199" i="41"/>
  <c r="J124" i="41"/>
  <c r="J196" i="41"/>
  <c r="J197" i="41"/>
  <c r="J200" i="41"/>
  <c r="AA173" i="41"/>
  <c r="AA163" i="41"/>
  <c r="AA203" i="41"/>
  <c r="AA193" i="41"/>
  <c r="AA183" i="41"/>
  <c r="AA103" i="41"/>
  <c r="AA130" i="41"/>
  <c r="AA112" i="41"/>
  <c r="AA121" i="41"/>
  <c r="AA94" i="41"/>
  <c r="H193" i="41"/>
  <c r="H173" i="41"/>
  <c r="H163" i="41"/>
  <c r="H203" i="41"/>
  <c r="H183" i="41"/>
  <c r="R196" i="41"/>
  <c r="P199" i="41"/>
  <c r="P198" i="41"/>
  <c r="P197" i="41"/>
  <c r="P200" i="41"/>
  <c r="P201" i="41"/>
  <c r="P124" i="41"/>
  <c r="P202" i="41"/>
  <c r="S173" i="41"/>
  <c r="S163" i="41"/>
  <c r="S183" i="41"/>
  <c r="S193" i="41"/>
  <c r="S203" i="41"/>
  <c r="S103" i="41"/>
  <c r="S130" i="41"/>
  <c r="S94" i="41"/>
  <c r="S121" i="41"/>
  <c r="S112" i="41"/>
  <c r="O198" i="41"/>
  <c r="O202" i="41"/>
  <c r="O200" i="41"/>
  <c r="O124" i="41"/>
  <c r="O201" i="41"/>
  <c r="O196" i="41"/>
  <c r="O199" i="41"/>
  <c r="L124" i="41"/>
  <c r="L198" i="41"/>
  <c r="L200" i="41"/>
  <c r="L199" i="41"/>
  <c r="L201" i="41"/>
  <c r="L202" i="41"/>
  <c r="W197" i="41"/>
  <c r="K173" i="41"/>
  <c r="K163" i="41"/>
  <c r="K193" i="41"/>
  <c r="K183" i="41"/>
  <c r="K203" i="41"/>
  <c r="X196" i="41"/>
  <c r="R121" i="41"/>
  <c r="R103" i="41"/>
  <c r="R112" i="41"/>
  <c r="R94" i="41"/>
  <c r="R130" i="41"/>
  <c r="V199" i="41"/>
  <c r="V124" i="41"/>
  <c r="V202" i="41"/>
  <c r="V196" i="41"/>
  <c r="V200" i="41"/>
  <c r="V201" i="41"/>
  <c r="V198" i="41"/>
  <c r="AB193" i="41"/>
  <c r="AB203" i="41"/>
  <c r="AB183" i="41"/>
  <c r="AB163" i="41"/>
  <c r="T124" i="41"/>
  <c r="T198" i="41"/>
  <c r="T197" i="41"/>
  <c r="T201" i="41"/>
  <c r="T196" i="41"/>
  <c r="T200" i="41"/>
  <c r="T199" i="41"/>
  <c r="T202" i="41"/>
  <c r="AB196" i="41"/>
  <c r="AB200" i="41"/>
  <c r="AB124" i="41"/>
  <c r="AB198" i="41"/>
  <c r="AB201" i="41"/>
  <c r="AB199" i="41"/>
  <c r="X193" i="41"/>
  <c r="X173" i="41"/>
  <c r="X203" i="41"/>
  <c r="X163" i="41"/>
  <c r="X183" i="41"/>
  <c r="U121" i="41"/>
  <c r="U112" i="41"/>
  <c r="U130" i="41"/>
  <c r="U103" i="41"/>
  <c r="U94" i="41"/>
  <c r="AC211" i="41" l="1"/>
  <c r="AC173" i="41" s="1"/>
  <c r="AC213" i="41"/>
  <c r="AB212" i="41"/>
  <c r="AB166" i="41"/>
  <c r="AB171" i="41"/>
  <c r="AB98" i="41"/>
  <c r="AB168" i="41"/>
  <c r="AB170" i="41"/>
  <c r="AB102" i="41"/>
  <c r="AB167" i="41"/>
  <c r="AB97" i="41"/>
  <c r="AB172" i="41"/>
  <c r="AB99" i="41"/>
  <c r="AB100" i="41"/>
  <c r="AB169" i="41"/>
  <c r="AB103" i="41"/>
  <c r="AC168" i="41"/>
  <c r="AC98" i="41"/>
  <c r="AC212" i="41"/>
  <c r="AC172" i="41"/>
  <c r="G224" i="40"/>
  <c r="G195" i="40" s="1"/>
  <c r="G222" i="40"/>
  <c r="O219" i="40" a="1"/>
  <c r="O219" i="40" s="1"/>
  <c r="N219" i="40" a="1"/>
  <c r="N219" i="40" s="1"/>
  <c r="M219" i="40" a="1"/>
  <c r="M219" i="40" s="1"/>
  <c r="L219" i="40" a="1"/>
  <c r="L219" i="40" s="1"/>
  <c r="K219" i="40" a="1"/>
  <c r="K219" i="40" s="1"/>
  <c r="J219" i="40" a="1"/>
  <c r="J219" i="40" s="1"/>
  <c r="I219" i="40" a="1"/>
  <c r="I219" i="40" s="1"/>
  <c r="H219" i="40" a="1"/>
  <c r="H219" i="40" s="1"/>
  <c r="O218" i="40" a="1"/>
  <c r="O218" i="40" s="1"/>
  <c r="N218" i="40" a="1"/>
  <c r="N218" i="40" s="1"/>
  <c r="M218" i="40" a="1"/>
  <c r="M218" i="40" s="1"/>
  <c r="L218" i="40" a="1"/>
  <c r="L218" i="40" s="1"/>
  <c r="K218" i="40" a="1"/>
  <c r="K218" i="40" s="1"/>
  <c r="J218" i="40" a="1"/>
  <c r="J218" i="40" s="1"/>
  <c r="I218" i="40" a="1"/>
  <c r="I218" i="40" s="1"/>
  <c r="H218" i="40" a="1"/>
  <c r="H218" i="40" s="1"/>
  <c r="F217" i="40"/>
  <c r="AC217" i="40"/>
  <c r="AB217" i="40"/>
  <c r="AA217" i="40"/>
  <c r="Z217" i="40"/>
  <c r="Y217" i="40"/>
  <c r="X217" i="40"/>
  <c r="W217" i="40"/>
  <c r="V217" i="40"/>
  <c r="U217" i="40"/>
  <c r="T217" i="40"/>
  <c r="S217" i="40"/>
  <c r="R217" i="40"/>
  <c r="Q217" i="40"/>
  <c r="P217" i="40"/>
  <c r="O216" i="40" a="1"/>
  <c r="O216" i="40" s="1"/>
  <c r="O217" i="40" s="1"/>
  <c r="N216" i="40" a="1"/>
  <c r="N216" i="40" s="1"/>
  <c r="N217" i="40" s="1"/>
  <c r="M216" i="40" a="1"/>
  <c r="M216" i="40" s="1"/>
  <c r="M217" i="40" s="1"/>
  <c r="L216" i="40" a="1"/>
  <c r="L216" i="40" s="1"/>
  <c r="L217" i="40" s="1"/>
  <c r="K216" i="40" a="1"/>
  <c r="K216" i="40" s="1"/>
  <c r="K217" i="40" s="1"/>
  <c r="J216" i="40" a="1"/>
  <c r="J216" i="40" s="1"/>
  <c r="J217" i="40" s="1"/>
  <c r="I216" i="40" a="1"/>
  <c r="I216" i="40" s="1"/>
  <c r="I217" i="40" s="1"/>
  <c r="H216" i="40" a="1"/>
  <c r="H216" i="40" s="1"/>
  <c r="H217" i="40" s="1"/>
  <c r="F211" i="40"/>
  <c r="AB210" i="40"/>
  <c r="AA210" i="40"/>
  <c r="Z210" i="40"/>
  <c r="Y210" i="40"/>
  <c r="X210" i="40"/>
  <c r="W210" i="40"/>
  <c r="V210" i="40"/>
  <c r="U210" i="40"/>
  <c r="T210" i="40"/>
  <c r="S210" i="40"/>
  <c r="R210" i="40"/>
  <c r="Q210" i="40"/>
  <c r="P210" i="40"/>
  <c r="O210" i="40"/>
  <c r="N210" i="40"/>
  <c r="M210" i="40"/>
  <c r="L210" i="40"/>
  <c r="K210" i="40"/>
  <c r="J210" i="40"/>
  <c r="I210" i="40"/>
  <c r="H210" i="40"/>
  <c r="P227" i="40"/>
  <c r="O208" i="40" a="1"/>
  <c r="O208" i="40" s="1"/>
  <c r="N208" i="40" a="1"/>
  <c r="N208" i="40" s="1"/>
  <c r="M208" i="40" a="1"/>
  <c r="M208" i="40" s="1"/>
  <c r="L208" i="40" a="1"/>
  <c r="L208" i="40" s="1"/>
  <c r="K208" i="40" a="1"/>
  <c r="K208" i="40" s="1"/>
  <c r="J208" i="40" a="1"/>
  <c r="J208" i="40" s="1"/>
  <c r="I208" i="40" a="1"/>
  <c r="I208" i="40" s="1"/>
  <c r="H208" i="40" a="1"/>
  <c r="H208" i="40" s="1"/>
  <c r="F207" i="40"/>
  <c r="AC207" i="40"/>
  <c r="AB207" i="40"/>
  <c r="X207" i="40"/>
  <c r="T207" i="40"/>
  <c r="O206" i="40" a="1"/>
  <c r="O206" i="40" s="1"/>
  <c r="N206" i="40" a="1"/>
  <c r="N206" i="40" s="1"/>
  <c r="M206" i="40" a="1"/>
  <c r="M206" i="40" s="1"/>
  <c r="L206" i="40" a="1"/>
  <c r="L206" i="40" s="1"/>
  <c r="K206" i="40" a="1"/>
  <c r="K206" i="40" s="1"/>
  <c r="J206" i="40" a="1"/>
  <c r="J206" i="40" s="1"/>
  <c r="J207" i="40" s="1"/>
  <c r="I206" i="40" a="1"/>
  <c r="I206" i="40" s="1"/>
  <c r="H206" i="40" a="1"/>
  <c r="H206" i="40" s="1"/>
  <c r="G185" i="40"/>
  <c r="AC142" i="40"/>
  <c r="AB142" i="40"/>
  <c r="AA142" i="40"/>
  <c r="Z142" i="40"/>
  <c r="Y142" i="40"/>
  <c r="X142" i="40"/>
  <c r="W142" i="40"/>
  <c r="V142" i="40"/>
  <c r="U142" i="40"/>
  <c r="T142" i="40"/>
  <c r="S142" i="40"/>
  <c r="R142" i="40"/>
  <c r="Q142" i="40"/>
  <c r="P142" i="40"/>
  <c r="O142" i="40"/>
  <c r="N142" i="40"/>
  <c r="M142" i="40"/>
  <c r="L142" i="40"/>
  <c r="K142" i="40"/>
  <c r="J142" i="40"/>
  <c r="I142" i="40"/>
  <c r="H142" i="40"/>
  <c r="AC141" i="40"/>
  <c r="AB141" i="40"/>
  <c r="AA141" i="40"/>
  <c r="Z141" i="40"/>
  <c r="Y141" i="40"/>
  <c r="X141" i="40"/>
  <c r="W141" i="40"/>
  <c r="V141" i="40"/>
  <c r="U141" i="40"/>
  <c r="T141" i="40"/>
  <c r="S141" i="40"/>
  <c r="R141" i="40"/>
  <c r="Q141" i="40"/>
  <c r="P141" i="40"/>
  <c r="O141" i="40"/>
  <c r="N141" i="40"/>
  <c r="M141" i="40"/>
  <c r="L141" i="40"/>
  <c r="K141" i="40"/>
  <c r="J141" i="40"/>
  <c r="I141" i="40"/>
  <c r="H141" i="40"/>
  <c r="AC140" i="40"/>
  <c r="AC151" i="40" s="1"/>
  <c r="AB140" i="40"/>
  <c r="AB151" i="40" s="1"/>
  <c r="AA140" i="40"/>
  <c r="AA151" i="40" s="1"/>
  <c r="Z140" i="40"/>
  <c r="Z151" i="40" s="1"/>
  <c r="Y140" i="40"/>
  <c r="Y151" i="40" s="1"/>
  <c r="X140" i="40"/>
  <c r="X151" i="40" s="1"/>
  <c r="W140" i="40"/>
  <c r="W151" i="40" s="1"/>
  <c r="V140" i="40"/>
  <c r="V151" i="40" s="1"/>
  <c r="U140" i="40"/>
  <c r="U151" i="40" s="1"/>
  <c r="T140" i="40"/>
  <c r="T151" i="40" s="1"/>
  <c r="S140" i="40"/>
  <c r="S151" i="40" s="1"/>
  <c r="R140" i="40"/>
  <c r="R151" i="40" s="1"/>
  <c r="R181" i="40" s="1"/>
  <c r="Q140" i="40"/>
  <c r="Q151" i="40" s="1"/>
  <c r="P140" i="40"/>
  <c r="P151" i="40" s="1"/>
  <c r="O140" i="40"/>
  <c r="O151" i="40" s="1"/>
  <c r="N140" i="40"/>
  <c r="N151" i="40" s="1"/>
  <c r="M140" i="40"/>
  <c r="M151" i="40" s="1"/>
  <c r="L140" i="40"/>
  <c r="L151" i="40" s="1"/>
  <c r="K140" i="40"/>
  <c r="K151" i="40" s="1"/>
  <c r="J140" i="40"/>
  <c r="J151" i="40" s="1"/>
  <c r="I140" i="40"/>
  <c r="I151" i="40" s="1"/>
  <c r="H140" i="40"/>
  <c r="H151" i="40" s="1"/>
  <c r="AC139" i="40"/>
  <c r="AC150" i="40" s="1"/>
  <c r="AB139" i="40"/>
  <c r="AB150" i="40" s="1"/>
  <c r="AA139" i="40"/>
  <c r="AA150" i="40" s="1"/>
  <c r="Z139" i="40"/>
  <c r="Z150" i="40" s="1"/>
  <c r="Y139" i="40"/>
  <c r="Y150" i="40" s="1"/>
  <c r="X139" i="40"/>
  <c r="X150" i="40" s="1"/>
  <c r="W139" i="40"/>
  <c r="W150" i="40" s="1"/>
  <c r="V139" i="40"/>
  <c r="V150" i="40" s="1"/>
  <c r="U139" i="40"/>
  <c r="U150" i="40" s="1"/>
  <c r="T139" i="40"/>
  <c r="T150" i="40" s="1"/>
  <c r="S139" i="40"/>
  <c r="S150" i="40" s="1"/>
  <c r="R139" i="40"/>
  <c r="R150" i="40" s="1"/>
  <c r="Q139" i="40"/>
  <c r="Q150" i="40" s="1"/>
  <c r="P139" i="40"/>
  <c r="P150" i="40" s="1"/>
  <c r="O139" i="40"/>
  <c r="O150" i="40" s="1"/>
  <c r="N139" i="40"/>
  <c r="N150" i="40" s="1"/>
  <c r="M139" i="40"/>
  <c r="M150" i="40" s="1"/>
  <c r="L139" i="40"/>
  <c r="L150" i="40" s="1"/>
  <c r="K139" i="40"/>
  <c r="K150" i="40" s="1"/>
  <c r="J139" i="40"/>
  <c r="J150" i="40" s="1"/>
  <c r="I139" i="40"/>
  <c r="I150" i="40" s="1"/>
  <c r="H139" i="40"/>
  <c r="H150" i="40" s="1"/>
  <c r="AC138" i="40"/>
  <c r="AC149" i="40" s="1"/>
  <c r="AB138" i="40"/>
  <c r="AB149" i="40" s="1"/>
  <c r="AA138" i="40"/>
  <c r="AA149" i="40" s="1"/>
  <c r="Z138" i="40"/>
  <c r="Z149" i="40" s="1"/>
  <c r="Y138" i="40"/>
  <c r="Y149" i="40" s="1"/>
  <c r="X138" i="40"/>
  <c r="X149" i="40" s="1"/>
  <c r="W138" i="40"/>
  <c r="W149" i="40" s="1"/>
  <c r="V138" i="40"/>
  <c r="V149" i="40" s="1"/>
  <c r="U138" i="40"/>
  <c r="U149" i="40" s="1"/>
  <c r="T138" i="40"/>
  <c r="T149" i="40" s="1"/>
  <c r="S138" i="40"/>
  <c r="S149" i="40" s="1"/>
  <c r="R138" i="40"/>
  <c r="R149" i="40" s="1"/>
  <c r="Q138" i="40"/>
  <c r="Q149" i="40" s="1"/>
  <c r="P138" i="40"/>
  <c r="P149" i="40" s="1"/>
  <c r="O138" i="40"/>
  <c r="O149" i="40" s="1"/>
  <c r="N138" i="40"/>
  <c r="N149" i="40" s="1"/>
  <c r="M138" i="40"/>
  <c r="M149" i="40" s="1"/>
  <c r="L138" i="40"/>
  <c r="L149" i="40" s="1"/>
  <c r="K138" i="40"/>
  <c r="K149" i="40" s="1"/>
  <c r="J138" i="40"/>
  <c r="J149" i="40" s="1"/>
  <c r="I138" i="40"/>
  <c r="I149" i="40" s="1"/>
  <c r="H138" i="40"/>
  <c r="H149" i="40" s="1"/>
  <c r="AC137" i="40"/>
  <c r="AC148" i="40" s="1"/>
  <c r="AB137" i="40"/>
  <c r="AB148" i="40" s="1"/>
  <c r="AA137" i="40"/>
  <c r="AA148" i="40" s="1"/>
  <c r="Z137" i="40"/>
  <c r="Z148" i="40" s="1"/>
  <c r="Y137" i="40"/>
  <c r="Y148" i="40" s="1"/>
  <c r="X137" i="40"/>
  <c r="X148" i="40" s="1"/>
  <c r="W137" i="40"/>
  <c r="W148" i="40" s="1"/>
  <c r="V137" i="40"/>
  <c r="V148" i="40" s="1"/>
  <c r="U137" i="40"/>
  <c r="U148" i="40" s="1"/>
  <c r="T137" i="40"/>
  <c r="T148" i="40" s="1"/>
  <c r="S137" i="40"/>
  <c r="S148" i="40" s="1"/>
  <c r="R137" i="40"/>
  <c r="R148" i="40" s="1"/>
  <c r="Q137" i="40"/>
  <c r="Q148" i="40" s="1"/>
  <c r="P137" i="40"/>
  <c r="P148" i="40" s="1"/>
  <c r="O137" i="40"/>
  <c r="O148" i="40" s="1"/>
  <c r="N137" i="40"/>
  <c r="N148" i="40" s="1"/>
  <c r="M137" i="40"/>
  <c r="M148" i="40" s="1"/>
  <c r="L137" i="40"/>
  <c r="L148" i="40" s="1"/>
  <c r="K137" i="40"/>
  <c r="K148" i="40" s="1"/>
  <c r="J137" i="40"/>
  <c r="J148" i="40" s="1"/>
  <c r="I137" i="40"/>
  <c r="I148" i="40" s="1"/>
  <c r="H137" i="40"/>
  <c r="H148" i="40" s="1"/>
  <c r="AC136" i="40"/>
  <c r="AB136" i="40"/>
  <c r="AA136" i="40"/>
  <c r="Z136" i="40"/>
  <c r="Y136" i="40"/>
  <c r="X136" i="40"/>
  <c r="W136" i="40"/>
  <c r="V136" i="40"/>
  <c r="U136" i="40"/>
  <c r="T136" i="40"/>
  <c r="S136" i="40"/>
  <c r="R136" i="40"/>
  <c r="Q136" i="40"/>
  <c r="P136" i="40"/>
  <c r="O136" i="40"/>
  <c r="N136" i="40"/>
  <c r="M136" i="40"/>
  <c r="L136" i="40"/>
  <c r="K136" i="40"/>
  <c r="J136" i="40"/>
  <c r="I136" i="40"/>
  <c r="H136" i="40"/>
  <c r="AC135" i="40"/>
  <c r="AB135" i="40"/>
  <c r="AA135" i="40"/>
  <c r="Z135" i="40"/>
  <c r="Y135" i="40"/>
  <c r="X135" i="40"/>
  <c r="W135" i="40"/>
  <c r="V135" i="40"/>
  <c r="U135" i="40"/>
  <c r="T135" i="40"/>
  <c r="S135" i="40"/>
  <c r="R135" i="40"/>
  <c r="Q135" i="40"/>
  <c r="P135" i="40"/>
  <c r="O135" i="40"/>
  <c r="N135" i="40"/>
  <c r="M135" i="40"/>
  <c r="L135" i="40"/>
  <c r="K135" i="40"/>
  <c r="J135" i="40"/>
  <c r="I135" i="40"/>
  <c r="H135" i="40"/>
  <c r="AC134" i="40"/>
  <c r="AB134" i="40"/>
  <c r="AB146" i="40" s="1"/>
  <c r="AA134" i="40"/>
  <c r="AA146" i="40" s="1"/>
  <c r="Z134" i="40"/>
  <c r="Y134" i="40"/>
  <c r="Y146" i="40" s="1"/>
  <c r="X134" i="40"/>
  <c r="W134" i="40"/>
  <c r="V134" i="40"/>
  <c r="U134" i="40"/>
  <c r="U146" i="40" s="1"/>
  <c r="T134" i="40"/>
  <c r="T146" i="40" s="1"/>
  <c r="S134" i="40"/>
  <c r="S146" i="40" s="1"/>
  <c r="R134" i="40"/>
  <c r="Q134" i="40"/>
  <c r="P134" i="40"/>
  <c r="O134" i="40"/>
  <c r="N134" i="40"/>
  <c r="M134" i="40"/>
  <c r="M146" i="40" s="1"/>
  <c r="L134" i="40"/>
  <c r="L146" i="40" s="1"/>
  <c r="K134" i="40"/>
  <c r="K146" i="40" s="1"/>
  <c r="J134" i="40"/>
  <c r="J146" i="40" s="1"/>
  <c r="I134" i="40"/>
  <c r="H134" i="40"/>
  <c r="G114" i="40"/>
  <c r="G94" i="40"/>
  <c r="G103" i="40" s="1"/>
  <c r="G112" i="40" s="1"/>
  <c r="G121" i="40" s="1"/>
  <c r="G130" i="40" s="1"/>
  <c r="G93" i="40"/>
  <c r="G102" i="40" s="1"/>
  <c r="G111" i="40" s="1"/>
  <c r="G120" i="40" s="1"/>
  <c r="G129" i="40" s="1"/>
  <c r="G91" i="40"/>
  <c r="G100" i="40" s="1"/>
  <c r="G109" i="40" s="1"/>
  <c r="G118" i="40" s="1"/>
  <c r="G127" i="40" s="1"/>
  <c r="G90" i="40"/>
  <c r="G99" i="40" s="1"/>
  <c r="G108" i="40" s="1"/>
  <c r="G117" i="40" s="1"/>
  <c r="G126" i="40" s="1"/>
  <c r="G89" i="40"/>
  <c r="G98" i="40" s="1"/>
  <c r="G107" i="40" s="1"/>
  <c r="G116" i="40" s="1"/>
  <c r="G125" i="40" s="1"/>
  <c r="G88" i="40"/>
  <c r="G97" i="40" s="1"/>
  <c r="G106" i="40" s="1"/>
  <c r="G115" i="40" s="1"/>
  <c r="G124" i="40" s="1"/>
  <c r="AC84" i="40"/>
  <c r="AB84" i="40"/>
  <c r="AA84" i="40"/>
  <c r="Z84" i="40"/>
  <c r="Y84" i="40"/>
  <c r="X84" i="40"/>
  <c r="W84" i="40"/>
  <c r="V84" i="40"/>
  <c r="U84" i="40"/>
  <c r="T84" i="40"/>
  <c r="S84" i="40"/>
  <c r="R84" i="40"/>
  <c r="Q84" i="40"/>
  <c r="P84" i="40"/>
  <c r="O84" i="40"/>
  <c r="N84" i="40"/>
  <c r="M84" i="40"/>
  <c r="L84" i="40"/>
  <c r="K84" i="40"/>
  <c r="J84" i="40"/>
  <c r="I84" i="40"/>
  <c r="H84" i="40"/>
  <c r="AC81" i="40"/>
  <c r="AB81" i="40"/>
  <c r="AA81" i="40"/>
  <c r="Z81" i="40"/>
  <c r="Y81" i="40"/>
  <c r="X81" i="40"/>
  <c r="W81" i="40"/>
  <c r="V81" i="40"/>
  <c r="U81" i="40"/>
  <c r="T81" i="40"/>
  <c r="S81" i="40"/>
  <c r="R81" i="40"/>
  <c r="Q81" i="40"/>
  <c r="P81" i="40"/>
  <c r="O81" i="40"/>
  <c r="N81" i="40"/>
  <c r="M81" i="40"/>
  <c r="L81" i="40"/>
  <c r="K81" i="40"/>
  <c r="J81" i="40"/>
  <c r="I81" i="40"/>
  <c r="H81" i="40"/>
  <c r="AC80" i="40"/>
  <c r="AB80" i="40"/>
  <c r="AA80" i="40"/>
  <c r="Z80" i="40"/>
  <c r="Y80" i="40"/>
  <c r="X80" i="40"/>
  <c r="W80" i="40"/>
  <c r="V80" i="40"/>
  <c r="U80" i="40"/>
  <c r="T80" i="40"/>
  <c r="S80" i="40"/>
  <c r="R80" i="40"/>
  <c r="Q80" i="40"/>
  <c r="P80" i="40"/>
  <c r="O80" i="40"/>
  <c r="N80" i="40"/>
  <c r="M80" i="40"/>
  <c r="L80" i="40"/>
  <c r="K80" i="40"/>
  <c r="J80" i="40"/>
  <c r="I80" i="40"/>
  <c r="H80" i="40"/>
  <c r="AC79" i="40"/>
  <c r="AB79" i="40"/>
  <c r="AA79" i="40"/>
  <c r="Z79" i="40"/>
  <c r="Y79" i="40"/>
  <c r="X79" i="40"/>
  <c r="W79" i="40"/>
  <c r="V79" i="40"/>
  <c r="U79" i="40"/>
  <c r="T79" i="40"/>
  <c r="S79" i="40"/>
  <c r="R79" i="40"/>
  <c r="Q79" i="40"/>
  <c r="P79" i="40"/>
  <c r="O79" i="40"/>
  <c r="N79" i="40"/>
  <c r="M79" i="40"/>
  <c r="L79" i="40"/>
  <c r="K79" i="40"/>
  <c r="J79" i="40"/>
  <c r="I79" i="40"/>
  <c r="H79" i="40"/>
  <c r="G78" i="40"/>
  <c r="E74" i="40"/>
  <c r="E73" i="40"/>
  <c r="E72" i="40"/>
  <c r="E71" i="40"/>
  <c r="E70" i="40"/>
  <c r="BU69" i="40"/>
  <c r="BT69" i="40"/>
  <c r="E69" i="40"/>
  <c r="BU68" i="40"/>
  <c r="BT68" i="40"/>
  <c r="AS68" i="40"/>
  <c r="AR68" i="40"/>
  <c r="AQ68" i="40"/>
  <c r="AP68" i="40"/>
  <c r="E68" i="40"/>
  <c r="BU67" i="40"/>
  <c r="BT67" i="40"/>
  <c r="AS67" i="40"/>
  <c r="AR67" i="40"/>
  <c r="AQ67" i="40"/>
  <c r="AP67" i="40"/>
  <c r="E67" i="40"/>
  <c r="BU66" i="40"/>
  <c r="BT66" i="40"/>
  <c r="AS66" i="40"/>
  <c r="AR66" i="40"/>
  <c r="AQ66" i="40"/>
  <c r="AP66" i="40"/>
  <c r="E66" i="40"/>
  <c r="BU65" i="40"/>
  <c r="BT65" i="40"/>
  <c r="AS65" i="40"/>
  <c r="AR65" i="40"/>
  <c r="AQ65" i="40"/>
  <c r="AP65" i="40"/>
  <c r="E65" i="40"/>
  <c r="BW64" i="40"/>
  <c r="BV64" i="40"/>
  <c r="BU64" i="40"/>
  <c r="BT64" i="40"/>
  <c r="BS64" i="40"/>
  <c r="BR64" i="40"/>
  <c r="BQ64" i="40"/>
  <c r="BP64" i="40"/>
  <c r="BO64" i="40"/>
  <c r="BN64" i="40"/>
  <c r="BM64" i="40"/>
  <c r="BL64" i="40"/>
  <c r="BK64" i="40"/>
  <c r="BJ64" i="40"/>
  <c r="BI64" i="40"/>
  <c r="BH64" i="40"/>
  <c r="BG64" i="40"/>
  <c r="BF64" i="40"/>
  <c r="BE64" i="40"/>
  <c r="BD64" i="40"/>
  <c r="BC64" i="40"/>
  <c r="BB64" i="40"/>
  <c r="AZ64" i="40"/>
  <c r="AY64" i="40"/>
  <c r="AX64" i="40"/>
  <c r="AW64" i="40"/>
  <c r="AV64" i="40"/>
  <c r="AU64" i="40"/>
  <c r="AT64" i="40"/>
  <c r="AS64" i="40"/>
  <c r="AR64" i="40"/>
  <c r="AQ64" i="40"/>
  <c r="AP64" i="40"/>
  <c r="AO64" i="40"/>
  <c r="AN64" i="40"/>
  <c r="AM64" i="40"/>
  <c r="AL64" i="40"/>
  <c r="AK64" i="40"/>
  <c r="AJ64" i="40"/>
  <c r="AI64" i="40"/>
  <c r="AH64" i="40"/>
  <c r="AG64" i="40"/>
  <c r="AF64" i="40"/>
  <c r="AE64" i="40"/>
  <c r="E64" i="40"/>
  <c r="BW63" i="40"/>
  <c r="BV63" i="40"/>
  <c r="BU63" i="40"/>
  <c r="BT63" i="40"/>
  <c r="BS63" i="40"/>
  <c r="BR63" i="40"/>
  <c r="BQ63" i="40"/>
  <c r="BP63" i="40"/>
  <c r="BO63" i="40"/>
  <c r="BN63" i="40"/>
  <c r="BM63" i="40"/>
  <c r="BL63" i="40"/>
  <c r="BK63" i="40"/>
  <c r="BJ63" i="40"/>
  <c r="BI63" i="40"/>
  <c r="BH63" i="40"/>
  <c r="BG63" i="40"/>
  <c r="BF63" i="40"/>
  <c r="BE63" i="40"/>
  <c r="BD63" i="40"/>
  <c r="BC63" i="40"/>
  <c r="BB63" i="40"/>
  <c r="AZ63" i="40"/>
  <c r="AY63" i="40"/>
  <c r="AX63" i="40"/>
  <c r="AW63" i="40"/>
  <c r="AV63" i="40"/>
  <c r="AU63" i="40"/>
  <c r="AT63" i="40"/>
  <c r="AS63" i="40"/>
  <c r="AR63" i="40"/>
  <c r="AQ63" i="40"/>
  <c r="AP63" i="40"/>
  <c r="AO63" i="40"/>
  <c r="AN63" i="40"/>
  <c r="AM63" i="40"/>
  <c r="AL63" i="40"/>
  <c r="AK63" i="40"/>
  <c r="AJ63" i="40"/>
  <c r="AI63" i="40"/>
  <c r="AH63" i="40"/>
  <c r="AG63" i="40"/>
  <c r="AF63" i="40"/>
  <c r="AE63" i="40"/>
  <c r="E63" i="40"/>
  <c r="BW62" i="40"/>
  <c r="BV62" i="40"/>
  <c r="BU62" i="40"/>
  <c r="BT62" i="40"/>
  <c r="BS62" i="40"/>
  <c r="BR62" i="40"/>
  <c r="BQ62" i="40"/>
  <c r="BP62" i="40"/>
  <c r="BO62" i="40"/>
  <c r="BN62" i="40"/>
  <c r="BM62" i="40"/>
  <c r="BL62" i="40"/>
  <c r="BK62" i="40"/>
  <c r="BJ62" i="40"/>
  <c r="BI62" i="40"/>
  <c r="BH62" i="40"/>
  <c r="BG62" i="40"/>
  <c r="BF62" i="40"/>
  <c r="BE62" i="40"/>
  <c r="BD62" i="40"/>
  <c r="BC62" i="40"/>
  <c r="BB62" i="40"/>
  <c r="AZ62" i="40"/>
  <c r="AY62" i="40"/>
  <c r="AX62" i="40"/>
  <c r="AW62" i="40"/>
  <c r="AV62" i="40"/>
  <c r="AU62" i="40"/>
  <c r="AT62" i="40"/>
  <c r="AS62" i="40"/>
  <c r="AR62" i="40"/>
  <c r="AQ62" i="40"/>
  <c r="AP62" i="40"/>
  <c r="AO62" i="40"/>
  <c r="AN62" i="40"/>
  <c r="AM62" i="40"/>
  <c r="AL62" i="40"/>
  <c r="AK62" i="40"/>
  <c r="AJ62" i="40"/>
  <c r="AI62" i="40"/>
  <c r="AH62" i="40"/>
  <c r="AG62" i="40"/>
  <c r="AF62" i="40"/>
  <c r="AE62" i="40"/>
  <c r="E62" i="40"/>
  <c r="BW61" i="40"/>
  <c r="BV61" i="40"/>
  <c r="BU61" i="40"/>
  <c r="BT61" i="40"/>
  <c r="BS61" i="40"/>
  <c r="BR61" i="40"/>
  <c r="BQ61" i="40"/>
  <c r="BP61" i="40"/>
  <c r="BO61" i="40"/>
  <c r="BN61" i="40"/>
  <c r="BM61" i="40"/>
  <c r="BL61" i="40"/>
  <c r="BK61" i="40"/>
  <c r="BJ61" i="40"/>
  <c r="BI61" i="40"/>
  <c r="BH61" i="40"/>
  <c r="BG61" i="40"/>
  <c r="BF61" i="40"/>
  <c r="BE61" i="40"/>
  <c r="BD61" i="40"/>
  <c r="BC61" i="40"/>
  <c r="BB61" i="40"/>
  <c r="AZ61" i="40"/>
  <c r="AY61" i="40"/>
  <c r="AX61" i="40"/>
  <c r="AW61" i="40"/>
  <c r="AV61" i="40"/>
  <c r="AU61" i="40"/>
  <c r="AT61" i="40"/>
  <c r="AS61" i="40"/>
  <c r="AR61" i="40"/>
  <c r="AQ61" i="40"/>
  <c r="AP61" i="40"/>
  <c r="AO61" i="40"/>
  <c r="AN61" i="40"/>
  <c r="AM61" i="40"/>
  <c r="AL61" i="40"/>
  <c r="AK61" i="40"/>
  <c r="AJ61" i="40"/>
  <c r="AI61" i="40"/>
  <c r="AH61" i="40"/>
  <c r="AG61" i="40"/>
  <c r="AF61" i="40"/>
  <c r="AE61" i="40"/>
  <c r="E61" i="40"/>
  <c r="BW60" i="40"/>
  <c r="BV60" i="40"/>
  <c r="BU60" i="40"/>
  <c r="BT60" i="40"/>
  <c r="BS60" i="40"/>
  <c r="BR60" i="40"/>
  <c r="BQ60" i="40"/>
  <c r="BP60" i="40"/>
  <c r="BO60" i="40"/>
  <c r="BN60" i="40"/>
  <c r="BM60" i="40"/>
  <c r="BL60" i="40"/>
  <c r="BK60" i="40"/>
  <c r="BJ60" i="40"/>
  <c r="BI60" i="40"/>
  <c r="BH60" i="40"/>
  <c r="BG60" i="40"/>
  <c r="BF60" i="40"/>
  <c r="BE60" i="40"/>
  <c r="BD60" i="40"/>
  <c r="BC60" i="40"/>
  <c r="BB60" i="40"/>
  <c r="AZ60" i="40"/>
  <c r="AY60" i="40"/>
  <c r="AX60" i="40"/>
  <c r="AW60" i="40"/>
  <c r="AV60" i="40"/>
  <c r="AU60" i="40"/>
  <c r="AT60" i="40"/>
  <c r="AS60" i="40"/>
  <c r="AR60" i="40"/>
  <c r="AQ60" i="40"/>
  <c r="AP60" i="40"/>
  <c r="AO60" i="40"/>
  <c r="AN60" i="40"/>
  <c r="AM60" i="40"/>
  <c r="AL60" i="40"/>
  <c r="AK60" i="40"/>
  <c r="AJ60" i="40"/>
  <c r="AI60" i="40"/>
  <c r="AH60" i="40"/>
  <c r="AG60" i="40"/>
  <c r="AF60" i="40"/>
  <c r="AE60" i="40"/>
  <c r="E60" i="40"/>
  <c r="BW59" i="40"/>
  <c r="BV59" i="40"/>
  <c r="BU59" i="40"/>
  <c r="BT59" i="40"/>
  <c r="BS59" i="40"/>
  <c r="BR59" i="40"/>
  <c r="BQ59" i="40"/>
  <c r="BP59" i="40"/>
  <c r="BO59" i="40"/>
  <c r="BN59" i="40"/>
  <c r="BM59" i="40"/>
  <c r="BL59" i="40"/>
  <c r="BK59" i="40"/>
  <c r="BJ59" i="40"/>
  <c r="BI59" i="40"/>
  <c r="BH59" i="40"/>
  <c r="BG59" i="40"/>
  <c r="BF59" i="40"/>
  <c r="BE59" i="40"/>
  <c r="BD59" i="40"/>
  <c r="BC59" i="40"/>
  <c r="BB59" i="40"/>
  <c r="AZ59" i="40"/>
  <c r="AY59" i="40"/>
  <c r="AX59" i="40"/>
  <c r="AW59" i="40"/>
  <c r="AV59" i="40"/>
  <c r="AU59" i="40"/>
  <c r="AT59" i="40"/>
  <c r="AS59" i="40"/>
  <c r="AR59" i="40"/>
  <c r="AQ59" i="40"/>
  <c r="AP59" i="40"/>
  <c r="AO59" i="40"/>
  <c r="AN59" i="40"/>
  <c r="AM59" i="40"/>
  <c r="AL59" i="40"/>
  <c r="AK59" i="40"/>
  <c r="AJ59" i="40"/>
  <c r="AI59" i="40"/>
  <c r="AH59" i="40"/>
  <c r="AG59" i="40"/>
  <c r="AF59" i="40"/>
  <c r="AE59" i="40"/>
  <c r="E59" i="40"/>
  <c r="BW58" i="40"/>
  <c r="BV58" i="40"/>
  <c r="BU58" i="40"/>
  <c r="BT58" i="40"/>
  <c r="BS58" i="40"/>
  <c r="BR58" i="40"/>
  <c r="BQ58" i="40"/>
  <c r="BP58" i="40"/>
  <c r="BO58" i="40"/>
  <c r="BN58" i="40"/>
  <c r="BM58" i="40"/>
  <c r="BL58" i="40"/>
  <c r="BK58" i="40"/>
  <c r="BJ58" i="40"/>
  <c r="BI58" i="40"/>
  <c r="BH58" i="40"/>
  <c r="BG58" i="40"/>
  <c r="BF58" i="40"/>
  <c r="BE58" i="40"/>
  <c r="BD58" i="40"/>
  <c r="BC58" i="40"/>
  <c r="BB58" i="40"/>
  <c r="AZ58" i="40"/>
  <c r="AY58" i="40"/>
  <c r="AX58" i="40"/>
  <c r="AW58" i="40"/>
  <c r="AV58" i="40"/>
  <c r="AU58" i="40"/>
  <c r="AT58" i="40"/>
  <c r="AS58" i="40"/>
  <c r="AR58" i="40"/>
  <c r="AQ58" i="40"/>
  <c r="AP58" i="40"/>
  <c r="AO58" i="40"/>
  <c r="AN58" i="40"/>
  <c r="AM58" i="40"/>
  <c r="AL58" i="40"/>
  <c r="AK58" i="40"/>
  <c r="AJ58" i="40"/>
  <c r="AI58" i="40"/>
  <c r="AH58" i="40"/>
  <c r="AG58" i="40"/>
  <c r="AF58" i="40"/>
  <c r="AE58" i="40"/>
  <c r="E58" i="40"/>
  <c r="BW57" i="40"/>
  <c r="BV57" i="40"/>
  <c r="BU57" i="40"/>
  <c r="BT57" i="40"/>
  <c r="BS57" i="40"/>
  <c r="BR57" i="40"/>
  <c r="BQ57" i="40"/>
  <c r="BP57" i="40"/>
  <c r="BO57" i="40"/>
  <c r="BN57" i="40"/>
  <c r="BM57" i="40"/>
  <c r="BL57" i="40"/>
  <c r="BK57" i="40"/>
  <c r="BJ57" i="40"/>
  <c r="BI57" i="40"/>
  <c r="BH57" i="40"/>
  <c r="BG57" i="40"/>
  <c r="BF57" i="40"/>
  <c r="BE57" i="40"/>
  <c r="BD57" i="40"/>
  <c r="BC57" i="40"/>
  <c r="BB57" i="40"/>
  <c r="AZ57" i="40"/>
  <c r="AY57" i="40"/>
  <c r="AX57" i="40"/>
  <c r="AW57" i="40"/>
  <c r="AV57" i="40"/>
  <c r="AU57" i="40"/>
  <c r="AT57" i="40"/>
  <c r="AS57" i="40"/>
  <c r="AR57" i="40"/>
  <c r="AQ57" i="40"/>
  <c r="AP57" i="40"/>
  <c r="AO57" i="40"/>
  <c r="AN57" i="40"/>
  <c r="AM57" i="40"/>
  <c r="AL57" i="40"/>
  <c r="AK57" i="40"/>
  <c r="AJ57" i="40"/>
  <c r="AI57" i="40"/>
  <c r="AH57" i="40"/>
  <c r="AG57" i="40"/>
  <c r="AF57" i="40"/>
  <c r="AE57" i="40"/>
  <c r="E57" i="40"/>
  <c r="BW56" i="40"/>
  <c r="BV56" i="40"/>
  <c r="BU56" i="40"/>
  <c r="BT56" i="40"/>
  <c r="BS56" i="40"/>
  <c r="BR56" i="40"/>
  <c r="BQ56" i="40"/>
  <c r="BP56" i="40"/>
  <c r="BO56" i="40"/>
  <c r="BN56" i="40"/>
  <c r="BM56" i="40"/>
  <c r="BL56" i="40"/>
  <c r="BK56" i="40"/>
  <c r="BJ56" i="40"/>
  <c r="BI56" i="40"/>
  <c r="BH56" i="40"/>
  <c r="BG56" i="40"/>
  <c r="AZ56" i="40"/>
  <c r="AY56" i="40"/>
  <c r="AX56" i="40"/>
  <c r="AW56" i="40"/>
  <c r="AV56" i="40"/>
  <c r="AU56" i="40"/>
  <c r="AT56" i="40"/>
  <c r="AS56" i="40"/>
  <c r="AR56" i="40"/>
  <c r="AQ56" i="40"/>
  <c r="AP56" i="40"/>
  <c r="AO56" i="40"/>
  <c r="AN56" i="40"/>
  <c r="AM56" i="40"/>
  <c r="AL56" i="40"/>
  <c r="AK56" i="40"/>
  <c r="AJ56" i="40"/>
  <c r="E56" i="40"/>
  <c r="BW55" i="40"/>
  <c r="BV55" i="40"/>
  <c r="BU55" i="40"/>
  <c r="BT55" i="40"/>
  <c r="BS55" i="40"/>
  <c r="BR55" i="40"/>
  <c r="BQ55" i="40"/>
  <c r="BP55" i="40"/>
  <c r="BO55" i="40"/>
  <c r="BN55" i="40"/>
  <c r="BM55" i="40"/>
  <c r="BL55" i="40"/>
  <c r="BK55" i="40"/>
  <c r="BJ55" i="40"/>
  <c r="BI55" i="40"/>
  <c r="BH55" i="40"/>
  <c r="BG55" i="40"/>
  <c r="AZ55" i="40"/>
  <c r="AY55" i="40"/>
  <c r="AX55" i="40"/>
  <c r="AW55" i="40"/>
  <c r="AV55" i="40"/>
  <c r="AU55" i="40"/>
  <c r="AT55" i="40"/>
  <c r="AS55" i="40"/>
  <c r="AR55" i="40"/>
  <c r="AQ55" i="40"/>
  <c r="AP55" i="40"/>
  <c r="AO55" i="40"/>
  <c r="AN55" i="40"/>
  <c r="AM55" i="40"/>
  <c r="AL55" i="40"/>
  <c r="AK55" i="40"/>
  <c r="AJ55" i="40"/>
  <c r="E55" i="40"/>
  <c r="BW53" i="40"/>
  <c r="BV53" i="40"/>
  <c r="BT53" i="40"/>
  <c r="BS53" i="40"/>
  <c r="BR53" i="40"/>
  <c r="BQ53" i="40"/>
  <c r="BP53" i="40"/>
  <c r="BO53" i="40"/>
  <c r="BN53" i="40"/>
  <c r="BM53" i="40"/>
  <c r="BL53" i="40"/>
  <c r="BK53" i="40"/>
  <c r="BJ53" i="40"/>
  <c r="BI53" i="40"/>
  <c r="BH53" i="40"/>
  <c r="BG53" i="40"/>
  <c r="BF53" i="40"/>
  <c r="BE53" i="40"/>
  <c r="BD53" i="40"/>
  <c r="BC53" i="40"/>
  <c r="BB53" i="40"/>
  <c r="AZ53" i="40"/>
  <c r="AY53" i="40"/>
  <c r="AW53" i="40"/>
  <c r="AV53" i="40"/>
  <c r="AU53" i="40"/>
  <c r="AT53" i="40"/>
  <c r="AS53" i="40"/>
  <c r="AR53" i="40"/>
  <c r="AQ53" i="40"/>
  <c r="AP53" i="40"/>
  <c r="AO53" i="40"/>
  <c r="AN53" i="40"/>
  <c r="AM53" i="40"/>
  <c r="AL53" i="40"/>
  <c r="AK53" i="40"/>
  <c r="AJ53" i="40"/>
  <c r="AI53" i="40"/>
  <c r="AH53" i="40"/>
  <c r="AG53" i="40"/>
  <c r="AF53" i="40"/>
  <c r="AE53" i="40"/>
  <c r="E53" i="40"/>
  <c r="BW52" i="40"/>
  <c r="BV52" i="40"/>
  <c r="BT52" i="40"/>
  <c r="BS52" i="40"/>
  <c r="BR52" i="40"/>
  <c r="BQ52" i="40"/>
  <c r="BP52" i="40"/>
  <c r="BO52" i="40"/>
  <c r="BN52" i="40"/>
  <c r="BM52" i="40"/>
  <c r="BL52" i="40"/>
  <c r="BK52" i="40"/>
  <c r="BJ52" i="40"/>
  <c r="BI52" i="40"/>
  <c r="BH52" i="40"/>
  <c r="BG52" i="40"/>
  <c r="BF52" i="40"/>
  <c r="BE52" i="40"/>
  <c r="BD52" i="40"/>
  <c r="BC52" i="40"/>
  <c r="BB52" i="40"/>
  <c r="AZ52" i="40"/>
  <c r="AY52" i="40"/>
  <c r="AW52" i="40"/>
  <c r="AV52" i="40"/>
  <c r="AU52" i="40"/>
  <c r="AT52" i="40"/>
  <c r="AS52" i="40"/>
  <c r="AR52" i="40"/>
  <c r="AQ52" i="40"/>
  <c r="AP52" i="40"/>
  <c r="AO52" i="40"/>
  <c r="AN52" i="40"/>
  <c r="AM52" i="40"/>
  <c r="AL52" i="40"/>
  <c r="AK52" i="40"/>
  <c r="AJ52" i="40"/>
  <c r="AI52" i="40"/>
  <c r="AH52" i="40"/>
  <c r="AG52" i="40"/>
  <c r="AF52" i="40"/>
  <c r="AE52" i="40"/>
  <c r="E52" i="40"/>
  <c r="BW51" i="40"/>
  <c r="BV51" i="40"/>
  <c r="BT51" i="40"/>
  <c r="BS51" i="40"/>
  <c r="BR51" i="40"/>
  <c r="BQ51" i="40"/>
  <c r="BP51" i="40"/>
  <c r="BO51" i="40"/>
  <c r="BN51" i="40"/>
  <c r="BM51" i="40"/>
  <c r="BL51" i="40"/>
  <c r="BK51" i="40"/>
  <c r="BJ51" i="40"/>
  <c r="BI51" i="40"/>
  <c r="BH51" i="40"/>
  <c r="BG51" i="40"/>
  <c r="BF51" i="40"/>
  <c r="BE51" i="40"/>
  <c r="BD51" i="40"/>
  <c r="BC51" i="40"/>
  <c r="BB51" i="40"/>
  <c r="AZ51" i="40"/>
  <c r="AY51" i="40"/>
  <c r="AW51" i="40"/>
  <c r="AV51" i="40"/>
  <c r="AU51" i="40"/>
  <c r="AT51" i="40"/>
  <c r="AS51" i="40"/>
  <c r="AR51" i="40"/>
  <c r="AQ51" i="40"/>
  <c r="AP51" i="40"/>
  <c r="AO51" i="40"/>
  <c r="AN51" i="40"/>
  <c r="AM51" i="40"/>
  <c r="AL51" i="40"/>
  <c r="AK51" i="40"/>
  <c r="AJ51" i="40"/>
  <c r="AI51" i="40"/>
  <c r="AH51" i="40"/>
  <c r="AG51" i="40"/>
  <c r="AF51" i="40"/>
  <c r="AE51" i="40"/>
  <c r="E51" i="40"/>
  <c r="BW50" i="40"/>
  <c r="BV50" i="40"/>
  <c r="BT50" i="40"/>
  <c r="BS50" i="40"/>
  <c r="BR50" i="40"/>
  <c r="BQ50" i="40"/>
  <c r="BP50" i="40"/>
  <c r="BO50" i="40"/>
  <c r="BN50" i="40"/>
  <c r="BM50" i="40"/>
  <c r="BL50" i="40"/>
  <c r="BK50" i="40"/>
  <c r="BJ50" i="40"/>
  <c r="BI50" i="40"/>
  <c r="BH50" i="40"/>
  <c r="BG50" i="40"/>
  <c r="BF50" i="40"/>
  <c r="BE50" i="40"/>
  <c r="BD50" i="40"/>
  <c r="BC50" i="40"/>
  <c r="BB50" i="40"/>
  <c r="AZ50" i="40"/>
  <c r="AY50" i="40"/>
  <c r="AW50" i="40"/>
  <c r="AV50" i="40"/>
  <c r="AU50" i="40"/>
  <c r="AT50" i="40"/>
  <c r="AS50" i="40"/>
  <c r="AR50" i="40"/>
  <c r="AQ50" i="40"/>
  <c r="AP50" i="40"/>
  <c r="AO50" i="40"/>
  <c r="AN50" i="40"/>
  <c r="AM50" i="40"/>
  <c r="AL50" i="40"/>
  <c r="AK50" i="40"/>
  <c r="AJ50" i="40"/>
  <c r="AI50" i="40"/>
  <c r="AH50" i="40"/>
  <c r="AG50" i="40"/>
  <c r="AF50" i="40"/>
  <c r="AE50" i="40"/>
  <c r="E50" i="40"/>
  <c r="BW49" i="40"/>
  <c r="BV49" i="40"/>
  <c r="BT49" i="40"/>
  <c r="BS49" i="40"/>
  <c r="BR49" i="40"/>
  <c r="BQ49" i="40"/>
  <c r="BP49" i="40"/>
  <c r="BO49" i="40"/>
  <c r="BN49" i="40"/>
  <c r="BM49" i="40"/>
  <c r="BL49" i="40"/>
  <c r="BK49" i="40"/>
  <c r="BJ49" i="40"/>
  <c r="BI49" i="40"/>
  <c r="BH49" i="40"/>
  <c r="BG49" i="40"/>
  <c r="BF49" i="40"/>
  <c r="BE49" i="40"/>
  <c r="BD49" i="40"/>
  <c r="BC49" i="40"/>
  <c r="BB49" i="40"/>
  <c r="AZ49" i="40"/>
  <c r="AY49" i="40"/>
  <c r="AW49" i="40"/>
  <c r="AV49" i="40"/>
  <c r="AU49" i="40"/>
  <c r="AT49" i="40"/>
  <c r="AS49" i="40"/>
  <c r="AR49" i="40"/>
  <c r="AQ49" i="40"/>
  <c r="AP49" i="40"/>
  <c r="AO49" i="40"/>
  <c r="AN49" i="40"/>
  <c r="AM49" i="40"/>
  <c r="AL49" i="40"/>
  <c r="AK49" i="40"/>
  <c r="AJ49" i="40"/>
  <c r="AI49" i="40"/>
  <c r="AH49" i="40"/>
  <c r="AG49" i="40"/>
  <c r="AF49" i="40"/>
  <c r="AE49" i="40"/>
  <c r="E49" i="40"/>
  <c r="BW48" i="40"/>
  <c r="BV48" i="40"/>
  <c r="BT48" i="40"/>
  <c r="BS48" i="40"/>
  <c r="BR48" i="40"/>
  <c r="BQ48" i="40"/>
  <c r="BP48" i="40"/>
  <c r="BO48" i="40"/>
  <c r="BN48" i="40"/>
  <c r="BM48" i="40"/>
  <c r="BL48" i="40"/>
  <c r="BK48" i="40"/>
  <c r="BJ48" i="40"/>
  <c r="BI48" i="40"/>
  <c r="BH48" i="40"/>
  <c r="BG48" i="40"/>
  <c r="BF48" i="40"/>
  <c r="BE48" i="40"/>
  <c r="BD48" i="40"/>
  <c r="BC48" i="40"/>
  <c r="BB48" i="40"/>
  <c r="AZ48" i="40"/>
  <c r="AY48" i="40"/>
  <c r="AW48" i="40"/>
  <c r="AV48" i="40"/>
  <c r="AU48" i="40"/>
  <c r="AT48" i="40"/>
  <c r="AS48" i="40"/>
  <c r="AR48" i="40"/>
  <c r="AQ48" i="40"/>
  <c r="AP48" i="40"/>
  <c r="AO48" i="40"/>
  <c r="AN48" i="40"/>
  <c r="AM48" i="40"/>
  <c r="AL48" i="40"/>
  <c r="AK48" i="40"/>
  <c r="AJ48" i="40"/>
  <c r="AI48" i="40"/>
  <c r="AH48" i="40"/>
  <c r="AG48" i="40"/>
  <c r="AF48" i="40"/>
  <c r="AE48" i="40"/>
  <c r="E48" i="40"/>
  <c r="BW47" i="40"/>
  <c r="BV47" i="40"/>
  <c r="BT47" i="40"/>
  <c r="BS47" i="40"/>
  <c r="BR47" i="40"/>
  <c r="BQ47" i="40"/>
  <c r="BP47" i="40"/>
  <c r="BO47" i="40"/>
  <c r="BN47" i="40"/>
  <c r="BM47" i="40"/>
  <c r="BL47" i="40"/>
  <c r="BK47" i="40"/>
  <c r="BJ47" i="40"/>
  <c r="BI47" i="40"/>
  <c r="BH47" i="40"/>
  <c r="BG47" i="40"/>
  <c r="BF47" i="40"/>
  <c r="BE47" i="40"/>
  <c r="BD47" i="40"/>
  <c r="BC47" i="40"/>
  <c r="BB47" i="40"/>
  <c r="AZ47" i="40"/>
  <c r="AY47" i="40"/>
  <c r="AX47" i="40"/>
  <c r="AW47" i="40"/>
  <c r="AV47" i="40"/>
  <c r="AU47" i="40"/>
  <c r="AT47" i="40"/>
  <c r="AS47" i="40"/>
  <c r="AR47" i="40"/>
  <c r="AQ47" i="40"/>
  <c r="AP47" i="40"/>
  <c r="AO47" i="40"/>
  <c r="AN47" i="40"/>
  <c r="AM47" i="40"/>
  <c r="AL47" i="40"/>
  <c r="AK47" i="40"/>
  <c r="AJ47" i="40"/>
  <c r="AI47" i="40"/>
  <c r="AH47" i="40"/>
  <c r="AG47" i="40"/>
  <c r="AF47" i="40"/>
  <c r="AE47" i="40"/>
  <c r="E47" i="40"/>
  <c r="BW46" i="40"/>
  <c r="BV46" i="40"/>
  <c r="BT46" i="40"/>
  <c r="BS46" i="40"/>
  <c r="BR46" i="40"/>
  <c r="BQ46" i="40"/>
  <c r="BP46" i="40"/>
  <c r="BO46" i="40"/>
  <c r="BN46" i="40"/>
  <c r="BM46" i="40"/>
  <c r="BL46" i="40"/>
  <c r="BK46" i="40"/>
  <c r="BJ46" i="40"/>
  <c r="BI46" i="40"/>
  <c r="BH46" i="40"/>
  <c r="BG46" i="40"/>
  <c r="BF46" i="40"/>
  <c r="BE46" i="40"/>
  <c r="BD46" i="40"/>
  <c r="BC46" i="40"/>
  <c r="BB46" i="40"/>
  <c r="AZ46" i="40"/>
  <c r="AY46" i="40"/>
  <c r="AX46" i="40"/>
  <c r="AW46" i="40"/>
  <c r="AV46" i="40"/>
  <c r="AU46" i="40"/>
  <c r="AT46" i="40"/>
  <c r="AS46" i="40"/>
  <c r="AR46" i="40"/>
  <c r="AQ46" i="40"/>
  <c r="AP46" i="40"/>
  <c r="AO46" i="40"/>
  <c r="AN46" i="40"/>
  <c r="AM46" i="40"/>
  <c r="AL46" i="40"/>
  <c r="AK46" i="40"/>
  <c r="AJ46" i="40"/>
  <c r="AI46" i="40"/>
  <c r="AH46" i="40"/>
  <c r="AG46" i="40"/>
  <c r="AF46" i="40"/>
  <c r="AE46" i="40"/>
  <c r="E46" i="40"/>
  <c r="BW45" i="40"/>
  <c r="BV45" i="40"/>
  <c r="BT45" i="40"/>
  <c r="BS45" i="40"/>
  <c r="BR45" i="40"/>
  <c r="BQ45" i="40"/>
  <c r="BP45" i="40"/>
  <c r="BO45" i="40"/>
  <c r="BN45" i="40"/>
  <c r="BM45" i="40"/>
  <c r="BL45" i="40"/>
  <c r="BK45" i="40"/>
  <c r="BJ45" i="40"/>
  <c r="BI45" i="40"/>
  <c r="BH45" i="40"/>
  <c r="BG45" i="40"/>
  <c r="BF45" i="40"/>
  <c r="BE45" i="40"/>
  <c r="BD45" i="40"/>
  <c r="BC45" i="40"/>
  <c r="BB45" i="40"/>
  <c r="AZ45" i="40"/>
  <c r="AY45" i="40"/>
  <c r="AX45" i="40"/>
  <c r="AW45" i="40"/>
  <c r="AV45" i="40"/>
  <c r="AU45" i="40"/>
  <c r="AT45" i="40"/>
  <c r="AS45" i="40"/>
  <c r="AR45" i="40"/>
  <c r="AQ45" i="40"/>
  <c r="AP45" i="40"/>
  <c r="AO45" i="40"/>
  <c r="AN45" i="40"/>
  <c r="AM45" i="40"/>
  <c r="AL45" i="40"/>
  <c r="AK45" i="40"/>
  <c r="AJ45" i="40"/>
  <c r="AI45" i="40"/>
  <c r="AH45" i="40"/>
  <c r="AG45" i="40"/>
  <c r="AF45" i="40"/>
  <c r="AE45" i="40"/>
  <c r="E45" i="40"/>
  <c r="BW44" i="40"/>
  <c r="BV44" i="40"/>
  <c r="BT44" i="40"/>
  <c r="BS44" i="40"/>
  <c r="BR44" i="40"/>
  <c r="BQ44" i="40"/>
  <c r="BP44" i="40"/>
  <c r="BO44" i="40"/>
  <c r="BN44" i="40"/>
  <c r="BM44" i="40"/>
  <c r="BL44" i="40"/>
  <c r="BK44" i="40"/>
  <c r="BJ44" i="40"/>
  <c r="BI44" i="40"/>
  <c r="BH44" i="40"/>
  <c r="BG44" i="40"/>
  <c r="BF44" i="40"/>
  <c r="BE44" i="40"/>
  <c r="BD44" i="40"/>
  <c r="BC44" i="40"/>
  <c r="BB44" i="40"/>
  <c r="AZ44" i="40"/>
  <c r="AY44" i="40"/>
  <c r="AX44" i="40"/>
  <c r="AW44" i="40"/>
  <c r="AV44" i="40"/>
  <c r="AU44" i="40"/>
  <c r="AT44" i="40"/>
  <c r="AS44" i="40"/>
  <c r="AR44" i="40"/>
  <c r="AQ44" i="40"/>
  <c r="AP44" i="40"/>
  <c r="AO44" i="40"/>
  <c r="AN44" i="40"/>
  <c r="AM44" i="40"/>
  <c r="AL44" i="40"/>
  <c r="AK44" i="40"/>
  <c r="AJ44" i="40"/>
  <c r="AI44" i="40"/>
  <c r="AH44" i="40"/>
  <c r="AG44" i="40"/>
  <c r="AF44" i="40"/>
  <c r="AE44" i="40"/>
  <c r="E44" i="40"/>
  <c r="BW43" i="40"/>
  <c r="BV43" i="40"/>
  <c r="BT43" i="40"/>
  <c r="BS43" i="40"/>
  <c r="BR43" i="40"/>
  <c r="BQ43" i="40"/>
  <c r="BP43" i="40"/>
  <c r="BO43" i="40"/>
  <c r="BN43" i="40"/>
  <c r="BM43" i="40"/>
  <c r="BL43" i="40"/>
  <c r="BK43" i="40"/>
  <c r="BJ43" i="40"/>
  <c r="BI43" i="40"/>
  <c r="BH43" i="40"/>
  <c r="BG43" i="40"/>
  <c r="BF43" i="40"/>
  <c r="BE43" i="40"/>
  <c r="BD43" i="40"/>
  <c r="BC43" i="40"/>
  <c r="BB43" i="40"/>
  <c r="AZ43" i="40"/>
  <c r="AY43" i="40"/>
  <c r="AX43" i="40"/>
  <c r="AW43" i="40"/>
  <c r="AV43" i="40"/>
  <c r="AU43" i="40"/>
  <c r="AT43" i="40"/>
  <c r="AS43" i="40"/>
  <c r="AR43" i="40"/>
  <c r="AQ43" i="40"/>
  <c r="AP43" i="40"/>
  <c r="AO43" i="40"/>
  <c r="AN43" i="40"/>
  <c r="AM43" i="40"/>
  <c r="AL43" i="40"/>
  <c r="AK43" i="40"/>
  <c r="AJ43" i="40"/>
  <c r="AI43" i="40"/>
  <c r="AH43" i="40"/>
  <c r="AG43" i="40"/>
  <c r="AF43" i="40"/>
  <c r="AE43" i="40"/>
  <c r="E43" i="40"/>
  <c r="BW42" i="40"/>
  <c r="BV42" i="40"/>
  <c r="BT42" i="40"/>
  <c r="BS42" i="40"/>
  <c r="BR42" i="40"/>
  <c r="BQ42" i="40"/>
  <c r="BP42" i="40"/>
  <c r="BO42" i="40"/>
  <c r="BN42" i="40"/>
  <c r="BM42" i="40"/>
  <c r="BL42" i="40"/>
  <c r="BK42" i="40"/>
  <c r="BJ42" i="40"/>
  <c r="BI42" i="40"/>
  <c r="BH42" i="40"/>
  <c r="BG42" i="40"/>
  <c r="BF42" i="40"/>
  <c r="BE42" i="40"/>
  <c r="BD42" i="40"/>
  <c r="BC42" i="40"/>
  <c r="BB42" i="40"/>
  <c r="AZ42" i="40"/>
  <c r="AY42" i="40"/>
  <c r="AX42" i="40"/>
  <c r="AW42" i="40"/>
  <c r="AV42" i="40"/>
  <c r="AU42" i="40"/>
  <c r="AT42" i="40"/>
  <c r="AS42" i="40"/>
  <c r="AR42" i="40"/>
  <c r="AQ42" i="40"/>
  <c r="AP42" i="40"/>
  <c r="AO42" i="40"/>
  <c r="AN42" i="40"/>
  <c r="AM42" i="40"/>
  <c r="AL42" i="40"/>
  <c r="AK42" i="40"/>
  <c r="AJ42" i="40"/>
  <c r="AI42" i="40"/>
  <c r="AH42" i="40"/>
  <c r="AG42" i="40"/>
  <c r="AF42" i="40"/>
  <c r="AE42" i="40"/>
  <c r="E42" i="40"/>
  <c r="BW41" i="40"/>
  <c r="BV41" i="40"/>
  <c r="BT41" i="40"/>
  <c r="BS41" i="40"/>
  <c r="BR41" i="40"/>
  <c r="BQ41" i="40"/>
  <c r="BP41" i="40"/>
  <c r="BO41" i="40"/>
  <c r="BN41" i="40"/>
  <c r="BM41" i="40"/>
  <c r="BL41" i="40"/>
  <c r="BK41" i="40"/>
  <c r="BJ41" i="40"/>
  <c r="BI41" i="40"/>
  <c r="BH41" i="40"/>
  <c r="BG41" i="40"/>
  <c r="BF41" i="40"/>
  <c r="BE41" i="40"/>
  <c r="BD41" i="40"/>
  <c r="BC41" i="40"/>
  <c r="BB41" i="40"/>
  <c r="AZ41" i="40"/>
  <c r="AY41" i="40"/>
  <c r="AX41" i="40"/>
  <c r="AW41" i="40"/>
  <c r="AV41" i="40"/>
  <c r="AU41" i="40"/>
  <c r="AT41" i="40"/>
  <c r="AS41" i="40"/>
  <c r="AR41" i="40"/>
  <c r="AQ41" i="40"/>
  <c r="AP41" i="40"/>
  <c r="AO41" i="40"/>
  <c r="AN41" i="40"/>
  <c r="AM41" i="40"/>
  <c r="AL41" i="40"/>
  <c r="AK41" i="40"/>
  <c r="AJ41" i="40"/>
  <c r="AI41" i="40"/>
  <c r="AH41" i="40"/>
  <c r="AG41" i="40"/>
  <c r="AF41" i="40"/>
  <c r="AE41" i="40"/>
  <c r="E41" i="40"/>
  <c r="BW40" i="40"/>
  <c r="BV40" i="40"/>
  <c r="BT40" i="40"/>
  <c r="BS40" i="40"/>
  <c r="BR40" i="40"/>
  <c r="BQ40" i="40"/>
  <c r="BP40" i="40"/>
  <c r="BO40" i="40"/>
  <c r="BN40" i="40"/>
  <c r="BM40" i="40"/>
  <c r="BL40" i="40"/>
  <c r="BK40" i="40"/>
  <c r="BJ40" i="40"/>
  <c r="BI40" i="40"/>
  <c r="BH40" i="40"/>
  <c r="BG40" i="40"/>
  <c r="BF40" i="40"/>
  <c r="BE40" i="40"/>
  <c r="BD40" i="40"/>
  <c r="BC40" i="40"/>
  <c r="BB40" i="40"/>
  <c r="AZ40" i="40"/>
  <c r="AY40" i="40"/>
  <c r="AX40" i="40"/>
  <c r="AW40" i="40"/>
  <c r="AV40" i="40"/>
  <c r="AU40" i="40"/>
  <c r="AT40" i="40"/>
  <c r="AS40" i="40"/>
  <c r="AR40" i="40"/>
  <c r="AQ40" i="40"/>
  <c r="AP40" i="40"/>
  <c r="AO40" i="40"/>
  <c r="AN40" i="40"/>
  <c r="AM40" i="40"/>
  <c r="AL40" i="40"/>
  <c r="AK40" i="40"/>
  <c r="AJ40" i="40"/>
  <c r="AI40" i="40"/>
  <c r="AH40" i="40"/>
  <c r="AG40" i="40"/>
  <c r="AF40" i="40"/>
  <c r="AE40" i="40"/>
  <c r="E40" i="40"/>
  <c r="BW39" i="40"/>
  <c r="BV39" i="40"/>
  <c r="BT39" i="40"/>
  <c r="BS39" i="40"/>
  <c r="BR39" i="40"/>
  <c r="BQ39" i="40"/>
  <c r="BP39" i="40"/>
  <c r="BO39" i="40"/>
  <c r="BN39" i="40"/>
  <c r="BM39" i="40"/>
  <c r="BL39" i="40"/>
  <c r="BK39" i="40"/>
  <c r="BJ39" i="40"/>
  <c r="BI39" i="40"/>
  <c r="BH39" i="40"/>
  <c r="BG39" i="40"/>
  <c r="BF39" i="40"/>
  <c r="BE39" i="40"/>
  <c r="BD39" i="40"/>
  <c r="BC39" i="40"/>
  <c r="BB39" i="40"/>
  <c r="AZ39" i="40"/>
  <c r="AY39" i="40"/>
  <c r="AX39" i="40"/>
  <c r="AW39" i="40"/>
  <c r="AV39" i="40"/>
  <c r="AU39" i="40"/>
  <c r="AT39" i="40"/>
  <c r="AS39" i="40"/>
  <c r="AR39" i="40"/>
  <c r="AQ39" i="40"/>
  <c r="AP39" i="40"/>
  <c r="AO39" i="40"/>
  <c r="AN39" i="40"/>
  <c r="AM39" i="40"/>
  <c r="AL39" i="40"/>
  <c r="AK39" i="40"/>
  <c r="AJ39" i="40"/>
  <c r="AI39" i="40"/>
  <c r="AH39" i="40"/>
  <c r="AG39" i="40"/>
  <c r="AF39" i="40"/>
  <c r="AE39" i="40"/>
  <c r="E39" i="40"/>
  <c r="BW38" i="40"/>
  <c r="BV38" i="40"/>
  <c r="BT38" i="40"/>
  <c r="BS38" i="40"/>
  <c r="BR38" i="40"/>
  <c r="BQ38" i="40"/>
  <c r="BP38" i="40"/>
  <c r="BO38" i="40"/>
  <c r="BN38" i="40"/>
  <c r="BM38" i="40"/>
  <c r="BL38" i="40"/>
  <c r="BK38" i="40"/>
  <c r="BJ38" i="40"/>
  <c r="BI38" i="40"/>
  <c r="BH38" i="40"/>
  <c r="BG38" i="40"/>
  <c r="BF38" i="40"/>
  <c r="BE38" i="40"/>
  <c r="BD38" i="40"/>
  <c r="BC38" i="40"/>
  <c r="BB38" i="40"/>
  <c r="AZ38" i="40"/>
  <c r="AY38" i="40"/>
  <c r="AX38" i="40"/>
  <c r="AW38" i="40"/>
  <c r="AV38" i="40"/>
  <c r="AU38" i="40"/>
  <c r="AT38" i="40"/>
  <c r="AS38" i="40"/>
  <c r="AR38" i="40"/>
  <c r="AQ38" i="40"/>
  <c r="AP38" i="40"/>
  <c r="AO38" i="40"/>
  <c r="AN38" i="40"/>
  <c r="AM38" i="40"/>
  <c r="AL38" i="40"/>
  <c r="AK38" i="40"/>
  <c r="AJ38" i="40"/>
  <c r="AI38" i="40"/>
  <c r="AH38" i="40"/>
  <c r="AG38" i="40"/>
  <c r="AF38" i="40"/>
  <c r="AE38" i="40"/>
  <c r="E38" i="40"/>
  <c r="BW37" i="40"/>
  <c r="BV37" i="40"/>
  <c r="BT37" i="40"/>
  <c r="BS37" i="40"/>
  <c r="BR37" i="40"/>
  <c r="BQ37" i="40"/>
  <c r="BP37" i="40"/>
  <c r="BO37" i="40"/>
  <c r="BN37" i="40"/>
  <c r="BM37" i="40"/>
  <c r="BL37" i="40"/>
  <c r="BK37" i="40"/>
  <c r="BJ37" i="40"/>
  <c r="BI37" i="40"/>
  <c r="BH37" i="40"/>
  <c r="BG37" i="40"/>
  <c r="BF37" i="40"/>
  <c r="BE37" i="40"/>
  <c r="BD37" i="40"/>
  <c r="BC37" i="40"/>
  <c r="BB37" i="40"/>
  <c r="AZ37" i="40"/>
  <c r="AY37" i="40"/>
  <c r="AX37" i="40"/>
  <c r="AW37" i="40"/>
  <c r="AV37" i="40"/>
  <c r="AU37" i="40"/>
  <c r="AT37" i="40"/>
  <c r="AS37" i="40"/>
  <c r="AR37" i="40"/>
  <c r="AQ37" i="40"/>
  <c r="AP37" i="40"/>
  <c r="AO37" i="40"/>
  <c r="AN37" i="40"/>
  <c r="AM37" i="40"/>
  <c r="AL37" i="40"/>
  <c r="AK37" i="40"/>
  <c r="AJ37" i="40"/>
  <c r="AI37" i="40"/>
  <c r="AH37" i="40"/>
  <c r="AG37" i="40"/>
  <c r="AF37" i="40"/>
  <c r="AE37" i="40"/>
  <c r="E37" i="40"/>
  <c r="BW36" i="40"/>
  <c r="BV36" i="40"/>
  <c r="BT36" i="40"/>
  <c r="BS36" i="40"/>
  <c r="BR36" i="40"/>
  <c r="BQ36" i="40"/>
  <c r="BP36" i="40"/>
  <c r="BO36" i="40"/>
  <c r="BN36" i="40"/>
  <c r="BM36" i="40"/>
  <c r="BL36" i="40"/>
  <c r="BK36" i="40"/>
  <c r="BJ36" i="40"/>
  <c r="BI36" i="40"/>
  <c r="BH36" i="40"/>
  <c r="BG36" i="40"/>
  <c r="BF36" i="40"/>
  <c r="BE36" i="40"/>
  <c r="BD36" i="40"/>
  <c r="BC36" i="40"/>
  <c r="BB36" i="40"/>
  <c r="AZ36" i="40"/>
  <c r="AY36" i="40"/>
  <c r="AX36" i="40"/>
  <c r="AW36" i="40"/>
  <c r="AV36" i="40"/>
  <c r="AU36" i="40"/>
  <c r="AT36" i="40"/>
  <c r="AS36" i="40"/>
  <c r="AR36" i="40"/>
  <c r="AQ36" i="40"/>
  <c r="AP36" i="40"/>
  <c r="AO36" i="40"/>
  <c r="AN36" i="40"/>
  <c r="AM36" i="40"/>
  <c r="AL36" i="40"/>
  <c r="AK36" i="40"/>
  <c r="AJ36" i="40"/>
  <c r="AI36" i="40"/>
  <c r="AH36" i="40"/>
  <c r="AG36" i="40"/>
  <c r="AF36" i="40"/>
  <c r="AE36" i="40"/>
  <c r="E36" i="40"/>
  <c r="BW34" i="40"/>
  <c r="BV34" i="40"/>
  <c r="BT34" i="40"/>
  <c r="BS34" i="40"/>
  <c r="BR34" i="40"/>
  <c r="BQ34" i="40"/>
  <c r="BP34" i="40"/>
  <c r="BO34" i="40"/>
  <c r="BN34" i="40"/>
  <c r="BM34" i="40"/>
  <c r="BL34" i="40"/>
  <c r="BK34" i="40"/>
  <c r="BJ34" i="40"/>
  <c r="BI34" i="40"/>
  <c r="BH34" i="40"/>
  <c r="BG34" i="40"/>
  <c r="BF34" i="40"/>
  <c r="BE34" i="40"/>
  <c r="BD34" i="40"/>
  <c r="BC34" i="40"/>
  <c r="BB34" i="40"/>
  <c r="AZ34" i="40"/>
  <c r="AY34" i="40"/>
  <c r="AW34" i="40"/>
  <c r="AV34" i="40"/>
  <c r="AU34" i="40"/>
  <c r="AT34" i="40"/>
  <c r="AS34" i="40"/>
  <c r="AR34" i="40"/>
  <c r="AQ34" i="40"/>
  <c r="AP34" i="40"/>
  <c r="AO34" i="40"/>
  <c r="AN34" i="40"/>
  <c r="AM34" i="40"/>
  <c r="AL34" i="40"/>
  <c r="AK34" i="40"/>
  <c r="AJ34" i="40"/>
  <c r="AI34" i="40"/>
  <c r="AH34" i="40"/>
  <c r="AG34" i="40"/>
  <c r="AF34" i="40"/>
  <c r="AE34" i="40"/>
  <c r="E34" i="40"/>
  <c r="BW33" i="40"/>
  <c r="BV33" i="40"/>
  <c r="BT33" i="40"/>
  <c r="BS33" i="40"/>
  <c r="BR33" i="40"/>
  <c r="BQ33" i="40"/>
  <c r="BP33" i="40"/>
  <c r="BO33" i="40"/>
  <c r="BN33" i="40"/>
  <c r="BM33" i="40"/>
  <c r="BL33" i="40"/>
  <c r="BK33" i="40"/>
  <c r="BJ33" i="40"/>
  <c r="BI33" i="40"/>
  <c r="BH33" i="40"/>
  <c r="BG33" i="40"/>
  <c r="BF33" i="40"/>
  <c r="BE33" i="40"/>
  <c r="BD33" i="40"/>
  <c r="BC33" i="40"/>
  <c r="BB33" i="40"/>
  <c r="AZ33" i="40"/>
  <c r="AY33" i="40"/>
  <c r="AW33" i="40"/>
  <c r="AV33" i="40"/>
  <c r="AU33" i="40"/>
  <c r="AT33" i="40"/>
  <c r="AS33" i="40"/>
  <c r="AR33" i="40"/>
  <c r="AQ33" i="40"/>
  <c r="AP33" i="40"/>
  <c r="AO33" i="40"/>
  <c r="AN33" i="40"/>
  <c r="AM33" i="40"/>
  <c r="AL33" i="40"/>
  <c r="AK33" i="40"/>
  <c r="AJ33" i="40"/>
  <c r="AI33" i="40"/>
  <c r="AH33" i="40"/>
  <c r="AG33" i="40"/>
  <c r="AF33" i="40"/>
  <c r="AE33" i="40"/>
  <c r="E33" i="40"/>
  <c r="E32" i="40"/>
  <c r="E31" i="40"/>
  <c r="E30" i="40"/>
  <c r="E29" i="40"/>
  <c r="E28" i="40"/>
  <c r="BW27" i="40"/>
  <c r="BV27" i="40"/>
  <c r="BU27" i="40"/>
  <c r="BT27" i="40"/>
  <c r="BS27" i="40"/>
  <c r="BR27" i="40"/>
  <c r="BQ27" i="40"/>
  <c r="BP27" i="40"/>
  <c r="BO27" i="40"/>
  <c r="BN27" i="40"/>
  <c r="BM27" i="40"/>
  <c r="BL27" i="40"/>
  <c r="BK27" i="40"/>
  <c r="BJ27" i="40"/>
  <c r="BI27" i="40"/>
  <c r="BH27" i="40"/>
  <c r="BG27" i="40"/>
  <c r="AZ27" i="40"/>
  <c r="AY27" i="40"/>
  <c r="AX27" i="40"/>
  <c r="AW27" i="40"/>
  <c r="AV27" i="40"/>
  <c r="AU27" i="40"/>
  <c r="AT27" i="40"/>
  <c r="AS27" i="40"/>
  <c r="AR27" i="40"/>
  <c r="AQ27" i="40"/>
  <c r="AP27" i="40"/>
  <c r="AO27" i="40"/>
  <c r="E27" i="40"/>
  <c r="BW26" i="40"/>
  <c r="BV26" i="40"/>
  <c r="BU26" i="40"/>
  <c r="BT26" i="40"/>
  <c r="BS26" i="40"/>
  <c r="BR26" i="40"/>
  <c r="BQ26" i="40"/>
  <c r="BP26" i="40"/>
  <c r="BO26" i="40"/>
  <c r="BN26" i="40"/>
  <c r="BM26" i="40"/>
  <c r="BL26" i="40"/>
  <c r="BK26" i="40"/>
  <c r="BJ26" i="40"/>
  <c r="BI26" i="40"/>
  <c r="BH26" i="40"/>
  <c r="BG26" i="40"/>
  <c r="AZ26" i="40"/>
  <c r="AY26" i="40"/>
  <c r="AX26" i="40"/>
  <c r="AW26" i="40"/>
  <c r="AV26" i="40"/>
  <c r="AU26" i="40"/>
  <c r="AT26" i="40"/>
  <c r="AS26" i="40"/>
  <c r="AR26" i="40"/>
  <c r="AQ26" i="40"/>
  <c r="AP26" i="40"/>
  <c r="AO26" i="40"/>
  <c r="E26" i="40"/>
  <c r="BW25" i="40"/>
  <c r="BV25" i="40"/>
  <c r="BU25" i="40"/>
  <c r="BT25" i="40"/>
  <c r="BS25" i="40"/>
  <c r="BR25" i="40"/>
  <c r="BQ25" i="40"/>
  <c r="BP25" i="40"/>
  <c r="BO25" i="40"/>
  <c r="BN25" i="40"/>
  <c r="BM25" i="40"/>
  <c r="BL25" i="40"/>
  <c r="BK25" i="40"/>
  <c r="BJ25" i="40"/>
  <c r="BI25" i="40"/>
  <c r="BH25" i="40"/>
  <c r="BG25" i="40"/>
  <c r="AZ25" i="40"/>
  <c r="AY25" i="40"/>
  <c r="AX25" i="40"/>
  <c r="AW25" i="40"/>
  <c r="AV25" i="40"/>
  <c r="AU25" i="40"/>
  <c r="AT25" i="40"/>
  <c r="AS25" i="40"/>
  <c r="AR25" i="40"/>
  <c r="AQ25" i="40"/>
  <c r="AP25" i="40"/>
  <c r="AO25" i="40"/>
  <c r="E25" i="40"/>
  <c r="BW24" i="40"/>
  <c r="BV24" i="40"/>
  <c r="BU24" i="40"/>
  <c r="BT24" i="40"/>
  <c r="BS24" i="40"/>
  <c r="BR24" i="40"/>
  <c r="BQ24" i="40"/>
  <c r="BP24" i="40"/>
  <c r="BO24" i="40"/>
  <c r="BN24" i="40"/>
  <c r="BM24" i="40"/>
  <c r="BL24" i="40"/>
  <c r="BK24" i="40"/>
  <c r="BJ24" i="40"/>
  <c r="BI24" i="40"/>
  <c r="BH24" i="40"/>
  <c r="BG24" i="40"/>
  <c r="AZ24" i="40"/>
  <c r="AY24" i="40"/>
  <c r="AX24" i="40"/>
  <c r="AW24" i="40"/>
  <c r="AV24" i="40"/>
  <c r="AU24" i="40"/>
  <c r="AT24" i="40"/>
  <c r="AS24" i="40"/>
  <c r="AR24" i="40"/>
  <c r="AQ24" i="40"/>
  <c r="AP24" i="40"/>
  <c r="AO24" i="40"/>
  <c r="E24" i="40"/>
  <c r="BW23" i="40"/>
  <c r="BV23" i="40"/>
  <c r="BU23" i="40"/>
  <c r="BT23" i="40"/>
  <c r="BS23" i="40"/>
  <c r="BR23" i="40"/>
  <c r="BQ23" i="40"/>
  <c r="BP23" i="40"/>
  <c r="BO23" i="40"/>
  <c r="BN23" i="40"/>
  <c r="BM23" i="40"/>
  <c r="BL23" i="40"/>
  <c r="BK23" i="40"/>
  <c r="BJ23" i="40"/>
  <c r="BI23" i="40"/>
  <c r="BH23" i="40"/>
  <c r="BG23" i="40"/>
  <c r="AZ23" i="40"/>
  <c r="AY23" i="40"/>
  <c r="AX23" i="40"/>
  <c r="AW23" i="40"/>
  <c r="AV23" i="40"/>
  <c r="AU23" i="40"/>
  <c r="AT23" i="40"/>
  <c r="AS23" i="40"/>
  <c r="AR23" i="40"/>
  <c r="AQ23" i="40"/>
  <c r="AP23" i="40"/>
  <c r="AO23" i="40"/>
  <c r="E23" i="40"/>
  <c r="BW22" i="40"/>
  <c r="BV22" i="40"/>
  <c r="BU22" i="40"/>
  <c r="BT22" i="40"/>
  <c r="BS22" i="40"/>
  <c r="BR22" i="40"/>
  <c r="BQ22" i="40"/>
  <c r="BP22" i="40"/>
  <c r="BO22" i="40"/>
  <c r="BN22" i="40"/>
  <c r="BM22" i="40"/>
  <c r="BL22" i="40"/>
  <c r="BK22" i="40"/>
  <c r="BJ22" i="40"/>
  <c r="BI22" i="40"/>
  <c r="BH22" i="40"/>
  <c r="BG22" i="40"/>
  <c r="AZ22" i="40"/>
  <c r="AY22" i="40"/>
  <c r="AX22" i="40"/>
  <c r="AW22" i="40"/>
  <c r="AV22" i="40"/>
  <c r="AU22" i="40"/>
  <c r="AT22" i="40"/>
  <c r="AS22" i="40"/>
  <c r="AR22" i="40"/>
  <c r="AQ22" i="40"/>
  <c r="AP22" i="40"/>
  <c r="AO22" i="40"/>
  <c r="E22" i="40"/>
  <c r="BW21" i="40"/>
  <c r="BV21" i="40"/>
  <c r="BU21" i="40"/>
  <c r="BT21" i="40"/>
  <c r="BS21" i="40"/>
  <c r="BR21" i="40"/>
  <c r="BQ21" i="40"/>
  <c r="BP21" i="40"/>
  <c r="BO21" i="40"/>
  <c r="BN21" i="40"/>
  <c r="BM21" i="40"/>
  <c r="BL21" i="40"/>
  <c r="BK21" i="40"/>
  <c r="BJ21" i="40"/>
  <c r="BI21" i="40"/>
  <c r="BH21" i="40"/>
  <c r="BG21" i="40"/>
  <c r="AZ21" i="40"/>
  <c r="AY21" i="40"/>
  <c r="AX21" i="40"/>
  <c r="AW21" i="40"/>
  <c r="AV21" i="40"/>
  <c r="AU21" i="40"/>
  <c r="AT21" i="40"/>
  <c r="AS21" i="40"/>
  <c r="AR21" i="40"/>
  <c r="AQ21" i="40"/>
  <c r="AP21" i="40"/>
  <c r="AO21" i="40"/>
  <c r="E21" i="40"/>
  <c r="BW20" i="40"/>
  <c r="BV20" i="40"/>
  <c r="BU20" i="40"/>
  <c r="BT20" i="40"/>
  <c r="BS20" i="40"/>
  <c r="BR20" i="40"/>
  <c r="BQ20" i="40"/>
  <c r="BP20" i="40"/>
  <c r="BO20" i="40"/>
  <c r="BN20" i="40"/>
  <c r="BM20" i="40"/>
  <c r="BL20" i="40"/>
  <c r="BK20" i="40"/>
  <c r="BJ20" i="40"/>
  <c r="BI20" i="40"/>
  <c r="BH20" i="40"/>
  <c r="BG20" i="40"/>
  <c r="AZ20" i="40"/>
  <c r="AY20" i="40"/>
  <c r="AX20" i="40"/>
  <c r="AW20" i="40"/>
  <c r="AV20" i="40"/>
  <c r="AU20" i="40"/>
  <c r="AT20" i="40"/>
  <c r="AS20" i="40"/>
  <c r="AR20" i="40"/>
  <c r="AQ20" i="40"/>
  <c r="AP20" i="40"/>
  <c r="AO20" i="40"/>
  <c r="E20" i="40"/>
  <c r="BW19" i="40"/>
  <c r="BV19" i="40"/>
  <c r="BU19" i="40"/>
  <c r="BT19" i="40"/>
  <c r="BS19" i="40"/>
  <c r="BR19" i="40"/>
  <c r="BQ19" i="40"/>
  <c r="BP19" i="40"/>
  <c r="BO19" i="40"/>
  <c r="BN19" i="40"/>
  <c r="BM19" i="40"/>
  <c r="BL19" i="40"/>
  <c r="BK19" i="40"/>
  <c r="BJ19" i="40"/>
  <c r="BI19" i="40"/>
  <c r="BH19" i="40"/>
  <c r="BG19" i="40"/>
  <c r="AZ19" i="40"/>
  <c r="AY19" i="40"/>
  <c r="AX19" i="40"/>
  <c r="AW19" i="40"/>
  <c r="AV19" i="40"/>
  <c r="AU19" i="40"/>
  <c r="AT19" i="40"/>
  <c r="AS19" i="40"/>
  <c r="AR19" i="40"/>
  <c r="AQ19" i="40"/>
  <c r="AP19" i="40"/>
  <c r="AO19" i="40"/>
  <c r="E19" i="40"/>
  <c r="BW18" i="40"/>
  <c r="BV18" i="40"/>
  <c r="BU18" i="40"/>
  <c r="BT18" i="40"/>
  <c r="BS18" i="40"/>
  <c r="BR18" i="40"/>
  <c r="BQ18" i="40"/>
  <c r="BP18" i="40"/>
  <c r="BO18" i="40"/>
  <c r="BN18" i="40"/>
  <c r="BM18" i="40"/>
  <c r="BL18" i="40"/>
  <c r="BK18" i="40"/>
  <c r="BJ18" i="40"/>
  <c r="BI18" i="40"/>
  <c r="BH18" i="40"/>
  <c r="BG18" i="40"/>
  <c r="E18" i="40"/>
  <c r="BW17" i="40"/>
  <c r="BV17" i="40"/>
  <c r="BU17" i="40"/>
  <c r="BT17" i="40"/>
  <c r="BS17" i="40"/>
  <c r="BR17" i="40"/>
  <c r="BQ17" i="40"/>
  <c r="BP17" i="40"/>
  <c r="BO17" i="40"/>
  <c r="BN17" i="40"/>
  <c r="BM17" i="40"/>
  <c r="BL17" i="40"/>
  <c r="BK17" i="40"/>
  <c r="BJ17" i="40"/>
  <c r="BI17" i="40"/>
  <c r="BH17" i="40"/>
  <c r="BG17" i="40"/>
  <c r="E17" i="40"/>
  <c r="BW16" i="40"/>
  <c r="BV16" i="40"/>
  <c r="BU16" i="40"/>
  <c r="BT16" i="40"/>
  <c r="BS16" i="40"/>
  <c r="BR16" i="40"/>
  <c r="BQ16" i="40"/>
  <c r="BP16" i="40"/>
  <c r="BO16" i="40"/>
  <c r="BN16" i="40"/>
  <c r="BM16" i="40"/>
  <c r="BL16" i="40"/>
  <c r="BK16" i="40"/>
  <c r="BJ16" i="40"/>
  <c r="BI16" i="40"/>
  <c r="BH16" i="40"/>
  <c r="BG16" i="40"/>
  <c r="AZ16" i="40"/>
  <c r="AY16" i="40"/>
  <c r="AX16" i="40"/>
  <c r="AW16" i="40"/>
  <c r="AV16" i="40"/>
  <c r="AU16" i="40"/>
  <c r="AT16" i="40"/>
  <c r="AS16" i="40"/>
  <c r="AR16" i="40"/>
  <c r="AQ16" i="40"/>
  <c r="AP16" i="40"/>
  <c r="AO16" i="40"/>
  <c r="AN16" i="40"/>
  <c r="AM16" i="40"/>
  <c r="AL16" i="40"/>
  <c r="AK16" i="40"/>
  <c r="AJ16" i="40"/>
  <c r="E16" i="40"/>
  <c r="BW15" i="40"/>
  <c r="BV15" i="40"/>
  <c r="BU15" i="40"/>
  <c r="BT15" i="40"/>
  <c r="BS15" i="40"/>
  <c r="BR15" i="40"/>
  <c r="BQ15" i="40"/>
  <c r="BP15" i="40"/>
  <c r="BO15" i="40"/>
  <c r="BN15" i="40"/>
  <c r="BM15" i="40"/>
  <c r="BL15" i="40"/>
  <c r="BK15" i="40"/>
  <c r="BJ15" i="40"/>
  <c r="BI15" i="40"/>
  <c r="BH15" i="40"/>
  <c r="BG15" i="40"/>
  <c r="AZ15" i="40"/>
  <c r="AY15" i="40"/>
  <c r="AX15" i="40"/>
  <c r="AW15" i="40"/>
  <c r="AV15" i="40"/>
  <c r="AU15" i="40"/>
  <c r="AT15" i="40"/>
  <c r="AS15" i="40"/>
  <c r="AR15" i="40"/>
  <c r="AQ15" i="40"/>
  <c r="AP15" i="40"/>
  <c r="AO15" i="40"/>
  <c r="AN15" i="40"/>
  <c r="AM15" i="40"/>
  <c r="AL15" i="40"/>
  <c r="AK15" i="40"/>
  <c r="AJ15" i="40"/>
  <c r="E15" i="40"/>
  <c r="BW14" i="40"/>
  <c r="BV14" i="40"/>
  <c r="BU14" i="40"/>
  <c r="BT14" i="40"/>
  <c r="BS14" i="40"/>
  <c r="BR14" i="40"/>
  <c r="BQ14" i="40"/>
  <c r="BP14" i="40"/>
  <c r="BO14" i="40"/>
  <c r="BN14" i="40"/>
  <c r="BM14" i="40"/>
  <c r="BL14" i="40"/>
  <c r="BK14" i="40"/>
  <c r="BJ14" i="40"/>
  <c r="BI14" i="40"/>
  <c r="BH14" i="40"/>
  <c r="BG14" i="40"/>
  <c r="AZ14" i="40"/>
  <c r="AY14" i="40"/>
  <c r="AX14" i="40"/>
  <c r="AW14" i="40"/>
  <c r="AV14" i="40"/>
  <c r="AU14" i="40"/>
  <c r="AT14" i="40"/>
  <c r="AS14" i="40"/>
  <c r="AR14" i="40"/>
  <c r="AQ14" i="40"/>
  <c r="AP14" i="40"/>
  <c r="AO14" i="40"/>
  <c r="AN14" i="40"/>
  <c r="AM14" i="40"/>
  <c r="AL14" i="40"/>
  <c r="AK14" i="40"/>
  <c r="AJ14" i="40"/>
  <c r="E14" i="40"/>
  <c r="BW13" i="40"/>
  <c r="BV13" i="40"/>
  <c r="BI13" i="40"/>
  <c r="BH13" i="40"/>
  <c r="BG13" i="40"/>
  <c r="AZ13" i="40"/>
  <c r="AY13" i="40"/>
  <c r="E13" i="40"/>
  <c r="BW12" i="40"/>
  <c r="BV12" i="40"/>
  <c r="BI12" i="40"/>
  <c r="BH12" i="40"/>
  <c r="BG12" i="40"/>
  <c r="AZ12" i="40"/>
  <c r="AY12" i="40"/>
  <c r="E12" i="40"/>
  <c r="BW11" i="40"/>
  <c r="BV11" i="40"/>
  <c r="BI11" i="40"/>
  <c r="BH11" i="40"/>
  <c r="BG11" i="40"/>
  <c r="AZ11" i="40"/>
  <c r="AY11" i="40"/>
  <c r="E11" i="40"/>
  <c r="BW10" i="40"/>
  <c r="BV10" i="40"/>
  <c r="BI10" i="40"/>
  <c r="BH10" i="40"/>
  <c r="AZ10" i="40"/>
  <c r="AY10" i="40"/>
  <c r="E10" i="40"/>
  <c r="BW9" i="40"/>
  <c r="BV9" i="40"/>
  <c r="BU9" i="40"/>
  <c r="BT9" i="40"/>
  <c r="BS9" i="40"/>
  <c r="BR9" i="40"/>
  <c r="BQ9" i="40"/>
  <c r="BP9" i="40"/>
  <c r="BO9" i="40"/>
  <c r="BN9" i="40"/>
  <c r="BM9" i="40"/>
  <c r="BL9" i="40"/>
  <c r="BK9" i="40"/>
  <c r="BJ9" i="40"/>
  <c r="BI9" i="40"/>
  <c r="BH9" i="40"/>
  <c r="BG9" i="40"/>
  <c r="BF9" i="40"/>
  <c r="BE9" i="40"/>
  <c r="BD9" i="40"/>
  <c r="BC9" i="40"/>
  <c r="BB9" i="40"/>
  <c r="AZ9" i="40"/>
  <c r="AY9" i="40"/>
  <c r="AX9" i="40"/>
  <c r="AW9" i="40"/>
  <c r="AV9" i="40"/>
  <c r="AU9" i="40"/>
  <c r="AT9" i="40"/>
  <c r="AS9" i="40"/>
  <c r="AR9" i="40"/>
  <c r="AQ9" i="40"/>
  <c r="AP9" i="40"/>
  <c r="AO9" i="40"/>
  <c r="AN9" i="40"/>
  <c r="AM9" i="40"/>
  <c r="AL9" i="40"/>
  <c r="AK9" i="40"/>
  <c r="AJ9" i="40"/>
  <c r="AI9" i="40"/>
  <c r="AH9" i="40"/>
  <c r="AG9" i="40"/>
  <c r="AF9" i="40"/>
  <c r="AE9" i="40"/>
  <c r="E9" i="40"/>
  <c r="BT56" i="36"/>
  <c r="BS56" i="36"/>
  <c r="BR56" i="36"/>
  <c r="BQ56" i="36"/>
  <c r="BP56" i="36"/>
  <c r="BO56" i="36"/>
  <c r="BN56" i="36"/>
  <c r="BM56" i="36"/>
  <c r="BL56" i="36"/>
  <c r="BK56" i="36"/>
  <c r="BJ56" i="36"/>
  <c r="BT55" i="36"/>
  <c r="BS55" i="36"/>
  <c r="BR55" i="36"/>
  <c r="BQ55" i="36"/>
  <c r="BP55" i="36"/>
  <c r="BO55" i="36"/>
  <c r="BN55" i="36"/>
  <c r="BM55" i="36"/>
  <c r="BL55" i="36"/>
  <c r="BK55" i="36"/>
  <c r="BJ55" i="36"/>
  <c r="BT13" i="36"/>
  <c r="BJ13" i="36"/>
  <c r="BT12" i="36"/>
  <c r="BJ12" i="36"/>
  <c r="BT11" i="36"/>
  <c r="BJ11" i="36"/>
  <c r="BT10" i="36"/>
  <c r="BJ10" i="36"/>
  <c r="AW56" i="36"/>
  <c r="AV56" i="36"/>
  <c r="AU56" i="36"/>
  <c r="AT56" i="36"/>
  <c r="AS56" i="36"/>
  <c r="AR56" i="36"/>
  <c r="AQ56" i="36"/>
  <c r="AP56" i="36"/>
  <c r="AO56" i="36"/>
  <c r="AN56" i="36"/>
  <c r="AM56" i="36"/>
  <c r="AW55" i="36"/>
  <c r="AV55" i="36"/>
  <c r="AU55" i="36"/>
  <c r="AT55" i="36"/>
  <c r="AS55" i="36"/>
  <c r="AR55" i="36"/>
  <c r="AQ55" i="36"/>
  <c r="AP55" i="36"/>
  <c r="AO55" i="36"/>
  <c r="AN55" i="36"/>
  <c r="AM55" i="36"/>
  <c r="AW13" i="36"/>
  <c r="AM13" i="36"/>
  <c r="AW12" i="36"/>
  <c r="AM12" i="36"/>
  <c r="AW11" i="36"/>
  <c r="AM11" i="36"/>
  <c r="AW10" i="36"/>
  <c r="AM10" i="36"/>
  <c r="AC100" i="41" l="1"/>
  <c r="AC166" i="41"/>
  <c r="AB89" i="40"/>
  <c r="V108" i="40"/>
  <c r="AB88" i="40"/>
  <c r="V107" i="40"/>
  <c r="AC169" i="41"/>
  <c r="AC103" i="41"/>
  <c r="V180" i="40"/>
  <c r="AB93" i="40"/>
  <c r="AC167" i="41"/>
  <c r="AC97" i="41"/>
  <c r="AC102" i="41"/>
  <c r="AC170" i="41"/>
  <c r="AC171" i="41"/>
  <c r="K111" i="40"/>
  <c r="AC99" i="41"/>
  <c r="O107" i="40"/>
  <c r="H152" i="40"/>
  <c r="AB152" i="40"/>
  <c r="J147" i="40"/>
  <c r="J177" i="40" s="1"/>
  <c r="J152" i="40"/>
  <c r="J182" i="40" s="1"/>
  <c r="R152" i="40"/>
  <c r="R182" i="40" s="1"/>
  <c r="I147" i="40"/>
  <c r="I177" i="40" s="1"/>
  <c r="O152" i="40"/>
  <c r="O182" i="40" s="1"/>
  <c r="W211" i="40"/>
  <c r="W169" i="40" s="1"/>
  <c r="AC147" i="40"/>
  <c r="AC177" i="40" s="1"/>
  <c r="K179" i="40"/>
  <c r="H108" i="40"/>
  <c r="V82" i="40"/>
  <c r="V85" i="40" s="1"/>
  <c r="Q152" i="40"/>
  <c r="Q182" i="40" s="1"/>
  <c r="P211" i="40"/>
  <c r="P102" i="40" s="1"/>
  <c r="X211" i="40"/>
  <c r="X99" i="40" s="1"/>
  <c r="Q211" i="40"/>
  <c r="Q99" i="40" s="1"/>
  <c r="O181" i="40"/>
  <c r="K152" i="40"/>
  <c r="K182" i="40" s="1"/>
  <c r="AC180" i="40"/>
  <c r="O211" i="40"/>
  <c r="O98" i="40" s="1"/>
  <c r="O108" i="40"/>
  <c r="W108" i="40"/>
  <c r="H147" i="40"/>
  <c r="H177" i="40" s="1"/>
  <c r="X147" i="40"/>
  <c r="X177" i="40" s="1"/>
  <c r="I152" i="40"/>
  <c r="J143" i="40"/>
  <c r="J111" i="40"/>
  <c r="K143" i="40"/>
  <c r="L143" i="40"/>
  <c r="M180" i="40"/>
  <c r="M82" i="40"/>
  <c r="M85" i="40" s="1"/>
  <c r="M147" i="40"/>
  <c r="M177" i="40" s="1"/>
  <c r="N82" i="40"/>
  <c r="N85" i="40" s="1"/>
  <c r="N107" i="40"/>
  <c r="O147" i="40"/>
  <c r="O177" i="40" s="1"/>
  <c r="P147" i="40"/>
  <c r="P177" i="40" s="1"/>
  <c r="P152" i="40"/>
  <c r="P182" i="40" s="1"/>
  <c r="S152" i="40"/>
  <c r="S182" i="40" s="1"/>
  <c r="U147" i="40"/>
  <c r="U177" i="40" s="1"/>
  <c r="V147" i="40"/>
  <c r="V177" i="40" s="1"/>
  <c r="W147" i="40"/>
  <c r="X152" i="40"/>
  <c r="X182" i="40" s="1"/>
  <c r="Z111" i="40"/>
  <c r="Z152" i="40"/>
  <c r="Z182" i="40" s="1"/>
  <c r="AA152" i="40"/>
  <c r="AA182" i="40" s="1"/>
  <c r="T93" i="40"/>
  <c r="X108" i="40"/>
  <c r="X90" i="40"/>
  <c r="Q111" i="40"/>
  <c r="R178" i="40"/>
  <c r="Q147" i="40"/>
  <c r="Y147" i="40"/>
  <c r="Y177" i="40" s="1"/>
  <c r="S147" i="40"/>
  <c r="W152" i="40"/>
  <c r="W182" i="40" s="1"/>
  <c r="Y152" i="40"/>
  <c r="Y182" i="40" s="1"/>
  <c r="G123" i="40"/>
  <c r="R111" i="40"/>
  <c r="R209" i="40"/>
  <c r="R129" i="40" s="1"/>
  <c r="AC160" i="40"/>
  <c r="AC159" i="40"/>
  <c r="AC93" i="40"/>
  <c r="AC89" i="40"/>
  <c r="L111" i="40"/>
  <c r="L106" i="40"/>
  <c r="T179" i="40"/>
  <c r="T111" i="40"/>
  <c r="T106" i="40"/>
  <c r="AB181" i="40"/>
  <c r="AB111" i="40"/>
  <c r="AB106" i="40"/>
  <c r="J93" i="40"/>
  <c r="J88" i="40"/>
  <c r="P108" i="40"/>
  <c r="P180" i="40"/>
  <c r="S209" i="40"/>
  <c r="S115" i="40" s="1"/>
  <c r="S207" i="40"/>
  <c r="S160" i="40" s="1"/>
  <c r="AA209" i="40"/>
  <c r="AA115" i="40" s="1"/>
  <c r="L107" i="40"/>
  <c r="T107" i="40"/>
  <c r="U107" i="40"/>
  <c r="T209" i="40"/>
  <c r="T188" i="40" s="1"/>
  <c r="V209" i="40"/>
  <c r="N108" i="40"/>
  <c r="J158" i="40"/>
  <c r="T88" i="40"/>
  <c r="W209" i="40"/>
  <c r="W129" i="40" s="1"/>
  <c r="AC106" i="40"/>
  <c r="N106" i="40"/>
  <c r="J90" i="40"/>
  <c r="T89" i="40"/>
  <c r="O106" i="40"/>
  <c r="W106" i="40"/>
  <c r="I107" i="40"/>
  <c r="Q107" i="40"/>
  <c r="Y107" i="40"/>
  <c r="K108" i="40"/>
  <c r="S108" i="40"/>
  <c r="AA108" i="40"/>
  <c r="S82" i="40"/>
  <c r="H111" i="40"/>
  <c r="P111" i="40"/>
  <c r="X111" i="40"/>
  <c r="O143" i="40"/>
  <c r="O146" i="40"/>
  <c r="W143" i="40"/>
  <c r="W146" i="40"/>
  <c r="M178" i="40"/>
  <c r="U178" i="40"/>
  <c r="AC158" i="40"/>
  <c r="AC178" i="40"/>
  <c r="O179" i="40"/>
  <c r="W179" i="40"/>
  <c r="I180" i="40"/>
  <c r="Q180" i="40"/>
  <c r="Y180" i="40"/>
  <c r="K181" i="40"/>
  <c r="S181" i="40"/>
  <c r="AA181" i="40"/>
  <c r="H82" i="40"/>
  <c r="H106" i="40"/>
  <c r="P82" i="40"/>
  <c r="P85" i="40" s="1"/>
  <c r="P106" i="40"/>
  <c r="X82" i="40"/>
  <c r="X85" i="40" s="1"/>
  <c r="X106" i="40"/>
  <c r="J107" i="40"/>
  <c r="R107" i="40"/>
  <c r="Z107" i="40"/>
  <c r="L108" i="40"/>
  <c r="T108" i="40"/>
  <c r="AB108" i="40"/>
  <c r="T82" i="40"/>
  <c r="W97" i="40"/>
  <c r="I82" i="40"/>
  <c r="I106" i="40"/>
  <c r="Q82" i="40"/>
  <c r="Q85" i="40" s="1"/>
  <c r="Q106" i="40"/>
  <c r="Y82" i="40"/>
  <c r="Y106" i="40"/>
  <c r="K107" i="40"/>
  <c r="S107" i="40"/>
  <c r="AA107" i="40"/>
  <c r="M108" i="40"/>
  <c r="U108" i="40"/>
  <c r="AC108" i="40"/>
  <c r="U82" i="40"/>
  <c r="AB90" i="40"/>
  <c r="Y176" i="40"/>
  <c r="AA180" i="40"/>
  <c r="U181" i="40"/>
  <c r="AC181" i="40"/>
  <c r="AC161" i="40"/>
  <c r="J82" i="40"/>
  <c r="R82" i="40"/>
  <c r="Z82" i="40"/>
  <c r="K82" i="40"/>
  <c r="AC90" i="40"/>
  <c r="M106" i="40"/>
  <c r="Y111" i="40"/>
  <c r="P178" i="40"/>
  <c r="J179" i="40"/>
  <c r="J159" i="40"/>
  <c r="K106" i="40"/>
  <c r="AA106" i="40"/>
  <c r="L82" i="40"/>
  <c r="W82" i="40"/>
  <c r="W85" i="40" s="1"/>
  <c r="T90" i="40"/>
  <c r="Q98" i="40"/>
  <c r="S106" i="40"/>
  <c r="AA82" i="40"/>
  <c r="M111" i="40"/>
  <c r="U111" i="40"/>
  <c r="AC111" i="40"/>
  <c r="I111" i="40"/>
  <c r="AC88" i="40"/>
  <c r="W98" i="40"/>
  <c r="I108" i="40"/>
  <c r="Q108" i="40"/>
  <c r="Y108" i="40"/>
  <c r="N109" i="40"/>
  <c r="AB82" i="40"/>
  <c r="N111" i="40"/>
  <c r="V111" i="40"/>
  <c r="J89" i="40"/>
  <c r="X93" i="40"/>
  <c r="U106" i="40"/>
  <c r="W107" i="40"/>
  <c r="K178" i="40"/>
  <c r="AA178" i="40"/>
  <c r="U179" i="40"/>
  <c r="H107" i="40"/>
  <c r="P107" i="40"/>
  <c r="X89" i="40"/>
  <c r="X107" i="40"/>
  <c r="J108" i="40"/>
  <c r="R108" i="40"/>
  <c r="Z108" i="40"/>
  <c r="O82" i="40"/>
  <c r="AC82" i="40"/>
  <c r="AC85" i="40" s="1"/>
  <c r="O111" i="40"/>
  <c r="W111" i="40"/>
  <c r="X88" i="40"/>
  <c r="V106" i="40"/>
  <c r="N143" i="40"/>
  <c r="N146" i="40"/>
  <c r="V146" i="40"/>
  <c r="V143" i="40"/>
  <c r="L178" i="40"/>
  <c r="T158" i="40"/>
  <c r="T178" i="40"/>
  <c r="AB178" i="40"/>
  <c r="AB158" i="40"/>
  <c r="N179" i="40"/>
  <c r="M107" i="40"/>
  <c r="AC107" i="40"/>
  <c r="U176" i="40"/>
  <c r="AC146" i="40"/>
  <c r="AC143" i="40"/>
  <c r="S178" i="40"/>
  <c r="M179" i="40"/>
  <c r="AC179" i="40"/>
  <c r="O180" i="40"/>
  <c r="W180" i="40"/>
  <c r="Q181" i="40"/>
  <c r="Y181" i="40"/>
  <c r="AC152" i="40"/>
  <c r="Y143" i="40"/>
  <c r="Q178" i="40"/>
  <c r="V179" i="40"/>
  <c r="H180" i="40"/>
  <c r="X160" i="40"/>
  <c r="X180" i="40"/>
  <c r="L176" i="40"/>
  <c r="H181" i="40"/>
  <c r="AB156" i="40"/>
  <c r="L180" i="40"/>
  <c r="I181" i="40"/>
  <c r="W177" i="40"/>
  <c r="S111" i="40"/>
  <c r="AA111" i="40"/>
  <c r="H143" i="40"/>
  <c r="H146" i="40"/>
  <c r="P143" i="40"/>
  <c r="X143" i="40"/>
  <c r="X146" i="40"/>
  <c r="R147" i="40"/>
  <c r="Z147" i="40"/>
  <c r="N178" i="40"/>
  <c r="V178" i="40"/>
  <c r="H179" i="40"/>
  <c r="P179" i="40"/>
  <c r="X179" i="40"/>
  <c r="X159" i="40"/>
  <c r="J180" i="40"/>
  <c r="J160" i="40"/>
  <c r="R180" i="40"/>
  <c r="Z180" i="40"/>
  <c r="L181" i="40"/>
  <c r="T181" i="40"/>
  <c r="T161" i="40"/>
  <c r="AB161" i="40"/>
  <c r="H182" i="40"/>
  <c r="J181" i="40"/>
  <c r="J161" i="40"/>
  <c r="W170" i="40"/>
  <c r="I146" i="40"/>
  <c r="I143" i="40"/>
  <c r="Q146" i="40"/>
  <c r="Q143" i="40"/>
  <c r="K147" i="40"/>
  <c r="AA147" i="40"/>
  <c r="O178" i="40"/>
  <c r="W178" i="40"/>
  <c r="W168" i="40"/>
  <c r="I179" i="40"/>
  <c r="Q179" i="40"/>
  <c r="Q169" i="40"/>
  <c r="Y179" i="40"/>
  <c r="K180" i="40"/>
  <c r="S180" i="40"/>
  <c r="M181" i="40"/>
  <c r="I182" i="40"/>
  <c r="M143" i="40"/>
  <c r="P146" i="40"/>
  <c r="N180" i="40"/>
  <c r="J176" i="40"/>
  <c r="J156" i="40"/>
  <c r="R146" i="40"/>
  <c r="R143" i="40"/>
  <c r="Z146" i="40"/>
  <c r="Z143" i="40"/>
  <c r="L147" i="40"/>
  <c r="T147" i="40"/>
  <c r="AB147" i="40"/>
  <c r="H178" i="40"/>
  <c r="X178" i="40"/>
  <c r="X158" i="40"/>
  <c r="R179" i="40"/>
  <c r="Z179" i="40"/>
  <c r="T180" i="40"/>
  <c r="T160" i="40"/>
  <c r="AB180" i="40"/>
  <c r="AB160" i="40"/>
  <c r="N181" i="40"/>
  <c r="V181" i="40"/>
  <c r="T143" i="40"/>
  <c r="Q171" i="40"/>
  <c r="M176" i="40"/>
  <c r="Z178" i="40"/>
  <c r="J106" i="40"/>
  <c r="R106" i="40"/>
  <c r="Z106" i="40"/>
  <c r="S176" i="40"/>
  <c r="AC157" i="40"/>
  <c r="I178" i="40"/>
  <c r="U143" i="40"/>
  <c r="AB176" i="40"/>
  <c r="W181" i="40"/>
  <c r="W171" i="40"/>
  <c r="H209" i="40"/>
  <c r="H189" i="40" s="1"/>
  <c r="H207" i="40"/>
  <c r="H93" i="40" s="1"/>
  <c r="M207" i="40"/>
  <c r="M158" i="40" s="1"/>
  <c r="M209" i="40"/>
  <c r="M116" i="40" s="1"/>
  <c r="Z209" i="40"/>
  <c r="Z116" i="40" s="1"/>
  <c r="Z207" i="40"/>
  <c r="W99" i="40"/>
  <c r="AB107" i="40"/>
  <c r="T176" i="40"/>
  <c r="T156" i="40"/>
  <c r="AB143" i="40"/>
  <c r="N147" i="40"/>
  <c r="L179" i="40"/>
  <c r="AB179" i="40"/>
  <c r="AB159" i="40"/>
  <c r="Z181" i="40"/>
  <c r="S179" i="40"/>
  <c r="N152" i="40"/>
  <c r="V152" i="40"/>
  <c r="S143" i="40"/>
  <c r="Y178" i="40"/>
  <c r="Q207" i="40"/>
  <c r="Q93" i="40" s="1"/>
  <c r="Q209" i="40"/>
  <c r="K209" i="40"/>
  <c r="K115" i="40" s="1"/>
  <c r="K207" i="40"/>
  <c r="K90" i="40" s="1"/>
  <c r="K176" i="40"/>
  <c r="AA176" i="40"/>
  <c r="AA179" i="40"/>
  <c r="AA143" i="40"/>
  <c r="T159" i="40"/>
  <c r="P181" i="40"/>
  <c r="X181" i="40"/>
  <c r="X161" i="40"/>
  <c r="L152" i="40"/>
  <c r="T152" i="40"/>
  <c r="U180" i="40"/>
  <c r="I207" i="40"/>
  <c r="I209" i="40"/>
  <c r="I116" i="40" s="1"/>
  <c r="O209" i="40"/>
  <c r="O125" i="40" s="1"/>
  <c r="O207" i="40"/>
  <c r="U207" i="40"/>
  <c r="U161" i="40" s="1"/>
  <c r="U209" i="40"/>
  <c r="U116" i="40" s="1"/>
  <c r="W207" i="40"/>
  <c r="W93" i="40" s="1"/>
  <c r="M152" i="40"/>
  <c r="U152" i="40"/>
  <c r="AB182" i="40"/>
  <c r="AB162" i="40"/>
  <c r="J178" i="40"/>
  <c r="P207" i="40"/>
  <c r="P90" i="40" s="1"/>
  <c r="V207" i="40"/>
  <c r="V157" i="40" s="1"/>
  <c r="L207" i="40"/>
  <c r="L90" i="40" s="1"/>
  <c r="L209" i="40"/>
  <c r="L129" i="40" s="1"/>
  <c r="N209" i="40"/>
  <c r="N207" i="40"/>
  <c r="N158" i="40" s="1"/>
  <c r="Y207" i="40"/>
  <c r="Y90" i="40" s="1"/>
  <c r="Y209" i="40"/>
  <c r="Y125" i="40" s="1"/>
  <c r="R207" i="40"/>
  <c r="G223" i="40"/>
  <c r="H220" i="40" s="1"/>
  <c r="AB209" i="40"/>
  <c r="V211" i="40"/>
  <c r="V102" i="40" s="1"/>
  <c r="N211" i="40"/>
  <c r="N171" i="40" s="1"/>
  <c r="U211" i="40"/>
  <c r="U98" i="40" s="1"/>
  <c r="M211" i="40"/>
  <c r="AB211" i="40"/>
  <c r="AB168" i="40" s="1"/>
  <c r="T211" i="40"/>
  <c r="T98" i="40" s="1"/>
  <c r="L211" i="40"/>
  <c r="L170" i="40" s="1"/>
  <c r="AA211" i="40"/>
  <c r="AA171" i="40" s="1"/>
  <c r="S211" i="40"/>
  <c r="S98" i="40" s="1"/>
  <c r="K211" i="40"/>
  <c r="K166" i="40" s="1"/>
  <c r="Z211" i="40"/>
  <c r="Z171" i="40" s="1"/>
  <c r="R211" i="40"/>
  <c r="R99" i="40" s="1"/>
  <c r="J211" i="40"/>
  <c r="J171" i="40" s="1"/>
  <c r="Y211" i="40"/>
  <c r="AA207" i="40"/>
  <c r="AA161" i="40" s="1"/>
  <c r="AC209" i="40"/>
  <c r="AC190" i="40" s="1"/>
  <c r="H211" i="40"/>
  <c r="H97" i="40" s="1"/>
  <c r="J209" i="40"/>
  <c r="J116" i="40" s="1"/>
  <c r="X209" i="40"/>
  <c r="X120" i="40" s="1"/>
  <c r="I211" i="40"/>
  <c r="I97" i="40" s="1"/>
  <c r="AT48" i="38"/>
  <c r="AU48" i="38"/>
  <c r="AV48" i="38"/>
  <c r="AW48" i="38"/>
  <c r="AX48" i="38"/>
  <c r="AY48" i="38"/>
  <c r="AT49" i="38"/>
  <c r="AU49" i="38"/>
  <c r="AV49" i="38"/>
  <c r="AW49" i="38"/>
  <c r="AX49" i="38"/>
  <c r="AY49" i="38"/>
  <c r="AT50" i="38"/>
  <c r="AU50" i="38"/>
  <c r="AV50" i="38"/>
  <c r="AW50" i="38"/>
  <c r="AX50" i="38"/>
  <c r="AY50" i="38"/>
  <c r="AT51" i="38"/>
  <c r="AU51" i="38"/>
  <c r="AV51" i="38"/>
  <c r="AW51" i="38"/>
  <c r="AX51" i="38"/>
  <c r="AY51" i="38"/>
  <c r="AT52" i="38"/>
  <c r="AU52" i="38"/>
  <c r="AV52" i="38"/>
  <c r="AW52" i="38"/>
  <c r="AX52" i="38"/>
  <c r="AY52" i="38"/>
  <c r="AT53" i="38"/>
  <c r="AU53" i="38"/>
  <c r="AV53" i="38"/>
  <c r="AW53" i="38"/>
  <c r="AX53" i="38"/>
  <c r="AY53" i="38"/>
  <c r="BW55" i="38"/>
  <c r="BV55" i="38"/>
  <c r="BQ55" i="38"/>
  <c r="BP55" i="38"/>
  <c r="BO55" i="38"/>
  <c r="BN55" i="38"/>
  <c r="BM55" i="38"/>
  <c r="BL55" i="38"/>
  <c r="BK55" i="38"/>
  <c r="BJ55" i="38"/>
  <c r="BI55" i="38"/>
  <c r="BH55" i="38"/>
  <c r="BG55" i="38"/>
  <c r="BF55" i="38"/>
  <c r="BE55" i="38"/>
  <c r="BD55" i="38"/>
  <c r="BC55" i="38"/>
  <c r="BB55" i="38"/>
  <c r="AZ55" i="38"/>
  <c r="AT55" i="38"/>
  <c r="AS55" i="38"/>
  <c r="AR55" i="38"/>
  <c r="AQ55" i="38"/>
  <c r="AP55" i="38"/>
  <c r="AO55" i="38"/>
  <c r="AN55" i="38"/>
  <c r="AM55" i="38"/>
  <c r="AL55" i="38"/>
  <c r="AK55" i="38"/>
  <c r="AJ55" i="38"/>
  <c r="AI55" i="38"/>
  <c r="AH55" i="38"/>
  <c r="AG55" i="38"/>
  <c r="AF55" i="38"/>
  <c r="AE55" i="38"/>
  <c r="E55" i="38"/>
  <c r="BJ37" i="38"/>
  <c r="BK37" i="38"/>
  <c r="BK36" i="38"/>
  <c r="AM36" i="38"/>
  <c r="AN36" i="38"/>
  <c r="AM37" i="38"/>
  <c r="AN37" i="38"/>
  <c r="G224" i="38"/>
  <c r="G222" i="38"/>
  <c r="Q219" i="38" a="1"/>
  <c r="Q219" i="38" s="1"/>
  <c r="P219" i="38" a="1"/>
  <c r="P219" i="38" s="1"/>
  <c r="O219" i="38" a="1"/>
  <c r="O219" i="38" s="1"/>
  <c r="N219" i="38" a="1"/>
  <c r="N219" i="38" s="1"/>
  <c r="M219" i="38" a="1"/>
  <c r="M219" i="38" s="1"/>
  <c r="L219" i="38" a="1"/>
  <c r="L219" i="38" s="1"/>
  <c r="K219" i="38" a="1"/>
  <c r="K219" i="38" s="1"/>
  <c r="J219" i="38" a="1"/>
  <c r="J219" i="38" s="1"/>
  <c r="I219" i="38" a="1"/>
  <c r="I219" i="38" s="1"/>
  <c r="H219" i="38" a="1"/>
  <c r="H219" i="38" s="1"/>
  <c r="Q218" i="38" a="1"/>
  <c r="Q218" i="38" s="1"/>
  <c r="P218" i="38" a="1"/>
  <c r="P218" i="38" s="1"/>
  <c r="O218" i="38" a="1"/>
  <c r="O218" i="38" s="1"/>
  <c r="N218" i="38" a="1"/>
  <c r="N218" i="38" s="1"/>
  <c r="M218" i="38" a="1"/>
  <c r="M218" i="38" s="1"/>
  <c r="L218" i="38" a="1"/>
  <c r="L218" i="38" s="1"/>
  <c r="K218" i="38" a="1"/>
  <c r="K218" i="38" s="1"/>
  <c r="J218" i="38" a="1"/>
  <c r="J218" i="38" s="1"/>
  <c r="I218" i="38" a="1"/>
  <c r="I218" i="38" s="1"/>
  <c r="H218" i="38" a="1"/>
  <c r="H218" i="38" s="1"/>
  <c r="F217" i="38"/>
  <c r="Q216" i="38" a="1"/>
  <c r="Q216" i="38" s="1"/>
  <c r="Q217" i="38" s="1"/>
  <c r="P216" i="38" a="1"/>
  <c r="P216" i="38" s="1"/>
  <c r="P217" i="38" s="1"/>
  <c r="O216" i="38" a="1"/>
  <c r="O216" i="38" s="1"/>
  <c r="O217" i="38" s="1"/>
  <c r="N216" i="38" a="1"/>
  <c r="N216" i="38" s="1"/>
  <c r="N217" i="38" s="1"/>
  <c r="M216" i="38" a="1"/>
  <c r="M216" i="38" s="1"/>
  <c r="M217" i="38" s="1"/>
  <c r="L216" i="38" a="1"/>
  <c r="L216" i="38" s="1"/>
  <c r="L217" i="38" s="1"/>
  <c r="K216" i="38" a="1"/>
  <c r="K216" i="38" s="1"/>
  <c r="K217" i="38" s="1"/>
  <c r="J216" i="38" a="1"/>
  <c r="J216" i="38" s="1"/>
  <c r="J217" i="38" s="1"/>
  <c r="I216" i="38" a="1"/>
  <c r="I216" i="38" s="1"/>
  <c r="I217" i="38" s="1"/>
  <c r="H216" i="38" a="1"/>
  <c r="H216" i="38" s="1"/>
  <c r="F211" i="38"/>
  <c r="Q210" i="38"/>
  <c r="Q214" i="38" s="1"/>
  <c r="P210" i="38"/>
  <c r="P214" i="38" s="1"/>
  <c r="O210" i="38"/>
  <c r="N210" i="38"/>
  <c r="M210" i="38"/>
  <c r="L210" i="38"/>
  <c r="K210" i="38"/>
  <c r="J210" i="38"/>
  <c r="I210" i="38"/>
  <c r="H210" i="38"/>
  <c r="Q208" i="38" a="1"/>
  <c r="Q208" i="38" s="1"/>
  <c r="Q227" i="38" s="1"/>
  <c r="P208" i="38" a="1"/>
  <c r="P208" i="38" s="1"/>
  <c r="P227" i="38" s="1"/>
  <c r="O208" i="38" a="1"/>
  <c r="O208" i="38" s="1"/>
  <c r="N208" i="38" a="1"/>
  <c r="N208" i="38" s="1"/>
  <c r="M208" i="38" a="1"/>
  <c r="M208" i="38" s="1"/>
  <c r="L208" i="38" a="1"/>
  <c r="L208" i="38" s="1"/>
  <c r="K208" i="38" a="1"/>
  <c r="K208" i="38" s="1"/>
  <c r="J208" i="38" a="1"/>
  <c r="J208" i="38" s="1"/>
  <c r="I208" i="38" a="1"/>
  <c r="I208" i="38" s="1"/>
  <c r="H208" i="38" a="1"/>
  <c r="H208" i="38" s="1"/>
  <c r="F207" i="38"/>
  <c r="Q206" i="38" a="1"/>
  <c r="Q206" i="38" s="1"/>
  <c r="Q207" i="38" s="1"/>
  <c r="P206" i="38" a="1"/>
  <c r="P206" i="38" s="1"/>
  <c r="O206" i="38" a="1"/>
  <c r="O206" i="38" s="1"/>
  <c r="N206" i="38" a="1"/>
  <c r="N206" i="38" s="1"/>
  <c r="M206" i="38" a="1"/>
  <c r="M206" i="38" s="1"/>
  <c r="L206" i="38" a="1"/>
  <c r="L206" i="38" s="1"/>
  <c r="K206" i="38" a="1"/>
  <c r="K206" i="38" s="1"/>
  <c r="J206" i="38" a="1"/>
  <c r="J206" i="38" s="1"/>
  <c r="I206" i="38" a="1"/>
  <c r="I206" i="38" s="1"/>
  <c r="I207" i="38" s="1"/>
  <c r="H206" i="38" a="1"/>
  <c r="H206" i="38" s="1"/>
  <c r="G195" i="38"/>
  <c r="G185" i="38"/>
  <c r="AC142" i="38"/>
  <c r="AB142" i="38"/>
  <c r="AA142" i="38"/>
  <c r="Z142" i="38"/>
  <c r="Y142" i="38"/>
  <c r="X142" i="38"/>
  <c r="W142" i="38"/>
  <c r="V142" i="38"/>
  <c r="U142" i="38"/>
  <c r="T142" i="38"/>
  <c r="S142" i="38"/>
  <c r="R142" i="38"/>
  <c r="Q142" i="38"/>
  <c r="P142" i="38"/>
  <c r="O142" i="38"/>
  <c r="N142" i="38"/>
  <c r="M142" i="38"/>
  <c r="L142" i="38"/>
  <c r="K142" i="38"/>
  <c r="J142" i="38"/>
  <c r="I142" i="38"/>
  <c r="H142" i="38"/>
  <c r="AC141" i="38"/>
  <c r="AB141" i="38"/>
  <c r="AA141" i="38"/>
  <c r="Z141" i="38"/>
  <c r="Y141" i="38"/>
  <c r="X141" i="38"/>
  <c r="W141" i="38"/>
  <c r="V141" i="38"/>
  <c r="U141" i="38"/>
  <c r="T141" i="38"/>
  <c r="S141" i="38"/>
  <c r="R141" i="38"/>
  <c r="Q141" i="38"/>
  <c r="P141" i="38"/>
  <c r="O141" i="38"/>
  <c r="N141" i="38"/>
  <c r="M141" i="38"/>
  <c r="L141" i="38"/>
  <c r="K141" i="38"/>
  <c r="J141" i="38"/>
  <c r="I141" i="38"/>
  <c r="H141" i="38"/>
  <c r="AC140" i="38"/>
  <c r="AC151" i="38" s="1"/>
  <c r="AB140" i="38"/>
  <c r="AB151" i="38" s="1"/>
  <c r="AA140" i="38"/>
  <c r="AA151" i="38" s="1"/>
  <c r="Z140" i="38"/>
  <c r="Z151" i="38" s="1"/>
  <c r="Y140" i="38"/>
  <c r="Y151" i="38" s="1"/>
  <c r="X140" i="38"/>
  <c r="X151" i="38" s="1"/>
  <c r="X161" i="38" s="1"/>
  <c r="W140" i="38"/>
  <c r="W151" i="38" s="1"/>
  <c r="V140" i="38"/>
  <c r="V151" i="38" s="1"/>
  <c r="U140" i="38"/>
  <c r="U151" i="38" s="1"/>
  <c r="T140" i="38"/>
  <c r="T151" i="38" s="1"/>
  <c r="S140" i="38"/>
  <c r="S151" i="38" s="1"/>
  <c r="R140" i="38"/>
  <c r="R151" i="38" s="1"/>
  <c r="Q140" i="38"/>
  <c r="Q151" i="38" s="1"/>
  <c r="P140" i="38"/>
  <c r="P151" i="38" s="1"/>
  <c r="O140" i="38"/>
  <c r="O151" i="38" s="1"/>
  <c r="N140" i="38"/>
  <c r="N151" i="38" s="1"/>
  <c r="M140" i="38"/>
  <c r="M151" i="38" s="1"/>
  <c r="L140" i="38"/>
  <c r="L151" i="38" s="1"/>
  <c r="K140" i="38"/>
  <c r="K151" i="38" s="1"/>
  <c r="J140" i="38"/>
  <c r="J151" i="38" s="1"/>
  <c r="I140" i="38"/>
  <c r="I151" i="38" s="1"/>
  <c r="H140" i="38"/>
  <c r="H151" i="38" s="1"/>
  <c r="AC139" i="38"/>
  <c r="AC150" i="38" s="1"/>
  <c r="AB139" i="38"/>
  <c r="AB150" i="38" s="1"/>
  <c r="AA139" i="38"/>
  <c r="AA150" i="38" s="1"/>
  <c r="Z139" i="38"/>
  <c r="Z150" i="38" s="1"/>
  <c r="Y139" i="38"/>
  <c r="Y150" i="38" s="1"/>
  <c r="X139" i="38"/>
  <c r="X150" i="38" s="1"/>
  <c r="W139" i="38"/>
  <c r="W150" i="38" s="1"/>
  <c r="V139" i="38"/>
  <c r="V150" i="38" s="1"/>
  <c r="U139" i="38"/>
  <c r="U150" i="38" s="1"/>
  <c r="T139" i="38"/>
  <c r="T150" i="38" s="1"/>
  <c r="S139" i="38"/>
  <c r="S150" i="38" s="1"/>
  <c r="R139" i="38"/>
  <c r="R150" i="38" s="1"/>
  <c r="Q139" i="38"/>
  <c r="Q150" i="38" s="1"/>
  <c r="P139" i="38"/>
  <c r="P150" i="38" s="1"/>
  <c r="O139" i="38"/>
  <c r="O150" i="38" s="1"/>
  <c r="N139" i="38"/>
  <c r="N150" i="38" s="1"/>
  <c r="M139" i="38"/>
  <c r="M150" i="38" s="1"/>
  <c r="L139" i="38"/>
  <c r="L150" i="38" s="1"/>
  <c r="K139" i="38"/>
  <c r="K150" i="38" s="1"/>
  <c r="J139" i="38"/>
  <c r="J150" i="38" s="1"/>
  <c r="I139" i="38"/>
  <c r="I150" i="38" s="1"/>
  <c r="H139" i="38"/>
  <c r="H150" i="38" s="1"/>
  <c r="AC138" i="38"/>
  <c r="AC149" i="38" s="1"/>
  <c r="AB138" i="38"/>
  <c r="AB149" i="38" s="1"/>
  <c r="AA138" i="38"/>
  <c r="AA149" i="38" s="1"/>
  <c r="Z138" i="38"/>
  <c r="Z149" i="38" s="1"/>
  <c r="Y138" i="38"/>
  <c r="Y149" i="38" s="1"/>
  <c r="X138" i="38"/>
  <c r="X149" i="38" s="1"/>
  <c r="W138" i="38"/>
  <c r="W149" i="38" s="1"/>
  <c r="V138" i="38"/>
  <c r="V149" i="38" s="1"/>
  <c r="U138" i="38"/>
  <c r="U149" i="38" s="1"/>
  <c r="T138" i="38"/>
  <c r="T149" i="38" s="1"/>
  <c r="S138" i="38"/>
  <c r="S149" i="38" s="1"/>
  <c r="R138" i="38"/>
  <c r="R149" i="38" s="1"/>
  <c r="Q138" i="38"/>
  <c r="Q149" i="38" s="1"/>
  <c r="P138" i="38"/>
  <c r="P149" i="38" s="1"/>
  <c r="O138" i="38"/>
  <c r="O149" i="38" s="1"/>
  <c r="N138" i="38"/>
  <c r="N149" i="38" s="1"/>
  <c r="M138" i="38"/>
  <c r="M149" i="38" s="1"/>
  <c r="L138" i="38"/>
  <c r="L149" i="38" s="1"/>
  <c r="K138" i="38"/>
  <c r="K149" i="38" s="1"/>
  <c r="J138" i="38"/>
  <c r="J149" i="38" s="1"/>
  <c r="I138" i="38"/>
  <c r="I149" i="38" s="1"/>
  <c r="H138" i="38"/>
  <c r="H149" i="38" s="1"/>
  <c r="AC137" i="38"/>
  <c r="AC148" i="38" s="1"/>
  <c r="AB137" i="38"/>
  <c r="AB148" i="38" s="1"/>
  <c r="AA137" i="38"/>
  <c r="AA148" i="38" s="1"/>
  <c r="Z137" i="38"/>
  <c r="Z148" i="38" s="1"/>
  <c r="Y137" i="38"/>
  <c r="Y148" i="38" s="1"/>
  <c r="X137" i="38"/>
  <c r="X148" i="38" s="1"/>
  <c r="W137" i="38"/>
  <c r="W148" i="38" s="1"/>
  <c r="V137" i="38"/>
  <c r="V148" i="38" s="1"/>
  <c r="U137" i="38"/>
  <c r="U148" i="38" s="1"/>
  <c r="T137" i="38"/>
  <c r="T148" i="38" s="1"/>
  <c r="S137" i="38"/>
  <c r="S148" i="38" s="1"/>
  <c r="R137" i="38"/>
  <c r="R148" i="38" s="1"/>
  <c r="Q137" i="38"/>
  <c r="Q148" i="38" s="1"/>
  <c r="P137" i="38"/>
  <c r="P148" i="38" s="1"/>
  <c r="O137" i="38"/>
  <c r="O148" i="38" s="1"/>
  <c r="N137" i="38"/>
  <c r="N148" i="38" s="1"/>
  <c r="M137" i="38"/>
  <c r="M148" i="38" s="1"/>
  <c r="L137" i="38"/>
  <c r="L148" i="38" s="1"/>
  <c r="K137" i="38"/>
  <c r="K148" i="38" s="1"/>
  <c r="J137" i="38"/>
  <c r="J148" i="38" s="1"/>
  <c r="I137" i="38"/>
  <c r="I148" i="38" s="1"/>
  <c r="H137" i="38"/>
  <c r="H148" i="38" s="1"/>
  <c r="AC136" i="38"/>
  <c r="AB136" i="38"/>
  <c r="AA136" i="38"/>
  <c r="Z136" i="38"/>
  <c r="Y136" i="38"/>
  <c r="X136" i="38"/>
  <c r="W136" i="38"/>
  <c r="V136" i="38"/>
  <c r="U136" i="38"/>
  <c r="T136" i="38"/>
  <c r="S136" i="38"/>
  <c r="R136" i="38"/>
  <c r="Q136" i="38"/>
  <c r="P136" i="38"/>
  <c r="O136" i="38"/>
  <c r="N136" i="38"/>
  <c r="M136" i="38"/>
  <c r="L136" i="38"/>
  <c r="K136" i="38"/>
  <c r="J136" i="38"/>
  <c r="I136" i="38"/>
  <c r="H136" i="38"/>
  <c r="AC135" i="38"/>
  <c r="AB135" i="38"/>
  <c r="AA135" i="38"/>
  <c r="Z135" i="38"/>
  <c r="Y135" i="38"/>
  <c r="X135" i="38"/>
  <c r="W135" i="38"/>
  <c r="V135" i="38"/>
  <c r="U135" i="38"/>
  <c r="T135" i="38"/>
  <c r="S135" i="38"/>
  <c r="R135" i="38"/>
  <c r="Q135" i="38"/>
  <c r="P135" i="38"/>
  <c r="O135" i="38"/>
  <c r="N135" i="38"/>
  <c r="M135" i="38"/>
  <c r="L135" i="38"/>
  <c r="K135" i="38"/>
  <c r="J135" i="38"/>
  <c r="I135" i="38"/>
  <c r="H135" i="38"/>
  <c r="AC134" i="38"/>
  <c r="AC146" i="38" s="1"/>
  <c r="AB134" i="38"/>
  <c r="AA134" i="38"/>
  <c r="AA146" i="38" s="1"/>
  <c r="Z134" i="38"/>
  <c r="Z146" i="38" s="1"/>
  <c r="Y134" i="38"/>
  <c r="X134" i="38"/>
  <c r="W134" i="38"/>
  <c r="V134" i="38"/>
  <c r="V146" i="38" s="1"/>
  <c r="U134" i="38"/>
  <c r="U146" i="38" s="1"/>
  <c r="T134" i="38"/>
  <c r="S134" i="38"/>
  <c r="S146" i="38" s="1"/>
  <c r="R134" i="38"/>
  <c r="R146" i="38" s="1"/>
  <c r="Q134" i="38"/>
  <c r="P134" i="38"/>
  <c r="O134" i="38"/>
  <c r="N134" i="38"/>
  <c r="N146" i="38" s="1"/>
  <c r="M134" i="38"/>
  <c r="L134" i="38"/>
  <c r="K134" i="38"/>
  <c r="K146" i="38" s="1"/>
  <c r="J134" i="38"/>
  <c r="J146" i="38" s="1"/>
  <c r="I134" i="38"/>
  <c r="I146" i="38" s="1"/>
  <c r="H134" i="38"/>
  <c r="G123" i="38"/>
  <c r="G114" i="38"/>
  <c r="G94" i="38"/>
  <c r="G103" i="38" s="1"/>
  <c r="G112" i="38" s="1"/>
  <c r="G121" i="38" s="1"/>
  <c r="G130" i="38" s="1"/>
  <c r="G93" i="38"/>
  <c r="G102" i="38" s="1"/>
  <c r="G111" i="38" s="1"/>
  <c r="G120" i="38" s="1"/>
  <c r="G129" i="38" s="1"/>
  <c r="G91" i="38"/>
  <c r="G100" i="38" s="1"/>
  <c r="G109" i="38" s="1"/>
  <c r="G118" i="38" s="1"/>
  <c r="G127" i="38" s="1"/>
  <c r="G90" i="38"/>
  <c r="G99" i="38" s="1"/>
  <c r="G108" i="38" s="1"/>
  <c r="G117" i="38" s="1"/>
  <c r="G126" i="38" s="1"/>
  <c r="G89" i="38"/>
  <c r="G98" i="38" s="1"/>
  <c r="G107" i="38" s="1"/>
  <c r="G116" i="38" s="1"/>
  <c r="G125" i="38" s="1"/>
  <c r="G88" i="38"/>
  <c r="G97" i="38" s="1"/>
  <c r="G106" i="38" s="1"/>
  <c r="G115" i="38" s="1"/>
  <c r="G124" i="38" s="1"/>
  <c r="AC84" i="38"/>
  <c r="AB84" i="38"/>
  <c r="AA84" i="38"/>
  <c r="Z84" i="38"/>
  <c r="Y84" i="38"/>
  <c r="X84" i="38"/>
  <c r="W84" i="38"/>
  <c r="V84" i="38"/>
  <c r="U84" i="38"/>
  <c r="T84" i="38"/>
  <c r="S84" i="38"/>
  <c r="R84" i="38"/>
  <c r="Q84" i="38"/>
  <c r="P84" i="38"/>
  <c r="O84" i="38"/>
  <c r="N84" i="38"/>
  <c r="M84" i="38"/>
  <c r="L84" i="38"/>
  <c r="K84" i="38"/>
  <c r="J84" i="38"/>
  <c r="I84" i="38"/>
  <c r="H84" i="38"/>
  <c r="AC81" i="38"/>
  <c r="AB81" i="38"/>
  <c r="AA81" i="38"/>
  <c r="Z81" i="38"/>
  <c r="Y81" i="38"/>
  <c r="X81" i="38"/>
  <c r="W81" i="38"/>
  <c r="V81" i="38"/>
  <c r="U81" i="38"/>
  <c r="T81" i="38"/>
  <c r="S81" i="38"/>
  <c r="R81" i="38"/>
  <c r="Q81" i="38"/>
  <c r="P81" i="38"/>
  <c r="O81" i="38"/>
  <c r="N81" i="38"/>
  <c r="M81" i="38"/>
  <c r="L81" i="38"/>
  <c r="K81" i="38"/>
  <c r="J81" i="38"/>
  <c r="I81" i="38"/>
  <c r="H81" i="38"/>
  <c r="AC80" i="38"/>
  <c r="AB80" i="38"/>
  <c r="AA80" i="38"/>
  <c r="Z80" i="38"/>
  <c r="Y80" i="38"/>
  <c r="X80" i="38"/>
  <c r="X89" i="38" s="1"/>
  <c r="W80" i="38"/>
  <c r="V80" i="38"/>
  <c r="U80" i="38"/>
  <c r="T80" i="38"/>
  <c r="T107" i="38" s="1"/>
  <c r="S80" i="38"/>
  <c r="R80" i="38"/>
  <c r="Q80" i="38"/>
  <c r="P80" i="38"/>
  <c r="O80" i="38"/>
  <c r="N80" i="38"/>
  <c r="M80" i="38"/>
  <c r="L80" i="38"/>
  <c r="K80" i="38"/>
  <c r="J80" i="38"/>
  <c r="I80" i="38"/>
  <c r="H80" i="38"/>
  <c r="AC79" i="38"/>
  <c r="AB79" i="38"/>
  <c r="AA79" i="38"/>
  <c r="Z79" i="38"/>
  <c r="Y79" i="38"/>
  <c r="X79" i="38"/>
  <c r="X88" i="38" s="1"/>
  <c r="W79" i="38"/>
  <c r="V79" i="38"/>
  <c r="U79" i="38"/>
  <c r="T79" i="38"/>
  <c r="S79" i="38"/>
  <c r="R79" i="38"/>
  <c r="Q79" i="38"/>
  <c r="P79" i="38"/>
  <c r="O79" i="38"/>
  <c r="N79" i="38"/>
  <c r="M79" i="38"/>
  <c r="L79" i="38"/>
  <c r="K79" i="38"/>
  <c r="J79" i="38"/>
  <c r="I79" i="38"/>
  <c r="H79" i="38"/>
  <c r="G78" i="38"/>
  <c r="E74" i="38"/>
  <c r="E73" i="38"/>
  <c r="E72" i="38"/>
  <c r="E71" i="38"/>
  <c r="E70" i="38"/>
  <c r="BU69" i="38"/>
  <c r="BT69" i="38"/>
  <c r="E69" i="38"/>
  <c r="BU68" i="38"/>
  <c r="BT68" i="38"/>
  <c r="AS68" i="38"/>
  <c r="AR68" i="38"/>
  <c r="AQ68" i="38"/>
  <c r="AP68" i="38"/>
  <c r="E68" i="38"/>
  <c r="BU67" i="38"/>
  <c r="BT67" i="38"/>
  <c r="AS67" i="38"/>
  <c r="AR67" i="38"/>
  <c r="AQ67" i="38"/>
  <c r="AP67" i="38"/>
  <c r="E67" i="38"/>
  <c r="BU66" i="38"/>
  <c r="BT66" i="38"/>
  <c r="AS66" i="38"/>
  <c r="AR66" i="38"/>
  <c r="AQ66" i="38"/>
  <c r="AP66" i="38"/>
  <c r="E66" i="38"/>
  <c r="BU65" i="38"/>
  <c r="BT65" i="38"/>
  <c r="AS65" i="38"/>
  <c r="AR65" i="38"/>
  <c r="AQ65" i="38"/>
  <c r="AP65" i="38"/>
  <c r="E65" i="38"/>
  <c r="BW64" i="38"/>
  <c r="BV64" i="38"/>
  <c r="BU64" i="38"/>
  <c r="BT64" i="38"/>
  <c r="BS64" i="38"/>
  <c r="BR64" i="38"/>
  <c r="BQ64" i="38"/>
  <c r="BP64" i="38"/>
  <c r="BO64" i="38"/>
  <c r="BN64" i="38"/>
  <c r="BM64" i="38"/>
  <c r="BL64" i="38"/>
  <c r="BK64" i="38"/>
  <c r="BJ64" i="38"/>
  <c r="BI64" i="38"/>
  <c r="BH64" i="38"/>
  <c r="BG64" i="38"/>
  <c r="BF64" i="38"/>
  <c r="BE64" i="38"/>
  <c r="BD64" i="38"/>
  <c r="BC64" i="38"/>
  <c r="BB64" i="38"/>
  <c r="AZ64" i="38"/>
  <c r="AY64" i="38"/>
  <c r="AX64" i="38"/>
  <c r="AW64" i="38"/>
  <c r="AV64" i="38"/>
  <c r="AU64" i="38"/>
  <c r="AT64" i="38"/>
  <c r="AS64" i="38"/>
  <c r="AR64" i="38"/>
  <c r="AQ64" i="38"/>
  <c r="AP64" i="38"/>
  <c r="AO64" i="38"/>
  <c r="AN64" i="38"/>
  <c r="AM64" i="38"/>
  <c r="AL64" i="38"/>
  <c r="AK64" i="38"/>
  <c r="AJ64" i="38"/>
  <c r="AI64" i="38"/>
  <c r="AH64" i="38"/>
  <c r="AG64" i="38"/>
  <c r="AF64" i="38"/>
  <c r="AE64" i="38"/>
  <c r="E64" i="38"/>
  <c r="BW63" i="38"/>
  <c r="BV63" i="38"/>
  <c r="BU63" i="38"/>
  <c r="BT63" i="38"/>
  <c r="BS63" i="38"/>
  <c r="BR63" i="38"/>
  <c r="BQ63" i="38"/>
  <c r="BP63" i="38"/>
  <c r="BO63" i="38"/>
  <c r="BN63" i="38"/>
  <c r="BM63" i="38"/>
  <c r="BL63" i="38"/>
  <c r="BK63" i="38"/>
  <c r="BJ63" i="38"/>
  <c r="BI63" i="38"/>
  <c r="BH63" i="38"/>
  <c r="BG63" i="38"/>
  <c r="BF63" i="38"/>
  <c r="BE63" i="38"/>
  <c r="BD63" i="38"/>
  <c r="BC63" i="38"/>
  <c r="BB63" i="38"/>
  <c r="AZ63" i="38"/>
  <c r="AY63" i="38"/>
  <c r="AX63" i="38"/>
  <c r="AW63" i="38"/>
  <c r="AV63" i="38"/>
  <c r="AU63" i="38"/>
  <c r="AT63" i="38"/>
  <c r="AS63" i="38"/>
  <c r="AR63" i="38"/>
  <c r="AQ63" i="38"/>
  <c r="AP63" i="38"/>
  <c r="AO63" i="38"/>
  <c r="AN63" i="38"/>
  <c r="AM63" i="38"/>
  <c r="AL63" i="38"/>
  <c r="AK63" i="38"/>
  <c r="AJ63" i="38"/>
  <c r="AI63" i="38"/>
  <c r="AH63" i="38"/>
  <c r="AG63" i="38"/>
  <c r="AF63" i="38"/>
  <c r="AE63" i="38"/>
  <c r="E63" i="38"/>
  <c r="BW62" i="38"/>
  <c r="BV62" i="38"/>
  <c r="BU62" i="38"/>
  <c r="BT62" i="38"/>
  <c r="BS62" i="38"/>
  <c r="BR62" i="38"/>
  <c r="BQ62" i="38"/>
  <c r="BP62" i="38"/>
  <c r="BO62" i="38"/>
  <c r="BN62" i="38"/>
  <c r="BM62" i="38"/>
  <c r="BL62" i="38"/>
  <c r="BK62" i="38"/>
  <c r="BJ62" i="38"/>
  <c r="BI62" i="38"/>
  <c r="BH62" i="38"/>
  <c r="BG62" i="38"/>
  <c r="BF62" i="38"/>
  <c r="BE62" i="38"/>
  <c r="BD62" i="38"/>
  <c r="BC62" i="38"/>
  <c r="BB62" i="38"/>
  <c r="AZ62" i="38"/>
  <c r="AY62" i="38"/>
  <c r="AX62" i="38"/>
  <c r="AW62" i="38"/>
  <c r="AV62" i="38"/>
  <c r="AU62" i="38"/>
  <c r="AT62" i="38"/>
  <c r="AS62" i="38"/>
  <c r="AR62" i="38"/>
  <c r="AQ62" i="38"/>
  <c r="AP62" i="38"/>
  <c r="AO62" i="38"/>
  <c r="AN62" i="38"/>
  <c r="AM62" i="38"/>
  <c r="AL62" i="38"/>
  <c r="AK62" i="38"/>
  <c r="AJ62" i="38"/>
  <c r="AI62" i="38"/>
  <c r="AH62" i="38"/>
  <c r="AG62" i="38"/>
  <c r="AF62" i="38"/>
  <c r="AE62" i="38"/>
  <c r="E62" i="38"/>
  <c r="BW61" i="38"/>
  <c r="BV61" i="38"/>
  <c r="BU61" i="38"/>
  <c r="BT61" i="38"/>
  <c r="BS61" i="38"/>
  <c r="BR61" i="38"/>
  <c r="BQ61" i="38"/>
  <c r="BP61" i="38"/>
  <c r="BO61" i="38"/>
  <c r="BN61" i="38"/>
  <c r="BM61" i="38"/>
  <c r="BL61" i="38"/>
  <c r="BK61" i="38"/>
  <c r="BJ61" i="38"/>
  <c r="BI61" i="38"/>
  <c r="BH61" i="38"/>
  <c r="BG61" i="38"/>
  <c r="BF61" i="38"/>
  <c r="BE61" i="38"/>
  <c r="BD61" i="38"/>
  <c r="BC61" i="38"/>
  <c r="BB61" i="38"/>
  <c r="AZ61" i="38"/>
  <c r="AY61" i="38"/>
  <c r="AX61" i="38"/>
  <c r="AW61" i="38"/>
  <c r="AV61" i="38"/>
  <c r="AU61" i="38"/>
  <c r="AT61" i="38"/>
  <c r="AS61" i="38"/>
  <c r="AR61" i="38"/>
  <c r="AQ61" i="38"/>
  <c r="AP61" i="38"/>
  <c r="AO61" i="38"/>
  <c r="AN61" i="38"/>
  <c r="AM61" i="38"/>
  <c r="AL61" i="38"/>
  <c r="AK61" i="38"/>
  <c r="AJ61" i="38"/>
  <c r="AI61" i="38"/>
  <c r="AH61" i="38"/>
  <c r="AG61" i="38"/>
  <c r="AF61" i="38"/>
  <c r="AE61" i="38"/>
  <c r="E61" i="38"/>
  <c r="BW60" i="38"/>
  <c r="BV60" i="38"/>
  <c r="BU60" i="38"/>
  <c r="BT60" i="38"/>
  <c r="BS60" i="38"/>
  <c r="BR60" i="38"/>
  <c r="BQ60" i="38"/>
  <c r="BP60" i="38"/>
  <c r="BO60" i="38"/>
  <c r="BN60" i="38"/>
  <c r="BM60" i="38"/>
  <c r="BL60" i="38"/>
  <c r="BK60" i="38"/>
  <c r="BJ60" i="38"/>
  <c r="BI60" i="38"/>
  <c r="BH60" i="38"/>
  <c r="BG60" i="38"/>
  <c r="BF60" i="38"/>
  <c r="BE60" i="38"/>
  <c r="BD60" i="38"/>
  <c r="BC60" i="38"/>
  <c r="BB60" i="38"/>
  <c r="AZ60" i="38"/>
  <c r="AY60" i="38"/>
  <c r="AX60" i="38"/>
  <c r="AW60" i="38"/>
  <c r="AV60" i="38"/>
  <c r="AU60" i="38"/>
  <c r="AT60" i="38"/>
  <c r="AS60" i="38"/>
  <c r="AR60" i="38"/>
  <c r="AQ60" i="38"/>
  <c r="AP60" i="38"/>
  <c r="AO60" i="38"/>
  <c r="AN60" i="38"/>
  <c r="AM60" i="38"/>
  <c r="AL60" i="38"/>
  <c r="AK60" i="38"/>
  <c r="AJ60" i="38"/>
  <c r="AI60" i="38"/>
  <c r="AH60" i="38"/>
  <c r="AG60" i="38"/>
  <c r="AF60" i="38"/>
  <c r="AE60" i="38"/>
  <c r="E60" i="38"/>
  <c r="BW59" i="38"/>
  <c r="BV59" i="38"/>
  <c r="BU59" i="38"/>
  <c r="BT59" i="38"/>
  <c r="BS59" i="38"/>
  <c r="BR59" i="38"/>
  <c r="BQ59" i="38"/>
  <c r="BP59" i="38"/>
  <c r="BO59" i="38"/>
  <c r="BN59" i="38"/>
  <c r="BM59" i="38"/>
  <c r="BL59" i="38"/>
  <c r="BK59" i="38"/>
  <c r="BJ59" i="38"/>
  <c r="BI59" i="38"/>
  <c r="BH59" i="38"/>
  <c r="BG59" i="38"/>
  <c r="BF59" i="38"/>
  <c r="BE59" i="38"/>
  <c r="BD59" i="38"/>
  <c r="BC59" i="38"/>
  <c r="BB59" i="38"/>
  <c r="AZ59" i="38"/>
  <c r="AY59" i="38"/>
  <c r="AX59" i="38"/>
  <c r="AW59" i="38"/>
  <c r="AV59" i="38"/>
  <c r="AU59" i="38"/>
  <c r="AT59" i="38"/>
  <c r="AS59" i="38"/>
  <c r="AR59" i="38"/>
  <c r="AQ59" i="38"/>
  <c r="AP59" i="38"/>
  <c r="AO59" i="38"/>
  <c r="AN59" i="38"/>
  <c r="AM59" i="38"/>
  <c r="AL59" i="38"/>
  <c r="AK59" i="38"/>
  <c r="AJ59" i="38"/>
  <c r="AI59" i="38"/>
  <c r="AH59" i="38"/>
  <c r="AG59" i="38"/>
  <c r="AF59" i="38"/>
  <c r="AE59" i="38"/>
  <c r="E59" i="38"/>
  <c r="BW58" i="38"/>
  <c r="BV58" i="38"/>
  <c r="BU58" i="38"/>
  <c r="BT58" i="38"/>
  <c r="BS58" i="38"/>
  <c r="BR58" i="38"/>
  <c r="BQ58" i="38"/>
  <c r="BP58" i="38"/>
  <c r="BO58" i="38"/>
  <c r="BN58" i="38"/>
  <c r="BM58" i="38"/>
  <c r="BL58" i="38"/>
  <c r="BK58" i="38"/>
  <c r="BJ58" i="38"/>
  <c r="BI58" i="38"/>
  <c r="BH58" i="38"/>
  <c r="BG58" i="38"/>
  <c r="BF58" i="38"/>
  <c r="BE58" i="38"/>
  <c r="BD58" i="38"/>
  <c r="BC58" i="38"/>
  <c r="BB58" i="38"/>
  <c r="AZ58" i="38"/>
  <c r="AY58" i="38"/>
  <c r="AX58" i="38"/>
  <c r="AW58" i="38"/>
  <c r="AV58" i="38"/>
  <c r="AU58" i="38"/>
  <c r="AT58" i="38"/>
  <c r="AS58" i="38"/>
  <c r="AR58" i="38"/>
  <c r="AQ58" i="38"/>
  <c r="AP58" i="38"/>
  <c r="AO58" i="38"/>
  <c r="AN58" i="38"/>
  <c r="AM58" i="38"/>
  <c r="AL58" i="38"/>
  <c r="AK58" i="38"/>
  <c r="AJ58" i="38"/>
  <c r="AI58" i="38"/>
  <c r="AH58" i="38"/>
  <c r="AG58" i="38"/>
  <c r="AF58" i="38"/>
  <c r="AE58" i="38"/>
  <c r="E58" i="38"/>
  <c r="BW53" i="38"/>
  <c r="BV53" i="38"/>
  <c r="BT53" i="38"/>
  <c r="BS53" i="38"/>
  <c r="BR53" i="38"/>
  <c r="BQ53" i="38"/>
  <c r="BP53" i="38"/>
  <c r="BO53" i="38"/>
  <c r="BN53" i="38"/>
  <c r="BM53" i="38"/>
  <c r="BL53" i="38"/>
  <c r="BK53" i="38"/>
  <c r="BJ53" i="38"/>
  <c r="BI53" i="38"/>
  <c r="BH53" i="38"/>
  <c r="BG53" i="38"/>
  <c r="BF53" i="38"/>
  <c r="BE53" i="38"/>
  <c r="BD53" i="38"/>
  <c r="BC53" i="38"/>
  <c r="BB53" i="38"/>
  <c r="AZ53" i="38"/>
  <c r="AS53" i="38"/>
  <c r="AR53" i="38"/>
  <c r="AQ53" i="38"/>
  <c r="AP53" i="38"/>
  <c r="AO53" i="38"/>
  <c r="AN53" i="38"/>
  <c r="AM53" i="38"/>
  <c r="AL53" i="38"/>
  <c r="AK53" i="38"/>
  <c r="AJ53" i="38"/>
  <c r="AI53" i="38"/>
  <c r="AH53" i="38"/>
  <c r="AG53" i="38"/>
  <c r="AF53" i="38"/>
  <c r="AE53" i="38"/>
  <c r="E53" i="38"/>
  <c r="BW52" i="38"/>
  <c r="BV52" i="38"/>
  <c r="BT52" i="38"/>
  <c r="BS52" i="38"/>
  <c r="BR52" i="38"/>
  <c r="BQ52" i="38"/>
  <c r="BP52" i="38"/>
  <c r="BO52" i="38"/>
  <c r="BN52" i="38"/>
  <c r="BM52" i="38"/>
  <c r="BL52" i="38"/>
  <c r="BK52" i="38"/>
  <c r="BJ52" i="38"/>
  <c r="BI52" i="38"/>
  <c r="BH52" i="38"/>
  <c r="BG52" i="38"/>
  <c r="BF52" i="38"/>
  <c r="BE52" i="38"/>
  <c r="BD52" i="38"/>
  <c r="BC52" i="38"/>
  <c r="BB52" i="38"/>
  <c r="AZ52" i="38"/>
  <c r="AS52" i="38"/>
  <c r="AR52" i="38"/>
  <c r="AQ52" i="38"/>
  <c r="AP52" i="38"/>
  <c r="AO52" i="38"/>
  <c r="AN52" i="38"/>
  <c r="AM52" i="38"/>
  <c r="AL52" i="38"/>
  <c r="AK52" i="38"/>
  <c r="AJ52" i="38"/>
  <c r="AI52" i="38"/>
  <c r="AH52" i="38"/>
  <c r="AG52" i="38"/>
  <c r="AF52" i="38"/>
  <c r="AE52" i="38"/>
  <c r="E52" i="38"/>
  <c r="BW51" i="38"/>
  <c r="BV51" i="38"/>
  <c r="BT51" i="38"/>
  <c r="BS51" i="38"/>
  <c r="BR51" i="38"/>
  <c r="BQ51" i="38"/>
  <c r="BP51" i="38"/>
  <c r="BO51" i="38"/>
  <c r="BN51" i="38"/>
  <c r="BM51" i="38"/>
  <c r="BL51" i="38"/>
  <c r="BK51" i="38"/>
  <c r="BJ51" i="38"/>
  <c r="BI51" i="38"/>
  <c r="BH51" i="38"/>
  <c r="BG51" i="38"/>
  <c r="BF51" i="38"/>
  <c r="BE51" i="38"/>
  <c r="BD51" i="38"/>
  <c r="BC51" i="38"/>
  <c r="BB51" i="38"/>
  <c r="AZ51" i="38"/>
  <c r="AS51" i="38"/>
  <c r="AR51" i="38"/>
  <c r="AQ51" i="38"/>
  <c r="AP51" i="38"/>
  <c r="AO51" i="38"/>
  <c r="AN51" i="38"/>
  <c r="AM51" i="38"/>
  <c r="AL51" i="38"/>
  <c r="AK51" i="38"/>
  <c r="AJ51" i="38"/>
  <c r="AI51" i="38"/>
  <c r="AH51" i="38"/>
  <c r="AG51" i="38"/>
  <c r="AF51" i="38"/>
  <c r="AE51" i="38"/>
  <c r="E51" i="38"/>
  <c r="BW50" i="38"/>
  <c r="BV50" i="38"/>
  <c r="BT50" i="38"/>
  <c r="BS50" i="38"/>
  <c r="BR50" i="38"/>
  <c r="BQ50" i="38"/>
  <c r="BP50" i="38"/>
  <c r="BO50" i="38"/>
  <c r="BN50" i="38"/>
  <c r="BM50" i="38"/>
  <c r="BL50" i="38"/>
  <c r="BK50" i="38"/>
  <c r="BJ50" i="38"/>
  <c r="BI50" i="38"/>
  <c r="BH50" i="38"/>
  <c r="BG50" i="38"/>
  <c r="BF50" i="38"/>
  <c r="BE50" i="38"/>
  <c r="BD50" i="38"/>
  <c r="BC50" i="38"/>
  <c r="BB50" i="38"/>
  <c r="AZ50" i="38"/>
  <c r="AS50" i="38"/>
  <c r="AR50" i="38"/>
  <c r="AQ50" i="38"/>
  <c r="AP50" i="38"/>
  <c r="AO50" i="38"/>
  <c r="AN50" i="38"/>
  <c r="AM50" i="38"/>
  <c r="AL50" i="38"/>
  <c r="AK50" i="38"/>
  <c r="AJ50" i="38"/>
  <c r="AI50" i="38"/>
  <c r="AH50" i="38"/>
  <c r="AG50" i="38"/>
  <c r="AF50" i="38"/>
  <c r="AE50" i="38"/>
  <c r="E50" i="38"/>
  <c r="BW49" i="38"/>
  <c r="BV49" i="38"/>
  <c r="BT49" i="38"/>
  <c r="BS49" i="38"/>
  <c r="BR49" i="38"/>
  <c r="BQ49" i="38"/>
  <c r="BP49" i="38"/>
  <c r="BO49" i="38"/>
  <c r="BN49" i="38"/>
  <c r="BM49" i="38"/>
  <c r="BL49" i="38"/>
  <c r="BK49" i="38"/>
  <c r="BJ49" i="38"/>
  <c r="BI49" i="38"/>
  <c r="BH49" i="38"/>
  <c r="BG49" i="38"/>
  <c r="BF49" i="38"/>
  <c r="BE49" i="38"/>
  <c r="BD49" i="38"/>
  <c r="BC49" i="38"/>
  <c r="BB49" i="38"/>
  <c r="AZ49" i="38"/>
  <c r="AS49" i="38"/>
  <c r="AR49" i="38"/>
  <c r="AQ49" i="38"/>
  <c r="AP49" i="38"/>
  <c r="AO49" i="38"/>
  <c r="AN49" i="38"/>
  <c r="AM49" i="38"/>
  <c r="AL49" i="38"/>
  <c r="AK49" i="38"/>
  <c r="AJ49" i="38"/>
  <c r="AI49" i="38"/>
  <c r="AH49" i="38"/>
  <c r="AG49" i="38"/>
  <c r="AF49" i="38"/>
  <c r="AE49" i="38"/>
  <c r="E49" i="38"/>
  <c r="BW48" i="38"/>
  <c r="BV48" i="38"/>
  <c r="BT48" i="38"/>
  <c r="BS48" i="38"/>
  <c r="BR48" i="38"/>
  <c r="BQ48" i="38"/>
  <c r="BP48" i="38"/>
  <c r="BO48" i="38"/>
  <c r="BN48" i="38"/>
  <c r="BM48" i="38"/>
  <c r="BL48" i="38"/>
  <c r="BK48" i="38"/>
  <c r="BJ48" i="38"/>
  <c r="BI48" i="38"/>
  <c r="BH48" i="38"/>
  <c r="BG48" i="38"/>
  <c r="BF48" i="38"/>
  <c r="BE48" i="38"/>
  <c r="BD48" i="38"/>
  <c r="BC48" i="38"/>
  <c r="BB48" i="38"/>
  <c r="AZ48" i="38"/>
  <c r="AS48" i="38"/>
  <c r="AR48" i="38"/>
  <c r="AQ48" i="38"/>
  <c r="AP48" i="38"/>
  <c r="AO48" i="38"/>
  <c r="AN48" i="38"/>
  <c r="AM48" i="38"/>
  <c r="AL48" i="38"/>
  <c r="AK48" i="38"/>
  <c r="AJ48" i="38"/>
  <c r="AI48" i="38"/>
  <c r="AH48" i="38"/>
  <c r="AG48" i="38"/>
  <c r="AF48" i="38"/>
  <c r="AE48" i="38"/>
  <c r="E48" i="38"/>
  <c r="BW37" i="38"/>
  <c r="BV37" i="38"/>
  <c r="BI37" i="38"/>
  <c r="BH37" i="38"/>
  <c r="BG37" i="38"/>
  <c r="BF37" i="38"/>
  <c r="BE37" i="38"/>
  <c r="BD37" i="38"/>
  <c r="BC37" i="38"/>
  <c r="BB37" i="38"/>
  <c r="AZ37" i="38"/>
  <c r="AL37" i="38"/>
  <c r="AK37" i="38"/>
  <c r="AJ37" i="38"/>
  <c r="AI37" i="38"/>
  <c r="AH37" i="38"/>
  <c r="AG37" i="38"/>
  <c r="AF37" i="38"/>
  <c r="AE37" i="38"/>
  <c r="E37" i="38"/>
  <c r="BW36" i="38"/>
  <c r="BV36" i="38"/>
  <c r="BJ36" i="38"/>
  <c r="BI36" i="38"/>
  <c r="BH36" i="38"/>
  <c r="BG36" i="38"/>
  <c r="BF36" i="38"/>
  <c r="BE36" i="38"/>
  <c r="BD36" i="38"/>
  <c r="BC36" i="38"/>
  <c r="BB36" i="38"/>
  <c r="AZ36" i="38"/>
  <c r="AL36" i="38"/>
  <c r="AK36" i="38"/>
  <c r="AJ36" i="38"/>
  <c r="AI36" i="38"/>
  <c r="AH36" i="38"/>
  <c r="AG36" i="38"/>
  <c r="AF36" i="38"/>
  <c r="AE36" i="38"/>
  <c r="E36" i="38"/>
  <c r="BW34" i="38"/>
  <c r="BV34" i="38"/>
  <c r="BT34" i="38"/>
  <c r="BS34" i="38"/>
  <c r="BR34" i="38"/>
  <c r="BQ34" i="38"/>
  <c r="BP34" i="38"/>
  <c r="BO34" i="38"/>
  <c r="BN34" i="38"/>
  <c r="BM34" i="38"/>
  <c r="BL34" i="38"/>
  <c r="BK34" i="38"/>
  <c r="BJ34" i="38"/>
  <c r="BI34" i="38"/>
  <c r="BH34" i="38"/>
  <c r="BG34" i="38"/>
  <c r="BF34" i="38"/>
  <c r="BE34" i="38"/>
  <c r="BD34" i="38"/>
  <c r="BC34" i="38"/>
  <c r="BB34" i="38"/>
  <c r="AZ34" i="38"/>
  <c r="AY34" i="38"/>
  <c r="AW34" i="38"/>
  <c r="AV34" i="38"/>
  <c r="AU34" i="38"/>
  <c r="AT34" i="38"/>
  <c r="AS34" i="38"/>
  <c r="AR34" i="38"/>
  <c r="AQ34" i="38"/>
  <c r="AP34" i="38"/>
  <c r="AO34" i="38"/>
  <c r="AN34" i="38"/>
  <c r="AM34" i="38"/>
  <c r="AL34" i="38"/>
  <c r="AK34" i="38"/>
  <c r="AJ34" i="38"/>
  <c r="AI34" i="38"/>
  <c r="AH34" i="38"/>
  <c r="AG34" i="38"/>
  <c r="AF34" i="38"/>
  <c r="AE34" i="38"/>
  <c r="E34" i="38"/>
  <c r="BW33" i="38"/>
  <c r="BV33" i="38"/>
  <c r="BT33" i="38"/>
  <c r="BS33" i="38"/>
  <c r="BR33" i="38"/>
  <c r="BQ33" i="38"/>
  <c r="BP33" i="38"/>
  <c r="BO33" i="38"/>
  <c r="BN33" i="38"/>
  <c r="BM33" i="38"/>
  <c r="BL33" i="38"/>
  <c r="BK33" i="38"/>
  <c r="BJ33" i="38"/>
  <c r="BI33" i="38"/>
  <c r="BH33" i="38"/>
  <c r="BG33" i="38"/>
  <c r="BF33" i="38"/>
  <c r="BE33" i="38"/>
  <c r="BD33" i="38"/>
  <c r="BC33" i="38"/>
  <c r="BB33" i="38"/>
  <c r="AZ33" i="38"/>
  <c r="AY33" i="38"/>
  <c r="AW33" i="38"/>
  <c r="AV33" i="38"/>
  <c r="AU33" i="38"/>
  <c r="AT33" i="38"/>
  <c r="AS33" i="38"/>
  <c r="AR33" i="38"/>
  <c r="AQ33" i="38"/>
  <c r="AP33" i="38"/>
  <c r="AO33" i="38"/>
  <c r="AN33" i="38"/>
  <c r="AM33" i="38"/>
  <c r="AL33" i="38"/>
  <c r="AK33" i="38"/>
  <c r="AJ33" i="38"/>
  <c r="AI33" i="38"/>
  <c r="AH33" i="38"/>
  <c r="AG33" i="38"/>
  <c r="AF33" i="38"/>
  <c r="AE33" i="38"/>
  <c r="E33" i="38"/>
  <c r="E32" i="38"/>
  <c r="E31" i="38"/>
  <c r="E30" i="38"/>
  <c r="E29" i="38"/>
  <c r="E28" i="38"/>
  <c r="BW27" i="38"/>
  <c r="BV27" i="38"/>
  <c r="BU27" i="38"/>
  <c r="BT27" i="38"/>
  <c r="BS27" i="38"/>
  <c r="BR27" i="38"/>
  <c r="BQ27" i="38"/>
  <c r="BP27" i="38"/>
  <c r="BO27" i="38"/>
  <c r="BN27" i="38"/>
  <c r="BM27" i="38"/>
  <c r="BL27" i="38"/>
  <c r="BK27" i="38"/>
  <c r="BJ27" i="38"/>
  <c r="BI27" i="38"/>
  <c r="BH27" i="38"/>
  <c r="BG27" i="38"/>
  <c r="AZ27" i="38"/>
  <c r="AY27" i="38"/>
  <c r="AX27" i="38"/>
  <c r="AW27" i="38"/>
  <c r="AV27" i="38"/>
  <c r="AU27" i="38"/>
  <c r="AT27" i="38"/>
  <c r="AS27" i="38"/>
  <c r="AR27" i="38"/>
  <c r="AQ27" i="38"/>
  <c r="AP27" i="38"/>
  <c r="AO27" i="38"/>
  <c r="E27" i="38"/>
  <c r="BW26" i="38"/>
  <c r="BV26" i="38"/>
  <c r="BU26" i="38"/>
  <c r="BT26" i="38"/>
  <c r="BS26" i="38"/>
  <c r="BR26" i="38"/>
  <c r="BQ26" i="38"/>
  <c r="BP26" i="38"/>
  <c r="BO26" i="38"/>
  <c r="BN26" i="38"/>
  <c r="BM26" i="38"/>
  <c r="BL26" i="38"/>
  <c r="BK26" i="38"/>
  <c r="BJ26" i="38"/>
  <c r="BI26" i="38"/>
  <c r="BH26" i="38"/>
  <c r="BG26" i="38"/>
  <c r="AZ26" i="38"/>
  <c r="AY26" i="38"/>
  <c r="AX26" i="38"/>
  <c r="AW26" i="38"/>
  <c r="AV26" i="38"/>
  <c r="AU26" i="38"/>
  <c r="AT26" i="38"/>
  <c r="AS26" i="38"/>
  <c r="AR26" i="38"/>
  <c r="AQ26" i="38"/>
  <c r="AP26" i="38"/>
  <c r="AO26" i="38"/>
  <c r="E26" i="38"/>
  <c r="BW25" i="38"/>
  <c r="BV25" i="38"/>
  <c r="BU25" i="38"/>
  <c r="BT25" i="38"/>
  <c r="BS25" i="38"/>
  <c r="BR25" i="38"/>
  <c r="BQ25" i="38"/>
  <c r="BP25" i="38"/>
  <c r="BO25" i="38"/>
  <c r="BN25" i="38"/>
  <c r="BM25" i="38"/>
  <c r="BL25" i="38"/>
  <c r="BK25" i="38"/>
  <c r="BJ25" i="38"/>
  <c r="BI25" i="38"/>
  <c r="BH25" i="38"/>
  <c r="BG25" i="38"/>
  <c r="AZ25" i="38"/>
  <c r="AY25" i="38"/>
  <c r="AX25" i="38"/>
  <c r="AW25" i="38"/>
  <c r="AV25" i="38"/>
  <c r="AU25" i="38"/>
  <c r="AT25" i="38"/>
  <c r="AS25" i="38"/>
  <c r="AR25" i="38"/>
  <c r="AQ25" i="38"/>
  <c r="AP25" i="38"/>
  <c r="AO25" i="38"/>
  <c r="E25" i="38"/>
  <c r="BW24" i="38"/>
  <c r="BV24" i="38"/>
  <c r="BU24" i="38"/>
  <c r="BT24" i="38"/>
  <c r="BS24" i="38"/>
  <c r="BR24" i="38"/>
  <c r="BQ24" i="38"/>
  <c r="BP24" i="38"/>
  <c r="BO24" i="38"/>
  <c r="BN24" i="38"/>
  <c r="BM24" i="38"/>
  <c r="BL24" i="38"/>
  <c r="BK24" i="38"/>
  <c r="BJ24" i="38"/>
  <c r="BI24" i="38"/>
  <c r="BH24" i="38"/>
  <c r="BG24" i="38"/>
  <c r="AZ24" i="38"/>
  <c r="AY24" i="38"/>
  <c r="AX24" i="38"/>
  <c r="AW24" i="38"/>
  <c r="AV24" i="38"/>
  <c r="AU24" i="38"/>
  <c r="AT24" i="38"/>
  <c r="AS24" i="38"/>
  <c r="AR24" i="38"/>
  <c r="AQ24" i="38"/>
  <c r="AP24" i="38"/>
  <c r="AO24" i="38"/>
  <c r="E24" i="38"/>
  <c r="BW23" i="38"/>
  <c r="BV23" i="38"/>
  <c r="BU23" i="38"/>
  <c r="BT23" i="38"/>
  <c r="BS23" i="38"/>
  <c r="BR23" i="38"/>
  <c r="BQ23" i="38"/>
  <c r="BP23" i="38"/>
  <c r="BO23" i="38"/>
  <c r="BN23" i="38"/>
  <c r="BM23" i="38"/>
  <c r="BL23" i="38"/>
  <c r="BK23" i="38"/>
  <c r="BJ23" i="38"/>
  <c r="BI23" i="38"/>
  <c r="BH23" i="38"/>
  <c r="BG23" i="38"/>
  <c r="AZ23" i="38"/>
  <c r="AY23" i="38"/>
  <c r="AX23" i="38"/>
  <c r="AW23" i="38"/>
  <c r="AV23" i="38"/>
  <c r="AU23" i="38"/>
  <c r="AT23" i="38"/>
  <c r="AS23" i="38"/>
  <c r="AR23" i="38"/>
  <c r="AQ23" i="38"/>
  <c r="AP23" i="38"/>
  <c r="AO23" i="38"/>
  <c r="E23" i="38"/>
  <c r="BW22" i="38"/>
  <c r="BV22" i="38"/>
  <c r="BU22" i="38"/>
  <c r="BT22" i="38"/>
  <c r="BS22" i="38"/>
  <c r="BR22" i="38"/>
  <c r="BQ22" i="38"/>
  <c r="BP22" i="38"/>
  <c r="BO22" i="38"/>
  <c r="BN22" i="38"/>
  <c r="BM22" i="38"/>
  <c r="BL22" i="38"/>
  <c r="BK22" i="38"/>
  <c r="BJ22" i="38"/>
  <c r="BI22" i="38"/>
  <c r="BH22" i="38"/>
  <c r="BG22" i="38"/>
  <c r="AZ22" i="38"/>
  <c r="AY22" i="38"/>
  <c r="AX22" i="38"/>
  <c r="AW22" i="38"/>
  <c r="AV22" i="38"/>
  <c r="AU22" i="38"/>
  <c r="AT22" i="38"/>
  <c r="AS22" i="38"/>
  <c r="AR22" i="38"/>
  <c r="AQ22" i="38"/>
  <c r="AP22" i="38"/>
  <c r="AO22" i="38"/>
  <c r="E22" i="38"/>
  <c r="BW21" i="38"/>
  <c r="BV21" i="38"/>
  <c r="BU21" i="38"/>
  <c r="BT21" i="38"/>
  <c r="BS21" i="38"/>
  <c r="BR21" i="38"/>
  <c r="BQ21" i="38"/>
  <c r="BP21" i="38"/>
  <c r="BO21" i="38"/>
  <c r="BN21" i="38"/>
  <c r="BM21" i="38"/>
  <c r="BL21" i="38"/>
  <c r="BK21" i="38"/>
  <c r="BJ21" i="38"/>
  <c r="BI21" i="38"/>
  <c r="BH21" i="38"/>
  <c r="BG21" i="38"/>
  <c r="AZ21" i="38"/>
  <c r="AY21" i="38"/>
  <c r="AX21" i="38"/>
  <c r="AW21" i="38"/>
  <c r="AV21" i="38"/>
  <c r="AU21" i="38"/>
  <c r="AT21" i="38"/>
  <c r="AS21" i="38"/>
  <c r="AR21" i="38"/>
  <c r="AQ21" i="38"/>
  <c r="AP21" i="38"/>
  <c r="AO21" i="38"/>
  <c r="E21" i="38"/>
  <c r="BW20" i="38"/>
  <c r="BV20" i="38"/>
  <c r="BU20" i="38"/>
  <c r="BT20" i="38"/>
  <c r="BS20" i="38"/>
  <c r="BR20" i="38"/>
  <c r="BQ20" i="38"/>
  <c r="BP20" i="38"/>
  <c r="BO20" i="38"/>
  <c r="BN20" i="38"/>
  <c r="BM20" i="38"/>
  <c r="BL20" i="38"/>
  <c r="BK20" i="38"/>
  <c r="BJ20" i="38"/>
  <c r="BI20" i="38"/>
  <c r="BH20" i="38"/>
  <c r="BG20" i="38"/>
  <c r="AZ20" i="38"/>
  <c r="AY20" i="38"/>
  <c r="AX20" i="38"/>
  <c r="AW20" i="38"/>
  <c r="AV20" i="38"/>
  <c r="AU20" i="38"/>
  <c r="AT20" i="38"/>
  <c r="AS20" i="38"/>
  <c r="AR20" i="38"/>
  <c r="AQ20" i="38"/>
  <c r="AP20" i="38"/>
  <c r="AO20" i="38"/>
  <c r="E20" i="38"/>
  <c r="BW19" i="38"/>
  <c r="BV19" i="38"/>
  <c r="BU19" i="38"/>
  <c r="BT19" i="38"/>
  <c r="BS19" i="38"/>
  <c r="BR19" i="38"/>
  <c r="BQ19" i="38"/>
  <c r="BP19" i="38"/>
  <c r="BO19" i="38"/>
  <c r="BN19" i="38"/>
  <c r="BM19" i="38"/>
  <c r="BL19" i="38"/>
  <c r="BK19" i="38"/>
  <c r="BJ19" i="38"/>
  <c r="BI19" i="38"/>
  <c r="BH19" i="38"/>
  <c r="BG19" i="38"/>
  <c r="AZ19" i="38"/>
  <c r="AY19" i="38"/>
  <c r="AX19" i="38"/>
  <c r="AW19" i="38"/>
  <c r="AV19" i="38"/>
  <c r="AU19" i="38"/>
  <c r="AT19" i="38"/>
  <c r="AS19" i="38"/>
  <c r="AR19" i="38"/>
  <c r="AQ19" i="38"/>
  <c r="AP19" i="38"/>
  <c r="AO19" i="38"/>
  <c r="E19" i="38"/>
  <c r="BW18" i="38"/>
  <c r="BV18" i="38"/>
  <c r="BU18" i="38"/>
  <c r="BT18" i="38"/>
  <c r="BS18" i="38"/>
  <c r="BR18" i="38"/>
  <c r="BQ18" i="38"/>
  <c r="BP18" i="38"/>
  <c r="BO18" i="38"/>
  <c r="BN18" i="38"/>
  <c r="BM18" i="38"/>
  <c r="BL18" i="38"/>
  <c r="BK18" i="38"/>
  <c r="BJ18" i="38"/>
  <c r="BI18" i="38"/>
  <c r="BH18" i="38"/>
  <c r="BG18" i="38"/>
  <c r="E18" i="38"/>
  <c r="BW17" i="38"/>
  <c r="BV17" i="38"/>
  <c r="BU17" i="38"/>
  <c r="BT17" i="38"/>
  <c r="BS17" i="38"/>
  <c r="BR17" i="38"/>
  <c r="BQ17" i="38"/>
  <c r="BP17" i="38"/>
  <c r="BO17" i="38"/>
  <c r="BN17" i="38"/>
  <c r="BM17" i="38"/>
  <c r="BL17" i="38"/>
  <c r="BK17" i="38"/>
  <c r="BJ17" i="38"/>
  <c r="BI17" i="38"/>
  <c r="BH17" i="38"/>
  <c r="BG17" i="38"/>
  <c r="E17" i="38"/>
  <c r="BW16" i="38"/>
  <c r="BV16" i="38"/>
  <c r="BU16" i="38"/>
  <c r="BT16" i="38"/>
  <c r="BS16" i="38"/>
  <c r="BR16" i="38"/>
  <c r="BQ16" i="38"/>
  <c r="BP16" i="38"/>
  <c r="BO16" i="38"/>
  <c r="BN16" i="38"/>
  <c r="BM16" i="38"/>
  <c r="BL16" i="38"/>
  <c r="BK16" i="38"/>
  <c r="BJ16" i="38"/>
  <c r="BI16" i="38"/>
  <c r="BH16" i="38"/>
  <c r="BG16" i="38"/>
  <c r="AZ16" i="38"/>
  <c r="AY16" i="38"/>
  <c r="AX16" i="38"/>
  <c r="AW16" i="38"/>
  <c r="AV16" i="38"/>
  <c r="AU16" i="38"/>
  <c r="AT16" i="38"/>
  <c r="AS16" i="38"/>
  <c r="AR16" i="38"/>
  <c r="AQ16" i="38"/>
  <c r="AP16" i="38"/>
  <c r="AO16" i="38"/>
  <c r="AN16" i="38"/>
  <c r="AM16" i="38"/>
  <c r="AL16" i="38"/>
  <c r="AK16" i="38"/>
  <c r="AJ16" i="38"/>
  <c r="E16" i="38"/>
  <c r="BW15" i="38"/>
  <c r="BV15" i="38"/>
  <c r="BU15" i="38"/>
  <c r="BT15" i="38"/>
  <c r="BS15" i="38"/>
  <c r="BR15" i="38"/>
  <c r="BQ15" i="38"/>
  <c r="BP15" i="38"/>
  <c r="BO15" i="38"/>
  <c r="BN15" i="38"/>
  <c r="BM15" i="38"/>
  <c r="BL15" i="38"/>
  <c r="BK15" i="38"/>
  <c r="BJ15" i="38"/>
  <c r="BI15" i="38"/>
  <c r="BH15" i="38"/>
  <c r="BG15" i="38"/>
  <c r="AZ15" i="38"/>
  <c r="AY15" i="38"/>
  <c r="AX15" i="38"/>
  <c r="AW15" i="38"/>
  <c r="AV15" i="38"/>
  <c r="AU15" i="38"/>
  <c r="AT15" i="38"/>
  <c r="AS15" i="38"/>
  <c r="AR15" i="38"/>
  <c r="AQ15" i="38"/>
  <c r="AP15" i="38"/>
  <c r="AO15" i="38"/>
  <c r="AN15" i="38"/>
  <c r="AM15" i="38"/>
  <c r="AL15" i="38"/>
  <c r="AK15" i="38"/>
  <c r="AJ15" i="38"/>
  <c r="E15" i="38"/>
  <c r="BW14" i="38"/>
  <c r="BV14" i="38"/>
  <c r="BU14" i="38"/>
  <c r="BT14" i="38"/>
  <c r="BS14" i="38"/>
  <c r="BR14" i="38"/>
  <c r="BQ14" i="38"/>
  <c r="BP14" i="38"/>
  <c r="BO14" i="38"/>
  <c r="BN14" i="38"/>
  <c r="BM14" i="38"/>
  <c r="BL14" i="38"/>
  <c r="BK14" i="38"/>
  <c r="BJ14" i="38"/>
  <c r="BI14" i="38"/>
  <c r="BH14" i="38"/>
  <c r="BG14" i="38"/>
  <c r="AZ14" i="38"/>
  <c r="AY14" i="38"/>
  <c r="AX14" i="38"/>
  <c r="AW14" i="38"/>
  <c r="AV14" i="38"/>
  <c r="AU14" i="38"/>
  <c r="AT14" i="38"/>
  <c r="AS14" i="38"/>
  <c r="AR14" i="38"/>
  <c r="AQ14" i="38"/>
  <c r="AP14" i="38"/>
  <c r="AO14" i="38"/>
  <c r="AN14" i="38"/>
  <c r="AM14" i="38"/>
  <c r="AL14" i="38"/>
  <c r="AK14" i="38"/>
  <c r="AJ14" i="38"/>
  <c r="E14" i="38"/>
  <c r="BW13" i="38"/>
  <c r="BV13" i="38"/>
  <c r="BU13" i="38"/>
  <c r="BT13" i="38"/>
  <c r="BS13" i="38"/>
  <c r="BR13" i="38"/>
  <c r="BQ13" i="38"/>
  <c r="BP13" i="38"/>
  <c r="BO13" i="38"/>
  <c r="BN13" i="38"/>
  <c r="BM13" i="38"/>
  <c r="BL13" i="38"/>
  <c r="BK13" i="38"/>
  <c r="BJ13" i="38"/>
  <c r="BI13" i="38"/>
  <c r="BH13" i="38"/>
  <c r="BG13" i="38"/>
  <c r="AZ13" i="38"/>
  <c r="AY13" i="38"/>
  <c r="AX13" i="38"/>
  <c r="AW13" i="38"/>
  <c r="AV13" i="38"/>
  <c r="AU13" i="38"/>
  <c r="AT13" i="38"/>
  <c r="AS13" i="38"/>
  <c r="AR13" i="38"/>
  <c r="AQ13" i="38"/>
  <c r="AP13" i="38"/>
  <c r="AO13" i="38"/>
  <c r="AN13" i="38"/>
  <c r="AM13" i="38"/>
  <c r="AL13" i="38"/>
  <c r="AK13" i="38"/>
  <c r="AJ13" i="38"/>
  <c r="E13" i="38"/>
  <c r="BW12" i="38"/>
  <c r="BV12" i="38"/>
  <c r="BU12" i="38"/>
  <c r="BT12" i="38"/>
  <c r="BS12" i="38"/>
  <c r="BR12" i="38"/>
  <c r="BQ12" i="38"/>
  <c r="BP12" i="38"/>
  <c r="BO12" i="38"/>
  <c r="BN12" i="38"/>
  <c r="BM12" i="38"/>
  <c r="BL12" i="38"/>
  <c r="BK12" i="38"/>
  <c r="BJ12" i="38"/>
  <c r="BI12" i="38"/>
  <c r="BH12" i="38"/>
  <c r="BG12" i="38"/>
  <c r="AZ12" i="38"/>
  <c r="AY12" i="38"/>
  <c r="AX12" i="38"/>
  <c r="AW12" i="38"/>
  <c r="AV12" i="38"/>
  <c r="AU12" i="38"/>
  <c r="AT12" i="38"/>
  <c r="AS12" i="38"/>
  <c r="AR12" i="38"/>
  <c r="AQ12" i="38"/>
  <c r="AP12" i="38"/>
  <c r="AO12" i="38"/>
  <c r="AN12" i="38"/>
  <c r="AM12" i="38"/>
  <c r="AL12" i="38"/>
  <c r="AK12" i="38"/>
  <c r="AJ12" i="38"/>
  <c r="E12" i="38"/>
  <c r="BW11" i="38"/>
  <c r="BV11" i="38"/>
  <c r="BU11" i="38"/>
  <c r="BT11" i="38"/>
  <c r="BS11" i="38"/>
  <c r="BR11" i="38"/>
  <c r="BQ11" i="38"/>
  <c r="BP11" i="38"/>
  <c r="BO11" i="38"/>
  <c r="BN11" i="38"/>
  <c r="BM11" i="38"/>
  <c r="BL11" i="38"/>
  <c r="BK11" i="38"/>
  <c r="BJ11" i="38"/>
  <c r="BI11" i="38"/>
  <c r="BH11" i="38"/>
  <c r="BG11" i="38"/>
  <c r="AZ11" i="38"/>
  <c r="AY11" i="38"/>
  <c r="AX11" i="38"/>
  <c r="AW11" i="38"/>
  <c r="AV11" i="38"/>
  <c r="AU11" i="38"/>
  <c r="AT11" i="38"/>
  <c r="AS11" i="38"/>
  <c r="AR11" i="38"/>
  <c r="AQ11" i="38"/>
  <c r="AP11" i="38"/>
  <c r="AO11" i="38"/>
  <c r="AN11" i="38"/>
  <c r="AM11" i="38"/>
  <c r="AL11" i="38"/>
  <c r="AK11" i="38"/>
  <c r="AJ11" i="38"/>
  <c r="E11" i="38"/>
  <c r="BW10" i="38"/>
  <c r="BV10" i="38"/>
  <c r="BU10" i="38"/>
  <c r="BT10" i="38"/>
  <c r="BS10" i="38"/>
  <c r="BR10" i="38"/>
  <c r="BQ10" i="38"/>
  <c r="BP10" i="38"/>
  <c r="BO10" i="38"/>
  <c r="BN10" i="38"/>
  <c r="BM10" i="38"/>
  <c r="BL10" i="38"/>
  <c r="BK10" i="38"/>
  <c r="BJ10" i="38"/>
  <c r="BI10" i="38"/>
  <c r="BH10" i="38"/>
  <c r="AZ10" i="38"/>
  <c r="AY10" i="38"/>
  <c r="AX10" i="38"/>
  <c r="AW10" i="38"/>
  <c r="AV10" i="38"/>
  <c r="AU10" i="38"/>
  <c r="AT10" i="38"/>
  <c r="AS10" i="38"/>
  <c r="AR10" i="38"/>
  <c r="AQ10" i="38"/>
  <c r="AP10" i="38"/>
  <c r="AO10" i="38"/>
  <c r="AN10" i="38"/>
  <c r="AM10" i="38"/>
  <c r="AL10" i="38"/>
  <c r="AK10" i="38"/>
  <c r="BW9" i="38"/>
  <c r="BV9" i="38"/>
  <c r="BU9" i="38"/>
  <c r="BT9" i="38"/>
  <c r="BS9" i="38"/>
  <c r="BR9" i="38"/>
  <c r="BQ9" i="38"/>
  <c r="BP9" i="38"/>
  <c r="BO9" i="38"/>
  <c r="BN9" i="38"/>
  <c r="BM9" i="38"/>
  <c r="BL9" i="38"/>
  <c r="BK9" i="38"/>
  <c r="BJ9" i="38"/>
  <c r="BI9" i="38"/>
  <c r="BH9" i="38"/>
  <c r="BG9" i="38"/>
  <c r="BF9" i="38"/>
  <c r="BE9" i="38"/>
  <c r="BD9" i="38"/>
  <c r="BC9" i="38"/>
  <c r="BB9" i="38"/>
  <c r="AZ9" i="38"/>
  <c r="AY9" i="38"/>
  <c r="AX9" i="38"/>
  <c r="AW9" i="38"/>
  <c r="AV9" i="38"/>
  <c r="AU9" i="38"/>
  <c r="AT9" i="38"/>
  <c r="AS9" i="38"/>
  <c r="AR9" i="38"/>
  <c r="AQ9" i="38"/>
  <c r="AP9" i="38"/>
  <c r="AO9" i="38"/>
  <c r="AN9" i="38"/>
  <c r="AM9" i="38"/>
  <c r="AL9" i="38"/>
  <c r="AK9" i="38"/>
  <c r="AJ9" i="38"/>
  <c r="AI9" i="38"/>
  <c r="AH9" i="38"/>
  <c r="AG9" i="38"/>
  <c r="AF9" i="38"/>
  <c r="AE9" i="38"/>
  <c r="E9" i="38"/>
  <c r="BK40" i="37"/>
  <c r="AP56" i="37"/>
  <c r="BJ56" i="37"/>
  <c r="BK56" i="37"/>
  <c r="BL56" i="37"/>
  <c r="BM56" i="37"/>
  <c r="BN56" i="37"/>
  <c r="BO56" i="37"/>
  <c r="BP56" i="37"/>
  <c r="BQ56" i="37"/>
  <c r="BR56" i="37"/>
  <c r="BS56" i="37"/>
  <c r="BT56" i="37"/>
  <c r="AM56" i="37"/>
  <c r="AN56" i="37"/>
  <c r="AO56" i="37"/>
  <c r="AQ56" i="37"/>
  <c r="AR56" i="37"/>
  <c r="AS56" i="37"/>
  <c r="AT56" i="37"/>
  <c r="AU56" i="37"/>
  <c r="AV56" i="37"/>
  <c r="AW56" i="37"/>
  <c r="BJ10" i="37"/>
  <c r="BK10" i="37"/>
  <c r="BL10" i="37"/>
  <c r="BM10" i="37"/>
  <c r="BN10" i="37"/>
  <c r="BO10" i="37"/>
  <c r="BP10" i="37"/>
  <c r="BQ10" i="37"/>
  <c r="BR10" i="37"/>
  <c r="BS10" i="37"/>
  <c r="BT10" i="37"/>
  <c r="BJ11" i="37"/>
  <c r="BK11" i="37"/>
  <c r="BL11" i="37"/>
  <c r="BM11" i="37"/>
  <c r="BN11" i="37"/>
  <c r="BO11" i="37"/>
  <c r="BP11" i="37"/>
  <c r="BQ11" i="37"/>
  <c r="BR11" i="37"/>
  <c r="BS11" i="37"/>
  <c r="BT11" i="37"/>
  <c r="BJ12" i="37"/>
  <c r="BK12" i="37"/>
  <c r="BL12" i="37"/>
  <c r="BM12" i="37"/>
  <c r="BN12" i="37"/>
  <c r="BO12" i="37"/>
  <c r="BP12" i="37"/>
  <c r="BQ12" i="37"/>
  <c r="BR12" i="37"/>
  <c r="BS12" i="37"/>
  <c r="BT12" i="37"/>
  <c r="BJ13" i="37"/>
  <c r="BK13" i="37"/>
  <c r="BL13" i="37"/>
  <c r="BM13" i="37"/>
  <c r="BN13" i="37"/>
  <c r="BO13" i="37"/>
  <c r="BP13" i="37"/>
  <c r="BQ13" i="37"/>
  <c r="BR13" i="37"/>
  <c r="BS13" i="37"/>
  <c r="BT13" i="37"/>
  <c r="AM10" i="37"/>
  <c r="AN10" i="37"/>
  <c r="AO10" i="37"/>
  <c r="AP10" i="37"/>
  <c r="AQ10" i="37"/>
  <c r="AR10" i="37"/>
  <c r="AS10" i="37"/>
  <c r="AT10" i="37"/>
  <c r="AU10" i="37"/>
  <c r="AV10" i="37"/>
  <c r="AW10" i="37"/>
  <c r="AM11" i="37"/>
  <c r="AN11" i="37"/>
  <c r="AO11" i="37"/>
  <c r="AP11" i="37"/>
  <c r="AQ11" i="37"/>
  <c r="AR11" i="37"/>
  <c r="AS11" i="37"/>
  <c r="AT11" i="37"/>
  <c r="AU11" i="37"/>
  <c r="AV11" i="37"/>
  <c r="AW11" i="37"/>
  <c r="AM12" i="37"/>
  <c r="AN12" i="37"/>
  <c r="AO12" i="37"/>
  <c r="AP12" i="37"/>
  <c r="AQ12" i="37"/>
  <c r="AR12" i="37"/>
  <c r="AS12" i="37"/>
  <c r="AT12" i="37"/>
  <c r="AU12" i="37"/>
  <c r="AV12" i="37"/>
  <c r="AW12" i="37"/>
  <c r="AM13" i="37"/>
  <c r="AN13" i="37"/>
  <c r="AO13" i="37"/>
  <c r="AP13" i="37"/>
  <c r="AQ13" i="37"/>
  <c r="AR13" i="37"/>
  <c r="AS13" i="37"/>
  <c r="AT13" i="37"/>
  <c r="AU13" i="37"/>
  <c r="AV13" i="37"/>
  <c r="AW13" i="37"/>
  <c r="G224" i="37"/>
  <c r="G195" i="37" s="1"/>
  <c r="G222" i="37"/>
  <c r="AC219" i="37" a="1"/>
  <c r="AC219" i="37" s="1"/>
  <c r="O219" i="37" a="1"/>
  <c r="O219" i="37" s="1"/>
  <c r="N219" i="37" a="1"/>
  <c r="N219" i="37" s="1"/>
  <c r="M219" i="37" a="1"/>
  <c r="M219" i="37" s="1"/>
  <c r="L219" i="37" a="1"/>
  <c r="L219" i="37" s="1"/>
  <c r="K219" i="37" a="1"/>
  <c r="K219" i="37" s="1"/>
  <c r="J219" i="37" a="1"/>
  <c r="J219" i="37" s="1"/>
  <c r="I219" i="37" a="1"/>
  <c r="I219" i="37" s="1"/>
  <c r="H219" i="37" a="1"/>
  <c r="H219" i="37" s="1"/>
  <c r="AC218" i="37" a="1"/>
  <c r="AC218" i="37" s="1"/>
  <c r="O218" i="37" a="1"/>
  <c r="O218" i="37" s="1"/>
  <c r="N218" i="37" a="1"/>
  <c r="N218" i="37" s="1"/>
  <c r="M218" i="37" a="1"/>
  <c r="M218" i="37" s="1"/>
  <c r="L218" i="37" a="1"/>
  <c r="L218" i="37" s="1"/>
  <c r="K218" i="37" a="1"/>
  <c r="K218" i="37" s="1"/>
  <c r="J218" i="37" a="1"/>
  <c r="J218" i="37" s="1"/>
  <c r="I218" i="37" a="1"/>
  <c r="I218" i="37" s="1"/>
  <c r="H218" i="37" a="1"/>
  <c r="H218" i="37" s="1"/>
  <c r="F217" i="37"/>
  <c r="AC216" i="37" a="1"/>
  <c r="AC216" i="37" s="1"/>
  <c r="AC217" i="37" s="1"/>
  <c r="O216" i="37" a="1"/>
  <c r="O216" i="37" s="1"/>
  <c r="O217" i="37" s="1"/>
  <c r="N216" i="37" a="1"/>
  <c r="N216" i="37" s="1"/>
  <c r="N217" i="37" s="1"/>
  <c r="M216" i="37" a="1"/>
  <c r="M216" i="37" s="1"/>
  <c r="M217" i="37" s="1"/>
  <c r="L216" i="37" a="1"/>
  <c r="L216" i="37" s="1"/>
  <c r="L217" i="37" s="1"/>
  <c r="K216" i="37" a="1"/>
  <c r="K216" i="37" s="1"/>
  <c r="K217" i="37" s="1"/>
  <c r="J216" i="37" a="1"/>
  <c r="J216" i="37" s="1"/>
  <c r="J217" i="37" s="1"/>
  <c r="I216" i="37" a="1"/>
  <c r="I216" i="37" s="1"/>
  <c r="I217" i="37" s="1"/>
  <c r="H216" i="37" a="1"/>
  <c r="H216" i="37" s="1"/>
  <c r="F211" i="37"/>
  <c r="O210" i="37"/>
  <c r="N210" i="37"/>
  <c r="M210" i="37"/>
  <c r="L210" i="37"/>
  <c r="K210" i="37"/>
  <c r="J210" i="37"/>
  <c r="I210" i="37"/>
  <c r="H210" i="37"/>
  <c r="AC208" i="37" a="1"/>
  <c r="AC208" i="37" s="1"/>
  <c r="O208" i="37" a="1"/>
  <c r="O208" i="37" s="1"/>
  <c r="N208" i="37" a="1"/>
  <c r="N208" i="37" s="1"/>
  <c r="M208" i="37" a="1"/>
  <c r="M208" i="37" s="1"/>
  <c r="L208" i="37" a="1"/>
  <c r="L208" i="37" s="1"/>
  <c r="K208" i="37" a="1"/>
  <c r="K208" i="37" s="1"/>
  <c r="J208" i="37" a="1"/>
  <c r="J208" i="37" s="1"/>
  <c r="I208" i="37" a="1"/>
  <c r="I208" i="37" s="1"/>
  <c r="H208" i="37" a="1"/>
  <c r="H208" i="37" s="1"/>
  <c r="F207" i="37"/>
  <c r="AC206" i="37" a="1"/>
  <c r="AC206" i="37" s="1"/>
  <c r="O206" i="37" a="1"/>
  <c r="O206" i="37" s="1"/>
  <c r="N206" i="37" a="1"/>
  <c r="N206" i="37" s="1"/>
  <c r="M206" i="37" a="1"/>
  <c r="M206" i="37" s="1"/>
  <c r="M207" i="37" s="1"/>
  <c r="L206" i="37" a="1"/>
  <c r="L206" i="37" s="1"/>
  <c r="K206" i="37" a="1"/>
  <c r="K206" i="37" s="1"/>
  <c r="J206" i="37" a="1"/>
  <c r="J206" i="37" s="1"/>
  <c r="I206" i="37" a="1"/>
  <c r="I206" i="37" s="1"/>
  <c r="H206" i="37" a="1"/>
  <c r="H206" i="37" s="1"/>
  <c r="G185" i="37"/>
  <c r="AC142" i="37"/>
  <c r="AB142" i="37"/>
  <c r="AA142" i="37"/>
  <c r="Z142" i="37"/>
  <c r="Y142" i="37"/>
  <c r="X142" i="37"/>
  <c r="W142" i="37"/>
  <c r="V142" i="37"/>
  <c r="U142" i="37"/>
  <c r="T142" i="37"/>
  <c r="S142" i="37"/>
  <c r="R142" i="37"/>
  <c r="Q142" i="37"/>
  <c r="P142" i="37"/>
  <c r="O142" i="37"/>
  <c r="N142" i="37"/>
  <c r="M142" i="37"/>
  <c r="L142" i="37"/>
  <c r="K142" i="37"/>
  <c r="J142" i="37"/>
  <c r="I142" i="37"/>
  <c r="H142" i="37"/>
  <c r="AC141" i="37"/>
  <c r="AB141" i="37"/>
  <c r="AA141" i="37"/>
  <c r="Z141" i="37"/>
  <c r="Y141" i="37"/>
  <c r="X141" i="37"/>
  <c r="W141" i="37"/>
  <c r="V141" i="37"/>
  <c r="U141" i="37"/>
  <c r="T141" i="37"/>
  <c r="S141" i="37"/>
  <c r="R141" i="37"/>
  <c r="Q141" i="37"/>
  <c r="P141" i="37"/>
  <c r="O141" i="37"/>
  <c r="N141" i="37"/>
  <c r="M141" i="37"/>
  <c r="L141" i="37"/>
  <c r="K141" i="37"/>
  <c r="J141" i="37"/>
  <c r="I141" i="37"/>
  <c r="H141" i="37"/>
  <c r="AC140" i="37"/>
  <c r="AC151" i="37" s="1"/>
  <c r="AB140" i="37"/>
  <c r="AB151" i="37" s="1"/>
  <c r="AA140" i="37"/>
  <c r="AA151" i="37" s="1"/>
  <c r="Z140" i="37"/>
  <c r="Z151" i="37" s="1"/>
  <c r="Y140" i="37"/>
  <c r="Y151" i="37" s="1"/>
  <c r="X140" i="37"/>
  <c r="X151" i="37" s="1"/>
  <c r="W140" i="37"/>
  <c r="W151" i="37" s="1"/>
  <c r="V140" i="37"/>
  <c r="V151" i="37" s="1"/>
  <c r="U140" i="37"/>
  <c r="U151" i="37" s="1"/>
  <c r="T140" i="37"/>
  <c r="T151" i="37" s="1"/>
  <c r="S140" i="37"/>
  <c r="S151" i="37" s="1"/>
  <c r="R140" i="37"/>
  <c r="R151" i="37" s="1"/>
  <c r="Q140" i="37"/>
  <c r="Q151" i="37" s="1"/>
  <c r="P140" i="37"/>
  <c r="P151" i="37" s="1"/>
  <c r="O140" i="37"/>
  <c r="O151" i="37" s="1"/>
  <c r="N140" i="37"/>
  <c r="N151" i="37" s="1"/>
  <c r="M140" i="37"/>
  <c r="M151" i="37" s="1"/>
  <c r="L140" i="37"/>
  <c r="L151" i="37" s="1"/>
  <c r="K140" i="37"/>
  <c r="K151" i="37" s="1"/>
  <c r="J140" i="37"/>
  <c r="J151" i="37" s="1"/>
  <c r="I140" i="37"/>
  <c r="I151" i="37" s="1"/>
  <c r="H140" i="37"/>
  <c r="H151" i="37" s="1"/>
  <c r="AC139" i="37"/>
  <c r="AC150" i="37" s="1"/>
  <c r="AB139" i="37"/>
  <c r="AB150" i="37" s="1"/>
  <c r="AA139" i="37"/>
  <c r="AA150" i="37" s="1"/>
  <c r="Z139" i="37"/>
  <c r="Z150" i="37" s="1"/>
  <c r="Y139" i="37"/>
  <c r="Y150" i="37" s="1"/>
  <c r="X139" i="37"/>
  <c r="X150" i="37" s="1"/>
  <c r="W139" i="37"/>
  <c r="W150" i="37" s="1"/>
  <c r="V139" i="37"/>
  <c r="V150" i="37" s="1"/>
  <c r="U139" i="37"/>
  <c r="U150" i="37" s="1"/>
  <c r="T139" i="37"/>
  <c r="T150" i="37" s="1"/>
  <c r="S139" i="37"/>
  <c r="S150" i="37" s="1"/>
  <c r="R139" i="37"/>
  <c r="R150" i="37" s="1"/>
  <c r="Q139" i="37"/>
  <c r="Q150" i="37" s="1"/>
  <c r="P139" i="37"/>
  <c r="P150" i="37" s="1"/>
  <c r="O139" i="37"/>
  <c r="O150" i="37" s="1"/>
  <c r="N139" i="37"/>
  <c r="N150" i="37" s="1"/>
  <c r="M139" i="37"/>
  <c r="M150" i="37" s="1"/>
  <c r="L139" i="37"/>
  <c r="L150" i="37" s="1"/>
  <c r="K139" i="37"/>
  <c r="K150" i="37" s="1"/>
  <c r="J139" i="37"/>
  <c r="J150" i="37" s="1"/>
  <c r="I139" i="37"/>
  <c r="I150" i="37" s="1"/>
  <c r="H139" i="37"/>
  <c r="H150" i="37" s="1"/>
  <c r="AC138" i="37"/>
  <c r="AC149" i="37" s="1"/>
  <c r="AB138" i="37"/>
  <c r="AB149" i="37" s="1"/>
  <c r="AA138" i="37"/>
  <c r="AA149" i="37" s="1"/>
  <c r="Z138" i="37"/>
  <c r="Z149" i="37" s="1"/>
  <c r="Y138" i="37"/>
  <c r="Y149" i="37" s="1"/>
  <c r="X138" i="37"/>
  <c r="X149" i="37" s="1"/>
  <c r="W138" i="37"/>
  <c r="W149" i="37" s="1"/>
  <c r="V138" i="37"/>
  <c r="V149" i="37" s="1"/>
  <c r="U138" i="37"/>
  <c r="U149" i="37" s="1"/>
  <c r="T138" i="37"/>
  <c r="T149" i="37" s="1"/>
  <c r="S138" i="37"/>
  <c r="S149" i="37" s="1"/>
  <c r="R138" i="37"/>
  <c r="R149" i="37" s="1"/>
  <c r="Q138" i="37"/>
  <c r="Q149" i="37" s="1"/>
  <c r="P138" i="37"/>
  <c r="P149" i="37" s="1"/>
  <c r="O138" i="37"/>
  <c r="O149" i="37" s="1"/>
  <c r="N138" i="37"/>
  <c r="N149" i="37" s="1"/>
  <c r="M138" i="37"/>
  <c r="M149" i="37" s="1"/>
  <c r="L138" i="37"/>
  <c r="L149" i="37" s="1"/>
  <c r="K138" i="37"/>
  <c r="K149" i="37" s="1"/>
  <c r="J138" i="37"/>
  <c r="J149" i="37" s="1"/>
  <c r="I138" i="37"/>
  <c r="I149" i="37" s="1"/>
  <c r="H138" i="37"/>
  <c r="H149" i="37" s="1"/>
  <c r="AC137" i="37"/>
  <c r="AC148" i="37" s="1"/>
  <c r="AB137" i="37"/>
  <c r="AB148" i="37" s="1"/>
  <c r="AA137" i="37"/>
  <c r="AA148" i="37" s="1"/>
  <c r="Z137" i="37"/>
  <c r="Z148" i="37" s="1"/>
  <c r="Y137" i="37"/>
  <c r="Y148" i="37" s="1"/>
  <c r="X137" i="37"/>
  <c r="X148" i="37" s="1"/>
  <c r="W137" i="37"/>
  <c r="W148" i="37" s="1"/>
  <c r="V137" i="37"/>
  <c r="V148" i="37" s="1"/>
  <c r="U137" i="37"/>
  <c r="U148" i="37" s="1"/>
  <c r="T137" i="37"/>
  <c r="T148" i="37" s="1"/>
  <c r="S137" i="37"/>
  <c r="S148" i="37" s="1"/>
  <c r="R137" i="37"/>
  <c r="R148" i="37" s="1"/>
  <c r="Q137" i="37"/>
  <c r="Q148" i="37" s="1"/>
  <c r="P137" i="37"/>
  <c r="P148" i="37" s="1"/>
  <c r="O137" i="37"/>
  <c r="O148" i="37" s="1"/>
  <c r="N137" i="37"/>
  <c r="N148" i="37" s="1"/>
  <c r="M137" i="37"/>
  <c r="M148" i="37" s="1"/>
  <c r="L137" i="37"/>
  <c r="L148" i="37" s="1"/>
  <c r="K137" i="37"/>
  <c r="K148" i="37" s="1"/>
  <c r="J137" i="37"/>
  <c r="J148" i="37" s="1"/>
  <c r="I137" i="37"/>
  <c r="I148" i="37" s="1"/>
  <c r="H137" i="37"/>
  <c r="H148" i="37" s="1"/>
  <c r="AC136" i="37"/>
  <c r="AB136" i="37"/>
  <c r="AA136" i="37"/>
  <c r="Z136" i="37"/>
  <c r="Y136" i="37"/>
  <c r="X136" i="37"/>
  <c r="W136" i="37"/>
  <c r="V136" i="37"/>
  <c r="U136" i="37"/>
  <c r="T136" i="37"/>
  <c r="S136" i="37"/>
  <c r="R136" i="37"/>
  <c r="Q136" i="37"/>
  <c r="P136" i="37"/>
  <c r="O136" i="37"/>
  <c r="N136" i="37"/>
  <c r="M136" i="37"/>
  <c r="L136" i="37"/>
  <c r="K136" i="37"/>
  <c r="J136" i="37"/>
  <c r="I136" i="37"/>
  <c r="H136" i="37"/>
  <c r="AC135" i="37"/>
  <c r="AB135" i="37"/>
  <c r="AA135" i="37"/>
  <c r="Z135" i="37"/>
  <c r="Y135" i="37"/>
  <c r="X135" i="37"/>
  <c r="W135" i="37"/>
  <c r="V135" i="37"/>
  <c r="U135" i="37"/>
  <c r="T135" i="37"/>
  <c r="S135" i="37"/>
  <c r="R135" i="37"/>
  <c r="Q135" i="37"/>
  <c r="P135" i="37"/>
  <c r="O135" i="37"/>
  <c r="N135" i="37"/>
  <c r="M135" i="37"/>
  <c r="L135" i="37"/>
  <c r="K135" i="37"/>
  <c r="J135" i="37"/>
  <c r="I135" i="37"/>
  <c r="H135" i="37"/>
  <c r="AC134" i="37"/>
  <c r="AB134" i="37"/>
  <c r="AB146" i="37" s="1"/>
  <c r="AA134" i="37"/>
  <c r="Z134" i="37"/>
  <c r="Y134" i="37"/>
  <c r="X134" i="37"/>
  <c r="W134" i="37"/>
  <c r="W146" i="37" s="1"/>
  <c r="V134" i="37"/>
  <c r="V146" i="37" s="1"/>
  <c r="U134" i="37"/>
  <c r="T134" i="37"/>
  <c r="T146" i="37" s="1"/>
  <c r="S134" i="37"/>
  <c r="S146" i="37" s="1"/>
  <c r="R134" i="37"/>
  <c r="R146" i="37" s="1"/>
  <c r="Q134" i="37"/>
  <c r="P134" i="37"/>
  <c r="O134" i="37"/>
  <c r="N134" i="37"/>
  <c r="M134" i="37"/>
  <c r="L134" i="37"/>
  <c r="L146" i="37" s="1"/>
  <c r="K134" i="37"/>
  <c r="K146" i="37" s="1"/>
  <c r="J134" i="37"/>
  <c r="J146" i="37" s="1"/>
  <c r="I134" i="37"/>
  <c r="H134" i="37"/>
  <c r="H146" i="37" s="1"/>
  <c r="G114" i="37"/>
  <c r="G94" i="37"/>
  <c r="G103" i="37" s="1"/>
  <c r="G112" i="37" s="1"/>
  <c r="G121" i="37" s="1"/>
  <c r="G130" i="37" s="1"/>
  <c r="G93" i="37"/>
  <c r="G102" i="37" s="1"/>
  <c r="G111" i="37" s="1"/>
  <c r="G120" i="37" s="1"/>
  <c r="G129" i="37" s="1"/>
  <c r="G91" i="37"/>
  <c r="G100" i="37" s="1"/>
  <c r="G109" i="37" s="1"/>
  <c r="G118" i="37" s="1"/>
  <c r="G127" i="37" s="1"/>
  <c r="G90" i="37"/>
  <c r="G99" i="37" s="1"/>
  <c r="G108" i="37" s="1"/>
  <c r="G117" i="37" s="1"/>
  <c r="G126" i="37" s="1"/>
  <c r="G89" i="37"/>
  <c r="G98" i="37" s="1"/>
  <c r="G107" i="37" s="1"/>
  <c r="G116" i="37" s="1"/>
  <c r="G125" i="37" s="1"/>
  <c r="G88" i="37"/>
  <c r="G97" i="37" s="1"/>
  <c r="G106" i="37" s="1"/>
  <c r="G115" i="37" s="1"/>
  <c r="G124" i="37" s="1"/>
  <c r="AC84" i="37"/>
  <c r="AB84" i="37"/>
  <c r="AA84" i="37"/>
  <c r="AA93" i="37" s="1"/>
  <c r="Z84" i="37"/>
  <c r="Y84" i="37"/>
  <c r="X84" i="37"/>
  <c r="W84" i="37"/>
  <c r="V84" i="37"/>
  <c r="U84" i="37"/>
  <c r="U93" i="37" s="1"/>
  <c r="T84" i="37"/>
  <c r="S84" i="37"/>
  <c r="R84" i="37"/>
  <c r="Q84" i="37"/>
  <c r="O84" i="37"/>
  <c r="N84" i="37"/>
  <c r="M84" i="37"/>
  <c r="L84" i="37"/>
  <c r="K84" i="37"/>
  <c r="J84" i="37"/>
  <c r="I84" i="37"/>
  <c r="H84" i="37"/>
  <c r="AC81" i="37"/>
  <c r="AB81" i="37"/>
  <c r="AA81" i="37"/>
  <c r="Z81" i="37"/>
  <c r="Y81" i="37"/>
  <c r="X81" i="37"/>
  <c r="W81" i="37"/>
  <c r="V81" i="37"/>
  <c r="U81" i="37"/>
  <c r="T81" i="37"/>
  <c r="S81" i="37"/>
  <c r="R81" i="37"/>
  <c r="Q81" i="37"/>
  <c r="P81" i="37"/>
  <c r="O81" i="37"/>
  <c r="N81" i="37"/>
  <c r="M81" i="37"/>
  <c r="L81" i="37"/>
  <c r="K81" i="37"/>
  <c r="J81" i="37"/>
  <c r="I81" i="37"/>
  <c r="H81" i="37"/>
  <c r="AC80" i="37"/>
  <c r="AB80" i="37"/>
  <c r="AA80" i="37"/>
  <c r="Z80" i="37"/>
  <c r="Y80" i="37"/>
  <c r="X80" i="37"/>
  <c r="W80" i="37"/>
  <c r="V80" i="37"/>
  <c r="U80" i="37"/>
  <c r="T80" i="37"/>
  <c r="S80" i="37"/>
  <c r="R80" i="37"/>
  <c r="Q80" i="37"/>
  <c r="P80" i="37"/>
  <c r="O80" i="37"/>
  <c r="N80" i="37"/>
  <c r="M80" i="37"/>
  <c r="L80" i="37"/>
  <c r="K80" i="37"/>
  <c r="J80" i="37"/>
  <c r="I80" i="37"/>
  <c r="H80" i="37"/>
  <c r="AC79" i="37"/>
  <c r="AB79" i="37"/>
  <c r="AA79" i="37"/>
  <c r="Z79" i="37"/>
  <c r="Y79" i="37"/>
  <c r="X79" i="37"/>
  <c r="W79" i="37"/>
  <c r="V79" i="37"/>
  <c r="U79" i="37"/>
  <c r="T79" i="37"/>
  <c r="S79" i="37"/>
  <c r="S88" i="37" s="1"/>
  <c r="R79" i="37"/>
  <c r="Q79" i="37"/>
  <c r="P79" i="37"/>
  <c r="O79" i="37"/>
  <c r="N79" i="37"/>
  <c r="M79" i="37"/>
  <c r="L79" i="37"/>
  <c r="K79" i="37"/>
  <c r="J79" i="37"/>
  <c r="I79" i="37"/>
  <c r="H79" i="37"/>
  <c r="G78" i="37"/>
  <c r="E74" i="37"/>
  <c r="E73" i="37"/>
  <c r="E72" i="37"/>
  <c r="E71" i="37"/>
  <c r="E70" i="37"/>
  <c r="BU69" i="37"/>
  <c r="BT69" i="37"/>
  <c r="E69" i="37"/>
  <c r="BU68" i="37"/>
  <c r="BT68" i="37"/>
  <c r="AS68" i="37"/>
  <c r="AR68" i="37"/>
  <c r="AQ68" i="37"/>
  <c r="AP68" i="37"/>
  <c r="E68" i="37"/>
  <c r="BU67" i="37"/>
  <c r="BT67" i="37"/>
  <c r="AS67" i="37"/>
  <c r="AR67" i="37"/>
  <c r="AQ67" i="37"/>
  <c r="AP67" i="37"/>
  <c r="E67" i="37"/>
  <c r="BU66" i="37"/>
  <c r="BT66" i="37"/>
  <c r="AS66" i="37"/>
  <c r="AR66" i="37"/>
  <c r="AQ66" i="37"/>
  <c r="AP66" i="37"/>
  <c r="E66" i="37"/>
  <c r="BU65" i="37"/>
  <c r="BT65" i="37"/>
  <c r="AS65" i="37"/>
  <c r="AR65" i="37"/>
  <c r="AQ65" i="37"/>
  <c r="AP65" i="37"/>
  <c r="E65" i="37"/>
  <c r="BW64" i="37"/>
  <c r="BV64" i="37"/>
  <c r="BU64" i="37"/>
  <c r="BT64" i="37"/>
  <c r="BS64" i="37"/>
  <c r="BR64" i="37"/>
  <c r="BQ64" i="37"/>
  <c r="BP64" i="37"/>
  <c r="BO64" i="37"/>
  <c r="BN64" i="37"/>
  <c r="BM64" i="37"/>
  <c r="BL64" i="37"/>
  <c r="BK64" i="37"/>
  <c r="BJ64" i="37"/>
  <c r="BI64" i="37"/>
  <c r="BH64" i="37"/>
  <c r="BG64" i="37"/>
  <c r="BF64" i="37"/>
  <c r="BE64" i="37"/>
  <c r="BD64" i="37"/>
  <c r="BC64" i="37"/>
  <c r="BB64" i="37"/>
  <c r="AZ64" i="37"/>
  <c r="AY64" i="37"/>
  <c r="AX64" i="37"/>
  <c r="AW64" i="37"/>
  <c r="AV64" i="37"/>
  <c r="AU64" i="37"/>
  <c r="AT64" i="37"/>
  <c r="AS64" i="37"/>
  <c r="AR64" i="37"/>
  <c r="AQ64" i="37"/>
  <c r="AP64" i="37"/>
  <c r="AO64" i="37"/>
  <c r="AN64" i="37"/>
  <c r="AM64" i="37"/>
  <c r="AL64" i="37"/>
  <c r="AK64" i="37"/>
  <c r="AJ64" i="37"/>
  <c r="AI64" i="37"/>
  <c r="AH64" i="37"/>
  <c r="AG64" i="37"/>
  <c r="AF64" i="37"/>
  <c r="AE64" i="37"/>
  <c r="E64" i="37"/>
  <c r="BW63" i="37"/>
  <c r="BV63" i="37"/>
  <c r="BU63" i="37"/>
  <c r="BT63" i="37"/>
  <c r="BS63" i="37"/>
  <c r="BR63" i="37"/>
  <c r="BQ63" i="37"/>
  <c r="BP63" i="37"/>
  <c r="BO63" i="37"/>
  <c r="BN63" i="37"/>
  <c r="BM63" i="37"/>
  <c r="BL63" i="37"/>
  <c r="BK63" i="37"/>
  <c r="BJ63" i="37"/>
  <c r="BI63" i="37"/>
  <c r="BH63" i="37"/>
  <c r="BG63" i="37"/>
  <c r="BF63" i="37"/>
  <c r="BE63" i="37"/>
  <c r="BD63" i="37"/>
  <c r="BC63" i="37"/>
  <c r="BB63" i="37"/>
  <c r="AZ63" i="37"/>
  <c r="AY63" i="37"/>
  <c r="AX63" i="37"/>
  <c r="AW63" i="37"/>
  <c r="AV63" i="37"/>
  <c r="AU63" i="37"/>
  <c r="AT63" i="37"/>
  <c r="AS63" i="37"/>
  <c r="AR63" i="37"/>
  <c r="AQ63" i="37"/>
  <c r="AP63" i="37"/>
  <c r="AO63" i="37"/>
  <c r="AN63" i="37"/>
  <c r="AM63" i="37"/>
  <c r="AL63" i="37"/>
  <c r="AK63" i="37"/>
  <c r="AJ63" i="37"/>
  <c r="AI63" i="37"/>
  <c r="AH63" i="37"/>
  <c r="AG63" i="37"/>
  <c r="AF63" i="37"/>
  <c r="AE63" i="37"/>
  <c r="E63" i="37"/>
  <c r="BW62" i="37"/>
  <c r="BV62" i="37"/>
  <c r="BU62" i="37"/>
  <c r="BT62" i="37"/>
  <c r="BS62" i="37"/>
  <c r="BR62" i="37"/>
  <c r="BQ62" i="37"/>
  <c r="BP62" i="37"/>
  <c r="BO62" i="37"/>
  <c r="BN62" i="37"/>
  <c r="BM62" i="37"/>
  <c r="BL62" i="37"/>
  <c r="BK62" i="37"/>
  <c r="BJ62" i="37"/>
  <c r="BI62" i="37"/>
  <c r="BH62" i="37"/>
  <c r="BG62" i="37"/>
  <c r="BF62" i="37"/>
  <c r="BE62" i="37"/>
  <c r="BD62" i="37"/>
  <c r="BC62" i="37"/>
  <c r="BB62" i="37"/>
  <c r="AZ62" i="37"/>
  <c r="AY62" i="37"/>
  <c r="AX62" i="37"/>
  <c r="AW62" i="37"/>
  <c r="AV62" i="37"/>
  <c r="AU62" i="37"/>
  <c r="AT62" i="37"/>
  <c r="AS62" i="37"/>
  <c r="AR62" i="37"/>
  <c r="AQ62" i="37"/>
  <c r="AP62" i="37"/>
  <c r="AO62" i="37"/>
  <c r="AN62" i="37"/>
  <c r="AM62" i="37"/>
  <c r="AL62" i="37"/>
  <c r="AK62" i="37"/>
  <c r="AJ62" i="37"/>
  <c r="AI62" i="37"/>
  <c r="AH62" i="37"/>
  <c r="AG62" i="37"/>
  <c r="AF62" i="37"/>
  <c r="AE62" i="37"/>
  <c r="E62" i="37"/>
  <c r="BW61" i="37"/>
  <c r="BV61" i="37"/>
  <c r="BU61" i="37"/>
  <c r="BT61" i="37"/>
  <c r="BS61" i="37"/>
  <c r="BR61" i="37"/>
  <c r="BQ61" i="37"/>
  <c r="BP61" i="37"/>
  <c r="BO61" i="37"/>
  <c r="BN61" i="37"/>
  <c r="BM61" i="37"/>
  <c r="BL61" i="37"/>
  <c r="BK61" i="37"/>
  <c r="BJ61" i="37"/>
  <c r="BI61" i="37"/>
  <c r="BH61" i="37"/>
  <c r="BG61" i="37"/>
  <c r="BF61" i="37"/>
  <c r="BE61" i="37"/>
  <c r="BD61" i="37"/>
  <c r="BC61" i="37"/>
  <c r="BB61" i="37"/>
  <c r="AZ61" i="37"/>
  <c r="AY61" i="37"/>
  <c r="AX61" i="37"/>
  <c r="AW61" i="37"/>
  <c r="AV61" i="37"/>
  <c r="AU61" i="37"/>
  <c r="AT61" i="37"/>
  <c r="AS61" i="37"/>
  <c r="AR61" i="37"/>
  <c r="AQ61" i="37"/>
  <c r="AP61" i="37"/>
  <c r="AO61" i="37"/>
  <c r="AN61" i="37"/>
  <c r="AM61" i="37"/>
  <c r="AL61" i="37"/>
  <c r="AK61" i="37"/>
  <c r="AJ61" i="37"/>
  <c r="AI61" i="37"/>
  <c r="AH61" i="37"/>
  <c r="AG61" i="37"/>
  <c r="AF61" i="37"/>
  <c r="AE61" i="37"/>
  <c r="E61" i="37"/>
  <c r="BW60" i="37"/>
  <c r="BV60" i="37"/>
  <c r="BU60" i="37"/>
  <c r="BT60" i="37"/>
  <c r="BS60" i="37"/>
  <c r="BR60" i="37"/>
  <c r="BQ60" i="37"/>
  <c r="BP60" i="37"/>
  <c r="BO60" i="37"/>
  <c r="BN60" i="37"/>
  <c r="BM60" i="37"/>
  <c r="BL60" i="37"/>
  <c r="BK60" i="37"/>
  <c r="BJ60" i="37"/>
  <c r="BI60" i="37"/>
  <c r="BH60" i="37"/>
  <c r="BG60" i="37"/>
  <c r="BF60" i="37"/>
  <c r="BE60" i="37"/>
  <c r="BD60" i="37"/>
  <c r="BC60" i="37"/>
  <c r="BB60" i="37"/>
  <c r="AZ60" i="37"/>
  <c r="AY60" i="37"/>
  <c r="AX60" i="37"/>
  <c r="AW60" i="37"/>
  <c r="AV60" i="37"/>
  <c r="AU60" i="37"/>
  <c r="AT60" i="37"/>
  <c r="AS60" i="37"/>
  <c r="AR60" i="37"/>
  <c r="AQ60" i="37"/>
  <c r="AP60" i="37"/>
  <c r="AO60" i="37"/>
  <c r="AN60" i="37"/>
  <c r="AM60" i="37"/>
  <c r="AL60" i="37"/>
  <c r="AK60" i="37"/>
  <c r="AJ60" i="37"/>
  <c r="AI60" i="37"/>
  <c r="AH60" i="37"/>
  <c r="AG60" i="37"/>
  <c r="AF60" i="37"/>
  <c r="AE60" i="37"/>
  <c r="E60" i="37"/>
  <c r="BW59" i="37"/>
  <c r="BV59" i="37"/>
  <c r="BU59" i="37"/>
  <c r="BT59" i="37"/>
  <c r="BS59" i="37"/>
  <c r="BR59" i="37"/>
  <c r="BQ59" i="37"/>
  <c r="BP59" i="37"/>
  <c r="BO59" i="37"/>
  <c r="BN59" i="37"/>
  <c r="BM59" i="37"/>
  <c r="BL59" i="37"/>
  <c r="BK59" i="37"/>
  <c r="BJ59" i="37"/>
  <c r="BI59" i="37"/>
  <c r="BH59" i="37"/>
  <c r="BG59" i="37"/>
  <c r="BF59" i="37"/>
  <c r="BE59" i="37"/>
  <c r="BD59" i="37"/>
  <c r="BC59" i="37"/>
  <c r="BB59" i="37"/>
  <c r="AZ59" i="37"/>
  <c r="AY59" i="37"/>
  <c r="AX59" i="37"/>
  <c r="AW59" i="37"/>
  <c r="AV59" i="37"/>
  <c r="AU59" i="37"/>
  <c r="AT59" i="37"/>
  <c r="AS59" i="37"/>
  <c r="AR59" i="37"/>
  <c r="AQ59" i="37"/>
  <c r="AP59" i="37"/>
  <c r="AO59" i="37"/>
  <c r="AN59" i="37"/>
  <c r="AM59" i="37"/>
  <c r="AL59" i="37"/>
  <c r="AK59" i="37"/>
  <c r="AJ59" i="37"/>
  <c r="AI59" i="37"/>
  <c r="AH59" i="37"/>
  <c r="AG59" i="37"/>
  <c r="AF59" i="37"/>
  <c r="AE59" i="37"/>
  <c r="E59" i="37"/>
  <c r="BW58" i="37"/>
  <c r="BV58" i="37"/>
  <c r="BU58" i="37"/>
  <c r="BT58" i="37"/>
  <c r="BS58" i="37"/>
  <c r="BR58" i="37"/>
  <c r="BQ58" i="37"/>
  <c r="BP58" i="37"/>
  <c r="BO58" i="37"/>
  <c r="BN58" i="37"/>
  <c r="BM58" i="37"/>
  <c r="BL58" i="37"/>
  <c r="BK58" i="37"/>
  <c r="BJ58" i="37"/>
  <c r="BI58" i="37"/>
  <c r="BH58" i="37"/>
  <c r="BG58" i="37"/>
  <c r="BF58" i="37"/>
  <c r="BE58" i="37"/>
  <c r="BD58" i="37"/>
  <c r="BC58" i="37"/>
  <c r="BB58" i="37"/>
  <c r="AZ58" i="37"/>
  <c r="AY58" i="37"/>
  <c r="AX58" i="37"/>
  <c r="AW58" i="37"/>
  <c r="AV58" i="37"/>
  <c r="AU58" i="37"/>
  <c r="AT58" i="37"/>
  <c r="AS58" i="37"/>
  <c r="AR58" i="37"/>
  <c r="AQ58" i="37"/>
  <c r="AP58" i="37"/>
  <c r="AO58" i="37"/>
  <c r="AN58" i="37"/>
  <c r="AM58" i="37"/>
  <c r="AL58" i="37"/>
  <c r="AK58" i="37"/>
  <c r="AJ58" i="37"/>
  <c r="AI58" i="37"/>
  <c r="AH58" i="37"/>
  <c r="AG58" i="37"/>
  <c r="AF58" i="37"/>
  <c r="AE58" i="37"/>
  <c r="E58" i="37"/>
  <c r="BW57" i="37"/>
  <c r="BV57" i="37"/>
  <c r="BU57" i="37"/>
  <c r="BT57" i="37"/>
  <c r="BS57" i="37"/>
  <c r="BR57" i="37"/>
  <c r="BQ57" i="37"/>
  <c r="BP57" i="37"/>
  <c r="BO57" i="37"/>
  <c r="BN57" i="37"/>
  <c r="BM57" i="37"/>
  <c r="BL57" i="37"/>
  <c r="BK57" i="37"/>
  <c r="BJ57" i="37"/>
  <c r="BI57" i="37"/>
  <c r="BH57" i="37"/>
  <c r="BG57" i="37"/>
  <c r="BF57" i="37"/>
  <c r="BE57" i="37"/>
  <c r="BD57" i="37"/>
  <c r="BC57" i="37"/>
  <c r="BB57" i="37"/>
  <c r="AZ57" i="37"/>
  <c r="AY57" i="37"/>
  <c r="AX57" i="37"/>
  <c r="AW57" i="37"/>
  <c r="AV57" i="37"/>
  <c r="AU57" i="37"/>
  <c r="AT57" i="37"/>
  <c r="AS57" i="37"/>
  <c r="AR57" i="37"/>
  <c r="AQ57" i="37"/>
  <c r="AP57" i="37"/>
  <c r="AO57" i="37"/>
  <c r="AN57" i="37"/>
  <c r="AM57" i="37"/>
  <c r="AL57" i="37"/>
  <c r="AK57" i="37"/>
  <c r="AJ57" i="37"/>
  <c r="AI57" i="37"/>
  <c r="AH57" i="37"/>
  <c r="AG57" i="37"/>
  <c r="AF57" i="37"/>
  <c r="AE57" i="37"/>
  <c r="E57" i="37"/>
  <c r="BW56" i="37"/>
  <c r="BV56" i="37"/>
  <c r="BU56" i="37"/>
  <c r="BI56" i="37"/>
  <c r="BH56" i="37"/>
  <c r="BG56" i="37"/>
  <c r="AZ56" i="37"/>
  <c r="AY56" i="37"/>
  <c r="AX56" i="37"/>
  <c r="AL56" i="37"/>
  <c r="AK56" i="37"/>
  <c r="AJ56" i="37"/>
  <c r="E56" i="37"/>
  <c r="BW55" i="37"/>
  <c r="BI55" i="37"/>
  <c r="BH55" i="37"/>
  <c r="BG55" i="37"/>
  <c r="AZ55" i="37"/>
  <c r="AY55" i="37"/>
  <c r="AL55" i="37"/>
  <c r="AK55" i="37"/>
  <c r="AJ55" i="37"/>
  <c r="E55" i="37"/>
  <c r="BW53" i="37"/>
  <c r="BV53" i="37"/>
  <c r="BT53" i="37"/>
  <c r="BS53" i="37"/>
  <c r="BR53" i="37"/>
  <c r="BQ53" i="37"/>
  <c r="BP53" i="37"/>
  <c r="BO53" i="37"/>
  <c r="BN53" i="37"/>
  <c r="BM53" i="37"/>
  <c r="BL53" i="37"/>
  <c r="BK53" i="37"/>
  <c r="BJ53" i="37"/>
  <c r="BI53" i="37"/>
  <c r="BH53" i="37"/>
  <c r="BG53" i="37"/>
  <c r="BF53" i="37"/>
  <c r="BE53" i="37"/>
  <c r="BD53" i="37"/>
  <c r="BC53" i="37"/>
  <c r="BB53" i="37"/>
  <c r="AZ53" i="37"/>
  <c r="AY53" i="37"/>
  <c r="AW53" i="37"/>
  <c r="AV53" i="37"/>
  <c r="AU53" i="37"/>
  <c r="AT53" i="37"/>
  <c r="AS53" i="37"/>
  <c r="AR53" i="37"/>
  <c r="AQ53" i="37"/>
  <c r="AP53" i="37"/>
  <c r="AO53" i="37"/>
  <c r="AN53" i="37"/>
  <c r="AM53" i="37"/>
  <c r="AL53" i="37"/>
  <c r="AK53" i="37"/>
  <c r="AJ53" i="37"/>
  <c r="AI53" i="37"/>
  <c r="AH53" i="37"/>
  <c r="AG53" i="37"/>
  <c r="AF53" i="37"/>
  <c r="AE53" i="37"/>
  <c r="E53" i="37"/>
  <c r="BW52" i="37"/>
  <c r="BV52" i="37"/>
  <c r="BT52" i="37"/>
  <c r="BS52" i="37"/>
  <c r="BR52" i="37"/>
  <c r="BQ52" i="37"/>
  <c r="BP52" i="37"/>
  <c r="BO52" i="37"/>
  <c r="BN52" i="37"/>
  <c r="BM52" i="37"/>
  <c r="BL52" i="37"/>
  <c r="BK52" i="37"/>
  <c r="BJ52" i="37"/>
  <c r="BI52" i="37"/>
  <c r="BH52" i="37"/>
  <c r="BG52" i="37"/>
  <c r="BF52" i="37"/>
  <c r="BE52" i="37"/>
  <c r="BD52" i="37"/>
  <c r="BC52" i="37"/>
  <c r="BB52" i="37"/>
  <c r="AZ52" i="37"/>
  <c r="AY52" i="37"/>
  <c r="AW52" i="37"/>
  <c r="AV52" i="37"/>
  <c r="AU52" i="37"/>
  <c r="AT52" i="37"/>
  <c r="AS52" i="37"/>
  <c r="AR52" i="37"/>
  <c r="AQ52" i="37"/>
  <c r="AP52" i="37"/>
  <c r="AO52" i="37"/>
  <c r="AN52" i="37"/>
  <c r="AM52" i="37"/>
  <c r="AL52" i="37"/>
  <c r="AK52" i="37"/>
  <c r="AJ52" i="37"/>
  <c r="AI52" i="37"/>
  <c r="AH52" i="37"/>
  <c r="AG52" i="37"/>
  <c r="AF52" i="37"/>
  <c r="AE52" i="37"/>
  <c r="E52" i="37"/>
  <c r="BW51" i="37"/>
  <c r="BV51" i="37"/>
  <c r="BT51" i="37"/>
  <c r="BS51" i="37"/>
  <c r="BR51" i="37"/>
  <c r="BQ51" i="37"/>
  <c r="BP51" i="37"/>
  <c r="BO51" i="37"/>
  <c r="BN51" i="37"/>
  <c r="BM51" i="37"/>
  <c r="BL51" i="37"/>
  <c r="BK51" i="37"/>
  <c r="BJ51" i="37"/>
  <c r="BI51" i="37"/>
  <c r="BH51" i="37"/>
  <c r="BG51" i="37"/>
  <c r="BF51" i="37"/>
  <c r="BE51" i="37"/>
  <c r="BD51" i="37"/>
  <c r="BC51" i="37"/>
  <c r="BB51" i="37"/>
  <c r="AZ51" i="37"/>
  <c r="AY51" i="37"/>
  <c r="AW51" i="37"/>
  <c r="AV51" i="37"/>
  <c r="AU51" i="37"/>
  <c r="AT51" i="37"/>
  <c r="AS51" i="37"/>
  <c r="AR51" i="37"/>
  <c r="AQ51" i="37"/>
  <c r="AP51" i="37"/>
  <c r="AO51" i="37"/>
  <c r="AN51" i="37"/>
  <c r="AM51" i="37"/>
  <c r="AL51" i="37"/>
  <c r="AK51" i="37"/>
  <c r="AJ51" i="37"/>
  <c r="AI51" i="37"/>
  <c r="AH51" i="37"/>
  <c r="AG51" i="37"/>
  <c r="AF51" i="37"/>
  <c r="AE51" i="37"/>
  <c r="E51" i="37"/>
  <c r="BW50" i="37"/>
  <c r="BV50" i="37"/>
  <c r="BT50" i="37"/>
  <c r="BS50" i="37"/>
  <c r="BR50" i="37"/>
  <c r="BQ50" i="37"/>
  <c r="BP50" i="37"/>
  <c r="BO50" i="37"/>
  <c r="BN50" i="37"/>
  <c r="BM50" i="37"/>
  <c r="BL50" i="37"/>
  <c r="BK50" i="37"/>
  <c r="BJ50" i="37"/>
  <c r="BI50" i="37"/>
  <c r="BH50" i="37"/>
  <c r="BG50" i="37"/>
  <c r="BF50" i="37"/>
  <c r="BE50" i="37"/>
  <c r="BD50" i="37"/>
  <c r="BC50" i="37"/>
  <c r="BB50" i="37"/>
  <c r="AZ50" i="37"/>
  <c r="AY50" i="37"/>
  <c r="AW50" i="37"/>
  <c r="AV50" i="37"/>
  <c r="AU50" i="37"/>
  <c r="AT50" i="37"/>
  <c r="AS50" i="37"/>
  <c r="AR50" i="37"/>
  <c r="AQ50" i="37"/>
  <c r="AP50" i="37"/>
  <c r="AO50" i="37"/>
  <c r="AN50" i="37"/>
  <c r="AM50" i="37"/>
  <c r="AL50" i="37"/>
  <c r="AK50" i="37"/>
  <c r="AJ50" i="37"/>
  <c r="AI50" i="37"/>
  <c r="AH50" i="37"/>
  <c r="AG50" i="37"/>
  <c r="AF50" i="37"/>
  <c r="AE50" i="37"/>
  <c r="E50" i="37"/>
  <c r="BW49" i="37"/>
  <c r="BV49" i="37"/>
  <c r="BT49" i="37"/>
  <c r="BS49" i="37"/>
  <c r="BR49" i="37"/>
  <c r="BQ49" i="37"/>
  <c r="BP49" i="37"/>
  <c r="BO49" i="37"/>
  <c r="BN49" i="37"/>
  <c r="BM49" i="37"/>
  <c r="BL49" i="37"/>
  <c r="BK49" i="37"/>
  <c r="BJ49" i="37"/>
  <c r="BI49" i="37"/>
  <c r="BH49" i="37"/>
  <c r="BG49" i="37"/>
  <c r="BF49" i="37"/>
  <c r="BE49" i="37"/>
  <c r="BD49" i="37"/>
  <c r="BC49" i="37"/>
  <c r="BB49" i="37"/>
  <c r="AZ49" i="37"/>
  <c r="AY49" i="37"/>
  <c r="AW49" i="37"/>
  <c r="AV49" i="37"/>
  <c r="AU49" i="37"/>
  <c r="AT49" i="37"/>
  <c r="AS49" i="37"/>
  <c r="AR49" i="37"/>
  <c r="AQ49" i="37"/>
  <c r="AP49" i="37"/>
  <c r="AO49" i="37"/>
  <c r="AN49" i="37"/>
  <c r="AM49" i="37"/>
  <c r="AL49" i="37"/>
  <c r="AK49" i="37"/>
  <c r="AJ49" i="37"/>
  <c r="AI49" i="37"/>
  <c r="AH49" i="37"/>
  <c r="AG49" i="37"/>
  <c r="AF49" i="37"/>
  <c r="AE49" i="37"/>
  <c r="E49" i="37"/>
  <c r="BW48" i="37"/>
  <c r="BV48" i="37"/>
  <c r="BT48" i="37"/>
  <c r="BS48" i="37"/>
  <c r="BR48" i="37"/>
  <c r="BQ48" i="37"/>
  <c r="BP48" i="37"/>
  <c r="BO48" i="37"/>
  <c r="BN48" i="37"/>
  <c r="BM48" i="37"/>
  <c r="BL48" i="37"/>
  <c r="BK48" i="37"/>
  <c r="BJ48" i="37"/>
  <c r="BI48" i="37"/>
  <c r="BH48" i="37"/>
  <c r="BG48" i="37"/>
  <c r="BF48" i="37"/>
  <c r="BE48" i="37"/>
  <c r="BD48" i="37"/>
  <c r="BC48" i="37"/>
  <c r="BB48" i="37"/>
  <c r="AZ48" i="37"/>
  <c r="AY48" i="37"/>
  <c r="AW48" i="37"/>
  <c r="AV48" i="37"/>
  <c r="AU48" i="37"/>
  <c r="AT48" i="37"/>
  <c r="AS48" i="37"/>
  <c r="AR48" i="37"/>
  <c r="AQ48" i="37"/>
  <c r="AP48" i="37"/>
  <c r="AO48" i="37"/>
  <c r="AN48" i="37"/>
  <c r="AM48" i="37"/>
  <c r="AL48" i="37"/>
  <c r="AK48" i="37"/>
  <c r="AJ48" i="37"/>
  <c r="AI48" i="37"/>
  <c r="AH48" i="37"/>
  <c r="AG48" i="37"/>
  <c r="AF48" i="37"/>
  <c r="AE48" i="37"/>
  <c r="E48" i="37"/>
  <c r="BW47" i="37"/>
  <c r="BV47" i="37"/>
  <c r="BT47" i="37"/>
  <c r="BS47" i="37"/>
  <c r="BR47" i="37"/>
  <c r="BQ47" i="37"/>
  <c r="BP47" i="37"/>
  <c r="BO47" i="37"/>
  <c r="BN47" i="37"/>
  <c r="BM47" i="37"/>
  <c r="BL47" i="37"/>
  <c r="BK47" i="37"/>
  <c r="BJ47" i="37"/>
  <c r="BI47" i="37"/>
  <c r="BH47" i="37"/>
  <c r="BG47" i="37"/>
  <c r="BF47" i="37"/>
  <c r="BE47" i="37"/>
  <c r="BD47" i="37"/>
  <c r="BC47" i="37"/>
  <c r="BB47" i="37"/>
  <c r="AZ47" i="37"/>
  <c r="AY47" i="37"/>
  <c r="AX47" i="37"/>
  <c r="AW47" i="37"/>
  <c r="AV47" i="37"/>
  <c r="AU47" i="37"/>
  <c r="AT47" i="37"/>
  <c r="AS47" i="37"/>
  <c r="AR47" i="37"/>
  <c r="AQ47" i="37"/>
  <c r="AP47" i="37"/>
  <c r="AO47" i="37"/>
  <c r="AN47" i="37"/>
  <c r="AM47" i="37"/>
  <c r="AL47" i="37"/>
  <c r="AK47" i="37"/>
  <c r="AJ47" i="37"/>
  <c r="AI47" i="37"/>
  <c r="AH47" i="37"/>
  <c r="AG47" i="37"/>
  <c r="AF47" i="37"/>
  <c r="AE47" i="37"/>
  <c r="E47" i="37"/>
  <c r="BW46" i="37"/>
  <c r="BV46" i="37"/>
  <c r="BT46" i="37"/>
  <c r="BS46" i="37"/>
  <c r="BR46" i="37"/>
  <c r="BQ46" i="37"/>
  <c r="BP46" i="37"/>
  <c r="BO46" i="37"/>
  <c r="BN46" i="37"/>
  <c r="BM46" i="37"/>
  <c r="BL46" i="37"/>
  <c r="BK46" i="37"/>
  <c r="BJ46" i="37"/>
  <c r="BI46" i="37"/>
  <c r="BH46" i="37"/>
  <c r="BG46" i="37"/>
  <c r="BF46" i="37"/>
  <c r="BE46" i="37"/>
  <c r="BD46" i="37"/>
  <c r="BC46" i="37"/>
  <c r="BB46" i="37"/>
  <c r="AZ46" i="37"/>
  <c r="AY46" i="37"/>
  <c r="AX46" i="37"/>
  <c r="AW46" i="37"/>
  <c r="AV46" i="37"/>
  <c r="AU46" i="37"/>
  <c r="AT46" i="37"/>
  <c r="AS46" i="37"/>
  <c r="AR46" i="37"/>
  <c r="AQ46" i="37"/>
  <c r="AP46" i="37"/>
  <c r="AO46" i="37"/>
  <c r="AN46" i="37"/>
  <c r="AM46" i="37"/>
  <c r="AL46" i="37"/>
  <c r="AK46" i="37"/>
  <c r="AJ46" i="37"/>
  <c r="AI46" i="37"/>
  <c r="AH46" i="37"/>
  <c r="AG46" i="37"/>
  <c r="AF46" i="37"/>
  <c r="AE46" i="37"/>
  <c r="E46" i="37"/>
  <c r="BW45" i="37"/>
  <c r="BV45" i="37"/>
  <c r="BT45" i="37"/>
  <c r="BS45" i="37"/>
  <c r="BR45" i="37"/>
  <c r="BQ45" i="37"/>
  <c r="BP45" i="37"/>
  <c r="BO45" i="37"/>
  <c r="BN45" i="37"/>
  <c r="BM45" i="37"/>
  <c r="BL45" i="37"/>
  <c r="BK45" i="37"/>
  <c r="BJ45" i="37"/>
  <c r="BI45" i="37"/>
  <c r="BH45" i="37"/>
  <c r="BG45" i="37"/>
  <c r="BF45" i="37"/>
  <c r="BE45" i="37"/>
  <c r="BD45" i="37"/>
  <c r="BC45" i="37"/>
  <c r="BB45" i="37"/>
  <c r="AZ45" i="37"/>
  <c r="AY45" i="37"/>
  <c r="AX45" i="37"/>
  <c r="AW45" i="37"/>
  <c r="AV45" i="37"/>
  <c r="AU45" i="37"/>
  <c r="AT45" i="37"/>
  <c r="AS45" i="37"/>
  <c r="AR45" i="37"/>
  <c r="AQ45" i="37"/>
  <c r="AP45" i="37"/>
  <c r="AO45" i="37"/>
  <c r="AN45" i="37"/>
  <c r="AM45" i="37"/>
  <c r="AL45" i="37"/>
  <c r="AK45" i="37"/>
  <c r="AJ45" i="37"/>
  <c r="AI45" i="37"/>
  <c r="AH45" i="37"/>
  <c r="AG45" i="37"/>
  <c r="AF45" i="37"/>
  <c r="AE45" i="37"/>
  <c r="E45" i="37"/>
  <c r="BW44" i="37"/>
  <c r="BV44" i="37"/>
  <c r="BT44" i="37"/>
  <c r="BS44" i="37"/>
  <c r="BR44" i="37"/>
  <c r="BQ44" i="37"/>
  <c r="BP44" i="37"/>
  <c r="BO44" i="37"/>
  <c r="BN44" i="37"/>
  <c r="BM44" i="37"/>
  <c r="BL44" i="37"/>
  <c r="BK44" i="37"/>
  <c r="BJ44" i="37"/>
  <c r="BI44" i="37"/>
  <c r="BH44" i="37"/>
  <c r="BG44" i="37"/>
  <c r="BF44" i="37"/>
  <c r="BE44" i="37"/>
  <c r="BD44" i="37"/>
  <c r="BC44" i="37"/>
  <c r="BB44" i="37"/>
  <c r="AZ44" i="37"/>
  <c r="AY44" i="37"/>
  <c r="AX44" i="37"/>
  <c r="AW44" i="37"/>
  <c r="AV44" i="37"/>
  <c r="AU44" i="37"/>
  <c r="AT44" i="37"/>
  <c r="AS44" i="37"/>
  <c r="AR44" i="37"/>
  <c r="AQ44" i="37"/>
  <c r="AP44" i="37"/>
  <c r="AO44" i="37"/>
  <c r="AN44" i="37"/>
  <c r="AM44" i="37"/>
  <c r="AL44" i="37"/>
  <c r="AK44" i="37"/>
  <c r="AJ44" i="37"/>
  <c r="AI44" i="37"/>
  <c r="AH44" i="37"/>
  <c r="AG44" i="37"/>
  <c r="AF44" i="37"/>
  <c r="AE44" i="37"/>
  <c r="E44" i="37"/>
  <c r="BW43" i="37"/>
  <c r="BV43" i="37"/>
  <c r="BT43" i="37"/>
  <c r="BS43" i="37"/>
  <c r="BR43" i="37"/>
  <c r="BQ43" i="37"/>
  <c r="BP43" i="37"/>
  <c r="BO43" i="37"/>
  <c r="BN43" i="37"/>
  <c r="BM43" i="37"/>
  <c r="BL43" i="37"/>
  <c r="BK43" i="37"/>
  <c r="BJ43" i="37"/>
  <c r="BI43" i="37"/>
  <c r="BH43" i="37"/>
  <c r="BG43" i="37"/>
  <c r="BF43" i="37"/>
  <c r="BE43" i="37"/>
  <c r="BD43" i="37"/>
  <c r="BC43" i="37"/>
  <c r="BB43" i="37"/>
  <c r="AZ43" i="37"/>
  <c r="AY43" i="37"/>
  <c r="AX43" i="37"/>
  <c r="AW43" i="37"/>
  <c r="AV43" i="37"/>
  <c r="AU43" i="37"/>
  <c r="AT43" i="37"/>
  <c r="AS43" i="37"/>
  <c r="AR43" i="37"/>
  <c r="AQ43" i="37"/>
  <c r="AP43" i="37"/>
  <c r="AO43" i="37"/>
  <c r="AN43" i="37"/>
  <c r="AM43" i="37"/>
  <c r="AL43" i="37"/>
  <c r="AK43" i="37"/>
  <c r="AJ43" i="37"/>
  <c r="AI43" i="37"/>
  <c r="AH43" i="37"/>
  <c r="AG43" i="37"/>
  <c r="AF43" i="37"/>
  <c r="AE43" i="37"/>
  <c r="E43" i="37"/>
  <c r="BW42" i="37"/>
  <c r="BV42" i="37"/>
  <c r="BT42" i="37"/>
  <c r="BS42" i="37"/>
  <c r="BR42" i="37"/>
  <c r="BQ42" i="37"/>
  <c r="BP42" i="37"/>
  <c r="BO42" i="37"/>
  <c r="BN42" i="37"/>
  <c r="BM42" i="37"/>
  <c r="BL42" i="37"/>
  <c r="BK42" i="37"/>
  <c r="BJ42" i="37"/>
  <c r="BI42" i="37"/>
  <c r="BH42" i="37"/>
  <c r="BG42" i="37"/>
  <c r="BF42" i="37"/>
  <c r="BE42" i="37"/>
  <c r="BD42" i="37"/>
  <c r="BC42" i="37"/>
  <c r="BB42" i="37"/>
  <c r="AZ42" i="37"/>
  <c r="AY42" i="37"/>
  <c r="AX42" i="37"/>
  <c r="AW42" i="37"/>
  <c r="AV42" i="37"/>
  <c r="AU42" i="37"/>
  <c r="AT42" i="37"/>
  <c r="AS42" i="37"/>
  <c r="AR42" i="37"/>
  <c r="AQ42" i="37"/>
  <c r="AP42" i="37"/>
  <c r="AO42" i="37"/>
  <c r="AN42" i="37"/>
  <c r="AM42" i="37"/>
  <c r="AL42" i="37"/>
  <c r="AK42" i="37"/>
  <c r="AJ42" i="37"/>
  <c r="AI42" i="37"/>
  <c r="AH42" i="37"/>
  <c r="AG42" i="37"/>
  <c r="AF42" i="37"/>
  <c r="AE42" i="37"/>
  <c r="E42" i="37"/>
  <c r="BW41" i="37"/>
  <c r="BV41" i="37"/>
  <c r="BT41" i="37"/>
  <c r="BS41" i="37"/>
  <c r="BR41" i="37"/>
  <c r="BQ41" i="37"/>
  <c r="BP41" i="37"/>
  <c r="BI41" i="37"/>
  <c r="BH41" i="37"/>
  <c r="BG41" i="37"/>
  <c r="BF41" i="37"/>
  <c r="BE41" i="37"/>
  <c r="BD41" i="37"/>
  <c r="BC41" i="37"/>
  <c r="BB41" i="37"/>
  <c r="AZ41" i="37"/>
  <c r="AY41" i="37"/>
  <c r="AX41" i="37"/>
  <c r="AW41" i="37"/>
  <c r="AV41" i="37"/>
  <c r="AU41" i="37"/>
  <c r="AT41" i="37"/>
  <c r="AS41" i="37"/>
  <c r="AL41" i="37"/>
  <c r="AK41" i="37"/>
  <c r="AJ41" i="37"/>
  <c r="AI41" i="37"/>
  <c r="AH41" i="37"/>
  <c r="AG41" i="37"/>
  <c r="AF41" i="37"/>
  <c r="AE41" i="37"/>
  <c r="E41" i="37"/>
  <c r="BW40" i="37"/>
  <c r="BS40" i="37"/>
  <c r="BR40" i="37"/>
  <c r="BQ40" i="37"/>
  <c r="BP40" i="37"/>
  <c r="BO40" i="37"/>
  <c r="BN40" i="37"/>
  <c r="BM40" i="37"/>
  <c r="BL40" i="37"/>
  <c r="BI40" i="37"/>
  <c r="BH40" i="37"/>
  <c r="BG40" i="37"/>
  <c r="BF40" i="37"/>
  <c r="BE40" i="37"/>
  <c r="BD40" i="37"/>
  <c r="BC40" i="37"/>
  <c r="BB40" i="37"/>
  <c r="AZ40" i="37"/>
  <c r="AY40" i="37"/>
  <c r="AV40" i="37"/>
  <c r="AU40" i="37"/>
  <c r="AT40" i="37"/>
  <c r="AS40" i="37"/>
  <c r="AR40" i="37"/>
  <c r="AQ40" i="37"/>
  <c r="AP40" i="37"/>
  <c r="AO40" i="37"/>
  <c r="AN40" i="37"/>
  <c r="AM40" i="37"/>
  <c r="AL40" i="37"/>
  <c r="AK40" i="37"/>
  <c r="AJ40" i="37"/>
  <c r="AI40" i="37"/>
  <c r="AH40" i="37"/>
  <c r="AG40" i="37"/>
  <c r="AF40" i="37"/>
  <c r="AE40" i="37"/>
  <c r="E40" i="37"/>
  <c r="BW39" i="37"/>
  <c r="BI39" i="37"/>
  <c r="BH39" i="37"/>
  <c r="BG39" i="37"/>
  <c r="BF39" i="37"/>
  <c r="BE39" i="37"/>
  <c r="BD39" i="37"/>
  <c r="BC39" i="37"/>
  <c r="BB39" i="37"/>
  <c r="AZ39" i="37"/>
  <c r="AY39" i="37"/>
  <c r="AL39" i="37"/>
  <c r="AK39" i="37"/>
  <c r="AJ39" i="37"/>
  <c r="AI39" i="37"/>
  <c r="AH39" i="37"/>
  <c r="AG39" i="37"/>
  <c r="AF39" i="37"/>
  <c r="AE39" i="37"/>
  <c r="E39" i="37"/>
  <c r="BW38" i="37"/>
  <c r="BQ38" i="37"/>
  <c r="BP38" i="37"/>
  <c r="BO38" i="37"/>
  <c r="BN38" i="37"/>
  <c r="BM38" i="37"/>
  <c r="BL38" i="37"/>
  <c r="BK38" i="37"/>
  <c r="BI38" i="37"/>
  <c r="BH38" i="37"/>
  <c r="BG38" i="37"/>
  <c r="BF38" i="37"/>
  <c r="BE38" i="37"/>
  <c r="BD38" i="37"/>
  <c r="BC38" i="37"/>
  <c r="BB38" i="37"/>
  <c r="AZ38" i="37"/>
  <c r="AY38" i="37"/>
  <c r="AT38" i="37"/>
  <c r="AS38" i="37"/>
  <c r="AR38" i="37"/>
  <c r="AQ38" i="37"/>
  <c r="AP38" i="37"/>
  <c r="AO38" i="37"/>
  <c r="AN38" i="37"/>
  <c r="AM38" i="37"/>
  <c r="AL38" i="37"/>
  <c r="AK38" i="37"/>
  <c r="AJ38" i="37"/>
  <c r="AI38" i="37"/>
  <c r="AH38" i="37"/>
  <c r="AG38" i="37"/>
  <c r="AF38" i="37"/>
  <c r="AE38" i="37"/>
  <c r="E38" i="37"/>
  <c r="BW37" i="37"/>
  <c r="BI37" i="37"/>
  <c r="BH37" i="37"/>
  <c r="BG37" i="37"/>
  <c r="BF37" i="37"/>
  <c r="BE37" i="37"/>
  <c r="BD37" i="37"/>
  <c r="BC37" i="37"/>
  <c r="BB37" i="37"/>
  <c r="AZ37" i="37"/>
  <c r="AY37" i="37"/>
  <c r="AL37" i="37"/>
  <c r="AK37" i="37"/>
  <c r="AJ37" i="37"/>
  <c r="AI37" i="37"/>
  <c r="AH37" i="37"/>
  <c r="AG37" i="37"/>
  <c r="AF37" i="37"/>
  <c r="AE37" i="37"/>
  <c r="E37" i="37"/>
  <c r="BW36" i="37"/>
  <c r="BQ36" i="37"/>
  <c r="BP36" i="37"/>
  <c r="BI36" i="37"/>
  <c r="BH36" i="37"/>
  <c r="BG36" i="37"/>
  <c r="BF36" i="37"/>
  <c r="BE36" i="37"/>
  <c r="BD36" i="37"/>
  <c r="BC36" i="37"/>
  <c r="BB36" i="37"/>
  <c r="AZ36" i="37"/>
  <c r="AY36" i="37"/>
  <c r="AT36" i="37"/>
  <c r="AS36" i="37"/>
  <c r="AL36" i="37"/>
  <c r="AK36" i="37"/>
  <c r="AJ36" i="37"/>
  <c r="AI36" i="37"/>
  <c r="AH36" i="37"/>
  <c r="AG36" i="37"/>
  <c r="AF36" i="37"/>
  <c r="AE36" i="37"/>
  <c r="E36" i="37"/>
  <c r="BW34" i="37"/>
  <c r="BV34" i="37"/>
  <c r="BT34" i="37"/>
  <c r="BS34" i="37"/>
  <c r="BR34" i="37"/>
  <c r="BQ34" i="37"/>
  <c r="BP34" i="37"/>
  <c r="BO34" i="37"/>
  <c r="BN34" i="37"/>
  <c r="BM34" i="37"/>
  <c r="BL34" i="37"/>
  <c r="BK34" i="37"/>
  <c r="BJ34" i="37"/>
  <c r="BI34" i="37"/>
  <c r="BH34" i="37"/>
  <c r="BG34" i="37"/>
  <c r="BF34" i="37"/>
  <c r="BE34" i="37"/>
  <c r="BD34" i="37"/>
  <c r="BC34" i="37"/>
  <c r="BB34" i="37"/>
  <c r="AZ34" i="37"/>
  <c r="AY34" i="37"/>
  <c r="AW34" i="37"/>
  <c r="AV34" i="37"/>
  <c r="AU34" i="37"/>
  <c r="AT34" i="37"/>
  <c r="AS34" i="37"/>
  <c r="AR34" i="37"/>
  <c r="AQ34" i="37"/>
  <c r="AP34" i="37"/>
  <c r="AO34" i="37"/>
  <c r="AN34" i="37"/>
  <c r="AM34" i="37"/>
  <c r="AL34" i="37"/>
  <c r="AK34" i="37"/>
  <c r="AJ34" i="37"/>
  <c r="AI34" i="37"/>
  <c r="AH34" i="37"/>
  <c r="AG34" i="37"/>
  <c r="AF34" i="37"/>
  <c r="AE34" i="37"/>
  <c r="E34" i="37"/>
  <c r="BW33" i="37"/>
  <c r="BV33" i="37"/>
  <c r="BT33" i="37"/>
  <c r="BS33" i="37"/>
  <c r="BR33" i="37"/>
  <c r="BQ33" i="37"/>
  <c r="BP33" i="37"/>
  <c r="BO33" i="37"/>
  <c r="BN33" i="37"/>
  <c r="BM33" i="37"/>
  <c r="BL33" i="37"/>
  <c r="BK33" i="37"/>
  <c r="BJ33" i="37"/>
  <c r="BI33" i="37"/>
  <c r="BH33" i="37"/>
  <c r="BG33" i="37"/>
  <c r="BF33" i="37"/>
  <c r="BE33" i="37"/>
  <c r="BD33" i="37"/>
  <c r="BC33" i="37"/>
  <c r="BB33" i="37"/>
  <c r="AZ33" i="37"/>
  <c r="AY33" i="37"/>
  <c r="AW33" i="37"/>
  <c r="AV33" i="37"/>
  <c r="AU33" i="37"/>
  <c r="AT33" i="37"/>
  <c r="AS33" i="37"/>
  <c r="AR33" i="37"/>
  <c r="AQ33" i="37"/>
  <c r="AP33" i="37"/>
  <c r="AO33" i="37"/>
  <c r="AN33" i="37"/>
  <c r="AM33" i="37"/>
  <c r="AL33" i="37"/>
  <c r="AK33" i="37"/>
  <c r="AJ33" i="37"/>
  <c r="AI33" i="37"/>
  <c r="AH33" i="37"/>
  <c r="AG33" i="37"/>
  <c r="AF33" i="37"/>
  <c r="AE33" i="37"/>
  <c r="E33" i="37"/>
  <c r="E32" i="37"/>
  <c r="E31" i="37"/>
  <c r="E30" i="37"/>
  <c r="E29" i="37"/>
  <c r="E28" i="37"/>
  <c r="BW27" i="37"/>
  <c r="BV27" i="37"/>
  <c r="BU27" i="37"/>
  <c r="BT27" i="37"/>
  <c r="BS27" i="37"/>
  <c r="BR27" i="37"/>
  <c r="BQ27" i="37"/>
  <c r="BP27" i="37"/>
  <c r="BO27" i="37"/>
  <c r="BN27" i="37"/>
  <c r="BM27" i="37"/>
  <c r="BL27" i="37"/>
  <c r="BK27" i="37"/>
  <c r="BJ27" i="37"/>
  <c r="BI27" i="37"/>
  <c r="BH27" i="37"/>
  <c r="BG27" i="37"/>
  <c r="AZ27" i="37"/>
  <c r="AY27" i="37"/>
  <c r="AX27" i="37"/>
  <c r="AW27" i="37"/>
  <c r="AV27" i="37"/>
  <c r="AU27" i="37"/>
  <c r="AT27" i="37"/>
  <c r="AS27" i="37"/>
  <c r="AR27" i="37"/>
  <c r="AQ27" i="37"/>
  <c r="AP27" i="37"/>
  <c r="AO27" i="37"/>
  <c r="E27" i="37"/>
  <c r="BW26" i="37"/>
  <c r="BV26" i="37"/>
  <c r="BU26" i="37"/>
  <c r="BT26" i="37"/>
  <c r="BS26" i="37"/>
  <c r="BR26" i="37"/>
  <c r="BQ26" i="37"/>
  <c r="BP26" i="37"/>
  <c r="BO26" i="37"/>
  <c r="BN26" i="37"/>
  <c r="BM26" i="37"/>
  <c r="BL26" i="37"/>
  <c r="BK26" i="37"/>
  <c r="BJ26" i="37"/>
  <c r="BI26" i="37"/>
  <c r="BH26" i="37"/>
  <c r="BG26" i="37"/>
  <c r="AZ26" i="37"/>
  <c r="AY26" i="37"/>
  <c r="AX26" i="37"/>
  <c r="AW26" i="37"/>
  <c r="AV26" i="37"/>
  <c r="AU26" i="37"/>
  <c r="AT26" i="37"/>
  <c r="AS26" i="37"/>
  <c r="AR26" i="37"/>
  <c r="AQ26" i="37"/>
  <c r="AP26" i="37"/>
  <c r="AO26" i="37"/>
  <c r="E26" i="37"/>
  <c r="BW25" i="37"/>
  <c r="BV25" i="37"/>
  <c r="BU25" i="37"/>
  <c r="BT25" i="37"/>
  <c r="BS25" i="37"/>
  <c r="BR25" i="37"/>
  <c r="BQ25" i="37"/>
  <c r="BP25" i="37"/>
  <c r="BO25" i="37"/>
  <c r="BN25" i="37"/>
  <c r="BM25" i="37"/>
  <c r="BL25" i="37"/>
  <c r="BK25" i="37"/>
  <c r="BJ25" i="37"/>
  <c r="BI25" i="37"/>
  <c r="BH25" i="37"/>
  <c r="BG25" i="37"/>
  <c r="AZ25" i="37"/>
  <c r="AY25" i="37"/>
  <c r="AX25" i="37"/>
  <c r="AW25" i="37"/>
  <c r="AV25" i="37"/>
  <c r="AU25" i="37"/>
  <c r="AT25" i="37"/>
  <c r="AS25" i="37"/>
  <c r="AR25" i="37"/>
  <c r="AQ25" i="37"/>
  <c r="AP25" i="37"/>
  <c r="AO25" i="37"/>
  <c r="E25" i="37"/>
  <c r="BW24" i="37"/>
  <c r="BV24" i="37"/>
  <c r="BU24" i="37"/>
  <c r="BT24" i="37"/>
  <c r="BS24" i="37"/>
  <c r="BR24" i="37"/>
  <c r="BQ24" i="37"/>
  <c r="BP24" i="37"/>
  <c r="BO24" i="37"/>
  <c r="BN24" i="37"/>
  <c r="BM24" i="37"/>
  <c r="BL24" i="37"/>
  <c r="BK24" i="37"/>
  <c r="BJ24" i="37"/>
  <c r="BI24" i="37"/>
  <c r="BH24" i="37"/>
  <c r="BG24" i="37"/>
  <c r="AZ24" i="37"/>
  <c r="AY24" i="37"/>
  <c r="AX24" i="37"/>
  <c r="AW24" i="37"/>
  <c r="AV24" i="37"/>
  <c r="AU24" i="37"/>
  <c r="AT24" i="37"/>
  <c r="AS24" i="37"/>
  <c r="AR24" i="37"/>
  <c r="AQ24" i="37"/>
  <c r="AP24" i="37"/>
  <c r="AO24" i="37"/>
  <c r="E24" i="37"/>
  <c r="BW23" i="37"/>
  <c r="BV23" i="37"/>
  <c r="BU23" i="37"/>
  <c r="BT23" i="37"/>
  <c r="BS23" i="37"/>
  <c r="BR23" i="37"/>
  <c r="BQ23" i="37"/>
  <c r="BP23" i="37"/>
  <c r="BO23" i="37"/>
  <c r="BN23" i="37"/>
  <c r="BM23" i="37"/>
  <c r="BL23" i="37"/>
  <c r="BK23" i="37"/>
  <c r="BJ23" i="37"/>
  <c r="BI23" i="37"/>
  <c r="BH23" i="37"/>
  <c r="BG23" i="37"/>
  <c r="AZ23" i="37"/>
  <c r="AY23" i="37"/>
  <c r="AX23" i="37"/>
  <c r="AW23" i="37"/>
  <c r="AV23" i="37"/>
  <c r="AU23" i="37"/>
  <c r="AT23" i="37"/>
  <c r="AS23" i="37"/>
  <c r="AR23" i="37"/>
  <c r="AQ23" i="37"/>
  <c r="AP23" i="37"/>
  <c r="AO23" i="37"/>
  <c r="E23" i="37"/>
  <c r="BW22" i="37"/>
  <c r="BV22" i="37"/>
  <c r="BU22" i="37"/>
  <c r="BT22" i="37"/>
  <c r="BS22" i="37"/>
  <c r="BR22" i="37"/>
  <c r="BQ22" i="37"/>
  <c r="BP22" i="37"/>
  <c r="BO22" i="37"/>
  <c r="BN22" i="37"/>
  <c r="BM22" i="37"/>
  <c r="BL22" i="37"/>
  <c r="BK22" i="37"/>
  <c r="BJ22" i="37"/>
  <c r="BI22" i="37"/>
  <c r="BH22" i="37"/>
  <c r="BG22" i="37"/>
  <c r="AZ22" i="37"/>
  <c r="AY22" i="37"/>
  <c r="AX22" i="37"/>
  <c r="AW22" i="37"/>
  <c r="AV22" i="37"/>
  <c r="AU22" i="37"/>
  <c r="AT22" i="37"/>
  <c r="AS22" i="37"/>
  <c r="AR22" i="37"/>
  <c r="AQ22" i="37"/>
  <c r="AP22" i="37"/>
  <c r="AO22" i="37"/>
  <c r="E22" i="37"/>
  <c r="BW21" i="37"/>
  <c r="BV21" i="37"/>
  <c r="BU21" i="37"/>
  <c r="BT21" i="37"/>
  <c r="BS21" i="37"/>
  <c r="BR21" i="37"/>
  <c r="BQ21" i="37"/>
  <c r="BP21" i="37"/>
  <c r="BO21" i="37"/>
  <c r="BN21" i="37"/>
  <c r="BM21" i="37"/>
  <c r="BL21" i="37"/>
  <c r="BK21" i="37"/>
  <c r="BJ21" i="37"/>
  <c r="BI21" i="37"/>
  <c r="BH21" i="37"/>
  <c r="BG21" i="37"/>
  <c r="AZ21" i="37"/>
  <c r="AY21" i="37"/>
  <c r="AX21" i="37"/>
  <c r="AW21" i="37"/>
  <c r="AV21" i="37"/>
  <c r="AU21" i="37"/>
  <c r="AT21" i="37"/>
  <c r="AS21" i="37"/>
  <c r="AR21" i="37"/>
  <c r="AQ21" i="37"/>
  <c r="AP21" i="37"/>
  <c r="AO21" i="37"/>
  <c r="E21" i="37"/>
  <c r="BW20" i="37"/>
  <c r="BV20" i="37"/>
  <c r="BU20" i="37"/>
  <c r="BT20" i="37"/>
  <c r="BS20" i="37"/>
  <c r="BR20" i="37"/>
  <c r="BQ20" i="37"/>
  <c r="BP20" i="37"/>
  <c r="BO20" i="37"/>
  <c r="BN20" i="37"/>
  <c r="BM20" i="37"/>
  <c r="BL20" i="37"/>
  <c r="BK20" i="37"/>
  <c r="BJ20" i="37"/>
  <c r="BI20" i="37"/>
  <c r="BH20" i="37"/>
  <c r="BG20" i="37"/>
  <c r="AZ20" i="37"/>
  <c r="AY20" i="37"/>
  <c r="AX20" i="37"/>
  <c r="AW20" i="37"/>
  <c r="AV20" i="37"/>
  <c r="AU20" i="37"/>
  <c r="AT20" i="37"/>
  <c r="AS20" i="37"/>
  <c r="AR20" i="37"/>
  <c r="AQ20" i="37"/>
  <c r="AP20" i="37"/>
  <c r="AO20" i="37"/>
  <c r="E20" i="37"/>
  <c r="BW19" i="37"/>
  <c r="BV19" i="37"/>
  <c r="BU19" i="37"/>
  <c r="BT19" i="37"/>
  <c r="BS19" i="37"/>
  <c r="BR19" i="37"/>
  <c r="BQ19" i="37"/>
  <c r="BP19" i="37"/>
  <c r="BO19" i="37"/>
  <c r="BN19" i="37"/>
  <c r="BM19" i="37"/>
  <c r="BL19" i="37"/>
  <c r="BK19" i="37"/>
  <c r="BJ19" i="37"/>
  <c r="BI19" i="37"/>
  <c r="BH19" i="37"/>
  <c r="BG19" i="37"/>
  <c r="AZ19" i="37"/>
  <c r="AY19" i="37"/>
  <c r="AX19" i="37"/>
  <c r="AW19" i="37"/>
  <c r="AV19" i="37"/>
  <c r="AU19" i="37"/>
  <c r="AT19" i="37"/>
  <c r="AS19" i="37"/>
  <c r="AR19" i="37"/>
  <c r="AQ19" i="37"/>
  <c r="AP19" i="37"/>
  <c r="AO19" i="37"/>
  <c r="E19" i="37"/>
  <c r="BW18" i="37"/>
  <c r="BV18" i="37"/>
  <c r="BU18" i="37"/>
  <c r="BT18" i="37"/>
  <c r="BS18" i="37"/>
  <c r="BR18" i="37"/>
  <c r="BQ18" i="37"/>
  <c r="BP18" i="37"/>
  <c r="BO18" i="37"/>
  <c r="BN18" i="37"/>
  <c r="BM18" i="37"/>
  <c r="BL18" i="37"/>
  <c r="BK18" i="37"/>
  <c r="BJ18" i="37"/>
  <c r="BI18" i="37"/>
  <c r="BH18" i="37"/>
  <c r="BG18" i="37"/>
  <c r="E18" i="37"/>
  <c r="BW17" i="37"/>
  <c r="BV17" i="37"/>
  <c r="BU17" i="37"/>
  <c r="BT17" i="37"/>
  <c r="BS17" i="37"/>
  <c r="BR17" i="37"/>
  <c r="BQ17" i="37"/>
  <c r="BP17" i="37"/>
  <c r="BO17" i="37"/>
  <c r="BN17" i="37"/>
  <c r="BM17" i="37"/>
  <c r="BL17" i="37"/>
  <c r="BK17" i="37"/>
  <c r="BJ17" i="37"/>
  <c r="BI17" i="37"/>
  <c r="BH17" i="37"/>
  <c r="BG17" i="37"/>
  <c r="E17" i="37"/>
  <c r="BW16" i="37"/>
  <c r="BV16" i="37"/>
  <c r="BU16" i="37"/>
  <c r="BT16" i="37"/>
  <c r="BS16" i="37"/>
  <c r="BR16" i="37"/>
  <c r="BQ16" i="37"/>
  <c r="BP16" i="37"/>
  <c r="BO16" i="37"/>
  <c r="BN16" i="37"/>
  <c r="BM16" i="37"/>
  <c r="BL16" i="37"/>
  <c r="BK16" i="37"/>
  <c r="BJ16" i="37"/>
  <c r="BI16" i="37"/>
  <c r="BH16" i="37"/>
  <c r="BG16" i="37"/>
  <c r="AZ16" i="37"/>
  <c r="AY16" i="37"/>
  <c r="AX16" i="37"/>
  <c r="AW16" i="37"/>
  <c r="AV16" i="37"/>
  <c r="AU16" i="37"/>
  <c r="AT16" i="37"/>
  <c r="AS16" i="37"/>
  <c r="AR16" i="37"/>
  <c r="AQ16" i="37"/>
  <c r="AP16" i="37"/>
  <c r="AO16" i="37"/>
  <c r="AN16" i="37"/>
  <c r="AM16" i="37"/>
  <c r="AL16" i="37"/>
  <c r="AK16" i="37"/>
  <c r="AJ16" i="37"/>
  <c r="E16" i="37"/>
  <c r="BW15" i="37"/>
  <c r="BV15" i="37"/>
  <c r="BU15" i="37"/>
  <c r="BT15" i="37"/>
  <c r="BS15" i="37"/>
  <c r="BR15" i="37"/>
  <c r="BQ15" i="37"/>
  <c r="BP15" i="37"/>
  <c r="BO15" i="37"/>
  <c r="BN15" i="37"/>
  <c r="BM15" i="37"/>
  <c r="BL15" i="37"/>
  <c r="BK15" i="37"/>
  <c r="BJ15" i="37"/>
  <c r="BI15" i="37"/>
  <c r="BH15" i="37"/>
  <c r="BG15" i="37"/>
  <c r="AZ15" i="37"/>
  <c r="AY15" i="37"/>
  <c r="AX15" i="37"/>
  <c r="AW15" i="37"/>
  <c r="AV15" i="37"/>
  <c r="AU15" i="37"/>
  <c r="AT15" i="37"/>
  <c r="AS15" i="37"/>
  <c r="AR15" i="37"/>
  <c r="AQ15" i="37"/>
  <c r="AP15" i="37"/>
  <c r="AO15" i="37"/>
  <c r="AN15" i="37"/>
  <c r="AM15" i="37"/>
  <c r="AL15" i="37"/>
  <c r="AK15" i="37"/>
  <c r="AJ15" i="37"/>
  <c r="E15" i="37"/>
  <c r="BW14" i="37"/>
  <c r="BV14" i="37"/>
  <c r="BU14" i="37"/>
  <c r="BT14" i="37"/>
  <c r="BS14" i="37"/>
  <c r="BR14" i="37"/>
  <c r="BQ14" i="37"/>
  <c r="BP14" i="37"/>
  <c r="BO14" i="37"/>
  <c r="BN14" i="37"/>
  <c r="BM14" i="37"/>
  <c r="BL14" i="37"/>
  <c r="BK14" i="37"/>
  <c r="BJ14" i="37"/>
  <c r="BI14" i="37"/>
  <c r="BH14" i="37"/>
  <c r="BG14" i="37"/>
  <c r="AZ14" i="37"/>
  <c r="AY14" i="37"/>
  <c r="AX14" i="37"/>
  <c r="AW14" i="37"/>
  <c r="AV14" i="37"/>
  <c r="AU14" i="37"/>
  <c r="AT14" i="37"/>
  <c r="AS14" i="37"/>
  <c r="AR14" i="37"/>
  <c r="AQ14" i="37"/>
  <c r="AP14" i="37"/>
  <c r="AO14" i="37"/>
  <c r="AN14" i="37"/>
  <c r="AM14" i="37"/>
  <c r="AL14" i="37"/>
  <c r="AK14" i="37"/>
  <c r="AJ14" i="37"/>
  <c r="E14" i="37"/>
  <c r="BW13" i="37"/>
  <c r="BV13" i="37"/>
  <c r="BU13" i="37"/>
  <c r="BI13" i="37"/>
  <c r="BH13" i="37"/>
  <c r="BG13" i="37"/>
  <c r="AZ13" i="37"/>
  <c r="AY13" i="37"/>
  <c r="AX13" i="37"/>
  <c r="AL13" i="37"/>
  <c r="AK13" i="37"/>
  <c r="AJ13" i="37"/>
  <c r="E13" i="37"/>
  <c r="BW12" i="37"/>
  <c r="BV12" i="37"/>
  <c r="BU12" i="37"/>
  <c r="BI12" i="37"/>
  <c r="BH12" i="37"/>
  <c r="BG12" i="37"/>
  <c r="AZ12" i="37"/>
  <c r="AY12" i="37"/>
  <c r="AX12" i="37"/>
  <c r="AL12" i="37"/>
  <c r="AK12" i="37"/>
  <c r="AJ12" i="37"/>
  <c r="E12" i="37"/>
  <c r="BW11" i="37"/>
  <c r="BV11" i="37"/>
  <c r="BU11" i="37"/>
  <c r="BI11" i="37"/>
  <c r="BH11" i="37"/>
  <c r="BG11" i="37"/>
  <c r="AZ11" i="37"/>
  <c r="AY11" i="37"/>
  <c r="AX11" i="37"/>
  <c r="AL11" i="37"/>
  <c r="AK11" i="37"/>
  <c r="AJ11" i="37"/>
  <c r="E11" i="37"/>
  <c r="BW10" i="37"/>
  <c r="BV10" i="37"/>
  <c r="BU10" i="37"/>
  <c r="BI10" i="37"/>
  <c r="BH10" i="37"/>
  <c r="AZ10" i="37"/>
  <c r="AY10" i="37"/>
  <c r="AX10" i="37"/>
  <c r="AL10" i="37"/>
  <c r="AK10" i="37"/>
  <c r="E10" i="37"/>
  <c r="BW9" i="37"/>
  <c r="BV9" i="37"/>
  <c r="BU9" i="37"/>
  <c r="BT9" i="37"/>
  <c r="BS9" i="37"/>
  <c r="BR9" i="37"/>
  <c r="BQ9" i="37"/>
  <c r="BP9" i="37"/>
  <c r="BO9" i="37"/>
  <c r="BN9" i="37"/>
  <c r="BM9" i="37"/>
  <c r="BL9" i="37"/>
  <c r="BK9" i="37"/>
  <c r="BJ9" i="37"/>
  <c r="BI9" i="37"/>
  <c r="BH9" i="37"/>
  <c r="BG9" i="37"/>
  <c r="BF9" i="37"/>
  <c r="BE9" i="37"/>
  <c r="BD9" i="37"/>
  <c r="BC9" i="37"/>
  <c r="BB9" i="37"/>
  <c r="AZ9" i="37"/>
  <c r="AY9" i="37"/>
  <c r="AX9" i="37"/>
  <c r="AW9" i="37"/>
  <c r="AV9" i="37"/>
  <c r="AU9" i="37"/>
  <c r="AT9" i="37"/>
  <c r="AS9" i="37"/>
  <c r="AR9" i="37"/>
  <c r="AQ9" i="37"/>
  <c r="AP9" i="37"/>
  <c r="AO9" i="37"/>
  <c r="AN9" i="37"/>
  <c r="AM9" i="37"/>
  <c r="AL9" i="37"/>
  <c r="AK9" i="37"/>
  <c r="AJ9" i="37"/>
  <c r="AI9" i="37"/>
  <c r="AH9" i="37"/>
  <c r="AG9" i="37"/>
  <c r="AF9" i="37"/>
  <c r="AE9" i="37"/>
  <c r="E9" i="37"/>
  <c r="E56" i="35"/>
  <c r="AE56" i="35"/>
  <c r="AF56" i="35"/>
  <c r="AG56" i="35"/>
  <c r="AH56" i="35"/>
  <c r="AI56" i="35"/>
  <c r="AJ56" i="35"/>
  <c r="AK56" i="35"/>
  <c r="AL56" i="35"/>
  <c r="AM56" i="35"/>
  <c r="AN56" i="35"/>
  <c r="AO56" i="35"/>
  <c r="AP56" i="35"/>
  <c r="AQ56" i="35"/>
  <c r="AR56" i="35"/>
  <c r="AS56" i="35"/>
  <c r="AT56" i="35"/>
  <c r="AU56" i="35"/>
  <c r="AV56" i="35"/>
  <c r="AW56" i="35"/>
  <c r="AX56" i="35"/>
  <c r="AY56" i="35"/>
  <c r="AZ56" i="35"/>
  <c r="BB56" i="35"/>
  <c r="BC56" i="35"/>
  <c r="BD56" i="35"/>
  <c r="BE56" i="35"/>
  <c r="BF56" i="35"/>
  <c r="BG56" i="35"/>
  <c r="BH56" i="35"/>
  <c r="BI56" i="35"/>
  <c r="BJ56" i="35"/>
  <c r="BK56" i="35"/>
  <c r="BL56" i="35"/>
  <c r="BM56" i="35"/>
  <c r="BN56" i="35"/>
  <c r="BO56" i="35"/>
  <c r="BP56" i="35"/>
  <c r="BQ56" i="35"/>
  <c r="BR56" i="35"/>
  <c r="BS56" i="35"/>
  <c r="BT56" i="35"/>
  <c r="BU56" i="35"/>
  <c r="BV56" i="35"/>
  <c r="BW56" i="35"/>
  <c r="BJ14" i="36"/>
  <c r="BK14" i="36"/>
  <c r="BL14" i="36"/>
  <c r="BM14" i="36"/>
  <c r="BN14" i="36"/>
  <c r="BO14" i="36"/>
  <c r="BP14" i="36"/>
  <c r="BQ14" i="36"/>
  <c r="BR14" i="36"/>
  <c r="BS14" i="36"/>
  <c r="BT14" i="36"/>
  <c r="BJ15" i="36"/>
  <c r="BK15" i="36"/>
  <c r="BL15" i="36"/>
  <c r="BM15" i="36"/>
  <c r="BN15" i="36"/>
  <c r="BO15" i="36"/>
  <c r="BP15" i="36"/>
  <c r="BQ15" i="36"/>
  <c r="BR15" i="36"/>
  <c r="BS15" i="36"/>
  <c r="BT15" i="36"/>
  <c r="AM14" i="36"/>
  <c r="AN14" i="36"/>
  <c r="AO14" i="36"/>
  <c r="AP14" i="36"/>
  <c r="AQ14" i="36"/>
  <c r="AR14" i="36"/>
  <c r="AS14" i="36"/>
  <c r="AT14" i="36"/>
  <c r="AU14" i="36"/>
  <c r="AV14" i="36"/>
  <c r="AW14" i="36"/>
  <c r="AM15" i="36"/>
  <c r="AN15" i="36"/>
  <c r="AO15" i="36"/>
  <c r="AP15" i="36"/>
  <c r="AQ15" i="36"/>
  <c r="AR15" i="36"/>
  <c r="AS15" i="36"/>
  <c r="AT15" i="36"/>
  <c r="AU15" i="36"/>
  <c r="AV15" i="36"/>
  <c r="AW15" i="36"/>
  <c r="BW13" i="36"/>
  <c r="BV13" i="36"/>
  <c r="BU13" i="36"/>
  <c r="BI13" i="36"/>
  <c r="BH13" i="36"/>
  <c r="BG13" i="36"/>
  <c r="AZ13" i="36"/>
  <c r="AY13" i="36"/>
  <c r="AX13" i="36"/>
  <c r="AL13" i="36"/>
  <c r="AK13" i="36"/>
  <c r="AJ13" i="36"/>
  <c r="E13" i="36"/>
  <c r="BW12" i="36"/>
  <c r="BV12" i="36"/>
  <c r="BU12" i="36"/>
  <c r="BI12" i="36"/>
  <c r="BH12" i="36"/>
  <c r="BG12" i="36"/>
  <c r="AZ12" i="36"/>
  <c r="AY12" i="36"/>
  <c r="AX12" i="36"/>
  <c r="AL12" i="36"/>
  <c r="AK12" i="36"/>
  <c r="AJ12" i="36"/>
  <c r="E12" i="36"/>
  <c r="BW56" i="36"/>
  <c r="BV56" i="36"/>
  <c r="BU56" i="36"/>
  <c r="BI56" i="36"/>
  <c r="BH56" i="36"/>
  <c r="BG56" i="36"/>
  <c r="AZ56" i="36"/>
  <c r="AY56" i="36"/>
  <c r="AX56" i="36"/>
  <c r="AL56" i="36"/>
  <c r="AK56" i="36"/>
  <c r="AJ56" i="36"/>
  <c r="E56" i="36"/>
  <c r="BW55" i="36"/>
  <c r="BV55" i="36"/>
  <c r="BU55" i="36"/>
  <c r="BI55" i="36"/>
  <c r="BH55" i="36"/>
  <c r="BG55" i="36"/>
  <c r="AZ55" i="36"/>
  <c r="AY55" i="36"/>
  <c r="AX55" i="36"/>
  <c r="AL55" i="36"/>
  <c r="AK55" i="36"/>
  <c r="AJ55" i="36"/>
  <c r="E55" i="36"/>
  <c r="AO36" i="36"/>
  <c r="AP36" i="36"/>
  <c r="AQ36" i="36"/>
  <c r="AR36" i="36"/>
  <c r="AS36" i="36"/>
  <c r="AT36" i="36"/>
  <c r="AU36" i="36"/>
  <c r="AV36" i="36"/>
  <c r="AW36" i="36"/>
  <c r="AX36" i="36"/>
  <c r="AY36" i="36"/>
  <c r="AO37" i="36"/>
  <c r="AP37" i="36"/>
  <c r="AQ37" i="36"/>
  <c r="AR37" i="36"/>
  <c r="AS37" i="36"/>
  <c r="AT37" i="36"/>
  <c r="AU37" i="36"/>
  <c r="AV37" i="36"/>
  <c r="AW37" i="36"/>
  <c r="AX37" i="36"/>
  <c r="AY37" i="36"/>
  <c r="AO38" i="36"/>
  <c r="AP38" i="36"/>
  <c r="AQ38" i="36"/>
  <c r="AR38" i="36"/>
  <c r="AS38" i="36"/>
  <c r="AT38" i="36"/>
  <c r="AU38" i="36"/>
  <c r="AV38" i="36"/>
  <c r="AW38" i="36"/>
  <c r="AX38" i="36"/>
  <c r="AY38" i="36"/>
  <c r="AO39" i="36"/>
  <c r="AP39" i="36"/>
  <c r="AQ39" i="36"/>
  <c r="AR39" i="36"/>
  <c r="AS39" i="36"/>
  <c r="AT39" i="36"/>
  <c r="AU39" i="36"/>
  <c r="AV39" i="36"/>
  <c r="AW39" i="36"/>
  <c r="AX39" i="36"/>
  <c r="AY39" i="36"/>
  <c r="AO40" i="36"/>
  <c r="AP40" i="36"/>
  <c r="AQ40" i="36"/>
  <c r="AR40" i="36"/>
  <c r="AS40" i="36"/>
  <c r="AT40" i="36"/>
  <c r="AU40" i="36"/>
  <c r="AV40" i="36"/>
  <c r="AW40" i="36"/>
  <c r="AX40" i="36"/>
  <c r="AY40" i="36"/>
  <c r="AO41" i="36"/>
  <c r="AP41" i="36"/>
  <c r="AQ41" i="36"/>
  <c r="AR41" i="36"/>
  <c r="AS41" i="36"/>
  <c r="AT41" i="36"/>
  <c r="AU41" i="36"/>
  <c r="AV41" i="36"/>
  <c r="AW41" i="36"/>
  <c r="AX41" i="36"/>
  <c r="AY41" i="36"/>
  <c r="AO42" i="36"/>
  <c r="AP42" i="36"/>
  <c r="AQ42" i="36"/>
  <c r="AR42" i="36"/>
  <c r="AS42" i="36"/>
  <c r="AT42" i="36"/>
  <c r="AU42" i="36"/>
  <c r="AV42" i="36"/>
  <c r="AW42" i="36"/>
  <c r="AX42" i="36"/>
  <c r="AY42" i="36"/>
  <c r="AO43" i="36"/>
  <c r="AP43" i="36"/>
  <c r="AQ43" i="36"/>
  <c r="AR43" i="36"/>
  <c r="AS43" i="36"/>
  <c r="AT43" i="36"/>
  <c r="AU43" i="36"/>
  <c r="AV43" i="36"/>
  <c r="AW43" i="36"/>
  <c r="AX43" i="36"/>
  <c r="AY43" i="36"/>
  <c r="AO44" i="36"/>
  <c r="AP44" i="36"/>
  <c r="AQ44" i="36"/>
  <c r="AR44" i="36"/>
  <c r="AS44" i="36"/>
  <c r="AT44" i="36"/>
  <c r="AU44" i="36"/>
  <c r="AV44" i="36"/>
  <c r="AW44" i="36"/>
  <c r="AX44" i="36"/>
  <c r="AY44" i="36"/>
  <c r="AO45" i="36"/>
  <c r="AP45" i="36"/>
  <c r="AQ45" i="36"/>
  <c r="AR45" i="36"/>
  <c r="AS45" i="36"/>
  <c r="AT45" i="36"/>
  <c r="AU45" i="36"/>
  <c r="AV45" i="36"/>
  <c r="AW45" i="36"/>
  <c r="AX45" i="36"/>
  <c r="AY45" i="36"/>
  <c r="AO46" i="36"/>
  <c r="AP46" i="36"/>
  <c r="AQ46" i="36"/>
  <c r="AR46" i="36"/>
  <c r="AS46" i="36"/>
  <c r="AT46" i="36"/>
  <c r="AU46" i="36"/>
  <c r="AV46" i="36"/>
  <c r="AW46" i="36"/>
  <c r="AX46" i="36"/>
  <c r="AY46" i="36"/>
  <c r="AO47" i="36"/>
  <c r="AP47" i="36"/>
  <c r="AQ47" i="36"/>
  <c r="AR47" i="36"/>
  <c r="AS47" i="36"/>
  <c r="AT47" i="36"/>
  <c r="AU47" i="36"/>
  <c r="AV47" i="36"/>
  <c r="AW47" i="36"/>
  <c r="AX47" i="36"/>
  <c r="AY47" i="36"/>
  <c r="BH10" i="36"/>
  <c r="BI10" i="36"/>
  <c r="BU10" i="36"/>
  <c r="BV10" i="36"/>
  <c r="BW10" i="36"/>
  <c r="AK10" i="36"/>
  <c r="AL10" i="36"/>
  <c r="AX10" i="36"/>
  <c r="AY10" i="36"/>
  <c r="AZ10" i="36"/>
  <c r="E10" i="36"/>
  <c r="G224" i="36"/>
  <c r="G195" i="36" s="1"/>
  <c r="G222" i="36"/>
  <c r="P219" i="36" a="1"/>
  <c r="P219" i="36" s="1"/>
  <c r="O219" i="36" a="1"/>
  <c r="O219" i="36" s="1"/>
  <c r="N219" i="36" a="1"/>
  <c r="N219" i="36" s="1"/>
  <c r="M219" i="36" a="1"/>
  <c r="M219" i="36" s="1"/>
  <c r="L219" i="36" a="1"/>
  <c r="L219" i="36" s="1"/>
  <c r="K219" i="36" a="1"/>
  <c r="K219" i="36" s="1"/>
  <c r="J219" i="36" a="1"/>
  <c r="J219" i="36" s="1"/>
  <c r="I219" i="36" a="1"/>
  <c r="I219" i="36" s="1"/>
  <c r="H219" i="36" a="1"/>
  <c r="H219" i="36" s="1"/>
  <c r="P218" i="36" a="1"/>
  <c r="P218" i="36" s="1"/>
  <c r="O218" i="36" a="1"/>
  <c r="O218" i="36" s="1"/>
  <c r="N218" i="36" a="1"/>
  <c r="N218" i="36" s="1"/>
  <c r="M218" i="36" a="1"/>
  <c r="M218" i="36" s="1"/>
  <c r="L218" i="36" a="1"/>
  <c r="L218" i="36" s="1"/>
  <c r="K218" i="36" a="1"/>
  <c r="K218" i="36" s="1"/>
  <c r="J218" i="36" a="1"/>
  <c r="J218" i="36" s="1"/>
  <c r="I218" i="36" a="1"/>
  <c r="I218" i="36" s="1"/>
  <c r="H218" i="36" a="1"/>
  <c r="H218" i="36" s="1"/>
  <c r="F217" i="36"/>
  <c r="P216" i="36" a="1"/>
  <c r="P216" i="36" s="1"/>
  <c r="P217" i="36" s="1"/>
  <c r="O216" i="36" a="1"/>
  <c r="O216" i="36" s="1"/>
  <c r="O217" i="36" s="1"/>
  <c r="N216" i="36" a="1"/>
  <c r="N216" i="36" s="1"/>
  <c r="N217" i="36" s="1"/>
  <c r="M216" i="36" a="1"/>
  <c r="M216" i="36" s="1"/>
  <c r="M217" i="36" s="1"/>
  <c r="L216" i="36" a="1"/>
  <c r="L216" i="36" s="1"/>
  <c r="L217" i="36" s="1"/>
  <c r="K216" i="36" a="1"/>
  <c r="K216" i="36" s="1"/>
  <c r="K217" i="36" s="1"/>
  <c r="J216" i="36" a="1"/>
  <c r="J216" i="36" s="1"/>
  <c r="J217" i="36" s="1"/>
  <c r="I216" i="36" a="1"/>
  <c r="I216" i="36" s="1"/>
  <c r="I217" i="36" s="1"/>
  <c r="H216" i="36" a="1"/>
  <c r="H216" i="36" s="1"/>
  <c r="F211" i="36"/>
  <c r="P210" i="36"/>
  <c r="P214" i="36" s="1"/>
  <c r="O210" i="36"/>
  <c r="N210" i="36"/>
  <c r="M210" i="36"/>
  <c r="L210" i="36"/>
  <c r="K210" i="36"/>
  <c r="J210" i="36"/>
  <c r="I210" i="36"/>
  <c r="H210" i="36"/>
  <c r="P208" i="36" a="1"/>
  <c r="P208" i="36" s="1"/>
  <c r="P227" i="36" s="1"/>
  <c r="O208" i="36" a="1"/>
  <c r="O208" i="36" s="1"/>
  <c r="N208" i="36" a="1"/>
  <c r="N208" i="36" s="1"/>
  <c r="M208" i="36" a="1"/>
  <c r="M208" i="36" s="1"/>
  <c r="L208" i="36" a="1"/>
  <c r="L208" i="36" s="1"/>
  <c r="K208" i="36" a="1"/>
  <c r="K208" i="36" s="1"/>
  <c r="J208" i="36" a="1"/>
  <c r="J208" i="36" s="1"/>
  <c r="I208" i="36" a="1"/>
  <c r="I208" i="36" s="1"/>
  <c r="H208" i="36" a="1"/>
  <c r="H208" i="36" s="1"/>
  <c r="F207" i="36"/>
  <c r="P206" i="36" a="1"/>
  <c r="P206" i="36" s="1"/>
  <c r="O206" i="36" a="1"/>
  <c r="O206" i="36" s="1"/>
  <c r="N206" i="36" a="1"/>
  <c r="N206" i="36" s="1"/>
  <c r="N207" i="36" s="1"/>
  <c r="M206" i="36" a="1"/>
  <c r="M206" i="36" s="1"/>
  <c r="L206" i="36" a="1"/>
  <c r="L206" i="36" s="1"/>
  <c r="L207" i="36" s="1"/>
  <c r="K206" i="36" a="1"/>
  <c r="K206" i="36" s="1"/>
  <c r="K207" i="36" s="1"/>
  <c r="J206" i="36" a="1"/>
  <c r="J206" i="36" s="1"/>
  <c r="I206" i="36" a="1"/>
  <c r="I206" i="36" s="1"/>
  <c r="H206" i="36" a="1"/>
  <c r="H206" i="36" s="1"/>
  <c r="G185" i="36"/>
  <c r="AC142" i="36"/>
  <c r="AB142" i="36"/>
  <c r="AA142" i="36"/>
  <c r="Z142" i="36"/>
  <c r="Y142" i="36"/>
  <c r="X142" i="36"/>
  <c r="W142" i="36"/>
  <c r="V142" i="36"/>
  <c r="U142" i="36"/>
  <c r="T142" i="36"/>
  <c r="S142" i="36"/>
  <c r="R142" i="36"/>
  <c r="Q142" i="36"/>
  <c r="P142" i="36"/>
  <c r="O142" i="36"/>
  <c r="N142" i="36"/>
  <c r="M142" i="36"/>
  <c r="L142" i="36"/>
  <c r="K142" i="36"/>
  <c r="J142" i="36"/>
  <c r="I142" i="36"/>
  <c r="H142" i="36"/>
  <c r="AC141" i="36"/>
  <c r="AB141" i="36"/>
  <c r="AA141" i="36"/>
  <c r="Z141" i="36"/>
  <c r="Y141" i="36"/>
  <c r="X141" i="36"/>
  <c r="W141" i="36"/>
  <c r="V141" i="36"/>
  <c r="U141" i="36"/>
  <c r="T141" i="36"/>
  <c r="S141" i="36"/>
  <c r="R141" i="36"/>
  <c r="Q141" i="36"/>
  <c r="P141" i="36"/>
  <c r="O141" i="36"/>
  <c r="N141" i="36"/>
  <c r="M141" i="36"/>
  <c r="L141" i="36"/>
  <c r="K141" i="36"/>
  <c r="J141" i="36"/>
  <c r="I141" i="36"/>
  <c r="H141" i="36"/>
  <c r="AC140" i="36"/>
  <c r="AC151" i="36" s="1"/>
  <c r="AB140" i="36"/>
  <c r="AB151" i="36" s="1"/>
  <c r="AA140" i="36"/>
  <c r="AA151" i="36" s="1"/>
  <c r="Z140" i="36"/>
  <c r="Z151" i="36" s="1"/>
  <c r="Y140" i="36"/>
  <c r="Y151" i="36" s="1"/>
  <c r="X140" i="36"/>
  <c r="X151" i="36" s="1"/>
  <c r="W140" i="36"/>
  <c r="W151" i="36" s="1"/>
  <c r="V140" i="36"/>
  <c r="V151" i="36" s="1"/>
  <c r="U140" i="36"/>
  <c r="U151" i="36" s="1"/>
  <c r="T140" i="36"/>
  <c r="T151" i="36" s="1"/>
  <c r="S140" i="36"/>
  <c r="S151" i="36" s="1"/>
  <c r="R140" i="36"/>
  <c r="R151" i="36" s="1"/>
  <c r="Q140" i="36"/>
  <c r="Q151" i="36" s="1"/>
  <c r="P140" i="36"/>
  <c r="P151" i="36" s="1"/>
  <c r="O140" i="36"/>
  <c r="O151" i="36" s="1"/>
  <c r="N140" i="36"/>
  <c r="N151" i="36" s="1"/>
  <c r="M140" i="36"/>
  <c r="M151" i="36" s="1"/>
  <c r="L140" i="36"/>
  <c r="L151" i="36" s="1"/>
  <c r="K140" i="36"/>
  <c r="K151" i="36" s="1"/>
  <c r="J140" i="36"/>
  <c r="J151" i="36" s="1"/>
  <c r="I140" i="36"/>
  <c r="I151" i="36" s="1"/>
  <c r="H140" i="36"/>
  <c r="H151" i="36" s="1"/>
  <c r="AC139" i="36"/>
  <c r="AC150" i="36" s="1"/>
  <c r="AB139" i="36"/>
  <c r="AB150" i="36" s="1"/>
  <c r="AA139" i="36"/>
  <c r="AA150" i="36" s="1"/>
  <c r="Z139" i="36"/>
  <c r="Z150" i="36" s="1"/>
  <c r="Y139" i="36"/>
  <c r="Y150" i="36" s="1"/>
  <c r="X139" i="36"/>
  <c r="X150" i="36" s="1"/>
  <c r="W139" i="36"/>
  <c r="W150" i="36" s="1"/>
  <c r="V139" i="36"/>
  <c r="V150" i="36" s="1"/>
  <c r="U139" i="36"/>
  <c r="U150" i="36" s="1"/>
  <c r="T139" i="36"/>
  <c r="T150" i="36" s="1"/>
  <c r="S139" i="36"/>
  <c r="S150" i="36" s="1"/>
  <c r="R139" i="36"/>
  <c r="R150" i="36" s="1"/>
  <c r="Q139" i="36"/>
  <c r="Q150" i="36" s="1"/>
  <c r="P139" i="36"/>
  <c r="P150" i="36" s="1"/>
  <c r="O139" i="36"/>
  <c r="O150" i="36" s="1"/>
  <c r="N139" i="36"/>
  <c r="N150" i="36" s="1"/>
  <c r="M139" i="36"/>
  <c r="M150" i="36" s="1"/>
  <c r="L139" i="36"/>
  <c r="L150" i="36" s="1"/>
  <c r="K139" i="36"/>
  <c r="K150" i="36" s="1"/>
  <c r="J139" i="36"/>
  <c r="J150" i="36" s="1"/>
  <c r="I139" i="36"/>
  <c r="I150" i="36" s="1"/>
  <c r="H139" i="36"/>
  <c r="H150" i="36" s="1"/>
  <c r="AC138" i="36"/>
  <c r="AC149" i="36" s="1"/>
  <c r="AB138" i="36"/>
  <c r="AB149" i="36" s="1"/>
  <c r="AA138" i="36"/>
  <c r="AA149" i="36" s="1"/>
  <c r="Z138" i="36"/>
  <c r="Z149" i="36" s="1"/>
  <c r="Y138" i="36"/>
  <c r="Y149" i="36" s="1"/>
  <c r="X138" i="36"/>
  <c r="X149" i="36" s="1"/>
  <c r="W138" i="36"/>
  <c r="W149" i="36" s="1"/>
  <c r="V138" i="36"/>
  <c r="V149" i="36" s="1"/>
  <c r="U138" i="36"/>
  <c r="U149" i="36" s="1"/>
  <c r="T138" i="36"/>
  <c r="T149" i="36" s="1"/>
  <c r="S138" i="36"/>
  <c r="S149" i="36" s="1"/>
  <c r="R138" i="36"/>
  <c r="R149" i="36" s="1"/>
  <c r="Q138" i="36"/>
  <c r="Q149" i="36" s="1"/>
  <c r="P138" i="36"/>
  <c r="P149" i="36" s="1"/>
  <c r="O138" i="36"/>
  <c r="O149" i="36" s="1"/>
  <c r="N138" i="36"/>
  <c r="N149" i="36" s="1"/>
  <c r="M138" i="36"/>
  <c r="M149" i="36" s="1"/>
  <c r="L138" i="36"/>
  <c r="L149" i="36" s="1"/>
  <c r="K138" i="36"/>
  <c r="K149" i="36" s="1"/>
  <c r="J138" i="36"/>
  <c r="J149" i="36" s="1"/>
  <c r="I138" i="36"/>
  <c r="I149" i="36" s="1"/>
  <c r="H138" i="36"/>
  <c r="H149" i="36" s="1"/>
  <c r="AC137" i="36"/>
  <c r="AC148" i="36" s="1"/>
  <c r="AB137" i="36"/>
  <c r="AB148" i="36" s="1"/>
  <c r="AA137" i="36"/>
  <c r="AA148" i="36" s="1"/>
  <c r="Z137" i="36"/>
  <c r="Z148" i="36" s="1"/>
  <c r="Y137" i="36"/>
  <c r="Y148" i="36" s="1"/>
  <c r="X137" i="36"/>
  <c r="X148" i="36" s="1"/>
  <c r="W137" i="36"/>
  <c r="W148" i="36" s="1"/>
  <c r="V137" i="36"/>
  <c r="V148" i="36" s="1"/>
  <c r="U137" i="36"/>
  <c r="U148" i="36" s="1"/>
  <c r="T137" i="36"/>
  <c r="T148" i="36" s="1"/>
  <c r="S137" i="36"/>
  <c r="S148" i="36" s="1"/>
  <c r="R137" i="36"/>
  <c r="R148" i="36" s="1"/>
  <c r="Q137" i="36"/>
  <c r="Q148" i="36" s="1"/>
  <c r="P137" i="36"/>
  <c r="P148" i="36" s="1"/>
  <c r="O137" i="36"/>
  <c r="O148" i="36" s="1"/>
  <c r="N137" i="36"/>
  <c r="N148" i="36" s="1"/>
  <c r="M137" i="36"/>
  <c r="M148" i="36" s="1"/>
  <c r="L137" i="36"/>
  <c r="L148" i="36" s="1"/>
  <c r="K137" i="36"/>
  <c r="K148" i="36" s="1"/>
  <c r="J137" i="36"/>
  <c r="J148" i="36" s="1"/>
  <c r="I137" i="36"/>
  <c r="I148" i="36" s="1"/>
  <c r="H137" i="36"/>
  <c r="H148" i="36" s="1"/>
  <c r="AC136" i="36"/>
  <c r="AB136" i="36"/>
  <c r="AA136" i="36"/>
  <c r="Z136" i="36"/>
  <c r="Y136" i="36"/>
  <c r="X136" i="36"/>
  <c r="W136" i="36"/>
  <c r="V136" i="36"/>
  <c r="U136" i="36"/>
  <c r="T136" i="36"/>
  <c r="S136" i="36"/>
  <c r="R136" i="36"/>
  <c r="Q136" i="36"/>
  <c r="P136" i="36"/>
  <c r="O136" i="36"/>
  <c r="N136" i="36"/>
  <c r="M136" i="36"/>
  <c r="L136" i="36"/>
  <c r="K136" i="36"/>
  <c r="J136" i="36"/>
  <c r="I136" i="36"/>
  <c r="H136" i="36"/>
  <c r="AC135" i="36"/>
  <c r="AB135" i="36"/>
  <c r="AA135" i="36"/>
  <c r="Z135" i="36"/>
  <c r="Y135" i="36"/>
  <c r="X135" i="36"/>
  <c r="W135" i="36"/>
  <c r="V135" i="36"/>
  <c r="U135" i="36"/>
  <c r="T135" i="36"/>
  <c r="S135" i="36"/>
  <c r="R135" i="36"/>
  <c r="Q135" i="36"/>
  <c r="P135" i="36"/>
  <c r="O135" i="36"/>
  <c r="N135" i="36"/>
  <c r="M135" i="36"/>
  <c r="L135" i="36"/>
  <c r="K135" i="36"/>
  <c r="J135" i="36"/>
  <c r="I135" i="36"/>
  <c r="H135" i="36"/>
  <c r="AC134" i="36"/>
  <c r="AB134" i="36"/>
  <c r="AA134" i="36"/>
  <c r="Z134" i="36"/>
  <c r="Y134" i="36"/>
  <c r="X134" i="36"/>
  <c r="X146" i="36" s="1"/>
  <c r="W134" i="36"/>
  <c r="W146" i="36" s="1"/>
  <c r="V134" i="36"/>
  <c r="V146" i="36" s="1"/>
  <c r="U134" i="36"/>
  <c r="T134" i="36"/>
  <c r="S134" i="36"/>
  <c r="R134" i="36"/>
  <c r="Q134" i="36"/>
  <c r="Q146" i="36" s="1"/>
  <c r="P134" i="36"/>
  <c r="P146" i="36" s="1"/>
  <c r="O134" i="36"/>
  <c r="O146" i="36" s="1"/>
  <c r="N134" i="36"/>
  <c r="N146" i="36" s="1"/>
  <c r="M134" i="36"/>
  <c r="L134" i="36"/>
  <c r="K134" i="36"/>
  <c r="J134" i="36"/>
  <c r="I134" i="36"/>
  <c r="H134" i="36"/>
  <c r="H146" i="36" s="1"/>
  <c r="G114" i="36"/>
  <c r="G94" i="36"/>
  <c r="G103" i="36" s="1"/>
  <c r="G112" i="36" s="1"/>
  <c r="G121" i="36" s="1"/>
  <c r="G130" i="36" s="1"/>
  <c r="G93" i="36"/>
  <c r="G102" i="36" s="1"/>
  <c r="G111" i="36" s="1"/>
  <c r="G120" i="36" s="1"/>
  <c r="G129" i="36" s="1"/>
  <c r="G91" i="36"/>
  <c r="G100" i="36" s="1"/>
  <c r="G109" i="36" s="1"/>
  <c r="G118" i="36" s="1"/>
  <c r="G127" i="36" s="1"/>
  <c r="G90" i="36"/>
  <c r="G99" i="36" s="1"/>
  <c r="G108" i="36" s="1"/>
  <c r="G117" i="36" s="1"/>
  <c r="G126" i="36" s="1"/>
  <c r="G89" i="36"/>
  <c r="G98" i="36" s="1"/>
  <c r="G107" i="36" s="1"/>
  <c r="G116" i="36" s="1"/>
  <c r="G125" i="36" s="1"/>
  <c r="G88" i="36"/>
  <c r="G97" i="36" s="1"/>
  <c r="G106" i="36" s="1"/>
  <c r="G115" i="36" s="1"/>
  <c r="G124" i="36" s="1"/>
  <c r="AC84" i="36"/>
  <c r="AB84" i="36"/>
  <c r="AA84" i="36"/>
  <c r="Z84" i="36"/>
  <c r="Y84" i="36"/>
  <c r="X84" i="36"/>
  <c r="W84" i="36"/>
  <c r="V84" i="36"/>
  <c r="U84" i="36"/>
  <c r="T84" i="36"/>
  <c r="S84" i="36"/>
  <c r="R84" i="36"/>
  <c r="Q84" i="36"/>
  <c r="P84" i="36"/>
  <c r="O84" i="36"/>
  <c r="N84" i="36"/>
  <c r="M84" i="36"/>
  <c r="L84" i="36"/>
  <c r="K84" i="36"/>
  <c r="J84" i="36"/>
  <c r="I84" i="36"/>
  <c r="H84" i="36"/>
  <c r="AC81" i="36"/>
  <c r="AB81" i="36"/>
  <c r="AA81" i="36"/>
  <c r="Z81" i="36"/>
  <c r="Y81" i="36"/>
  <c r="X81" i="36"/>
  <c r="W81" i="36"/>
  <c r="V81" i="36"/>
  <c r="U81" i="36"/>
  <c r="T81" i="36"/>
  <c r="S81" i="36"/>
  <c r="R81" i="36"/>
  <c r="Q81" i="36"/>
  <c r="P81" i="36"/>
  <c r="O81" i="36"/>
  <c r="N81" i="36"/>
  <c r="M81" i="36"/>
  <c r="L81" i="36"/>
  <c r="K81" i="36"/>
  <c r="J81" i="36"/>
  <c r="I81" i="36"/>
  <c r="H81" i="36"/>
  <c r="AC80" i="36"/>
  <c r="AB80" i="36"/>
  <c r="AA80" i="36"/>
  <c r="Z80" i="36"/>
  <c r="Y80" i="36"/>
  <c r="X80" i="36"/>
  <c r="W80" i="36"/>
  <c r="V80" i="36"/>
  <c r="U80" i="36"/>
  <c r="T80" i="36"/>
  <c r="S80" i="36"/>
  <c r="R80" i="36"/>
  <c r="Q80" i="36"/>
  <c r="P80" i="36"/>
  <c r="O80" i="36"/>
  <c r="N80" i="36"/>
  <c r="M80" i="36"/>
  <c r="L80" i="36"/>
  <c r="K80" i="36"/>
  <c r="J80" i="36"/>
  <c r="I80" i="36"/>
  <c r="H80" i="36"/>
  <c r="AC79" i="36"/>
  <c r="AB79" i="36"/>
  <c r="AA79" i="36"/>
  <c r="Z79" i="36"/>
  <c r="Y79" i="36"/>
  <c r="X79" i="36"/>
  <c r="W79" i="36"/>
  <c r="V79" i="36"/>
  <c r="U79" i="36"/>
  <c r="T79" i="36"/>
  <c r="S79" i="36"/>
  <c r="R79" i="36"/>
  <c r="R106" i="36" s="1"/>
  <c r="Q79" i="36"/>
  <c r="P79" i="36"/>
  <c r="O79" i="36"/>
  <c r="N79" i="36"/>
  <c r="M79" i="36"/>
  <c r="L79" i="36"/>
  <c r="K79" i="36"/>
  <c r="J79" i="36"/>
  <c r="I79" i="36"/>
  <c r="H79" i="36"/>
  <c r="G78" i="36"/>
  <c r="E74" i="36"/>
  <c r="E73" i="36"/>
  <c r="E72" i="36"/>
  <c r="E71" i="36"/>
  <c r="E70" i="36"/>
  <c r="BU69" i="36"/>
  <c r="BT69" i="36"/>
  <c r="E69" i="36"/>
  <c r="BU68" i="36"/>
  <c r="BT68" i="36"/>
  <c r="AS68" i="36"/>
  <c r="AR68" i="36"/>
  <c r="AQ68" i="36"/>
  <c r="AP68" i="36"/>
  <c r="E68" i="36"/>
  <c r="BU67" i="36"/>
  <c r="BT67" i="36"/>
  <c r="AS67" i="36"/>
  <c r="AR67" i="36"/>
  <c r="AQ67" i="36"/>
  <c r="AP67" i="36"/>
  <c r="E67" i="36"/>
  <c r="BU66" i="36"/>
  <c r="BT66" i="36"/>
  <c r="AS66" i="36"/>
  <c r="AR66" i="36"/>
  <c r="AQ66" i="36"/>
  <c r="AP66" i="36"/>
  <c r="E66" i="36"/>
  <c r="BU65" i="36"/>
  <c r="BT65" i="36"/>
  <c r="AS65" i="36"/>
  <c r="AR65" i="36"/>
  <c r="AQ65" i="36"/>
  <c r="AP65" i="36"/>
  <c r="E65" i="36"/>
  <c r="BW64" i="36"/>
  <c r="BV64" i="36"/>
  <c r="BU64" i="36"/>
  <c r="BT64" i="36"/>
  <c r="BS64" i="36"/>
  <c r="BR64" i="36"/>
  <c r="BQ64" i="36"/>
  <c r="BP64" i="36"/>
  <c r="BO64" i="36"/>
  <c r="BN64" i="36"/>
  <c r="BM64" i="36"/>
  <c r="BL64" i="36"/>
  <c r="BK64" i="36"/>
  <c r="BJ64" i="36"/>
  <c r="BI64" i="36"/>
  <c r="BH64" i="36"/>
  <c r="BG64" i="36"/>
  <c r="BF64" i="36"/>
  <c r="BE64" i="36"/>
  <c r="BD64" i="36"/>
  <c r="BC64" i="36"/>
  <c r="BB64" i="36"/>
  <c r="AZ64" i="36"/>
  <c r="AY64" i="36"/>
  <c r="AX64" i="36"/>
  <c r="AW64" i="36"/>
  <c r="AV64" i="36"/>
  <c r="AU64" i="36"/>
  <c r="AT64" i="36"/>
  <c r="AS64" i="36"/>
  <c r="AR64" i="36"/>
  <c r="AQ64" i="36"/>
  <c r="AP64" i="36"/>
  <c r="AO64" i="36"/>
  <c r="AN64" i="36"/>
  <c r="AM64" i="36"/>
  <c r="AL64" i="36"/>
  <c r="AK64" i="36"/>
  <c r="AJ64" i="36"/>
  <c r="AI64" i="36"/>
  <c r="AH64" i="36"/>
  <c r="AG64" i="36"/>
  <c r="AF64" i="36"/>
  <c r="AE64" i="36"/>
  <c r="E64" i="36"/>
  <c r="BW63" i="36"/>
  <c r="BV63" i="36"/>
  <c r="BU63" i="36"/>
  <c r="BT63" i="36"/>
  <c r="BS63" i="36"/>
  <c r="BR63" i="36"/>
  <c r="BQ63" i="36"/>
  <c r="BP63" i="36"/>
  <c r="BO63" i="36"/>
  <c r="BN63" i="36"/>
  <c r="BM63" i="36"/>
  <c r="BL63" i="36"/>
  <c r="BK63" i="36"/>
  <c r="BJ63" i="36"/>
  <c r="BI63" i="36"/>
  <c r="BH63" i="36"/>
  <c r="BG63" i="36"/>
  <c r="BF63" i="36"/>
  <c r="BE63" i="36"/>
  <c r="BD63" i="36"/>
  <c r="BC63" i="36"/>
  <c r="BB63" i="36"/>
  <c r="AZ63" i="36"/>
  <c r="AY63" i="36"/>
  <c r="AX63" i="36"/>
  <c r="AW63" i="36"/>
  <c r="AV63" i="36"/>
  <c r="AU63" i="36"/>
  <c r="AT63" i="36"/>
  <c r="AS63" i="36"/>
  <c r="AR63" i="36"/>
  <c r="AQ63" i="36"/>
  <c r="AP63" i="36"/>
  <c r="AO63" i="36"/>
  <c r="AN63" i="36"/>
  <c r="AM63" i="36"/>
  <c r="AL63" i="36"/>
  <c r="AK63" i="36"/>
  <c r="AJ63" i="36"/>
  <c r="AI63" i="36"/>
  <c r="AH63" i="36"/>
  <c r="AG63" i="36"/>
  <c r="AF63" i="36"/>
  <c r="AE63" i="36"/>
  <c r="E63" i="36"/>
  <c r="BW62" i="36"/>
  <c r="BV62" i="36"/>
  <c r="BU62" i="36"/>
  <c r="BT62" i="36"/>
  <c r="BS62" i="36"/>
  <c r="BR62" i="36"/>
  <c r="BQ62" i="36"/>
  <c r="BP62" i="36"/>
  <c r="BO62" i="36"/>
  <c r="BN62" i="36"/>
  <c r="BM62" i="36"/>
  <c r="BL62" i="36"/>
  <c r="BK62" i="36"/>
  <c r="BJ62" i="36"/>
  <c r="BI62" i="36"/>
  <c r="BH62" i="36"/>
  <c r="BG62" i="36"/>
  <c r="BF62" i="36"/>
  <c r="BE62" i="36"/>
  <c r="BD62" i="36"/>
  <c r="BC62" i="36"/>
  <c r="BB62" i="36"/>
  <c r="AZ62" i="36"/>
  <c r="AY62" i="36"/>
  <c r="AX62" i="36"/>
  <c r="AW62" i="36"/>
  <c r="AV62" i="36"/>
  <c r="AU62" i="36"/>
  <c r="AT62" i="36"/>
  <c r="AS62" i="36"/>
  <c r="AR62" i="36"/>
  <c r="AQ62" i="36"/>
  <c r="AP62" i="36"/>
  <c r="AO62" i="36"/>
  <c r="AN62" i="36"/>
  <c r="AM62" i="36"/>
  <c r="AL62" i="36"/>
  <c r="AK62" i="36"/>
  <c r="AJ62" i="36"/>
  <c r="AI62" i="36"/>
  <c r="AH62" i="36"/>
  <c r="AG62" i="36"/>
  <c r="AF62" i="36"/>
  <c r="AE62" i="36"/>
  <c r="E62" i="36"/>
  <c r="BW61" i="36"/>
  <c r="BV61" i="36"/>
  <c r="BU61" i="36"/>
  <c r="BT61" i="36"/>
  <c r="BS61" i="36"/>
  <c r="BR61" i="36"/>
  <c r="BQ61" i="36"/>
  <c r="BP61" i="36"/>
  <c r="BO61" i="36"/>
  <c r="BN61" i="36"/>
  <c r="BM61" i="36"/>
  <c r="BL61" i="36"/>
  <c r="BK61" i="36"/>
  <c r="BJ61" i="36"/>
  <c r="BI61" i="36"/>
  <c r="BH61" i="36"/>
  <c r="BG61" i="36"/>
  <c r="BF61" i="36"/>
  <c r="BE61" i="36"/>
  <c r="BD61" i="36"/>
  <c r="BC61" i="36"/>
  <c r="BB61" i="36"/>
  <c r="AZ61" i="36"/>
  <c r="AY61" i="36"/>
  <c r="AX61" i="36"/>
  <c r="AW61" i="36"/>
  <c r="AV61" i="36"/>
  <c r="AU61" i="36"/>
  <c r="AT61" i="36"/>
  <c r="AS61" i="36"/>
  <c r="AR61" i="36"/>
  <c r="AQ61" i="36"/>
  <c r="AP61" i="36"/>
  <c r="AO61" i="36"/>
  <c r="AN61" i="36"/>
  <c r="AM61" i="36"/>
  <c r="AL61" i="36"/>
  <c r="AK61" i="36"/>
  <c r="AJ61" i="36"/>
  <c r="AI61" i="36"/>
  <c r="AH61" i="36"/>
  <c r="AG61" i="36"/>
  <c r="AF61" i="36"/>
  <c r="AE61" i="36"/>
  <c r="E61" i="36"/>
  <c r="BW60" i="36"/>
  <c r="BV60" i="36"/>
  <c r="BU60" i="36"/>
  <c r="BT60" i="36"/>
  <c r="BS60" i="36"/>
  <c r="BR60" i="36"/>
  <c r="BQ60" i="36"/>
  <c r="BP60" i="36"/>
  <c r="BO60" i="36"/>
  <c r="BN60" i="36"/>
  <c r="BM60" i="36"/>
  <c r="BL60" i="36"/>
  <c r="BK60" i="36"/>
  <c r="BJ60" i="36"/>
  <c r="BI60" i="36"/>
  <c r="BH60" i="36"/>
  <c r="BG60" i="36"/>
  <c r="BF60" i="36"/>
  <c r="BE60" i="36"/>
  <c r="BD60" i="36"/>
  <c r="BC60" i="36"/>
  <c r="BB60" i="36"/>
  <c r="AZ60" i="36"/>
  <c r="AY60" i="36"/>
  <c r="AX60" i="36"/>
  <c r="AW60" i="36"/>
  <c r="AV60" i="36"/>
  <c r="AU60" i="36"/>
  <c r="AT60" i="36"/>
  <c r="AS60" i="36"/>
  <c r="AR60" i="36"/>
  <c r="AQ60" i="36"/>
  <c r="AP60" i="36"/>
  <c r="AO60" i="36"/>
  <c r="AN60" i="36"/>
  <c r="AM60" i="36"/>
  <c r="AL60" i="36"/>
  <c r="AK60" i="36"/>
  <c r="AJ60" i="36"/>
  <c r="AI60" i="36"/>
  <c r="AH60" i="36"/>
  <c r="AG60" i="36"/>
  <c r="AF60" i="36"/>
  <c r="AE60" i="36"/>
  <c r="E60" i="36"/>
  <c r="BW59" i="36"/>
  <c r="BV59" i="36"/>
  <c r="BU59" i="36"/>
  <c r="BT59" i="36"/>
  <c r="BS59" i="36"/>
  <c r="BR59" i="36"/>
  <c r="BQ59" i="36"/>
  <c r="BP59" i="36"/>
  <c r="BO59" i="36"/>
  <c r="BN59" i="36"/>
  <c r="BM59" i="36"/>
  <c r="BL59" i="36"/>
  <c r="BK59" i="36"/>
  <c r="BJ59" i="36"/>
  <c r="BI59" i="36"/>
  <c r="BH59" i="36"/>
  <c r="BG59" i="36"/>
  <c r="BF59" i="36"/>
  <c r="BE59" i="36"/>
  <c r="BD59" i="36"/>
  <c r="BC59" i="36"/>
  <c r="BB59" i="36"/>
  <c r="AZ59" i="36"/>
  <c r="AY59" i="36"/>
  <c r="AX59" i="36"/>
  <c r="AW59" i="36"/>
  <c r="AV59" i="36"/>
  <c r="AU59" i="36"/>
  <c r="AT59" i="36"/>
  <c r="AS59" i="36"/>
  <c r="AR59" i="36"/>
  <c r="AQ59" i="36"/>
  <c r="AP59" i="36"/>
  <c r="AO59" i="36"/>
  <c r="AN59" i="36"/>
  <c r="AM59" i="36"/>
  <c r="AL59" i="36"/>
  <c r="AK59" i="36"/>
  <c r="AJ59" i="36"/>
  <c r="AI59" i="36"/>
  <c r="AH59" i="36"/>
  <c r="AG59" i="36"/>
  <c r="AF59" i="36"/>
  <c r="AE59" i="36"/>
  <c r="E59" i="36"/>
  <c r="BW58" i="36"/>
  <c r="BV58" i="36"/>
  <c r="BU58" i="36"/>
  <c r="BT58" i="36"/>
  <c r="BS58" i="36"/>
  <c r="BR58" i="36"/>
  <c r="BQ58" i="36"/>
  <c r="BP58" i="36"/>
  <c r="BO58" i="36"/>
  <c r="BN58" i="36"/>
  <c r="BM58" i="36"/>
  <c r="BL58" i="36"/>
  <c r="BK58" i="36"/>
  <c r="BJ58" i="36"/>
  <c r="BI58" i="36"/>
  <c r="BH58" i="36"/>
  <c r="BG58" i="36"/>
  <c r="BF58" i="36"/>
  <c r="BE58" i="36"/>
  <c r="BD58" i="36"/>
  <c r="BC58" i="36"/>
  <c r="BB58" i="36"/>
  <c r="AZ58" i="36"/>
  <c r="AY58" i="36"/>
  <c r="AX58" i="36"/>
  <c r="AW58" i="36"/>
  <c r="AV58" i="36"/>
  <c r="AU58" i="36"/>
  <c r="AT58" i="36"/>
  <c r="AS58" i="36"/>
  <c r="AR58" i="36"/>
  <c r="AQ58" i="36"/>
  <c r="AP58" i="36"/>
  <c r="AO58" i="36"/>
  <c r="AN58" i="36"/>
  <c r="AM58" i="36"/>
  <c r="AL58" i="36"/>
  <c r="AK58" i="36"/>
  <c r="AJ58" i="36"/>
  <c r="AI58" i="36"/>
  <c r="AH58" i="36"/>
  <c r="AG58" i="36"/>
  <c r="AF58" i="36"/>
  <c r="AE58" i="36"/>
  <c r="E58" i="36"/>
  <c r="BW57" i="36"/>
  <c r="BV57" i="36"/>
  <c r="BU57" i="36"/>
  <c r="BT57" i="36"/>
  <c r="BS57" i="36"/>
  <c r="BR57" i="36"/>
  <c r="BQ57" i="36"/>
  <c r="BP57" i="36"/>
  <c r="BO57" i="36"/>
  <c r="BN57" i="36"/>
  <c r="BM57" i="36"/>
  <c r="BL57" i="36"/>
  <c r="BK57" i="36"/>
  <c r="BJ57" i="36"/>
  <c r="BI57" i="36"/>
  <c r="BH57" i="36"/>
  <c r="BG57" i="36"/>
  <c r="BF57" i="36"/>
  <c r="BE57" i="36"/>
  <c r="BD57" i="36"/>
  <c r="BC57" i="36"/>
  <c r="BB57" i="36"/>
  <c r="AZ57" i="36"/>
  <c r="AY57" i="36"/>
  <c r="AX57" i="36"/>
  <c r="AW57" i="36"/>
  <c r="AV57" i="36"/>
  <c r="AU57" i="36"/>
  <c r="AT57" i="36"/>
  <c r="AS57" i="36"/>
  <c r="AR57" i="36"/>
  <c r="AQ57" i="36"/>
  <c r="AP57" i="36"/>
  <c r="AO57" i="36"/>
  <c r="AN57" i="36"/>
  <c r="AM57" i="36"/>
  <c r="AL57" i="36"/>
  <c r="AK57" i="36"/>
  <c r="AJ57" i="36"/>
  <c r="AI57" i="36"/>
  <c r="AH57" i="36"/>
  <c r="AG57" i="36"/>
  <c r="AF57" i="36"/>
  <c r="AE57" i="36"/>
  <c r="E57" i="36"/>
  <c r="BW53" i="36"/>
  <c r="BV53" i="36"/>
  <c r="BT53" i="36"/>
  <c r="BS53" i="36"/>
  <c r="BR53" i="36"/>
  <c r="BQ53" i="36"/>
  <c r="BP53" i="36"/>
  <c r="BO53" i="36"/>
  <c r="BN53" i="36"/>
  <c r="BM53" i="36"/>
  <c r="BL53" i="36"/>
  <c r="BK53" i="36"/>
  <c r="BJ53" i="36"/>
  <c r="BI53" i="36"/>
  <c r="BH53" i="36"/>
  <c r="BG53" i="36"/>
  <c r="BF53" i="36"/>
  <c r="BE53" i="36"/>
  <c r="BD53" i="36"/>
  <c r="BC53" i="36"/>
  <c r="BB53" i="36"/>
  <c r="AZ53" i="36"/>
  <c r="AY53" i="36"/>
  <c r="AW53" i="36"/>
  <c r="AV53" i="36"/>
  <c r="AU53" i="36"/>
  <c r="AT53" i="36"/>
  <c r="AS53" i="36"/>
  <c r="AR53" i="36"/>
  <c r="AQ53" i="36"/>
  <c r="AP53" i="36"/>
  <c r="AO53" i="36"/>
  <c r="AN53" i="36"/>
  <c r="AM53" i="36"/>
  <c r="AL53" i="36"/>
  <c r="AK53" i="36"/>
  <c r="AJ53" i="36"/>
  <c r="AI53" i="36"/>
  <c r="AH53" i="36"/>
  <c r="AG53" i="36"/>
  <c r="AF53" i="36"/>
  <c r="AE53" i="36"/>
  <c r="E53" i="36"/>
  <c r="BW52" i="36"/>
  <c r="BV52" i="36"/>
  <c r="BT52" i="36"/>
  <c r="BS52" i="36"/>
  <c r="BR52" i="36"/>
  <c r="BQ52" i="36"/>
  <c r="BP52" i="36"/>
  <c r="BO52" i="36"/>
  <c r="BN52" i="36"/>
  <c r="BM52" i="36"/>
  <c r="BL52" i="36"/>
  <c r="BK52" i="36"/>
  <c r="BJ52" i="36"/>
  <c r="BI52" i="36"/>
  <c r="BH52" i="36"/>
  <c r="BG52" i="36"/>
  <c r="BF52" i="36"/>
  <c r="BE52" i="36"/>
  <c r="BD52" i="36"/>
  <c r="BC52" i="36"/>
  <c r="BB52" i="36"/>
  <c r="AZ52" i="36"/>
  <c r="AY52" i="36"/>
  <c r="AW52" i="36"/>
  <c r="AV52" i="36"/>
  <c r="AU52" i="36"/>
  <c r="AT52" i="36"/>
  <c r="AS52" i="36"/>
  <c r="AR52" i="36"/>
  <c r="AQ52" i="36"/>
  <c r="AP52" i="36"/>
  <c r="AO52" i="36"/>
  <c r="AN52" i="36"/>
  <c r="AM52" i="36"/>
  <c r="AL52" i="36"/>
  <c r="AK52" i="36"/>
  <c r="AJ52" i="36"/>
  <c r="AI52" i="36"/>
  <c r="AH52" i="36"/>
  <c r="AG52" i="36"/>
  <c r="AF52" i="36"/>
  <c r="AE52" i="36"/>
  <c r="E52" i="36"/>
  <c r="BW51" i="36"/>
  <c r="BV51" i="36"/>
  <c r="BT51" i="36"/>
  <c r="BS51" i="36"/>
  <c r="BR51" i="36"/>
  <c r="BQ51" i="36"/>
  <c r="BP51" i="36"/>
  <c r="BO51" i="36"/>
  <c r="BN51" i="36"/>
  <c r="BM51" i="36"/>
  <c r="BL51" i="36"/>
  <c r="BK51" i="36"/>
  <c r="BJ51" i="36"/>
  <c r="BI51" i="36"/>
  <c r="BH51" i="36"/>
  <c r="BG51" i="36"/>
  <c r="BF51" i="36"/>
  <c r="BE51" i="36"/>
  <c r="BD51" i="36"/>
  <c r="BC51" i="36"/>
  <c r="BB51" i="36"/>
  <c r="AZ51" i="36"/>
  <c r="AY51" i="36"/>
  <c r="AW51" i="36"/>
  <c r="AV51" i="36"/>
  <c r="AU51" i="36"/>
  <c r="AT51" i="36"/>
  <c r="AS51" i="36"/>
  <c r="AR51" i="36"/>
  <c r="AQ51" i="36"/>
  <c r="AP51" i="36"/>
  <c r="AO51" i="36"/>
  <c r="AN51" i="36"/>
  <c r="AM51" i="36"/>
  <c r="AL51" i="36"/>
  <c r="AK51" i="36"/>
  <c r="AJ51" i="36"/>
  <c r="AI51" i="36"/>
  <c r="AH51" i="36"/>
  <c r="AG51" i="36"/>
  <c r="AF51" i="36"/>
  <c r="AE51" i="36"/>
  <c r="E51" i="36"/>
  <c r="BW50" i="36"/>
  <c r="BV50" i="36"/>
  <c r="BT50" i="36"/>
  <c r="BS50" i="36"/>
  <c r="BR50" i="36"/>
  <c r="BQ50" i="36"/>
  <c r="BP50" i="36"/>
  <c r="BO50" i="36"/>
  <c r="BN50" i="36"/>
  <c r="BM50" i="36"/>
  <c r="BL50" i="36"/>
  <c r="BK50" i="36"/>
  <c r="BJ50" i="36"/>
  <c r="BI50" i="36"/>
  <c r="BH50" i="36"/>
  <c r="BG50" i="36"/>
  <c r="BF50" i="36"/>
  <c r="BE50" i="36"/>
  <c r="BD50" i="36"/>
  <c r="BC50" i="36"/>
  <c r="BB50" i="36"/>
  <c r="AZ50" i="36"/>
  <c r="AY50" i="36"/>
  <c r="AW50" i="36"/>
  <c r="AV50" i="36"/>
  <c r="AU50" i="36"/>
  <c r="AT50" i="36"/>
  <c r="AS50" i="36"/>
  <c r="AR50" i="36"/>
  <c r="AQ50" i="36"/>
  <c r="AP50" i="36"/>
  <c r="AO50" i="36"/>
  <c r="AN50" i="36"/>
  <c r="AM50" i="36"/>
  <c r="AL50" i="36"/>
  <c r="AK50" i="36"/>
  <c r="AJ50" i="36"/>
  <c r="AI50" i="36"/>
  <c r="AH50" i="36"/>
  <c r="AG50" i="36"/>
  <c r="AF50" i="36"/>
  <c r="AE50" i="36"/>
  <c r="E50" i="36"/>
  <c r="BW49" i="36"/>
  <c r="BV49" i="36"/>
  <c r="BT49" i="36"/>
  <c r="BS49" i="36"/>
  <c r="BR49" i="36"/>
  <c r="BQ49" i="36"/>
  <c r="BP49" i="36"/>
  <c r="BO49" i="36"/>
  <c r="BN49" i="36"/>
  <c r="BM49" i="36"/>
  <c r="BL49" i="36"/>
  <c r="BK49" i="36"/>
  <c r="BJ49" i="36"/>
  <c r="BI49" i="36"/>
  <c r="BH49" i="36"/>
  <c r="BG49" i="36"/>
  <c r="BF49" i="36"/>
  <c r="BE49" i="36"/>
  <c r="BD49" i="36"/>
  <c r="BC49" i="36"/>
  <c r="BB49" i="36"/>
  <c r="AZ49" i="36"/>
  <c r="AY49" i="36"/>
  <c r="AW49" i="36"/>
  <c r="AV49" i="36"/>
  <c r="AU49" i="36"/>
  <c r="AT49" i="36"/>
  <c r="AS49" i="36"/>
  <c r="AR49" i="36"/>
  <c r="AQ49" i="36"/>
  <c r="AP49" i="36"/>
  <c r="AO49" i="36"/>
  <c r="AN49" i="36"/>
  <c r="AM49" i="36"/>
  <c r="AL49" i="36"/>
  <c r="AK49" i="36"/>
  <c r="AJ49" i="36"/>
  <c r="AI49" i="36"/>
  <c r="AH49" i="36"/>
  <c r="AG49" i="36"/>
  <c r="AF49" i="36"/>
  <c r="AE49" i="36"/>
  <c r="E49" i="36"/>
  <c r="BW48" i="36"/>
  <c r="BV48" i="36"/>
  <c r="BT48" i="36"/>
  <c r="BS48" i="36"/>
  <c r="BR48" i="36"/>
  <c r="BQ48" i="36"/>
  <c r="BP48" i="36"/>
  <c r="BO48" i="36"/>
  <c r="BN48" i="36"/>
  <c r="BM48" i="36"/>
  <c r="BL48" i="36"/>
  <c r="BK48" i="36"/>
  <c r="BJ48" i="36"/>
  <c r="BI48" i="36"/>
  <c r="BH48" i="36"/>
  <c r="BG48" i="36"/>
  <c r="BF48" i="36"/>
  <c r="BE48" i="36"/>
  <c r="BD48" i="36"/>
  <c r="BC48" i="36"/>
  <c r="BB48" i="36"/>
  <c r="AZ48" i="36"/>
  <c r="AY48" i="36"/>
  <c r="AW48" i="36"/>
  <c r="AV48" i="36"/>
  <c r="AU48" i="36"/>
  <c r="AT48" i="36"/>
  <c r="AS48" i="36"/>
  <c r="AR48" i="36"/>
  <c r="AQ48" i="36"/>
  <c r="AP48" i="36"/>
  <c r="AO48" i="36"/>
  <c r="AN48" i="36"/>
  <c r="AM48" i="36"/>
  <c r="AL48" i="36"/>
  <c r="AK48" i="36"/>
  <c r="AJ48" i="36"/>
  <c r="AI48" i="36"/>
  <c r="AH48" i="36"/>
  <c r="AG48" i="36"/>
  <c r="AF48" i="36"/>
  <c r="AE48" i="36"/>
  <c r="E48" i="36"/>
  <c r="BW47" i="36"/>
  <c r="BV47" i="36"/>
  <c r="BT47" i="36"/>
  <c r="BS47" i="36"/>
  <c r="BR47" i="36"/>
  <c r="BQ47" i="36"/>
  <c r="BP47" i="36"/>
  <c r="BO47" i="36"/>
  <c r="BN47" i="36"/>
  <c r="BM47" i="36"/>
  <c r="BL47" i="36"/>
  <c r="BK47" i="36"/>
  <c r="BJ47" i="36"/>
  <c r="BI47" i="36"/>
  <c r="BH47" i="36"/>
  <c r="BG47" i="36"/>
  <c r="BF47" i="36"/>
  <c r="BE47" i="36"/>
  <c r="BD47" i="36"/>
  <c r="BC47" i="36"/>
  <c r="BB47" i="36"/>
  <c r="AZ47" i="36"/>
  <c r="AN47" i="36"/>
  <c r="AM47" i="36"/>
  <c r="AL47" i="36"/>
  <c r="AK47" i="36"/>
  <c r="AJ47" i="36"/>
  <c r="AI47" i="36"/>
  <c r="AH47" i="36"/>
  <c r="AG47" i="36"/>
  <c r="AF47" i="36"/>
  <c r="AE47" i="36"/>
  <c r="E47" i="36"/>
  <c r="BW46" i="36"/>
  <c r="BV46" i="36"/>
  <c r="BT46" i="36"/>
  <c r="BS46" i="36"/>
  <c r="BR46" i="36"/>
  <c r="BQ46" i="36"/>
  <c r="BP46" i="36"/>
  <c r="BO46" i="36"/>
  <c r="BN46" i="36"/>
  <c r="BM46" i="36"/>
  <c r="BL46" i="36"/>
  <c r="BK46" i="36"/>
  <c r="BJ46" i="36"/>
  <c r="BI46" i="36"/>
  <c r="BH46" i="36"/>
  <c r="BG46" i="36"/>
  <c r="BF46" i="36"/>
  <c r="BE46" i="36"/>
  <c r="BD46" i="36"/>
  <c r="BC46" i="36"/>
  <c r="BB46" i="36"/>
  <c r="AZ46" i="36"/>
  <c r="AN46" i="36"/>
  <c r="AM46" i="36"/>
  <c r="AL46" i="36"/>
  <c r="AK46" i="36"/>
  <c r="AJ46" i="36"/>
  <c r="AI46" i="36"/>
  <c r="AH46" i="36"/>
  <c r="AG46" i="36"/>
  <c r="AF46" i="36"/>
  <c r="AE46" i="36"/>
  <c r="E46" i="36"/>
  <c r="BW45" i="36"/>
  <c r="BV45" i="36"/>
  <c r="BT45" i="36"/>
  <c r="BS45" i="36"/>
  <c r="BR45" i="36"/>
  <c r="BQ45" i="36"/>
  <c r="BP45" i="36"/>
  <c r="BO45" i="36"/>
  <c r="BN45" i="36"/>
  <c r="BM45" i="36"/>
  <c r="BL45" i="36"/>
  <c r="BK45" i="36"/>
  <c r="BJ45" i="36"/>
  <c r="BI45" i="36"/>
  <c r="BH45" i="36"/>
  <c r="BG45" i="36"/>
  <c r="BF45" i="36"/>
  <c r="BE45" i="36"/>
  <c r="BD45" i="36"/>
  <c r="BC45" i="36"/>
  <c r="BB45" i="36"/>
  <c r="AZ45" i="36"/>
  <c r="AN45" i="36"/>
  <c r="AM45" i="36"/>
  <c r="AL45" i="36"/>
  <c r="AK45" i="36"/>
  <c r="AJ45" i="36"/>
  <c r="AI45" i="36"/>
  <c r="AH45" i="36"/>
  <c r="AG45" i="36"/>
  <c r="AF45" i="36"/>
  <c r="AE45" i="36"/>
  <c r="E45" i="36"/>
  <c r="BW44" i="36"/>
  <c r="BV44" i="36"/>
  <c r="BT44" i="36"/>
  <c r="BS44" i="36"/>
  <c r="BR44" i="36"/>
  <c r="BQ44" i="36"/>
  <c r="BP44" i="36"/>
  <c r="BO44" i="36"/>
  <c r="BN44" i="36"/>
  <c r="BM44" i="36"/>
  <c r="BL44" i="36"/>
  <c r="BK44" i="36"/>
  <c r="BJ44" i="36"/>
  <c r="BI44" i="36"/>
  <c r="BH44" i="36"/>
  <c r="BG44" i="36"/>
  <c r="BF44" i="36"/>
  <c r="BE44" i="36"/>
  <c r="BD44" i="36"/>
  <c r="BC44" i="36"/>
  <c r="BB44" i="36"/>
  <c r="AZ44" i="36"/>
  <c r="AN44" i="36"/>
  <c r="AM44" i="36"/>
  <c r="AL44" i="36"/>
  <c r="AK44" i="36"/>
  <c r="AJ44" i="36"/>
  <c r="AI44" i="36"/>
  <c r="AH44" i="36"/>
  <c r="AG44" i="36"/>
  <c r="AF44" i="36"/>
  <c r="AE44" i="36"/>
  <c r="E44" i="36"/>
  <c r="BW43" i="36"/>
  <c r="BV43" i="36"/>
  <c r="BT43" i="36"/>
  <c r="BS43" i="36"/>
  <c r="BR43" i="36"/>
  <c r="BQ43" i="36"/>
  <c r="BP43" i="36"/>
  <c r="BO43" i="36"/>
  <c r="BN43" i="36"/>
  <c r="BM43" i="36"/>
  <c r="BL43" i="36"/>
  <c r="BK43" i="36"/>
  <c r="BJ43" i="36"/>
  <c r="BI43" i="36"/>
  <c r="BH43" i="36"/>
  <c r="BG43" i="36"/>
  <c r="BF43" i="36"/>
  <c r="BE43" i="36"/>
  <c r="BD43" i="36"/>
  <c r="BC43" i="36"/>
  <c r="BB43" i="36"/>
  <c r="AZ43" i="36"/>
  <c r="AN43" i="36"/>
  <c r="AM43" i="36"/>
  <c r="AL43" i="36"/>
  <c r="AK43" i="36"/>
  <c r="AJ43" i="36"/>
  <c r="AI43" i="36"/>
  <c r="AH43" i="36"/>
  <c r="AG43" i="36"/>
  <c r="AF43" i="36"/>
  <c r="AE43" i="36"/>
  <c r="E43" i="36"/>
  <c r="BW42" i="36"/>
  <c r="BV42" i="36"/>
  <c r="BT42" i="36"/>
  <c r="BS42" i="36"/>
  <c r="BR42" i="36"/>
  <c r="BQ42" i="36"/>
  <c r="BP42" i="36"/>
  <c r="BO42" i="36"/>
  <c r="BN42" i="36"/>
  <c r="BM42" i="36"/>
  <c r="BL42" i="36"/>
  <c r="BK42" i="36"/>
  <c r="BJ42" i="36"/>
  <c r="BI42" i="36"/>
  <c r="BH42" i="36"/>
  <c r="BG42" i="36"/>
  <c r="BF42" i="36"/>
  <c r="BE42" i="36"/>
  <c r="BD42" i="36"/>
  <c r="BC42" i="36"/>
  <c r="BB42" i="36"/>
  <c r="AZ42" i="36"/>
  <c r="AN42" i="36"/>
  <c r="AM42" i="36"/>
  <c r="AL42" i="36"/>
  <c r="AK42" i="36"/>
  <c r="AJ42" i="36"/>
  <c r="AI42" i="36"/>
  <c r="AH42" i="36"/>
  <c r="AG42" i="36"/>
  <c r="AF42" i="36"/>
  <c r="AE42" i="36"/>
  <c r="E42" i="36"/>
  <c r="BW41" i="36"/>
  <c r="BV41" i="36"/>
  <c r="BT41" i="36"/>
  <c r="BS41" i="36"/>
  <c r="BR41" i="36"/>
  <c r="BQ41" i="36"/>
  <c r="BP41" i="36"/>
  <c r="BO41" i="36"/>
  <c r="BN41" i="36"/>
  <c r="BM41" i="36"/>
  <c r="BL41" i="36"/>
  <c r="BK41" i="36"/>
  <c r="BJ41" i="36"/>
  <c r="BI41" i="36"/>
  <c r="BH41" i="36"/>
  <c r="BG41" i="36"/>
  <c r="BF41" i="36"/>
  <c r="BE41" i="36"/>
  <c r="BD41" i="36"/>
  <c r="BC41" i="36"/>
  <c r="BB41" i="36"/>
  <c r="AZ41" i="36"/>
  <c r="AN41" i="36"/>
  <c r="AM41" i="36"/>
  <c r="AL41" i="36"/>
  <c r="AK41" i="36"/>
  <c r="AJ41" i="36"/>
  <c r="AI41" i="36"/>
  <c r="AH41" i="36"/>
  <c r="AG41" i="36"/>
  <c r="AF41" i="36"/>
  <c r="AE41" i="36"/>
  <c r="E41" i="36"/>
  <c r="BW40" i="36"/>
  <c r="BV40" i="36"/>
  <c r="BT40" i="36"/>
  <c r="BS40" i="36"/>
  <c r="BR40" i="36"/>
  <c r="BQ40" i="36"/>
  <c r="BP40" i="36"/>
  <c r="BO40" i="36"/>
  <c r="BN40" i="36"/>
  <c r="BM40" i="36"/>
  <c r="BL40" i="36"/>
  <c r="BK40" i="36"/>
  <c r="BJ40" i="36"/>
  <c r="BI40" i="36"/>
  <c r="BH40" i="36"/>
  <c r="BG40" i="36"/>
  <c r="BF40" i="36"/>
  <c r="BE40" i="36"/>
  <c r="BD40" i="36"/>
  <c r="BC40" i="36"/>
  <c r="BB40" i="36"/>
  <c r="AZ40" i="36"/>
  <c r="AN40" i="36"/>
  <c r="AM40" i="36"/>
  <c r="AL40" i="36"/>
  <c r="AK40" i="36"/>
  <c r="AJ40" i="36"/>
  <c r="AI40" i="36"/>
  <c r="AH40" i="36"/>
  <c r="AG40" i="36"/>
  <c r="AF40" i="36"/>
  <c r="AE40" i="36"/>
  <c r="E40" i="36"/>
  <c r="BW39" i="36"/>
  <c r="BV39" i="36"/>
  <c r="BT39" i="36"/>
  <c r="BS39" i="36"/>
  <c r="BR39" i="36"/>
  <c r="BQ39" i="36"/>
  <c r="BP39" i="36"/>
  <c r="BO39" i="36"/>
  <c r="BN39" i="36"/>
  <c r="BM39" i="36"/>
  <c r="BL39" i="36"/>
  <c r="BK39" i="36"/>
  <c r="BJ39" i="36"/>
  <c r="BI39" i="36"/>
  <c r="BH39" i="36"/>
  <c r="BG39" i="36"/>
  <c r="BF39" i="36"/>
  <c r="BE39" i="36"/>
  <c r="BD39" i="36"/>
  <c r="BC39" i="36"/>
  <c r="BB39" i="36"/>
  <c r="AZ39" i="36"/>
  <c r="AN39" i="36"/>
  <c r="AM39" i="36"/>
  <c r="AL39" i="36"/>
  <c r="AK39" i="36"/>
  <c r="AJ39" i="36"/>
  <c r="AI39" i="36"/>
  <c r="AH39" i="36"/>
  <c r="AG39" i="36"/>
  <c r="AF39" i="36"/>
  <c r="AE39" i="36"/>
  <c r="E39" i="36"/>
  <c r="BW38" i="36"/>
  <c r="BV38" i="36"/>
  <c r="BT38" i="36"/>
  <c r="BS38" i="36"/>
  <c r="BR38" i="36"/>
  <c r="BQ38" i="36"/>
  <c r="BP38" i="36"/>
  <c r="BO38" i="36"/>
  <c r="BN38" i="36"/>
  <c r="BM38" i="36"/>
  <c r="BL38" i="36"/>
  <c r="BK38" i="36"/>
  <c r="BJ38" i="36"/>
  <c r="BI38" i="36"/>
  <c r="BH38" i="36"/>
  <c r="BG38" i="36"/>
  <c r="BF38" i="36"/>
  <c r="BE38" i="36"/>
  <c r="BD38" i="36"/>
  <c r="BC38" i="36"/>
  <c r="BB38" i="36"/>
  <c r="AZ38" i="36"/>
  <c r="AN38" i="36"/>
  <c r="AM38" i="36"/>
  <c r="AL38" i="36"/>
  <c r="AK38" i="36"/>
  <c r="AJ38" i="36"/>
  <c r="AI38" i="36"/>
  <c r="AH38" i="36"/>
  <c r="AG38" i="36"/>
  <c r="AF38" i="36"/>
  <c r="AE38" i="36"/>
  <c r="E38" i="36"/>
  <c r="BW37" i="36"/>
  <c r="BV37" i="36"/>
  <c r="BT37" i="36"/>
  <c r="BS37" i="36"/>
  <c r="BR37" i="36"/>
  <c r="BQ37" i="36"/>
  <c r="BP37" i="36"/>
  <c r="BO37" i="36"/>
  <c r="BN37" i="36"/>
  <c r="BM37" i="36"/>
  <c r="BL37" i="36"/>
  <c r="BK37" i="36"/>
  <c r="BJ37" i="36"/>
  <c r="BI37" i="36"/>
  <c r="BH37" i="36"/>
  <c r="BG37" i="36"/>
  <c r="BF37" i="36"/>
  <c r="BE37" i="36"/>
  <c r="BD37" i="36"/>
  <c r="BC37" i="36"/>
  <c r="BB37" i="36"/>
  <c r="AZ37" i="36"/>
  <c r="AN37" i="36"/>
  <c r="AM37" i="36"/>
  <c r="AL37" i="36"/>
  <c r="AK37" i="36"/>
  <c r="AJ37" i="36"/>
  <c r="AI37" i="36"/>
  <c r="AH37" i="36"/>
  <c r="AG37" i="36"/>
  <c r="AF37" i="36"/>
  <c r="AE37" i="36"/>
  <c r="E37" i="36"/>
  <c r="BW36" i="36"/>
  <c r="BV36" i="36"/>
  <c r="BT36" i="36"/>
  <c r="BS36" i="36"/>
  <c r="BR36" i="36"/>
  <c r="BQ36" i="36"/>
  <c r="BP36" i="36"/>
  <c r="BO36" i="36"/>
  <c r="BN36" i="36"/>
  <c r="BM36" i="36"/>
  <c r="BL36" i="36"/>
  <c r="BK36" i="36"/>
  <c r="BJ36" i="36"/>
  <c r="BI36" i="36"/>
  <c r="BH36" i="36"/>
  <c r="BG36" i="36"/>
  <c r="BF36" i="36"/>
  <c r="BE36" i="36"/>
  <c r="BD36" i="36"/>
  <c r="BC36" i="36"/>
  <c r="BB36" i="36"/>
  <c r="AZ36" i="36"/>
  <c r="AN36" i="36"/>
  <c r="AM36" i="36"/>
  <c r="AL36" i="36"/>
  <c r="AK36" i="36"/>
  <c r="AJ36" i="36"/>
  <c r="AI36" i="36"/>
  <c r="AH36" i="36"/>
  <c r="AG36" i="36"/>
  <c r="AF36" i="36"/>
  <c r="AE36" i="36"/>
  <c r="E36" i="36"/>
  <c r="BW34" i="36"/>
  <c r="BV34" i="36"/>
  <c r="BT34" i="36"/>
  <c r="BS34" i="36"/>
  <c r="BR34" i="36"/>
  <c r="BQ34" i="36"/>
  <c r="BP34" i="36"/>
  <c r="BO34" i="36"/>
  <c r="BN34" i="36"/>
  <c r="BM34" i="36"/>
  <c r="BL34" i="36"/>
  <c r="BK34" i="36"/>
  <c r="BJ34" i="36"/>
  <c r="BI34" i="36"/>
  <c r="BH34" i="36"/>
  <c r="BG34" i="36"/>
  <c r="BF34" i="36"/>
  <c r="BE34" i="36"/>
  <c r="BD34" i="36"/>
  <c r="BC34" i="36"/>
  <c r="BB34" i="36"/>
  <c r="AZ34" i="36"/>
  <c r="AY34" i="36"/>
  <c r="AW34" i="36"/>
  <c r="AV34" i="36"/>
  <c r="AU34" i="36"/>
  <c r="AT34" i="36"/>
  <c r="AS34" i="36"/>
  <c r="AR34" i="36"/>
  <c r="AQ34" i="36"/>
  <c r="AP34" i="36"/>
  <c r="AO34" i="36"/>
  <c r="AN34" i="36"/>
  <c r="AM34" i="36"/>
  <c r="AL34" i="36"/>
  <c r="AK34" i="36"/>
  <c r="AJ34" i="36"/>
  <c r="AI34" i="36"/>
  <c r="AH34" i="36"/>
  <c r="AG34" i="36"/>
  <c r="AF34" i="36"/>
  <c r="AE34" i="36"/>
  <c r="E34" i="36"/>
  <c r="BW33" i="36"/>
  <c r="BV33" i="36"/>
  <c r="BT33" i="36"/>
  <c r="BS33" i="36"/>
  <c r="BR33" i="36"/>
  <c r="BQ33" i="36"/>
  <c r="BP33" i="36"/>
  <c r="BO33" i="36"/>
  <c r="BN33" i="36"/>
  <c r="BM33" i="36"/>
  <c r="BL33" i="36"/>
  <c r="BK33" i="36"/>
  <c r="BJ33" i="36"/>
  <c r="BI33" i="36"/>
  <c r="BH33" i="36"/>
  <c r="BG33" i="36"/>
  <c r="BF33" i="36"/>
  <c r="BE33" i="36"/>
  <c r="BD33" i="36"/>
  <c r="BC33" i="36"/>
  <c r="BB33" i="36"/>
  <c r="AZ33" i="36"/>
  <c r="AY33" i="36"/>
  <c r="AW33" i="36"/>
  <c r="AV33" i="36"/>
  <c r="AU33" i="36"/>
  <c r="AT33" i="36"/>
  <c r="AS33" i="36"/>
  <c r="AR33" i="36"/>
  <c r="AQ33" i="36"/>
  <c r="AP33" i="36"/>
  <c r="AO33" i="36"/>
  <c r="AN33" i="36"/>
  <c r="AM33" i="36"/>
  <c r="AL33" i="36"/>
  <c r="AK33" i="36"/>
  <c r="AJ33" i="36"/>
  <c r="AI33" i="36"/>
  <c r="AH33" i="36"/>
  <c r="AG33" i="36"/>
  <c r="AF33" i="36"/>
  <c r="AE33" i="36"/>
  <c r="E33" i="36"/>
  <c r="E32" i="36"/>
  <c r="E31" i="36"/>
  <c r="E30" i="36"/>
  <c r="E29" i="36"/>
  <c r="E28" i="36"/>
  <c r="BW27" i="36"/>
  <c r="BV27" i="36"/>
  <c r="BU27" i="36"/>
  <c r="BT27" i="36"/>
  <c r="BS27" i="36"/>
  <c r="BR27" i="36"/>
  <c r="BQ27" i="36"/>
  <c r="BP27" i="36"/>
  <c r="BO27" i="36"/>
  <c r="BN27" i="36"/>
  <c r="BM27" i="36"/>
  <c r="BL27" i="36"/>
  <c r="BK27" i="36"/>
  <c r="BJ27" i="36"/>
  <c r="BI27" i="36"/>
  <c r="BH27" i="36"/>
  <c r="BG27" i="36"/>
  <c r="AZ27" i="36"/>
  <c r="AY27" i="36"/>
  <c r="AX27" i="36"/>
  <c r="AW27" i="36"/>
  <c r="AV27" i="36"/>
  <c r="AU27" i="36"/>
  <c r="AT27" i="36"/>
  <c r="AS27" i="36"/>
  <c r="AR27" i="36"/>
  <c r="AQ27" i="36"/>
  <c r="AP27" i="36"/>
  <c r="AO27" i="36"/>
  <c r="E27" i="36"/>
  <c r="BW26" i="36"/>
  <c r="BV26" i="36"/>
  <c r="BU26" i="36"/>
  <c r="BT26" i="36"/>
  <c r="BS26" i="36"/>
  <c r="BR26" i="36"/>
  <c r="BQ26" i="36"/>
  <c r="BP26" i="36"/>
  <c r="BO26" i="36"/>
  <c r="BN26" i="36"/>
  <c r="BM26" i="36"/>
  <c r="BL26" i="36"/>
  <c r="BK26" i="36"/>
  <c r="BJ26" i="36"/>
  <c r="BI26" i="36"/>
  <c r="BH26" i="36"/>
  <c r="BG26" i="36"/>
  <c r="AZ26" i="36"/>
  <c r="AY26" i="36"/>
  <c r="AX26" i="36"/>
  <c r="AW26" i="36"/>
  <c r="AV26" i="36"/>
  <c r="AU26" i="36"/>
  <c r="AT26" i="36"/>
  <c r="AS26" i="36"/>
  <c r="AR26" i="36"/>
  <c r="AQ26" i="36"/>
  <c r="AP26" i="36"/>
  <c r="AO26" i="36"/>
  <c r="E26" i="36"/>
  <c r="BW25" i="36"/>
  <c r="BV25" i="36"/>
  <c r="BU25" i="36"/>
  <c r="BT25" i="36"/>
  <c r="BS25" i="36"/>
  <c r="BR25" i="36"/>
  <c r="BQ25" i="36"/>
  <c r="BP25" i="36"/>
  <c r="BO25" i="36"/>
  <c r="BN25" i="36"/>
  <c r="BM25" i="36"/>
  <c r="BL25" i="36"/>
  <c r="BK25" i="36"/>
  <c r="BJ25" i="36"/>
  <c r="BI25" i="36"/>
  <c r="BH25" i="36"/>
  <c r="BG25" i="36"/>
  <c r="AZ25" i="36"/>
  <c r="AY25" i="36"/>
  <c r="AX25" i="36"/>
  <c r="AW25" i="36"/>
  <c r="AV25" i="36"/>
  <c r="AU25" i="36"/>
  <c r="AT25" i="36"/>
  <c r="AS25" i="36"/>
  <c r="AR25" i="36"/>
  <c r="AQ25" i="36"/>
  <c r="AP25" i="36"/>
  <c r="AO25" i="36"/>
  <c r="E25" i="36"/>
  <c r="BW24" i="36"/>
  <c r="BV24" i="36"/>
  <c r="BU24" i="36"/>
  <c r="BT24" i="36"/>
  <c r="BS24" i="36"/>
  <c r="BR24" i="36"/>
  <c r="BQ24" i="36"/>
  <c r="BP24" i="36"/>
  <c r="BO24" i="36"/>
  <c r="BN24" i="36"/>
  <c r="BM24" i="36"/>
  <c r="BL24" i="36"/>
  <c r="BK24" i="36"/>
  <c r="BJ24" i="36"/>
  <c r="BI24" i="36"/>
  <c r="BH24" i="36"/>
  <c r="BG24" i="36"/>
  <c r="AZ24" i="36"/>
  <c r="AY24" i="36"/>
  <c r="AX24" i="36"/>
  <c r="AW24" i="36"/>
  <c r="AV24" i="36"/>
  <c r="AU24" i="36"/>
  <c r="AT24" i="36"/>
  <c r="AS24" i="36"/>
  <c r="AR24" i="36"/>
  <c r="AQ24" i="36"/>
  <c r="AP24" i="36"/>
  <c r="AO24" i="36"/>
  <c r="E24" i="36"/>
  <c r="BW23" i="36"/>
  <c r="BV23" i="36"/>
  <c r="BU23" i="36"/>
  <c r="BT23" i="36"/>
  <c r="BS23" i="36"/>
  <c r="BR23" i="36"/>
  <c r="BQ23" i="36"/>
  <c r="BP23" i="36"/>
  <c r="BO23" i="36"/>
  <c r="BN23" i="36"/>
  <c r="BM23" i="36"/>
  <c r="BL23" i="36"/>
  <c r="BK23" i="36"/>
  <c r="BJ23" i="36"/>
  <c r="BI23" i="36"/>
  <c r="BH23" i="36"/>
  <c r="BG23" i="36"/>
  <c r="AZ23" i="36"/>
  <c r="AY23" i="36"/>
  <c r="AX23" i="36"/>
  <c r="AW23" i="36"/>
  <c r="AV23" i="36"/>
  <c r="AU23" i="36"/>
  <c r="AT23" i="36"/>
  <c r="AS23" i="36"/>
  <c r="AR23" i="36"/>
  <c r="AQ23" i="36"/>
  <c r="AP23" i="36"/>
  <c r="AO23" i="36"/>
  <c r="E23" i="36"/>
  <c r="BW22" i="36"/>
  <c r="BV22" i="36"/>
  <c r="BU22" i="36"/>
  <c r="BT22" i="36"/>
  <c r="BS22" i="36"/>
  <c r="BR22" i="36"/>
  <c r="BQ22" i="36"/>
  <c r="BP22" i="36"/>
  <c r="BO22" i="36"/>
  <c r="BN22" i="36"/>
  <c r="BM22" i="36"/>
  <c r="BL22" i="36"/>
  <c r="BK22" i="36"/>
  <c r="BJ22" i="36"/>
  <c r="BI22" i="36"/>
  <c r="BH22" i="36"/>
  <c r="BG22" i="36"/>
  <c r="AZ22" i="36"/>
  <c r="AY22" i="36"/>
  <c r="AX22" i="36"/>
  <c r="AW22" i="36"/>
  <c r="AV22" i="36"/>
  <c r="AU22" i="36"/>
  <c r="AT22" i="36"/>
  <c r="AS22" i="36"/>
  <c r="AR22" i="36"/>
  <c r="AQ22" i="36"/>
  <c r="AP22" i="36"/>
  <c r="AO22" i="36"/>
  <c r="E22" i="36"/>
  <c r="BW21" i="36"/>
  <c r="BV21" i="36"/>
  <c r="BU21" i="36"/>
  <c r="BT21" i="36"/>
  <c r="BS21" i="36"/>
  <c r="BR21" i="36"/>
  <c r="BQ21" i="36"/>
  <c r="BP21" i="36"/>
  <c r="BO21" i="36"/>
  <c r="BN21" i="36"/>
  <c r="BM21" i="36"/>
  <c r="BL21" i="36"/>
  <c r="BK21" i="36"/>
  <c r="BJ21" i="36"/>
  <c r="BI21" i="36"/>
  <c r="BH21" i="36"/>
  <c r="BG21" i="36"/>
  <c r="AZ21" i="36"/>
  <c r="AY21" i="36"/>
  <c r="AX21" i="36"/>
  <c r="AW21" i="36"/>
  <c r="AV21" i="36"/>
  <c r="AU21" i="36"/>
  <c r="AT21" i="36"/>
  <c r="AS21" i="36"/>
  <c r="AR21" i="36"/>
  <c r="AQ21" i="36"/>
  <c r="AP21" i="36"/>
  <c r="AO21" i="36"/>
  <c r="E21" i="36"/>
  <c r="BW20" i="36"/>
  <c r="BV20" i="36"/>
  <c r="BU20" i="36"/>
  <c r="BT20" i="36"/>
  <c r="BS20" i="36"/>
  <c r="BR20" i="36"/>
  <c r="BQ20" i="36"/>
  <c r="BP20" i="36"/>
  <c r="BO20" i="36"/>
  <c r="BN20" i="36"/>
  <c r="BM20" i="36"/>
  <c r="BL20" i="36"/>
  <c r="BK20" i="36"/>
  <c r="BJ20" i="36"/>
  <c r="BI20" i="36"/>
  <c r="BH20" i="36"/>
  <c r="BG20" i="36"/>
  <c r="AZ20" i="36"/>
  <c r="AY20" i="36"/>
  <c r="AX20" i="36"/>
  <c r="AW20" i="36"/>
  <c r="AV20" i="36"/>
  <c r="AU20" i="36"/>
  <c r="AT20" i="36"/>
  <c r="AS20" i="36"/>
  <c r="AR20" i="36"/>
  <c r="AQ20" i="36"/>
  <c r="AP20" i="36"/>
  <c r="AO20" i="36"/>
  <c r="E20" i="36"/>
  <c r="BW19" i="36"/>
  <c r="BV19" i="36"/>
  <c r="BU19" i="36"/>
  <c r="BT19" i="36"/>
  <c r="BS19" i="36"/>
  <c r="BR19" i="36"/>
  <c r="BQ19" i="36"/>
  <c r="BP19" i="36"/>
  <c r="BO19" i="36"/>
  <c r="BN19" i="36"/>
  <c r="BM19" i="36"/>
  <c r="BL19" i="36"/>
  <c r="BK19" i="36"/>
  <c r="BJ19" i="36"/>
  <c r="BI19" i="36"/>
  <c r="BH19" i="36"/>
  <c r="BG19" i="36"/>
  <c r="AZ19" i="36"/>
  <c r="AY19" i="36"/>
  <c r="AX19" i="36"/>
  <c r="AW19" i="36"/>
  <c r="AV19" i="36"/>
  <c r="AU19" i="36"/>
  <c r="AT19" i="36"/>
  <c r="AS19" i="36"/>
  <c r="AR19" i="36"/>
  <c r="AQ19" i="36"/>
  <c r="AP19" i="36"/>
  <c r="AO19" i="36"/>
  <c r="E19" i="36"/>
  <c r="BW18" i="36"/>
  <c r="BV18" i="36"/>
  <c r="BU18" i="36"/>
  <c r="BT18" i="36"/>
  <c r="BS18" i="36"/>
  <c r="BR18" i="36"/>
  <c r="BQ18" i="36"/>
  <c r="BP18" i="36"/>
  <c r="BO18" i="36"/>
  <c r="BN18" i="36"/>
  <c r="BM18" i="36"/>
  <c r="BL18" i="36"/>
  <c r="BK18" i="36"/>
  <c r="BJ18" i="36"/>
  <c r="BI18" i="36"/>
  <c r="BH18" i="36"/>
  <c r="BG18" i="36"/>
  <c r="E18" i="36"/>
  <c r="BW17" i="36"/>
  <c r="BV17" i="36"/>
  <c r="BU17" i="36"/>
  <c r="BT17" i="36"/>
  <c r="BS17" i="36"/>
  <c r="BR17" i="36"/>
  <c r="BQ17" i="36"/>
  <c r="BP17" i="36"/>
  <c r="BO17" i="36"/>
  <c r="BN17" i="36"/>
  <c r="BM17" i="36"/>
  <c r="BL17" i="36"/>
  <c r="BK17" i="36"/>
  <c r="BJ17" i="36"/>
  <c r="BI17" i="36"/>
  <c r="BH17" i="36"/>
  <c r="BG17" i="36"/>
  <c r="E17" i="36"/>
  <c r="BW16" i="36"/>
  <c r="BV16" i="36"/>
  <c r="BU16" i="36"/>
  <c r="BT16" i="36"/>
  <c r="BS16" i="36"/>
  <c r="BR16" i="36"/>
  <c r="BQ16" i="36"/>
  <c r="BP16" i="36"/>
  <c r="BO16" i="36"/>
  <c r="BN16" i="36"/>
  <c r="BM16" i="36"/>
  <c r="BL16" i="36"/>
  <c r="BK16" i="36"/>
  <c r="BJ16" i="36"/>
  <c r="BI16" i="36"/>
  <c r="BH16" i="36"/>
  <c r="BG16" i="36"/>
  <c r="AZ16" i="36"/>
  <c r="AY16" i="36"/>
  <c r="AX16" i="36"/>
  <c r="AW16" i="36"/>
  <c r="AV16" i="36"/>
  <c r="AU16" i="36"/>
  <c r="AT16" i="36"/>
  <c r="AS16" i="36"/>
  <c r="AR16" i="36"/>
  <c r="AQ16" i="36"/>
  <c r="AP16" i="36"/>
  <c r="AO16" i="36"/>
  <c r="AN16" i="36"/>
  <c r="AM16" i="36"/>
  <c r="AL16" i="36"/>
  <c r="AK16" i="36"/>
  <c r="AJ16" i="36"/>
  <c r="E16" i="36"/>
  <c r="BW15" i="36"/>
  <c r="BV15" i="36"/>
  <c r="BU15" i="36"/>
  <c r="BI15" i="36"/>
  <c r="BH15" i="36"/>
  <c r="BG15" i="36"/>
  <c r="AZ15" i="36"/>
  <c r="AY15" i="36"/>
  <c r="AX15" i="36"/>
  <c r="AL15" i="36"/>
  <c r="AK15" i="36"/>
  <c r="AJ15" i="36"/>
  <c r="E15" i="36"/>
  <c r="BW14" i="36"/>
  <c r="BV14" i="36"/>
  <c r="BU14" i="36"/>
  <c r="BI14" i="36"/>
  <c r="BH14" i="36"/>
  <c r="BG14" i="36"/>
  <c r="AZ14" i="36"/>
  <c r="AY14" i="36"/>
  <c r="AX14" i="36"/>
  <c r="AL14" i="36"/>
  <c r="AK14" i="36"/>
  <c r="AJ14" i="36"/>
  <c r="E14" i="36"/>
  <c r="BW11" i="36"/>
  <c r="BV11" i="36"/>
  <c r="BU11" i="36"/>
  <c r="BI11" i="36"/>
  <c r="BH11" i="36"/>
  <c r="BG11" i="36"/>
  <c r="AZ11" i="36"/>
  <c r="AY11" i="36"/>
  <c r="AX11" i="36"/>
  <c r="AL11" i="36"/>
  <c r="AK11" i="36"/>
  <c r="AJ11" i="36"/>
  <c r="E11" i="36"/>
  <c r="BW9" i="36"/>
  <c r="BV9" i="36"/>
  <c r="BU9" i="36"/>
  <c r="BT9" i="36"/>
  <c r="BS9" i="36"/>
  <c r="BR9" i="36"/>
  <c r="BQ9" i="36"/>
  <c r="BP9" i="36"/>
  <c r="BO9" i="36"/>
  <c r="BN9" i="36"/>
  <c r="BM9" i="36"/>
  <c r="BL9" i="36"/>
  <c r="BK9" i="36"/>
  <c r="BJ9" i="36"/>
  <c r="BI9" i="36"/>
  <c r="BH9" i="36"/>
  <c r="BG9" i="36"/>
  <c r="BF9" i="36"/>
  <c r="BE9" i="36"/>
  <c r="BD9" i="36"/>
  <c r="BC9" i="36"/>
  <c r="BB9" i="36"/>
  <c r="AZ9" i="36"/>
  <c r="AY9" i="36"/>
  <c r="AX9" i="36"/>
  <c r="AW9" i="36"/>
  <c r="AV9" i="36"/>
  <c r="AU9" i="36"/>
  <c r="AT9" i="36"/>
  <c r="AS9" i="36"/>
  <c r="AR9" i="36"/>
  <c r="AQ9" i="36"/>
  <c r="AP9" i="36"/>
  <c r="AO9" i="36"/>
  <c r="AN9" i="36"/>
  <c r="AM9" i="36"/>
  <c r="AL9" i="36"/>
  <c r="AK9" i="36"/>
  <c r="AJ9" i="36"/>
  <c r="AI9" i="36"/>
  <c r="AH9" i="36"/>
  <c r="AG9" i="36"/>
  <c r="AF9" i="36"/>
  <c r="AE9" i="36"/>
  <c r="E9" i="36"/>
  <c r="H217" i="38" l="1"/>
  <c r="O167" i="40"/>
  <c r="J162" i="40"/>
  <c r="Q172" i="40"/>
  <c r="O102" i="40"/>
  <c r="Q97" i="40"/>
  <c r="P213" i="40"/>
  <c r="P228" i="40" s="1"/>
  <c r="P215" i="40"/>
  <c r="M108" i="37"/>
  <c r="P106" i="38"/>
  <c r="AB126" i="40"/>
  <c r="Y167" i="40"/>
  <c r="O99" i="40"/>
  <c r="O171" i="40"/>
  <c r="J153" i="40"/>
  <c r="J193" i="40" s="1"/>
  <c r="M100" i="40"/>
  <c r="I111" i="37"/>
  <c r="AA153" i="40"/>
  <c r="AA193" i="40" s="1"/>
  <c r="P171" i="40"/>
  <c r="S90" i="40"/>
  <c r="V187" i="40"/>
  <c r="X170" i="40"/>
  <c r="O172" i="40"/>
  <c r="X97" i="40"/>
  <c r="J157" i="40"/>
  <c r="L169" i="40"/>
  <c r="O97" i="40"/>
  <c r="H217" i="36"/>
  <c r="H111" i="36" s="1"/>
  <c r="L211" i="38"/>
  <c r="L169" i="38" s="1"/>
  <c r="H178" i="38"/>
  <c r="P212" i="40"/>
  <c r="S117" i="40"/>
  <c r="S129" i="40"/>
  <c r="P98" i="40"/>
  <c r="S186" i="40"/>
  <c r="L166" i="40"/>
  <c r="P99" i="40"/>
  <c r="X169" i="40"/>
  <c r="P97" i="40"/>
  <c r="X171" i="40"/>
  <c r="X168" i="40"/>
  <c r="Q168" i="40"/>
  <c r="O170" i="40"/>
  <c r="O169" i="40"/>
  <c r="M109" i="40"/>
  <c r="X212" i="40"/>
  <c r="I162" i="40"/>
  <c r="Q192" i="40"/>
  <c r="O168" i="40"/>
  <c r="V109" i="40"/>
  <c r="Q170" i="40"/>
  <c r="X98" i="40"/>
  <c r="Q167" i="40"/>
  <c r="X172" i="40"/>
  <c r="V191" i="40"/>
  <c r="W167" i="40"/>
  <c r="W102" i="40"/>
  <c r="Q102" i="40"/>
  <c r="W213" i="40"/>
  <c r="W228" i="40" s="1"/>
  <c r="X157" i="40"/>
  <c r="L98" i="40"/>
  <c r="X167" i="40"/>
  <c r="N161" i="40"/>
  <c r="AA172" i="40"/>
  <c r="X102" i="40"/>
  <c r="U153" i="40"/>
  <c r="U163" i="40" s="1"/>
  <c r="H172" i="40"/>
  <c r="O120" i="40"/>
  <c r="O213" i="40"/>
  <c r="K211" i="38"/>
  <c r="M107" i="37"/>
  <c r="P172" i="40"/>
  <c r="L213" i="40"/>
  <c r="J213" i="40"/>
  <c r="Y213" i="40"/>
  <c r="Y228" i="40" s="1"/>
  <c r="H213" i="40"/>
  <c r="X162" i="40"/>
  <c r="H170" i="40"/>
  <c r="AA192" i="40"/>
  <c r="AA213" i="40"/>
  <c r="AA228" i="40" s="1"/>
  <c r="Q213" i="40"/>
  <c r="Q228" i="40" s="1"/>
  <c r="P170" i="40"/>
  <c r="N159" i="40"/>
  <c r="P168" i="40"/>
  <c r="S213" i="40"/>
  <c r="S228" i="40" s="1"/>
  <c r="AA186" i="40"/>
  <c r="S159" i="40"/>
  <c r="S89" i="40"/>
  <c r="S116" i="40"/>
  <c r="U213" i="40"/>
  <c r="U228" i="40" s="1"/>
  <c r="K213" i="40"/>
  <c r="I213" i="40"/>
  <c r="AA166" i="40"/>
  <c r="O157" i="40"/>
  <c r="P169" i="40"/>
  <c r="P167" i="40"/>
  <c r="M213" i="40"/>
  <c r="AB213" i="40"/>
  <c r="AB228" i="40" s="1"/>
  <c r="Z213" i="40"/>
  <c r="Z228" i="40" s="1"/>
  <c r="X213" i="40"/>
  <c r="X228" i="40" s="1"/>
  <c r="V213" i="40"/>
  <c r="V228" i="40" s="1"/>
  <c r="N127" i="40"/>
  <c r="T170" i="40"/>
  <c r="T213" i="40"/>
  <c r="T228" i="40" s="1"/>
  <c r="R213" i="40"/>
  <c r="R228" i="40" s="1"/>
  <c r="N213" i="40"/>
  <c r="U211" i="36"/>
  <c r="U212" i="36" s="1"/>
  <c r="T211" i="36"/>
  <c r="T212" i="36" s="1"/>
  <c r="AB211" i="36"/>
  <c r="AB212" i="36" s="1"/>
  <c r="G231" i="36" s="1"/>
  <c r="AC210" i="36" s="1"/>
  <c r="AA211" i="36"/>
  <c r="AA212" i="36" s="1"/>
  <c r="W211" i="36"/>
  <c r="W212" i="36" s="1"/>
  <c r="S211" i="36"/>
  <c r="S212" i="36" s="1"/>
  <c r="R211" i="36"/>
  <c r="R212" i="36" s="1"/>
  <c r="X211" i="36"/>
  <c r="X212" i="36" s="1"/>
  <c r="Z211" i="36"/>
  <c r="Z212" i="36" s="1"/>
  <c r="V211" i="36"/>
  <c r="V212" i="36" s="1"/>
  <c r="Y211" i="36"/>
  <c r="Y212" i="36" s="1"/>
  <c r="Q211" i="36"/>
  <c r="Q212" i="36" s="1"/>
  <c r="M211" i="38"/>
  <c r="M102" i="38" s="1"/>
  <c r="N211" i="38"/>
  <c r="P211" i="38"/>
  <c r="I211" i="38"/>
  <c r="I169" i="38" s="1"/>
  <c r="Q211" i="38"/>
  <c r="Q170" i="38" s="1"/>
  <c r="J211" i="38"/>
  <c r="J97" i="38" s="1"/>
  <c r="AB211" i="38"/>
  <c r="AB212" i="38" s="1"/>
  <c r="G231" i="38" s="1"/>
  <c r="Y211" i="38"/>
  <c r="Y212" i="38" s="1"/>
  <c r="X211" i="38"/>
  <c r="X212" i="38" s="1"/>
  <c r="U211" i="38"/>
  <c r="U212" i="38" s="1"/>
  <c r="T211" i="38"/>
  <c r="T212" i="38" s="1"/>
  <c r="AC211" i="38"/>
  <c r="AC212" i="38" s="1"/>
  <c r="AD211" i="38"/>
  <c r="S211" i="38"/>
  <c r="S212" i="38" s="1"/>
  <c r="V211" i="38"/>
  <c r="V212" i="38" s="1"/>
  <c r="R211" i="38"/>
  <c r="R212" i="38" s="1"/>
  <c r="AA211" i="38"/>
  <c r="AA212" i="38" s="1"/>
  <c r="W211" i="38"/>
  <c r="W212" i="38" s="1"/>
  <c r="Z211" i="38"/>
  <c r="Z212" i="38" s="1"/>
  <c r="H211" i="38"/>
  <c r="H99" i="38" s="1"/>
  <c r="AC207" i="37"/>
  <c r="AC158" i="37" s="1"/>
  <c r="M211" i="37"/>
  <c r="M102" i="37" s="1"/>
  <c r="H217" i="37"/>
  <c r="I211" i="37"/>
  <c r="I169" i="37" s="1"/>
  <c r="R211" i="37"/>
  <c r="R212" i="37" s="1"/>
  <c r="P211" i="37"/>
  <c r="P212" i="37" s="1"/>
  <c r="V211" i="37"/>
  <c r="V212" i="37" s="1"/>
  <c r="Z211" i="37"/>
  <c r="Z212" i="37" s="1"/>
  <c r="X211" i="37"/>
  <c r="X212" i="37" s="1"/>
  <c r="W211" i="37"/>
  <c r="W212" i="37" s="1"/>
  <c r="AB211" i="37"/>
  <c r="AB212" i="37" s="1"/>
  <c r="G231" i="37" s="1"/>
  <c r="AC210" i="37" s="1"/>
  <c r="AC214" i="37" s="1"/>
  <c r="AA211" i="37"/>
  <c r="AA212" i="37" s="1"/>
  <c r="S211" i="37"/>
  <c r="S212" i="37" s="1"/>
  <c r="U211" i="37"/>
  <c r="U212" i="37" s="1"/>
  <c r="Q211" i="37"/>
  <c r="Q212" i="37" s="1"/>
  <c r="Y211" i="37"/>
  <c r="Y212" i="37" s="1"/>
  <c r="T211" i="37"/>
  <c r="T212" i="37" s="1"/>
  <c r="J211" i="37"/>
  <c r="J170" i="37" s="1"/>
  <c r="H211" i="37"/>
  <c r="H171" i="37" s="1"/>
  <c r="K211" i="37"/>
  <c r="K102" i="37" s="1"/>
  <c r="L211" i="37"/>
  <c r="L169" i="37" s="1"/>
  <c r="N211" i="37"/>
  <c r="N97" i="37" s="1"/>
  <c r="T191" i="40"/>
  <c r="S125" i="40"/>
  <c r="S158" i="40"/>
  <c r="S187" i="40"/>
  <c r="I209" i="37"/>
  <c r="I213" i="37" s="1"/>
  <c r="I207" i="37"/>
  <c r="I161" i="37" s="1"/>
  <c r="S93" i="40"/>
  <c r="S156" i="40"/>
  <c r="S190" i="40"/>
  <c r="S188" i="40"/>
  <c r="S162" i="40"/>
  <c r="S191" i="40"/>
  <c r="O191" i="40"/>
  <c r="J190" i="40"/>
  <c r="I88" i="40"/>
  <c r="L153" i="40"/>
  <c r="L193" i="40" s="1"/>
  <c r="S177" i="40"/>
  <c r="S153" i="40"/>
  <c r="S163" i="40" s="1"/>
  <c r="W172" i="40"/>
  <c r="Y153" i="40"/>
  <c r="Y163" i="40" s="1"/>
  <c r="Q177" i="40"/>
  <c r="T117" i="40"/>
  <c r="V117" i="40"/>
  <c r="R117" i="40"/>
  <c r="T126" i="40"/>
  <c r="R120" i="40"/>
  <c r="AA191" i="40"/>
  <c r="T186" i="40"/>
  <c r="R125" i="40"/>
  <c r="T190" i="40"/>
  <c r="AA117" i="40"/>
  <c r="AA125" i="40"/>
  <c r="S120" i="40"/>
  <c r="Q126" i="40"/>
  <c r="Q191" i="40"/>
  <c r="Q189" i="40"/>
  <c r="Q159" i="40"/>
  <c r="Q157" i="40"/>
  <c r="Q212" i="40"/>
  <c r="M102" i="40"/>
  <c r="Z170" i="40"/>
  <c r="H125" i="40"/>
  <c r="M170" i="40"/>
  <c r="R126" i="40"/>
  <c r="H116" i="40"/>
  <c r="R98" i="40"/>
  <c r="T99" i="40"/>
  <c r="R116" i="40"/>
  <c r="I160" i="40"/>
  <c r="R115" i="40"/>
  <c r="M169" i="40"/>
  <c r="J188" i="40"/>
  <c r="R168" i="40"/>
  <c r="W191" i="40"/>
  <c r="P160" i="40"/>
  <c r="R170" i="40"/>
  <c r="R171" i="40"/>
  <c r="W190" i="40"/>
  <c r="M166" i="40"/>
  <c r="AA190" i="40"/>
  <c r="W192" i="40"/>
  <c r="I192" i="40"/>
  <c r="M167" i="40"/>
  <c r="R169" i="40"/>
  <c r="J191" i="40"/>
  <c r="P159" i="40"/>
  <c r="R191" i="40"/>
  <c r="W126" i="40"/>
  <c r="J126" i="40"/>
  <c r="Y99" i="40"/>
  <c r="W116" i="40"/>
  <c r="S88" i="40"/>
  <c r="W115" i="40"/>
  <c r="W188" i="40"/>
  <c r="T171" i="40"/>
  <c r="R190" i="40"/>
  <c r="R192" i="40"/>
  <c r="Q158" i="40"/>
  <c r="Y191" i="40"/>
  <c r="O117" i="40"/>
  <c r="N93" i="40"/>
  <c r="W125" i="40"/>
  <c r="Y170" i="40"/>
  <c r="W189" i="40"/>
  <c r="H102" i="40"/>
  <c r="R188" i="40"/>
  <c r="AA189" i="40"/>
  <c r="AB166" i="40"/>
  <c r="R189" i="40"/>
  <c r="AB98" i="40"/>
  <c r="Y172" i="40"/>
  <c r="Y169" i="40"/>
  <c r="P162" i="40"/>
  <c r="H171" i="40"/>
  <c r="Y171" i="40"/>
  <c r="O190" i="40"/>
  <c r="W187" i="40"/>
  <c r="T168" i="40"/>
  <c r="H167" i="40"/>
  <c r="M99" i="40"/>
  <c r="P93" i="40"/>
  <c r="M98" i="40"/>
  <c r="H169" i="40"/>
  <c r="AA188" i="40"/>
  <c r="M97" i="40"/>
  <c r="J189" i="40"/>
  <c r="Y97" i="40"/>
  <c r="Y166" i="40"/>
  <c r="Q160" i="40"/>
  <c r="AA126" i="40"/>
  <c r="V125" i="40"/>
  <c r="V116" i="40"/>
  <c r="Q93" i="38"/>
  <c r="O220" i="40"/>
  <c r="O124" i="40" s="1"/>
  <c r="AA220" i="40"/>
  <c r="M157" i="40"/>
  <c r="Y162" i="40"/>
  <c r="V188" i="40"/>
  <c r="V127" i="40"/>
  <c r="N117" i="40"/>
  <c r="Y89" i="40"/>
  <c r="V115" i="40"/>
  <c r="N118" i="40"/>
  <c r="Q115" i="40"/>
  <c r="T189" i="40"/>
  <c r="T125" i="40"/>
  <c r="T120" i="40"/>
  <c r="T115" i="40"/>
  <c r="T129" i="40"/>
  <c r="Z111" i="37"/>
  <c r="L189" i="40"/>
  <c r="X192" i="40"/>
  <c r="L190" i="40"/>
  <c r="O160" i="40"/>
  <c r="L188" i="40"/>
  <c r="N88" i="40"/>
  <c r="V129" i="40"/>
  <c r="I157" i="40"/>
  <c r="V118" i="40"/>
  <c r="K111" i="37"/>
  <c r="O212" i="40"/>
  <c r="Y159" i="40"/>
  <c r="J186" i="40"/>
  <c r="N190" i="40"/>
  <c r="M161" i="40"/>
  <c r="O188" i="40"/>
  <c r="AA129" i="40"/>
  <c r="L186" i="40"/>
  <c r="X116" i="40"/>
  <c r="S192" i="40"/>
  <c r="V91" i="40"/>
  <c r="P158" i="40"/>
  <c r="I159" i="40"/>
  <c r="Q89" i="40"/>
  <c r="AA116" i="40"/>
  <c r="I93" i="40"/>
  <c r="L126" i="40"/>
  <c r="S157" i="40"/>
  <c r="S126" i="40"/>
  <c r="W117" i="40"/>
  <c r="Z108" i="37"/>
  <c r="AB160" i="37"/>
  <c r="I107" i="38"/>
  <c r="Q89" i="38"/>
  <c r="Y158" i="40"/>
  <c r="I158" i="40"/>
  <c r="H159" i="40"/>
  <c r="V120" i="40"/>
  <c r="I89" i="40"/>
  <c r="O158" i="40"/>
  <c r="V190" i="40"/>
  <c r="J107" i="38"/>
  <c r="K189" i="40"/>
  <c r="H160" i="40"/>
  <c r="M88" i="40"/>
  <c r="V126" i="40"/>
  <c r="Z107" i="37"/>
  <c r="L108" i="37"/>
  <c r="AB90" i="37"/>
  <c r="I88" i="38"/>
  <c r="Q88" i="38"/>
  <c r="AC90" i="38"/>
  <c r="O111" i="38"/>
  <c r="P161" i="40"/>
  <c r="S189" i="40"/>
  <c r="K129" i="40"/>
  <c r="V161" i="40"/>
  <c r="I161" i="40"/>
  <c r="Q162" i="40"/>
  <c r="V189" i="40"/>
  <c r="Q161" i="40"/>
  <c r="T116" i="40"/>
  <c r="W120" i="40"/>
  <c r="H89" i="40"/>
  <c r="Q90" i="40"/>
  <c r="H88" i="40"/>
  <c r="Q88" i="40"/>
  <c r="S161" i="40"/>
  <c r="AA120" i="40"/>
  <c r="H202" i="40"/>
  <c r="H201" i="40"/>
  <c r="H197" i="40"/>
  <c r="H124" i="40"/>
  <c r="H200" i="40"/>
  <c r="H199" i="40"/>
  <c r="H198" i="40"/>
  <c r="W220" i="40"/>
  <c r="Z212" i="40"/>
  <c r="Z102" i="40"/>
  <c r="Z97" i="40"/>
  <c r="U212" i="40"/>
  <c r="U170" i="40"/>
  <c r="Y220" i="40"/>
  <c r="Y214" i="40" s="1"/>
  <c r="Y215" i="40" s="1"/>
  <c r="L93" i="40"/>
  <c r="L88" i="40"/>
  <c r="L89" i="40"/>
  <c r="P126" i="40"/>
  <c r="P117" i="40"/>
  <c r="M192" i="40"/>
  <c r="M182" i="40"/>
  <c r="M172" i="40"/>
  <c r="M162" i="40"/>
  <c r="K169" i="40"/>
  <c r="K186" i="40"/>
  <c r="N187" i="40"/>
  <c r="N177" i="40"/>
  <c r="N167" i="40"/>
  <c r="N157" i="40"/>
  <c r="I168" i="40"/>
  <c r="Z169" i="40"/>
  <c r="X188" i="40"/>
  <c r="R186" i="40"/>
  <c r="R176" i="40"/>
  <c r="R166" i="40"/>
  <c r="R156" i="40"/>
  <c r="R153" i="40"/>
  <c r="M191" i="40"/>
  <c r="N170" i="40"/>
  <c r="Y192" i="40"/>
  <c r="W158" i="40"/>
  <c r="AA157" i="40"/>
  <c r="AA187" i="40"/>
  <c r="AA177" i="40"/>
  <c r="AA167" i="40"/>
  <c r="P189" i="40"/>
  <c r="V168" i="40"/>
  <c r="Z167" i="40"/>
  <c r="Z177" i="40"/>
  <c r="Z157" i="40"/>
  <c r="Z187" i="40"/>
  <c r="U157" i="40"/>
  <c r="K192" i="40"/>
  <c r="M189" i="40"/>
  <c r="N169" i="40"/>
  <c r="H187" i="40"/>
  <c r="I98" i="40"/>
  <c r="Z126" i="40"/>
  <c r="X125" i="40"/>
  <c r="U159" i="40"/>
  <c r="K158" i="40"/>
  <c r="N120" i="40"/>
  <c r="Y117" i="40"/>
  <c r="I117" i="40"/>
  <c r="AC115" i="40"/>
  <c r="M115" i="40"/>
  <c r="AC120" i="40"/>
  <c r="U129" i="40"/>
  <c r="N98" i="40"/>
  <c r="AC116" i="40"/>
  <c r="H120" i="40"/>
  <c r="R118" i="40"/>
  <c r="R91" i="40"/>
  <c r="R109" i="40"/>
  <c r="R127" i="40"/>
  <c r="R85" i="40"/>
  <c r="R100" i="40"/>
  <c r="J129" i="40"/>
  <c r="P115" i="40"/>
  <c r="U188" i="40"/>
  <c r="S167" i="40"/>
  <c r="Y187" i="40"/>
  <c r="X112" i="40"/>
  <c r="X130" i="40"/>
  <c r="X103" i="40"/>
  <c r="X121" i="40"/>
  <c r="X94" i="40"/>
  <c r="Y116" i="40"/>
  <c r="N129" i="40"/>
  <c r="Z117" i="40"/>
  <c r="AA159" i="40"/>
  <c r="AA156" i="40"/>
  <c r="AA88" i="40"/>
  <c r="K212" i="40"/>
  <c r="K102" i="40"/>
  <c r="R93" i="40"/>
  <c r="R158" i="40"/>
  <c r="R88" i="40"/>
  <c r="R90" i="40"/>
  <c r="Z93" i="40"/>
  <c r="Z88" i="40"/>
  <c r="Z90" i="40"/>
  <c r="W161" i="40"/>
  <c r="S166" i="40"/>
  <c r="S170" i="40"/>
  <c r="K177" i="40"/>
  <c r="K167" i="40"/>
  <c r="K157" i="40"/>
  <c r="K153" i="40"/>
  <c r="K187" i="40"/>
  <c r="Z160" i="40"/>
  <c r="R187" i="40"/>
  <c r="R167" i="40"/>
  <c r="R177" i="40"/>
  <c r="R157" i="40"/>
  <c r="U187" i="40"/>
  <c r="W157" i="40"/>
  <c r="U186" i="40"/>
  <c r="S172" i="40"/>
  <c r="U189" i="40"/>
  <c r="K168" i="40"/>
  <c r="AB118" i="40"/>
  <c r="AB109" i="40"/>
  <c r="AB85" i="40"/>
  <c r="AB100" i="40"/>
  <c r="AB127" i="40"/>
  <c r="AB91" i="40"/>
  <c r="M129" i="40"/>
  <c r="S97" i="40"/>
  <c r="M125" i="40"/>
  <c r="P130" i="40"/>
  <c r="P112" i="40"/>
  <c r="P121" i="40"/>
  <c r="P103" i="40"/>
  <c r="P94" i="40"/>
  <c r="J118" i="40"/>
  <c r="J91" i="40"/>
  <c r="J109" i="40"/>
  <c r="J127" i="40"/>
  <c r="J100" i="40"/>
  <c r="J85" i="40"/>
  <c r="U191" i="40"/>
  <c r="Y129" i="40"/>
  <c r="U109" i="40"/>
  <c r="U100" i="40"/>
  <c r="U127" i="40"/>
  <c r="U91" i="40"/>
  <c r="U118" i="40"/>
  <c r="U126" i="40"/>
  <c r="Y127" i="40"/>
  <c r="Y91" i="40"/>
  <c r="Y118" i="40"/>
  <c r="Y100" i="40"/>
  <c r="Y109" i="40"/>
  <c r="I118" i="40"/>
  <c r="I91" i="40"/>
  <c r="I127" i="40"/>
  <c r="I100" i="40"/>
  <c r="I109" i="40"/>
  <c r="I120" i="40"/>
  <c r="Y160" i="40"/>
  <c r="I170" i="40"/>
  <c r="N212" i="40"/>
  <c r="N97" i="40"/>
  <c r="Z189" i="40"/>
  <c r="AB187" i="40"/>
  <c r="AB177" i="40"/>
  <c r="AB167" i="40"/>
  <c r="AB157" i="40"/>
  <c r="P153" i="40"/>
  <c r="P176" i="40"/>
  <c r="P156" i="40"/>
  <c r="P166" i="40"/>
  <c r="P186" i="40"/>
  <c r="I172" i="40"/>
  <c r="X153" i="40"/>
  <c r="X156" i="40"/>
  <c r="X186" i="40"/>
  <c r="X166" i="40"/>
  <c r="X176" i="40"/>
  <c r="U193" i="40"/>
  <c r="U183" i="40"/>
  <c r="V153" i="40"/>
  <c r="V186" i="40"/>
  <c r="V166" i="40"/>
  <c r="V176" i="40"/>
  <c r="V156" i="40"/>
  <c r="AC112" i="40"/>
  <c r="AC121" i="40"/>
  <c r="AC94" i="40"/>
  <c r="AC130" i="40"/>
  <c r="U171" i="40"/>
  <c r="AC117" i="40"/>
  <c r="M126" i="40"/>
  <c r="J167" i="40"/>
  <c r="AA90" i="40"/>
  <c r="I129" i="40"/>
  <c r="Z98" i="40"/>
  <c r="K161" i="40"/>
  <c r="Q187" i="40"/>
  <c r="H129" i="40"/>
  <c r="AA89" i="40"/>
  <c r="M91" i="40"/>
  <c r="S212" i="40"/>
  <c r="S102" i="40"/>
  <c r="V192" i="40"/>
  <c r="V172" i="40"/>
  <c r="V162" i="40"/>
  <c r="V182" i="40"/>
  <c r="X191" i="40"/>
  <c r="X117" i="40"/>
  <c r="X126" i="40"/>
  <c r="U220" i="40"/>
  <c r="AA212" i="40"/>
  <c r="AA102" i="40"/>
  <c r="V212" i="40"/>
  <c r="V170" i="40"/>
  <c r="V97" i="40"/>
  <c r="K220" i="40"/>
  <c r="K197" i="40" s="1"/>
  <c r="I220" i="40"/>
  <c r="I196" i="40" s="1"/>
  <c r="Y188" i="40"/>
  <c r="Y120" i="40"/>
  <c r="U160" i="40"/>
  <c r="U89" i="40"/>
  <c r="U93" i="40"/>
  <c r="N192" i="40"/>
  <c r="N172" i="40"/>
  <c r="N162" i="40"/>
  <c r="N182" i="40"/>
  <c r="Z161" i="40"/>
  <c r="AA93" i="40"/>
  <c r="K120" i="40"/>
  <c r="Z162" i="40"/>
  <c r="Z172" i="40"/>
  <c r="R159" i="40"/>
  <c r="T187" i="40"/>
  <c r="T177" i="40"/>
  <c r="T167" i="40"/>
  <c r="T157" i="40"/>
  <c r="W160" i="40"/>
  <c r="Q186" i="40"/>
  <c r="Q156" i="40"/>
  <c r="Q176" i="40"/>
  <c r="Q166" i="40"/>
  <c r="Q153" i="40"/>
  <c r="J170" i="40"/>
  <c r="X189" i="40"/>
  <c r="I171" i="40"/>
  <c r="Z158" i="40"/>
  <c r="X190" i="40"/>
  <c r="AA162" i="40"/>
  <c r="S168" i="40"/>
  <c r="U156" i="40"/>
  <c r="P187" i="40"/>
  <c r="N186" i="40"/>
  <c r="N156" i="40"/>
  <c r="N153" i="40"/>
  <c r="N176" i="40"/>
  <c r="N166" i="40"/>
  <c r="N100" i="40"/>
  <c r="U90" i="40"/>
  <c r="AC129" i="40"/>
  <c r="AA97" i="40"/>
  <c r="J169" i="40"/>
  <c r="V167" i="40"/>
  <c r="V100" i="40"/>
  <c r="Y156" i="40"/>
  <c r="Y85" i="40"/>
  <c r="H127" i="40"/>
  <c r="H100" i="40"/>
  <c r="H118" i="40"/>
  <c r="H91" i="40"/>
  <c r="H109" i="40"/>
  <c r="K171" i="40"/>
  <c r="AC188" i="40"/>
  <c r="W156" i="40"/>
  <c r="W166" i="40"/>
  <c r="W186" i="40"/>
  <c r="W176" i="40"/>
  <c r="W153" i="40"/>
  <c r="S118" i="40"/>
  <c r="S109" i="40"/>
  <c r="S85" i="40"/>
  <c r="S100" i="40"/>
  <c r="S91" i="40"/>
  <c r="S127" i="40"/>
  <c r="K99" i="40"/>
  <c r="Q116" i="40"/>
  <c r="W88" i="40"/>
  <c r="K98" i="40"/>
  <c r="M118" i="40"/>
  <c r="Q220" i="40"/>
  <c r="Q214" i="40" s="1"/>
  <c r="Q215" i="40" s="1"/>
  <c r="AA173" i="40"/>
  <c r="AA163" i="40"/>
  <c r="AA183" i="40"/>
  <c r="J192" i="40"/>
  <c r="J120" i="40"/>
  <c r="J115" i="40"/>
  <c r="M220" i="40"/>
  <c r="L212" i="40"/>
  <c r="L97" i="40"/>
  <c r="L102" i="40"/>
  <c r="AB129" i="40"/>
  <c r="AB120" i="40"/>
  <c r="AB115" i="40"/>
  <c r="AB125" i="40"/>
  <c r="W212" i="40"/>
  <c r="V160" i="40"/>
  <c r="V89" i="40"/>
  <c r="V90" i="40"/>
  <c r="AB192" i="40"/>
  <c r="O161" i="40"/>
  <c r="O93" i="40"/>
  <c r="U190" i="40"/>
  <c r="Z191" i="40"/>
  <c r="L159" i="40"/>
  <c r="T153" i="40"/>
  <c r="M160" i="40"/>
  <c r="M93" i="40"/>
  <c r="M89" i="40"/>
  <c r="M90" i="40"/>
  <c r="AB186" i="40"/>
  <c r="AC187" i="40"/>
  <c r="AC125" i="40"/>
  <c r="M159" i="40"/>
  <c r="Z192" i="40"/>
  <c r="L187" i="40"/>
  <c r="L177" i="40"/>
  <c r="L167" i="40"/>
  <c r="L157" i="40"/>
  <c r="J166" i="40"/>
  <c r="W90" i="40"/>
  <c r="Y189" i="40"/>
  <c r="I169" i="40"/>
  <c r="AB171" i="40"/>
  <c r="L161" i="40"/>
  <c r="Z190" i="40"/>
  <c r="Z188" i="40"/>
  <c r="H190" i="40"/>
  <c r="H161" i="40"/>
  <c r="Q188" i="40"/>
  <c r="Y161" i="40"/>
  <c r="H157" i="40"/>
  <c r="K89" i="40"/>
  <c r="J117" i="40"/>
  <c r="P125" i="40"/>
  <c r="V88" i="40"/>
  <c r="AA168" i="40"/>
  <c r="K188" i="40"/>
  <c r="V112" i="40"/>
  <c r="V130" i="40"/>
  <c r="V103" i="40"/>
  <c r="V121" i="40"/>
  <c r="V94" i="40"/>
  <c r="Q117" i="40"/>
  <c r="W89" i="40"/>
  <c r="U115" i="40"/>
  <c r="K125" i="40"/>
  <c r="U102" i="40"/>
  <c r="M130" i="40"/>
  <c r="M112" i="40"/>
  <c r="M103" i="40"/>
  <c r="M94" i="40"/>
  <c r="M121" i="40"/>
  <c r="M187" i="40"/>
  <c r="Q130" i="40"/>
  <c r="Q121" i="40"/>
  <c r="Q103" i="40"/>
  <c r="Q112" i="40"/>
  <c r="Q94" i="40"/>
  <c r="AA170" i="40"/>
  <c r="AC126" i="40"/>
  <c r="M117" i="40"/>
  <c r="J187" i="40"/>
  <c r="Y93" i="40"/>
  <c r="I102" i="40"/>
  <c r="X100" i="40"/>
  <c r="X127" i="40"/>
  <c r="X91" i="40"/>
  <c r="X118" i="40"/>
  <c r="X109" i="40"/>
  <c r="H115" i="40"/>
  <c r="K191" i="40"/>
  <c r="I190" i="40"/>
  <c r="M168" i="40"/>
  <c r="X129" i="40"/>
  <c r="AA99" i="40"/>
  <c r="K117" i="40"/>
  <c r="Q125" i="40"/>
  <c r="Y88" i="40"/>
  <c r="S220" i="40"/>
  <c r="S214" i="40" s="1"/>
  <c r="S215" i="40" s="1"/>
  <c r="K159" i="40"/>
  <c r="K88" i="40"/>
  <c r="Z129" i="40"/>
  <c r="Z115" i="40"/>
  <c r="Z120" i="40"/>
  <c r="V220" i="40"/>
  <c r="Y212" i="40"/>
  <c r="Y168" i="40"/>
  <c r="T212" i="40"/>
  <c r="T169" i="40"/>
  <c r="T97" i="40"/>
  <c r="T102" i="40"/>
  <c r="AB220" i="40"/>
  <c r="Z220" i="40"/>
  <c r="X220" i="40"/>
  <c r="N89" i="40"/>
  <c r="N90" i="40"/>
  <c r="N91" i="40"/>
  <c r="O129" i="40"/>
  <c r="O126" i="40"/>
  <c r="T172" i="40"/>
  <c r="T182" i="40"/>
  <c r="T162" i="40"/>
  <c r="T192" i="40"/>
  <c r="AA169" i="40"/>
  <c r="AB189" i="40"/>
  <c r="T166" i="40"/>
  <c r="K93" i="40"/>
  <c r="H90" i="40"/>
  <c r="H162" i="40"/>
  <c r="S169" i="40"/>
  <c r="U125" i="40"/>
  <c r="L156" i="40"/>
  <c r="V171" i="40"/>
  <c r="AB190" i="40"/>
  <c r="H158" i="40"/>
  <c r="O90" i="40"/>
  <c r="K160" i="40"/>
  <c r="I189" i="40"/>
  <c r="I186" i="40"/>
  <c r="I153" i="40"/>
  <c r="I166" i="40"/>
  <c r="I176" i="40"/>
  <c r="I156" i="40"/>
  <c r="AB191" i="40"/>
  <c r="L171" i="40"/>
  <c r="R160" i="40"/>
  <c r="N168" i="40"/>
  <c r="H186" i="40"/>
  <c r="H153" i="40"/>
  <c r="H156" i="40"/>
  <c r="H176" i="40"/>
  <c r="H196" i="40"/>
  <c r="H166" i="40"/>
  <c r="R162" i="40"/>
  <c r="I191" i="40"/>
  <c r="Z168" i="40"/>
  <c r="R161" i="40"/>
  <c r="V159" i="40"/>
  <c r="K162" i="40"/>
  <c r="O187" i="40"/>
  <c r="U166" i="40"/>
  <c r="L158" i="40"/>
  <c r="P89" i="40"/>
  <c r="AA158" i="40"/>
  <c r="Y126" i="40"/>
  <c r="N102" i="40"/>
  <c r="O116" i="40"/>
  <c r="U88" i="40"/>
  <c r="Q120" i="40"/>
  <c r="M120" i="40"/>
  <c r="K97" i="40"/>
  <c r="P188" i="40"/>
  <c r="K109" i="40"/>
  <c r="K118" i="40"/>
  <c r="K91" i="40"/>
  <c r="K100" i="40"/>
  <c r="K85" i="40"/>
  <c r="K127" i="40"/>
  <c r="AC191" i="40"/>
  <c r="Y173" i="40"/>
  <c r="K116" i="40"/>
  <c r="Q127" i="40"/>
  <c r="Q118" i="40"/>
  <c r="Q91" i="40"/>
  <c r="Q100" i="40"/>
  <c r="Q109" i="40"/>
  <c r="Y102" i="40"/>
  <c r="T109" i="40"/>
  <c r="T85" i="40"/>
  <c r="T100" i="40"/>
  <c r="T118" i="40"/>
  <c r="T91" i="40"/>
  <c r="T127" i="40"/>
  <c r="Z125" i="40"/>
  <c r="X115" i="40"/>
  <c r="AB153" i="40"/>
  <c r="O162" i="40"/>
  <c r="Q190" i="40"/>
  <c r="O159" i="40"/>
  <c r="U168" i="40"/>
  <c r="M188" i="40"/>
  <c r="O176" i="40"/>
  <c r="O186" i="40"/>
  <c r="O166" i="40"/>
  <c r="O156" i="40"/>
  <c r="O153" i="40"/>
  <c r="I125" i="40"/>
  <c r="O115" i="40"/>
  <c r="M127" i="40"/>
  <c r="AC220" i="40"/>
  <c r="N220" i="40"/>
  <c r="N196" i="40" s="1"/>
  <c r="J212" i="40"/>
  <c r="J168" i="40"/>
  <c r="J102" i="40"/>
  <c r="J97" i="40"/>
  <c r="J99" i="40"/>
  <c r="AB212" i="40"/>
  <c r="G231" i="40" s="1"/>
  <c r="AC210" i="40" s="1"/>
  <c r="AB97" i="40"/>
  <c r="AB169" i="40"/>
  <c r="AB102" i="40"/>
  <c r="T220" i="40"/>
  <c r="R220" i="40"/>
  <c r="P220" i="40"/>
  <c r="P221" i="40" s="1"/>
  <c r="N125" i="40"/>
  <c r="N116" i="40"/>
  <c r="M190" i="40"/>
  <c r="L192" i="40"/>
  <c r="L172" i="40"/>
  <c r="L162" i="40"/>
  <c r="L182" i="40"/>
  <c r="P191" i="40"/>
  <c r="K156" i="40"/>
  <c r="H126" i="40"/>
  <c r="H117" i="40"/>
  <c r="I188" i="40"/>
  <c r="V99" i="40"/>
  <c r="AB172" i="40"/>
  <c r="J172" i="40"/>
  <c r="AB170" i="40"/>
  <c r="H188" i="40"/>
  <c r="Z186" i="40"/>
  <c r="Z176" i="40"/>
  <c r="Z166" i="40"/>
  <c r="Z156" i="40"/>
  <c r="Z153" i="40"/>
  <c r="N126" i="40"/>
  <c r="K190" i="40"/>
  <c r="P192" i="40"/>
  <c r="L160" i="40"/>
  <c r="V169" i="40"/>
  <c r="K172" i="40"/>
  <c r="AC189" i="40"/>
  <c r="M186" i="40"/>
  <c r="X187" i="40"/>
  <c r="Z99" i="40"/>
  <c r="W112" i="40"/>
  <c r="W130" i="40"/>
  <c r="W103" i="40"/>
  <c r="W121" i="40"/>
  <c r="W94" i="40"/>
  <c r="AC109" i="40"/>
  <c r="AC118" i="40"/>
  <c r="AC127" i="40"/>
  <c r="AC91" i="40"/>
  <c r="P116" i="40"/>
  <c r="U169" i="40"/>
  <c r="I126" i="40"/>
  <c r="U120" i="40"/>
  <c r="AA118" i="40"/>
  <c r="AA109" i="40"/>
  <c r="AA127" i="40"/>
  <c r="AA91" i="40"/>
  <c r="AA100" i="40"/>
  <c r="AA85" i="40"/>
  <c r="J125" i="40"/>
  <c r="W127" i="40"/>
  <c r="W100" i="40"/>
  <c r="W118" i="40"/>
  <c r="W109" i="40"/>
  <c r="W91" i="40"/>
  <c r="AB116" i="40"/>
  <c r="AA160" i="40"/>
  <c r="U99" i="40"/>
  <c r="I115" i="40"/>
  <c r="Q129" i="40"/>
  <c r="AB117" i="40"/>
  <c r="L99" i="40"/>
  <c r="O192" i="40"/>
  <c r="O189" i="40"/>
  <c r="U158" i="40"/>
  <c r="Y157" i="40"/>
  <c r="I187" i="40"/>
  <c r="K126" i="40"/>
  <c r="O88" i="40"/>
  <c r="J98" i="40"/>
  <c r="I212" i="40"/>
  <c r="I99" i="40"/>
  <c r="H212" i="40"/>
  <c r="H99" i="40"/>
  <c r="H98" i="40"/>
  <c r="R212" i="40"/>
  <c r="R102" i="40"/>
  <c r="R97" i="40"/>
  <c r="M212" i="40"/>
  <c r="L220" i="40"/>
  <c r="L202" i="40" s="1"/>
  <c r="J220" i="40"/>
  <c r="L120" i="40"/>
  <c r="L115" i="40"/>
  <c r="L116" i="40"/>
  <c r="U192" i="40"/>
  <c r="U172" i="40"/>
  <c r="U182" i="40"/>
  <c r="U162" i="40"/>
  <c r="M153" i="40"/>
  <c r="N99" i="40"/>
  <c r="H192" i="40"/>
  <c r="P190" i="40"/>
  <c r="N191" i="40"/>
  <c r="Z159" i="40"/>
  <c r="H168" i="40"/>
  <c r="N160" i="40"/>
  <c r="M171" i="40"/>
  <c r="K170" i="40"/>
  <c r="L191" i="40"/>
  <c r="V158" i="40"/>
  <c r="N188" i="40"/>
  <c r="L125" i="40"/>
  <c r="R172" i="40"/>
  <c r="U167" i="40"/>
  <c r="H191" i="40"/>
  <c r="AC192" i="40"/>
  <c r="AC162" i="40"/>
  <c r="AC182" i="40"/>
  <c r="AC186" i="40"/>
  <c r="AC156" i="40"/>
  <c r="AC176" i="40"/>
  <c r="AC153" i="40"/>
  <c r="M156" i="40"/>
  <c r="N189" i="40"/>
  <c r="AB188" i="40"/>
  <c r="L168" i="40"/>
  <c r="P157" i="40"/>
  <c r="Y98" i="40"/>
  <c r="I85" i="40"/>
  <c r="O127" i="40"/>
  <c r="O100" i="40"/>
  <c r="O118" i="40"/>
  <c r="O109" i="40"/>
  <c r="O85" i="40"/>
  <c r="O91" i="40"/>
  <c r="N115" i="40"/>
  <c r="H85" i="40"/>
  <c r="N130" i="40"/>
  <c r="N112" i="40"/>
  <c r="N121" i="40"/>
  <c r="N103" i="40"/>
  <c r="N94" i="40"/>
  <c r="I90" i="40"/>
  <c r="O89" i="40"/>
  <c r="U97" i="40"/>
  <c r="U85" i="40"/>
  <c r="V98" i="40"/>
  <c r="P120" i="40"/>
  <c r="L109" i="40"/>
  <c r="L85" i="40"/>
  <c r="L127" i="40"/>
  <c r="L100" i="40"/>
  <c r="L118" i="40"/>
  <c r="L91" i="40"/>
  <c r="R89" i="40"/>
  <c r="Z118" i="40"/>
  <c r="Z127" i="40"/>
  <c r="Z91" i="40"/>
  <c r="Z109" i="40"/>
  <c r="Z100" i="40"/>
  <c r="Z85" i="40"/>
  <c r="Y186" i="40"/>
  <c r="P88" i="40"/>
  <c r="U117" i="40"/>
  <c r="AA98" i="40"/>
  <c r="Y115" i="40"/>
  <c r="AB99" i="40"/>
  <c r="L117" i="40"/>
  <c r="P100" i="40"/>
  <c r="P127" i="40"/>
  <c r="P118" i="40"/>
  <c r="P91" i="40"/>
  <c r="P109" i="40"/>
  <c r="W162" i="40"/>
  <c r="S171" i="40"/>
  <c r="Y190" i="40"/>
  <c r="W159" i="40"/>
  <c r="I167" i="40"/>
  <c r="P129" i="40"/>
  <c r="S99" i="40"/>
  <c r="V93" i="40"/>
  <c r="Z89" i="40"/>
  <c r="K209" i="36"/>
  <c r="K115" i="36" s="1"/>
  <c r="O107" i="36"/>
  <c r="V156" i="36"/>
  <c r="O106" i="36"/>
  <c r="Q107" i="36"/>
  <c r="V158" i="36"/>
  <c r="O111" i="36"/>
  <c r="N147" i="38"/>
  <c r="N177" i="38" s="1"/>
  <c r="L152" i="38"/>
  <c r="O147" i="38"/>
  <c r="O177" i="38" s="1"/>
  <c r="M152" i="38"/>
  <c r="M182" i="38" s="1"/>
  <c r="S152" i="38"/>
  <c r="T147" i="38"/>
  <c r="T177" i="38" s="1"/>
  <c r="T152" i="38"/>
  <c r="T172" i="38" s="1"/>
  <c r="W147" i="38"/>
  <c r="W167" i="38" s="1"/>
  <c r="AA82" i="38"/>
  <c r="AA109" i="38" s="1"/>
  <c r="V152" i="38"/>
  <c r="V182" i="38" s="1"/>
  <c r="I152" i="38"/>
  <c r="J152" i="38"/>
  <c r="J182" i="38" s="1"/>
  <c r="AC147" i="38"/>
  <c r="AC157" i="38" s="1"/>
  <c r="AB152" i="38"/>
  <c r="M143" i="38"/>
  <c r="U152" i="38"/>
  <c r="U172" i="38" s="1"/>
  <c r="V147" i="38"/>
  <c r="R152" i="38"/>
  <c r="R182" i="38" s="1"/>
  <c r="Z152" i="38"/>
  <c r="Z182" i="38" s="1"/>
  <c r="S82" i="38"/>
  <c r="S109" i="38" s="1"/>
  <c r="J179" i="38"/>
  <c r="L180" i="38"/>
  <c r="R82" i="38"/>
  <c r="Q111" i="38"/>
  <c r="X90" i="38"/>
  <c r="I89" i="38"/>
  <c r="Z82" i="38"/>
  <c r="Z100" i="38" s="1"/>
  <c r="N152" i="38"/>
  <c r="N172" i="38" s="1"/>
  <c r="I143" i="38"/>
  <c r="L106" i="38"/>
  <c r="Y82" i="38"/>
  <c r="Y118" i="38" s="1"/>
  <c r="I147" i="38"/>
  <c r="I177" i="38" s="1"/>
  <c r="Q147" i="38"/>
  <c r="Q157" i="38" s="1"/>
  <c r="Y147" i="38"/>
  <c r="Y177" i="38" s="1"/>
  <c r="K143" i="38"/>
  <c r="S147" i="38"/>
  <c r="O152" i="38"/>
  <c r="O182" i="38" s="1"/>
  <c r="W152" i="38"/>
  <c r="W182" i="38" s="1"/>
  <c r="M108" i="38"/>
  <c r="J82" i="38"/>
  <c r="J143" i="38"/>
  <c r="L147" i="38"/>
  <c r="AB147" i="38"/>
  <c r="AB177" i="38" s="1"/>
  <c r="H152" i="38"/>
  <c r="P152" i="38"/>
  <c r="P172" i="38" s="1"/>
  <c r="X152" i="38"/>
  <c r="M146" i="38"/>
  <c r="M166" i="38" s="1"/>
  <c r="N102" i="38"/>
  <c r="Q152" i="38"/>
  <c r="Y152" i="38"/>
  <c r="Y182" i="38" s="1"/>
  <c r="T111" i="38"/>
  <c r="H82" i="38"/>
  <c r="K98" i="38"/>
  <c r="U108" i="38"/>
  <c r="M147" i="38"/>
  <c r="U147" i="38"/>
  <c r="K152" i="38"/>
  <c r="K182" i="38" s="1"/>
  <c r="AA152" i="38"/>
  <c r="P107" i="38"/>
  <c r="V108" i="38"/>
  <c r="AB107" i="38"/>
  <c r="W111" i="38"/>
  <c r="W108" i="38"/>
  <c r="W106" i="38"/>
  <c r="K178" i="38"/>
  <c r="K108" i="38"/>
  <c r="T98" i="38"/>
  <c r="R107" i="38"/>
  <c r="R179" i="38"/>
  <c r="Z90" i="38"/>
  <c r="Z88" i="38"/>
  <c r="Z93" i="38"/>
  <c r="Z159" i="38"/>
  <c r="Z89" i="38"/>
  <c r="Y106" i="38"/>
  <c r="Y111" i="38"/>
  <c r="Y107" i="38"/>
  <c r="N106" i="38"/>
  <c r="N108" i="38"/>
  <c r="Z111" i="38"/>
  <c r="Z107" i="38"/>
  <c r="P168" i="38"/>
  <c r="P97" i="38"/>
  <c r="O209" i="38"/>
  <c r="O117" i="38" s="1"/>
  <c r="O207" i="38"/>
  <c r="O88" i="38" s="1"/>
  <c r="R106" i="38"/>
  <c r="L107" i="38"/>
  <c r="P111" i="38"/>
  <c r="N97" i="38"/>
  <c r="V106" i="38"/>
  <c r="Z108" i="38"/>
  <c r="P102" i="38"/>
  <c r="T180" i="38"/>
  <c r="AB179" i="38"/>
  <c r="Y125" i="38"/>
  <c r="W97" i="38"/>
  <c r="Q107" i="38"/>
  <c r="I93" i="38"/>
  <c r="H97" i="38"/>
  <c r="U106" i="38"/>
  <c r="R108" i="38"/>
  <c r="O106" i="38"/>
  <c r="AA108" i="38"/>
  <c r="R111" i="38"/>
  <c r="Y115" i="38"/>
  <c r="AC126" i="38"/>
  <c r="K111" i="38"/>
  <c r="Z158" i="38"/>
  <c r="N180" i="38"/>
  <c r="H209" i="38"/>
  <c r="H191" i="38" s="1"/>
  <c r="Y90" i="38"/>
  <c r="O107" i="38"/>
  <c r="Q108" i="38"/>
  <c r="Q90" i="38"/>
  <c r="U111" i="38"/>
  <c r="AC129" i="38"/>
  <c r="AC93" i="38"/>
  <c r="AC111" i="38"/>
  <c r="U97" i="38"/>
  <c r="U82" i="38"/>
  <c r="U85" i="38" s="1"/>
  <c r="S111" i="38"/>
  <c r="X111" i="38"/>
  <c r="X106" i="38"/>
  <c r="AC115" i="38"/>
  <c r="AC106" i="38"/>
  <c r="AC88" i="38"/>
  <c r="AC97" i="38"/>
  <c r="AC82" i="38"/>
  <c r="AC85" i="38" s="1"/>
  <c r="AA111" i="38"/>
  <c r="S176" i="38"/>
  <c r="M111" i="38"/>
  <c r="L178" i="38"/>
  <c r="T178" i="38"/>
  <c r="T168" i="38"/>
  <c r="N169" i="38"/>
  <c r="N179" i="38"/>
  <c r="V179" i="38"/>
  <c r="H180" i="38"/>
  <c r="H170" i="38"/>
  <c r="X160" i="38"/>
  <c r="X180" i="38"/>
  <c r="J181" i="38"/>
  <c r="O181" i="38"/>
  <c r="I108" i="38"/>
  <c r="I99" i="38"/>
  <c r="I90" i="38"/>
  <c r="I82" i="38"/>
  <c r="U102" i="38"/>
  <c r="AC120" i="38"/>
  <c r="Q180" i="38"/>
  <c r="Q160" i="38"/>
  <c r="AA181" i="38"/>
  <c r="AC168" i="38"/>
  <c r="AC188" i="38"/>
  <c r="AC178" i="38"/>
  <c r="AC158" i="38"/>
  <c r="W107" i="38"/>
  <c r="W98" i="38"/>
  <c r="K102" i="38"/>
  <c r="K106" i="38"/>
  <c r="K97" i="38"/>
  <c r="S106" i="38"/>
  <c r="AA106" i="38"/>
  <c r="M98" i="38"/>
  <c r="M107" i="38"/>
  <c r="U98" i="38"/>
  <c r="U107" i="38"/>
  <c r="AC125" i="38"/>
  <c r="AC116" i="38"/>
  <c r="AC89" i="38"/>
  <c r="AC107" i="38"/>
  <c r="O108" i="38"/>
  <c r="W99" i="38"/>
  <c r="K82" i="38"/>
  <c r="K85" i="38" s="1"/>
  <c r="AA179" i="38"/>
  <c r="M82" i="38"/>
  <c r="M106" i="38"/>
  <c r="Y108" i="38"/>
  <c r="Y126" i="38"/>
  <c r="Q82" i="38"/>
  <c r="M97" i="38"/>
  <c r="I176" i="38"/>
  <c r="I166" i="38"/>
  <c r="I156" i="38"/>
  <c r="T97" i="38"/>
  <c r="I98" i="38"/>
  <c r="H107" i="38"/>
  <c r="L111" i="38"/>
  <c r="AC166" i="38"/>
  <c r="AC176" i="38"/>
  <c r="AC156" i="38"/>
  <c r="AC186" i="38"/>
  <c r="AA178" i="38"/>
  <c r="M179" i="38"/>
  <c r="O180" i="38"/>
  <c r="W180" i="38"/>
  <c r="W170" i="38"/>
  <c r="Y181" i="38"/>
  <c r="AC189" i="38"/>
  <c r="AC179" i="38"/>
  <c r="AC159" i="38"/>
  <c r="AC169" i="38"/>
  <c r="J209" i="38"/>
  <c r="J129" i="38" s="1"/>
  <c r="J207" i="38"/>
  <c r="J156" i="38" s="1"/>
  <c r="L82" i="38"/>
  <c r="T82" i="38"/>
  <c r="T85" i="38" s="1"/>
  <c r="AB82" i="38"/>
  <c r="AB85" i="38" s="1"/>
  <c r="N111" i="38"/>
  <c r="V111" i="38"/>
  <c r="P99" i="38"/>
  <c r="X108" i="38"/>
  <c r="O146" i="38"/>
  <c r="O143" i="38"/>
  <c r="W146" i="38"/>
  <c r="W143" i="38"/>
  <c r="U168" i="38"/>
  <c r="U178" i="38"/>
  <c r="O179" i="38"/>
  <c r="W169" i="38"/>
  <c r="W179" i="38"/>
  <c r="I170" i="38"/>
  <c r="I160" i="38"/>
  <c r="I180" i="38"/>
  <c r="Y190" i="38"/>
  <c r="Y180" i="38"/>
  <c r="K171" i="38"/>
  <c r="K181" i="38"/>
  <c r="S181" i="38"/>
  <c r="U166" i="38"/>
  <c r="U176" i="38"/>
  <c r="P170" i="38"/>
  <c r="P180" i="38"/>
  <c r="Q181" i="38"/>
  <c r="Q161" i="38"/>
  <c r="M168" i="38"/>
  <c r="Z99" i="38"/>
  <c r="P108" i="38"/>
  <c r="H146" i="38"/>
  <c r="H143" i="38"/>
  <c r="P146" i="38"/>
  <c r="P143" i="38"/>
  <c r="X146" i="38"/>
  <c r="X143" i="38"/>
  <c r="R143" i="38"/>
  <c r="R147" i="38"/>
  <c r="Z143" i="38"/>
  <c r="Z147" i="38"/>
  <c r="N178" i="38"/>
  <c r="N168" i="38"/>
  <c r="V178" i="38"/>
  <c r="H179" i="38"/>
  <c r="H169" i="38"/>
  <c r="P179" i="38"/>
  <c r="P169" i="38"/>
  <c r="X179" i="38"/>
  <c r="X159" i="38"/>
  <c r="J180" i="38"/>
  <c r="R180" i="38"/>
  <c r="Z170" i="38"/>
  <c r="Z160" i="38"/>
  <c r="L181" i="38"/>
  <c r="T171" i="38"/>
  <c r="T181" i="38"/>
  <c r="AB181" i="38"/>
  <c r="U143" i="38"/>
  <c r="Q159" i="38"/>
  <c r="Q179" i="38"/>
  <c r="M178" i="38"/>
  <c r="L108" i="38"/>
  <c r="T108" i="38"/>
  <c r="T126" i="38"/>
  <c r="AB108" i="38"/>
  <c r="N82" i="38"/>
  <c r="V82" i="38"/>
  <c r="I97" i="38"/>
  <c r="N98" i="38"/>
  <c r="H106" i="38"/>
  <c r="Q106" i="38"/>
  <c r="V107" i="38"/>
  <c r="H108" i="38"/>
  <c r="H111" i="38"/>
  <c r="Y116" i="38"/>
  <c r="Q146" i="38"/>
  <c r="Q143" i="38"/>
  <c r="Y146" i="38"/>
  <c r="Y143" i="38"/>
  <c r="K147" i="38"/>
  <c r="AA147" i="38"/>
  <c r="O178" i="38"/>
  <c r="W178" i="38"/>
  <c r="W168" i="38"/>
  <c r="I179" i="38"/>
  <c r="I159" i="38"/>
  <c r="Y179" i="38"/>
  <c r="Y169" i="38"/>
  <c r="Y189" i="38"/>
  <c r="K170" i="38"/>
  <c r="K180" i="38"/>
  <c r="S180" i="38"/>
  <c r="M181" i="38"/>
  <c r="M171" i="38"/>
  <c r="U181" i="38"/>
  <c r="U171" i="38"/>
  <c r="AC181" i="38"/>
  <c r="AC191" i="38"/>
  <c r="AC161" i="38"/>
  <c r="V143" i="38"/>
  <c r="AB178" i="38"/>
  <c r="Z180" i="38"/>
  <c r="K107" i="38"/>
  <c r="S107" i="38"/>
  <c r="AA107" i="38"/>
  <c r="O82" i="38"/>
  <c r="W82" i="38"/>
  <c r="AB88" i="38"/>
  <c r="X93" i="38"/>
  <c r="X98" i="38"/>
  <c r="I106" i="38"/>
  <c r="AB106" i="38"/>
  <c r="N107" i="38"/>
  <c r="I111" i="38"/>
  <c r="J147" i="38"/>
  <c r="Q158" i="38"/>
  <c r="Q178" i="38"/>
  <c r="AA180" i="38"/>
  <c r="Z161" i="38"/>
  <c r="Z171" i="38"/>
  <c r="Z181" i="38"/>
  <c r="J106" i="38"/>
  <c r="Z106" i="38"/>
  <c r="T116" i="38"/>
  <c r="N99" i="38"/>
  <c r="P82" i="38"/>
  <c r="X82" i="38"/>
  <c r="P98" i="38"/>
  <c r="K99" i="38"/>
  <c r="T99" i="38"/>
  <c r="AC99" i="38"/>
  <c r="T102" i="38"/>
  <c r="T106" i="38"/>
  <c r="X107" i="38"/>
  <c r="J108" i="38"/>
  <c r="S108" i="38"/>
  <c r="AC108" i="38"/>
  <c r="J111" i="38"/>
  <c r="AB111" i="38"/>
  <c r="AC117" i="38"/>
  <c r="K166" i="38"/>
  <c r="K176" i="38"/>
  <c r="S143" i="38"/>
  <c r="AA176" i="38"/>
  <c r="I168" i="38"/>
  <c r="I178" i="38"/>
  <c r="I158" i="38"/>
  <c r="Y178" i="38"/>
  <c r="Y188" i="38"/>
  <c r="K169" i="38"/>
  <c r="K179" i="38"/>
  <c r="S179" i="38"/>
  <c r="M170" i="38"/>
  <c r="M180" i="38"/>
  <c r="U180" i="38"/>
  <c r="U170" i="38"/>
  <c r="AC180" i="38"/>
  <c r="AC170" i="38"/>
  <c r="AC160" i="38"/>
  <c r="AC190" i="38"/>
  <c r="W181" i="38"/>
  <c r="W171" i="38"/>
  <c r="J176" i="38"/>
  <c r="S158" i="38"/>
  <c r="S178" i="38"/>
  <c r="R181" i="38"/>
  <c r="N170" i="38"/>
  <c r="K209" i="38"/>
  <c r="K126" i="38" s="1"/>
  <c r="K207" i="38"/>
  <c r="K89" i="38" s="1"/>
  <c r="N143" i="38"/>
  <c r="U179" i="38"/>
  <c r="I181" i="38"/>
  <c r="I161" i="38"/>
  <c r="I171" i="38"/>
  <c r="L207" i="38"/>
  <c r="L161" i="38" s="1"/>
  <c r="L209" i="38"/>
  <c r="R191" i="38"/>
  <c r="U159" i="38"/>
  <c r="U169" i="38"/>
  <c r="M207" i="38"/>
  <c r="M90" i="38" s="1"/>
  <c r="M209" i="38"/>
  <c r="M125" i="38" s="1"/>
  <c r="L143" i="38"/>
  <c r="L146" i="38"/>
  <c r="T143" i="38"/>
  <c r="T146" i="38"/>
  <c r="AB143" i="38"/>
  <c r="AB146" i="38"/>
  <c r="J178" i="38"/>
  <c r="R188" i="38"/>
  <c r="R178" i="38"/>
  <c r="Z168" i="38"/>
  <c r="L179" i="38"/>
  <c r="T169" i="38"/>
  <c r="T179" i="38"/>
  <c r="H181" i="38"/>
  <c r="P171" i="38"/>
  <c r="AA143" i="38"/>
  <c r="Z176" i="38"/>
  <c r="Z166" i="38"/>
  <c r="Z156" i="38"/>
  <c r="P181" i="38"/>
  <c r="AC152" i="38"/>
  <c r="AC143" i="38"/>
  <c r="K168" i="38"/>
  <c r="Z178" i="38"/>
  <c r="N176" i="38"/>
  <c r="N166" i="38"/>
  <c r="V176" i="38"/>
  <c r="H147" i="38"/>
  <c r="P147" i="38"/>
  <c r="X147" i="38"/>
  <c r="R176" i="38"/>
  <c r="V180" i="38"/>
  <c r="X181" i="38"/>
  <c r="V115" i="38"/>
  <c r="V158" i="38"/>
  <c r="S116" i="38"/>
  <c r="S89" i="38"/>
  <c r="H207" i="38"/>
  <c r="H89" i="38" s="1"/>
  <c r="N209" i="38"/>
  <c r="N186" i="38" s="1"/>
  <c r="N207" i="38"/>
  <c r="N160" i="38" s="1"/>
  <c r="H168" i="38"/>
  <c r="P178" i="38"/>
  <c r="X158" i="38"/>
  <c r="T170" i="38"/>
  <c r="AB180" i="38"/>
  <c r="N181" i="38"/>
  <c r="P207" i="38"/>
  <c r="P161" i="38" s="1"/>
  <c r="P209" i="38"/>
  <c r="P189" i="38" s="1"/>
  <c r="AA190" i="38"/>
  <c r="AA89" i="38"/>
  <c r="N171" i="38"/>
  <c r="X178" i="38"/>
  <c r="Z179" i="38"/>
  <c r="V181" i="38"/>
  <c r="Q209" i="38"/>
  <c r="Q117" i="38" s="1"/>
  <c r="W159" i="38"/>
  <c r="W115" i="38"/>
  <c r="U89" i="38"/>
  <c r="I212" i="38"/>
  <c r="AB116" i="38"/>
  <c r="G223" i="38"/>
  <c r="X115" i="38"/>
  <c r="I209" i="38"/>
  <c r="I116" i="38" s="1"/>
  <c r="T159" i="38"/>
  <c r="T188" i="38"/>
  <c r="O211" i="38"/>
  <c r="O171" i="38" s="1"/>
  <c r="M152" i="37"/>
  <c r="U152" i="37"/>
  <c r="U182" i="37" s="1"/>
  <c r="G123" i="37"/>
  <c r="AC152" i="37"/>
  <c r="AC182" i="37" s="1"/>
  <c r="H82" i="37"/>
  <c r="X82" i="37"/>
  <c r="X127" i="37" s="1"/>
  <c r="M111" i="37"/>
  <c r="N147" i="37"/>
  <c r="N177" i="37" s="1"/>
  <c r="V147" i="37"/>
  <c r="J152" i="37"/>
  <c r="J182" i="37" s="1"/>
  <c r="R152" i="37"/>
  <c r="R182" i="37" s="1"/>
  <c r="Z152" i="37"/>
  <c r="Z162" i="37" s="1"/>
  <c r="N152" i="37"/>
  <c r="N182" i="37" s="1"/>
  <c r="V152" i="37"/>
  <c r="V182" i="37" s="1"/>
  <c r="W82" i="37"/>
  <c r="W85" i="37" s="1"/>
  <c r="P152" i="37"/>
  <c r="Q147" i="37"/>
  <c r="Q177" i="37" s="1"/>
  <c r="V106" i="37"/>
  <c r="Y181" i="37"/>
  <c r="H147" i="37"/>
  <c r="X147" i="37"/>
  <c r="X187" i="37" s="1"/>
  <c r="S143" i="37"/>
  <c r="Q106" i="37"/>
  <c r="AC89" i="37"/>
  <c r="L99" i="37"/>
  <c r="K178" i="37"/>
  <c r="R107" i="37"/>
  <c r="J147" i="37"/>
  <c r="J177" i="37" s="1"/>
  <c r="R147" i="37"/>
  <c r="R177" i="37" s="1"/>
  <c r="Z147" i="37"/>
  <c r="Z177" i="37" s="1"/>
  <c r="H152" i="37"/>
  <c r="X152" i="37"/>
  <c r="X182" i="37" s="1"/>
  <c r="P147" i="37"/>
  <c r="P167" i="37" s="1"/>
  <c r="O82" i="37"/>
  <c r="O109" i="37" s="1"/>
  <c r="Y143" i="37"/>
  <c r="K147" i="37"/>
  <c r="S147" i="37"/>
  <c r="S177" i="37" s="1"/>
  <c r="AA147" i="37"/>
  <c r="AA177" i="37" s="1"/>
  <c r="W152" i="37"/>
  <c r="W182" i="37" s="1"/>
  <c r="I152" i="37"/>
  <c r="Q152" i="37"/>
  <c r="Y152" i="37"/>
  <c r="P98" i="37"/>
  <c r="T176" i="37"/>
  <c r="AA107" i="37"/>
  <c r="AC93" i="37"/>
  <c r="O147" i="37"/>
  <c r="O177" i="37" s="1"/>
  <c r="W147" i="37"/>
  <c r="W177" i="37" s="1"/>
  <c r="S152" i="37"/>
  <c r="S182" i="37" s="1"/>
  <c r="M93" i="37"/>
  <c r="U89" i="37"/>
  <c r="W108" i="37"/>
  <c r="X111" i="37"/>
  <c r="X106" i="37"/>
  <c r="O209" i="37"/>
  <c r="O190" i="37" s="1"/>
  <c r="O207" i="37"/>
  <c r="O90" i="37" s="1"/>
  <c r="X99" i="37"/>
  <c r="X102" i="37"/>
  <c r="X98" i="37"/>
  <c r="X97" i="37"/>
  <c r="P93" i="37"/>
  <c r="P90" i="37"/>
  <c r="P88" i="37"/>
  <c r="X188" i="37"/>
  <c r="X90" i="37"/>
  <c r="S107" i="37"/>
  <c r="S111" i="37"/>
  <c r="S106" i="37"/>
  <c r="Z89" i="37"/>
  <c r="Z90" i="37"/>
  <c r="S98" i="37"/>
  <c r="S102" i="37"/>
  <c r="U111" i="37"/>
  <c r="U107" i="37"/>
  <c r="T166" i="37"/>
  <c r="T169" i="37"/>
  <c r="T99" i="37"/>
  <c r="H111" i="37"/>
  <c r="H106" i="37"/>
  <c r="N107" i="37"/>
  <c r="N106" i="37"/>
  <c r="AB180" i="37"/>
  <c r="AB108" i="37"/>
  <c r="U168" i="37"/>
  <c r="U98" i="37"/>
  <c r="U97" i="37"/>
  <c r="O108" i="37"/>
  <c r="O107" i="37"/>
  <c r="AC107" i="37"/>
  <c r="AC111" i="37"/>
  <c r="J107" i="37"/>
  <c r="J108" i="37"/>
  <c r="Y189" i="37"/>
  <c r="M212" i="37"/>
  <c r="K106" i="37"/>
  <c r="S108" i="37"/>
  <c r="M89" i="37"/>
  <c r="Z99" i="37"/>
  <c r="P102" i="37"/>
  <c r="AC179" i="37"/>
  <c r="P161" i="37"/>
  <c r="R179" i="37"/>
  <c r="N181" i="37"/>
  <c r="L170" i="37"/>
  <c r="X115" i="37"/>
  <c r="R98" i="37"/>
  <c r="M90" i="37"/>
  <c r="U108" i="37"/>
  <c r="J168" i="37"/>
  <c r="AB189" i="37"/>
  <c r="Z117" i="37"/>
  <c r="U170" i="37"/>
  <c r="Z88" i="37"/>
  <c r="AB125" i="37"/>
  <c r="N99" i="37"/>
  <c r="W178" i="37"/>
  <c r="S160" i="37"/>
  <c r="S170" i="37"/>
  <c r="S180" i="37"/>
  <c r="I181" i="37"/>
  <c r="I171" i="37"/>
  <c r="V176" i="37"/>
  <c r="R106" i="37"/>
  <c r="R82" i="37"/>
  <c r="R85" i="37" s="1"/>
  <c r="N108" i="37"/>
  <c r="H166" i="37"/>
  <c r="H176" i="37"/>
  <c r="X146" i="37"/>
  <c r="X143" i="37"/>
  <c r="V178" i="37"/>
  <c r="P179" i="37"/>
  <c r="P169" i="37"/>
  <c r="P159" i="37"/>
  <c r="J180" i="37"/>
  <c r="Z180" i="37"/>
  <c r="Z170" i="37"/>
  <c r="Z190" i="37"/>
  <c r="Z160" i="37"/>
  <c r="L181" i="37"/>
  <c r="AB171" i="37"/>
  <c r="AB161" i="37"/>
  <c r="X181" i="37"/>
  <c r="J82" i="37"/>
  <c r="J85" i="37" s="1"/>
  <c r="L111" i="37"/>
  <c r="T111" i="37"/>
  <c r="AB120" i="37"/>
  <c r="AB93" i="37"/>
  <c r="J106" i="37"/>
  <c r="AB107" i="37"/>
  <c r="I146" i="37"/>
  <c r="I143" i="37"/>
  <c r="Q143" i="37"/>
  <c r="Q146" i="37"/>
  <c r="Q179" i="37"/>
  <c r="Y169" i="37"/>
  <c r="Y179" i="37"/>
  <c r="K180" i="37"/>
  <c r="AA170" i="37"/>
  <c r="AA180" i="37"/>
  <c r="M181" i="37"/>
  <c r="U181" i="37"/>
  <c r="U161" i="37"/>
  <c r="U171" i="37"/>
  <c r="AC161" i="37"/>
  <c r="AC181" i="37"/>
  <c r="J176" i="37"/>
  <c r="J166" i="37"/>
  <c r="H168" i="37"/>
  <c r="H178" i="37"/>
  <c r="M159" i="37"/>
  <c r="M179" i="37"/>
  <c r="O178" i="37"/>
  <c r="AB181" i="37"/>
  <c r="H209" i="37"/>
  <c r="H186" i="37" s="1"/>
  <c r="H207" i="37"/>
  <c r="H160" i="37" s="1"/>
  <c r="T190" i="37"/>
  <c r="L106" i="37"/>
  <c r="L82" i="37"/>
  <c r="AB115" i="37"/>
  <c r="AB88" i="37"/>
  <c r="N98" i="37"/>
  <c r="V107" i="37"/>
  <c r="H108" i="37"/>
  <c r="X108" i="37"/>
  <c r="K82" i="37"/>
  <c r="K85" i="37" s="1"/>
  <c r="Z82" i="37"/>
  <c r="Z85" i="37" s="1"/>
  <c r="M88" i="37"/>
  <c r="S90" i="37"/>
  <c r="Z106" i="37"/>
  <c r="P108" i="37"/>
  <c r="J143" i="37"/>
  <c r="Z143" i="37"/>
  <c r="T143" i="37"/>
  <c r="AB147" i="37"/>
  <c r="P178" i="37"/>
  <c r="X158" i="37"/>
  <c r="X178" i="37"/>
  <c r="X168" i="37"/>
  <c r="J179" i="37"/>
  <c r="T180" i="37"/>
  <c r="T170" i="37"/>
  <c r="L176" i="37"/>
  <c r="I178" i="37"/>
  <c r="I188" i="37"/>
  <c r="I179" i="37"/>
  <c r="AB116" i="37"/>
  <c r="AB89" i="37"/>
  <c r="P146" i="37"/>
  <c r="P143" i="37"/>
  <c r="U88" i="37"/>
  <c r="U106" i="37"/>
  <c r="U82" i="37"/>
  <c r="I108" i="37"/>
  <c r="Q108" i="37"/>
  <c r="Y108" i="37"/>
  <c r="M82" i="37"/>
  <c r="AB82" i="37"/>
  <c r="AB85" i="37" s="1"/>
  <c r="V111" i="37"/>
  <c r="M106" i="37"/>
  <c r="AB106" i="37"/>
  <c r="V120" i="37"/>
  <c r="I125" i="37"/>
  <c r="S176" i="37"/>
  <c r="S156" i="37"/>
  <c r="S166" i="37"/>
  <c r="M147" i="37"/>
  <c r="U147" i="37"/>
  <c r="Q178" i="37"/>
  <c r="S179" i="37"/>
  <c r="S159" i="37"/>
  <c r="S169" i="37"/>
  <c r="M180" i="37"/>
  <c r="M160" i="37"/>
  <c r="AC180" i="37"/>
  <c r="AC160" i="37"/>
  <c r="O181" i="37"/>
  <c r="Z189" i="37"/>
  <c r="Z179" i="37"/>
  <c r="Z159" i="37"/>
  <c r="K179" i="37"/>
  <c r="T89" i="37"/>
  <c r="T107" i="37"/>
  <c r="N178" i="37"/>
  <c r="N168" i="37"/>
  <c r="H179" i="37"/>
  <c r="H169" i="37"/>
  <c r="X189" i="37"/>
  <c r="X169" i="37"/>
  <c r="X179" i="37"/>
  <c r="R170" i="37"/>
  <c r="R180" i="37"/>
  <c r="T181" i="37"/>
  <c r="T171" i="37"/>
  <c r="AC82" i="37"/>
  <c r="O111" i="37"/>
  <c r="W111" i="37"/>
  <c r="AC88" i="37"/>
  <c r="T98" i="37"/>
  <c r="AC106" i="37"/>
  <c r="T108" i="37"/>
  <c r="AB111" i="37"/>
  <c r="AB179" i="37"/>
  <c r="AB159" i="37"/>
  <c r="M161" i="37"/>
  <c r="O106" i="37"/>
  <c r="W106" i="37"/>
  <c r="Q107" i="37"/>
  <c r="Y116" i="37"/>
  <c r="S99" i="37"/>
  <c r="AA99" i="37"/>
  <c r="AA108" i="37"/>
  <c r="Q82" i="37"/>
  <c r="I107" i="37"/>
  <c r="W107" i="37"/>
  <c r="K108" i="37"/>
  <c r="V108" i="37"/>
  <c r="Y120" i="37"/>
  <c r="M143" i="37"/>
  <c r="M146" i="37"/>
  <c r="U143" i="37"/>
  <c r="U146" i="37"/>
  <c r="AC146" i="37"/>
  <c r="AC143" i="37"/>
  <c r="S168" i="37"/>
  <c r="S158" i="37"/>
  <c r="S178" i="37"/>
  <c r="AA178" i="37"/>
  <c r="AA168" i="37"/>
  <c r="U169" i="37"/>
  <c r="U159" i="37"/>
  <c r="U179" i="37"/>
  <c r="AC159" i="37"/>
  <c r="O180" i="37"/>
  <c r="Q181" i="37"/>
  <c r="Y191" i="37"/>
  <c r="Y171" i="37"/>
  <c r="Y146" i="37"/>
  <c r="U178" i="37"/>
  <c r="U158" i="37"/>
  <c r="H180" i="37"/>
  <c r="P115" i="37"/>
  <c r="P106" i="37"/>
  <c r="P97" i="37"/>
  <c r="P82" i="37"/>
  <c r="S82" i="37"/>
  <c r="I129" i="37"/>
  <c r="I120" i="37"/>
  <c r="I102" i="37"/>
  <c r="Q111" i="37"/>
  <c r="Y111" i="37"/>
  <c r="Y102" i="37"/>
  <c r="T93" i="37"/>
  <c r="R97" i="37"/>
  <c r="T102" i="37"/>
  <c r="Y107" i="37"/>
  <c r="N111" i="37"/>
  <c r="N143" i="37"/>
  <c r="N146" i="37"/>
  <c r="V143" i="37"/>
  <c r="L168" i="37"/>
  <c r="L178" i="37"/>
  <c r="T168" i="37"/>
  <c r="T178" i="37"/>
  <c r="AB158" i="37"/>
  <c r="AB178" i="37"/>
  <c r="N169" i="37"/>
  <c r="N179" i="37"/>
  <c r="V189" i="37"/>
  <c r="V179" i="37"/>
  <c r="H170" i="37"/>
  <c r="P160" i="37"/>
  <c r="P180" i="37"/>
  <c r="P170" i="37"/>
  <c r="X180" i="37"/>
  <c r="X160" i="37"/>
  <c r="X170" i="37"/>
  <c r="J181" i="37"/>
  <c r="J171" i="37"/>
  <c r="R181" i="37"/>
  <c r="R171" i="37"/>
  <c r="Z161" i="37"/>
  <c r="Z181" i="37"/>
  <c r="Z191" i="37"/>
  <c r="H143" i="37"/>
  <c r="Q180" i="37"/>
  <c r="Q170" i="37"/>
  <c r="Q160" i="37"/>
  <c r="W180" i="37"/>
  <c r="Z115" i="37"/>
  <c r="Z97" i="37"/>
  <c r="I97" i="37"/>
  <c r="I106" i="37"/>
  <c r="I82" i="37"/>
  <c r="I88" i="37"/>
  <c r="Q115" i="37"/>
  <c r="Y97" i="37"/>
  <c r="Y106" i="37"/>
  <c r="Y82" i="37"/>
  <c r="Y85" i="37" s="1"/>
  <c r="K107" i="37"/>
  <c r="S89" i="37"/>
  <c r="T82" i="37"/>
  <c r="T85" i="37" s="1"/>
  <c r="J111" i="37"/>
  <c r="R102" i="37"/>
  <c r="Z129" i="37"/>
  <c r="Z93" i="37"/>
  <c r="T97" i="37"/>
  <c r="K98" i="37"/>
  <c r="W102" i="37"/>
  <c r="T106" i="37"/>
  <c r="L107" i="37"/>
  <c r="R111" i="37"/>
  <c r="I115" i="37"/>
  <c r="I147" i="37"/>
  <c r="O179" i="37"/>
  <c r="W179" i="37"/>
  <c r="R143" i="37"/>
  <c r="V181" i="37"/>
  <c r="V161" i="37"/>
  <c r="N82" i="37"/>
  <c r="N85" i="37" s="1"/>
  <c r="V82" i="37"/>
  <c r="H107" i="37"/>
  <c r="P107" i="37"/>
  <c r="X107" i="37"/>
  <c r="P111" i="37"/>
  <c r="H98" i="37"/>
  <c r="AA98" i="37"/>
  <c r="M99" i="37"/>
  <c r="AA111" i="37"/>
  <c r="P125" i="37"/>
  <c r="O143" i="37"/>
  <c r="Y147" i="37"/>
  <c r="M178" i="37"/>
  <c r="M158" i="37"/>
  <c r="AC178" i="37"/>
  <c r="I180" i="37"/>
  <c r="I170" i="37"/>
  <c r="I190" i="37"/>
  <c r="K181" i="37"/>
  <c r="AA191" i="37"/>
  <c r="AA171" i="37"/>
  <c r="AA181" i="37"/>
  <c r="O152" i="37"/>
  <c r="Z146" i="37"/>
  <c r="P158" i="37"/>
  <c r="W176" i="37"/>
  <c r="W143" i="37"/>
  <c r="O146" i="37"/>
  <c r="AB186" i="37"/>
  <c r="Z188" i="37"/>
  <c r="V190" i="37"/>
  <c r="AB156" i="37"/>
  <c r="S161" i="37"/>
  <c r="Z168" i="37"/>
  <c r="L180" i="37"/>
  <c r="J209" i="37"/>
  <c r="J213" i="37" s="1"/>
  <c r="J207" i="37"/>
  <c r="K143" i="37"/>
  <c r="Y180" i="37"/>
  <c r="Y170" i="37"/>
  <c r="K209" i="37"/>
  <c r="K126" i="37" s="1"/>
  <c r="K207" i="37"/>
  <c r="K158" i="37" s="1"/>
  <c r="V188" i="37"/>
  <c r="V93" i="37"/>
  <c r="AA126" i="37"/>
  <c r="U90" i="37"/>
  <c r="AC108" i="37"/>
  <c r="AC90" i="37"/>
  <c r="R166" i="37"/>
  <c r="R176" i="37"/>
  <c r="L143" i="37"/>
  <c r="T147" i="37"/>
  <c r="P188" i="37"/>
  <c r="R169" i="37"/>
  <c r="N171" i="37"/>
  <c r="T189" i="37"/>
  <c r="T159" i="37"/>
  <c r="T179" i="37"/>
  <c r="P181" i="37"/>
  <c r="P171" i="37"/>
  <c r="K176" i="37"/>
  <c r="AB176" i="37"/>
  <c r="AA146" i="37"/>
  <c r="AA143" i="37"/>
  <c r="AC147" i="37"/>
  <c r="Y178" i="37"/>
  <c r="AA179" i="37"/>
  <c r="U160" i="37"/>
  <c r="U180" i="37"/>
  <c r="W181" i="37"/>
  <c r="K152" i="37"/>
  <c r="AA152" i="37"/>
  <c r="AB143" i="37"/>
  <c r="L147" i="37"/>
  <c r="AB190" i="37"/>
  <c r="S171" i="37"/>
  <c r="P168" i="37"/>
  <c r="AA169" i="37"/>
  <c r="Z178" i="37"/>
  <c r="S181" i="37"/>
  <c r="L209" i="37"/>
  <c r="L116" i="37" s="1"/>
  <c r="L207" i="37"/>
  <c r="L90" i="37" s="1"/>
  <c r="AA82" i="37"/>
  <c r="U102" i="37"/>
  <c r="P89" i="37"/>
  <c r="S93" i="37"/>
  <c r="S97" i="37"/>
  <c r="R99" i="37"/>
  <c r="AA102" i="37"/>
  <c r="AA106" i="37"/>
  <c r="R108" i="37"/>
  <c r="R178" i="37"/>
  <c r="R168" i="37"/>
  <c r="Z158" i="37"/>
  <c r="V180" i="37"/>
  <c r="J178" i="37"/>
  <c r="L179" i="37"/>
  <c r="Z98" i="37"/>
  <c r="L152" i="37"/>
  <c r="T152" i="37"/>
  <c r="AB152" i="37"/>
  <c r="T156" i="37"/>
  <c r="N180" i="37"/>
  <c r="N170" i="37"/>
  <c r="H181" i="37"/>
  <c r="R156" i="37"/>
  <c r="AC209" i="37"/>
  <c r="AC191" i="37" s="1"/>
  <c r="M209" i="37"/>
  <c r="M115" i="37" s="1"/>
  <c r="W191" i="37"/>
  <c r="S125" i="37"/>
  <c r="U188" i="37"/>
  <c r="N209" i="37"/>
  <c r="N125" i="37" s="1"/>
  <c r="N207" i="37"/>
  <c r="N88" i="37" s="1"/>
  <c r="Y90" i="37"/>
  <c r="G223" i="37"/>
  <c r="O211" i="37"/>
  <c r="G123" i="36"/>
  <c r="H108" i="36"/>
  <c r="H107" i="36"/>
  <c r="J108" i="36"/>
  <c r="R108" i="36"/>
  <c r="U93" i="36"/>
  <c r="AA129" i="36"/>
  <c r="W147" i="36"/>
  <c r="W177" i="36" s="1"/>
  <c r="AC115" i="36"/>
  <c r="W106" i="36"/>
  <c r="Y107" i="36"/>
  <c r="AA90" i="36"/>
  <c r="AB99" i="36"/>
  <c r="N93" i="36"/>
  <c r="V93" i="36"/>
  <c r="M179" i="36"/>
  <c r="K107" i="36"/>
  <c r="S107" i="36"/>
  <c r="L158" i="36"/>
  <c r="Q116" i="36"/>
  <c r="Z106" i="36"/>
  <c r="N90" i="36"/>
  <c r="M178" i="36"/>
  <c r="S181" i="36"/>
  <c r="U120" i="36"/>
  <c r="L209" i="36"/>
  <c r="L120" i="36" s="1"/>
  <c r="N209" i="36"/>
  <c r="N116" i="36" s="1"/>
  <c r="N107" i="36"/>
  <c r="V107" i="36"/>
  <c r="X108" i="36"/>
  <c r="U89" i="36"/>
  <c r="W108" i="36"/>
  <c r="Q93" i="36"/>
  <c r="Y111" i="36"/>
  <c r="P179" i="36"/>
  <c r="X179" i="36"/>
  <c r="M106" i="36"/>
  <c r="W107" i="36"/>
  <c r="Q90" i="36"/>
  <c r="Y108" i="36"/>
  <c r="V181" i="36"/>
  <c r="U106" i="36"/>
  <c r="I108" i="36"/>
  <c r="N88" i="36"/>
  <c r="V106" i="36"/>
  <c r="P107" i="36"/>
  <c r="X107" i="36"/>
  <c r="Z108" i="36"/>
  <c r="AB111" i="36"/>
  <c r="S147" i="36"/>
  <c r="S177" i="36" s="1"/>
  <c r="W152" i="36"/>
  <c r="W182" i="36" s="1"/>
  <c r="K147" i="36"/>
  <c r="K177" i="36" s="1"/>
  <c r="AA147" i="36"/>
  <c r="Q152" i="36"/>
  <c r="Q162" i="36" s="1"/>
  <c r="L152" i="36"/>
  <c r="L182" i="36" s="1"/>
  <c r="AB152" i="36"/>
  <c r="AB172" i="36" s="1"/>
  <c r="K93" i="36"/>
  <c r="N152" i="36"/>
  <c r="N182" i="36" s="1"/>
  <c r="V152" i="36"/>
  <c r="V182" i="36" s="1"/>
  <c r="M152" i="36"/>
  <c r="U152" i="36"/>
  <c r="AC152" i="36"/>
  <c r="AC182" i="36" s="1"/>
  <c r="I82" i="36"/>
  <c r="I109" i="36" s="1"/>
  <c r="Q82" i="36"/>
  <c r="Q109" i="36" s="1"/>
  <c r="Y82" i="36"/>
  <c r="Y109" i="36" s="1"/>
  <c r="V88" i="36"/>
  <c r="L111" i="36"/>
  <c r="Y143" i="36"/>
  <c r="Q88" i="36"/>
  <c r="V82" i="36"/>
  <c r="N106" i="36"/>
  <c r="K111" i="36"/>
  <c r="J147" i="36"/>
  <c r="J177" i="36" s="1"/>
  <c r="R147" i="36"/>
  <c r="R177" i="36" s="1"/>
  <c r="Z147" i="36"/>
  <c r="Z167" i="36" s="1"/>
  <c r="U178" i="36"/>
  <c r="U158" i="36"/>
  <c r="Z143" i="36"/>
  <c r="L147" i="36"/>
  <c r="T147" i="36"/>
  <c r="T177" i="36" s="1"/>
  <c r="AB147" i="36"/>
  <c r="AB177" i="36" s="1"/>
  <c r="V89" i="36"/>
  <c r="AA106" i="36"/>
  <c r="Q111" i="36"/>
  <c r="I152" i="36"/>
  <c r="I182" i="36" s="1"/>
  <c r="Y152" i="36"/>
  <c r="N82" i="36"/>
  <c r="Q108" i="36"/>
  <c r="N143" i="36"/>
  <c r="V147" i="36"/>
  <c r="X143" i="36"/>
  <c r="T152" i="36"/>
  <c r="T182" i="36" s="1"/>
  <c r="P143" i="36"/>
  <c r="O152" i="36"/>
  <c r="O182" i="36" s="1"/>
  <c r="X111" i="36"/>
  <c r="H106" i="36"/>
  <c r="H82" i="36"/>
  <c r="P106" i="36"/>
  <c r="P82" i="36"/>
  <c r="P85" i="36" s="1"/>
  <c r="X106" i="36"/>
  <c r="X82" i="36"/>
  <c r="X85" i="36" s="1"/>
  <c r="J107" i="36"/>
  <c r="R107" i="36"/>
  <c r="Z107" i="36"/>
  <c r="L108" i="36"/>
  <c r="L90" i="36"/>
  <c r="T108" i="36"/>
  <c r="AB108" i="36"/>
  <c r="P111" i="36"/>
  <c r="J146" i="36"/>
  <c r="J143" i="36"/>
  <c r="R146" i="36"/>
  <c r="R143" i="36"/>
  <c r="I106" i="36"/>
  <c r="Q106" i="36"/>
  <c r="Y106" i="36"/>
  <c r="AA107" i="36"/>
  <c r="U117" i="36"/>
  <c r="AC117" i="36"/>
  <c r="O82" i="36"/>
  <c r="W82" i="36"/>
  <c r="K89" i="36"/>
  <c r="AC106" i="36"/>
  <c r="U108" i="36"/>
  <c r="Z111" i="36"/>
  <c r="AA143" i="36"/>
  <c r="M147" i="36"/>
  <c r="W181" i="36"/>
  <c r="Y146" i="36"/>
  <c r="AC180" i="36"/>
  <c r="J106" i="36"/>
  <c r="N108" i="36"/>
  <c r="V108" i="36"/>
  <c r="L89" i="36"/>
  <c r="Z97" i="36"/>
  <c r="T107" i="36"/>
  <c r="AA111" i="36"/>
  <c r="Z146" i="36"/>
  <c r="W178" i="36"/>
  <c r="Y179" i="36"/>
  <c r="J181" i="36"/>
  <c r="M143" i="36"/>
  <c r="M146" i="36"/>
  <c r="AC143" i="36"/>
  <c r="AC146" i="36"/>
  <c r="K178" i="36"/>
  <c r="K158" i="36"/>
  <c r="S178" i="36"/>
  <c r="AA158" i="36"/>
  <c r="AA178" i="36"/>
  <c r="X178" i="36"/>
  <c r="AA179" i="36"/>
  <c r="AA159" i="36"/>
  <c r="K181" i="36"/>
  <c r="K161" i="36"/>
  <c r="H209" i="36"/>
  <c r="H126" i="36" s="1"/>
  <c r="H207" i="36"/>
  <c r="H88" i="36" s="1"/>
  <c r="U107" i="36"/>
  <c r="U98" i="36"/>
  <c r="AA88" i="36"/>
  <c r="S106" i="36"/>
  <c r="U116" i="36"/>
  <c r="U143" i="36"/>
  <c r="U146" i="36"/>
  <c r="O143" i="36"/>
  <c r="O147" i="36"/>
  <c r="L106" i="36"/>
  <c r="T106" i="36"/>
  <c r="AB106" i="36"/>
  <c r="J82" i="36"/>
  <c r="R82" i="36"/>
  <c r="Z82" i="36"/>
  <c r="Z85" i="36" s="1"/>
  <c r="L93" i="36"/>
  <c r="N89" i="36"/>
  <c r="AA93" i="36"/>
  <c r="AB102" i="36"/>
  <c r="I107" i="36"/>
  <c r="M108" i="36"/>
  <c r="R111" i="36"/>
  <c r="Y178" i="36"/>
  <c r="M107" i="36"/>
  <c r="AC125" i="36"/>
  <c r="AC107" i="36"/>
  <c r="K82" i="36"/>
  <c r="K85" i="36" s="1"/>
  <c r="S82" i="36"/>
  <c r="AA82" i="36"/>
  <c r="M111" i="36"/>
  <c r="U129" i="36"/>
  <c r="U111" i="36"/>
  <c r="K88" i="36"/>
  <c r="K90" i="36"/>
  <c r="U90" i="36"/>
  <c r="L107" i="36"/>
  <c r="O108" i="36"/>
  <c r="S111" i="36"/>
  <c r="U115" i="36"/>
  <c r="AC188" i="36"/>
  <c r="AC178" i="36"/>
  <c r="I180" i="36"/>
  <c r="Y180" i="36"/>
  <c r="AA161" i="36"/>
  <c r="AA181" i="36"/>
  <c r="Q143" i="36"/>
  <c r="L82" i="36"/>
  <c r="T82" i="36"/>
  <c r="AB82" i="36"/>
  <c r="N111" i="36"/>
  <c r="V111" i="36"/>
  <c r="L88" i="36"/>
  <c r="U88" i="36"/>
  <c r="V90" i="36"/>
  <c r="Z99" i="36"/>
  <c r="K106" i="36"/>
  <c r="P108" i="36"/>
  <c r="AC108" i="36"/>
  <c r="I111" i="36"/>
  <c r="T111" i="36"/>
  <c r="AA116" i="36"/>
  <c r="AA120" i="36"/>
  <c r="H176" i="36"/>
  <c r="H179" i="36"/>
  <c r="J180" i="36"/>
  <c r="L161" i="36"/>
  <c r="L181" i="36"/>
  <c r="AB181" i="36"/>
  <c r="Q89" i="36"/>
  <c r="K108" i="36"/>
  <c r="S108" i="36"/>
  <c r="AA108" i="36"/>
  <c r="M82" i="36"/>
  <c r="U82" i="36"/>
  <c r="AC82" i="36"/>
  <c r="AA89" i="36"/>
  <c r="AB107" i="36"/>
  <c r="J111" i="36"/>
  <c r="W111" i="36"/>
  <c r="U125" i="36"/>
  <c r="I146" i="36"/>
  <c r="I143" i="36"/>
  <c r="Q156" i="36"/>
  <c r="Q176" i="36"/>
  <c r="O178" i="36"/>
  <c r="I179" i="36"/>
  <c r="Q179" i="36"/>
  <c r="Q159" i="36"/>
  <c r="K160" i="36"/>
  <c r="K180" i="36"/>
  <c r="S180" i="36"/>
  <c r="AA160" i="36"/>
  <c r="AA180" i="36"/>
  <c r="M181" i="36"/>
  <c r="U191" i="36"/>
  <c r="U181" i="36"/>
  <c r="U161" i="36"/>
  <c r="AC181" i="36"/>
  <c r="AC191" i="36"/>
  <c r="Y93" i="36"/>
  <c r="Y125" i="36"/>
  <c r="M209" i="36"/>
  <c r="M125" i="36" s="1"/>
  <c r="M207" i="36"/>
  <c r="M158" i="36" s="1"/>
  <c r="T189" i="36"/>
  <c r="T89" i="36"/>
  <c r="H178" i="36"/>
  <c r="P178" i="36"/>
  <c r="J179" i="36"/>
  <c r="R179" i="36"/>
  <c r="Z179" i="36"/>
  <c r="Z169" i="36"/>
  <c r="L180" i="36"/>
  <c r="L160" i="36"/>
  <c r="T180" i="36"/>
  <c r="AB180" i="36"/>
  <c r="AB170" i="36"/>
  <c r="N181" i="36"/>
  <c r="N161" i="36"/>
  <c r="V161" i="36"/>
  <c r="J152" i="36"/>
  <c r="R152" i="36"/>
  <c r="AA146" i="36"/>
  <c r="N179" i="36"/>
  <c r="N159" i="36"/>
  <c r="AC111" i="36"/>
  <c r="AC120" i="36"/>
  <c r="K146" i="36"/>
  <c r="K143" i="36"/>
  <c r="S146" i="36"/>
  <c r="S143" i="36"/>
  <c r="U147" i="36"/>
  <c r="AC147" i="36"/>
  <c r="I178" i="36"/>
  <c r="Q158" i="36"/>
  <c r="Q178" i="36"/>
  <c r="K179" i="36"/>
  <c r="K159" i="36"/>
  <c r="S179" i="36"/>
  <c r="M180" i="36"/>
  <c r="U160" i="36"/>
  <c r="U190" i="36"/>
  <c r="U180" i="36"/>
  <c r="O181" i="36"/>
  <c r="K152" i="36"/>
  <c r="S152" i="36"/>
  <c r="AA152" i="36"/>
  <c r="N178" i="36"/>
  <c r="N158" i="36"/>
  <c r="O179" i="36"/>
  <c r="Q180" i="36"/>
  <c r="Q160" i="36"/>
  <c r="I209" i="36"/>
  <c r="I129" i="36" s="1"/>
  <c r="I207" i="36"/>
  <c r="I88" i="36" s="1"/>
  <c r="L143" i="36"/>
  <c r="L146" i="36"/>
  <c r="T143" i="36"/>
  <c r="T146" i="36"/>
  <c r="AB143" i="36"/>
  <c r="AB146" i="36"/>
  <c r="R178" i="36"/>
  <c r="Z168" i="36"/>
  <c r="Z178" i="36"/>
  <c r="L179" i="36"/>
  <c r="L159" i="36"/>
  <c r="T179" i="36"/>
  <c r="AB169" i="36"/>
  <c r="AB179" i="36"/>
  <c r="N160" i="36"/>
  <c r="V160" i="36"/>
  <c r="V180" i="36"/>
  <c r="H181" i="36"/>
  <c r="P181" i="36"/>
  <c r="X181" i="36"/>
  <c r="N147" i="36"/>
  <c r="R180" i="36"/>
  <c r="R190" i="36"/>
  <c r="T181" i="36"/>
  <c r="N180" i="36"/>
  <c r="U179" i="36"/>
  <c r="U159" i="36"/>
  <c r="AC189" i="36"/>
  <c r="AC179" i="36"/>
  <c r="O180" i="36"/>
  <c r="W180" i="36"/>
  <c r="I181" i="36"/>
  <c r="Q181" i="36"/>
  <c r="Q161" i="36"/>
  <c r="Y181" i="36"/>
  <c r="Y191" i="36"/>
  <c r="P176" i="36"/>
  <c r="U189" i="36"/>
  <c r="T178" i="36"/>
  <c r="AB178" i="36"/>
  <c r="AB168" i="36"/>
  <c r="V179" i="36"/>
  <c r="V159" i="36"/>
  <c r="X180" i="36"/>
  <c r="Z181" i="36"/>
  <c r="Z171" i="36"/>
  <c r="Z170" i="36"/>
  <c r="J178" i="36"/>
  <c r="N176" i="36"/>
  <c r="N156" i="36"/>
  <c r="V176" i="36"/>
  <c r="H147" i="36"/>
  <c r="P147" i="36"/>
  <c r="X147" i="36"/>
  <c r="H143" i="36"/>
  <c r="J209" i="36"/>
  <c r="J117" i="36" s="1"/>
  <c r="J207" i="36"/>
  <c r="J89" i="36" s="1"/>
  <c r="O176" i="36"/>
  <c r="W176" i="36"/>
  <c r="I147" i="36"/>
  <c r="Q147" i="36"/>
  <c r="Y147" i="36"/>
  <c r="H152" i="36"/>
  <c r="P152" i="36"/>
  <c r="X152" i="36"/>
  <c r="V143" i="36"/>
  <c r="W143" i="36"/>
  <c r="U188" i="36"/>
  <c r="W179" i="36"/>
  <c r="Z180" i="36"/>
  <c r="R181" i="36"/>
  <c r="Z152" i="36"/>
  <c r="L178" i="36"/>
  <c r="V178" i="36"/>
  <c r="P180" i="36"/>
  <c r="X176" i="36"/>
  <c r="S189" i="36"/>
  <c r="O207" i="36"/>
  <c r="O93" i="36" s="1"/>
  <c r="O209" i="36"/>
  <c r="O126" i="36" s="1"/>
  <c r="P209" i="36"/>
  <c r="P117" i="36" s="1"/>
  <c r="P207" i="36"/>
  <c r="P160" i="36" s="1"/>
  <c r="W88" i="36"/>
  <c r="W129" i="36"/>
  <c r="AB120" i="36"/>
  <c r="AB89" i="36"/>
  <c r="AC88" i="36"/>
  <c r="U168" i="36"/>
  <c r="M211" i="36"/>
  <c r="M98" i="36" s="1"/>
  <c r="S170" i="36"/>
  <c r="K211" i="36"/>
  <c r="K212" i="36" s="1"/>
  <c r="Y171" i="36"/>
  <c r="Q97" i="36"/>
  <c r="I211" i="36"/>
  <c r="I168" i="36" s="1"/>
  <c r="X171" i="36"/>
  <c r="P211" i="36"/>
  <c r="H211" i="36"/>
  <c r="R169" i="36"/>
  <c r="O211" i="36"/>
  <c r="O99" i="36" s="1"/>
  <c r="W98" i="36"/>
  <c r="V99" i="36"/>
  <c r="T98" i="36"/>
  <c r="L211" i="36"/>
  <c r="L169" i="36" s="1"/>
  <c r="J211" i="36"/>
  <c r="J102" i="36" s="1"/>
  <c r="N211" i="36"/>
  <c r="N102" i="36" s="1"/>
  <c r="R129" i="36"/>
  <c r="R161" i="36"/>
  <c r="X125" i="36"/>
  <c r="X158" i="36"/>
  <c r="G223" i="36"/>
  <c r="Z125" i="36"/>
  <c r="V120" i="36"/>
  <c r="Z93" i="36"/>
  <c r="V170" i="38" l="1"/>
  <c r="AB99" i="38"/>
  <c r="AB169" i="38"/>
  <c r="L168" i="38"/>
  <c r="L170" i="38"/>
  <c r="L171" i="38"/>
  <c r="L102" i="38"/>
  <c r="AB168" i="38"/>
  <c r="V99" i="38"/>
  <c r="AB102" i="38"/>
  <c r="AB171" i="38"/>
  <c r="J170" i="38"/>
  <c r="V168" i="38"/>
  <c r="V98" i="38"/>
  <c r="S171" i="38"/>
  <c r="V171" i="38"/>
  <c r="R100" i="38"/>
  <c r="O126" i="38"/>
  <c r="V102" i="38"/>
  <c r="L167" i="38"/>
  <c r="L99" i="38"/>
  <c r="L98" i="38"/>
  <c r="L172" i="38"/>
  <c r="R166" i="38"/>
  <c r="L97" i="38"/>
  <c r="V153" i="38"/>
  <c r="V183" i="38" s="1"/>
  <c r="J183" i="40"/>
  <c r="J163" i="40"/>
  <c r="J173" i="40"/>
  <c r="AB98" i="36"/>
  <c r="AB171" i="36"/>
  <c r="H180" i="36"/>
  <c r="P215" i="36"/>
  <c r="Q212" i="38"/>
  <c r="J168" i="38"/>
  <c r="S169" i="38"/>
  <c r="J99" i="38"/>
  <c r="Q102" i="38"/>
  <c r="J98" i="38"/>
  <c r="S168" i="38"/>
  <c r="S170" i="38"/>
  <c r="Q171" i="38"/>
  <c r="V169" i="38"/>
  <c r="J166" i="38"/>
  <c r="J171" i="38"/>
  <c r="S166" i="38"/>
  <c r="Q98" i="38"/>
  <c r="Q97" i="38"/>
  <c r="Q99" i="38"/>
  <c r="Q169" i="38"/>
  <c r="Q215" i="38"/>
  <c r="Q168" i="38"/>
  <c r="S99" i="38"/>
  <c r="V97" i="38"/>
  <c r="P215" i="38"/>
  <c r="M168" i="37"/>
  <c r="H97" i="37"/>
  <c r="M172" i="37"/>
  <c r="H99" i="37"/>
  <c r="AC215" i="37"/>
  <c r="J102" i="37"/>
  <c r="AB99" i="37"/>
  <c r="J98" i="37"/>
  <c r="M170" i="37"/>
  <c r="M169" i="37"/>
  <c r="H109" i="37"/>
  <c r="J169" i="37"/>
  <c r="H167" i="37"/>
  <c r="M171" i="37"/>
  <c r="L188" i="36"/>
  <c r="H115" i="38"/>
  <c r="O189" i="37"/>
  <c r="K126" i="36"/>
  <c r="K125" i="36"/>
  <c r="AC213" i="36"/>
  <c r="AC214" i="36"/>
  <c r="AC215" i="36" s="1"/>
  <c r="R197" i="40"/>
  <c r="R214" i="40"/>
  <c r="R215" i="40" s="1"/>
  <c r="W196" i="40"/>
  <c r="W214" i="40"/>
  <c r="W215" i="40" s="1"/>
  <c r="AC196" i="40"/>
  <c r="AC214" i="40"/>
  <c r="AC215" i="40" s="1"/>
  <c r="X196" i="40"/>
  <c r="X214" i="40"/>
  <c r="X215" i="40" s="1"/>
  <c r="Z197" i="40"/>
  <c r="Z214" i="40"/>
  <c r="Z215" i="40" s="1"/>
  <c r="V196" i="40"/>
  <c r="V214" i="40"/>
  <c r="V215" i="40" s="1"/>
  <c r="AB197" i="40"/>
  <c r="AB215" i="40"/>
  <c r="U173" i="40"/>
  <c r="L173" i="40"/>
  <c r="T197" i="40"/>
  <c r="T214" i="40"/>
  <c r="T215" i="40" s="1"/>
  <c r="S193" i="40"/>
  <c r="U202" i="40"/>
  <c r="U214" i="40"/>
  <c r="U215" i="40" s="1"/>
  <c r="AA199" i="40"/>
  <c r="AA214" i="40"/>
  <c r="AA215" i="40" s="1"/>
  <c r="AC211" i="36"/>
  <c r="I102" i="38"/>
  <c r="H172" i="38"/>
  <c r="S167" i="38"/>
  <c r="J169" i="38"/>
  <c r="J188" i="38"/>
  <c r="AC102" i="38"/>
  <c r="H98" i="38"/>
  <c r="H102" i="38"/>
  <c r="H171" i="38"/>
  <c r="M169" i="38"/>
  <c r="K172" i="38"/>
  <c r="M99" i="38"/>
  <c r="S102" i="38"/>
  <c r="Q172" i="38"/>
  <c r="S172" i="38"/>
  <c r="AC98" i="38"/>
  <c r="S97" i="38"/>
  <c r="J100" i="38"/>
  <c r="I172" i="38"/>
  <c r="M182" i="37"/>
  <c r="J97" i="37"/>
  <c r="J99" i="37"/>
  <c r="M98" i="37"/>
  <c r="Z169" i="37"/>
  <c r="M97" i="37"/>
  <c r="X171" i="37"/>
  <c r="Y172" i="37"/>
  <c r="S183" i="40"/>
  <c r="L183" i="40"/>
  <c r="S157" i="36"/>
  <c r="K116" i="36"/>
  <c r="K120" i="36"/>
  <c r="K191" i="36"/>
  <c r="K188" i="36"/>
  <c r="L116" i="36"/>
  <c r="L190" i="36"/>
  <c r="K190" i="36"/>
  <c r="V172" i="38"/>
  <c r="AA98" i="38"/>
  <c r="R170" i="38"/>
  <c r="R168" i="38"/>
  <c r="R171" i="38"/>
  <c r="J158" i="38"/>
  <c r="W102" i="38"/>
  <c r="AB172" i="38"/>
  <c r="X102" i="38"/>
  <c r="U167" i="38"/>
  <c r="Q97" i="37"/>
  <c r="Q171" i="37"/>
  <c r="K170" i="37"/>
  <c r="K97" i="37"/>
  <c r="K171" i="37"/>
  <c r="V97" i="37"/>
  <c r="I93" i="37"/>
  <c r="O125" i="37"/>
  <c r="V168" i="37"/>
  <c r="K169" i="37"/>
  <c r="Y99" i="37"/>
  <c r="I158" i="37"/>
  <c r="I162" i="37"/>
  <c r="U172" i="37"/>
  <c r="Q172" i="37"/>
  <c r="K166" i="37"/>
  <c r="I160" i="37"/>
  <c r="I89" i="37"/>
  <c r="V169" i="37"/>
  <c r="K168" i="37"/>
  <c r="Q168" i="37"/>
  <c r="I189" i="37"/>
  <c r="L97" i="37"/>
  <c r="I116" i="37"/>
  <c r="V98" i="37"/>
  <c r="P172" i="37"/>
  <c r="V167" i="37"/>
  <c r="V170" i="37"/>
  <c r="V171" i="37"/>
  <c r="K99" i="37"/>
  <c r="L166" i="37"/>
  <c r="I159" i="37"/>
  <c r="Z171" i="37"/>
  <c r="O116" i="37"/>
  <c r="I90" i="37"/>
  <c r="L171" i="37"/>
  <c r="V99" i="37"/>
  <c r="Y98" i="37"/>
  <c r="Q169" i="37"/>
  <c r="V166" i="37"/>
  <c r="Y168" i="37"/>
  <c r="Z182" i="37"/>
  <c r="Q98" i="37"/>
  <c r="I117" i="37"/>
  <c r="V102" i="37"/>
  <c r="I126" i="37"/>
  <c r="L102" i="37"/>
  <c r="L98" i="37"/>
  <c r="I191" i="37"/>
  <c r="U99" i="37"/>
  <c r="Z102" i="37"/>
  <c r="K167" i="37"/>
  <c r="S182" i="38"/>
  <c r="O187" i="38"/>
  <c r="L192" i="38"/>
  <c r="L182" i="38"/>
  <c r="J172" i="38"/>
  <c r="Y183" i="40"/>
  <c r="Y193" i="40"/>
  <c r="S173" i="40"/>
  <c r="Y203" i="40"/>
  <c r="N162" i="36"/>
  <c r="Z98" i="36"/>
  <c r="L191" i="36"/>
  <c r="Z102" i="36"/>
  <c r="I182" i="38"/>
  <c r="AA170" i="38"/>
  <c r="J117" i="38"/>
  <c r="J126" i="38"/>
  <c r="J161" i="38"/>
  <c r="AA169" i="38"/>
  <c r="X171" i="38"/>
  <c r="AA172" i="38"/>
  <c r="S98" i="38"/>
  <c r="Y170" i="38"/>
  <c r="AA102" i="38"/>
  <c r="AA99" i="38"/>
  <c r="Y99" i="38"/>
  <c r="X170" i="38"/>
  <c r="X168" i="38"/>
  <c r="Z102" i="38"/>
  <c r="Z97" i="38"/>
  <c r="I162" i="38"/>
  <c r="V177" i="38"/>
  <c r="AA166" i="38"/>
  <c r="Y98" i="38"/>
  <c r="R99" i="38"/>
  <c r="M172" i="38"/>
  <c r="AA168" i="38"/>
  <c r="AA171" i="38"/>
  <c r="X97" i="38"/>
  <c r="J102" i="38"/>
  <c r="R169" i="38"/>
  <c r="V167" i="38"/>
  <c r="X169" i="38"/>
  <c r="O192" i="38"/>
  <c r="Y171" i="38"/>
  <c r="X99" i="38"/>
  <c r="J189" i="38"/>
  <c r="N167" i="38"/>
  <c r="J192" i="38"/>
  <c r="Y168" i="38"/>
  <c r="J120" i="38"/>
  <c r="J125" i="38"/>
  <c r="AA97" i="38"/>
  <c r="Y102" i="38"/>
  <c r="X172" i="38"/>
  <c r="AB98" i="38"/>
  <c r="U162" i="37"/>
  <c r="H126" i="37"/>
  <c r="H115" i="37"/>
  <c r="J172" i="37"/>
  <c r="N102" i="37"/>
  <c r="AA97" i="37"/>
  <c r="P157" i="37"/>
  <c r="L163" i="40"/>
  <c r="G232" i="40"/>
  <c r="AC213" i="40"/>
  <c r="AC211" i="40"/>
  <c r="AC173" i="40" s="1"/>
  <c r="O213" i="36"/>
  <c r="N213" i="36"/>
  <c r="M213" i="36"/>
  <c r="L213" i="36"/>
  <c r="I213" i="36"/>
  <c r="J213" i="36"/>
  <c r="P213" i="36"/>
  <c r="P228" i="36" s="1"/>
  <c r="K213" i="36"/>
  <c r="H213" i="36"/>
  <c r="Q213" i="38"/>
  <c r="Q228" i="38" s="1"/>
  <c r="R98" i="38"/>
  <c r="U99" i="38"/>
  <c r="N213" i="38"/>
  <c r="K213" i="38"/>
  <c r="I213" i="38"/>
  <c r="M213" i="38"/>
  <c r="R102" i="38"/>
  <c r="J213" i="38"/>
  <c r="R97" i="38"/>
  <c r="Y97" i="38"/>
  <c r="O169" i="38"/>
  <c r="P213" i="38"/>
  <c r="P228" i="38" s="1"/>
  <c r="O213" i="38"/>
  <c r="L213" i="38"/>
  <c r="AB97" i="38"/>
  <c r="AC171" i="38"/>
  <c r="K160" i="38"/>
  <c r="AB170" i="38"/>
  <c r="V166" i="38"/>
  <c r="H213" i="38"/>
  <c r="Z98" i="38"/>
  <c r="Z169" i="38"/>
  <c r="AC213" i="37"/>
  <c r="AC211" i="37"/>
  <c r="AC172" i="37" s="1"/>
  <c r="M117" i="37"/>
  <c r="M162" i="37"/>
  <c r="O115" i="37"/>
  <c r="AB97" i="37"/>
  <c r="AB98" i="37"/>
  <c r="M213" i="37"/>
  <c r="AB166" i="37"/>
  <c r="I98" i="37"/>
  <c r="I99" i="37"/>
  <c r="AB170" i="37"/>
  <c r="L213" i="37"/>
  <c r="O213" i="37"/>
  <c r="I212" i="37"/>
  <c r="AB169" i="37"/>
  <c r="V177" i="37"/>
  <c r="AB102" i="37"/>
  <c r="H213" i="37"/>
  <c r="Q102" i="37"/>
  <c r="P192" i="37"/>
  <c r="G232" i="37"/>
  <c r="Q99" i="37"/>
  <c r="H102" i="37"/>
  <c r="AB168" i="37"/>
  <c r="O129" i="37"/>
  <c r="I168" i="37"/>
  <c r="K213" i="37"/>
  <c r="N213" i="37"/>
  <c r="P99" i="37"/>
  <c r="AA182" i="38"/>
  <c r="H187" i="37"/>
  <c r="H85" i="37"/>
  <c r="H94" i="37" s="1"/>
  <c r="AC192" i="37"/>
  <c r="H100" i="37"/>
  <c r="K189" i="36"/>
  <c r="Q116" i="38"/>
  <c r="K117" i="36"/>
  <c r="H159" i="36"/>
  <c r="K129" i="36"/>
  <c r="H116" i="37"/>
  <c r="AC190" i="37"/>
  <c r="H212" i="36"/>
  <c r="AC126" i="37"/>
  <c r="H190" i="37"/>
  <c r="H125" i="36"/>
  <c r="L115" i="36"/>
  <c r="N190" i="37"/>
  <c r="O191" i="37"/>
  <c r="O126" i="37"/>
  <c r="H126" i="38"/>
  <c r="H129" i="38"/>
  <c r="J190" i="38"/>
  <c r="H125" i="38"/>
  <c r="H118" i="38"/>
  <c r="O199" i="40"/>
  <c r="O196" i="40"/>
  <c r="O202" i="40"/>
  <c r="O197" i="40"/>
  <c r="O198" i="40"/>
  <c r="O201" i="40"/>
  <c r="K220" i="37"/>
  <c r="K199" i="37" s="1"/>
  <c r="Q220" i="37"/>
  <c r="P220" i="37"/>
  <c r="P196" i="37" s="1"/>
  <c r="T220" i="37"/>
  <c r="T202" i="37" s="1"/>
  <c r="V220" i="37"/>
  <c r="R220" i="37"/>
  <c r="AB220" i="37"/>
  <c r="AB202" i="37" s="1"/>
  <c r="Y220" i="37"/>
  <c r="W220" i="37"/>
  <c r="Z220" i="37"/>
  <c r="Z199" i="37" s="1"/>
  <c r="S220" i="37"/>
  <c r="AA220" i="37"/>
  <c r="X220" i="37"/>
  <c r="X196" i="37" s="1"/>
  <c r="U220" i="37"/>
  <c r="U202" i="37" s="1"/>
  <c r="Y220" i="38"/>
  <c r="Y198" i="38" s="1"/>
  <c r="T220" i="38"/>
  <c r="T199" i="38" s="1"/>
  <c r="V220" i="38"/>
  <c r="V201" i="38" s="1"/>
  <c r="AB220" i="38"/>
  <c r="AB200" i="38" s="1"/>
  <c r="AD220" i="38"/>
  <c r="S220" i="38"/>
  <c r="S197" i="38" s="1"/>
  <c r="W220" i="38"/>
  <c r="W201" i="38" s="1"/>
  <c r="AA220" i="38"/>
  <c r="AA200" i="38" s="1"/>
  <c r="U220" i="38"/>
  <c r="R220" i="38"/>
  <c r="AC220" i="38"/>
  <c r="X220" i="38"/>
  <c r="X202" i="38" s="1"/>
  <c r="Z220" i="38"/>
  <c r="Z200" i="38" s="1"/>
  <c r="H220" i="36"/>
  <c r="H201" i="36" s="1"/>
  <c r="Z220" i="36"/>
  <c r="Z196" i="36" s="1"/>
  <c r="U220" i="36"/>
  <c r="X220" i="36"/>
  <c r="T220" i="36"/>
  <c r="T197" i="36" s="1"/>
  <c r="AC220" i="36"/>
  <c r="AC197" i="36" s="1"/>
  <c r="AB220" i="36"/>
  <c r="AB199" i="36" s="1"/>
  <c r="V220" i="36"/>
  <c r="V199" i="36" s="1"/>
  <c r="W220" i="36"/>
  <c r="Q220" i="36"/>
  <c r="S220" i="36"/>
  <c r="Y220" i="36"/>
  <c r="Y201" i="36" s="1"/>
  <c r="AA220" i="36"/>
  <c r="AA199" i="36" s="1"/>
  <c r="R220" i="36"/>
  <c r="R200" i="36" s="1"/>
  <c r="AA203" i="40"/>
  <c r="AA196" i="40"/>
  <c r="AA197" i="40"/>
  <c r="AA201" i="40"/>
  <c r="AA200" i="40"/>
  <c r="AA124" i="40"/>
  <c r="AA202" i="40"/>
  <c r="T202" i="40"/>
  <c r="O200" i="40"/>
  <c r="Q126" i="36"/>
  <c r="Y158" i="37"/>
  <c r="W189" i="37"/>
  <c r="X190" i="37"/>
  <c r="O88" i="37"/>
  <c r="Q129" i="36"/>
  <c r="Y129" i="37"/>
  <c r="X117" i="37"/>
  <c r="H162" i="37"/>
  <c r="I189" i="38"/>
  <c r="P190" i="38"/>
  <c r="Y161" i="38"/>
  <c r="O159" i="37"/>
  <c r="O93" i="37"/>
  <c r="V157" i="37"/>
  <c r="K188" i="38"/>
  <c r="K191" i="38"/>
  <c r="AB129" i="38"/>
  <c r="V202" i="40"/>
  <c r="N189" i="36"/>
  <c r="N126" i="36"/>
  <c r="K212" i="37"/>
  <c r="AC126" i="36"/>
  <c r="K156" i="37"/>
  <c r="H159" i="37"/>
  <c r="N129" i="37"/>
  <c r="O89" i="37"/>
  <c r="O188" i="37"/>
  <c r="X191" i="37"/>
  <c r="I191" i="38"/>
  <c r="O129" i="38"/>
  <c r="P117" i="38"/>
  <c r="N89" i="38"/>
  <c r="H190" i="38"/>
  <c r="O125" i="38"/>
  <c r="H117" i="38"/>
  <c r="P192" i="38"/>
  <c r="AA189" i="36"/>
  <c r="O161" i="37"/>
  <c r="O160" i="37"/>
  <c r="T191" i="37"/>
  <c r="L189" i="38"/>
  <c r="M161" i="38"/>
  <c r="O158" i="38"/>
  <c r="O89" i="38"/>
  <c r="U93" i="38"/>
  <c r="H192" i="38"/>
  <c r="P125" i="38"/>
  <c r="V161" i="38"/>
  <c r="V156" i="38"/>
  <c r="L159" i="38"/>
  <c r="Y158" i="38"/>
  <c r="O188" i="38"/>
  <c r="L117" i="38"/>
  <c r="H189" i="38"/>
  <c r="O115" i="38"/>
  <c r="S117" i="38"/>
  <c r="K129" i="38"/>
  <c r="V90" i="38"/>
  <c r="P212" i="36"/>
  <c r="G232" i="36" s="1"/>
  <c r="L129" i="36"/>
  <c r="AC190" i="36"/>
  <c r="Y188" i="37"/>
  <c r="N191" i="37"/>
  <c r="Y190" i="37"/>
  <c r="AC188" i="37"/>
  <c r="O158" i="37"/>
  <c r="Y126" i="37"/>
  <c r="L189" i="36"/>
  <c r="U126" i="36"/>
  <c r="H191" i="37"/>
  <c r="K88" i="37"/>
  <c r="H125" i="37"/>
  <c r="K212" i="38"/>
  <c r="H188" i="38"/>
  <c r="W125" i="38"/>
  <c r="AA198" i="40"/>
  <c r="AB193" i="40"/>
  <c r="AB173" i="40"/>
  <c r="AB163" i="40"/>
  <c r="AB203" i="40"/>
  <c r="AB183" i="40"/>
  <c r="O130" i="40"/>
  <c r="O112" i="40"/>
  <c r="O121" i="40"/>
  <c r="O103" i="40"/>
  <c r="O94" i="40"/>
  <c r="J197" i="40"/>
  <c r="J200" i="40"/>
  <c r="J201" i="40"/>
  <c r="J198" i="40"/>
  <c r="J196" i="40"/>
  <c r="J202" i="40"/>
  <c r="J199" i="40"/>
  <c r="J124" i="40"/>
  <c r="AA121" i="40"/>
  <c r="AA94" i="40"/>
  <c r="AA130" i="40"/>
  <c r="AA103" i="40"/>
  <c r="AA112" i="40"/>
  <c r="T124" i="40"/>
  <c r="T201" i="40"/>
  <c r="T200" i="40"/>
  <c r="T196" i="40"/>
  <c r="T199" i="40"/>
  <c r="T198" i="40"/>
  <c r="M196" i="40"/>
  <c r="M198" i="40"/>
  <c r="M201" i="40"/>
  <c r="M124" i="40"/>
  <c r="M199" i="40"/>
  <c r="M197" i="40"/>
  <c r="M200" i="40"/>
  <c r="X193" i="40"/>
  <c r="X173" i="40"/>
  <c r="X163" i="40"/>
  <c r="X183" i="40"/>
  <c r="X203" i="40"/>
  <c r="P193" i="40"/>
  <c r="P203" i="40"/>
  <c r="P173" i="40"/>
  <c r="P163" i="40"/>
  <c r="P183" i="40"/>
  <c r="R203" i="40"/>
  <c r="R173" i="40"/>
  <c r="R183" i="40"/>
  <c r="R193" i="40"/>
  <c r="R163" i="40"/>
  <c r="W198" i="40"/>
  <c r="W202" i="40"/>
  <c r="W200" i="40"/>
  <c r="W201" i="40"/>
  <c r="W199" i="40"/>
  <c r="W197" i="40"/>
  <c r="W124" i="40"/>
  <c r="K193" i="40"/>
  <c r="K163" i="40"/>
  <c r="K203" i="40"/>
  <c r="K183" i="40"/>
  <c r="K173" i="40"/>
  <c r="S199" i="40"/>
  <c r="S196" i="40"/>
  <c r="S202" i="40"/>
  <c r="S198" i="40"/>
  <c r="S200" i="40"/>
  <c r="S197" i="40"/>
  <c r="S124" i="40"/>
  <c r="S201" i="40"/>
  <c r="N183" i="40"/>
  <c r="N203" i="40"/>
  <c r="N163" i="40"/>
  <c r="N173" i="40"/>
  <c r="N193" i="40"/>
  <c r="N202" i="40"/>
  <c r="N197" i="40"/>
  <c r="Y124" i="40"/>
  <c r="Y202" i="40"/>
  <c r="Y201" i="40"/>
  <c r="Y197" i="40"/>
  <c r="Y200" i="40"/>
  <c r="Y199" i="40"/>
  <c r="Y196" i="40"/>
  <c r="Y198" i="40"/>
  <c r="U112" i="40"/>
  <c r="U130" i="40"/>
  <c r="U103" i="40"/>
  <c r="U121" i="40"/>
  <c r="U94" i="40"/>
  <c r="AC197" i="40"/>
  <c r="AC198" i="40"/>
  <c r="AC199" i="40"/>
  <c r="AC200" i="40"/>
  <c r="AC201" i="40"/>
  <c r="AC124" i="40"/>
  <c r="X199" i="40"/>
  <c r="X202" i="40"/>
  <c r="X197" i="40"/>
  <c r="X200" i="40"/>
  <c r="X201" i="40"/>
  <c r="X124" i="40"/>
  <c r="X198" i="40"/>
  <c r="Q197" i="40"/>
  <c r="Q198" i="40"/>
  <c r="Q124" i="40"/>
  <c r="Q201" i="40"/>
  <c r="Q202" i="40"/>
  <c r="Q200" i="40"/>
  <c r="Q199" i="40"/>
  <c r="J203" i="40"/>
  <c r="J103" i="40"/>
  <c r="J94" i="40"/>
  <c r="J121" i="40"/>
  <c r="J112" i="40"/>
  <c r="J130" i="40"/>
  <c r="K94" i="40"/>
  <c r="K103" i="40"/>
  <c r="K112" i="40"/>
  <c r="K130" i="40"/>
  <c r="K121" i="40"/>
  <c r="Z130" i="40"/>
  <c r="Z103" i="40"/>
  <c r="Z121" i="40"/>
  <c r="Z94" i="40"/>
  <c r="Z112" i="40"/>
  <c r="H112" i="40"/>
  <c r="H121" i="40"/>
  <c r="H103" i="40"/>
  <c r="H130" i="40"/>
  <c r="H94" i="40"/>
  <c r="AC193" i="40"/>
  <c r="AC203" i="40"/>
  <c r="AC183" i="40"/>
  <c r="AC163" i="40"/>
  <c r="Z198" i="40"/>
  <c r="Z199" i="40"/>
  <c r="Z202" i="40"/>
  <c r="Z201" i="40"/>
  <c r="Z124" i="40"/>
  <c r="Z200" i="40"/>
  <c r="V197" i="40"/>
  <c r="V198" i="40"/>
  <c r="V124" i="40"/>
  <c r="V201" i="40"/>
  <c r="V199" i="40"/>
  <c r="V200" i="40"/>
  <c r="S94" i="40"/>
  <c r="S121" i="40"/>
  <c r="S103" i="40"/>
  <c r="S130" i="40"/>
  <c r="S112" i="40"/>
  <c r="Y130" i="40"/>
  <c r="Y103" i="40"/>
  <c r="Y121" i="40"/>
  <c r="Y112" i="40"/>
  <c r="Y94" i="40"/>
  <c r="Q196" i="40"/>
  <c r="U201" i="40"/>
  <c r="U124" i="40"/>
  <c r="U200" i="40"/>
  <c r="U197" i="40"/>
  <c r="U199" i="40"/>
  <c r="U198" i="40"/>
  <c r="U196" i="40"/>
  <c r="AB121" i="40"/>
  <c r="AB94" i="40"/>
  <c r="AB112" i="40"/>
  <c r="AB130" i="40"/>
  <c r="AB103" i="40"/>
  <c r="R121" i="40"/>
  <c r="R103" i="40"/>
  <c r="R94" i="40"/>
  <c r="R130" i="40"/>
  <c r="R112" i="40"/>
  <c r="M202" i="40"/>
  <c r="L200" i="40"/>
  <c r="L199" i="40"/>
  <c r="L201" i="40"/>
  <c r="L198" i="40"/>
  <c r="L196" i="40"/>
  <c r="L124" i="40"/>
  <c r="T121" i="40"/>
  <c r="T94" i="40"/>
  <c r="T112" i="40"/>
  <c r="T130" i="40"/>
  <c r="T103" i="40"/>
  <c r="I130" i="40"/>
  <c r="I121" i="40"/>
  <c r="I103" i="40"/>
  <c r="I112" i="40"/>
  <c r="I94" i="40"/>
  <c r="I124" i="40"/>
  <c r="I200" i="40"/>
  <c r="I199" i="40"/>
  <c r="I202" i="40"/>
  <c r="I197" i="40"/>
  <c r="I198" i="40"/>
  <c r="I201" i="40"/>
  <c r="AC202" i="40"/>
  <c r="Z203" i="40"/>
  <c r="Z173" i="40"/>
  <c r="Z183" i="40"/>
  <c r="Z193" i="40"/>
  <c r="Z163" i="40"/>
  <c r="P200" i="40"/>
  <c r="P124" i="40"/>
  <c r="P201" i="40"/>
  <c r="P202" i="40"/>
  <c r="P199" i="40"/>
  <c r="P198" i="40"/>
  <c r="P197" i="40"/>
  <c r="H193" i="40"/>
  <c r="H203" i="40"/>
  <c r="H173" i="40"/>
  <c r="H163" i="40"/>
  <c r="H183" i="40"/>
  <c r="L197" i="40"/>
  <c r="S203" i="40"/>
  <c r="T193" i="40"/>
  <c r="T183" i="40"/>
  <c r="T203" i="40"/>
  <c r="T173" i="40"/>
  <c r="T163" i="40"/>
  <c r="K196" i="40"/>
  <c r="K201" i="40"/>
  <c r="K124" i="40"/>
  <c r="K198" i="40"/>
  <c r="K202" i="40"/>
  <c r="K199" i="40"/>
  <c r="K200" i="40"/>
  <c r="V183" i="40"/>
  <c r="V193" i="40"/>
  <c r="V173" i="40"/>
  <c r="V163" i="40"/>
  <c r="V203" i="40"/>
  <c r="N124" i="40"/>
  <c r="N200" i="40"/>
  <c r="N198" i="40"/>
  <c r="N201" i="40"/>
  <c r="N199" i="40"/>
  <c r="AB198" i="40"/>
  <c r="AB124" i="40"/>
  <c r="AB199" i="40"/>
  <c r="AB202" i="40"/>
  <c r="AB201" i="40"/>
  <c r="AB196" i="40"/>
  <c r="AB200" i="40"/>
  <c r="L121" i="40"/>
  <c r="L94" i="40"/>
  <c r="L130" i="40"/>
  <c r="L112" i="40"/>
  <c r="L103" i="40"/>
  <c r="M183" i="40"/>
  <c r="M173" i="40"/>
  <c r="M163" i="40"/>
  <c r="M193" i="40"/>
  <c r="M203" i="40"/>
  <c r="Z196" i="40"/>
  <c r="R201" i="40"/>
  <c r="R124" i="40"/>
  <c r="R198" i="40"/>
  <c r="R202" i="40"/>
  <c r="R199" i="40"/>
  <c r="R200" i="40"/>
  <c r="O203" i="40"/>
  <c r="O183" i="40"/>
  <c r="O163" i="40"/>
  <c r="O173" i="40"/>
  <c r="O193" i="40"/>
  <c r="I183" i="40"/>
  <c r="I173" i="40"/>
  <c r="I203" i="40"/>
  <c r="I193" i="40"/>
  <c r="I163" i="40"/>
  <c r="W203" i="40"/>
  <c r="W183" i="40"/>
  <c r="W163" i="40"/>
  <c r="W173" i="40"/>
  <c r="W193" i="40"/>
  <c r="Q183" i="40"/>
  <c r="Q203" i="40"/>
  <c r="Q173" i="40"/>
  <c r="Q163" i="40"/>
  <c r="Q193" i="40"/>
  <c r="U203" i="40"/>
  <c r="P196" i="40"/>
  <c r="L203" i="40"/>
  <c r="R196" i="40"/>
  <c r="X98" i="36"/>
  <c r="AC129" i="36"/>
  <c r="O129" i="36"/>
  <c r="X99" i="36"/>
  <c r="AC116" i="36"/>
  <c r="Y161" i="36"/>
  <c r="O191" i="36"/>
  <c r="T190" i="36"/>
  <c r="J169" i="36"/>
  <c r="Y89" i="36"/>
  <c r="H160" i="36"/>
  <c r="P99" i="36"/>
  <c r="S100" i="38"/>
  <c r="AC167" i="38"/>
  <c r="AC177" i="38"/>
  <c r="M176" i="38"/>
  <c r="AB167" i="38"/>
  <c r="S153" i="38"/>
  <c r="S173" i="38" s="1"/>
  <c r="H182" i="38"/>
  <c r="V157" i="38"/>
  <c r="AB157" i="38"/>
  <c r="I167" i="38"/>
  <c r="W177" i="38"/>
  <c r="T162" i="38"/>
  <c r="T182" i="38"/>
  <c r="J162" i="38"/>
  <c r="Z172" i="38"/>
  <c r="AC187" i="38"/>
  <c r="AA91" i="38"/>
  <c r="M153" i="38"/>
  <c r="M173" i="38" s="1"/>
  <c r="AA85" i="38"/>
  <c r="AA121" i="38" s="1"/>
  <c r="T167" i="38"/>
  <c r="AA100" i="38"/>
  <c r="J109" i="38"/>
  <c r="L177" i="38"/>
  <c r="I153" i="38"/>
  <c r="I173" i="38" s="1"/>
  <c r="J85" i="38"/>
  <c r="J103" i="38" s="1"/>
  <c r="M220" i="38"/>
  <c r="M124" i="38" s="1"/>
  <c r="O220" i="38"/>
  <c r="O201" i="38" s="1"/>
  <c r="R85" i="38"/>
  <c r="R94" i="38" s="1"/>
  <c r="R153" i="38"/>
  <c r="R163" i="38" s="1"/>
  <c r="R109" i="38"/>
  <c r="R172" i="38"/>
  <c r="R91" i="38"/>
  <c r="S85" i="38"/>
  <c r="S121" i="38" s="1"/>
  <c r="S157" i="38"/>
  <c r="S177" i="38"/>
  <c r="Z153" i="38"/>
  <c r="Z193" i="38" s="1"/>
  <c r="Z109" i="38"/>
  <c r="Z162" i="38"/>
  <c r="X182" i="38"/>
  <c r="H127" i="38"/>
  <c r="AB182" i="38"/>
  <c r="Y172" i="38"/>
  <c r="U177" i="38"/>
  <c r="N153" i="38"/>
  <c r="N183" i="38" s="1"/>
  <c r="Y192" i="38"/>
  <c r="U157" i="38"/>
  <c r="N182" i="38"/>
  <c r="M177" i="38"/>
  <c r="M167" i="38"/>
  <c r="I157" i="38"/>
  <c r="U182" i="38"/>
  <c r="Q192" i="38"/>
  <c r="Q187" i="38"/>
  <c r="Y167" i="38"/>
  <c r="Y157" i="38"/>
  <c r="Y187" i="38"/>
  <c r="Z91" i="38"/>
  <c r="Q167" i="38"/>
  <c r="Q182" i="38"/>
  <c r="Z85" i="38"/>
  <c r="Z121" i="38" s="1"/>
  <c r="Q177" i="38"/>
  <c r="Q162" i="38"/>
  <c r="Z118" i="38"/>
  <c r="P182" i="38"/>
  <c r="H100" i="38"/>
  <c r="Y109" i="38"/>
  <c r="H109" i="38"/>
  <c r="Y85" i="38"/>
  <c r="Y103" i="38" s="1"/>
  <c r="H85" i="38"/>
  <c r="H112" i="38" s="1"/>
  <c r="Y100" i="38"/>
  <c r="X162" i="38"/>
  <c r="U153" i="38"/>
  <c r="U183" i="38" s="1"/>
  <c r="AA192" i="38"/>
  <c r="P93" i="38"/>
  <c r="P162" i="38"/>
  <c r="K220" i="38"/>
  <c r="K202" i="38" s="1"/>
  <c r="K158" i="38"/>
  <c r="M186" i="38"/>
  <c r="M190" i="38"/>
  <c r="K159" i="38"/>
  <c r="S161" i="38"/>
  <c r="K116" i="38"/>
  <c r="K190" i="38"/>
  <c r="P115" i="38"/>
  <c r="Q189" i="38"/>
  <c r="S126" i="38"/>
  <c r="O172" i="38"/>
  <c r="Y191" i="38"/>
  <c r="O99" i="38"/>
  <c r="K115" i="38"/>
  <c r="Q190" i="38"/>
  <c r="Y127" i="38"/>
  <c r="AA117" i="38"/>
  <c r="P160" i="38"/>
  <c r="K88" i="38"/>
  <c r="AA127" i="38"/>
  <c r="S129" i="38"/>
  <c r="O159" i="38"/>
  <c r="O162" i="38"/>
  <c r="AA129" i="38"/>
  <c r="Y88" i="38"/>
  <c r="Y89" i="38"/>
  <c r="Y129" i="38"/>
  <c r="Y120" i="38"/>
  <c r="L220" i="38"/>
  <c r="L198" i="38" s="1"/>
  <c r="P212" i="38"/>
  <c r="G232" i="38" s="1"/>
  <c r="P158" i="38"/>
  <c r="K162" i="38"/>
  <c r="N187" i="38"/>
  <c r="K186" i="38"/>
  <c r="P116" i="38"/>
  <c r="M126" i="38"/>
  <c r="P159" i="38"/>
  <c r="O189" i="38"/>
  <c r="N115" i="38"/>
  <c r="S192" i="38"/>
  <c r="AA188" i="38"/>
  <c r="W117" i="38"/>
  <c r="AA115" i="38"/>
  <c r="O191" i="38"/>
  <c r="J191" i="38"/>
  <c r="K90" i="38"/>
  <c r="O116" i="38"/>
  <c r="H120" i="38"/>
  <c r="H116" i="38"/>
  <c r="P191" i="38"/>
  <c r="P129" i="38"/>
  <c r="Y160" i="38"/>
  <c r="S160" i="38"/>
  <c r="Y159" i="38"/>
  <c r="N93" i="38"/>
  <c r="O157" i="38"/>
  <c r="Y117" i="38"/>
  <c r="S88" i="38"/>
  <c r="AA191" i="38"/>
  <c r="S91" i="38"/>
  <c r="O161" i="38"/>
  <c r="V159" i="38"/>
  <c r="J127" i="38"/>
  <c r="J212" i="38"/>
  <c r="P188" i="38"/>
  <c r="V160" i="38"/>
  <c r="Y162" i="38"/>
  <c r="S188" i="38"/>
  <c r="J186" i="38"/>
  <c r="K189" i="38"/>
  <c r="W158" i="38"/>
  <c r="O93" i="38"/>
  <c r="V162" i="38"/>
  <c r="T191" i="38"/>
  <c r="W129" i="38"/>
  <c r="W172" i="38"/>
  <c r="K161" i="38"/>
  <c r="Q220" i="38"/>
  <c r="Q197" i="38" s="1"/>
  <c r="M192" i="38"/>
  <c r="O190" i="38"/>
  <c r="P220" i="38"/>
  <c r="P197" i="38" s="1"/>
  <c r="O90" i="38"/>
  <c r="K120" i="38"/>
  <c r="Y91" i="38"/>
  <c r="N220" i="38"/>
  <c r="N124" i="38" s="1"/>
  <c r="AB190" i="38"/>
  <c r="K192" i="38"/>
  <c r="U160" i="38"/>
  <c r="I188" i="38"/>
  <c r="AA186" i="38"/>
  <c r="AA116" i="38"/>
  <c r="S125" i="38"/>
  <c r="W188" i="38"/>
  <c r="K117" i="38"/>
  <c r="O120" i="38"/>
  <c r="M188" i="38"/>
  <c r="I220" i="38"/>
  <c r="I196" i="38" s="1"/>
  <c r="O160" i="38"/>
  <c r="V89" i="38"/>
  <c r="S186" i="38"/>
  <c r="Y93" i="38"/>
  <c r="T121" i="38"/>
  <c r="T112" i="38"/>
  <c r="T103" i="38"/>
  <c r="T94" i="38"/>
  <c r="T130" i="38"/>
  <c r="AC192" i="38"/>
  <c r="AC162" i="38"/>
  <c r="AC172" i="38"/>
  <c r="AC182" i="38"/>
  <c r="U189" i="38"/>
  <c r="U116" i="38"/>
  <c r="R162" i="38"/>
  <c r="T189" i="38"/>
  <c r="V187" i="38"/>
  <c r="L186" i="38"/>
  <c r="L176" i="38"/>
  <c r="L156" i="38"/>
  <c r="L166" i="38"/>
  <c r="L153" i="38"/>
  <c r="R129" i="38"/>
  <c r="R126" i="38"/>
  <c r="R116" i="38"/>
  <c r="R117" i="38"/>
  <c r="W161" i="38"/>
  <c r="AA156" i="38"/>
  <c r="AB130" i="38"/>
  <c r="AB121" i="38"/>
  <c r="AB112" i="38"/>
  <c r="AB94" i="38"/>
  <c r="AB103" i="38"/>
  <c r="P127" i="38"/>
  <c r="P118" i="38"/>
  <c r="P100" i="38"/>
  <c r="P91" i="38"/>
  <c r="P85" i="38"/>
  <c r="P109" i="38"/>
  <c r="T125" i="38"/>
  <c r="AB117" i="38"/>
  <c r="U117" i="38"/>
  <c r="U191" i="38"/>
  <c r="K177" i="38"/>
  <c r="K187" i="38"/>
  <c r="K167" i="38"/>
  <c r="K153" i="38"/>
  <c r="K157" i="38"/>
  <c r="Z190" i="38"/>
  <c r="X116" i="38"/>
  <c r="I190" i="38"/>
  <c r="U188" i="38"/>
  <c r="O186" i="38"/>
  <c r="O176" i="38"/>
  <c r="O166" i="38"/>
  <c r="O156" i="38"/>
  <c r="O153" i="38"/>
  <c r="AA90" i="38"/>
  <c r="L127" i="38"/>
  <c r="L109" i="38"/>
  <c r="L100" i="38"/>
  <c r="L91" i="38"/>
  <c r="L118" i="38"/>
  <c r="M162" i="38"/>
  <c r="T129" i="38"/>
  <c r="X117" i="38"/>
  <c r="AC121" i="38"/>
  <c r="AC112" i="38"/>
  <c r="AC130" i="38"/>
  <c r="AC103" i="38"/>
  <c r="AC94" i="38"/>
  <c r="W89" i="38"/>
  <c r="AA93" i="38"/>
  <c r="H91" i="38"/>
  <c r="U120" i="38"/>
  <c r="H212" i="38"/>
  <c r="I192" i="38"/>
  <c r="I120" i="38"/>
  <c r="AB160" i="38"/>
  <c r="AB159" i="38"/>
  <c r="AB89" i="38"/>
  <c r="AB90" i="38"/>
  <c r="AB93" i="38"/>
  <c r="U90" i="38"/>
  <c r="U156" i="38"/>
  <c r="T190" i="38"/>
  <c r="X188" i="38"/>
  <c r="N212" i="38"/>
  <c r="N161" i="38"/>
  <c r="N88" i="38"/>
  <c r="X191" i="38"/>
  <c r="T192" i="38"/>
  <c r="L116" i="38"/>
  <c r="L115" i="38"/>
  <c r="U187" i="38"/>
  <c r="V117" i="38"/>
  <c r="L125" i="38"/>
  <c r="Z116" i="38"/>
  <c r="H93" i="38"/>
  <c r="U126" i="38"/>
  <c r="X120" i="38"/>
  <c r="L126" i="38"/>
  <c r="R160" i="38"/>
  <c r="N188" i="38"/>
  <c r="L187" i="38"/>
  <c r="P166" i="38"/>
  <c r="P153" i="38"/>
  <c r="P156" i="38"/>
  <c r="P186" i="38"/>
  <c r="P176" i="38"/>
  <c r="W162" i="38"/>
  <c r="V125" i="38"/>
  <c r="V120" i="38"/>
  <c r="L120" i="38"/>
  <c r="Q118" i="38"/>
  <c r="Q127" i="38"/>
  <c r="Q85" i="38"/>
  <c r="Q109" i="38"/>
  <c r="Q91" i="38"/>
  <c r="Q100" i="38"/>
  <c r="K118" i="38"/>
  <c r="K127" i="38"/>
  <c r="K109" i="38"/>
  <c r="K100" i="38"/>
  <c r="K91" i="38"/>
  <c r="I187" i="38"/>
  <c r="U121" i="38"/>
  <c r="U112" i="38"/>
  <c r="U103" i="38"/>
  <c r="U130" i="38"/>
  <c r="U94" i="38"/>
  <c r="H160" i="38"/>
  <c r="N189" i="38"/>
  <c r="T187" i="38"/>
  <c r="U129" i="38"/>
  <c r="O98" i="38"/>
  <c r="H187" i="38"/>
  <c r="H177" i="38"/>
  <c r="H157" i="38"/>
  <c r="H167" i="38"/>
  <c r="L190" i="38"/>
  <c r="V190" i="38"/>
  <c r="N190" i="38"/>
  <c r="R192" i="38"/>
  <c r="N157" i="38"/>
  <c r="L212" i="38"/>
  <c r="L160" i="38"/>
  <c r="L157" i="38"/>
  <c r="L89" i="38"/>
  <c r="L90" i="38"/>
  <c r="L93" i="38"/>
  <c r="M156" i="38"/>
  <c r="R161" i="38"/>
  <c r="W191" i="38"/>
  <c r="I115" i="38"/>
  <c r="L85" i="38"/>
  <c r="V126" i="38"/>
  <c r="N90" i="38"/>
  <c r="M117" i="38"/>
  <c r="Y166" i="38"/>
  <c r="Y153" i="38"/>
  <c r="Y186" i="38"/>
  <c r="Y176" i="38"/>
  <c r="Y156" i="38"/>
  <c r="N116" i="38"/>
  <c r="X129" i="38"/>
  <c r="W160" i="38"/>
  <c r="AB191" i="38"/>
  <c r="Z177" i="38"/>
  <c r="Z187" i="38"/>
  <c r="Z167" i="38"/>
  <c r="Z157" i="38"/>
  <c r="W192" i="38"/>
  <c r="M158" i="38"/>
  <c r="T120" i="38"/>
  <c r="X125" i="38"/>
  <c r="W190" i="38"/>
  <c r="M189" i="38"/>
  <c r="O167" i="38"/>
  <c r="N125" i="38"/>
  <c r="L129" i="38"/>
  <c r="M115" i="38"/>
  <c r="M116" i="38"/>
  <c r="AA161" i="38"/>
  <c r="I118" i="38"/>
  <c r="I127" i="38"/>
  <c r="I85" i="38"/>
  <c r="I100" i="38"/>
  <c r="I109" i="38"/>
  <c r="I91" i="38"/>
  <c r="I126" i="38"/>
  <c r="N162" i="38"/>
  <c r="X190" i="38"/>
  <c r="AA118" i="38"/>
  <c r="AA159" i="38"/>
  <c r="S120" i="38"/>
  <c r="U115" i="38"/>
  <c r="AB162" i="38"/>
  <c r="S118" i="38"/>
  <c r="M109" i="38"/>
  <c r="M100" i="38"/>
  <c r="M91" i="38"/>
  <c r="M118" i="38"/>
  <c r="M127" i="38"/>
  <c r="V193" i="38"/>
  <c r="M85" i="38"/>
  <c r="U109" i="38"/>
  <c r="U118" i="38"/>
  <c r="U100" i="38"/>
  <c r="U91" i="38"/>
  <c r="U127" i="38"/>
  <c r="AB192" i="38"/>
  <c r="M93" i="38"/>
  <c r="S127" i="38"/>
  <c r="I117" i="38"/>
  <c r="Z188" i="38"/>
  <c r="Z191" i="38"/>
  <c r="Z115" i="38"/>
  <c r="Z129" i="38"/>
  <c r="P187" i="38"/>
  <c r="P167" i="38"/>
  <c r="P157" i="38"/>
  <c r="P177" i="38"/>
  <c r="T118" i="38"/>
  <c r="T109" i="38"/>
  <c r="T100" i="38"/>
  <c r="T91" i="38"/>
  <c r="T127" i="38"/>
  <c r="K121" i="38"/>
  <c r="K130" i="38"/>
  <c r="K112" i="38"/>
  <c r="K103" i="38"/>
  <c r="K94" i="38"/>
  <c r="AB189" i="38"/>
  <c r="AA162" i="38"/>
  <c r="Z120" i="38"/>
  <c r="J187" i="38"/>
  <c r="J177" i="38"/>
  <c r="J157" i="38"/>
  <c r="J167" i="38"/>
  <c r="H166" i="38"/>
  <c r="H186" i="38"/>
  <c r="H176" i="38"/>
  <c r="H156" i="38"/>
  <c r="H153" i="38"/>
  <c r="T160" i="38"/>
  <c r="T89" i="38"/>
  <c r="T90" i="38"/>
  <c r="T93" i="38"/>
  <c r="Q120" i="38"/>
  <c r="Q129" i="38"/>
  <c r="Z186" i="38"/>
  <c r="AB186" i="38"/>
  <c r="AB156" i="38"/>
  <c r="AB176" i="38"/>
  <c r="AB166" i="38"/>
  <c r="AB153" i="38"/>
  <c r="W187" i="38"/>
  <c r="U161" i="38"/>
  <c r="J153" i="38"/>
  <c r="U190" i="38"/>
  <c r="S189" i="38"/>
  <c r="M157" i="38"/>
  <c r="K125" i="38"/>
  <c r="R120" i="38"/>
  <c r="I129" i="38"/>
  <c r="R115" i="38"/>
  <c r="T88" i="38"/>
  <c r="S190" i="38"/>
  <c r="O168" i="38"/>
  <c r="Q186" i="38"/>
  <c r="Q166" i="38"/>
  <c r="Q176" i="38"/>
  <c r="Q156" i="38"/>
  <c r="Q153" i="38"/>
  <c r="W93" i="38"/>
  <c r="N127" i="38"/>
  <c r="N109" i="38"/>
  <c r="N100" i="38"/>
  <c r="N91" i="38"/>
  <c r="N118" i="38"/>
  <c r="R125" i="38"/>
  <c r="T161" i="38"/>
  <c r="L191" i="38"/>
  <c r="V188" i="38"/>
  <c r="R167" i="38"/>
  <c r="R157" i="38"/>
  <c r="R177" i="38"/>
  <c r="R187" i="38"/>
  <c r="Z126" i="38"/>
  <c r="Q191" i="38"/>
  <c r="S191" i="38"/>
  <c r="W189" i="38"/>
  <c r="V116" i="38"/>
  <c r="M212" i="38"/>
  <c r="S162" i="38"/>
  <c r="Y201" i="38"/>
  <c r="O170" i="38"/>
  <c r="AC153" i="38"/>
  <c r="W88" i="38"/>
  <c r="Z127" i="38"/>
  <c r="I186" i="38"/>
  <c r="M88" i="38"/>
  <c r="W90" i="38"/>
  <c r="M89" i="38"/>
  <c r="S187" i="38"/>
  <c r="N117" i="38"/>
  <c r="N192" i="38"/>
  <c r="V189" i="38"/>
  <c r="N159" i="38"/>
  <c r="L188" i="38"/>
  <c r="V163" i="38"/>
  <c r="Q115" i="38"/>
  <c r="U162" i="38"/>
  <c r="AA189" i="38"/>
  <c r="N85" i="38"/>
  <c r="U88" i="38"/>
  <c r="M120" i="38"/>
  <c r="W197" i="38"/>
  <c r="AA187" i="38"/>
  <c r="AA157" i="38"/>
  <c r="AA167" i="38"/>
  <c r="AA177" i="38"/>
  <c r="AA153" i="38"/>
  <c r="T117" i="38"/>
  <c r="T115" i="38"/>
  <c r="V191" i="38"/>
  <c r="H161" i="38"/>
  <c r="H90" i="38"/>
  <c r="H88" i="38"/>
  <c r="V186" i="38"/>
  <c r="AB115" i="38"/>
  <c r="Z125" i="38"/>
  <c r="V129" i="38"/>
  <c r="W200" i="38"/>
  <c r="P126" i="38"/>
  <c r="P120" i="38"/>
  <c r="N191" i="38"/>
  <c r="H158" i="38"/>
  <c r="R186" i="38"/>
  <c r="M159" i="38"/>
  <c r="AB120" i="38"/>
  <c r="N126" i="38"/>
  <c r="L88" i="38"/>
  <c r="AA125" i="38"/>
  <c r="AB126" i="38"/>
  <c r="V192" i="38"/>
  <c r="R190" i="38"/>
  <c r="H159" i="38"/>
  <c r="N158" i="38"/>
  <c r="AB187" i="38"/>
  <c r="W120" i="38"/>
  <c r="Q125" i="38"/>
  <c r="U158" i="38"/>
  <c r="N129" i="38"/>
  <c r="J159" i="38"/>
  <c r="J88" i="38"/>
  <c r="J89" i="38"/>
  <c r="J90" i="38"/>
  <c r="J93" i="38"/>
  <c r="AA158" i="38"/>
  <c r="R118" i="38"/>
  <c r="W126" i="38"/>
  <c r="H220" i="38"/>
  <c r="H197" i="38" s="1"/>
  <c r="N156" i="38"/>
  <c r="AA120" i="38"/>
  <c r="T157" i="38"/>
  <c r="S93" i="38"/>
  <c r="Z192" i="38"/>
  <c r="M129" i="38"/>
  <c r="Q126" i="38"/>
  <c r="U125" i="38"/>
  <c r="R159" i="38"/>
  <c r="R156" i="38"/>
  <c r="R158" i="38"/>
  <c r="R88" i="38"/>
  <c r="R89" i="38"/>
  <c r="R90" i="38"/>
  <c r="R93" i="38"/>
  <c r="X127" i="38"/>
  <c r="X109" i="38"/>
  <c r="X91" i="38"/>
  <c r="X100" i="38"/>
  <c r="X85" i="38"/>
  <c r="X118" i="38"/>
  <c r="O100" i="38"/>
  <c r="O127" i="38"/>
  <c r="O109" i="38"/>
  <c r="O91" i="38"/>
  <c r="O118" i="38"/>
  <c r="O85" i="38"/>
  <c r="X186" i="38"/>
  <c r="X153" i="38"/>
  <c r="X176" i="38"/>
  <c r="X156" i="38"/>
  <c r="X166" i="38"/>
  <c r="X126" i="38"/>
  <c r="Z189" i="38"/>
  <c r="AA160" i="38"/>
  <c r="V127" i="38"/>
  <c r="V118" i="38"/>
  <c r="V109" i="38"/>
  <c r="V100" i="38"/>
  <c r="V91" i="38"/>
  <c r="AB188" i="38"/>
  <c r="O212" i="38"/>
  <c r="O97" i="38"/>
  <c r="J220" i="38"/>
  <c r="J197" i="38" s="1"/>
  <c r="P90" i="38"/>
  <c r="P88" i="38"/>
  <c r="R189" i="38"/>
  <c r="V88" i="38"/>
  <c r="X187" i="38"/>
  <c r="X157" i="38"/>
  <c r="X177" i="38"/>
  <c r="X197" i="38"/>
  <c r="X167" i="38"/>
  <c r="T186" i="38"/>
  <c r="T156" i="38"/>
  <c r="T176" i="38"/>
  <c r="T153" i="38"/>
  <c r="T166" i="38"/>
  <c r="W157" i="38"/>
  <c r="M160" i="38"/>
  <c r="S159" i="38"/>
  <c r="M187" i="38"/>
  <c r="K156" i="38"/>
  <c r="N120" i="38"/>
  <c r="AB125" i="38"/>
  <c r="Q188" i="38"/>
  <c r="W100" i="38"/>
  <c r="W109" i="38"/>
  <c r="W91" i="38"/>
  <c r="W127" i="38"/>
  <c r="W118" i="38"/>
  <c r="W85" i="38"/>
  <c r="M191" i="38"/>
  <c r="AA126" i="38"/>
  <c r="X192" i="38"/>
  <c r="H162" i="38"/>
  <c r="AB161" i="38"/>
  <c r="X189" i="38"/>
  <c r="Z117" i="38"/>
  <c r="V93" i="38"/>
  <c r="I125" i="38"/>
  <c r="U186" i="38"/>
  <c r="Y200" i="38"/>
  <c r="W186" i="38"/>
  <c r="W176" i="38"/>
  <c r="W153" i="38"/>
  <c r="W166" i="38"/>
  <c r="W156" i="38"/>
  <c r="O102" i="38"/>
  <c r="AB127" i="38"/>
  <c r="AB109" i="38"/>
  <c r="AB91" i="38"/>
  <c r="AB100" i="38"/>
  <c r="AB118" i="38"/>
  <c r="J116" i="38"/>
  <c r="J115" i="38"/>
  <c r="AB158" i="38"/>
  <c r="V85" i="38"/>
  <c r="R127" i="38"/>
  <c r="J160" i="38"/>
  <c r="AA88" i="38"/>
  <c r="S115" i="38"/>
  <c r="K93" i="38"/>
  <c r="W116" i="38"/>
  <c r="J118" i="38"/>
  <c r="P89" i="38"/>
  <c r="T158" i="38"/>
  <c r="L158" i="38"/>
  <c r="J91" i="38"/>
  <c r="S156" i="38"/>
  <c r="AC118" i="38"/>
  <c r="AC109" i="38"/>
  <c r="AC127" i="38"/>
  <c r="AC91" i="38"/>
  <c r="AC100" i="38"/>
  <c r="U192" i="38"/>
  <c r="L162" i="38"/>
  <c r="S90" i="38"/>
  <c r="Q192" i="37"/>
  <c r="P177" i="37"/>
  <c r="Z192" i="37"/>
  <c r="AC162" i="37"/>
  <c r="Z172" i="37"/>
  <c r="Q167" i="37"/>
  <c r="H118" i="37"/>
  <c r="X85" i="37"/>
  <c r="X94" i="37" s="1"/>
  <c r="Q182" i="37"/>
  <c r="O85" i="37"/>
  <c r="O94" i="37" s="1"/>
  <c r="V172" i="37"/>
  <c r="J167" i="37"/>
  <c r="W100" i="37"/>
  <c r="W109" i="37"/>
  <c r="S162" i="37"/>
  <c r="H177" i="37"/>
  <c r="H127" i="37"/>
  <c r="Z157" i="37"/>
  <c r="O127" i="37"/>
  <c r="X109" i="37"/>
  <c r="X118" i="37"/>
  <c r="X91" i="37"/>
  <c r="R153" i="37"/>
  <c r="R183" i="37" s="1"/>
  <c r="S167" i="37"/>
  <c r="N157" i="37"/>
  <c r="S157" i="37"/>
  <c r="X100" i="37"/>
  <c r="N167" i="37"/>
  <c r="K177" i="37"/>
  <c r="R167" i="37"/>
  <c r="S172" i="37"/>
  <c r="V153" i="37"/>
  <c r="V163" i="37" s="1"/>
  <c r="R172" i="37"/>
  <c r="S153" i="37"/>
  <c r="S163" i="37" s="1"/>
  <c r="P162" i="37"/>
  <c r="J153" i="37"/>
  <c r="J193" i="37" s="1"/>
  <c r="K153" i="37"/>
  <c r="K163" i="37" s="1"/>
  <c r="P182" i="37"/>
  <c r="Z187" i="37"/>
  <c r="N172" i="37"/>
  <c r="Q162" i="37"/>
  <c r="I182" i="37"/>
  <c r="H157" i="37"/>
  <c r="W192" i="37"/>
  <c r="O157" i="37"/>
  <c r="H153" i="37"/>
  <c r="H163" i="37" s="1"/>
  <c r="H172" i="37"/>
  <c r="X167" i="37"/>
  <c r="O118" i="37"/>
  <c r="Y182" i="37"/>
  <c r="X177" i="37"/>
  <c r="X157" i="37"/>
  <c r="W187" i="37"/>
  <c r="Y192" i="37"/>
  <c r="X192" i="37"/>
  <c r="X172" i="37"/>
  <c r="X162" i="37"/>
  <c r="H182" i="37"/>
  <c r="Z167" i="37"/>
  <c r="W153" i="37"/>
  <c r="W183" i="37" s="1"/>
  <c r="AA167" i="37"/>
  <c r="I192" i="37"/>
  <c r="I172" i="37"/>
  <c r="W170" i="37"/>
  <c r="K188" i="37"/>
  <c r="S189" i="37"/>
  <c r="L186" i="37"/>
  <c r="AB126" i="37"/>
  <c r="AB117" i="37"/>
  <c r="Q120" i="37"/>
  <c r="S126" i="37"/>
  <c r="W115" i="37"/>
  <c r="X89" i="37"/>
  <c r="X93" i="37"/>
  <c r="X88" i="37"/>
  <c r="W129" i="37"/>
  <c r="AB188" i="37"/>
  <c r="X129" i="37"/>
  <c r="X116" i="37"/>
  <c r="X120" i="37"/>
  <c r="X125" i="37"/>
  <c r="X126" i="37"/>
  <c r="Y89" i="37"/>
  <c r="O117" i="37"/>
  <c r="O120" i="37"/>
  <c r="W171" i="37"/>
  <c r="U129" i="37"/>
  <c r="L190" i="37"/>
  <c r="V191" i="37"/>
  <c r="P190" i="37"/>
  <c r="P187" i="37"/>
  <c r="AB129" i="37"/>
  <c r="W120" i="37"/>
  <c r="Q158" i="37"/>
  <c r="K186" i="37"/>
  <c r="U115" i="37"/>
  <c r="W118" i="37"/>
  <c r="Y160" i="37"/>
  <c r="X161" i="37"/>
  <c r="H192" i="37"/>
  <c r="O187" i="37"/>
  <c r="S116" i="37"/>
  <c r="L160" i="37"/>
  <c r="Q129" i="37"/>
  <c r="W125" i="37"/>
  <c r="K125" i="37"/>
  <c r="W117" i="37"/>
  <c r="U117" i="37"/>
  <c r="W186" i="37"/>
  <c r="L158" i="37"/>
  <c r="S188" i="37"/>
  <c r="L120" i="37"/>
  <c r="AB191" i="37"/>
  <c r="O91" i="37"/>
  <c r="Z120" i="37"/>
  <c r="Z126" i="37"/>
  <c r="Z116" i="37"/>
  <c r="X159" i="37"/>
  <c r="Z125" i="37"/>
  <c r="Y115" i="37"/>
  <c r="Y125" i="37"/>
  <c r="Y117" i="37"/>
  <c r="R188" i="37"/>
  <c r="R125" i="37"/>
  <c r="R116" i="37"/>
  <c r="R129" i="37"/>
  <c r="R191" i="37"/>
  <c r="R120" i="37"/>
  <c r="R115" i="37"/>
  <c r="R190" i="37"/>
  <c r="R189" i="37"/>
  <c r="R117" i="37"/>
  <c r="R187" i="37"/>
  <c r="R192" i="37"/>
  <c r="R126" i="37"/>
  <c r="AA89" i="37"/>
  <c r="AA157" i="37"/>
  <c r="AA160" i="37"/>
  <c r="AA159" i="37"/>
  <c r="AA161" i="37"/>
  <c r="AA90" i="37"/>
  <c r="AA158" i="37"/>
  <c r="L192" i="37"/>
  <c r="L182" i="37"/>
  <c r="L162" i="37"/>
  <c r="L172" i="37"/>
  <c r="L153" i="37"/>
  <c r="AA88" i="37"/>
  <c r="N103" i="37"/>
  <c r="N130" i="37"/>
  <c r="N94" i="37"/>
  <c r="N112" i="37"/>
  <c r="N121" i="37"/>
  <c r="T112" i="37"/>
  <c r="T103" i="37"/>
  <c r="T130" i="37"/>
  <c r="T121" i="37"/>
  <c r="T94" i="37"/>
  <c r="J89" i="37"/>
  <c r="J90" i="37"/>
  <c r="J160" i="37"/>
  <c r="J88" i="37"/>
  <c r="J156" i="37"/>
  <c r="J158" i="37"/>
  <c r="J93" i="37"/>
  <c r="J159" i="37"/>
  <c r="J161" i="37"/>
  <c r="J212" i="37"/>
  <c r="J162" i="37"/>
  <c r="J157" i="37"/>
  <c r="K124" i="37"/>
  <c r="K198" i="37"/>
  <c r="R186" i="37"/>
  <c r="Y130" i="37"/>
  <c r="Y121" i="37"/>
  <c r="Y112" i="37"/>
  <c r="Y103" i="37"/>
  <c r="Y94" i="37"/>
  <c r="W88" i="37"/>
  <c r="W90" i="37"/>
  <c r="W160" i="37"/>
  <c r="W159" i="37"/>
  <c r="W162" i="37"/>
  <c r="W157" i="37"/>
  <c r="W91" i="37"/>
  <c r="W161" i="37"/>
  <c r="W93" i="37"/>
  <c r="W156" i="37"/>
  <c r="W158" i="37"/>
  <c r="W89" i="37"/>
  <c r="M220" i="37"/>
  <c r="M196" i="37" s="1"/>
  <c r="J125" i="37"/>
  <c r="J120" i="37"/>
  <c r="N90" i="37"/>
  <c r="R130" i="37"/>
  <c r="R121" i="37"/>
  <c r="R112" i="37"/>
  <c r="R94" i="37"/>
  <c r="R103" i="37"/>
  <c r="AB121" i="37"/>
  <c r="AB112" i="37"/>
  <c r="AB130" i="37"/>
  <c r="AB103" i="37"/>
  <c r="AB94" i="37"/>
  <c r="W103" i="37"/>
  <c r="W94" i="37"/>
  <c r="W130" i="37"/>
  <c r="W121" i="37"/>
  <c r="W112" i="37"/>
  <c r="T126" i="37"/>
  <c r="T115" i="37"/>
  <c r="T117" i="37"/>
  <c r="I186" i="37"/>
  <c r="I176" i="37"/>
  <c r="I166" i="37"/>
  <c r="I156" i="37"/>
  <c r="I153" i="37"/>
  <c r="Q187" i="37"/>
  <c r="K112" i="37"/>
  <c r="K103" i="37"/>
  <c r="K121" i="37"/>
  <c r="K94" i="37"/>
  <c r="K130" i="37"/>
  <c r="L89" i="37"/>
  <c r="O99" i="37"/>
  <c r="O98" i="37"/>
  <c r="O212" i="37"/>
  <c r="L212" i="37"/>
  <c r="J126" i="37"/>
  <c r="Q88" i="37"/>
  <c r="Q90" i="37"/>
  <c r="L187" i="37"/>
  <c r="L177" i="37"/>
  <c r="L157" i="37"/>
  <c r="L167" i="37"/>
  <c r="N187" i="37"/>
  <c r="AA120" i="37"/>
  <c r="V88" i="37"/>
  <c r="V89" i="37"/>
  <c r="K161" i="37"/>
  <c r="J129" i="37"/>
  <c r="Q190" i="37"/>
  <c r="V192" i="37"/>
  <c r="N189" i="37"/>
  <c r="M192" i="37"/>
  <c r="Q191" i="37"/>
  <c r="AC189" i="37"/>
  <c r="AC186" i="37"/>
  <c r="AC176" i="37"/>
  <c r="AC156" i="37"/>
  <c r="AC153" i="37"/>
  <c r="N188" i="37"/>
  <c r="Q188" i="37"/>
  <c r="S186" i="37"/>
  <c r="W116" i="37"/>
  <c r="J192" i="37"/>
  <c r="V187" i="37"/>
  <c r="AA117" i="37"/>
  <c r="H212" i="37"/>
  <c r="H161" i="37"/>
  <c r="H93" i="37"/>
  <c r="H89" i="37"/>
  <c r="H90" i="37"/>
  <c r="H88" i="37"/>
  <c r="H158" i="37"/>
  <c r="AA187" i="37"/>
  <c r="K157" i="37"/>
  <c r="R157" i="37"/>
  <c r="V156" i="37"/>
  <c r="W188" i="37"/>
  <c r="R159" i="37"/>
  <c r="T167" i="37"/>
  <c r="T153" i="37"/>
  <c r="T187" i="37"/>
  <c r="T177" i="37"/>
  <c r="T157" i="37"/>
  <c r="V116" i="37"/>
  <c r="V115" i="37"/>
  <c r="Z156" i="37"/>
  <c r="Z186" i="37"/>
  <c r="Z176" i="37"/>
  <c r="Z153" i="37"/>
  <c r="Z166" i="37"/>
  <c r="V109" i="37"/>
  <c r="V91" i="37"/>
  <c r="V118" i="37"/>
  <c r="V127" i="37"/>
  <c r="V100" i="37"/>
  <c r="W169" i="37"/>
  <c r="I177" i="37"/>
  <c r="I167" i="37"/>
  <c r="I157" i="37"/>
  <c r="I187" i="37"/>
  <c r="I118" i="37"/>
  <c r="I127" i="37"/>
  <c r="I85" i="37"/>
  <c r="I109" i="37"/>
  <c r="I91" i="37"/>
  <c r="I100" i="37"/>
  <c r="J190" i="37"/>
  <c r="N162" i="37"/>
  <c r="N159" i="37"/>
  <c r="T158" i="37"/>
  <c r="O170" i="37"/>
  <c r="U176" i="37"/>
  <c r="U166" i="37"/>
  <c r="U156" i="37"/>
  <c r="U153" i="37"/>
  <c r="U186" i="37"/>
  <c r="N158" i="37"/>
  <c r="O171" i="37"/>
  <c r="K159" i="37"/>
  <c r="Q117" i="37"/>
  <c r="W98" i="37"/>
  <c r="AB187" i="37"/>
  <c r="AB177" i="37"/>
  <c r="AB157" i="37"/>
  <c r="AB153" i="37"/>
  <c r="AB167" i="37"/>
  <c r="Z127" i="37"/>
  <c r="Z100" i="37"/>
  <c r="Z118" i="37"/>
  <c r="Z91" i="37"/>
  <c r="Z109" i="37"/>
  <c r="V125" i="37"/>
  <c r="H120" i="37"/>
  <c r="H129" i="37"/>
  <c r="H117" i="37"/>
  <c r="K187" i="37"/>
  <c r="T129" i="37"/>
  <c r="V158" i="37"/>
  <c r="V126" i="37"/>
  <c r="R88" i="37"/>
  <c r="W168" i="37"/>
  <c r="K118" i="37"/>
  <c r="K109" i="37"/>
  <c r="K100" i="37"/>
  <c r="K127" i="37"/>
  <c r="K91" i="37"/>
  <c r="N89" i="37"/>
  <c r="L100" i="37"/>
  <c r="L118" i="37"/>
  <c r="L109" i="37"/>
  <c r="L127" i="37"/>
  <c r="L91" i="37"/>
  <c r="J118" i="37"/>
  <c r="J91" i="37"/>
  <c r="J127" i="37"/>
  <c r="J109" i="37"/>
  <c r="J100" i="37"/>
  <c r="X166" i="37"/>
  <c r="X156" i="37"/>
  <c r="X153" i="37"/>
  <c r="X176" i="37"/>
  <c r="X186" i="37"/>
  <c r="R118" i="37"/>
  <c r="R127" i="37"/>
  <c r="R109" i="37"/>
  <c r="R91" i="37"/>
  <c r="R100" i="37"/>
  <c r="O167" i="37"/>
  <c r="Q89" i="37"/>
  <c r="AA115" i="37"/>
  <c r="AA116" i="37"/>
  <c r="J220" i="37"/>
  <c r="J188" i="37"/>
  <c r="O220" i="37"/>
  <c r="M116" i="37"/>
  <c r="M120" i="37"/>
  <c r="M126" i="37"/>
  <c r="M125" i="37"/>
  <c r="M129" i="37"/>
  <c r="O192" i="37"/>
  <c r="O172" i="37"/>
  <c r="O182" i="37"/>
  <c r="O162" i="37"/>
  <c r="Q126" i="37"/>
  <c r="Y109" i="37"/>
  <c r="Y91" i="37"/>
  <c r="Y118" i="37"/>
  <c r="Y127" i="37"/>
  <c r="Y100" i="37"/>
  <c r="AA188" i="37"/>
  <c r="AA202" i="37"/>
  <c r="I220" i="37"/>
  <c r="I197" i="37" s="1"/>
  <c r="U125" i="37"/>
  <c r="U116" i="37"/>
  <c r="U120" i="37"/>
  <c r="AC120" i="37"/>
  <c r="AC129" i="37"/>
  <c r="AC117" i="37"/>
  <c r="AC125" i="37"/>
  <c r="AC116" i="37"/>
  <c r="T186" i="37"/>
  <c r="AA118" i="37"/>
  <c r="AA127" i="37"/>
  <c r="AA85" i="37"/>
  <c r="AA91" i="37"/>
  <c r="AA100" i="37"/>
  <c r="AA109" i="37"/>
  <c r="L117" i="37"/>
  <c r="L189" i="37"/>
  <c r="L115" i="37"/>
  <c r="K192" i="37"/>
  <c r="K172" i="37"/>
  <c r="K182" i="37"/>
  <c r="K162" i="37"/>
  <c r="N161" i="37"/>
  <c r="K115" i="37"/>
  <c r="K191" i="37"/>
  <c r="K129" i="37"/>
  <c r="K120" i="37"/>
  <c r="K116" i="37"/>
  <c r="N109" i="37"/>
  <c r="N91" i="37"/>
  <c r="N100" i="37"/>
  <c r="N118" i="37"/>
  <c r="N127" i="37"/>
  <c r="J130" i="37"/>
  <c r="J112" i="37"/>
  <c r="J103" i="37"/>
  <c r="J94" i="37"/>
  <c r="J121" i="37"/>
  <c r="V159" i="37"/>
  <c r="T188" i="37"/>
  <c r="S118" i="37"/>
  <c r="S127" i="37"/>
  <c r="S91" i="37"/>
  <c r="S100" i="37"/>
  <c r="S109" i="37"/>
  <c r="S85" i="37"/>
  <c r="U189" i="37"/>
  <c r="M156" i="37"/>
  <c r="M153" i="37"/>
  <c r="M186" i="37"/>
  <c r="M176" i="37"/>
  <c r="M166" i="37"/>
  <c r="O97" i="37"/>
  <c r="Q125" i="37"/>
  <c r="T161" i="37"/>
  <c r="K189" i="37"/>
  <c r="M167" i="37"/>
  <c r="M177" i="37"/>
  <c r="M157" i="37"/>
  <c r="M187" i="37"/>
  <c r="V129" i="37"/>
  <c r="V90" i="37"/>
  <c r="N120" i="37"/>
  <c r="L156" i="37"/>
  <c r="N116" i="37"/>
  <c r="M191" i="37"/>
  <c r="O168" i="37"/>
  <c r="T120" i="37"/>
  <c r="J115" i="37"/>
  <c r="O100" i="37"/>
  <c r="R90" i="37"/>
  <c r="R158" i="37"/>
  <c r="R93" i="37"/>
  <c r="R89" i="37"/>
  <c r="Y157" i="37"/>
  <c r="Y177" i="37"/>
  <c r="Y187" i="37"/>
  <c r="Y167" i="37"/>
  <c r="Y196" i="37"/>
  <c r="L220" i="37"/>
  <c r="L197" i="37" s="1"/>
  <c r="N212" i="37"/>
  <c r="AA182" i="37"/>
  <c r="AA162" i="37"/>
  <c r="AA192" i="37"/>
  <c r="AA172" i="37"/>
  <c r="AC177" i="37"/>
  <c r="AC187" i="37"/>
  <c r="AC157" i="37"/>
  <c r="K93" i="37"/>
  <c r="K89" i="37"/>
  <c r="J191" i="37"/>
  <c r="U177" i="37"/>
  <c r="U187" i="37"/>
  <c r="U167" i="37"/>
  <c r="U157" i="37"/>
  <c r="N93" i="37"/>
  <c r="N220" i="37"/>
  <c r="W99" i="37"/>
  <c r="W97" i="37"/>
  <c r="S115" i="37"/>
  <c r="S129" i="37"/>
  <c r="L159" i="37"/>
  <c r="AB172" i="37"/>
  <c r="AB162" i="37"/>
  <c r="AB192" i="37"/>
  <c r="AB182" i="37"/>
  <c r="S191" i="37"/>
  <c r="AA189" i="37"/>
  <c r="AA186" i="37"/>
  <c r="AA166" i="37"/>
  <c r="AA153" i="37"/>
  <c r="AA176" i="37"/>
  <c r="AA156" i="37"/>
  <c r="W166" i="37"/>
  <c r="U190" i="37"/>
  <c r="J117" i="37"/>
  <c r="N115" i="37"/>
  <c r="S117" i="37"/>
  <c r="Z130" i="37"/>
  <c r="Z121" i="37"/>
  <c r="Z103" i="37"/>
  <c r="Z94" i="37"/>
  <c r="Z112" i="37"/>
  <c r="T109" i="37"/>
  <c r="T100" i="37"/>
  <c r="T118" i="37"/>
  <c r="T91" i="37"/>
  <c r="T127" i="37"/>
  <c r="N126" i="37"/>
  <c r="V162" i="37"/>
  <c r="L188" i="37"/>
  <c r="L126" i="37"/>
  <c r="Y176" i="37"/>
  <c r="Y166" i="37"/>
  <c r="Y153" i="37"/>
  <c r="Y186" i="37"/>
  <c r="Y156" i="37"/>
  <c r="Y161" i="37"/>
  <c r="Q161" i="37"/>
  <c r="K117" i="37"/>
  <c r="Q116" i="37"/>
  <c r="T116" i="37"/>
  <c r="M190" i="37"/>
  <c r="W127" i="37"/>
  <c r="V85" i="37"/>
  <c r="AB118" i="37"/>
  <c r="AB100" i="37"/>
  <c r="AB127" i="37"/>
  <c r="AB109" i="37"/>
  <c r="AB91" i="37"/>
  <c r="U118" i="37"/>
  <c r="U100" i="37"/>
  <c r="U109" i="37"/>
  <c r="U127" i="37"/>
  <c r="U85" i="37"/>
  <c r="U91" i="37"/>
  <c r="P166" i="37"/>
  <c r="P156" i="37"/>
  <c r="P186" i="37"/>
  <c r="P153" i="37"/>
  <c r="P176" i="37"/>
  <c r="L88" i="37"/>
  <c r="H188" i="37"/>
  <c r="W172" i="37"/>
  <c r="K160" i="37"/>
  <c r="Q159" i="37"/>
  <c r="S187" i="37"/>
  <c r="Q176" i="37"/>
  <c r="Q186" i="37"/>
  <c r="Q166" i="37"/>
  <c r="Q153" i="37"/>
  <c r="Q156" i="37"/>
  <c r="L93" i="37"/>
  <c r="H220" i="37"/>
  <c r="V160" i="37"/>
  <c r="L161" i="37"/>
  <c r="V117" i="37"/>
  <c r="V186" i="37"/>
  <c r="S190" i="37"/>
  <c r="O102" i="37"/>
  <c r="AC220" i="37"/>
  <c r="AC197" i="37" s="1"/>
  <c r="Y88" i="37"/>
  <c r="Y93" i="37"/>
  <c r="P129" i="37"/>
  <c r="P126" i="37"/>
  <c r="P117" i="37"/>
  <c r="P116" i="37"/>
  <c r="P120" i="37"/>
  <c r="P191" i="37"/>
  <c r="N160" i="37"/>
  <c r="T162" i="37"/>
  <c r="T172" i="37"/>
  <c r="T182" i="37"/>
  <c r="T192" i="37"/>
  <c r="W126" i="37"/>
  <c r="R162" i="37"/>
  <c r="U126" i="37"/>
  <c r="M188" i="37"/>
  <c r="Y162" i="37"/>
  <c r="O153" i="37"/>
  <c r="O156" i="37"/>
  <c r="O186" i="37"/>
  <c r="O176" i="37"/>
  <c r="O166" i="37"/>
  <c r="AC115" i="37"/>
  <c r="AA125" i="37"/>
  <c r="N117" i="37"/>
  <c r="N192" i="37"/>
  <c r="R161" i="37"/>
  <c r="Q93" i="37"/>
  <c r="J116" i="37"/>
  <c r="U192" i="37"/>
  <c r="W190" i="37"/>
  <c r="W167" i="37"/>
  <c r="L85" i="37"/>
  <c r="K90" i="37"/>
  <c r="H189" i="37"/>
  <c r="H112" i="37"/>
  <c r="H103" i="37"/>
  <c r="H121" i="37"/>
  <c r="M109" i="37"/>
  <c r="M91" i="37"/>
  <c r="M127" i="37"/>
  <c r="M118" i="37"/>
  <c r="M85" i="37"/>
  <c r="M100" i="37"/>
  <c r="Q157" i="37"/>
  <c r="J189" i="37"/>
  <c r="Y159" i="37"/>
  <c r="M189" i="37"/>
  <c r="K190" i="37"/>
  <c r="Q189" i="37"/>
  <c r="P189" i="37"/>
  <c r="J187" i="37"/>
  <c r="AA129" i="37"/>
  <c r="O169" i="37"/>
  <c r="N153" i="37"/>
  <c r="N166" i="37"/>
  <c r="N176" i="37"/>
  <c r="N186" i="37"/>
  <c r="N156" i="37"/>
  <c r="P127" i="37"/>
  <c r="P91" i="37"/>
  <c r="P85" i="37"/>
  <c r="P100" i="37"/>
  <c r="P109" i="37"/>
  <c r="P118" i="37"/>
  <c r="Q127" i="37"/>
  <c r="Q100" i="37"/>
  <c r="Q91" i="37"/>
  <c r="Q109" i="37"/>
  <c r="Q118" i="37"/>
  <c r="Q85" i="37"/>
  <c r="X121" i="37"/>
  <c r="AC109" i="37"/>
  <c r="AC127" i="37"/>
  <c r="AC85" i="37"/>
  <c r="AC118" i="37"/>
  <c r="AC91" i="37"/>
  <c r="T125" i="37"/>
  <c r="T90" i="37"/>
  <c r="T88" i="37"/>
  <c r="T160" i="37"/>
  <c r="J186" i="37"/>
  <c r="U191" i="37"/>
  <c r="AA190" i="37"/>
  <c r="L129" i="37"/>
  <c r="L191" i="37"/>
  <c r="H156" i="37"/>
  <c r="S120" i="37"/>
  <c r="L125" i="37"/>
  <c r="H91" i="37"/>
  <c r="S192" i="37"/>
  <c r="R160" i="37"/>
  <c r="L192" i="36"/>
  <c r="AB182" i="36"/>
  <c r="O159" i="36"/>
  <c r="AA190" i="36"/>
  <c r="H170" i="36"/>
  <c r="AA187" i="36"/>
  <c r="Q170" i="36"/>
  <c r="Q171" i="36"/>
  <c r="Z158" i="36"/>
  <c r="AC161" i="36"/>
  <c r="AA188" i="36"/>
  <c r="T159" i="36"/>
  <c r="AA117" i="36"/>
  <c r="T93" i="36"/>
  <c r="AB97" i="36"/>
  <c r="M117" i="36"/>
  <c r="AA115" i="36"/>
  <c r="H161" i="36"/>
  <c r="H171" i="36"/>
  <c r="T169" i="36"/>
  <c r="Q168" i="36"/>
  <c r="AA126" i="36"/>
  <c r="H156" i="36"/>
  <c r="AA191" i="36"/>
  <c r="T115" i="36"/>
  <c r="V168" i="36"/>
  <c r="V188" i="36"/>
  <c r="T161" i="36"/>
  <c r="M190" i="36"/>
  <c r="V171" i="36"/>
  <c r="H158" i="36"/>
  <c r="L162" i="36"/>
  <c r="Y88" i="36"/>
  <c r="AA125" i="36"/>
  <c r="I98" i="36"/>
  <c r="W153" i="36"/>
  <c r="W173" i="36" s="1"/>
  <c r="W172" i="36"/>
  <c r="AC192" i="36"/>
  <c r="Q182" i="36"/>
  <c r="K187" i="36"/>
  <c r="AA157" i="36"/>
  <c r="I220" i="36"/>
  <c r="I198" i="36" s="1"/>
  <c r="O220" i="36"/>
  <c r="O199" i="36" s="1"/>
  <c r="AB191" i="36"/>
  <c r="M220" i="36"/>
  <c r="M200" i="36" s="1"/>
  <c r="J220" i="36"/>
  <c r="J202" i="36" s="1"/>
  <c r="W169" i="36"/>
  <c r="N186" i="36"/>
  <c r="M170" i="36"/>
  <c r="M161" i="36"/>
  <c r="N120" i="36"/>
  <c r="Q117" i="36"/>
  <c r="W90" i="36"/>
  <c r="K168" i="36"/>
  <c r="W168" i="36"/>
  <c r="Y91" i="36"/>
  <c r="L99" i="36"/>
  <c r="K99" i="36"/>
  <c r="Q192" i="36"/>
  <c r="L220" i="36"/>
  <c r="L124" i="36" s="1"/>
  <c r="Q199" i="36"/>
  <c r="V189" i="36"/>
  <c r="W170" i="36"/>
  <c r="M189" i="36"/>
  <c r="N169" i="36"/>
  <c r="N191" i="36"/>
  <c r="W97" i="36"/>
  <c r="H169" i="36"/>
  <c r="Y99" i="36"/>
  <c r="M89" i="36"/>
  <c r="T129" i="36"/>
  <c r="R115" i="36"/>
  <c r="T99" i="36"/>
  <c r="R89" i="36"/>
  <c r="P97" i="36"/>
  <c r="V192" i="36"/>
  <c r="O171" i="36"/>
  <c r="AB129" i="36"/>
  <c r="N220" i="36"/>
  <c r="N196" i="36" s="1"/>
  <c r="AB192" i="36"/>
  <c r="Q191" i="36"/>
  <c r="M169" i="36"/>
  <c r="P189" i="36"/>
  <c r="N188" i="36"/>
  <c r="Q188" i="36"/>
  <c r="U171" i="36"/>
  <c r="I97" i="36"/>
  <c r="Q125" i="36"/>
  <c r="R126" i="36"/>
  <c r="Y170" i="36"/>
  <c r="M126" i="36"/>
  <c r="R93" i="36"/>
  <c r="AC98" i="36"/>
  <c r="J191" i="36"/>
  <c r="H93" i="36"/>
  <c r="N192" i="36"/>
  <c r="K98" i="36"/>
  <c r="M116" i="36"/>
  <c r="S191" i="36"/>
  <c r="O166" i="36"/>
  <c r="V186" i="36"/>
  <c r="AB160" i="36"/>
  <c r="Q189" i="36"/>
  <c r="Q186" i="36"/>
  <c r="Z115" i="36"/>
  <c r="Z129" i="36"/>
  <c r="S115" i="36"/>
  <c r="W167" i="36"/>
  <c r="L98" i="36"/>
  <c r="AC99" i="36"/>
  <c r="L117" i="36"/>
  <c r="N127" i="36"/>
  <c r="L187" i="36"/>
  <c r="Q118" i="36"/>
  <c r="AB117" i="36"/>
  <c r="V187" i="36"/>
  <c r="S124" i="36"/>
  <c r="K220" i="36"/>
  <c r="K124" i="36" s="1"/>
  <c r="AB158" i="36"/>
  <c r="Q190" i="36"/>
  <c r="M188" i="36"/>
  <c r="I169" i="36"/>
  <c r="W102" i="36"/>
  <c r="O115" i="36"/>
  <c r="N129" i="36"/>
  <c r="V115" i="36"/>
  <c r="N125" i="36"/>
  <c r="L97" i="36"/>
  <c r="L125" i="36"/>
  <c r="Q115" i="36"/>
  <c r="P129" i="36"/>
  <c r="L126" i="36"/>
  <c r="J125" i="36"/>
  <c r="Y172" i="36"/>
  <c r="P220" i="36"/>
  <c r="P198" i="36" s="1"/>
  <c r="K170" i="36"/>
  <c r="U199" i="36"/>
  <c r="X159" i="36"/>
  <c r="Z191" i="36"/>
  <c r="AB188" i="36"/>
  <c r="P156" i="36"/>
  <c r="N190" i="36"/>
  <c r="R188" i="36"/>
  <c r="O169" i="36"/>
  <c r="K169" i="36"/>
  <c r="R191" i="36"/>
  <c r="R189" i="36"/>
  <c r="J190" i="36"/>
  <c r="P126" i="36"/>
  <c r="N115" i="36"/>
  <c r="I170" i="36"/>
  <c r="T88" i="36"/>
  <c r="N117" i="36"/>
  <c r="Y97" i="36"/>
  <c r="P93" i="36"/>
  <c r="Q120" i="36"/>
  <c r="V127" i="36"/>
  <c r="K157" i="36"/>
  <c r="I192" i="36"/>
  <c r="Q127" i="36"/>
  <c r="AA177" i="36"/>
  <c r="V162" i="36"/>
  <c r="Q153" i="36"/>
  <c r="Q183" i="36" s="1"/>
  <c r="U172" i="36"/>
  <c r="V172" i="36"/>
  <c r="U182" i="36"/>
  <c r="V157" i="36"/>
  <c r="M182" i="36"/>
  <c r="Z177" i="36"/>
  <c r="U162" i="36"/>
  <c r="U192" i="36"/>
  <c r="T192" i="36"/>
  <c r="V118" i="36"/>
  <c r="H153" i="36"/>
  <c r="H183" i="36" s="1"/>
  <c r="T167" i="36"/>
  <c r="Y85" i="36"/>
  <c r="Y94" i="36" s="1"/>
  <c r="I85" i="36"/>
  <c r="I130" i="36" s="1"/>
  <c r="Q91" i="36"/>
  <c r="L157" i="36"/>
  <c r="V109" i="36"/>
  <c r="Y118" i="36"/>
  <c r="Q85" i="36"/>
  <c r="Q94" i="36" s="1"/>
  <c r="N85" i="36"/>
  <c r="N103" i="36" s="1"/>
  <c r="V85" i="36"/>
  <c r="V130" i="36" s="1"/>
  <c r="Q100" i="36"/>
  <c r="V91" i="36"/>
  <c r="R157" i="36"/>
  <c r="O162" i="36"/>
  <c r="V100" i="36"/>
  <c r="O192" i="36"/>
  <c r="N118" i="36"/>
  <c r="V177" i="36"/>
  <c r="AB187" i="36"/>
  <c r="V167" i="36"/>
  <c r="AB167" i="36"/>
  <c r="Y182" i="36"/>
  <c r="L177" i="36"/>
  <c r="N91" i="36"/>
  <c r="V153" i="36"/>
  <c r="V193" i="36" s="1"/>
  <c r="O172" i="36"/>
  <c r="L167" i="36"/>
  <c r="N109" i="36"/>
  <c r="K103" i="36"/>
  <c r="K130" i="36"/>
  <c r="K112" i="36"/>
  <c r="K94" i="36"/>
  <c r="K121" i="36"/>
  <c r="X121" i="36"/>
  <c r="X130" i="36"/>
  <c r="X103" i="36"/>
  <c r="X112" i="36"/>
  <c r="X94" i="36"/>
  <c r="H199" i="36"/>
  <c r="H124" i="36"/>
  <c r="H198" i="36"/>
  <c r="H196" i="36"/>
  <c r="J212" i="36"/>
  <c r="J97" i="36"/>
  <c r="X172" i="36"/>
  <c r="X192" i="36"/>
  <c r="X182" i="36"/>
  <c r="X162" i="36"/>
  <c r="N170" i="36"/>
  <c r="AB176" i="36"/>
  <c r="AB166" i="36"/>
  <c r="AB156" i="36"/>
  <c r="AB153" i="36"/>
  <c r="AB186" i="36"/>
  <c r="S190" i="36"/>
  <c r="L127" i="36"/>
  <c r="L109" i="36"/>
  <c r="L91" i="36"/>
  <c r="L100" i="36"/>
  <c r="L85" i="36"/>
  <c r="L118" i="36"/>
  <c r="J115" i="36"/>
  <c r="O167" i="36"/>
  <c r="O187" i="36"/>
  <c r="O177" i="36"/>
  <c r="O153" i="36"/>
  <c r="O157" i="36"/>
  <c r="I115" i="36"/>
  <c r="P121" i="36"/>
  <c r="P103" i="36"/>
  <c r="P94" i="36"/>
  <c r="P112" i="36"/>
  <c r="P130" i="36"/>
  <c r="X115" i="36"/>
  <c r="X170" i="36"/>
  <c r="L168" i="36"/>
  <c r="X169" i="36"/>
  <c r="U169" i="36"/>
  <c r="R160" i="36"/>
  <c r="I172" i="36"/>
  <c r="S186" i="36"/>
  <c r="S176" i="36"/>
  <c r="S156" i="36"/>
  <c r="S153" i="36"/>
  <c r="S166" i="36"/>
  <c r="L170" i="36"/>
  <c r="R159" i="36"/>
  <c r="J189" i="36"/>
  <c r="T188" i="36"/>
  <c r="T120" i="36"/>
  <c r="Q169" i="36"/>
  <c r="J93" i="36"/>
  <c r="W120" i="36"/>
  <c r="J170" i="36"/>
  <c r="R167" i="36"/>
  <c r="T125" i="36"/>
  <c r="U97" i="36"/>
  <c r="Z117" i="36"/>
  <c r="X116" i="36"/>
  <c r="V97" i="36"/>
  <c r="AC158" i="36"/>
  <c r="I91" i="36"/>
  <c r="Y126" i="36"/>
  <c r="O116" i="36"/>
  <c r="H99" i="36"/>
  <c r="AA97" i="36"/>
  <c r="K171" i="36"/>
  <c r="X188" i="36"/>
  <c r="Z157" i="36"/>
  <c r="W188" i="36"/>
  <c r="J129" i="36"/>
  <c r="Y192" i="36"/>
  <c r="M157" i="36"/>
  <c r="M167" i="36"/>
  <c r="M177" i="36"/>
  <c r="M187" i="36"/>
  <c r="T157" i="36"/>
  <c r="N100" i="36"/>
  <c r="P102" i="36"/>
  <c r="T90" i="36"/>
  <c r="R116" i="36"/>
  <c r="J99" i="36"/>
  <c r="I90" i="36"/>
  <c r="I186" i="36"/>
  <c r="I166" i="36"/>
  <c r="I153" i="36"/>
  <c r="I156" i="36"/>
  <c r="I176" i="36"/>
  <c r="W115" i="36"/>
  <c r="S102" i="36"/>
  <c r="X187" i="36"/>
  <c r="X167" i="36"/>
  <c r="X177" i="36"/>
  <c r="X157" i="36"/>
  <c r="W190" i="36"/>
  <c r="I191" i="36"/>
  <c r="I116" i="36"/>
  <c r="U177" i="36"/>
  <c r="U157" i="36"/>
  <c r="U167" i="36"/>
  <c r="U187" i="36"/>
  <c r="T127" i="36"/>
  <c r="T109" i="36"/>
  <c r="T91" i="36"/>
  <c r="T118" i="36"/>
  <c r="T100" i="36"/>
  <c r="T85" i="36"/>
  <c r="R97" i="36"/>
  <c r="W125" i="36"/>
  <c r="H190" i="36"/>
  <c r="W161" i="36"/>
  <c r="O118" i="36"/>
  <c r="O109" i="36"/>
  <c r="O100" i="36"/>
  <c r="O127" i="36"/>
  <c r="O91" i="36"/>
  <c r="M212" i="36"/>
  <c r="M102" i="36"/>
  <c r="P187" i="36"/>
  <c r="P177" i="36"/>
  <c r="P167" i="36"/>
  <c r="P153" i="36"/>
  <c r="P157" i="36"/>
  <c r="H191" i="36"/>
  <c r="S187" i="36"/>
  <c r="AC166" i="36"/>
  <c r="AC186" i="36"/>
  <c r="AC153" i="36"/>
  <c r="AC156" i="36"/>
  <c r="AC176" i="36"/>
  <c r="X93" i="36"/>
  <c r="P170" i="36"/>
  <c r="AC102" i="36"/>
  <c r="AC97" i="36"/>
  <c r="Z190" i="36"/>
  <c r="H192" i="36"/>
  <c r="H172" i="36"/>
  <c r="H162" i="36"/>
  <c r="H182" i="36"/>
  <c r="H202" i="36"/>
  <c r="T158" i="36"/>
  <c r="AB162" i="36"/>
  <c r="AC162" i="36"/>
  <c r="T162" i="36"/>
  <c r="P171" i="36"/>
  <c r="Z188" i="36"/>
  <c r="J188" i="36"/>
  <c r="T176" i="36"/>
  <c r="T186" i="36"/>
  <c r="T166" i="36"/>
  <c r="T156" i="36"/>
  <c r="T153" i="36"/>
  <c r="W162" i="36"/>
  <c r="I162" i="36"/>
  <c r="S159" i="36"/>
  <c r="I158" i="36"/>
  <c r="AA166" i="36"/>
  <c r="AA176" i="36"/>
  <c r="AA153" i="36"/>
  <c r="AA186" i="36"/>
  <c r="AA156" i="36"/>
  <c r="T160" i="36"/>
  <c r="P188" i="36"/>
  <c r="M159" i="36"/>
  <c r="M88" i="36"/>
  <c r="M93" i="36"/>
  <c r="L172" i="36"/>
  <c r="AC171" i="36"/>
  <c r="O188" i="36"/>
  <c r="M90" i="36"/>
  <c r="O102" i="36"/>
  <c r="W158" i="36"/>
  <c r="S93" i="36"/>
  <c r="V129" i="36"/>
  <c r="Z90" i="36"/>
  <c r="AC168" i="36"/>
  <c r="Z120" i="36"/>
  <c r="O98" i="36"/>
  <c r="Y188" i="36"/>
  <c r="Y120" i="36"/>
  <c r="AB88" i="36"/>
  <c r="U186" i="36"/>
  <c r="U166" i="36"/>
  <c r="U153" i="36"/>
  <c r="U176" i="36"/>
  <c r="U156" i="36"/>
  <c r="R88" i="36"/>
  <c r="S158" i="36"/>
  <c r="M166" i="36"/>
  <c r="M176" i="36"/>
  <c r="M153" i="36"/>
  <c r="M156" i="36"/>
  <c r="M186" i="36"/>
  <c r="Y169" i="36"/>
  <c r="Z153" i="36"/>
  <c r="Z156" i="36"/>
  <c r="Z176" i="36"/>
  <c r="Z186" i="36"/>
  <c r="Z166" i="36"/>
  <c r="Y162" i="36"/>
  <c r="O88" i="36"/>
  <c r="Y115" i="36"/>
  <c r="M162" i="36"/>
  <c r="H120" i="36"/>
  <c r="Z89" i="36"/>
  <c r="R125" i="36"/>
  <c r="X88" i="36"/>
  <c r="H127" i="36"/>
  <c r="H118" i="36"/>
  <c r="H91" i="36"/>
  <c r="H109" i="36"/>
  <c r="H100" i="36"/>
  <c r="X102" i="36"/>
  <c r="P98" i="36"/>
  <c r="S99" i="36"/>
  <c r="W189" i="36"/>
  <c r="Q167" i="36"/>
  <c r="Q177" i="36"/>
  <c r="Q187" i="36"/>
  <c r="Q157" i="36"/>
  <c r="AC187" i="36"/>
  <c r="AC177" i="36"/>
  <c r="AC167" i="36"/>
  <c r="AC157" i="36"/>
  <c r="AB127" i="36"/>
  <c r="AB118" i="36"/>
  <c r="AB109" i="36"/>
  <c r="AB100" i="36"/>
  <c r="AB91" i="36"/>
  <c r="AB85" i="36"/>
  <c r="W116" i="36"/>
  <c r="N212" i="36"/>
  <c r="N168" i="36"/>
  <c r="N98" i="36"/>
  <c r="Z192" i="36"/>
  <c r="Z182" i="36"/>
  <c r="Z172" i="36"/>
  <c r="Z162" i="36"/>
  <c r="H168" i="36"/>
  <c r="S160" i="36"/>
  <c r="M118" i="36"/>
  <c r="M109" i="36"/>
  <c r="M127" i="36"/>
  <c r="M100" i="36"/>
  <c r="M85" i="36"/>
  <c r="M91" i="36"/>
  <c r="J160" i="36"/>
  <c r="J90" i="36"/>
  <c r="S127" i="36"/>
  <c r="S118" i="36"/>
  <c r="S91" i="36"/>
  <c r="S109" i="36"/>
  <c r="S100" i="36"/>
  <c r="S85" i="36"/>
  <c r="AA168" i="36"/>
  <c r="J161" i="36"/>
  <c r="X91" i="36"/>
  <c r="X118" i="36"/>
  <c r="X100" i="36"/>
  <c r="X127" i="36"/>
  <c r="X109" i="36"/>
  <c r="X189" i="36"/>
  <c r="X190" i="36"/>
  <c r="X126" i="36"/>
  <c r="X117" i="36"/>
  <c r="P161" i="36"/>
  <c r="P90" i="36"/>
  <c r="P159" i="36"/>
  <c r="Z187" i="36"/>
  <c r="W93" i="36"/>
  <c r="U170" i="36"/>
  <c r="U102" i="36"/>
  <c r="H187" i="36"/>
  <c r="H167" i="36"/>
  <c r="H177" i="36"/>
  <c r="H157" i="36"/>
  <c r="T168" i="36"/>
  <c r="T102" i="36"/>
  <c r="V102" i="36"/>
  <c r="Q98" i="36"/>
  <c r="Q99" i="36"/>
  <c r="AC93" i="36"/>
  <c r="AC90" i="36"/>
  <c r="W166" i="36"/>
  <c r="V166" i="36"/>
  <c r="Z161" i="36"/>
  <c r="I171" i="36"/>
  <c r="O160" i="36"/>
  <c r="T172" i="36"/>
  <c r="V170" i="36"/>
  <c r="I188" i="36"/>
  <c r="K186" i="36"/>
  <c r="K153" i="36"/>
  <c r="K176" i="36"/>
  <c r="K156" i="36"/>
  <c r="K166" i="36"/>
  <c r="R192" i="36"/>
  <c r="R172" i="36"/>
  <c r="R162" i="36"/>
  <c r="R182" i="36"/>
  <c r="P158" i="36"/>
  <c r="AB157" i="36"/>
  <c r="M120" i="36"/>
  <c r="M115" i="36"/>
  <c r="AA170" i="36"/>
  <c r="O158" i="36"/>
  <c r="K167" i="36"/>
  <c r="Q166" i="36"/>
  <c r="AA99" i="36"/>
  <c r="O85" i="36"/>
  <c r="L171" i="36"/>
  <c r="R187" i="36"/>
  <c r="H186" i="36"/>
  <c r="Z126" i="36"/>
  <c r="P116" i="36"/>
  <c r="N97" i="36"/>
  <c r="AA171" i="36"/>
  <c r="Y190" i="36"/>
  <c r="I118" i="36"/>
  <c r="O125" i="36"/>
  <c r="I100" i="36"/>
  <c r="Y158" i="36"/>
  <c r="J88" i="36"/>
  <c r="Z127" i="36"/>
  <c r="Z118" i="36"/>
  <c r="Z100" i="36"/>
  <c r="Z109" i="36"/>
  <c r="Z91" i="36"/>
  <c r="S120" i="36"/>
  <c r="K97" i="36"/>
  <c r="AC159" i="36"/>
  <c r="S168" i="36"/>
  <c r="W187" i="36"/>
  <c r="Y159" i="36"/>
  <c r="AB159" i="36"/>
  <c r="Z88" i="36"/>
  <c r="AC160" i="36"/>
  <c r="U99" i="36"/>
  <c r="M172" i="36"/>
  <c r="R166" i="36"/>
  <c r="R176" i="36"/>
  <c r="R186" i="36"/>
  <c r="R153" i="36"/>
  <c r="R156" i="36"/>
  <c r="AC89" i="36"/>
  <c r="X97" i="36"/>
  <c r="P120" i="36"/>
  <c r="T117" i="36"/>
  <c r="J98" i="36"/>
  <c r="H115" i="36"/>
  <c r="H98" i="36"/>
  <c r="M97" i="36"/>
  <c r="R171" i="36"/>
  <c r="R99" i="36"/>
  <c r="S90" i="36"/>
  <c r="S89" i="36"/>
  <c r="S182" i="36"/>
  <c r="S192" i="36"/>
  <c r="S162" i="36"/>
  <c r="S172" i="36"/>
  <c r="J159" i="36"/>
  <c r="S167" i="36"/>
  <c r="U118" i="36"/>
  <c r="U109" i="36"/>
  <c r="U91" i="36"/>
  <c r="U100" i="36"/>
  <c r="U85" i="36"/>
  <c r="U127" i="36"/>
  <c r="AA127" i="36"/>
  <c r="AA91" i="36"/>
  <c r="AA118" i="36"/>
  <c r="AA100" i="36"/>
  <c r="AA109" i="36"/>
  <c r="R102" i="36"/>
  <c r="Y186" i="36"/>
  <c r="Y156" i="36"/>
  <c r="Y166" i="36"/>
  <c r="Y153" i="36"/>
  <c r="Y176" i="36"/>
  <c r="W118" i="36"/>
  <c r="W109" i="36"/>
  <c r="W100" i="36"/>
  <c r="W127" i="36"/>
  <c r="W91" i="36"/>
  <c r="R98" i="36"/>
  <c r="X156" i="36"/>
  <c r="X90" i="36"/>
  <c r="X160" i="36"/>
  <c r="S161" i="36"/>
  <c r="W159" i="36"/>
  <c r="I187" i="36"/>
  <c r="I177" i="36"/>
  <c r="I167" i="36"/>
  <c r="I157" i="36"/>
  <c r="W160" i="36"/>
  <c r="Z130" i="36"/>
  <c r="Z121" i="36"/>
  <c r="Z94" i="36"/>
  <c r="Z112" i="36"/>
  <c r="Z103" i="36"/>
  <c r="W117" i="36"/>
  <c r="X153" i="36"/>
  <c r="H102" i="36"/>
  <c r="X191" i="36"/>
  <c r="H188" i="36"/>
  <c r="J158" i="36"/>
  <c r="Y102" i="36"/>
  <c r="P190" i="36"/>
  <c r="X166" i="36"/>
  <c r="W186" i="36"/>
  <c r="V169" i="36"/>
  <c r="AC172" i="36"/>
  <c r="I161" i="36"/>
  <c r="T171" i="36"/>
  <c r="R170" i="36"/>
  <c r="X161" i="36"/>
  <c r="P191" i="36"/>
  <c r="R158" i="36"/>
  <c r="L186" i="36"/>
  <c r="L176" i="36"/>
  <c r="L166" i="36"/>
  <c r="L156" i="36"/>
  <c r="L153" i="36"/>
  <c r="O189" i="36"/>
  <c r="S169" i="36"/>
  <c r="J192" i="36"/>
  <c r="J162" i="36"/>
  <c r="J182" i="36"/>
  <c r="J172" i="36"/>
  <c r="N171" i="36"/>
  <c r="T170" i="36"/>
  <c r="Z159" i="36"/>
  <c r="P168" i="36"/>
  <c r="Y129" i="36"/>
  <c r="Y117" i="36"/>
  <c r="P166" i="36"/>
  <c r="M191" i="36"/>
  <c r="O168" i="36"/>
  <c r="S117" i="36"/>
  <c r="AA85" i="36"/>
  <c r="O120" i="36"/>
  <c r="S126" i="36"/>
  <c r="I89" i="36"/>
  <c r="H189" i="36"/>
  <c r="J167" i="36"/>
  <c r="I120" i="36"/>
  <c r="P89" i="36"/>
  <c r="R117" i="36"/>
  <c r="P125" i="36"/>
  <c r="I190" i="36"/>
  <c r="I160" i="36"/>
  <c r="O117" i="36"/>
  <c r="X89" i="36"/>
  <c r="I117" i="36"/>
  <c r="O90" i="36"/>
  <c r="S97" i="36"/>
  <c r="Y168" i="36"/>
  <c r="W99" i="36"/>
  <c r="R127" i="36"/>
  <c r="R100" i="36"/>
  <c r="R109" i="36"/>
  <c r="R91" i="36"/>
  <c r="R118" i="36"/>
  <c r="T97" i="36"/>
  <c r="Y127" i="36"/>
  <c r="S129" i="36"/>
  <c r="X168" i="36"/>
  <c r="S188" i="36"/>
  <c r="W157" i="36"/>
  <c r="J171" i="36"/>
  <c r="R120" i="36"/>
  <c r="AC170" i="36"/>
  <c r="W171" i="36"/>
  <c r="W126" i="36"/>
  <c r="K102" i="36"/>
  <c r="T187" i="36"/>
  <c r="S88" i="36"/>
  <c r="I127" i="36"/>
  <c r="AB90" i="36"/>
  <c r="T126" i="36"/>
  <c r="Z116" i="36"/>
  <c r="P115" i="36"/>
  <c r="X129" i="36"/>
  <c r="V98" i="36"/>
  <c r="K182" i="36"/>
  <c r="K172" i="36"/>
  <c r="K192" i="36"/>
  <c r="K162" i="36"/>
  <c r="W156" i="36"/>
  <c r="N177" i="36"/>
  <c r="N167" i="36"/>
  <c r="N157" i="36"/>
  <c r="N187" i="36"/>
  <c r="N153" i="36"/>
  <c r="J168" i="36"/>
  <c r="M168" i="36"/>
  <c r="I189" i="36"/>
  <c r="W85" i="36"/>
  <c r="J187" i="36"/>
  <c r="J126" i="36"/>
  <c r="S125" i="36"/>
  <c r="K127" i="36"/>
  <c r="K91" i="36"/>
  <c r="K118" i="36"/>
  <c r="K100" i="36"/>
  <c r="K109" i="36"/>
  <c r="W89" i="36"/>
  <c r="H117" i="36"/>
  <c r="AA102" i="36"/>
  <c r="J120" i="36"/>
  <c r="S116" i="36"/>
  <c r="H129" i="36"/>
  <c r="P88" i="36"/>
  <c r="L212" i="36"/>
  <c r="L102" i="36"/>
  <c r="P172" i="36"/>
  <c r="P162" i="36"/>
  <c r="P192" i="36"/>
  <c r="P182" i="36"/>
  <c r="I212" i="36"/>
  <c r="I99" i="36"/>
  <c r="I102" i="36"/>
  <c r="V126" i="36"/>
  <c r="V125" i="36"/>
  <c r="V117" i="36"/>
  <c r="X202" i="36"/>
  <c r="O212" i="36"/>
  <c r="O97" i="36"/>
  <c r="S171" i="36"/>
  <c r="X186" i="36"/>
  <c r="O156" i="36"/>
  <c r="Y187" i="36"/>
  <c r="Y167" i="36"/>
  <c r="Y177" i="36"/>
  <c r="Y157" i="36"/>
  <c r="Z160" i="36"/>
  <c r="N166" i="36"/>
  <c r="O170" i="36"/>
  <c r="P186" i="36"/>
  <c r="O190" i="36"/>
  <c r="T191" i="36"/>
  <c r="P169" i="36"/>
  <c r="V190" i="36"/>
  <c r="AB189" i="36"/>
  <c r="R168" i="36"/>
  <c r="W192" i="36"/>
  <c r="AA182" i="36"/>
  <c r="AA192" i="36"/>
  <c r="AA172" i="36"/>
  <c r="AA162" i="36"/>
  <c r="O161" i="36"/>
  <c r="M160" i="36"/>
  <c r="V191" i="36"/>
  <c r="AB190" i="36"/>
  <c r="Z189" i="36"/>
  <c r="Y160" i="36"/>
  <c r="Y90" i="36"/>
  <c r="Q172" i="36"/>
  <c r="M171" i="36"/>
  <c r="I159" i="36"/>
  <c r="AB116" i="36"/>
  <c r="Y98" i="36"/>
  <c r="R85" i="36"/>
  <c r="AC118" i="36"/>
  <c r="AC109" i="36"/>
  <c r="AC100" i="36"/>
  <c r="AC127" i="36"/>
  <c r="AC91" i="36"/>
  <c r="AC85" i="36"/>
  <c r="I125" i="36"/>
  <c r="AB161" i="36"/>
  <c r="J157" i="36"/>
  <c r="H166" i="36"/>
  <c r="R90" i="36"/>
  <c r="H116" i="36"/>
  <c r="O186" i="36"/>
  <c r="Y116" i="36"/>
  <c r="Q102" i="36"/>
  <c r="O89" i="36"/>
  <c r="M129" i="36"/>
  <c r="I126" i="36"/>
  <c r="V116" i="36"/>
  <c r="S98" i="36"/>
  <c r="AB93" i="36"/>
  <c r="J127" i="36"/>
  <c r="J118" i="36"/>
  <c r="J91" i="36"/>
  <c r="J100" i="36"/>
  <c r="J109" i="36"/>
  <c r="J85" i="36"/>
  <c r="Y100" i="36"/>
  <c r="H89" i="36"/>
  <c r="H90" i="36"/>
  <c r="AA169" i="36"/>
  <c r="Y189" i="36"/>
  <c r="T116" i="36"/>
  <c r="N99" i="36"/>
  <c r="N172" i="36"/>
  <c r="W191" i="36"/>
  <c r="AB125" i="36"/>
  <c r="AA98" i="36"/>
  <c r="I93" i="36"/>
  <c r="M99" i="36"/>
  <c r="M192" i="36"/>
  <c r="J186" i="36"/>
  <c r="J153" i="36"/>
  <c r="J166" i="36"/>
  <c r="J176" i="36"/>
  <c r="J156" i="36"/>
  <c r="H85" i="36"/>
  <c r="AB126" i="36"/>
  <c r="J116" i="36"/>
  <c r="P127" i="36"/>
  <c r="P118" i="36"/>
  <c r="P91" i="36"/>
  <c r="P100" i="36"/>
  <c r="P109" i="36"/>
  <c r="H97" i="36"/>
  <c r="X120" i="36"/>
  <c r="AA167" i="36"/>
  <c r="AB115" i="36"/>
  <c r="V173" i="38" l="1"/>
  <c r="S183" i="38"/>
  <c r="N94" i="36"/>
  <c r="W196" i="38"/>
  <c r="W202" i="38"/>
  <c r="W198" i="38"/>
  <c r="AC100" i="37"/>
  <c r="X112" i="37"/>
  <c r="AC167" i="37"/>
  <c r="H130" i="37"/>
  <c r="X103" i="37"/>
  <c r="H197" i="36"/>
  <c r="H200" i="36"/>
  <c r="K202" i="37"/>
  <c r="K197" i="37"/>
  <c r="K200" i="37"/>
  <c r="V196" i="38"/>
  <c r="T198" i="38"/>
  <c r="K196" i="37"/>
  <c r="T202" i="38"/>
  <c r="K201" i="37"/>
  <c r="Z198" i="38"/>
  <c r="AB201" i="36"/>
  <c r="AB197" i="36"/>
  <c r="AB198" i="36"/>
  <c r="AC212" i="36"/>
  <c r="AC169" i="36"/>
  <c r="H121" i="38"/>
  <c r="X201" i="38"/>
  <c r="X196" i="38"/>
  <c r="R130" i="38"/>
  <c r="Z103" i="38"/>
  <c r="AC166" i="37"/>
  <c r="T201" i="38"/>
  <c r="T124" i="38"/>
  <c r="V197" i="38"/>
  <c r="T196" i="38"/>
  <c r="M201" i="38"/>
  <c r="AA130" i="38"/>
  <c r="X199" i="38"/>
  <c r="R203" i="37"/>
  <c r="S103" i="38"/>
  <c r="J121" i="38"/>
  <c r="S112" i="38"/>
  <c r="S130" i="38"/>
  <c r="J112" i="38"/>
  <c r="H130" i="38"/>
  <c r="J94" i="38"/>
  <c r="R121" i="38"/>
  <c r="S196" i="38"/>
  <c r="Z124" i="38"/>
  <c r="Z196" i="38"/>
  <c r="AA94" i="38"/>
  <c r="J130" i="38"/>
  <c r="X200" i="38"/>
  <c r="Z199" i="38"/>
  <c r="R112" i="38"/>
  <c r="N163" i="38"/>
  <c r="AA103" i="38"/>
  <c r="Z197" i="38"/>
  <c r="X124" i="38"/>
  <c r="O112" i="37"/>
  <c r="U198" i="37"/>
  <c r="U124" i="37"/>
  <c r="AC102" i="40"/>
  <c r="AC103" i="40"/>
  <c r="AC97" i="40"/>
  <c r="AC172" i="40"/>
  <c r="AC166" i="40"/>
  <c r="AC99" i="40"/>
  <c r="AC100" i="40"/>
  <c r="AC167" i="40"/>
  <c r="AC170" i="40"/>
  <c r="AC98" i="40"/>
  <c r="AC168" i="40"/>
  <c r="AC171" i="40"/>
  <c r="AC169" i="40"/>
  <c r="Z202" i="38"/>
  <c r="X198" i="38"/>
  <c r="S94" i="38"/>
  <c r="O103" i="37"/>
  <c r="Z198" i="37"/>
  <c r="AC212" i="37"/>
  <c r="AC99" i="37"/>
  <c r="AC171" i="37"/>
  <c r="AC97" i="37"/>
  <c r="AC168" i="37"/>
  <c r="AC102" i="37"/>
  <c r="AC98" i="37"/>
  <c r="AC170" i="37"/>
  <c r="AC169" i="37"/>
  <c r="Y112" i="38"/>
  <c r="Y94" i="38"/>
  <c r="Y121" i="38"/>
  <c r="Y130" i="38"/>
  <c r="Z112" i="38"/>
  <c r="Z130" i="38"/>
  <c r="O121" i="37"/>
  <c r="Q196" i="38"/>
  <c r="O196" i="38"/>
  <c r="K124" i="38"/>
  <c r="N203" i="38"/>
  <c r="S201" i="38"/>
  <c r="M199" i="38"/>
  <c r="Q200" i="38"/>
  <c r="O198" i="38"/>
  <c r="U197" i="37"/>
  <c r="W124" i="38"/>
  <c r="Y202" i="38"/>
  <c r="M197" i="38"/>
  <c r="Y197" i="38"/>
  <c r="S203" i="38"/>
  <c r="S202" i="38"/>
  <c r="S198" i="38"/>
  <c r="Z201" i="37"/>
  <c r="S199" i="38"/>
  <c r="K199" i="38"/>
  <c r="Z124" i="37"/>
  <c r="T197" i="38"/>
  <c r="Z201" i="38"/>
  <c r="O200" i="38"/>
  <c r="S200" i="38"/>
  <c r="M202" i="38"/>
  <c r="W199" i="38"/>
  <c r="T200" i="38"/>
  <c r="S124" i="38"/>
  <c r="AB196" i="36"/>
  <c r="W163" i="36"/>
  <c r="Y198" i="36"/>
  <c r="Y124" i="36"/>
  <c r="AB124" i="36"/>
  <c r="AB202" i="36"/>
  <c r="W183" i="36"/>
  <c r="W193" i="36"/>
  <c r="Y196" i="36"/>
  <c r="Y199" i="36"/>
  <c r="Y197" i="36"/>
  <c r="AA112" i="38"/>
  <c r="S163" i="38"/>
  <c r="S193" i="38"/>
  <c r="R173" i="38"/>
  <c r="I183" i="38"/>
  <c r="R183" i="38"/>
  <c r="M163" i="38"/>
  <c r="R193" i="38"/>
  <c r="M183" i="38"/>
  <c r="M193" i="38"/>
  <c r="I163" i="38"/>
  <c r="I193" i="38"/>
  <c r="Z173" i="38"/>
  <c r="N173" i="38"/>
  <c r="Z203" i="38"/>
  <c r="Z163" i="38"/>
  <c r="R103" i="38"/>
  <c r="N193" i="38"/>
  <c r="Z183" i="38"/>
  <c r="O197" i="38"/>
  <c r="AB197" i="38"/>
  <c r="O202" i="38"/>
  <c r="M198" i="38"/>
  <c r="N199" i="38"/>
  <c r="AA198" i="38"/>
  <c r="O199" i="38"/>
  <c r="M203" i="38"/>
  <c r="Y196" i="38"/>
  <c r="N200" i="38"/>
  <c r="K200" i="38"/>
  <c r="AB199" i="38"/>
  <c r="AB202" i="38"/>
  <c r="AB124" i="38"/>
  <c r="K198" i="38"/>
  <c r="N196" i="38"/>
  <c r="O124" i="38"/>
  <c r="AB198" i="38"/>
  <c r="AA124" i="38"/>
  <c r="AA196" i="38"/>
  <c r="AA202" i="38"/>
  <c r="P201" i="38"/>
  <c r="N197" i="38"/>
  <c r="AA201" i="38"/>
  <c r="AA197" i="38"/>
  <c r="AB201" i="38"/>
  <c r="V202" i="38"/>
  <c r="AB196" i="38"/>
  <c r="M196" i="38"/>
  <c r="AA199" i="38"/>
  <c r="M200" i="38"/>
  <c r="V199" i="38"/>
  <c r="V198" i="38"/>
  <c r="U203" i="38"/>
  <c r="Z94" i="38"/>
  <c r="U173" i="38"/>
  <c r="U193" i="38"/>
  <c r="U163" i="38"/>
  <c r="H94" i="38"/>
  <c r="H103" i="38"/>
  <c r="L200" i="38"/>
  <c r="L199" i="38"/>
  <c r="L201" i="38"/>
  <c r="P198" i="38"/>
  <c r="P202" i="38"/>
  <c r="P124" i="38"/>
  <c r="I199" i="38"/>
  <c r="I203" i="38"/>
  <c r="P196" i="38"/>
  <c r="V200" i="38"/>
  <c r="K197" i="38"/>
  <c r="P199" i="38"/>
  <c r="L196" i="38"/>
  <c r="I198" i="38"/>
  <c r="I197" i="38"/>
  <c r="I200" i="38"/>
  <c r="I202" i="38"/>
  <c r="I201" i="38"/>
  <c r="L124" i="38"/>
  <c r="V203" i="38"/>
  <c r="P200" i="38"/>
  <c r="N202" i="38"/>
  <c r="N201" i="38"/>
  <c r="N198" i="38"/>
  <c r="L197" i="38"/>
  <c r="I124" i="38"/>
  <c r="L202" i="38"/>
  <c r="V124" i="38"/>
  <c r="K201" i="38"/>
  <c r="K196" i="38"/>
  <c r="Q124" i="38"/>
  <c r="Q201" i="38"/>
  <c r="Q199" i="38"/>
  <c r="Q198" i="38"/>
  <c r="Q202" i="38"/>
  <c r="Y124" i="38"/>
  <c r="Y199" i="38"/>
  <c r="V112" i="38"/>
  <c r="V103" i="38"/>
  <c r="V94" i="38"/>
  <c r="V121" i="38"/>
  <c r="V130" i="38"/>
  <c r="R198" i="38"/>
  <c r="R124" i="38"/>
  <c r="R199" i="38"/>
  <c r="R200" i="38"/>
  <c r="R201" i="38"/>
  <c r="R202" i="38"/>
  <c r="R196" i="38"/>
  <c r="N130" i="38"/>
  <c r="N112" i="38"/>
  <c r="N103" i="38"/>
  <c r="N121" i="38"/>
  <c r="N94" i="38"/>
  <c r="AC203" i="38"/>
  <c r="AC183" i="38"/>
  <c r="AC193" i="38"/>
  <c r="AC173" i="38"/>
  <c r="AC163" i="38"/>
  <c r="J193" i="38"/>
  <c r="J183" i="38"/>
  <c r="J173" i="38"/>
  <c r="J203" i="38"/>
  <c r="J163" i="38"/>
  <c r="H193" i="38"/>
  <c r="H173" i="38"/>
  <c r="H203" i="38"/>
  <c r="H183" i="38"/>
  <c r="H163" i="38"/>
  <c r="R203" i="38"/>
  <c r="X193" i="38"/>
  <c r="X173" i="38"/>
  <c r="X163" i="38"/>
  <c r="X183" i="38"/>
  <c r="X203" i="38"/>
  <c r="AC200" i="38"/>
  <c r="AC201" i="38"/>
  <c r="AC199" i="38"/>
  <c r="AC124" i="38"/>
  <c r="AC198" i="38"/>
  <c r="AC196" i="38"/>
  <c r="AC197" i="38"/>
  <c r="Q103" i="38"/>
  <c r="Q130" i="38"/>
  <c r="Q121" i="38"/>
  <c r="Q94" i="38"/>
  <c r="Q112" i="38"/>
  <c r="X130" i="38"/>
  <c r="X112" i="38"/>
  <c r="X103" i="38"/>
  <c r="X94" i="38"/>
  <c r="X121" i="38"/>
  <c r="O112" i="38"/>
  <c r="O130" i="38"/>
  <c r="O103" i="38"/>
  <c r="O121" i="38"/>
  <c r="O94" i="38"/>
  <c r="K183" i="38"/>
  <c r="K203" i="38"/>
  <c r="K173" i="38"/>
  <c r="K163" i="38"/>
  <c r="K193" i="38"/>
  <c r="W112" i="38"/>
  <c r="W130" i="38"/>
  <c r="W103" i="38"/>
  <c r="W94" i="38"/>
  <c r="W121" i="38"/>
  <c r="J202" i="38"/>
  <c r="J196" i="38"/>
  <c r="J200" i="38"/>
  <c r="J124" i="38"/>
  <c r="J198" i="38"/>
  <c r="J201" i="38"/>
  <c r="J199" i="38"/>
  <c r="R197" i="38"/>
  <c r="M130" i="38"/>
  <c r="M112" i="38"/>
  <c r="M103" i="38"/>
  <c r="M121" i="38"/>
  <c r="M94" i="38"/>
  <c r="O203" i="38"/>
  <c r="O163" i="38"/>
  <c r="O173" i="38"/>
  <c r="O193" i="38"/>
  <c r="O183" i="38"/>
  <c r="AC202" i="38"/>
  <c r="T203" i="38"/>
  <c r="T193" i="38"/>
  <c r="T163" i="38"/>
  <c r="T183" i="38"/>
  <c r="T173" i="38"/>
  <c r="Q183" i="38"/>
  <c r="Q203" i="38"/>
  <c r="Q193" i="38"/>
  <c r="Q173" i="38"/>
  <c r="Q163" i="38"/>
  <c r="AB193" i="38"/>
  <c r="AB163" i="38"/>
  <c r="AB173" i="38"/>
  <c r="AB203" i="38"/>
  <c r="AB183" i="38"/>
  <c r="P193" i="38"/>
  <c r="P173" i="38"/>
  <c r="P163" i="38"/>
  <c r="P183" i="38"/>
  <c r="P203" i="38"/>
  <c r="H198" i="38"/>
  <c r="H201" i="38"/>
  <c r="H199" i="38"/>
  <c r="H202" i="38"/>
  <c r="H124" i="38"/>
  <c r="H200" i="38"/>
  <c r="W203" i="38"/>
  <c r="W183" i="38"/>
  <c r="W173" i="38"/>
  <c r="W193" i="38"/>
  <c r="W163" i="38"/>
  <c r="U124" i="38"/>
  <c r="U199" i="38"/>
  <c r="U196" i="38"/>
  <c r="U201" i="38"/>
  <c r="U197" i="38"/>
  <c r="U200" i="38"/>
  <c r="U198" i="38"/>
  <c r="U202" i="38"/>
  <c r="AA183" i="38"/>
  <c r="AA193" i="38"/>
  <c r="AA173" i="38"/>
  <c r="AA203" i="38"/>
  <c r="AA163" i="38"/>
  <c r="I130" i="38"/>
  <c r="I103" i="38"/>
  <c r="I94" i="38"/>
  <c r="I121" i="38"/>
  <c r="I112" i="38"/>
  <c r="L130" i="38"/>
  <c r="L112" i="38"/>
  <c r="L103" i="38"/>
  <c r="L94" i="38"/>
  <c r="L121" i="38"/>
  <c r="P130" i="38"/>
  <c r="P121" i="38"/>
  <c r="P94" i="38"/>
  <c r="P112" i="38"/>
  <c r="P103" i="38"/>
  <c r="L173" i="38"/>
  <c r="L163" i="38"/>
  <c r="L193" i="38"/>
  <c r="L203" i="38"/>
  <c r="L183" i="38"/>
  <c r="H196" i="38"/>
  <c r="Y183" i="38"/>
  <c r="Y203" i="38"/>
  <c r="Y173" i="38"/>
  <c r="Y193" i="38"/>
  <c r="Y163" i="38"/>
  <c r="U201" i="37"/>
  <c r="U199" i="37"/>
  <c r="U200" i="37"/>
  <c r="AA196" i="37"/>
  <c r="U196" i="37"/>
  <c r="R193" i="37"/>
  <c r="R173" i="37"/>
  <c r="H173" i="37"/>
  <c r="R163" i="37"/>
  <c r="S173" i="37"/>
  <c r="S183" i="37"/>
  <c r="S203" i="37"/>
  <c r="X130" i="37"/>
  <c r="O130" i="37"/>
  <c r="V173" i="37"/>
  <c r="V183" i="37"/>
  <c r="V193" i="37"/>
  <c r="J163" i="37"/>
  <c r="K203" i="37"/>
  <c r="J173" i="37"/>
  <c r="J183" i="37"/>
  <c r="K183" i="37"/>
  <c r="Z200" i="37"/>
  <c r="Z197" i="37"/>
  <c r="AC196" i="37"/>
  <c r="AB197" i="37"/>
  <c r="Z202" i="37"/>
  <c r="Z196" i="37"/>
  <c r="V203" i="37"/>
  <c r="S193" i="37"/>
  <c r="K193" i="37"/>
  <c r="K173" i="37"/>
  <c r="H193" i="37"/>
  <c r="W193" i="37"/>
  <c r="H183" i="37"/>
  <c r="W163" i="37"/>
  <c r="W173" i="37"/>
  <c r="L202" i="37"/>
  <c r="I196" i="37"/>
  <c r="Y197" i="37"/>
  <c r="S112" i="37"/>
  <c r="S130" i="37"/>
  <c r="S121" i="37"/>
  <c r="S103" i="37"/>
  <c r="S94" i="37"/>
  <c r="AA121" i="37"/>
  <c r="AA94" i="37"/>
  <c r="AA130" i="37"/>
  <c r="AA103" i="37"/>
  <c r="AA112" i="37"/>
  <c r="Q202" i="37"/>
  <c r="Q124" i="37"/>
  <c r="Q199" i="37"/>
  <c r="Q198" i="37"/>
  <c r="Q201" i="37"/>
  <c r="Q197" i="37"/>
  <c r="Q200" i="37"/>
  <c r="X203" i="37"/>
  <c r="X193" i="37"/>
  <c r="X183" i="37"/>
  <c r="X173" i="37"/>
  <c r="X163" i="37"/>
  <c r="Z193" i="37"/>
  <c r="Z203" i="37"/>
  <c r="Z163" i="37"/>
  <c r="Z173" i="37"/>
  <c r="Z183" i="37"/>
  <c r="M201" i="37"/>
  <c r="M198" i="37"/>
  <c r="M202" i="37"/>
  <c r="M200" i="37"/>
  <c r="M124" i="37"/>
  <c r="M199" i="37"/>
  <c r="R196" i="37"/>
  <c r="R201" i="37"/>
  <c r="R198" i="37"/>
  <c r="R197" i="37"/>
  <c r="R124" i="37"/>
  <c r="R202" i="37"/>
  <c r="R199" i="37"/>
  <c r="R200" i="37"/>
  <c r="Q121" i="37"/>
  <c r="Q103" i="37"/>
  <c r="Q130" i="37"/>
  <c r="Q112" i="37"/>
  <c r="Q94" i="37"/>
  <c r="P112" i="37"/>
  <c r="P130" i="37"/>
  <c r="P94" i="37"/>
  <c r="P121" i="37"/>
  <c r="P103" i="37"/>
  <c r="O198" i="37"/>
  <c r="O200" i="37"/>
  <c r="O197" i="37"/>
  <c r="O201" i="37"/>
  <c r="O124" i="37"/>
  <c r="O199" i="37"/>
  <c r="L130" i="37"/>
  <c r="L94" i="37"/>
  <c r="L112" i="37"/>
  <c r="L103" i="37"/>
  <c r="L121" i="37"/>
  <c r="O196" i="37"/>
  <c r="Q196" i="37"/>
  <c r="O202" i="37"/>
  <c r="T193" i="37"/>
  <c r="T203" i="37"/>
  <c r="T173" i="37"/>
  <c r="T183" i="37"/>
  <c r="T163" i="37"/>
  <c r="AB124" i="37"/>
  <c r="AB198" i="37"/>
  <c r="AB199" i="37"/>
  <c r="AB196" i="37"/>
  <c r="AB201" i="37"/>
  <c r="AB200" i="37"/>
  <c r="Q203" i="37"/>
  <c r="Q183" i="37"/>
  <c r="Q173" i="37"/>
  <c r="Q163" i="37"/>
  <c r="Q193" i="37"/>
  <c r="M121" i="37"/>
  <c r="M103" i="37"/>
  <c r="M130" i="37"/>
  <c r="M112" i="37"/>
  <c r="M94" i="37"/>
  <c r="J198" i="37"/>
  <c r="J124" i="37"/>
  <c r="J197" i="37"/>
  <c r="J199" i="37"/>
  <c r="J202" i="37"/>
  <c r="J196" i="37"/>
  <c r="J200" i="37"/>
  <c r="J201" i="37"/>
  <c r="N124" i="37"/>
  <c r="N197" i="37"/>
  <c r="N201" i="37"/>
  <c r="N202" i="37"/>
  <c r="N198" i="37"/>
  <c r="N200" i="37"/>
  <c r="N199" i="37"/>
  <c r="P199" i="37"/>
  <c r="P200" i="37"/>
  <c r="P198" i="37"/>
  <c r="P201" i="37"/>
  <c r="P197" i="37"/>
  <c r="P202" i="37"/>
  <c r="P124" i="37"/>
  <c r="U183" i="37"/>
  <c r="U203" i="37"/>
  <c r="U193" i="37"/>
  <c r="U163" i="37"/>
  <c r="U173" i="37"/>
  <c r="N183" i="37"/>
  <c r="N163" i="37"/>
  <c r="N193" i="37"/>
  <c r="N173" i="37"/>
  <c r="N203" i="37"/>
  <c r="Y203" i="37"/>
  <c r="Y173" i="37"/>
  <c r="Y163" i="37"/>
  <c r="Y193" i="37"/>
  <c r="Y183" i="37"/>
  <c r="AA183" i="37"/>
  <c r="AA203" i="37"/>
  <c r="AA193" i="37"/>
  <c r="AA163" i="37"/>
  <c r="AA173" i="37"/>
  <c r="L198" i="37"/>
  <c r="L199" i="37"/>
  <c r="L124" i="37"/>
  <c r="L196" i="37"/>
  <c r="L200" i="37"/>
  <c r="L201" i="37"/>
  <c r="M197" i="37"/>
  <c r="I124" i="37"/>
  <c r="I201" i="37"/>
  <c r="I202" i="37"/>
  <c r="I199" i="37"/>
  <c r="I198" i="37"/>
  <c r="I200" i="37"/>
  <c r="T200" i="37"/>
  <c r="T124" i="37"/>
  <c r="T199" i="37"/>
  <c r="T196" i="37"/>
  <c r="T201" i="37"/>
  <c r="T198" i="37"/>
  <c r="AB163" i="37"/>
  <c r="AB183" i="37"/>
  <c r="AB173" i="37"/>
  <c r="AB193" i="37"/>
  <c r="AB203" i="37"/>
  <c r="I121" i="37"/>
  <c r="I112" i="37"/>
  <c r="I94" i="37"/>
  <c r="I103" i="37"/>
  <c r="I130" i="37"/>
  <c r="T197" i="37"/>
  <c r="AC121" i="37"/>
  <c r="AC112" i="37"/>
  <c r="AC103" i="37"/>
  <c r="AC130" i="37"/>
  <c r="AC94" i="37"/>
  <c r="U121" i="37"/>
  <c r="U112" i="37"/>
  <c r="U94" i="37"/>
  <c r="U130" i="37"/>
  <c r="U103" i="37"/>
  <c r="V103" i="37"/>
  <c r="V130" i="37"/>
  <c r="V121" i="37"/>
  <c r="V94" i="37"/>
  <c r="V112" i="37"/>
  <c r="N196" i="37"/>
  <c r="H199" i="37"/>
  <c r="H200" i="37"/>
  <c r="H196" i="37"/>
  <c r="H202" i="37"/>
  <c r="H197" i="37"/>
  <c r="H124" i="37"/>
  <c r="H198" i="37"/>
  <c r="H201" i="37"/>
  <c r="Y124" i="37"/>
  <c r="Y202" i="37"/>
  <c r="Y200" i="37"/>
  <c r="Y199" i="37"/>
  <c r="Y201" i="37"/>
  <c r="Y198" i="37"/>
  <c r="M193" i="37"/>
  <c r="M203" i="37"/>
  <c r="M173" i="37"/>
  <c r="M163" i="37"/>
  <c r="M183" i="37"/>
  <c r="AA124" i="37"/>
  <c r="AA199" i="37"/>
  <c r="AA201" i="37"/>
  <c r="AA197" i="37"/>
  <c r="AA200" i="37"/>
  <c r="AA198" i="37"/>
  <c r="J203" i="37"/>
  <c r="I203" i="37"/>
  <c r="I193" i="37"/>
  <c r="I183" i="37"/>
  <c r="I173" i="37"/>
  <c r="I163" i="37"/>
  <c r="L203" i="37"/>
  <c r="L193" i="37"/>
  <c r="L163" i="37"/>
  <c r="L173" i="37"/>
  <c r="L183" i="37"/>
  <c r="X124" i="37"/>
  <c r="X200" i="37"/>
  <c r="X199" i="37"/>
  <c r="X201" i="37"/>
  <c r="X202" i="37"/>
  <c r="X197" i="37"/>
  <c r="X198" i="37"/>
  <c r="O173" i="37"/>
  <c r="O203" i="37"/>
  <c r="O183" i="37"/>
  <c r="O193" i="37"/>
  <c r="O163" i="37"/>
  <c r="P203" i="37"/>
  <c r="P173" i="37"/>
  <c r="P163" i="37"/>
  <c r="P193" i="37"/>
  <c r="P183" i="37"/>
  <c r="AC200" i="37"/>
  <c r="AC201" i="37"/>
  <c r="AC124" i="37"/>
  <c r="AC199" i="37"/>
  <c r="AC202" i="37"/>
  <c r="AC198" i="37"/>
  <c r="S124" i="37"/>
  <c r="S200" i="37"/>
  <c r="S197" i="37"/>
  <c r="S201" i="37"/>
  <c r="S196" i="37"/>
  <c r="S199" i="37"/>
  <c r="S202" i="37"/>
  <c r="S198" i="37"/>
  <c r="W196" i="37"/>
  <c r="W197" i="37"/>
  <c r="W124" i="37"/>
  <c r="W201" i="37"/>
  <c r="W198" i="37"/>
  <c r="W200" i="37"/>
  <c r="W199" i="37"/>
  <c r="W202" i="37"/>
  <c r="H203" i="37"/>
  <c r="W203" i="37"/>
  <c r="V198" i="37"/>
  <c r="V202" i="37"/>
  <c r="V197" i="37"/>
  <c r="V199" i="37"/>
  <c r="V201" i="37"/>
  <c r="V124" i="37"/>
  <c r="V196" i="37"/>
  <c r="V200" i="37"/>
  <c r="AC193" i="37"/>
  <c r="AC203" i="37"/>
  <c r="AC163" i="37"/>
  <c r="AC173" i="37"/>
  <c r="AC183" i="37"/>
  <c r="N112" i="36"/>
  <c r="K198" i="36"/>
  <c r="AB200" i="36"/>
  <c r="T199" i="36"/>
  <c r="I200" i="36"/>
  <c r="K200" i="36"/>
  <c r="K202" i="36"/>
  <c r="O196" i="36"/>
  <c r="I124" i="36"/>
  <c r="I199" i="36"/>
  <c r="I197" i="36"/>
  <c r="I196" i="36"/>
  <c r="I202" i="36"/>
  <c r="I103" i="36"/>
  <c r="I201" i="36"/>
  <c r="I94" i="36"/>
  <c r="W203" i="36"/>
  <c r="Q121" i="36"/>
  <c r="Q193" i="36"/>
  <c r="N121" i="36"/>
  <c r="N130" i="36"/>
  <c r="H203" i="36"/>
  <c r="K197" i="36"/>
  <c r="Y202" i="36"/>
  <c r="K196" i="36"/>
  <c r="W196" i="36"/>
  <c r="Y200" i="36"/>
  <c r="O201" i="36"/>
  <c r="V201" i="36"/>
  <c r="O124" i="36"/>
  <c r="L196" i="36"/>
  <c r="V198" i="36"/>
  <c r="V196" i="36"/>
  <c r="O202" i="36"/>
  <c r="O197" i="36"/>
  <c r="S201" i="36"/>
  <c r="AC196" i="36"/>
  <c r="S202" i="36"/>
  <c r="AC201" i="36"/>
  <c r="Q200" i="36"/>
  <c r="S197" i="36"/>
  <c r="S196" i="36"/>
  <c r="J196" i="36"/>
  <c r="Q197" i="36"/>
  <c r="AA198" i="36"/>
  <c r="W200" i="36"/>
  <c r="AC198" i="36"/>
  <c r="R196" i="36"/>
  <c r="L199" i="36"/>
  <c r="M198" i="36"/>
  <c r="L197" i="36"/>
  <c r="R124" i="36"/>
  <c r="M196" i="36"/>
  <c r="Q198" i="36"/>
  <c r="Q124" i="36"/>
  <c r="L200" i="36"/>
  <c r="AC199" i="36"/>
  <c r="O200" i="36"/>
  <c r="O198" i="36"/>
  <c r="P201" i="36"/>
  <c r="Q202" i="36"/>
  <c r="L202" i="36"/>
  <c r="AA202" i="36"/>
  <c r="P202" i="36"/>
  <c r="V197" i="36"/>
  <c r="Q201" i="36"/>
  <c r="R202" i="36"/>
  <c r="K199" i="36"/>
  <c r="V200" i="36"/>
  <c r="L198" i="36"/>
  <c r="V124" i="36"/>
  <c r="S200" i="36"/>
  <c r="K201" i="36"/>
  <c r="L201" i="36"/>
  <c r="M197" i="36"/>
  <c r="M202" i="36"/>
  <c r="AA196" i="36"/>
  <c r="R197" i="36"/>
  <c r="J197" i="36"/>
  <c r="U201" i="36"/>
  <c r="U197" i="36"/>
  <c r="Q196" i="36"/>
  <c r="AA201" i="36"/>
  <c r="P200" i="36"/>
  <c r="V202" i="36"/>
  <c r="AC202" i="36"/>
  <c r="P197" i="36"/>
  <c r="X197" i="36"/>
  <c r="AA200" i="36"/>
  <c r="AA197" i="36"/>
  <c r="J199" i="36"/>
  <c r="J201" i="36"/>
  <c r="J200" i="36"/>
  <c r="Z200" i="36"/>
  <c r="Z198" i="36"/>
  <c r="T196" i="36"/>
  <c r="N124" i="36"/>
  <c r="N202" i="36"/>
  <c r="U200" i="36"/>
  <c r="N197" i="36"/>
  <c r="Z199" i="36"/>
  <c r="N198" i="36"/>
  <c r="Z202" i="36"/>
  <c r="R199" i="36"/>
  <c r="R198" i="36"/>
  <c r="R201" i="36"/>
  <c r="U124" i="36"/>
  <c r="T200" i="36"/>
  <c r="Z201" i="36"/>
  <c r="U198" i="36"/>
  <c r="P199" i="36"/>
  <c r="P124" i="36"/>
  <c r="M124" i="36"/>
  <c r="M199" i="36"/>
  <c r="M201" i="36"/>
  <c r="J124" i="36"/>
  <c r="Z197" i="36"/>
  <c r="U196" i="36"/>
  <c r="Z124" i="36"/>
  <c r="J198" i="36"/>
  <c r="P196" i="36"/>
  <c r="AC200" i="36"/>
  <c r="AC124" i="36"/>
  <c r="U202" i="36"/>
  <c r="W199" i="36"/>
  <c r="W201" i="36"/>
  <c r="W198" i="36"/>
  <c r="W202" i="36"/>
  <c r="W197" i="36"/>
  <c r="W124" i="36"/>
  <c r="T201" i="36"/>
  <c r="T198" i="36"/>
  <c r="T124" i="36"/>
  <c r="N199" i="36"/>
  <c r="N201" i="36"/>
  <c r="T202" i="36"/>
  <c r="N200" i="36"/>
  <c r="AA124" i="36"/>
  <c r="S198" i="36"/>
  <c r="S199" i="36"/>
  <c r="Q203" i="36"/>
  <c r="Q163" i="36"/>
  <c r="Q173" i="36"/>
  <c r="Q103" i="36"/>
  <c r="Y103" i="36"/>
  <c r="Y130" i="36"/>
  <c r="V121" i="36"/>
  <c r="Y112" i="36"/>
  <c r="V103" i="36"/>
  <c r="Y121" i="36"/>
  <c r="V112" i="36"/>
  <c r="V94" i="36"/>
  <c r="Q112" i="36"/>
  <c r="Q130" i="36"/>
  <c r="I112" i="36"/>
  <c r="H193" i="36"/>
  <c r="I121" i="36"/>
  <c r="H163" i="36"/>
  <c r="H173" i="36"/>
  <c r="V173" i="36"/>
  <c r="V163" i="36"/>
  <c r="V183" i="36"/>
  <c r="V203" i="36"/>
  <c r="M130" i="36"/>
  <c r="M94" i="36"/>
  <c r="M121" i="36"/>
  <c r="M103" i="36"/>
  <c r="M112" i="36"/>
  <c r="AC203" i="36"/>
  <c r="AC183" i="36"/>
  <c r="AC173" i="36"/>
  <c r="AC163" i="36"/>
  <c r="AC193" i="36"/>
  <c r="H121" i="36"/>
  <c r="H103" i="36"/>
  <c r="H94" i="36"/>
  <c r="H130" i="36"/>
  <c r="H112" i="36"/>
  <c r="R94" i="36"/>
  <c r="R103" i="36"/>
  <c r="R121" i="36"/>
  <c r="R130" i="36"/>
  <c r="R112" i="36"/>
  <c r="M203" i="36"/>
  <c r="M183" i="36"/>
  <c r="M193" i="36"/>
  <c r="M173" i="36"/>
  <c r="M163" i="36"/>
  <c r="P203" i="36"/>
  <c r="P173" i="36"/>
  <c r="P183" i="36"/>
  <c r="P193" i="36"/>
  <c r="P163" i="36"/>
  <c r="T130" i="36"/>
  <c r="T121" i="36"/>
  <c r="T94" i="36"/>
  <c r="T103" i="36"/>
  <c r="T112" i="36"/>
  <c r="AB193" i="36"/>
  <c r="AB203" i="36"/>
  <c r="AB183" i="36"/>
  <c r="AB163" i="36"/>
  <c r="AB173" i="36"/>
  <c r="O203" i="36"/>
  <c r="O173" i="36"/>
  <c r="O183" i="36"/>
  <c r="O163" i="36"/>
  <c r="O193" i="36"/>
  <c r="L130" i="36"/>
  <c r="L121" i="36"/>
  <c r="L112" i="36"/>
  <c r="L94" i="36"/>
  <c r="L103" i="36"/>
  <c r="X201" i="36"/>
  <c r="X199" i="36"/>
  <c r="X196" i="36"/>
  <c r="X124" i="36"/>
  <c r="X198" i="36"/>
  <c r="X200" i="36"/>
  <c r="AB130" i="36"/>
  <c r="AB121" i="36"/>
  <c r="AB94" i="36"/>
  <c r="AB103" i="36"/>
  <c r="AB112" i="36"/>
  <c r="U203" i="36"/>
  <c r="U183" i="36"/>
  <c r="U193" i="36"/>
  <c r="U173" i="36"/>
  <c r="U163" i="36"/>
  <c r="AA103" i="36"/>
  <c r="AA94" i="36"/>
  <c r="AA121" i="36"/>
  <c r="AA130" i="36"/>
  <c r="AA112" i="36"/>
  <c r="AC130" i="36"/>
  <c r="AC94" i="36"/>
  <c r="AC103" i="36"/>
  <c r="AC112" i="36"/>
  <c r="AC121" i="36"/>
  <c r="J173" i="36"/>
  <c r="J163" i="36"/>
  <c r="J193" i="36"/>
  <c r="J203" i="36"/>
  <c r="J183" i="36"/>
  <c r="Z183" i="36"/>
  <c r="Z173" i="36"/>
  <c r="Z203" i="36"/>
  <c r="Z163" i="36"/>
  <c r="Z193" i="36"/>
  <c r="AA203" i="36"/>
  <c r="AA173" i="36"/>
  <c r="AA163" i="36"/>
  <c r="AA183" i="36"/>
  <c r="AA193" i="36"/>
  <c r="T193" i="36"/>
  <c r="T163" i="36"/>
  <c r="T203" i="36"/>
  <c r="T183" i="36"/>
  <c r="T173" i="36"/>
  <c r="S203" i="36"/>
  <c r="S163" i="36"/>
  <c r="S183" i="36"/>
  <c r="S173" i="36"/>
  <c r="S193" i="36"/>
  <c r="W121" i="36"/>
  <c r="W112" i="36"/>
  <c r="W130" i="36"/>
  <c r="W94" i="36"/>
  <c r="W103" i="36"/>
  <c r="O121" i="36"/>
  <c r="O130" i="36"/>
  <c r="O112" i="36"/>
  <c r="O94" i="36"/>
  <c r="O103" i="36"/>
  <c r="U130" i="36"/>
  <c r="U94" i="36"/>
  <c r="U121" i="36"/>
  <c r="U103" i="36"/>
  <c r="U112" i="36"/>
  <c r="J130" i="36"/>
  <c r="J121" i="36"/>
  <c r="J94" i="36"/>
  <c r="J103" i="36"/>
  <c r="J112" i="36"/>
  <c r="L193" i="36"/>
  <c r="L183" i="36"/>
  <c r="L173" i="36"/>
  <c r="L163" i="36"/>
  <c r="L203" i="36"/>
  <c r="R173" i="36"/>
  <c r="R163" i="36"/>
  <c r="R183" i="36"/>
  <c r="R203" i="36"/>
  <c r="R193" i="36"/>
  <c r="S103" i="36"/>
  <c r="S94" i="36"/>
  <c r="S121" i="36"/>
  <c r="S130" i="36"/>
  <c r="S112" i="36"/>
  <c r="I193" i="36"/>
  <c r="I163" i="36"/>
  <c r="I203" i="36"/>
  <c r="I183" i="36"/>
  <c r="I173" i="36"/>
  <c r="X193" i="36"/>
  <c r="X173" i="36"/>
  <c r="X163" i="36"/>
  <c r="X203" i="36"/>
  <c r="X183" i="36"/>
  <c r="N193" i="36"/>
  <c r="N203" i="36"/>
  <c r="N183" i="36"/>
  <c r="N163" i="36"/>
  <c r="N173" i="36"/>
  <c r="Y203" i="36"/>
  <c r="Y173" i="36"/>
  <c r="Y193" i="36"/>
  <c r="Y163" i="36"/>
  <c r="Y183" i="36"/>
  <c r="K203" i="36"/>
  <c r="K163" i="36"/>
  <c r="K193" i="36"/>
  <c r="K183" i="36"/>
  <c r="K173" i="36"/>
  <c r="AA226" i="1" l="1"/>
  <c r="Z226" i="1"/>
  <c r="Y226" i="1"/>
  <c r="X226" i="1"/>
  <c r="W226" i="1"/>
  <c r="V226" i="1"/>
  <c r="U226" i="1"/>
  <c r="T226" i="1"/>
  <c r="S226" i="1"/>
  <c r="R226" i="1"/>
  <c r="AU50" i="35"/>
  <c r="BH55" i="35"/>
  <c r="BI55" i="35"/>
  <c r="BJ55" i="35"/>
  <c r="BK55" i="35"/>
  <c r="BT55" i="35"/>
  <c r="BU55" i="35"/>
  <c r="BV55" i="35"/>
  <c r="BW55" i="35"/>
  <c r="BH57" i="35"/>
  <c r="BI57" i="35"/>
  <c r="BJ57" i="35"/>
  <c r="BK57" i="35"/>
  <c r="BL57" i="35"/>
  <c r="BM57" i="35"/>
  <c r="BN57" i="35"/>
  <c r="BO57" i="35"/>
  <c r="BP57" i="35"/>
  <c r="BQ57" i="35"/>
  <c r="BR57" i="35"/>
  <c r="BS57" i="35"/>
  <c r="BT57" i="35"/>
  <c r="BU57" i="35"/>
  <c r="BV57" i="35"/>
  <c r="BW57" i="35"/>
  <c r="BH10" i="35"/>
  <c r="BH11" i="35"/>
  <c r="BI11" i="35"/>
  <c r="BJ11" i="35"/>
  <c r="BK11" i="35"/>
  <c r="BL11" i="35"/>
  <c r="BM11" i="35"/>
  <c r="BN11" i="35"/>
  <c r="BO11" i="35"/>
  <c r="BP11" i="35"/>
  <c r="BQ11" i="35"/>
  <c r="BR11" i="35"/>
  <c r="BS11" i="35"/>
  <c r="BT11" i="35"/>
  <c r="BU11" i="35"/>
  <c r="BV11" i="35"/>
  <c r="BW11" i="35"/>
  <c r="BH12" i="35"/>
  <c r="BI12" i="35"/>
  <c r="BJ12" i="35"/>
  <c r="BK12" i="35"/>
  <c r="BL12" i="35"/>
  <c r="BM12" i="35"/>
  <c r="BN12" i="35"/>
  <c r="BO12" i="35"/>
  <c r="BP12" i="35"/>
  <c r="BQ12" i="35"/>
  <c r="BR12" i="35"/>
  <c r="BS12" i="35"/>
  <c r="BT12" i="35"/>
  <c r="BU12" i="35"/>
  <c r="BV12" i="35"/>
  <c r="BW12" i="35"/>
  <c r="BH13" i="35"/>
  <c r="BI13" i="35"/>
  <c r="BJ13" i="35"/>
  <c r="BK13" i="35"/>
  <c r="BL13" i="35"/>
  <c r="BM13" i="35"/>
  <c r="BN13" i="35"/>
  <c r="BO13" i="35"/>
  <c r="BP13" i="35"/>
  <c r="BQ13" i="35"/>
  <c r="BR13" i="35"/>
  <c r="BS13" i="35"/>
  <c r="BT13" i="35"/>
  <c r="BU13" i="35"/>
  <c r="BV13" i="35"/>
  <c r="BW13" i="35"/>
  <c r="AK10" i="35"/>
  <c r="AK11" i="35"/>
  <c r="AL11" i="35"/>
  <c r="AM11" i="35"/>
  <c r="AN11" i="35"/>
  <c r="AO11" i="35"/>
  <c r="AP11" i="35"/>
  <c r="AQ11" i="35"/>
  <c r="AR11" i="35"/>
  <c r="AS11" i="35"/>
  <c r="AT11" i="35"/>
  <c r="AU11" i="35"/>
  <c r="AV11" i="35"/>
  <c r="AW11" i="35"/>
  <c r="AX11" i="35"/>
  <c r="AY11" i="35"/>
  <c r="AZ11" i="35"/>
  <c r="AK12" i="35"/>
  <c r="AL12" i="35"/>
  <c r="AM12" i="35"/>
  <c r="AN12" i="35"/>
  <c r="AO12" i="35"/>
  <c r="AP12" i="35"/>
  <c r="AQ12" i="35"/>
  <c r="AR12" i="35"/>
  <c r="AS12" i="35"/>
  <c r="AT12" i="35"/>
  <c r="AU12" i="35"/>
  <c r="AV12" i="35"/>
  <c r="AW12" i="35"/>
  <c r="AX12" i="35"/>
  <c r="AY12" i="35"/>
  <c r="AZ12" i="35"/>
  <c r="AK13" i="35"/>
  <c r="AL13" i="35"/>
  <c r="AM13" i="35"/>
  <c r="AN13" i="35"/>
  <c r="AO13" i="35"/>
  <c r="AP13" i="35"/>
  <c r="AQ13" i="35"/>
  <c r="AR13" i="35"/>
  <c r="AS13" i="35"/>
  <c r="AT13" i="35"/>
  <c r="AU13" i="35"/>
  <c r="AV13" i="35"/>
  <c r="AW13" i="35"/>
  <c r="AX13" i="35"/>
  <c r="AY13" i="35"/>
  <c r="AZ13" i="35"/>
  <c r="AK55" i="35"/>
  <c r="AL55" i="35"/>
  <c r="AM55" i="35"/>
  <c r="AN55" i="35"/>
  <c r="AW55" i="35"/>
  <c r="AX55" i="35"/>
  <c r="AY55" i="35"/>
  <c r="AZ55" i="35"/>
  <c r="AK57" i="35"/>
  <c r="AL57" i="35"/>
  <c r="AM57" i="35"/>
  <c r="AN57" i="35"/>
  <c r="AO57" i="35"/>
  <c r="AP57" i="35"/>
  <c r="AQ57" i="35"/>
  <c r="AR57" i="35"/>
  <c r="AS57" i="35"/>
  <c r="AT57" i="35"/>
  <c r="AU57" i="35"/>
  <c r="AV57" i="35"/>
  <c r="AW57" i="35"/>
  <c r="AX57" i="35"/>
  <c r="AY57" i="35"/>
  <c r="AZ57" i="35"/>
  <c r="AK58" i="35"/>
  <c r="AL58" i="35"/>
  <c r="AM58" i="35"/>
  <c r="AN58" i="35"/>
  <c r="AO58" i="35"/>
  <c r="AP58" i="35"/>
  <c r="AQ58" i="35"/>
  <c r="AR58" i="35"/>
  <c r="AS58" i="35"/>
  <c r="AT58" i="35"/>
  <c r="AU58" i="35"/>
  <c r="AV58" i="35"/>
  <c r="AW58" i="35"/>
  <c r="AX58" i="35"/>
  <c r="AY58" i="35"/>
  <c r="AZ58" i="35"/>
  <c r="AK59" i="35"/>
  <c r="AL59" i="35"/>
  <c r="AM59" i="35"/>
  <c r="AN59" i="35"/>
  <c r="AO59" i="35"/>
  <c r="AP59" i="35"/>
  <c r="AQ59" i="35"/>
  <c r="AR59" i="35"/>
  <c r="AS59" i="35"/>
  <c r="AT59" i="35"/>
  <c r="AU59" i="35"/>
  <c r="AV59" i="35"/>
  <c r="AW59" i="35"/>
  <c r="AX59" i="35"/>
  <c r="AY59" i="35"/>
  <c r="AZ59" i="35"/>
  <c r="E55" i="35"/>
  <c r="AE55" i="35"/>
  <c r="AF55" i="35"/>
  <c r="AG55" i="35"/>
  <c r="AH55" i="35"/>
  <c r="AI55" i="35"/>
  <c r="AJ55" i="35"/>
  <c r="BB55" i="35"/>
  <c r="BC55" i="35"/>
  <c r="BD55" i="35"/>
  <c r="BE55" i="35"/>
  <c r="BF55" i="35"/>
  <c r="BG55" i="35"/>
  <c r="G224" i="35"/>
  <c r="G195" i="35" s="1"/>
  <c r="G222" i="35"/>
  <c r="AC219" i="35" a="1"/>
  <c r="AC219" i="35" s="1"/>
  <c r="AB219" i="35" a="1"/>
  <c r="AB219" i="35" s="1"/>
  <c r="N219" i="35" a="1"/>
  <c r="N219" i="35" s="1"/>
  <c r="M219" i="35" a="1"/>
  <c r="M219" i="35" s="1"/>
  <c r="L219" i="35" a="1"/>
  <c r="L219" i="35" s="1"/>
  <c r="K219" i="35" a="1"/>
  <c r="K219" i="35" s="1"/>
  <c r="J219" i="35" a="1"/>
  <c r="J219" i="35" s="1"/>
  <c r="I219" i="35" a="1"/>
  <c r="I219" i="35" s="1"/>
  <c r="H219" i="35" a="1"/>
  <c r="H219" i="35" s="1"/>
  <c r="AC218" i="35" a="1"/>
  <c r="AC218" i="35" s="1"/>
  <c r="AB218" i="35" a="1"/>
  <c r="AB218" i="35" s="1"/>
  <c r="N218" i="35" a="1"/>
  <c r="N218" i="35" s="1"/>
  <c r="M218" i="35" a="1"/>
  <c r="M218" i="35" s="1"/>
  <c r="L218" i="35" a="1"/>
  <c r="L218" i="35" s="1"/>
  <c r="K218" i="35" a="1"/>
  <c r="K218" i="35" s="1"/>
  <c r="J218" i="35" a="1"/>
  <c r="J218" i="35" s="1"/>
  <c r="I218" i="35" a="1"/>
  <c r="I218" i="35" s="1"/>
  <c r="H218" i="35" a="1"/>
  <c r="H218" i="35" s="1"/>
  <c r="F217" i="35"/>
  <c r="AC216" i="35" a="1"/>
  <c r="AC216" i="35" s="1"/>
  <c r="AC217" i="35" s="1"/>
  <c r="AB216" i="35" a="1"/>
  <c r="AB216" i="35" s="1"/>
  <c r="AB217" i="35" s="1"/>
  <c r="N216" i="35" a="1"/>
  <c r="N216" i="35" s="1"/>
  <c r="N217" i="35" s="1"/>
  <c r="M216" i="35" a="1"/>
  <c r="M216" i="35" s="1"/>
  <c r="M217" i="35" s="1"/>
  <c r="L216" i="35" a="1"/>
  <c r="L216" i="35" s="1"/>
  <c r="L217" i="35" s="1"/>
  <c r="K216" i="35" a="1"/>
  <c r="K216" i="35" s="1"/>
  <c r="K217" i="35" s="1"/>
  <c r="J216" i="35" a="1"/>
  <c r="J216" i="35" s="1"/>
  <c r="J217" i="35" s="1"/>
  <c r="I216" i="35" a="1"/>
  <c r="I216" i="35" s="1"/>
  <c r="I217" i="35" s="1"/>
  <c r="H216" i="35" a="1"/>
  <c r="H216" i="35" s="1"/>
  <c r="F211" i="35"/>
  <c r="AB210" i="35"/>
  <c r="AB214" i="35" s="1"/>
  <c r="N210" i="35"/>
  <c r="M210" i="35"/>
  <c r="L210" i="35"/>
  <c r="K210" i="35"/>
  <c r="J210" i="35"/>
  <c r="I210" i="35"/>
  <c r="H210" i="35"/>
  <c r="AC208" i="35" a="1"/>
  <c r="AC208" i="35" s="1"/>
  <c r="AB208" i="35" a="1"/>
  <c r="AB208" i="35" s="1"/>
  <c r="AB227" i="35" s="1"/>
  <c r="N208" i="35" a="1"/>
  <c r="N208" i="35" s="1"/>
  <c r="M208" i="35" a="1"/>
  <c r="M208" i="35" s="1"/>
  <c r="L208" i="35" a="1"/>
  <c r="L208" i="35" s="1"/>
  <c r="K208" i="35" a="1"/>
  <c r="K208" i="35" s="1"/>
  <c r="J208" i="35" a="1"/>
  <c r="J208" i="35" s="1"/>
  <c r="I208" i="35" a="1"/>
  <c r="I208" i="35" s="1"/>
  <c r="H208" i="35" a="1"/>
  <c r="H208" i="35" s="1"/>
  <c r="F207" i="35"/>
  <c r="AC206" i="35" a="1"/>
  <c r="AC206" i="35" s="1"/>
  <c r="AB206" i="35" a="1"/>
  <c r="AB206" i="35" s="1"/>
  <c r="N206" i="35" a="1"/>
  <c r="N206" i="35" s="1"/>
  <c r="M206" i="35" a="1"/>
  <c r="M206" i="35" s="1"/>
  <c r="L206" i="35" a="1"/>
  <c r="L206" i="35" s="1"/>
  <c r="K206" i="35" a="1"/>
  <c r="K206" i="35" s="1"/>
  <c r="J206" i="35" a="1"/>
  <c r="J206" i="35" s="1"/>
  <c r="I206" i="35" a="1"/>
  <c r="I206" i="35" s="1"/>
  <c r="H206" i="35" a="1"/>
  <c r="H206" i="35" s="1"/>
  <c r="G185" i="35"/>
  <c r="AC142" i="35"/>
  <c r="AB142" i="35"/>
  <c r="AA142" i="35"/>
  <c r="Z142" i="35"/>
  <c r="Y142" i="35"/>
  <c r="X142" i="35"/>
  <c r="W142" i="35"/>
  <c r="V142" i="35"/>
  <c r="U142" i="35"/>
  <c r="T142" i="35"/>
  <c r="S142" i="35"/>
  <c r="R142" i="35"/>
  <c r="Q142" i="35"/>
  <c r="P142" i="35"/>
  <c r="O142" i="35"/>
  <c r="N142" i="35"/>
  <c r="M142" i="35"/>
  <c r="L142" i="35"/>
  <c r="K142" i="35"/>
  <c r="J142" i="35"/>
  <c r="I142" i="35"/>
  <c r="H142" i="35"/>
  <c r="AC141" i="35"/>
  <c r="AB141" i="35"/>
  <c r="AA141" i="35"/>
  <c r="Z141" i="35"/>
  <c r="Y141" i="35"/>
  <c r="X141" i="35"/>
  <c r="W141" i="35"/>
  <c r="V141" i="35"/>
  <c r="U141" i="35"/>
  <c r="T141" i="35"/>
  <c r="S141" i="35"/>
  <c r="R141" i="35"/>
  <c r="Q141" i="35"/>
  <c r="P141" i="35"/>
  <c r="O141" i="35"/>
  <c r="N141" i="35"/>
  <c r="M141" i="35"/>
  <c r="L141" i="35"/>
  <c r="K141" i="35"/>
  <c r="J141" i="35"/>
  <c r="I141" i="35"/>
  <c r="H141" i="35"/>
  <c r="AC140" i="35"/>
  <c r="AC151" i="35" s="1"/>
  <c r="AB140" i="35"/>
  <c r="AB151" i="35" s="1"/>
  <c r="AA140" i="35"/>
  <c r="AA151" i="35" s="1"/>
  <c r="Z140" i="35"/>
  <c r="Z151" i="35" s="1"/>
  <c r="Y140" i="35"/>
  <c r="Y151" i="35" s="1"/>
  <c r="X140" i="35"/>
  <c r="X151" i="35" s="1"/>
  <c r="W140" i="35"/>
  <c r="W151" i="35" s="1"/>
  <c r="V140" i="35"/>
  <c r="V151" i="35" s="1"/>
  <c r="U140" i="35"/>
  <c r="U151" i="35" s="1"/>
  <c r="T140" i="35"/>
  <c r="T151" i="35" s="1"/>
  <c r="S140" i="35"/>
  <c r="S151" i="35" s="1"/>
  <c r="R140" i="35"/>
  <c r="R151" i="35" s="1"/>
  <c r="Q140" i="35"/>
  <c r="Q151" i="35" s="1"/>
  <c r="P140" i="35"/>
  <c r="P151" i="35" s="1"/>
  <c r="O140" i="35"/>
  <c r="O151" i="35" s="1"/>
  <c r="N140" i="35"/>
  <c r="N151" i="35" s="1"/>
  <c r="M140" i="35"/>
  <c r="M151" i="35" s="1"/>
  <c r="M181" i="35" s="1"/>
  <c r="L140" i="35"/>
  <c r="L151" i="35" s="1"/>
  <c r="K140" i="35"/>
  <c r="K151" i="35" s="1"/>
  <c r="J140" i="35"/>
  <c r="J151" i="35" s="1"/>
  <c r="I140" i="35"/>
  <c r="I151" i="35" s="1"/>
  <c r="H140" i="35"/>
  <c r="H151" i="35" s="1"/>
  <c r="AC139" i="35"/>
  <c r="AC150" i="35" s="1"/>
  <c r="AB139" i="35"/>
  <c r="AB150" i="35" s="1"/>
  <c r="AA139" i="35"/>
  <c r="AA150" i="35" s="1"/>
  <c r="Z139" i="35"/>
  <c r="Z150" i="35" s="1"/>
  <c r="Y139" i="35"/>
  <c r="Y150" i="35" s="1"/>
  <c r="X139" i="35"/>
  <c r="X150" i="35" s="1"/>
  <c r="W139" i="35"/>
  <c r="W150" i="35" s="1"/>
  <c r="V139" i="35"/>
  <c r="V150" i="35" s="1"/>
  <c r="U139" i="35"/>
  <c r="U150" i="35" s="1"/>
  <c r="T139" i="35"/>
  <c r="T150" i="35" s="1"/>
  <c r="S139" i="35"/>
  <c r="S150" i="35" s="1"/>
  <c r="R139" i="35"/>
  <c r="R150" i="35" s="1"/>
  <c r="Q139" i="35"/>
  <c r="Q150" i="35" s="1"/>
  <c r="P139" i="35"/>
  <c r="P150" i="35" s="1"/>
  <c r="O139" i="35"/>
  <c r="O150" i="35" s="1"/>
  <c r="N139" i="35"/>
  <c r="N150" i="35" s="1"/>
  <c r="M139" i="35"/>
  <c r="M150" i="35" s="1"/>
  <c r="L139" i="35"/>
  <c r="L150" i="35" s="1"/>
  <c r="K139" i="35"/>
  <c r="K150" i="35" s="1"/>
  <c r="J139" i="35"/>
  <c r="J150" i="35" s="1"/>
  <c r="I139" i="35"/>
  <c r="I150" i="35" s="1"/>
  <c r="H139" i="35"/>
  <c r="H150" i="35" s="1"/>
  <c r="AC138" i="35"/>
  <c r="AC149" i="35" s="1"/>
  <c r="AB138" i="35"/>
  <c r="AB149" i="35" s="1"/>
  <c r="AA138" i="35"/>
  <c r="AA149" i="35" s="1"/>
  <c r="Z138" i="35"/>
  <c r="Z149" i="35" s="1"/>
  <c r="Y138" i="35"/>
  <c r="Y149" i="35" s="1"/>
  <c r="X138" i="35"/>
  <c r="X149" i="35" s="1"/>
  <c r="W138" i="35"/>
  <c r="W149" i="35" s="1"/>
  <c r="V138" i="35"/>
  <c r="V149" i="35" s="1"/>
  <c r="U138" i="35"/>
  <c r="U149" i="35" s="1"/>
  <c r="T138" i="35"/>
  <c r="T149" i="35" s="1"/>
  <c r="S138" i="35"/>
  <c r="S149" i="35" s="1"/>
  <c r="R138" i="35"/>
  <c r="R149" i="35" s="1"/>
  <c r="Q138" i="35"/>
  <c r="Q149" i="35" s="1"/>
  <c r="P138" i="35"/>
  <c r="P149" i="35" s="1"/>
  <c r="O138" i="35"/>
  <c r="O149" i="35" s="1"/>
  <c r="N138" i="35"/>
  <c r="N149" i="35" s="1"/>
  <c r="M138" i="35"/>
  <c r="M149" i="35" s="1"/>
  <c r="L138" i="35"/>
  <c r="L149" i="35" s="1"/>
  <c r="K138" i="35"/>
  <c r="K149" i="35" s="1"/>
  <c r="J138" i="35"/>
  <c r="J149" i="35" s="1"/>
  <c r="I138" i="35"/>
  <c r="I149" i="35" s="1"/>
  <c r="H138" i="35"/>
  <c r="H149" i="35" s="1"/>
  <c r="AC137" i="35"/>
  <c r="AC148" i="35" s="1"/>
  <c r="AB137" i="35"/>
  <c r="AB148" i="35" s="1"/>
  <c r="AA137" i="35"/>
  <c r="Z137" i="35"/>
  <c r="Z148" i="35" s="1"/>
  <c r="Y137" i="35"/>
  <c r="Y148" i="35" s="1"/>
  <c r="X137" i="35"/>
  <c r="X148" i="35" s="1"/>
  <c r="W137" i="35"/>
  <c r="W148" i="35" s="1"/>
  <c r="V137" i="35"/>
  <c r="V148" i="35" s="1"/>
  <c r="U137" i="35"/>
  <c r="U148" i="35" s="1"/>
  <c r="T137" i="35"/>
  <c r="T148" i="35" s="1"/>
  <c r="S137" i="35"/>
  <c r="S148" i="35" s="1"/>
  <c r="R137" i="35"/>
  <c r="R148" i="35" s="1"/>
  <c r="Q137" i="35"/>
  <c r="Q148" i="35" s="1"/>
  <c r="P137" i="35"/>
  <c r="P148" i="35" s="1"/>
  <c r="O137" i="35"/>
  <c r="O148" i="35" s="1"/>
  <c r="N137" i="35"/>
  <c r="N148" i="35" s="1"/>
  <c r="M137" i="35"/>
  <c r="M148" i="35" s="1"/>
  <c r="L137" i="35"/>
  <c r="L148" i="35" s="1"/>
  <c r="K137" i="35"/>
  <c r="K148" i="35" s="1"/>
  <c r="J137" i="35"/>
  <c r="J148" i="35" s="1"/>
  <c r="I137" i="35"/>
  <c r="I148" i="35" s="1"/>
  <c r="H137" i="35"/>
  <c r="H148" i="35" s="1"/>
  <c r="AC136" i="35"/>
  <c r="AB136" i="35"/>
  <c r="AA136" i="35"/>
  <c r="Z136" i="35"/>
  <c r="Y136" i="35"/>
  <c r="X136" i="35"/>
  <c r="W136" i="35"/>
  <c r="V136" i="35"/>
  <c r="U136" i="35"/>
  <c r="T136" i="35"/>
  <c r="S136" i="35"/>
  <c r="R136" i="35"/>
  <c r="Q136" i="35"/>
  <c r="P136" i="35"/>
  <c r="O136" i="35"/>
  <c r="N136" i="35"/>
  <c r="M136" i="35"/>
  <c r="L136" i="35"/>
  <c r="K136" i="35"/>
  <c r="J136" i="35"/>
  <c r="I136" i="35"/>
  <c r="H136" i="35"/>
  <c r="AC135" i="35"/>
  <c r="AB135" i="35"/>
  <c r="AA135" i="35"/>
  <c r="Z135" i="35"/>
  <c r="Y135" i="35"/>
  <c r="X135" i="35"/>
  <c r="W135" i="35"/>
  <c r="V135" i="35"/>
  <c r="U135" i="35"/>
  <c r="T135" i="35"/>
  <c r="S135" i="35"/>
  <c r="R135" i="35"/>
  <c r="Q135" i="35"/>
  <c r="P135" i="35"/>
  <c r="O135" i="35"/>
  <c r="N135" i="35"/>
  <c r="M135" i="35"/>
  <c r="L135" i="35"/>
  <c r="K135" i="35"/>
  <c r="J135" i="35"/>
  <c r="I135" i="35"/>
  <c r="H135" i="35"/>
  <c r="AC134" i="35"/>
  <c r="AB134" i="35"/>
  <c r="AB146" i="35" s="1"/>
  <c r="AA134" i="35"/>
  <c r="AA146" i="35" s="1"/>
  <c r="Z134" i="35"/>
  <c r="Y134" i="35"/>
  <c r="Y146" i="35" s="1"/>
  <c r="X134" i="35"/>
  <c r="W134" i="35"/>
  <c r="W146" i="35" s="1"/>
  <c r="V134" i="35"/>
  <c r="U134" i="35"/>
  <c r="T134" i="35"/>
  <c r="T146" i="35" s="1"/>
  <c r="S134" i="35"/>
  <c r="S146" i="35" s="1"/>
  <c r="R134" i="35"/>
  <c r="Q134" i="35"/>
  <c r="P134" i="35"/>
  <c r="O134" i="35"/>
  <c r="O146" i="35" s="1"/>
  <c r="O176" i="35" s="1"/>
  <c r="N134" i="35"/>
  <c r="N146" i="35" s="1"/>
  <c r="M134" i="35"/>
  <c r="L134" i="35"/>
  <c r="K134" i="35"/>
  <c r="K146" i="35" s="1"/>
  <c r="J134" i="35"/>
  <c r="I134" i="35"/>
  <c r="I146" i="35" s="1"/>
  <c r="H134" i="35"/>
  <c r="G114" i="35"/>
  <c r="G94" i="35"/>
  <c r="G103" i="35" s="1"/>
  <c r="G112" i="35" s="1"/>
  <c r="G121" i="35" s="1"/>
  <c r="G130" i="35" s="1"/>
  <c r="G93" i="35"/>
  <c r="G102" i="35" s="1"/>
  <c r="G111" i="35" s="1"/>
  <c r="G120" i="35" s="1"/>
  <c r="G129" i="35" s="1"/>
  <c r="G91" i="35"/>
  <c r="G100" i="35" s="1"/>
  <c r="G109" i="35" s="1"/>
  <c r="G118" i="35" s="1"/>
  <c r="G127" i="35" s="1"/>
  <c r="G90" i="35"/>
  <c r="G99" i="35" s="1"/>
  <c r="G108" i="35" s="1"/>
  <c r="G117" i="35" s="1"/>
  <c r="G126" i="35" s="1"/>
  <c r="G89" i="35"/>
  <c r="G98" i="35" s="1"/>
  <c r="G107" i="35" s="1"/>
  <c r="G116" i="35" s="1"/>
  <c r="G125" i="35" s="1"/>
  <c r="G88" i="35"/>
  <c r="G97" i="35" s="1"/>
  <c r="G106" i="35" s="1"/>
  <c r="G115" i="35" s="1"/>
  <c r="G124" i="35" s="1"/>
  <c r="AC84" i="35"/>
  <c r="AB84" i="35"/>
  <c r="AA84" i="35"/>
  <c r="Z84" i="35"/>
  <c r="Y84" i="35"/>
  <c r="X84" i="35"/>
  <c r="W84" i="35"/>
  <c r="W111" i="35" s="1"/>
  <c r="V84" i="35"/>
  <c r="U84" i="35"/>
  <c r="T84" i="35"/>
  <c r="S84" i="35"/>
  <c r="R84" i="35"/>
  <c r="Q84" i="35"/>
  <c r="P84" i="35"/>
  <c r="O84" i="35"/>
  <c r="N84" i="35"/>
  <c r="M84" i="35"/>
  <c r="M111" i="35" s="1"/>
  <c r="L84" i="35"/>
  <c r="K84" i="35"/>
  <c r="J84" i="35"/>
  <c r="I84" i="35"/>
  <c r="H84" i="35"/>
  <c r="AC81" i="35"/>
  <c r="AB81" i="35"/>
  <c r="AA81" i="35"/>
  <c r="Z81" i="35"/>
  <c r="Y81" i="35"/>
  <c r="X81" i="35"/>
  <c r="W81" i="35"/>
  <c r="W108" i="35" s="1"/>
  <c r="V81" i="35"/>
  <c r="U81" i="35"/>
  <c r="T81" i="35"/>
  <c r="S81" i="35"/>
  <c r="R81" i="35"/>
  <c r="Q81" i="35"/>
  <c r="P81" i="35"/>
  <c r="O81" i="35"/>
  <c r="N81" i="35"/>
  <c r="M81" i="35"/>
  <c r="L81" i="35"/>
  <c r="K81" i="35"/>
  <c r="J81" i="35"/>
  <c r="I81" i="35"/>
  <c r="H81" i="35"/>
  <c r="AC80" i="35"/>
  <c r="AB80" i="35"/>
  <c r="AA80" i="35"/>
  <c r="Z80" i="35"/>
  <c r="Y80" i="35"/>
  <c r="X80" i="35"/>
  <c r="W80" i="35"/>
  <c r="V80" i="35"/>
  <c r="U80" i="35"/>
  <c r="T80" i="35"/>
  <c r="S80" i="35"/>
  <c r="S107" i="35" s="1"/>
  <c r="R80" i="35"/>
  <c r="Q80" i="35"/>
  <c r="P80" i="35"/>
  <c r="O80" i="35"/>
  <c r="N80" i="35"/>
  <c r="M80" i="35"/>
  <c r="M107" i="35" s="1"/>
  <c r="L80" i="35"/>
  <c r="K80" i="35"/>
  <c r="J80" i="35"/>
  <c r="I80" i="35"/>
  <c r="H80" i="35"/>
  <c r="AC79" i="35"/>
  <c r="AB79" i="35"/>
  <c r="AA79" i="35"/>
  <c r="Z79" i="35"/>
  <c r="Y79" i="35"/>
  <c r="X79" i="35"/>
  <c r="W79" i="35"/>
  <c r="W106" i="35" s="1"/>
  <c r="V79" i="35"/>
  <c r="U79" i="35"/>
  <c r="T79" i="35"/>
  <c r="S79" i="35"/>
  <c r="R79" i="35"/>
  <c r="Q79" i="35"/>
  <c r="P79" i="35"/>
  <c r="O79" i="35"/>
  <c r="N79" i="35"/>
  <c r="M79" i="35"/>
  <c r="M106" i="35" s="1"/>
  <c r="L79" i="35"/>
  <c r="K79" i="35"/>
  <c r="J79" i="35"/>
  <c r="I79" i="35"/>
  <c r="H79" i="35"/>
  <c r="G78" i="35"/>
  <c r="E74" i="35"/>
  <c r="E73" i="35"/>
  <c r="E72" i="35"/>
  <c r="E71" i="35"/>
  <c r="E70" i="35"/>
  <c r="BU69" i="35"/>
  <c r="BT69" i="35"/>
  <c r="E69" i="35"/>
  <c r="BU68" i="35"/>
  <c r="BT68" i="35"/>
  <c r="AS68" i="35"/>
  <c r="AR68" i="35"/>
  <c r="AQ68" i="35"/>
  <c r="AP68" i="35"/>
  <c r="E68" i="35"/>
  <c r="BU67" i="35"/>
  <c r="BT67" i="35"/>
  <c r="AS67" i="35"/>
  <c r="AR67" i="35"/>
  <c r="AQ67" i="35"/>
  <c r="AP67" i="35"/>
  <c r="E67" i="35"/>
  <c r="BU66" i="35"/>
  <c r="BT66" i="35"/>
  <c r="AS66" i="35"/>
  <c r="AR66" i="35"/>
  <c r="AQ66" i="35"/>
  <c r="AP66" i="35"/>
  <c r="E66" i="35"/>
  <c r="BU65" i="35"/>
  <c r="BT65" i="35"/>
  <c r="AS65" i="35"/>
  <c r="AR65" i="35"/>
  <c r="AQ65" i="35"/>
  <c r="AP65" i="35"/>
  <c r="E65" i="35"/>
  <c r="BW64" i="35"/>
  <c r="BV64" i="35"/>
  <c r="BU64" i="35"/>
  <c r="BT64" i="35"/>
  <c r="BS64" i="35"/>
  <c r="BR64" i="35"/>
  <c r="BQ64" i="35"/>
  <c r="BP64" i="35"/>
  <c r="BO64" i="35"/>
  <c r="BN64" i="35"/>
  <c r="BM64" i="35"/>
  <c r="BL64" i="35"/>
  <c r="BK64" i="35"/>
  <c r="BJ64" i="35"/>
  <c r="BI64" i="35"/>
  <c r="BH64" i="35"/>
  <c r="BG64" i="35"/>
  <c r="BF64" i="35"/>
  <c r="BE64" i="35"/>
  <c r="BD64" i="35"/>
  <c r="BC64" i="35"/>
  <c r="BB64" i="35"/>
  <c r="AZ64" i="35"/>
  <c r="AY64" i="35"/>
  <c r="AX64" i="35"/>
  <c r="AW64" i="35"/>
  <c r="AV64" i="35"/>
  <c r="AU64" i="35"/>
  <c r="AT64" i="35"/>
  <c r="AS64" i="35"/>
  <c r="AR64" i="35"/>
  <c r="AQ64" i="35"/>
  <c r="AP64" i="35"/>
  <c r="AO64" i="35"/>
  <c r="AN64" i="35"/>
  <c r="AM64" i="35"/>
  <c r="AL64" i="35"/>
  <c r="AK64" i="35"/>
  <c r="AJ64" i="35"/>
  <c r="AI64" i="35"/>
  <c r="AH64" i="35"/>
  <c r="AG64" i="35"/>
  <c r="AF64" i="35"/>
  <c r="AE64" i="35"/>
  <c r="E64" i="35"/>
  <c r="BW63" i="35"/>
  <c r="BV63" i="35"/>
  <c r="BU63" i="35"/>
  <c r="BT63" i="35"/>
  <c r="BS63" i="35"/>
  <c r="BR63" i="35"/>
  <c r="BQ63" i="35"/>
  <c r="BP63" i="35"/>
  <c r="BO63" i="35"/>
  <c r="BN63" i="35"/>
  <c r="BM63" i="35"/>
  <c r="BL63" i="35"/>
  <c r="BK63" i="35"/>
  <c r="BJ63" i="35"/>
  <c r="BI63" i="35"/>
  <c r="BH63" i="35"/>
  <c r="BG63" i="35"/>
  <c r="BF63" i="35"/>
  <c r="BE63" i="35"/>
  <c r="BD63" i="35"/>
  <c r="BC63" i="35"/>
  <c r="BB63" i="35"/>
  <c r="AZ63" i="35"/>
  <c r="AY63" i="35"/>
  <c r="AX63" i="35"/>
  <c r="AW63" i="35"/>
  <c r="AV63" i="35"/>
  <c r="AU63" i="35"/>
  <c r="AT63" i="35"/>
  <c r="AS63" i="35"/>
  <c r="AR63" i="35"/>
  <c r="AQ63" i="35"/>
  <c r="AP63" i="35"/>
  <c r="AO63" i="35"/>
  <c r="AN63" i="35"/>
  <c r="AM63" i="35"/>
  <c r="AL63" i="35"/>
  <c r="AK63" i="35"/>
  <c r="AJ63" i="35"/>
  <c r="AI63" i="35"/>
  <c r="AH63" i="35"/>
  <c r="AG63" i="35"/>
  <c r="AF63" i="35"/>
  <c r="AE63" i="35"/>
  <c r="E63" i="35"/>
  <c r="BW62" i="35"/>
  <c r="BV62" i="35"/>
  <c r="BU62" i="35"/>
  <c r="BT62" i="35"/>
  <c r="BS62" i="35"/>
  <c r="BR62" i="35"/>
  <c r="BQ62" i="35"/>
  <c r="BP62" i="35"/>
  <c r="BO62" i="35"/>
  <c r="BN62" i="35"/>
  <c r="BM62" i="35"/>
  <c r="BL62" i="35"/>
  <c r="BK62" i="35"/>
  <c r="BJ62" i="35"/>
  <c r="BI62" i="35"/>
  <c r="BH62" i="35"/>
  <c r="BG62" i="35"/>
  <c r="BF62" i="35"/>
  <c r="BE62" i="35"/>
  <c r="BD62" i="35"/>
  <c r="BC62" i="35"/>
  <c r="BB62" i="35"/>
  <c r="AZ62" i="35"/>
  <c r="AY62" i="35"/>
  <c r="AX62" i="35"/>
  <c r="AW62" i="35"/>
  <c r="AV62" i="35"/>
  <c r="AU62" i="35"/>
  <c r="AT62" i="35"/>
  <c r="AS62" i="35"/>
  <c r="AR62" i="35"/>
  <c r="AQ62" i="35"/>
  <c r="AP62" i="35"/>
  <c r="AO62" i="35"/>
  <c r="AN62" i="35"/>
  <c r="AM62" i="35"/>
  <c r="AL62" i="35"/>
  <c r="AK62" i="35"/>
  <c r="AJ62" i="35"/>
  <c r="AI62" i="35"/>
  <c r="AH62" i="35"/>
  <c r="AG62" i="35"/>
  <c r="AF62" i="35"/>
  <c r="AE62" i="35"/>
  <c r="E62" i="35"/>
  <c r="BW61" i="35"/>
  <c r="BV61" i="35"/>
  <c r="BU61" i="35"/>
  <c r="BT61" i="35"/>
  <c r="BS61" i="35"/>
  <c r="BR61" i="35"/>
  <c r="BQ61" i="35"/>
  <c r="BP61" i="35"/>
  <c r="BO61" i="35"/>
  <c r="BN61" i="35"/>
  <c r="BM61" i="35"/>
  <c r="BL61" i="35"/>
  <c r="BK61" i="35"/>
  <c r="BJ61" i="35"/>
  <c r="BI61" i="35"/>
  <c r="BH61" i="35"/>
  <c r="BG61" i="35"/>
  <c r="BF61" i="35"/>
  <c r="BE61" i="35"/>
  <c r="BD61" i="35"/>
  <c r="BC61" i="35"/>
  <c r="BB61" i="35"/>
  <c r="AZ61" i="35"/>
  <c r="AY61" i="35"/>
  <c r="AX61" i="35"/>
  <c r="AW61" i="35"/>
  <c r="AV61" i="35"/>
  <c r="AU61" i="35"/>
  <c r="AT61" i="35"/>
  <c r="AS61" i="35"/>
  <c r="AR61" i="35"/>
  <c r="AQ61" i="35"/>
  <c r="AP61" i="35"/>
  <c r="AO61" i="35"/>
  <c r="AN61" i="35"/>
  <c r="AM61" i="35"/>
  <c r="AL61" i="35"/>
  <c r="AK61" i="35"/>
  <c r="AJ61" i="35"/>
  <c r="AI61" i="35"/>
  <c r="AH61" i="35"/>
  <c r="AG61" i="35"/>
  <c r="AF61" i="35"/>
  <c r="AE61" i="35"/>
  <c r="E61" i="35"/>
  <c r="BW60" i="35"/>
  <c r="BV60" i="35"/>
  <c r="BU60" i="35"/>
  <c r="BT60" i="35"/>
  <c r="BS60" i="35"/>
  <c r="BR60" i="35"/>
  <c r="BQ60" i="35"/>
  <c r="BP60" i="35"/>
  <c r="BO60" i="35"/>
  <c r="BN60" i="35"/>
  <c r="BM60" i="35"/>
  <c r="BL60" i="35"/>
  <c r="BK60" i="35"/>
  <c r="BJ60" i="35"/>
  <c r="BI60" i="35"/>
  <c r="BH60" i="35"/>
  <c r="BG60" i="35"/>
  <c r="BF60" i="35"/>
  <c r="BE60" i="35"/>
  <c r="BD60" i="35"/>
  <c r="BC60" i="35"/>
  <c r="BB60" i="35"/>
  <c r="AZ60" i="35"/>
  <c r="AY60" i="35"/>
  <c r="AX60" i="35"/>
  <c r="AW60" i="35"/>
  <c r="AV60" i="35"/>
  <c r="AU60" i="35"/>
  <c r="AT60" i="35"/>
  <c r="AS60" i="35"/>
  <c r="AR60" i="35"/>
  <c r="AQ60" i="35"/>
  <c r="AP60" i="35"/>
  <c r="AO60" i="35"/>
  <c r="AN60" i="35"/>
  <c r="AM60" i="35"/>
  <c r="AL60" i="35"/>
  <c r="AK60" i="35"/>
  <c r="AJ60" i="35"/>
  <c r="AI60" i="35"/>
  <c r="AH60" i="35"/>
  <c r="AG60" i="35"/>
  <c r="AF60" i="35"/>
  <c r="AE60" i="35"/>
  <c r="E60" i="35"/>
  <c r="BW59" i="35"/>
  <c r="BV59" i="35"/>
  <c r="BU59" i="35"/>
  <c r="BT59" i="35"/>
  <c r="BS59" i="35"/>
  <c r="BR59" i="35"/>
  <c r="BQ59" i="35"/>
  <c r="BP59" i="35"/>
  <c r="BO59" i="35"/>
  <c r="BN59" i="35"/>
  <c r="BM59" i="35"/>
  <c r="BL59" i="35"/>
  <c r="BK59" i="35"/>
  <c r="BJ59" i="35"/>
  <c r="BI59" i="35"/>
  <c r="BH59" i="35"/>
  <c r="BG59" i="35"/>
  <c r="BF59" i="35"/>
  <c r="BE59" i="35"/>
  <c r="BD59" i="35"/>
  <c r="BC59" i="35"/>
  <c r="BB59" i="35"/>
  <c r="AJ59" i="35"/>
  <c r="AI59" i="35"/>
  <c r="AH59" i="35"/>
  <c r="AG59" i="35"/>
  <c r="AF59" i="35"/>
  <c r="AE59" i="35"/>
  <c r="E59" i="35"/>
  <c r="BW58" i="35"/>
  <c r="BV58" i="35"/>
  <c r="BU58" i="35"/>
  <c r="BT58" i="35"/>
  <c r="BS58" i="35"/>
  <c r="BR58" i="35"/>
  <c r="BQ58" i="35"/>
  <c r="BP58" i="35"/>
  <c r="BO58" i="35"/>
  <c r="BN58" i="35"/>
  <c r="BM58" i="35"/>
  <c r="BL58" i="35"/>
  <c r="BK58" i="35"/>
  <c r="BJ58" i="35"/>
  <c r="BI58" i="35"/>
  <c r="BH58" i="35"/>
  <c r="BG58" i="35"/>
  <c r="BF58" i="35"/>
  <c r="BE58" i="35"/>
  <c r="BD58" i="35"/>
  <c r="BC58" i="35"/>
  <c r="BB58" i="35"/>
  <c r="AJ58" i="35"/>
  <c r="AI58" i="35"/>
  <c r="AH58" i="35"/>
  <c r="AG58" i="35"/>
  <c r="AF58" i="35"/>
  <c r="AE58" i="35"/>
  <c r="E58" i="35"/>
  <c r="BG57" i="35"/>
  <c r="BF57" i="35"/>
  <c r="BE57" i="35"/>
  <c r="BD57" i="35"/>
  <c r="BC57" i="35"/>
  <c r="BB57" i="35"/>
  <c r="AJ57" i="35"/>
  <c r="AI57" i="35"/>
  <c r="AH57" i="35"/>
  <c r="AG57" i="35"/>
  <c r="AF57" i="35"/>
  <c r="AE57" i="35"/>
  <c r="E57" i="35"/>
  <c r="BW53" i="35"/>
  <c r="BV53" i="35"/>
  <c r="BT53" i="35"/>
  <c r="BS53" i="35"/>
  <c r="BR53" i="35"/>
  <c r="BQ53" i="35"/>
  <c r="BP53" i="35"/>
  <c r="BO53" i="35"/>
  <c r="BN53" i="35"/>
  <c r="BM53" i="35"/>
  <c r="BL53" i="35"/>
  <c r="BK53" i="35"/>
  <c r="BJ53" i="35"/>
  <c r="BI53" i="35"/>
  <c r="BH53" i="35"/>
  <c r="BG53" i="35"/>
  <c r="BF53" i="35"/>
  <c r="BE53" i="35"/>
  <c r="BD53" i="35"/>
  <c r="BC53" i="35"/>
  <c r="BB53" i="35"/>
  <c r="AZ53" i="35"/>
  <c r="AY53" i="35"/>
  <c r="AW53" i="35"/>
  <c r="AV53" i="35"/>
  <c r="AU53" i="35"/>
  <c r="AT53" i="35"/>
  <c r="AS53" i="35"/>
  <c r="AR53" i="35"/>
  <c r="AQ53" i="35"/>
  <c r="AP53" i="35"/>
  <c r="AO53" i="35"/>
  <c r="AN53" i="35"/>
  <c r="AM53" i="35"/>
  <c r="AL53" i="35"/>
  <c r="AK53" i="35"/>
  <c r="AJ53" i="35"/>
  <c r="AI53" i="35"/>
  <c r="AH53" i="35"/>
  <c r="AG53" i="35"/>
  <c r="AF53" i="35"/>
  <c r="AE53" i="35"/>
  <c r="E53" i="35"/>
  <c r="BW52" i="35"/>
  <c r="BV52" i="35"/>
  <c r="BT52" i="35"/>
  <c r="BS52" i="35"/>
  <c r="BR52" i="35"/>
  <c r="BQ52" i="35"/>
  <c r="BP52" i="35"/>
  <c r="BO52" i="35"/>
  <c r="BN52" i="35"/>
  <c r="BM52" i="35"/>
  <c r="BL52" i="35"/>
  <c r="BK52" i="35"/>
  <c r="BJ52" i="35"/>
  <c r="BI52" i="35"/>
  <c r="BH52" i="35"/>
  <c r="BG52" i="35"/>
  <c r="BF52" i="35"/>
  <c r="BE52" i="35"/>
  <c r="BD52" i="35"/>
  <c r="BC52" i="35"/>
  <c r="BB52" i="35"/>
  <c r="AZ52" i="35"/>
  <c r="AY52" i="35"/>
  <c r="AW52" i="35"/>
  <c r="AV52" i="35"/>
  <c r="AU52" i="35"/>
  <c r="AT52" i="35"/>
  <c r="AS52" i="35"/>
  <c r="AR52" i="35"/>
  <c r="AQ52" i="35"/>
  <c r="AP52" i="35"/>
  <c r="AO52" i="35"/>
  <c r="AN52" i="35"/>
  <c r="AM52" i="35"/>
  <c r="AL52" i="35"/>
  <c r="AK52" i="35"/>
  <c r="AJ52" i="35"/>
  <c r="AI52" i="35"/>
  <c r="AH52" i="35"/>
  <c r="AG52" i="35"/>
  <c r="AF52" i="35"/>
  <c r="AE52" i="35"/>
  <c r="E52" i="35"/>
  <c r="BW51" i="35"/>
  <c r="BV51" i="35"/>
  <c r="BT51" i="35"/>
  <c r="BS51" i="35"/>
  <c r="BR51" i="35"/>
  <c r="BQ51" i="35"/>
  <c r="BP51" i="35"/>
  <c r="BO51" i="35"/>
  <c r="BN51" i="35"/>
  <c r="BM51" i="35"/>
  <c r="BL51" i="35"/>
  <c r="BK51" i="35"/>
  <c r="BJ51" i="35"/>
  <c r="BI51" i="35"/>
  <c r="BH51" i="35"/>
  <c r="BG51" i="35"/>
  <c r="BF51" i="35"/>
  <c r="BE51" i="35"/>
  <c r="BD51" i="35"/>
  <c r="BC51" i="35"/>
  <c r="BB51" i="35"/>
  <c r="AZ51" i="35"/>
  <c r="AY51" i="35"/>
  <c r="AW51" i="35"/>
  <c r="AV51" i="35"/>
  <c r="AU51" i="35"/>
  <c r="AT51" i="35"/>
  <c r="AS51" i="35"/>
  <c r="AR51" i="35"/>
  <c r="AQ51" i="35"/>
  <c r="AP51" i="35"/>
  <c r="AO51" i="35"/>
  <c r="AN51" i="35"/>
  <c r="AM51" i="35"/>
  <c r="AL51" i="35"/>
  <c r="AK51" i="35"/>
  <c r="AJ51" i="35"/>
  <c r="AI51" i="35"/>
  <c r="AH51" i="35"/>
  <c r="AG51" i="35"/>
  <c r="AF51" i="35"/>
  <c r="AE51" i="35"/>
  <c r="E51" i="35"/>
  <c r="BW50" i="35"/>
  <c r="BV50" i="35"/>
  <c r="BT50" i="35"/>
  <c r="BS50" i="35"/>
  <c r="BR50" i="35"/>
  <c r="BQ50" i="35"/>
  <c r="BP50" i="35"/>
  <c r="BO50" i="35"/>
  <c r="BN50" i="35"/>
  <c r="BM50" i="35"/>
  <c r="BL50" i="35"/>
  <c r="BK50" i="35"/>
  <c r="BJ50" i="35"/>
  <c r="BI50" i="35"/>
  <c r="BH50" i="35"/>
  <c r="BG50" i="35"/>
  <c r="BF50" i="35"/>
  <c r="BE50" i="35"/>
  <c r="BD50" i="35"/>
  <c r="BC50" i="35"/>
  <c r="BB50" i="35"/>
  <c r="AZ50" i="35"/>
  <c r="AY50" i="35"/>
  <c r="AW50" i="35"/>
  <c r="AV50" i="35"/>
  <c r="AT50" i="35"/>
  <c r="AS50" i="35"/>
  <c r="AR50" i="35"/>
  <c r="AQ50" i="35"/>
  <c r="AP50" i="35"/>
  <c r="AO50" i="35"/>
  <c r="AN50" i="35"/>
  <c r="AM50" i="35"/>
  <c r="AL50" i="35"/>
  <c r="AK50" i="35"/>
  <c r="AJ50" i="35"/>
  <c r="AI50" i="35"/>
  <c r="AH50" i="35"/>
  <c r="AG50" i="35"/>
  <c r="AF50" i="35"/>
  <c r="AE50" i="35"/>
  <c r="E50" i="35"/>
  <c r="BW49" i="35"/>
  <c r="BV49" i="35"/>
  <c r="BT49" i="35"/>
  <c r="BS49" i="35"/>
  <c r="BR49" i="35"/>
  <c r="BQ49" i="35"/>
  <c r="BP49" i="35"/>
  <c r="BO49" i="35"/>
  <c r="BN49" i="35"/>
  <c r="BM49" i="35"/>
  <c r="BL49" i="35"/>
  <c r="BK49" i="35"/>
  <c r="BJ49" i="35"/>
  <c r="BI49" i="35"/>
  <c r="BH49" i="35"/>
  <c r="BG49" i="35"/>
  <c r="BF49" i="35"/>
  <c r="BE49" i="35"/>
  <c r="BD49" i="35"/>
  <c r="BC49" i="35"/>
  <c r="BB49" i="35"/>
  <c r="AZ49" i="35"/>
  <c r="AY49" i="35"/>
  <c r="AW49" i="35"/>
  <c r="AV49" i="35"/>
  <c r="AU49" i="35"/>
  <c r="AT49" i="35"/>
  <c r="AS49" i="35"/>
  <c r="AR49" i="35"/>
  <c r="AQ49" i="35"/>
  <c r="AP49" i="35"/>
  <c r="AO49" i="35"/>
  <c r="AN49" i="35"/>
  <c r="AM49" i="35"/>
  <c r="AL49" i="35"/>
  <c r="AK49" i="35"/>
  <c r="AJ49" i="35"/>
  <c r="AI49" i="35"/>
  <c r="AH49" i="35"/>
  <c r="AG49" i="35"/>
  <c r="AF49" i="35"/>
  <c r="AE49" i="35"/>
  <c r="E49" i="35"/>
  <c r="BW48" i="35"/>
  <c r="BV48" i="35"/>
  <c r="BT48" i="35"/>
  <c r="BS48" i="35"/>
  <c r="BR48" i="35"/>
  <c r="BQ48" i="35"/>
  <c r="BP48" i="35"/>
  <c r="BO48" i="35"/>
  <c r="BN48" i="35"/>
  <c r="BM48" i="35"/>
  <c r="BL48" i="35"/>
  <c r="BK48" i="35"/>
  <c r="BJ48" i="35"/>
  <c r="BI48" i="35"/>
  <c r="BH48" i="35"/>
  <c r="BG48" i="35"/>
  <c r="BF48" i="35"/>
  <c r="BE48" i="35"/>
  <c r="BD48" i="35"/>
  <c r="BC48" i="35"/>
  <c r="BB48" i="35"/>
  <c r="AZ48" i="35"/>
  <c r="AY48" i="35"/>
  <c r="AW48" i="35"/>
  <c r="AV48" i="35"/>
  <c r="AU48" i="35"/>
  <c r="AT48" i="35"/>
  <c r="AS48" i="35"/>
  <c r="AR48" i="35"/>
  <c r="AQ48" i="35"/>
  <c r="AP48" i="35"/>
  <c r="AO48" i="35"/>
  <c r="AN48" i="35"/>
  <c r="AM48" i="35"/>
  <c r="AL48" i="35"/>
  <c r="AK48" i="35"/>
  <c r="AJ48" i="35"/>
  <c r="AI48" i="35"/>
  <c r="AH48" i="35"/>
  <c r="AG48" i="35"/>
  <c r="AF48" i="35"/>
  <c r="AE48" i="35"/>
  <c r="E48" i="35"/>
  <c r="BW47" i="35"/>
  <c r="BV47" i="35"/>
  <c r="BT47" i="35"/>
  <c r="BS47" i="35"/>
  <c r="BR47" i="35"/>
  <c r="BQ47" i="35"/>
  <c r="BP47" i="35"/>
  <c r="BO47" i="35"/>
  <c r="BN47" i="35"/>
  <c r="BM47" i="35"/>
  <c r="BL47" i="35"/>
  <c r="BK47" i="35"/>
  <c r="BJ47" i="35"/>
  <c r="BI47" i="35"/>
  <c r="BH47" i="35"/>
  <c r="BG47" i="35"/>
  <c r="BF47" i="35"/>
  <c r="BE47" i="35"/>
  <c r="BD47" i="35"/>
  <c r="BC47" i="35"/>
  <c r="BB47" i="35"/>
  <c r="AZ47" i="35"/>
  <c r="AY47" i="35"/>
  <c r="AW47" i="35"/>
  <c r="AV47" i="35"/>
  <c r="AU47" i="35"/>
  <c r="AT47" i="35"/>
  <c r="AS47" i="35"/>
  <c r="AR47" i="35"/>
  <c r="AQ47" i="35"/>
  <c r="AP47" i="35"/>
  <c r="AO47" i="35"/>
  <c r="AN47" i="35"/>
  <c r="AM47" i="35"/>
  <c r="AL47" i="35"/>
  <c r="AK47" i="35"/>
  <c r="AJ47" i="35"/>
  <c r="AI47" i="35"/>
  <c r="AH47" i="35"/>
  <c r="AG47" i="35"/>
  <c r="AF47" i="35"/>
  <c r="AE47" i="35"/>
  <c r="E47" i="35"/>
  <c r="BW46" i="35"/>
  <c r="BV46" i="35"/>
  <c r="BT46" i="35"/>
  <c r="BS46" i="35"/>
  <c r="BR46" i="35"/>
  <c r="BQ46" i="35"/>
  <c r="BP46" i="35"/>
  <c r="BO46" i="35"/>
  <c r="BN46" i="35"/>
  <c r="BM46" i="35"/>
  <c r="BL46" i="35"/>
  <c r="BK46" i="35"/>
  <c r="BJ46" i="35"/>
  <c r="BI46" i="35"/>
  <c r="BH46" i="35"/>
  <c r="BG46" i="35"/>
  <c r="BF46" i="35"/>
  <c r="BE46" i="35"/>
  <c r="BD46" i="35"/>
  <c r="BC46" i="35"/>
  <c r="BB46" i="35"/>
  <c r="AZ46" i="35"/>
  <c r="AY46" i="35"/>
  <c r="AW46" i="35"/>
  <c r="AV46" i="35"/>
  <c r="AU46" i="35"/>
  <c r="AT46" i="35"/>
  <c r="AS46" i="35"/>
  <c r="AR46" i="35"/>
  <c r="AQ46" i="35"/>
  <c r="AP46" i="35"/>
  <c r="AO46" i="35"/>
  <c r="AN46" i="35"/>
  <c r="AM46" i="35"/>
  <c r="AL46" i="35"/>
  <c r="AK46" i="35"/>
  <c r="AJ46" i="35"/>
  <c r="AI46" i="35"/>
  <c r="AH46" i="35"/>
  <c r="AG46" i="35"/>
  <c r="AF46" i="35"/>
  <c r="AE46" i="35"/>
  <c r="E46" i="35"/>
  <c r="BW45" i="35"/>
  <c r="BV45" i="35"/>
  <c r="BT45" i="35"/>
  <c r="BS45" i="35"/>
  <c r="BR45" i="35"/>
  <c r="BQ45" i="35"/>
  <c r="BP45" i="35"/>
  <c r="BO45" i="35"/>
  <c r="BN45" i="35"/>
  <c r="BM45" i="35"/>
  <c r="BL45" i="35"/>
  <c r="BK45" i="35"/>
  <c r="BJ45" i="35"/>
  <c r="BI45" i="35"/>
  <c r="BH45" i="35"/>
  <c r="BG45" i="35"/>
  <c r="BF45" i="35"/>
  <c r="BE45" i="35"/>
  <c r="BD45" i="35"/>
  <c r="BC45" i="35"/>
  <c r="BB45" i="35"/>
  <c r="AZ45" i="35"/>
  <c r="AY45" i="35"/>
  <c r="AW45" i="35"/>
  <c r="AV45" i="35"/>
  <c r="AU45" i="35"/>
  <c r="AT45" i="35"/>
  <c r="AS45" i="35"/>
  <c r="AR45" i="35"/>
  <c r="AQ45" i="35"/>
  <c r="AP45" i="35"/>
  <c r="AO45" i="35"/>
  <c r="AN45" i="35"/>
  <c r="AM45" i="35"/>
  <c r="AL45" i="35"/>
  <c r="AK45" i="35"/>
  <c r="AJ45" i="35"/>
  <c r="AI45" i="35"/>
  <c r="AH45" i="35"/>
  <c r="AG45" i="35"/>
  <c r="AF45" i="35"/>
  <c r="AE45" i="35"/>
  <c r="E45" i="35"/>
  <c r="BW44" i="35"/>
  <c r="BV44" i="35"/>
  <c r="BT44" i="35"/>
  <c r="BP44" i="35"/>
  <c r="BO44" i="35"/>
  <c r="BN44" i="35"/>
  <c r="BM44" i="35"/>
  <c r="BL44" i="35"/>
  <c r="BK44" i="35"/>
  <c r="BJ44" i="35"/>
  <c r="BI44" i="35"/>
  <c r="BH44" i="35"/>
  <c r="BG44" i="35"/>
  <c r="BF44" i="35"/>
  <c r="BE44" i="35"/>
  <c r="BD44" i="35"/>
  <c r="BC44" i="35"/>
  <c r="BB44" i="35"/>
  <c r="AZ44" i="35"/>
  <c r="AY44" i="35"/>
  <c r="AW44" i="35"/>
  <c r="AS44" i="35"/>
  <c r="AR44" i="35"/>
  <c r="AQ44" i="35"/>
  <c r="AP44" i="35"/>
  <c r="AO44" i="35"/>
  <c r="AN44" i="35"/>
  <c r="AM44" i="35"/>
  <c r="AL44" i="35"/>
  <c r="AK44" i="35"/>
  <c r="AJ44" i="35"/>
  <c r="AI44" i="35"/>
  <c r="AH44" i="35"/>
  <c r="AG44" i="35"/>
  <c r="AF44" i="35"/>
  <c r="AE44" i="35"/>
  <c r="E44" i="35"/>
  <c r="BW43" i="35"/>
  <c r="BV43" i="35"/>
  <c r="BT43" i="35"/>
  <c r="BR43" i="35"/>
  <c r="BM43" i="35"/>
  <c r="BK43" i="35"/>
  <c r="BJ43" i="35"/>
  <c r="BI43" i="35"/>
  <c r="BH43" i="35"/>
  <c r="BG43" i="35"/>
  <c r="BF43" i="35"/>
  <c r="BE43" i="35"/>
  <c r="BD43" i="35"/>
  <c r="BC43" i="35"/>
  <c r="BB43" i="35"/>
  <c r="AZ43" i="35"/>
  <c r="AY43" i="35"/>
  <c r="AW43" i="35"/>
  <c r="AU43" i="35"/>
  <c r="AP43" i="35"/>
  <c r="AN43" i="35"/>
  <c r="AM43" i="35"/>
  <c r="AL43" i="35"/>
  <c r="AK43" i="35"/>
  <c r="AJ43" i="35"/>
  <c r="AI43" i="35"/>
  <c r="AH43" i="35"/>
  <c r="AG43" i="35"/>
  <c r="AF43" i="35"/>
  <c r="AE43" i="35"/>
  <c r="E43" i="35"/>
  <c r="BW42" i="35"/>
  <c r="BV42" i="35"/>
  <c r="BT42" i="35"/>
  <c r="BI42" i="35"/>
  <c r="BH42" i="35"/>
  <c r="BG42" i="35"/>
  <c r="BF42" i="35"/>
  <c r="BE42" i="35"/>
  <c r="BD42" i="35"/>
  <c r="BC42" i="35"/>
  <c r="BB42" i="35"/>
  <c r="AZ42" i="35"/>
  <c r="AY42" i="35"/>
  <c r="AW42" i="35"/>
  <c r="AL42" i="35"/>
  <c r="AK42" i="35"/>
  <c r="AJ42" i="35"/>
  <c r="AI42" i="35"/>
  <c r="AH42" i="35"/>
  <c r="AG42" i="35"/>
  <c r="AF42" i="35"/>
  <c r="AE42" i="35"/>
  <c r="E42" i="35"/>
  <c r="BW41" i="35"/>
  <c r="BV41" i="35"/>
  <c r="BT41" i="35"/>
  <c r="BI41" i="35"/>
  <c r="BH41" i="35"/>
  <c r="BG41" i="35"/>
  <c r="BF41" i="35"/>
  <c r="BE41" i="35"/>
  <c r="BD41" i="35"/>
  <c r="BC41" i="35"/>
  <c r="BB41" i="35"/>
  <c r="AZ41" i="35"/>
  <c r="AY41" i="35"/>
  <c r="AW41" i="35"/>
  <c r="AL41" i="35"/>
  <c r="AK41" i="35"/>
  <c r="AJ41" i="35"/>
  <c r="AI41" i="35"/>
  <c r="AH41" i="35"/>
  <c r="AG41" i="35"/>
  <c r="AF41" i="35"/>
  <c r="AE41" i="35"/>
  <c r="E41" i="35"/>
  <c r="BW40" i="35"/>
  <c r="BV40" i="35"/>
  <c r="BT40" i="35"/>
  <c r="BI40" i="35"/>
  <c r="BH40" i="35"/>
  <c r="BG40" i="35"/>
  <c r="BF40" i="35"/>
  <c r="BE40" i="35"/>
  <c r="BD40" i="35"/>
  <c r="BC40" i="35"/>
  <c r="BB40" i="35"/>
  <c r="AZ40" i="35"/>
  <c r="AY40" i="35"/>
  <c r="AW40" i="35"/>
  <c r="AL40" i="35"/>
  <c r="AK40" i="35"/>
  <c r="AJ40" i="35"/>
  <c r="AI40" i="35"/>
  <c r="AH40" i="35"/>
  <c r="AG40" i="35"/>
  <c r="AF40" i="35"/>
  <c r="AE40" i="35"/>
  <c r="E40" i="35"/>
  <c r="BW39" i="35"/>
  <c r="BV39" i="35"/>
  <c r="BT39" i="35"/>
  <c r="BI39" i="35"/>
  <c r="BH39" i="35"/>
  <c r="BG39" i="35"/>
  <c r="BF39" i="35"/>
  <c r="BE39" i="35"/>
  <c r="BD39" i="35"/>
  <c r="BC39" i="35"/>
  <c r="BB39" i="35"/>
  <c r="AZ39" i="35"/>
  <c r="AY39" i="35"/>
  <c r="AW39" i="35"/>
  <c r="AL39" i="35"/>
  <c r="AK39" i="35"/>
  <c r="AJ39" i="35"/>
  <c r="AI39" i="35"/>
  <c r="AH39" i="35"/>
  <c r="AG39" i="35"/>
  <c r="AF39" i="35"/>
  <c r="AE39" i="35"/>
  <c r="E39" i="35"/>
  <c r="BW38" i="35"/>
  <c r="BV38" i="35"/>
  <c r="BT38" i="35"/>
  <c r="BK38" i="35"/>
  <c r="BJ38" i="35"/>
  <c r="BI38" i="35"/>
  <c r="BH38" i="35"/>
  <c r="BG38" i="35"/>
  <c r="BF38" i="35"/>
  <c r="BE38" i="35"/>
  <c r="BD38" i="35"/>
  <c r="BC38" i="35"/>
  <c r="BB38" i="35"/>
  <c r="AZ38" i="35"/>
  <c r="AY38" i="35"/>
  <c r="AW38" i="35"/>
  <c r="AN38" i="35"/>
  <c r="AM38" i="35"/>
  <c r="AL38" i="35"/>
  <c r="AK38" i="35"/>
  <c r="AJ38" i="35"/>
  <c r="AI38" i="35"/>
  <c r="AH38" i="35"/>
  <c r="AG38" i="35"/>
  <c r="AF38" i="35"/>
  <c r="AE38" i="35"/>
  <c r="E38" i="35"/>
  <c r="BW37" i="35"/>
  <c r="BV37" i="35"/>
  <c r="BT37" i="35"/>
  <c r="BI37" i="35"/>
  <c r="BH37" i="35"/>
  <c r="BG37" i="35"/>
  <c r="BF37" i="35"/>
  <c r="BE37" i="35"/>
  <c r="BD37" i="35"/>
  <c r="BC37" i="35"/>
  <c r="BB37" i="35"/>
  <c r="AZ37" i="35"/>
  <c r="AY37" i="35"/>
  <c r="AW37" i="35"/>
  <c r="AL37" i="35"/>
  <c r="AK37" i="35"/>
  <c r="AJ37" i="35"/>
  <c r="AI37" i="35"/>
  <c r="AH37" i="35"/>
  <c r="AG37" i="35"/>
  <c r="AF37" i="35"/>
  <c r="AE37" i="35"/>
  <c r="E37" i="35"/>
  <c r="BW36" i="35"/>
  <c r="BV36" i="35"/>
  <c r="BT36" i="35"/>
  <c r="BI36" i="35"/>
  <c r="BH36" i="35"/>
  <c r="BG36" i="35"/>
  <c r="BF36" i="35"/>
  <c r="BE36" i="35"/>
  <c r="BD36" i="35"/>
  <c r="BC36" i="35"/>
  <c r="BB36" i="35"/>
  <c r="AZ36" i="35"/>
  <c r="AY36" i="35"/>
  <c r="AW36" i="35"/>
  <c r="AL36" i="35"/>
  <c r="AK36" i="35"/>
  <c r="AJ36" i="35"/>
  <c r="AI36" i="35"/>
  <c r="AH36" i="35"/>
  <c r="AG36" i="35"/>
  <c r="AF36" i="35"/>
  <c r="AE36" i="35"/>
  <c r="E36" i="35"/>
  <c r="BW34" i="35"/>
  <c r="BV34" i="35"/>
  <c r="BT34" i="35"/>
  <c r="BS34" i="35"/>
  <c r="BR34" i="35"/>
  <c r="BQ34" i="35"/>
  <c r="BP34" i="35"/>
  <c r="BO34" i="35"/>
  <c r="BN34" i="35"/>
  <c r="BM34" i="35"/>
  <c r="BL34" i="35"/>
  <c r="BK34" i="35"/>
  <c r="BJ34" i="35"/>
  <c r="BI34" i="35"/>
  <c r="BH34" i="35"/>
  <c r="BG34" i="35"/>
  <c r="BF34" i="35"/>
  <c r="BE34" i="35"/>
  <c r="BD34" i="35"/>
  <c r="BC34" i="35"/>
  <c r="BB34" i="35"/>
  <c r="AZ34" i="35"/>
  <c r="AY34" i="35"/>
  <c r="AW34" i="35"/>
  <c r="AV34" i="35"/>
  <c r="AU34" i="35"/>
  <c r="AT34" i="35"/>
  <c r="AS34" i="35"/>
  <c r="AR34" i="35"/>
  <c r="AQ34" i="35"/>
  <c r="AP34" i="35"/>
  <c r="AO34" i="35"/>
  <c r="AN34" i="35"/>
  <c r="AM34" i="35"/>
  <c r="AL34" i="35"/>
  <c r="AK34" i="35"/>
  <c r="AJ34" i="35"/>
  <c r="AI34" i="35"/>
  <c r="AH34" i="35"/>
  <c r="AG34" i="35"/>
  <c r="AF34" i="35"/>
  <c r="AE34" i="35"/>
  <c r="E34" i="35"/>
  <c r="BW33" i="35"/>
  <c r="BV33" i="35"/>
  <c r="BT33" i="35"/>
  <c r="BS33" i="35"/>
  <c r="BR33" i="35"/>
  <c r="BQ33" i="35"/>
  <c r="BP33" i="35"/>
  <c r="BO33" i="35"/>
  <c r="BN33" i="35"/>
  <c r="BM33" i="35"/>
  <c r="BL33" i="35"/>
  <c r="BK33" i="35"/>
  <c r="BJ33" i="35"/>
  <c r="BI33" i="35"/>
  <c r="BH33" i="35"/>
  <c r="BG33" i="35"/>
  <c r="BF33" i="35"/>
  <c r="BE33" i="35"/>
  <c r="BD33" i="35"/>
  <c r="BC33" i="35"/>
  <c r="BB33" i="35"/>
  <c r="AZ33" i="35"/>
  <c r="AY33" i="35"/>
  <c r="AW33" i="35"/>
  <c r="AV33" i="35"/>
  <c r="AU33" i="35"/>
  <c r="AT33" i="35"/>
  <c r="AS33" i="35"/>
  <c r="AR33" i="35"/>
  <c r="AQ33" i="35"/>
  <c r="AP33" i="35"/>
  <c r="AO33" i="35"/>
  <c r="AN33" i="35"/>
  <c r="AM33" i="35"/>
  <c r="AL33" i="35"/>
  <c r="AK33" i="35"/>
  <c r="AJ33" i="35"/>
  <c r="AI33" i="35"/>
  <c r="AH33" i="35"/>
  <c r="AG33" i="35"/>
  <c r="AF33" i="35"/>
  <c r="AE33" i="35"/>
  <c r="E33" i="35"/>
  <c r="E32" i="35"/>
  <c r="E31" i="35"/>
  <c r="E30" i="35"/>
  <c r="E29" i="35"/>
  <c r="E28" i="35"/>
  <c r="BW27" i="35"/>
  <c r="BV27" i="35"/>
  <c r="BU27" i="35"/>
  <c r="BT27" i="35"/>
  <c r="BS27" i="35"/>
  <c r="BR27" i="35"/>
  <c r="BQ27" i="35"/>
  <c r="BP27" i="35"/>
  <c r="BO27" i="35"/>
  <c r="BN27" i="35"/>
  <c r="BM27" i="35"/>
  <c r="BL27" i="35"/>
  <c r="BK27" i="35"/>
  <c r="BJ27" i="35"/>
  <c r="BI27" i="35"/>
  <c r="BH27" i="35"/>
  <c r="BG27" i="35"/>
  <c r="AZ27" i="35"/>
  <c r="AY27" i="35"/>
  <c r="AX27" i="35"/>
  <c r="AW27" i="35"/>
  <c r="AV27" i="35"/>
  <c r="AU27" i="35"/>
  <c r="AT27" i="35"/>
  <c r="AS27" i="35"/>
  <c r="AR27" i="35"/>
  <c r="AQ27" i="35"/>
  <c r="AP27" i="35"/>
  <c r="AO27" i="35"/>
  <c r="E27" i="35"/>
  <c r="BW26" i="35"/>
  <c r="BV26" i="35"/>
  <c r="BU26" i="35"/>
  <c r="BT26" i="35"/>
  <c r="BS26" i="35"/>
  <c r="BR26" i="35"/>
  <c r="BQ26" i="35"/>
  <c r="BP26" i="35"/>
  <c r="BO26" i="35"/>
  <c r="BN26" i="35"/>
  <c r="BM26" i="35"/>
  <c r="BL26" i="35"/>
  <c r="BK26" i="35"/>
  <c r="BJ26" i="35"/>
  <c r="BI26" i="35"/>
  <c r="BH26" i="35"/>
  <c r="BG26" i="35"/>
  <c r="AZ26" i="35"/>
  <c r="AY26" i="35"/>
  <c r="AX26" i="35"/>
  <c r="AW26" i="35"/>
  <c r="AV26" i="35"/>
  <c r="AU26" i="35"/>
  <c r="AT26" i="35"/>
  <c r="AS26" i="35"/>
  <c r="AR26" i="35"/>
  <c r="AQ26" i="35"/>
  <c r="AP26" i="35"/>
  <c r="AO26" i="35"/>
  <c r="E26" i="35"/>
  <c r="BW25" i="35"/>
  <c r="BV25" i="35"/>
  <c r="BU25" i="35"/>
  <c r="BT25" i="35"/>
  <c r="BS25" i="35"/>
  <c r="BR25" i="35"/>
  <c r="BQ25" i="35"/>
  <c r="BP25" i="35"/>
  <c r="BO25" i="35"/>
  <c r="BN25" i="35"/>
  <c r="BM25" i="35"/>
  <c r="BL25" i="35"/>
  <c r="BK25" i="35"/>
  <c r="BJ25" i="35"/>
  <c r="BI25" i="35"/>
  <c r="BH25" i="35"/>
  <c r="BG25" i="35"/>
  <c r="AZ25" i="35"/>
  <c r="AY25" i="35"/>
  <c r="AX25" i="35"/>
  <c r="AW25" i="35"/>
  <c r="AV25" i="35"/>
  <c r="AU25" i="35"/>
  <c r="AT25" i="35"/>
  <c r="AS25" i="35"/>
  <c r="AR25" i="35"/>
  <c r="AQ25" i="35"/>
  <c r="AP25" i="35"/>
  <c r="AO25" i="35"/>
  <c r="E25" i="35"/>
  <c r="BW24" i="35"/>
  <c r="BV24" i="35"/>
  <c r="BU24" i="35"/>
  <c r="BT24" i="35"/>
  <c r="BS24" i="35"/>
  <c r="BR24" i="35"/>
  <c r="BQ24" i="35"/>
  <c r="BP24" i="35"/>
  <c r="BO24" i="35"/>
  <c r="BN24" i="35"/>
  <c r="BM24" i="35"/>
  <c r="BL24" i="35"/>
  <c r="BK24" i="35"/>
  <c r="BJ24" i="35"/>
  <c r="BI24" i="35"/>
  <c r="BH24" i="35"/>
  <c r="BG24" i="35"/>
  <c r="AZ24" i="35"/>
  <c r="AY24" i="35"/>
  <c r="AX24" i="35"/>
  <c r="AW24" i="35"/>
  <c r="AV24" i="35"/>
  <c r="AU24" i="35"/>
  <c r="AT24" i="35"/>
  <c r="AS24" i="35"/>
  <c r="AR24" i="35"/>
  <c r="AQ24" i="35"/>
  <c r="AP24" i="35"/>
  <c r="AO24" i="35"/>
  <c r="E24" i="35"/>
  <c r="BW23" i="35"/>
  <c r="BV23" i="35"/>
  <c r="BU23" i="35"/>
  <c r="BT23" i="35"/>
  <c r="BS23" i="35"/>
  <c r="BR23" i="35"/>
  <c r="BQ23" i="35"/>
  <c r="BP23" i="35"/>
  <c r="BO23" i="35"/>
  <c r="BN23" i="35"/>
  <c r="BM23" i="35"/>
  <c r="BL23" i="35"/>
  <c r="BK23" i="35"/>
  <c r="BJ23" i="35"/>
  <c r="BI23" i="35"/>
  <c r="BH23" i="35"/>
  <c r="BG23" i="35"/>
  <c r="AZ23" i="35"/>
  <c r="AY23" i="35"/>
  <c r="AX23" i="35"/>
  <c r="AW23" i="35"/>
  <c r="AV23" i="35"/>
  <c r="AU23" i="35"/>
  <c r="AT23" i="35"/>
  <c r="AS23" i="35"/>
  <c r="AR23" i="35"/>
  <c r="AQ23" i="35"/>
  <c r="AP23" i="35"/>
  <c r="AO23" i="35"/>
  <c r="E23" i="35"/>
  <c r="BW22" i="35"/>
  <c r="BV22" i="35"/>
  <c r="BU22" i="35"/>
  <c r="BT22" i="35"/>
  <c r="BS22" i="35"/>
  <c r="BR22" i="35"/>
  <c r="BQ22" i="35"/>
  <c r="BP22" i="35"/>
  <c r="BO22" i="35"/>
  <c r="BN22" i="35"/>
  <c r="BM22" i="35"/>
  <c r="BL22" i="35"/>
  <c r="BK22" i="35"/>
  <c r="BJ22" i="35"/>
  <c r="BI22" i="35"/>
  <c r="BH22" i="35"/>
  <c r="BG22" i="35"/>
  <c r="AZ22" i="35"/>
  <c r="AY22" i="35"/>
  <c r="AX22" i="35"/>
  <c r="AW22" i="35"/>
  <c r="AV22" i="35"/>
  <c r="AU22" i="35"/>
  <c r="AT22" i="35"/>
  <c r="AS22" i="35"/>
  <c r="AR22" i="35"/>
  <c r="AQ22" i="35"/>
  <c r="AP22" i="35"/>
  <c r="AO22" i="35"/>
  <c r="E22" i="35"/>
  <c r="BW21" i="35"/>
  <c r="BV21" i="35"/>
  <c r="BU21" i="35"/>
  <c r="BT21" i="35"/>
  <c r="BS21" i="35"/>
  <c r="BR21" i="35"/>
  <c r="BQ21" i="35"/>
  <c r="BP21" i="35"/>
  <c r="BO21" i="35"/>
  <c r="BN21" i="35"/>
  <c r="BM21" i="35"/>
  <c r="BL21" i="35"/>
  <c r="BK21" i="35"/>
  <c r="BJ21" i="35"/>
  <c r="BI21" i="35"/>
  <c r="BH21" i="35"/>
  <c r="BG21" i="35"/>
  <c r="AZ21" i="35"/>
  <c r="AY21" i="35"/>
  <c r="AX21" i="35"/>
  <c r="AW21" i="35"/>
  <c r="AV21" i="35"/>
  <c r="AU21" i="35"/>
  <c r="AT21" i="35"/>
  <c r="AS21" i="35"/>
  <c r="AR21" i="35"/>
  <c r="AQ21" i="35"/>
  <c r="AP21" i="35"/>
  <c r="AO21" i="35"/>
  <c r="E21" i="35"/>
  <c r="BW20" i="35"/>
  <c r="BV20" i="35"/>
  <c r="BU20" i="35"/>
  <c r="BT20" i="35"/>
  <c r="BS20" i="35"/>
  <c r="BR20" i="35"/>
  <c r="BQ20" i="35"/>
  <c r="BP20" i="35"/>
  <c r="BO20" i="35"/>
  <c r="BN20" i="35"/>
  <c r="BM20" i="35"/>
  <c r="BL20" i="35"/>
  <c r="BK20" i="35"/>
  <c r="BJ20" i="35"/>
  <c r="BI20" i="35"/>
  <c r="BH20" i="35"/>
  <c r="BG20" i="35"/>
  <c r="AZ20" i="35"/>
  <c r="AY20" i="35"/>
  <c r="AX20" i="35"/>
  <c r="AW20" i="35"/>
  <c r="AV20" i="35"/>
  <c r="AU20" i="35"/>
  <c r="AT20" i="35"/>
  <c r="AS20" i="35"/>
  <c r="AR20" i="35"/>
  <c r="AQ20" i="35"/>
  <c r="AP20" i="35"/>
  <c r="AO20" i="35"/>
  <c r="E20" i="35"/>
  <c r="BW19" i="35"/>
  <c r="BV19" i="35"/>
  <c r="BU19" i="35"/>
  <c r="BT19" i="35"/>
  <c r="BS19" i="35"/>
  <c r="BR19" i="35"/>
  <c r="BQ19" i="35"/>
  <c r="BP19" i="35"/>
  <c r="BO19" i="35"/>
  <c r="BN19" i="35"/>
  <c r="BM19" i="35"/>
  <c r="BL19" i="35"/>
  <c r="BK19" i="35"/>
  <c r="BJ19" i="35"/>
  <c r="BI19" i="35"/>
  <c r="BH19" i="35"/>
  <c r="BG19" i="35"/>
  <c r="AZ19" i="35"/>
  <c r="AY19" i="35"/>
  <c r="AX19" i="35"/>
  <c r="AW19" i="35"/>
  <c r="AV19" i="35"/>
  <c r="AU19" i="35"/>
  <c r="AT19" i="35"/>
  <c r="AS19" i="35"/>
  <c r="AR19" i="35"/>
  <c r="AQ19" i="35"/>
  <c r="AP19" i="35"/>
  <c r="AO19" i="35"/>
  <c r="E19" i="35"/>
  <c r="BW18" i="35"/>
  <c r="BV18" i="35"/>
  <c r="BU18" i="35"/>
  <c r="BT18" i="35"/>
  <c r="BS18" i="35"/>
  <c r="BR18" i="35"/>
  <c r="BQ18" i="35"/>
  <c r="BP18" i="35"/>
  <c r="BO18" i="35"/>
  <c r="BN18" i="35"/>
  <c r="BM18" i="35"/>
  <c r="BL18" i="35"/>
  <c r="BK18" i="35"/>
  <c r="BJ18" i="35"/>
  <c r="BI18" i="35"/>
  <c r="BH18" i="35"/>
  <c r="BG18" i="35"/>
  <c r="E18" i="35"/>
  <c r="BW17" i="35"/>
  <c r="BV17" i="35"/>
  <c r="BU17" i="35"/>
  <c r="BT17" i="35"/>
  <c r="BS17" i="35"/>
  <c r="BR17" i="35"/>
  <c r="BQ17" i="35"/>
  <c r="BP17" i="35"/>
  <c r="BO17" i="35"/>
  <c r="BN17" i="35"/>
  <c r="BM17" i="35"/>
  <c r="BL17" i="35"/>
  <c r="BK17" i="35"/>
  <c r="BJ17" i="35"/>
  <c r="BI17" i="35"/>
  <c r="BH17" i="35"/>
  <c r="BG17" i="35"/>
  <c r="E17" i="35"/>
  <c r="BW16" i="35"/>
  <c r="BV16" i="35"/>
  <c r="BU16" i="35"/>
  <c r="BT16" i="35"/>
  <c r="BS16" i="35"/>
  <c r="BR16" i="35"/>
  <c r="BQ16" i="35"/>
  <c r="BP16" i="35"/>
  <c r="BO16" i="35"/>
  <c r="BN16" i="35"/>
  <c r="BM16" i="35"/>
  <c r="BL16" i="35"/>
  <c r="BK16" i="35"/>
  <c r="BJ16" i="35"/>
  <c r="BI16" i="35"/>
  <c r="BH16" i="35"/>
  <c r="BG16" i="35"/>
  <c r="AZ16" i="35"/>
  <c r="AY16" i="35"/>
  <c r="AX16" i="35"/>
  <c r="AW16" i="35"/>
  <c r="AV16" i="35"/>
  <c r="AU16" i="35"/>
  <c r="AT16" i="35"/>
  <c r="AS16" i="35"/>
  <c r="AR16" i="35"/>
  <c r="AQ16" i="35"/>
  <c r="AP16" i="35"/>
  <c r="AO16" i="35"/>
  <c r="AN16" i="35"/>
  <c r="AM16" i="35"/>
  <c r="AL16" i="35"/>
  <c r="AK16" i="35"/>
  <c r="AJ16" i="35"/>
  <c r="E16" i="35"/>
  <c r="BW15" i="35"/>
  <c r="BV15" i="35"/>
  <c r="BU15" i="35"/>
  <c r="BT15" i="35"/>
  <c r="BS15" i="35"/>
  <c r="BR15" i="35"/>
  <c r="BQ15" i="35"/>
  <c r="BP15" i="35"/>
  <c r="BO15" i="35"/>
  <c r="BN15" i="35"/>
  <c r="BM15" i="35"/>
  <c r="BL15" i="35"/>
  <c r="BK15" i="35"/>
  <c r="BJ15" i="35"/>
  <c r="BI15" i="35"/>
  <c r="BH15" i="35"/>
  <c r="BG15" i="35"/>
  <c r="AZ15" i="35"/>
  <c r="AY15" i="35"/>
  <c r="AX15" i="35"/>
  <c r="AW15" i="35"/>
  <c r="AV15" i="35"/>
  <c r="AU15" i="35"/>
  <c r="AT15" i="35"/>
  <c r="AS15" i="35"/>
  <c r="AR15" i="35"/>
  <c r="AQ15" i="35"/>
  <c r="AP15" i="35"/>
  <c r="AO15" i="35"/>
  <c r="AN15" i="35"/>
  <c r="AM15" i="35"/>
  <c r="AL15" i="35"/>
  <c r="AK15" i="35"/>
  <c r="AJ15" i="35"/>
  <c r="E15" i="35"/>
  <c r="BW14" i="35"/>
  <c r="BV14" i="35"/>
  <c r="BU14" i="35"/>
  <c r="BT14" i="35"/>
  <c r="BS14" i="35"/>
  <c r="BR14" i="35"/>
  <c r="BQ14" i="35"/>
  <c r="BP14" i="35"/>
  <c r="BO14" i="35"/>
  <c r="BN14" i="35"/>
  <c r="BM14" i="35"/>
  <c r="BL14" i="35"/>
  <c r="BK14" i="35"/>
  <c r="BJ14" i="35"/>
  <c r="BI14" i="35"/>
  <c r="BH14" i="35"/>
  <c r="BG14" i="35"/>
  <c r="AZ14" i="35"/>
  <c r="AY14" i="35"/>
  <c r="AX14" i="35"/>
  <c r="AW14" i="35"/>
  <c r="AV14" i="35"/>
  <c r="AU14" i="35"/>
  <c r="AT14" i="35"/>
  <c r="AS14" i="35"/>
  <c r="AR14" i="35"/>
  <c r="AQ14" i="35"/>
  <c r="AP14" i="35"/>
  <c r="AO14" i="35"/>
  <c r="AN14" i="35"/>
  <c r="AM14" i="35"/>
  <c r="AL14" i="35"/>
  <c r="AK14" i="35"/>
  <c r="AJ14" i="35"/>
  <c r="E14" i="35"/>
  <c r="BG13" i="35"/>
  <c r="AJ13" i="35"/>
  <c r="E13" i="35"/>
  <c r="BG12" i="35"/>
  <c r="AJ12" i="35"/>
  <c r="E12" i="35"/>
  <c r="BG11" i="35"/>
  <c r="AJ11" i="35"/>
  <c r="E11" i="35"/>
  <c r="BG10" i="35"/>
  <c r="AJ10" i="35"/>
  <c r="E10" i="35"/>
  <c r="BW9" i="35"/>
  <c r="BV9" i="35"/>
  <c r="BU9" i="35"/>
  <c r="BT9" i="35"/>
  <c r="BS9" i="35"/>
  <c r="BR9" i="35"/>
  <c r="BQ9" i="35"/>
  <c r="BP9" i="35"/>
  <c r="BO9" i="35"/>
  <c r="BN9" i="35"/>
  <c r="BM9" i="35"/>
  <c r="BL9" i="35"/>
  <c r="BK9" i="35"/>
  <c r="BJ9" i="35"/>
  <c r="BI9" i="35"/>
  <c r="BH9" i="35"/>
  <c r="BG9" i="35"/>
  <c r="BF9" i="35"/>
  <c r="BE9" i="35"/>
  <c r="BD9" i="35"/>
  <c r="BC9" i="35"/>
  <c r="BB9" i="35"/>
  <c r="AZ9" i="35"/>
  <c r="AY9" i="35"/>
  <c r="AX9" i="35"/>
  <c r="AW9" i="35"/>
  <c r="AV9" i="35"/>
  <c r="AU9" i="35"/>
  <c r="AT9" i="35"/>
  <c r="AS9" i="35"/>
  <c r="AR9" i="35"/>
  <c r="AQ9" i="35"/>
  <c r="AP9" i="35"/>
  <c r="AO9" i="35"/>
  <c r="AN9" i="35"/>
  <c r="AM9" i="35"/>
  <c r="AL9" i="35"/>
  <c r="AK9" i="35"/>
  <c r="AJ9" i="35"/>
  <c r="AI9" i="35"/>
  <c r="AH9" i="35"/>
  <c r="AG9" i="35"/>
  <c r="AF9" i="35"/>
  <c r="AE9" i="35"/>
  <c r="E9" i="35"/>
  <c r="Z85" i="29"/>
  <c r="AY58" i="34"/>
  <c r="AU57" i="34"/>
  <c r="AV57" i="34"/>
  <c r="AW57" i="34"/>
  <c r="AX57" i="34"/>
  <c r="AY57" i="34"/>
  <c r="AU58" i="34"/>
  <c r="AV58" i="34"/>
  <c r="AW58" i="34"/>
  <c r="AX58" i="34"/>
  <c r="AU59" i="34"/>
  <c r="AV59" i="34"/>
  <c r="AW59" i="34"/>
  <c r="AX59" i="34"/>
  <c r="AY59" i="34"/>
  <c r="AU60" i="34"/>
  <c r="AV60" i="34"/>
  <c r="AW60" i="34"/>
  <c r="AX60" i="34"/>
  <c r="AY60" i="34"/>
  <c r="AU61" i="34"/>
  <c r="AV61" i="34"/>
  <c r="AW61" i="34"/>
  <c r="AX61" i="34"/>
  <c r="AY61" i="34"/>
  <c r="AU62" i="34"/>
  <c r="AV62" i="34"/>
  <c r="AW62" i="34"/>
  <c r="AX62" i="34"/>
  <c r="AY62" i="34"/>
  <c r="AU63" i="34"/>
  <c r="AV63" i="34"/>
  <c r="AW63" i="34"/>
  <c r="AX63" i="34"/>
  <c r="AY63" i="34"/>
  <c r="AU64" i="34"/>
  <c r="AV64" i="34"/>
  <c r="AW64" i="34"/>
  <c r="AX64" i="34"/>
  <c r="AY64" i="34"/>
  <c r="BW57" i="34"/>
  <c r="BW58" i="34"/>
  <c r="BW59" i="34"/>
  <c r="BW60" i="34"/>
  <c r="BW61" i="34"/>
  <c r="BW62" i="34"/>
  <c r="BW63" i="34"/>
  <c r="BW64" i="34"/>
  <c r="BW65" i="34"/>
  <c r="BW66" i="34"/>
  <c r="BW67" i="34"/>
  <c r="BW68" i="34"/>
  <c r="BW69" i="34"/>
  <c r="BV57" i="34"/>
  <c r="BV58" i="34"/>
  <c r="BV59" i="34"/>
  <c r="BV60" i="34"/>
  <c r="BV61" i="34"/>
  <c r="BV62" i="34"/>
  <c r="BV63" i="34"/>
  <c r="BV64" i="34"/>
  <c r="BV65" i="34"/>
  <c r="BV66" i="34"/>
  <c r="BV67" i="34"/>
  <c r="BV68" i="34"/>
  <c r="BV69" i="34"/>
  <c r="BN11" i="34"/>
  <c r="BO11" i="34"/>
  <c r="BP11" i="34"/>
  <c r="BQ11" i="34"/>
  <c r="BR11" i="34"/>
  <c r="BS11" i="34"/>
  <c r="BT11" i="34"/>
  <c r="BU11" i="34"/>
  <c r="BN12" i="34"/>
  <c r="BO12" i="34"/>
  <c r="BP12" i="34"/>
  <c r="BQ12" i="34"/>
  <c r="BR12" i="34"/>
  <c r="BS12" i="34"/>
  <c r="BT12" i="34"/>
  <c r="BU12" i="34"/>
  <c r="BN13" i="34"/>
  <c r="BO13" i="34"/>
  <c r="BP13" i="34"/>
  <c r="BQ13" i="34"/>
  <c r="BR13" i="34"/>
  <c r="BS13" i="34"/>
  <c r="BT13" i="34"/>
  <c r="BU13" i="34"/>
  <c r="BV13" i="34"/>
  <c r="BW13" i="34"/>
  <c r="BX13" i="34"/>
  <c r="BY13" i="34"/>
  <c r="BN14" i="34"/>
  <c r="BO14" i="34"/>
  <c r="BP14" i="34"/>
  <c r="BQ14" i="34"/>
  <c r="BR14" i="34"/>
  <c r="BS14" i="34"/>
  <c r="BT14" i="34"/>
  <c r="BU14" i="34"/>
  <c r="BV14" i="34"/>
  <c r="BW14" i="34"/>
  <c r="BX14" i="34"/>
  <c r="BY14" i="34"/>
  <c r="BN15" i="34"/>
  <c r="BO15" i="34"/>
  <c r="BP15" i="34"/>
  <c r="BQ15" i="34"/>
  <c r="BR15" i="34"/>
  <c r="BS15" i="34"/>
  <c r="BT15" i="34"/>
  <c r="BU15" i="34"/>
  <c r="BV15" i="34"/>
  <c r="BW15" i="34"/>
  <c r="BX15" i="34"/>
  <c r="BY15" i="34"/>
  <c r="BN16" i="34"/>
  <c r="BO16" i="34"/>
  <c r="BP16" i="34"/>
  <c r="BQ16" i="34"/>
  <c r="BR16" i="34"/>
  <c r="BS16" i="34"/>
  <c r="BT16" i="34"/>
  <c r="BU16" i="34"/>
  <c r="BV16" i="34"/>
  <c r="BW16" i="34"/>
  <c r="BX16" i="34"/>
  <c r="BY16" i="34"/>
  <c r="BN17" i="34"/>
  <c r="BO17" i="34"/>
  <c r="BP17" i="34"/>
  <c r="BQ17" i="34"/>
  <c r="BR17" i="34"/>
  <c r="BS17" i="34"/>
  <c r="BT17" i="34"/>
  <c r="BU17" i="34"/>
  <c r="BV17" i="34"/>
  <c r="BW17" i="34"/>
  <c r="BX17" i="34"/>
  <c r="BY17" i="34"/>
  <c r="AP11" i="34"/>
  <c r="AQ11" i="34"/>
  <c r="AR11" i="34"/>
  <c r="AS11" i="34"/>
  <c r="AT11" i="34"/>
  <c r="AU11" i="34"/>
  <c r="AV11" i="34"/>
  <c r="AW11" i="34"/>
  <c r="AP12" i="34"/>
  <c r="AQ12" i="34"/>
  <c r="AR12" i="34"/>
  <c r="AS12" i="34"/>
  <c r="AT12" i="34"/>
  <c r="AU12" i="34"/>
  <c r="AV12" i="34"/>
  <c r="AW12" i="34"/>
  <c r="AP13" i="34"/>
  <c r="AQ13" i="34"/>
  <c r="AR13" i="34"/>
  <c r="AS13" i="34"/>
  <c r="AT13" i="34"/>
  <c r="AU13" i="34"/>
  <c r="AV13" i="34"/>
  <c r="AW13" i="34"/>
  <c r="AX13" i="34"/>
  <c r="AY13" i="34"/>
  <c r="AZ13" i="34"/>
  <c r="BA13" i="34"/>
  <c r="AP14" i="34"/>
  <c r="AQ14" i="34"/>
  <c r="AR14" i="34"/>
  <c r="AS14" i="34"/>
  <c r="AT14" i="34"/>
  <c r="AU14" i="34"/>
  <c r="AV14" i="34"/>
  <c r="AW14" i="34"/>
  <c r="AX14" i="34"/>
  <c r="AY14" i="34"/>
  <c r="AZ14" i="34"/>
  <c r="BA14" i="34"/>
  <c r="AP15" i="34"/>
  <c r="AQ15" i="34"/>
  <c r="AR15" i="34"/>
  <c r="AS15" i="34"/>
  <c r="AT15" i="34"/>
  <c r="AU15" i="34"/>
  <c r="AV15" i="34"/>
  <c r="AW15" i="34"/>
  <c r="AX15" i="34"/>
  <c r="AY15" i="34"/>
  <c r="AZ15" i="34"/>
  <c r="BA15" i="34"/>
  <c r="AP16" i="34"/>
  <c r="AQ16" i="34"/>
  <c r="AR16" i="34"/>
  <c r="AS16" i="34"/>
  <c r="AT16" i="34"/>
  <c r="AU16" i="34"/>
  <c r="AV16" i="34"/>
  <c r="AW16" i="34"/>
  <c r="AX16" i="34"/>
  <c r="AY16" i="34"/>
  <c r="AZ16" i="34"/>
  <c r="BA16" i="34"/>
  <c r="G224" i="34"/>
  <c r="G195" i="34" s="1"/>
  <c r="G222" i="34"/>
  <c r="AC219" i="34" a="1"/>
  <c r="AC219" i="34" s="1"/>
  <c r="AB219" i="34" a="1"/>
  <c r="AB219" i="34" s="1"/>
  <c r="AA219" i="34" a="1"/>
  <c r="AA219" i="34" s="1"/>
  <c r="M219" i="34" a="1"/>
  <c r="M219" i="34" s="1"/>
  <c r="L219" i="34" a="1"/>
  <c r="L219" i="34" s="1"/>
  <c r="K219" i="34" a="1"/>
  <c r="K219" i="34" s="1"/>
  <c r="J219" i="34" a="1"/>
  <c r="J219" i="34" s="1"/>
  <c r="I219" i="34" a="1"/>
  <c r="I219" i="34" s="1"/>
  <c r="H219" i="34" a="1"/>
  <c r="H219" i="34" s="1"/>
  <c r="AC218" i="34" a="1"/>
  <c r="AC218" i="34" s="1"/>
  <c r="AB218" i="34" a="1"/>
  <c r="AB218" i="34" s="1"/>
  <c r="AA218" i="34" a="1"/>
  <c r="AA218" i="34" s="1"/>
  <c r="M218" i="34" a="1"/>
  <c r="M218" i="34" s="1"/>
  <c r="L218" i="34" a="1"/>
  <c r="L218" i="34" s="1"/>
  <c r="K218" i="34" a="1"/>
  <c r="K218" i="34" s="1"/>
  <c r="J218" i="34" a="1"/>
  <c r="J218" i="34" s="1"/>
  <c r="I218" i="34" a="1"/>
  <c r="I218" i="34" s="1"/>
  <c r="H218" i="34" a="1"/>
  <c r="H218" i="34" s="1"/>
  <c r="F217" i="34"/>
  <c r="AC216" i="34" a="1"/>
  <c r="AC216" i="34" s="1"/>
  <c r="AB216" i="34" a="1"/>
  <c r="AB216" i="34" s="1"/>
  <c r="AA216" i="34" a="1"/>
  <c r="AA216" i="34" s="1"/>
  <c r="AA217" i="34" s="1"/>
  <c r="M216" i="34" a="1"/>
  <c r="M216" i="34" s="1"/>
  <c r="M217" i="34" s="1"/>
  <c r="L216" i="34" a="1"/>
  <c r="L216" i="34" s="1"/>
  <c r="L217" i="34" s="1"/>
  <c r="K216" i="34" a="1"/>
  <c r="K216" i="34" s="1"/>
  <c r="K217" i="34" s="1"/>
  <c r="J216" i="34" a="1"/>
  <c r="J216" i="34" s="1"/>
  <c r="J217" i="34" s="1"/>
  <c r="I216" i="34" a="1"/>
  <c r="I216" i="34" s="1"/>
  <c r="I217" i="34" s="1"/>
  <c r="H216" i="34" a="1"/>
  <c r="H216" i="34" s="1"/>
  <c r="F211" i="34"/>
  <c r="AB210" i="34"/>
  <c r="AB214" i="34" s="1"/>
  <c r="AA210" i="34"/>
  <c r="AA214" i="34" s="1"/>
  <c r="M210" i="34"/>
  <c r="L210" i="34"/>
  <c r="K210" i="34"/>
  <c r="J210" i="34"/>
  <c r="I210" i="34"/>
  <c r="H210" i="34"/>
  <c r="AC208" i="34" a="1"/>
  <c r="AC208" i="34" s="1"/>
  <c r="AB208" i="34" a="1"/>
  <c r="AB208" i="34" s="1"/>
  <c r="AB227" i="34" s="1"/>
  <c r="AA208" i="34" a="1"/>
  <c r="AA208" i="34" s="1"/>
  <c r="AA227" i="34" s="1"/>
  <c r="M208" i="34" a="1"/>
  <c r="M208" i="34" s="1"/>
  <c r="L208" i="34" a="1"/>
  <c r="L208" i="34" s="1"/>
  <c r="K208" i="34" a="1"/>
  <c r="K208" i="34" s="1"/>
  <c r="J208" i="34" a="1"/>
  <c r="J208" i="34" s="1"/>
  <c r="I208" i="34" a="1"/>
  <c r="I208" i="34" s="1"/>
  <c r="H208" i="34" a="1"/>
  <c r="H208" i="34" s="1"/>
  <c r="F207" i="34"/>
  <c r="AC206" i="34" a="1"/>
  <c r="AC206" i="34" s="1"/>
  <c r="AB206" i="34" a="1"/>
  <c r="AB206" i="34" s="1"/>
  <c r="AA206" i="34" a="1"/>
  <c r="AA206" i="34" s="1"/>
  <c r="AA207" i="34" s="1"/>
  <c r="M206" i="34" a="1"/>
  <c r="M206" i="34" s="1"/>
  <c r="L206" i="34" a="1"/>
  <c r="L206" i="34" s="1"/>
  <c r="K206" i="34" a="1"/>
  <c r="K206" i="34" s="1"/>
  <c r="J206" i="34" a="1"/>
  <c r="J206" i="34" s="1"/>
  <c r="I206" i="34" a="1"/>
  <c r="I206" i="34" s="1"/>
  <c r="H206" i="34" a="1"/>
  <c r="H206" i="34" s="1"/>
  <c r="G185" i="34"/>
  <c r="AC142" i="34"/>
  <c r="AB142" i="34"/>
  <c r="AA142" i="34"/>
  <c r="Z142" i="34"/>
  <c r="Y142" i="34"/>
  <c r="X142" i="34"/>
  <c r="W142" i="34"/>
  <c r="V142" i="34"/>
  <c r="U142" i="34"/>
  <c r="T142" i="34"/>
  <c r="S142" i="34"/>
  <c r="R142" i="34"/>
  <c r="Q142" i="34"/>
  <c r="P142" i="34"/>
  <c r="O142" i="34"/>
  <c r="N142" i="34"/>
  <c r="M142" i="34"/>
  <c r="L142" i="34"/>
  <c r="K142" i="34"/>
  <c r="J142" i="34"/>
  <c r="I142" i="34"/>
  <c r="H142" i="34"/>
  <c r="AC141" i="34"/>
  <c r="AB141" i="34"/>
  <c r="AA141" i="34"/>
  <c r="Z141" i="34"/>
  <c r="Y141" i="34"/>
  <c r="X141" i="34"/>
  <c r="W141" i="34"/>
  <c r="V141" i="34"/>
  <c r="U141" i="34"/>
  <c r="T141" i="34"/>
  <c r="S141" i="34"/>
  <c r="R141" i="34"/>
  <c r="Q141" i="34"/>
  <c r="P141" i="34"/>
  <c r="O141" i="34"/>
  <c r="N141" i="34"/>
  <c r="M141" i="34"/>
  <c r="L141" i="34"/>
  <c r="K141" i="34"/>
  <c r="J141" i="34"/>
  <c r="I141" i="34"/>
  <c r="H141" i="34"/>
  <c r="AC140" i="34"/>
  <c r="AC151" i="34" s="1"/>
  <c r="AB140" i="34"/>
  <c r="AB151" i="34" s="1"/>
  <c r="AA140" i="34"/>
  <c r="AA151" i="34" s="1"/>
  <c r="Z140" i="34"/>
  <c r="Z151" i="34" s="1"/>
  <c r="Y140" i="34"/>
  <c r="Y151" i="34" s="1"/>
  <c r="X140" i="34"/>
  <c r="X151" i="34" s="1"/>
  <c r="W140" i="34"/>
  <c r="W151" i="34" s="1"/>
  <c r="V140" i="34"/>
  <c r="V151" i="34" s="1"/>
  <c r="U140" i="34"/>
  <c r="U151" i="34" s="1"/>
  <c r="T140" i="34"/>
  <c r="T151" i="34" s="1"/>
  <c r="S140" i="34"/>
  <c r="S151" i="34" s="1"/>
  <c r="R140" i="34"/>
  <c r="R151" i="34" s="1"/>
  <c r="Q140" i="34"/>
  <c r="Q151" i="34" s="1"/>
  <c r="P140" i="34"/>
  <c r="P151" i="34" s="1"/>
  <c r="O140" i="34"/>
  <c r="O151" i="34" s="1"/>
  <c r="N140" i="34"/>
  <c r="N151" i="34" s="1"/>
  <c r="M140" i="34"/>
  <c r="M151" i="34" s="1"/>
  <c r="L140" i="34"/>
  <c r="L151" i="34" s="1"/>
  <c r="K140" i="34"/>
  <c r="K151" i="34" s="1"/>
  <c r="J140" i="34"/>
  <c r="J151" i="34" s="1"/>
  <c r="I140" i="34"/>
  <c r="I151" i="34" s="1"/>
  <c r="H140" i="34"/>
  <c r="H151" i="34" s="1"/>
  <c r="AC139" i="34"/>
  <c r="AC150" i="34" s="1"/>
  <c r="AB139" i="34"/>
  <c r="AB150" i="34" s="1"/>
  <c r="AA139" i="34"/>
  <c r="AA150" i="34" s="1"/>
  <c r="Z139" i="34"/>
  <c r="Z150" i="34" s="1"/>
  <c r="Y139" i="34"/>
  <c r="Y150" i="34" s="1"/>
  <c r="X139" i="34"/>
  <c r="X150" i="34" s="1"/>
  <c r="W139" i="34"/>
  <c r="W150" i="34" s="1"/>
  <c r="V139" i="34"/>
  <c r="V150" i="34" s="1"/>
  <c r="U139" i="34"/>
  <c r="U150" i="34" s="1"/>
  <c r="T139" i="34"/>
  <c r="T150" i="34" s="1"/>
  <c r="S139" i="34"/>
  <c r="S150" i="34" s="1"/>
  <c r="R139" i="34"/>
  <c r="R150" i="34" s="1"/>
  <c r="Q139" i="34"/>
  <c r="Q150" i="34" s="1"/>
  <c r="P139" i="34"/>
  <c r="P150" i="34" s="1"/>
  <c r="O139" i="34"/>
  <c r="O150" i="34" s="1"/>
  <c r="N139" i="34"/>
  <c r="N150" i="34" s="1"/>
  <c r="M139" i="34"/>
  <c r="M150" i="34" s="1"/>
  <c r="L139" i="34"/>
  <c r="L150" i="34" s="1"/>
  <c r="K139" i="34"/>
  <c r="K150" i="34" s="1"/>
  <c r="J139" i="34"/>
  <c r="J150" i="34" s="1"/>
  <c r="I139" i="34"/>
  <c r="I150" i="34" s="1"/>
  <c r="H139" i="34"/>
  <c r="H150" i="34" s="1"/>
  <c r="AC138" i="34"/>
  <c r="AC149" i="34" s="1"/>
  <c r="AB138" i="34"/>
  <c r="AB149" i="34" s="1"/>
  <c r="AA138" i="34"/>
  <c r="AA149" i="34" s="1"/>
  <c r="Z138" i="34"/>
  <c r="Z149" i="34" s="1"/>
  <c r="Y138" i="34"/>
  <c r="Y149" i="34" s="1"/>
  <c r="X138" i="34"/>
  <c r="X149" i="34" s="1"/>
  <c r="W138" i="34"/>
  <c r="W149" i="34" s="1"/>
  <c r="V138" i="34"/>
  <c r="V149" i="34" s="1"/>
  <c r="U138" i="34"/>
  <c r="U149" i="34" s="1"/>
  <c r="T138" i="34"/>
  <c r="T149" i="34" s="1"/>
  <c r="S138" i="34"/>
  <c r="S149" i="34" s="1"/>
  <c r="R138" i="34"/>
  <c r="R149" i="34" s="1"/>
  <c r="Q138" i="34"/>
  <c r="Q149" i="34" s="1"/>
  <c r="P138" i="34"/>
  <c r="P149" i="34" s="1"/>
  <c r="O138" i="34"/>
  <c r="O149" i="34" s="1"/>
  <c r="N138" i="34"/>
  <c r="N149" i="34" s="1"/>
  <c r="M138" i="34"/>
  <c r="M149" i="34" s="1"/>
  <c r="L138" i="34"/>
  <c r="L149" i="34" s="1"/>
  <c r="K138" i="34"/>
  <c r="K149" i="34" s="1"/>
  <c r="J138" i="34"/>
  <c r="J149" i="34" s="1"/>
  <c r="I138" i="34"/>
  <c r="I149" i="34" s="1"/>
  <c r="H138" i="34"/>
  <c r="H149" i="34" s="1"/>
  <c r="AC137" i="34"/>
  <c r="AC148" i="34" s="1"/>
  <c r="AB137" i="34"/>
  <c r="AB148" i="34" s="1"/>
  <c r="AA137" i="34"/>
  <c r="AA148" i="34" s="1"/>
  <c r="Z137" i="34"/>
  <c r="Z148" i="34" s="1"/>
  <c r="Y137" i="34"/>
  <c r="Y148" i="34" s="1"/>
  <c r="X137" i="34"/>
  <c r="X148" i="34" s="1"/>
  <c r="W137" i="34"/>
  <c r="W148" i="34" s="1"/>
  <c r="V137" i="34"/>
  <c r="V148" i="34" s="1"/>
  <c r="U137" i="34"/>
  <c r="U148" i="34" s="1"/>
  <c r="T137" i="34"/>
  <c r="T148" i="34" s="1"/>
  <c r="S137" i="34"/>
  <c r="S148" i="34" s="1"/>
  <c r="R137" i="34"/>
  <c r="R148" i="34" s="1"/>
  <c r="Q137" i="34"/>
  <c r="Q148" i="34" s="1"/>
  <c r="P137" i="34"/>
  <c r="P148" i="34" s="1"/>
  <c r="O137" i="34"/>
  <c r="O148" i="34" s="1"/>
  <c r="N137" i="34"/>
  <c r="N148" i="34" s="1"/>
  <c r="M137" i="34"/>
  <c r="M148" i="34" s="1"/>
  <c r="L137" i="34"/>
  <c r="L148" i="34" s="1"/>
  <c r="K137" i="34"/>
  <c r="K148" i="34" s="1"/>
  <c r="J137" i="34"/>
  <c r="J148" i="34" s="1"/>
  <c r="I137" i="34"/>
  <c r="I148" i="34" s="1"/>
  <c r="H137" i="34"/>
  <c r="H148" i="34" s="1"/>
  <c r="AC136" i="34"/>
  <c r="AB136" i="34"/>
  <c r="AA136" i="34"/>
  <c r="Z136" i="34"/>
  <c r="Y136" i="34"/>
  <c r="X136" i="34"/>
  <c r="W136" i="34"/>
  <c r="V136" i="34"/>
  <c r="U136" i="34"/>
  <c r="T136" i="34"/>
  <c r="S136" i="34"/>
  <c r="R136" i="34"/>
  <c r="Q136" i="34"/>
  <c r="P136" i="34"/>
  <c r="O136" i="34"/>
  <c r="N136" i="34"/>
  <c r="M136" i="34"/>
  <c r="L136" i="34"/>
  <c r="K136" i="34"/>
  <c r="J136" i="34"/>
  <c r="I136" i="34"/>
  <c r="H136" i="34"/>
  <c r="AC135" i="34"/>
  <c r="AB135" i="34"/>
  <c r="AA135" i="34"/>
  <c r="Z135" i="34"/>
  <c r="Y135" i="34"/>
  <c r="X135" i="34"/>
  <c r="W135" i="34"/>
  <c r="V135" i="34"/>
  <c r="U135" i="34"/>
  <c r="T135" i="34"/>
  <c r="S135" i="34"/>
  <c r="R135" i="34"/>
  <c r="Q135" i="34"/>
  <c r="P135" i="34"/>
  <c r="O135" i="34"/>
  <c r="N135" i="34"/>
  <c r="M135" i="34"/>
  <c r="L135" i="34"/>
  <c r="K135" i="34"/>
  <c r="J135" i="34"/>
  <c r="I135" i="34"/>
  <c r="H135" i="34"/>
  <c r="AC134" i="34"/>
  <c r="AB134" i="34"/>
  <c r="AA134" i="34"/>
  <c r="AA146" i="34" s="1"/>
  <c r="Z134" i="34"/>
  <c r="Z146" i="34" s="1"/>
  <c r="Y134" i="34"/>
  <c r="Y146" i="34" s="1"/>
  <c r="X134" i="34"/>
  <c r="X146" i="34" s="1"/>
  <c r="W134" i="34"/>
  <c r="V134" i="34"/>
  <c r="V146" i="34" s="1"/>
  <c r="U134" i="34"/>
  <c r="T134" i="34"/>
  <c r="S134" i="34"/>
  <c r="S146" i="34" s="1"/>
  <c r="R134" i="34"/>
  <c r="R146" i="34" s="1"/>
  <c r="Q134" i="34"/>
  <c r="Q146" i="34" s="1"/>
  <c r="P134" i="34"/>
  <c r="P146" i="34" s="1"/>
  <c r="O134" i="34"/>
  <c r="N134" i="34"/>
  <c r="N146" i="34" s="1"/>
  <c r="M134" i="34"/>
  <c r="L134" i="34"/>
  <c r="K134" i="34"/>
  <c r="K146" i="34" s="1"/>
  <c r="J134" i="34"/>
  <c r="J146" i="34" s="1"/>
  <c r="I134" i="34"/>
  <c r="I146" i="34" s="1"/>
  <c r="H134" i="34"/>
  <c r="H146" i="34" s="1"/>
  <c r="G114" i="34"/>
  <c r="G94" i="34"/>
  <c r="G103" i="34" s="1"/>
  <c r="G112" i="34" s="1"/>
  <c r="G121" i="34" s="1"/>
  <c r="G130" i="34" s="1"/>
  <c r="G93" i="34"/>
  <c r="G102" i="34" s="1"/>
  <c r="G111" i="34" s="1"/>
  <c r="G120" i="34" s="1"/>
  <c r="G129" i="34" s="1"/>
  <c r="G91" i="34"/>
  <c r="G100" i="34" s="1"/>
  <c r="G109" i="34" s="1"/>
  <c r="G118" i="34" s="1"/>
  <c r="G127" i="34" s="1"/>
  <c r="G90" i="34"/>
  <c r="G99" i="34" s="1"/>
  <c r="G108" i="34" s="1"/>
  <c r="G117" i="34" s="1"/>
  <c r="G126" i="34" s="1"/>
  <c r="G89" i="34"/>
  <c r="G98" i="34" s="1"/>
  <c r="G107" i="34" s="1"/>
  <c r="G116" i="34" s="1"/>
  <c r="G125" i="34" s="1"/>
  <c r="G88" i="34"/>
  <c r="G97" i="34" s="1"/>
  <c r="G106" i="34" s="1"/>
  <c r="G115" i="34" s="1"/>
  <c r="G124" i="34" s="1"/>
  <c r="AC84" i="34"/>
  <c r="AB84" i="34"/>
  <c r="AA84" i="34"/>
  <c r="Z84" i="34"/>
  <c r="Y84" i="34"/>
  <c r="X84" i="34"/>
  <c r="W84" i="34"/>
  <c r="V84" i="34"/>
  <c r="U84" i="34"/>
  <c r="T84" i="34"/>
  <c r="S84" i="34"/>
  <c r="R84" i="34"/>
  <c r="Q84" i="34"/>
  <c r="P84" i="34"/>
  <c r="O84" i="34"/>
  <c r="N84" i="34"/>
  <c r="M84" i="34"/>
  <c r="L84" i="34"/>
  <c r="K84" i="34"/>
  <c r="J84" i="34"/>
  <c r="I84" i="34"/>
  <c r="H84" i="34"/>
  <c r="AC81" i="34"/>
  <c r="AB81" i="34"/>
  <c r="AA81" i="34"/>
  <c r="Z81" i="34"/>
  <c r="Y81" i="34"/>
  <c r="X81" i="34"/>
  <c r="W81" i="34"/>
  <c r="V81" i="34"/>
  <c r="U81" i="34"/>
  <c r="T81" i="34"/>
  <c r="S81" i="34"/>
  <c r="R81" i="34"/>
  <c r="Q81" i="34"/>
  <c r="P81" i="34"/>
  <c r="O81" i="34"/>
  <c r="N81" i="34"/>
  <c r="M81" i="34"/>
  <c r="L81" i="34"/>
  <c r="K81" i="34"/>
  <c r="J81" i="34"/>
  <c r="I81" i="34"/>
  <c r="H81" i="34"/>
  <c r="AC80" i="34"/>
  <c r="AB80" i="34"/>
  <c r="AA80" i="34"/>
  <c r="Z80" i="34"/>
  <c r="Y80" i="34"/>
  <c r="X80" i="34"/>
  <c r="W80" i="34"/>
  <c r="V80" i="34"/>
  <c r="U80" i="34"/>
  <c r="T80" i="34"/>
  <c r="S80" i="34"/>
  <c r="R80" i="34"/>
  <c r="Q80" i="34"/>
  <c r="P80" i="34"/>
  <c r="O80" i="34"/>
  <c r="N80" i="34"/>
  <c r="M80" i="34"/>
  <c r="L80" i="34"/>
  <c r="K80" i="34"/>
  <c r="J80" i="34"/>
  <c r="I80" i="34"/>
  <c r="H80" i="34"/>
  <c r="AC79" i="34"/>
  <c r="AB79" i="34"/>
  <c r="AA79" i="34"/>
  <c r="Z79" i="34"/>
  <c r="Y79" i="34"/>
  <c r="X79" i="34"/>
  <c r="W79" i="34"/>
  <c r="V79" i="34"/>
  <c r="U79" i="34"/>
  <c r="T79" i="34"/>
  <c r="S79" i="34"/>
  <c r="R79" i="34"/>
  <c r="Q79" i="34"/>
  <c r="P79" i="34"/>
  <c r="O79" i="34"/>
  <c r="N79" i="34"/>
  <c r="M79" i="34"/>
  <c r="L79" i="34"/>
  <c r="K79" i="34"/>
  <c r="J79" i="34"/>
  <c r="I79" i="34"/>
  <c r="H79" i="34"/>
  <c r="G78" i="34"/>
  <c r="E74" i="34"/>
  <c r="E73" i="34"/>
  <c r="E72" i="34"/>
  <c r="E71" i="34"/>
  <c r="E70" i="34"/>
  <c r="E69" i="34"/>
  <c r="AT68" i="34"/>
  <c r="AS68" i="34"/>
  <c r="AR68" i="34"/>
  <c r="AQ68" i="34"/>
  <c r="E68" i="34"/>
  <c r="AT67" i="34"/>
  <c r="AS67" i="34"/>
  <c r="AR67" i="34"/>
  <c r="AQ67" i="34"/>
  <c r="E67" i="34"/>
  <c r="AT66" i="34"/>
  <c r="AS66" i="34"/>
  <c r="AR66" i="34"/>
  <c r="AQ66" i="34"/>
  <c r="E66" i="34"/>
  <c r="AT65" i="34"/>
  <c r="AS65" i="34"/>
  <c r="AR65" i="34"/>
  <c r="AQ65" i="34"/>
  <c r="E65" i="34"/>
  <c r="BY64" i="34"/>
  <c r="BX64" i="34"/>
  <c r="BU64" i="34"/>
  <c r="BT64" i="34"/>
  <c r="BS64" i="34"/>
  <c r="BR64" i="34"/>
  <c r="BQ64" i="34"/>
  <c r="BP64" i="34"/>
  <c r="BO64" i="34"/>
  <c r="BN64" i="34"/>
  <c r="BM64" i="34"/>
  <c r="BL64" i="34"/>
  <c r="BK64" i="34"/>
  <c r="BJ64" i="34"/>
  <c r="BI64" i="34"/>
  <c r="BH64" i="34"/>
  <c r="BG64" i="34"/>
  <c r="BF64" i="34"/>
  <c r="BE64" i="34"/>
  <c r="BD64" i="34"/>
  <c r="BA64" i="34"/>
  <c r="AZ64" i="34"/>
  <c r="AT64" i="34"/>
  <c r="AS64" i="34"/>
  <c r="AR64" i="34"/>
  <c r="AQ64" i="34"/>
  <c r="AP64" i="34"/>
  <c r="AO64" i="34"/>
  <c r="AN64" i="34"/>
  <c r="AM64" i="34"/>
  <c r="AL64" i="34"/>
  <c r="AK64" i="34"/>
  <c r="AJ64" i="34"/>
  <c r="AI64" i="34"/>
  <c r="AH64" i="34"/>
  <c r="AG64" i="34"/>
  <c r="AF64" i="34"/>
  <c r="E64" i="34"/>
  <c r="BY63" i="34"/>
  <c r="BX63" i="34"/>
  <c r="BU63" i="34"/>
  <c r="BT63" i="34"/>
  <c r="BS63" i="34"/>
  <c r="BR63" i="34"/>
  <c r="BQ63" i="34"/>
  <c r="BP63" i="34"/>
  <c r="BO63" i="34"/>
  <c r="BN63" i="34"/>
  <c r="BM63" i="34"/>
  <c r="BL63" i="34"/>
  <c r="BK63" i="34"/>
  <c r="BJ63" i="34"/>
  <c r="BI63" i="34"/>
  <c r="BH63" i="34"/>
  <c r="BG63" i="34"/>
  <c r="BF63" i="34"/>
  <c r="BE63" i="34"/>
  <c r="BD63" i="34"/>
  <c r="BA63" i="34"/>
  <c r="AZ63" i="34"/>
  <c r="AT63" i="34"/>
  <c r="AS63" i="34"/>
  <c r="AR63" i="34"/>
  <c r="AQ63" i="34"/>
  <c r="AP63" i="34"/>
  <c r="AO63" i="34"/>
  <c r="AN63" i="34"/>
  <c r="AM63" i="34"/>
  <c r="AL63" i="34"/>
  <c r="AK63" i="34"/>
  <c r="AJ63" i="34"/>
  <c r="AI63" i="34"/>
  <c r="AH63" i="34"/>
  <c r="AG63" i="34"/>
  <c r="AF63" i="34"/>
  <c r="E63" i="34"/>
  <c r="BY62" i="34"/>
  <c r="BX62" i="34"/>
  <c r="BU62" i="34"/>
  <c r="BT62" i="34"/>
  <c r="BS62" i="34"/>
  <c r="BR62" i="34"/>
  <c r="BQ62" i="34"/>
  <c r="BP62" i="34"/>
  <c r="BO62" i="34"/>
  <c r="BN62" i="34"/>
  <c r="BM62" i="34"/>
  <c r="BL62" i="34"/>
  <c r="BK62" i="34"/>
  <c r="BJ62" i="34"/>
  <c r="BI62" i="34"/>
  <c r="BH62" i="34"/>
  <c r="BG62" i="34"/>
  <c r="BF62" i="34"/>
  <c r="BE62" i="34"/>
  <c r="BD62" i="34"/>
  <c r="BA62" i="34"/>
  <c r="AZ62" i="34"/>
  <c r="AT62" i="34"/>
  <c r="AS62" i="34"/>
  <c r="AR62" i="34"/>
  <c r="AQ62" i="34"/>
  <c r="AP62" i="34"/>
  <c r="AO62" i="34"/>
  <c r="AN62" i="34"/>
  <c r="AM62" i="34"/>
  <c r="AL62" i="34"/>
  <c r="AK62" i="34"/>
  <c r="AJ62" i="34"/>
  <c r="AI62" i="34"/>
  <c r="AH62" i="34"/>
  <c r="AG62" i="34"/>
  <c r="AF62" i="34"/>
  <c r="E62" i="34"/>
  <c r="BY61" i="34"/>
  <c r="BX61" i="34"/>
  <c r="BU61" i="34"/>
  <c r="BT61" i="34"/>
  <c r="BS61" i="34"/>
  <c r="BR61" i="34"/>
  <c r="BQ61" i="34"/>
  <c r="BP61" i="34"/>
  <c r="BO61" i="34"/>
  <c r="BN61" i="34"/>
  <c r="BM61" i="34"/>
  <c r="BL61" i="34"/>
  <c r="BK61" i="34"/>
  <c r="BJ61" i="34"/>
  <c r="BI61" i="34"/>
  <c r="BH61" i="34"/>
  <c r="BG61" i="34"/>
  <c r="BF61" i="34"/>
  <c r="BE61" i="34"/>
  <c r="BD61" i="34"/>
  <c r="BA61" i="34"/>
  <c r="AZ61" i="34"/>
  <c r="AT61" i="34"/>
  <c r="AS61" i="34"/>
  <c r="AR61" i="34"/>
  <c r="AQ61" i="34"/>
  <c r="AP61" i="34"/>
  <c r="AO61" i="34"/>
  <c r="AN61" i="34"/>
  <c r="AM61" i="34"/>
  <c r="AL61" i="34"/>
  <c r="AK61" i="34"/>
  <c r="AJ61" i="34"/>
  <c r="AI61" i="34"/>
  <c r="AH61" i="34"/>
  <c r="AG61" i="34"/>
  <c r="AF61" i="34"/>
  <c r="E61" i="34"/>
  <c r="BY60" i="34"/>
  <c r="BX60" i="34"/>
  <c r="BU60" i="34"/>
  <c r="BT60" i="34"/>
  <c r="BS60" i="34"/>
  <c r="BR60" i="34"/>
  <c r="BQ60" i="34"/>
  <c r="BP60" i="34"/>
  <c r="BO60" i="34"/>
  <c r="BN60" i="34"/>
  <c r="BM60" i="34"/>
  <c r="BL60" i="34"/>
  <c r="BK60" i="34"/>
  <c r="BJ60" i="34"/>
  <c r="BI60" i="34"/>
  <c r="BH60" i="34"/>
  <c r="BG60" i="34"/>
  <c r="BF60" i="34"/>
  <c r="BE60" i="34"/>
  <c r="BD60" i="34"/>
  <c r="BA60" i="34"/>
  <c r="AZ60" i="34"/>
  <c r="AT60" i="34"/>
  <c r="AS60" i="34"/>
  <c r="AR60" i="34"/>
  <c r="AQ60" i="34"/>
  <c r="AP60" i="34"/>
  <c r="AO60" i="34"/>
  <c r="AN60" i="34"/>
  <c r="AM60" i="34"/>
  <c r="AL60" i="34"/>
  <c r="AK60" i="34"/>
  <c r="AJ60" i="34"/>
  <c r="AI60" i="34"/>
  <c r="AH60" i="34"/>
  <c r="AG60" i="34"/>
  <c r="AF60" i="34"/>
  <c r="E60" i="34"/>
  <c r="BY59" i="34"/>
  <c r="BX59" i="34"/>
  <c r="BU59" i="34"/>
  <c r="BT59" i="34"/>
  <c r="BS59" i="34"/>
  <c r="BR59" i="34"/>
  <c r="BQ59" i="34"/>
  <c r="BP59" i="34"/>
  <c r="BO59" i="34"/>
  <c r="BN59" i="34"/>
  <c r="BM59" i="34"/>
  <c r="BL59" i="34"/>
  <c r="BK59" i="34"/>
  <c r="BJ59" i="34"/>
  <c r="BI59" i="34"/>
  <c r="BH59" i="34"/>
  <c r="BG59" i="34"/>
  <c r="BF59" i="34"/>
  <c r="BE59" i="34"/>
  <c r="BD59" i="34"/>
  <c r="BA59" i="34"/>
  <c r="AZ59" i="34"/>
  <c r="AT59" i="34"/>
  <c r="AS59" i="34"/>
  <c r="AR59" i="34"/>
  <c r="AQ59" i="34"/>
  <c r="AP59" i="34"/>
  <c r="AO59" i="34"/>
  <c r="AN59" i="34"/>
  <c r="AM59" i="34"/>
  <c r="AL59" i="34"/>
  <c r="AK59" i="34"/>
  <c r="AJ59" i="34"/>
  <c r="AI59" i="34"/>
  <c r="AH59" i="34"/>
  <c r="AG59" i="34"/>
  <c r="AF59" i="34"/>
  <c r="E59" i="34"/>
  <c r="BY58" i="34"/>
  <c r="BX58" i="34"/>
  <c r="BU58" i="34"/>
  <c r="BT58" i="34"/>
  <c r="BS58" i="34"/>
  <c r="BR58" i="34"/>
  <c r="BQ58" i="34"/>
  <c r="BP58" i="34"/>
  <c r="BO58" i="34"/>
  <c r="BN58" i="34"/>
  <c r="BM58" i="34"/>
  <c r="BL58" i="34"/>
  <c r="BK58" i="34"/>
  <c r="BJ58" i="34"/>
  <c r="BI58" i="34"/>
  <c r="BH58" i="34"/>
  <c r="BG58" i="34"/>
  <c r="BF58" i="34"/>
  <c r="BE58" i="34"/>
  <c r="BD58" i="34"/>
  <c r="BA58" i="34"/>
  <c r="AZ58" i="34"/>
  <c r="AT58" i="34"/>
  <c r="AS58" i="34"/>
  <c r="AR58" i="34"/>
  <c r="AQ58" i="34"/>
  <c r="AP58" i="34"/>
  <c r="AO58" i="34"/>
  <c r="AN58" i="34"/>
  <c r="AM58" i="34"/>
  <c r="AL58" i="34"/>
  <c r="AK58" i="34"/>
  <c r="AJ58" i="34"/>
  <c r="AI58" i="34"/>
  <c r="AH58" i="34"/>
  <c r="AG58" i="34"/>
  <c r="AF58" i="34"/>
  <c r="E58" i="34"/>
  <c r="BY57" i="34"/>
  <c r="BX57" i="34"/>
  <c r="BU57" i="34"/>
  <c r="BT57" i="34"/>
  <c r="BS57" i="34"/>
  <c r="BR57" i="34"/>
  <c r="BQ57" i="34"/>
  <c r="BP57" i="34"/>
  <c r="BO57" i="34"/>
  <c r="BN57" i="34"/>
  <c r="BM57" i="34"/>
  <c r="BL57" i="34"/>
  <c r="BK57" i="34"/>
  <c r="BJ57" i="34"/>
  <c r="BI57" i="34"/>
  <c r="BH57" i="34"/>
  <c r="BG57" i="34"/>
  <c r="BF57" i="34"/>
  <c r="BE57" i="34"/>
  <c r="BD57" i="34"/>
  <c r="BA57" i="34"/>
  <c r="AZ57" i="34"/>
  <c r="AT57" i="34"/>
  <c r="AS57" i="34"/>
  <c r="AR57" i="34"/>
  <c r="AQ57" i="34"/>
  <c r="AP57" i="34"/>
  <c r="AO57" i="34"/>
  <c r="AN57" i="34"/>
  <c r="AM57" i="34"/>
  <c r="AL57" i="34"/>
  <c r="AK57" i="34"/>
  <c r="AJ57" i="34"/>
  <c r="AI57" i="34"/>
  <c r="AH57" i="34"/>
  <c r="AG57" i="34"/>
  <c r="AF57" i="34"/>
  <c r="E57" i="34"/>
  <c r="BI56" i="34"/>
  <c r="BH56" i="34"/>
  <c r="BG56" i="34"/>
  <c r="BF56" i="34"/>
  <c r="BE56" i="34"/>
  <c r="BD56" i="34"/>
  <c r="AK56" i="34"/>
  <c r="AJ56" i="34"/>
  <c r="AI56" i="34"/>
  <c r="AH56" i="34"/>
  <c r="AG56" i="34"/>
  <c r="AF56" i="34"/>
  <c r="E56" i="34"/>
  <c r="BY55" i="34"/>
  <c r="BR55" i="34"/>
  <c r="BQ55" i="34"/>
  <c r="BP55" i="34"/>
  <c r="BO55" i="34"/>
  <c r="BN55" i="34"/>
  <c r="BM55" i="34"/>
  <c r="BL55" i="34"/>
  <c r="BK55" i="34"/>
  <c r="BJ55" i="34"/>
  <c r="BI55" i="34"/>
  <c r="BH55" i="34"/>
  <c r="BG55" i="34"/>
  <c r="BF55" i="34"/>
  <c r="BE55" i="34"/>
  <c r="BD55" i="34"/>
  <c r="AT55" i="34"/>
  <c r="AS55" i="34"/>
  <c r="AR55" i="34"/>
  <c r="AQ55" i="34"/>
  <c r="AP55" i="34"/>
  <c r="AO55" i="34"/>
  <c r="AN55" i="34"/>
  <c r="AM55" i="34"/>
  <c r="AL55" i="34"/>
  <c r="AK55" i="34"/>
  <c r="AJ55" i="34"/>
  <c r="AI55" i="34"/>
  <c r="AH55" i="34"/>
  <c r="AG55" i="34"/>
  <c r="AF55" i="34"/>
  <c r="E55" i="34"/>
  <c r="BY53" i="34"/>
  <c r="BX53" i="34"/>
  <c r="BV53" i="34"/>
  <c r="BU53" i="34"/>
  <c r="BT53" i="34"/>
  <c r="BS53" i="34"/>
  <c r="BR53" i="34"/>
  <c r="BQ53" i="34"/>
  <c r="BP53" i="34"/>
  <c r="BO53" i="34"/>
  <c r="BN53" i="34"/>
  <c r="BM53" i="34"/>
  <c r="BL53" i="34"/>
  <c r="BK53" i="34"/>
  <c r="BJ53" i="34"/>
  <c r="BI53" i="34"/>
  <c r="BH53" i="34"/>
  <c r="BG53" i="34"/>
  <c r="BF53" i="34"/>
  <c r="BE53" i="34"/>
  <c r="BD53" i="34"/>
  <c r="BA53" i="34"/>
  <c r="AZ53" i="34"/>
  <c r="AX53" i="34"/>
  <c r="AW53" i="34"/>
  <c r="AV53" i="34"/>
  <c r="AU53" i="34"/>
  <c r="AT53" i="34"/>
  <c r="AS53" i="34"/>
  <c r="AR53" i="34"/>
  <c r="AQ53" i="34"/>
  <c r="AP53" i="34"/>
  <c r="AO53" i="34"/>
  <c r="AN53" i="34"/>
  <c r="AM53" i="34"/>
  <c r="AL53" i="34"/>
  <c r="AK53" i="34"/>
  <c r="AJ53" i="34"/>
  <c r="AI53" i="34"/>
  <c r="AH53" i="34"/>
  <c r="AG53" i="34"/>
  <c r="AF53" i="34"/>
  <c r="E53" i="34"/>
  <c r="BY52" i="34"/>
  <c r="BX52" i="34"/>
  <c r="BV52" i="34"/>
  <c r="BU52" i="34"/>
  <c r="BT52" i="34"/>
  <c r="BS52" i="34"/>
  <c r="BR52" i="34"/>
  <c r="BQ52" i="34"/>
  <c r="BP52" i="34"/>
  <c r="BO52" i="34"/>
  <c r="BN52" i="34"/>
  <c r="BM52" i="34"/>
  <c r="BL52" i="34"/>
  <c r="BK52" i="34"/>
  <c r="BJ52" i="34"/>
  <c r="BI52" i="34"/>
  <c r="BH52" i="34"/>
  <c r="BG52" i="34"/>
  <c r="BF52" i="34"/>
  <c r="BE52" i="34"/>
  <c r="BD52" i="34"/>
  <c r="BA52" i="34"/>
  <c r="AZ52" i="34"/>
  <c r="AX52" i="34"/>
  <c r="AW52" i="34"/>
  <c r="AV52" i="34"/>
  <c r="AU52" i="34"/>
  <c r="AT52" i="34"/>
  <c r="AS52" i="34"/>
  <c r="AR52" i="34"/>
  <c r="AQ52" i="34"/>
  <c r="AP52" i="34"/>
  <c r="AO52" i="34"/>
  <c r="AN52" i="34"/>
  <c r="AM52" i="34"/>
  <c r="AL52" i="34"/>
  <c r="AK52" i="34"/>
  <c r="AJ52" i="34"/>
  <c r="AI52" i="34"/>
  <c r="AH52" i="34"/>
  <c r="AG52" i="34"/>
  <c r="AF52" i="34"/>
  <c r="E52" i="34"/>
  <c r="BY51" i="34"/>
  <c r="BX51" i="34"/>
  <c r="BV51" i="34"/>
  <c r="BU51" i="34"/>
  <c r="BT51" i="34"/>
  <c r="BS51" i="34"/>
  <c r="BR51" i="34"/>
  <c r="BQ51" i="34"/>
  <c r="BP51" i="34"/>
  <c r="BO51" i="34"/>
  <c r="BN51" i="34"/>
  <c r="BM51" i="34"/>
  <c r="BL51" i="34"/>
  <c r="BK51" i="34"/>
  <c r="BJ51" i="34"/>
  <c r="BI51" i="34"/>
  <c r="BH51" i="34"/>
  <c r="BG51" i="34"/>
  <c r="BF51" i="34"/>
  <c r="BE51" i="34"/>
  <c r="BD51" i="34"/>
  <c r="BA51" i="34"/>
  <c r="AZ51" i="34"/>
  <c r="AX51" i="34"/>
  <c r="AW51" i="34"/>
  <c r="AV51" i="34"/>
  <c r="AU51" i="34"/>
  <c r="AT51" i="34"/>
  <c r="AS51" i="34"/>
  <c r="AR51" i="34"/>
  <c r="AQ51" i="34"/>
  <c r="AP51" i="34"/>
  <c r="AO51" i="34"/>
  <c r="AN51" i="34"/>
  <c r="AM51" i="34"/>
  <c r="AL51" i="34"/>
  <c r="AK51" i="34"/>
  <c r="AJ51" i="34"/>
  <c r="AI51" i="34"/>
  <c r="AH51" i="34"/>
  <c r="AG51" i="34"/>
  <c r="AF51" i="34"/>
  <c r="E51" i="34"/>
  <c r="BY50" i="34"/>
  <c r="BX50" i="34"/>
  <c r="BV50" i="34"/>
  <c r="BU50" i="34"/>
  <c r="BT50" i="34"/>
  <c r="BS50" i="34"/>
  <c r="BR50" i="34"/>
  <c r="BQ50" i="34"/>
  <c r="BP50" i="34"/>
  <c r="BO50" i="34"/>
  <c r="BN50" i="34"/>
  <c r="BM50" i="34"/>
  <c r="BL50" i="34"/>
  <c r="BK50" i="34"/>
  <c r="BJ50" i="34"/>
  <c r="BI50" i="34"/>
  <c r="BH50" i="34"/>
  <c r="BG50" i="34"/>
  <c r="BF50" i="34"/>
  <c r="BE50" i="34"/>
  <c r="BD50" i="34"/>
  <c r="BA50" i="34"/>
  <c r="AZ50" i="34"/>
  <c r="AX50" i="34"/>
  <c r="AW50" i="34"/>
  <c r="AV50" i="34"/>
  <c r="AU50" i="34"/>
  <c r="AT50" i="34"/>
  <c r="AS50" i="34"/>
  <c r="AR50" i="34"/>
  <c r="AQ50" i="34"/>
  <c r="AP50" i="34"/>
  <c r="AO50" i="34"/>
  <c r="AN50" i="34"/>
  <c r="AM50" i="34"/>
  <c r="AL50" i="34"/>
  <c r="AK50" i="34"/>
  <c r="AJ50" i="34"/>
  <c r="AI50" i="34"/>
  <c r="AH50" i="34"/>
  <c r="AG50" i="34"/>
  <c r="AF50" i="34"/>
  <c r="E50" i="34"/>
  <c r="BY49" i="34"/>
  <c r="BX49" i="34"/>
  <c r="BV49" i="34"/>
  <c r="BU49" i="34"/>
  <c r="BT49" i="34"/>
  <c r="BS49" i="34"/>
  <c r="BR49" i="34"/>
  <c r="BQ49" i="34"/>
  <c r="BP49" i="34"/>
  <c r="BO49" i="34"/>
  <c r="BN49" i="34"/>
  <c r="BM49" i="34"/>
  <c r="BL49" i="34"/>
  <c r="BK49" i="34"/>
  <c r="BJ49" i="34"/>
  <c r="BI49" i="34"/>
  <c r="BH49" i="34"/>
  <c r="BG49" i="34"/>
  <c r="BF49" i="34"/>
  <c r="BE49" i="34"/>
  <c r="BD49" i="34"/>
  <c r="BA49" i="34"/>
  <c r="AZ49" i="34"/>
  <c r="AX49" i="34"/>
  <c r="AW49" i="34"/>
  <c r="AV49" i="34"/>
  <c r="AU49" i="34"/>
  <c r="AT49" i="34"/>
  <c r="AS49" i="34"/>
  <c r="AR49" i="34"/>
  <c r="AQ49" i="34"/>
  <c r="AP49" i="34"/>
  <c r="AO49" i="34"/>
  <c r="AN49" i="34"/>
  <c r="AM49" i="34"/>
  <c r="AL49" i="34"/>
  <c r="AK49" i="34"/>
  <c r="AJ49" i="34"/>
  <c r="AI49" i="34"/>
  <c r="AH49" i="34"/>
  <c r="AG49" i="34"/>
  <c r="AF49" i="34"/>
  <c r="E49" i="34"/>
  <c r="BY48" i="34"/>
  <c r="BX48" i="34"/>
  <c r="BV48" i="34"/>
  <c r="BU48" i="34"/>
  <c r="BT48" i="34"/>
  <c r="BS48" i="34"/>
  <c r="BR48" i="34"/>
  <c r="BQ48" i="34"/>
  <c r="BP48" i="34"/>
  <c r="BO48" i="34"/>
  <c r="BN48" i="34"/>
  <c r="BM48" i="34"/>
  <c r="BL48" i="34"/>
  <c r="BK48" i="34"/>
  <c r="BJ48" i="34"/>
  <c r="BI48" i="34"/>
  <c r="BH48" i="34"/>
  <c r="BG48" i="34"/>
  <c r="BF48" i="34"/>
  <c r="BE48" i="34"/>
  <c r="BD48" i="34"/>
  <c r="BA48" i="34"/>
  <c r="AZ48" i="34"/>
  <c r="AX48" i="34"/>
  <c r="AW48" i="34"/>
  <c r="AV48" i="34"/>
  <c r="AU48" i="34"/>
  <c r="AT48" i="34"/>
  <c r="AS48" i="34"/>
  <c r="AR48" i="34"/>
  <c r="AQ48" i="34"/>
  <c r="AP48" i="34"/>
  <c r="AO48" i="34"/>
  <c r="AN48" i="34"/>
  <c r="AM48" i="34"/>
  <c r="AL48" i="34"/>
  <c r="AK48" i="34"/>
  <c r="AJ48" i="34"/>
  <c r="AI48" i="34"/>
  <c r="AH48" i="34"/>
  <c r="AG48" i="34"/>
  <c r="AF48" i="34"/>
  <c r="E48" i="34"/>
  <c r="BY47" i="34"/>
  <c r="BX47" i="34"/>
  <c r="BV47" i="34"/>
  <c r="BU47" i="34"/>
  <c r="BT47" i="34"/>
  <c r="BS47" i="34"/>
  <c r="BR47" i="34"/>
  <c r="BQ47" i="34"/>
  <c r="BP47" i="34"/>
  <c r="BO47" i="34"/>
  <c r="BN47" i="34"/>
  <c r="BM47" i="34"/>
  <c r="BL47" i="34"/>
  <c r="BK47" i="34"/>
  <c r="BJ47" i="34"/>
  <c r="BI47" i="34"/>
  <c r="BH47" i="34"/>
  <c r="BG47" i="34"/>
  <c r="BF47" i="34"/>
  <c r="BE47" i="34"/>
  <c r="BD47" i="34"/>
  <c r="BA47" i="34"/>
  <c r="AZ47" i="34"/>
  <c r="AX47" i="34"/>
  <c r="AW47" i="34"/>
  <c r="AV47" i="34"/>
  <c r="AU47" i="34"/>
  <c r="AT47" i="34"/>
  <c r="AS47" i="34"/>
  <c r="AR47" i="34"/>
  <c r="AQ47" i="34"/>
  <c r="AP47" i="34"/>
  <c r="AO47" i="34"/>
  <c r="AN47" i="34"/>
  <c r="AM47" i="34"/>
  <c r="AL47" i="34"/>
  <c r="AK47" i="34"/>
  <c r="AJ47" i="34"/>
  <c r="AI47" i="34"/>
  <c r="AH47" i="34"/>
  <c r="AG47" i="34"/>
  <c r="AF47" i="34"/>
  <c r="E47" i="34"/>
  <c r="BY46" i="34"/>
  <c r="BX46" i="34"/>
  <c r="BV46" i="34"/>
  <c r="BU46" i="34"/>
  <c r="BT46" i="34"/>
  <c r="BS46" i="34"/>
  <c r="BR46" i="34"/>
  <c r="BQ46" i="34"/>
  <c r="BP46" i="34"/>
  <c r="BO46" i="34"/>
  <c r="BN46" i="34"/>
  <c r="BM46" i="34"/>
  <c r="BL46" i="34"/>
  <c r="BK46" i="34"/>
  <c r="BJ46" i="34"/>
  <c r="BI46" i="34"/>
  <c r="BH46" i="34"/>
  <c r="BG46" i="34"/>
  <c r="BF46" i="34"/>
  <c r="BE46" i="34"/>
  <c r="BD46" i="34"/>
  <c r="BA46" i="34"/>
  <c r="AZ46" i="34"/>
  <c r="AX46" i="34"/>
  <c r="AW46" i="34"/>
  <c r="AV46" i="34"/>
  <c r="AU46" i="34"/>
  <c r="AT46" i="34"/>
  <c r="AS46" i="34"/>
  <c r="AR46" i="34"/>
  <c r="AQ46" i="34"/>
  <c r="AP46" i="34"/>
  <c r="AO46" i="34"/>
  <c r="AN46" i="34"/>
  <c r="AM46" i="34"/>
  <c r="AL46" i="34"/>
  <c r="AK46" i="34"/>
  <c r="AJ46" i="34"/>
  <c r="AI46" i="34"/>
  <c r="AH46" i="34"/>
  <c r="AG46" i="34"/>
  <c r="AF46" i="34"/>
  <c r="E46" i="34"/>
  <c r="BY45" i="34"/>
  <c r="BX45" i="34"/>
  <c r="BV45" i="34"/>
  <c r="BU45" i="34"/>
  <c r="BT45" i="34"/>
  <c r="BS45" i="34"/>
  <c r="BR45" i="34"/>
  <c r="BQ45" i="34"/>
  <c r="BP45" i="34"/>
  <c r="BO45" i="34"/>
  <c r="BN45" i="34"/>
  <c r="BM45" i="34"/>
  <c r="BL45" i="34"/>
  <c r="BK45" i="34"/>
  <c r="BJ45" i="34"/>
  <c r="BI45" i="34"/>
  <c r="BH45" i="34"/>
  <c r="BG45" i="34"/>
  <c r="BF45" i="34"/>
  <c r="BE45" i="34"/>
  <c r="BD45" i="34"/>
  <c r="BA45" i="34"/>
  <c r="AZ45" i="34"/>
  <c r="AX45" i="34"/>
  <c r="AW45" i="34"/>
  <c r="AV45" i="34"/>
  <c r="AU45" i="34"/>
  <c r="AT45" i="34"/>
  <c r="AS45" i="34"/>
  <c r="AR45" i="34"/>
  <c r="AQ45" i="34"/>
  <c r="AP45" i="34"/>
  <c r="AO45" i="34"/>
  <c r="AN45" i="34"/>
  <c r="AM45" i="34"/>
  <c r="AL45" i="34"/>
  <c r="AK45" i="34"/>
  <c r="AJ45" i="34"/>
  <c r="AI45" i="34"/>
  <c r="AH45" i="34"/>
  <c r="AG45" i="34"/>
  <c r="AF45" i="34"/>
  <c r="E45" i="34"/>
  <c r="BY44" i="34"/>
  <c r="BX44" i="34"/>
  <c r="BV44" i="34"/>
  <c r="BU44" i="34"/>
  <c r="BT44" i="34"/>
  <c r="BS44" i="34"/>
  <c r="BR44" i="34"/>
  <c r="BQ44" i="34"/>
  <c r="BP44" i="34"/>
  <c r="BO44" i="34"/>
  <c r="BN44" i="34"/>
  <c r="BM44" i="34"/>
  <c r="BL44" i="34"/>
  <c r="BK44" i="34"/>
  <c r="BJ44" i="34"/>
  <c r="BI44" i="34"/>
  <c r="BH44" i="34"/>
  <c r="BG44" i="34"/>
  <c r="BF44" i="34"/>
  <c r="BE44" i="34"/>
  <c r="BD44" i="34"/>
  <c r="BA44" i="34"/>
  <c r="AZ44" i="34"/>
  <c r="AX44" i="34"/>
  <c r="AW44" i="34"/>
  <c r="AV44" i="34"/>
  <c r="AU44" i="34"/>
  <c r="AT44" i="34"/>
  <c r="AS44" i="34"/>
  <c r="AR44" i="34"/>
  <c r="AQ44" i="34"/>
  <c r="AP44" i="34"/>
  <c r="AO44" i="34"/>
  <c r="AN44" i="34"/>
  <c r="AM44" i="34"/>
  <c r="AL44" i="34"/>
  <c r="AK44" i="34"/>
  <c r="AJ44" i="34"/>
  <c r="AI44" i="34"/>
  <c r="AH44" i="34"/>
  <c r="AG44" i="34"/>
  <c r="AF44" i="34"/>
  <c r="E44" i="34"/>
  <c r="BY43" i="34"/>
  <c r="BX43" i="34"/>
  <c r="BV43" i="34"/>
  <c r="BU43" i="34"/>
  <c r="BT43" i="34"/>
  <c r="BS43" i="34"/>
  <c r="BR43" i="34"/>
  <c r="BQ43" i="34"/>
  <c r="BP43" i="34"/>
  <c r="BO43" i="34"/>
  <c r="BN43" i="34"/>
  <c r="BM43" i="34"/>
  <c r="BL43" i="34"/>
  <c r="BK43" i="34"/>
  <c r="BJ43" i="34"/>
  <c r="BI43" i="34"/>
  <c r="BH43" i="34"/>
  <c r="BG43" i="34"/>
  <c r="BF43" i="34"/>
  <c r="BE43" i="34"/>
  <c r="BD43" i="34"/>
  <c r="BA43" i="34"/>
  <c r="AZ43" i="34"/>
  <c r="AX43" i="34"/>
  <c r="AW43" i="34"/>
  <c r="AV43" i="34"/>
  <c r="AU43" i="34"/>
  <c r="AT43" i="34"/>
  <c r="AS43" i="34"/>
  <c r="AR43" i="34"/>
  <c r="AQ43" i="34"/>
  <c r="AP43" i="34"/>
  <c r="AO43" i="34"/>
  <c r="AN43" i="34"/>
  <c r="AM43" i="34"/>
  <c r="AL43" i="34"/>
  <c r="AK43" i="34"/>
  <c r="AJ43" i="34"/>
  <c r="AI43" i="34"/>
  <c r="AH43" i="34"/>
  <c r="AG43" i="34"/>
  <c r="AF43" i="34"/>
  <c r="E43" i="34"/>
  <c r="BY42" i="34"/>
  <c r="BX42" i="34"/>
  <c r="BV42" i="34"/>
  <c r="BU42" i="34"/>
  <c r="BT42" i="34"/>
  <c r="BS42" i="34"/>
  <c r="BR42" i="34"/>
  <c r="BQ42" i="34"/>
  <c r="BP42" i="34"/>
  <c r="BO42" i="34"/>
  <c r="BN42" i="34"/>
  <c r="BM42" i="34"/>
  <c r="BL42" i="34"/>
  <c r="BK42" i="34"/>
  <c r="BJ42" i="34"/>
  <c r="BI42" i="34"/>
  <c r="BH42" i="34"/>
  <c r="BG42" i="34"/>
  <c r="BF42" i="34"/>
  <c r="BE42" i="34"/>
  <c r="BD42" i="34"/>
  <c r="BA42" i="34"/>
  <c r="AZ42" i="34"/>
  <c r="AX42" i="34"/>
  <c r="AW42" i="34"/>
  <c r="AV42" i="34"/>
  <c r="AU42" i="34"/>
  <c r="AT42" i="34"/>
  <c r="AS42" i="34"/>
  <c r="AR42" i="34"/>
  <c r="AQ42" i="34"/>
  <c r="AP42" i="34"/>
  <c r="AO42" i="34"/>
  <c r="AN42" i="34"/>
  <c r="AM42" i="34"/>
  <c r="AL42" i="34"/>
  <c r="AK42" i="34"/>
  <c r="AJ42" i="34"/>
  <c r="AI42" i="34"/>
  <c r="AH42" i="34"/>
  <c r="AG42" i="34"/>
  <c r="AF42" i="34"/>
  <c r="E42" i="34"/>
  <c r="BY41" i="34"/>
  <c r="BX41" i="34"/>
  <c r="BV41" i="34"/>
  <c r="BU41" i="34"/>
  <c r="BT41" i="34"/>
  <c r="BS41" i="34"/>
  <c r="BR41" i="34"/>
  <c r="BQ41" i="34"/>
  <c r="BP41" i="34"/>
  <c r="BO41" i="34"/>
  <c r="BN41" i="34"/>
  <c r="BM41" i="34"/>
  <c r="BL41" i="34"/>
  <c r="BK41" i="34"/>
  <c r="BJ41" i="34"/>
  <c r="BI41" i="34"/>
  <c r="BH41" i="34"/>
  <c r="BG41" i="34"/>
  <c r="BF41" i="34"/>
  <c r="BE41" i="34"/>
  <c r="BD41" i="34"/>
  <c r="BA41" i="34"/>
  <c r="AZ41" i="34"/>
  <c r="AX41" i="34"/>
  <c r="AW41" i="34"/>
  <c r="AV41" i="34"/>
  <c r="AU41" i="34"/>
  <c r="AT41" i="34"/>
  <c r="AS41" i="34"/>
  <c r="AR41" i="34"/>
  <c r="AQ41" i="34"/>
  <c r="AP41" i="34"/>
  <c r="AO41" i="34"/>
  <c r="AN41" i="34"/>
  <c r="AM41" i="34"/>
  <c r="AL41" i="34"/>
  <c r="AK41" i="34"/>
  <c r="AJ41" i="34"/>
  <c r="AI41" i="34"/>
  <c r="AH41" i="34"/>
  <c r="AG41" i="34"/>
  <c r="AF41" i="34"/>
  <c r="E41" i="34"/>
  <c r="BY40" i="34"/>
  <c r="BX40" i="34"/>
  <c r="BV40" i="34"/>
  <c r="BU40" i="34"/>
  <c r="BT40" i="34"/>
  <c r="BS40" i="34"/>
  <c r="BR40" i="34"/>
  <c r="BQ40" i="34"/>
  <c r="BP40" i="34"/>
  <c r="BO40" i="34"/>
  <c r="BN40" i="34"/>
  <c r="BM40" i="34"/>
  <c r="BL40" i="34"/>
  <c r="BK40" i="34"/>
  <c r="BJ40" i="34"/>
  <c r="BI40" i="34"/>
  <c r="BH40" i="34"/>
  <c r="BG40" i="34"/>
  <c r="BF40" i="34"/>
  <c r="BE40" i="34"/>
  <c r="BD40" i="34"/>
  <c r="BA40" i="34"/>
  <c r="AZ40" i="34"/>
  <c r="AX40" i="34"/>
  <c r="AW40" i="34"/>
  <c r="AV40" i="34"/>
  <c r="AU40" i="34"/>
  <c r="AT40" i="34"/>
  <c r="AS40" i="34"/>
  <c r="AR40" i="34"/>
  <c r="AQ40" i="34"/>
  <c r="AP40" i="34"/>
  <c r="AO40" i="34"/>
  <c r="AN40" i="34"/>
  <c r="AM40" i="34"/>
  <c r="AL40" i="34"/>
  <c r="AK40" i="34"/>
  <c r="AJ40" i="34"/>
  <c r="AI40" i="34"/>
  <c r="AH40" i="34"/>
  <c r="AG40" i="34"/>
  <c r="AF40" i="34"/>
  <c r="E40" i="34"/>
  <c r="BY39" i="34"/>
  <c r="BX39" i="34"/>
  <c r="BV39" i="34"/>
  <c r="BU39" i="34"/>
  <c r="BT39" i="34"/>
  <c r="BS39" i="34"/>
  <c r="BR39" i="34"/>
  <c r="BQ39" i="34"/>
  <c r="BP39" i="34"/>
  <c r="BO39" i="34"/>
  <c r="BN39" i="34"/>
  <c r="BM39" i="34"/>
  <c r="BL39" i="34"/>
  <c r="BK39" i="34"/>
  <c r="BJ39" i="34"/>
  <c r="BI39" i="34"/>
  <c r="BH39" i="34"/>
  <c r="BG39" i="34"/>
  <c r="BF39" i="34"/>
  <c r="BE39" i="34"/>
  <c r="BD39" i="34"/>
  <c r="BA39" i="34"/>
  <c r="AZ39" i="34"/>
  <c r="AX39" i="34"/>
  <c r="AW39" i="34"/>
  <c r="AV39" i="34"/>
  <c r="AU39" i="34"/>
  <c r="AT39" i="34"/>
  <c r="AS39" i="34"/>
  <c r="AR39" i="34"/>
  <c r="AQ39" i="34"/>
  <c r="AP39" i="34"/>
  <c r="AO39" i="34"/>
  <c r="AN39" i="34"/>
  <c r="AM39" i="34"/>
  <c r="AL39" i="34"/>
  <c r="AK39" i="34"/>
  <c r="AJ39" i="34"/>
  <c r="AI39" i="34"/>
  <c r="AH39" i="34"/>
  <c r="AG39" i="34"/>
  <c r="AF39" i="34"/>
  <c r="E39" i="34"/>
  <c r="BY38" i="34"/>
  <c r="BX38" i="34"/>
  <c r="BV38" i="34"/>
  <c r="BU38" i="34"/>
  <c r="BT38" i="34"/>
  <c r="BS38" i="34"/>
  <c r="BR38" i="34"/>
  <c r="BQ38" i="34"/>
  <c r="BP38" i="34"/>
  <c r="BO38" i="34"/>
  <c r="BN38" i="34"/>
  <c r="BM38" i="34"/>
  <c r="BL38" i="34"/>
  <c r="BK38" i="34"/>
  <c r="BJ38" i="34"/>
  <c r="BI38" i="34"/>
  <c r="BH38" i="34"/>
  <c r="BG38" i="34"/>
  <c r="BF38" i="34"/>
  <c r="BE38" i="34"/>
  <c r="BD38" i="34"/>
  <c r="BA38" i="34"/>
  <c r="AZ38" i="34"/>
  <c r="AX38" i="34"/>
  <c r="AW38" i="34"/>
  <c r="AV38" i="34"/>
  <c r="AU38" i="34"/>
  <c r="AT38" i="34"/>
  <c r="AS38" i="34"/>
  <c r="AR38" i="34"/>
  <c r="AQ38" i="34"/>
  <c r="AP38" i="34"/>
  <c r="AO38" i="34"/>
  <c r="AN38" i="34"/>
  <c r="AM38" i="34"/>
  <c r="AL38" i="34"/>
  <c r="AK38" i="34"/>
  <c r="AJ38" i="34"/>
  <c r="AI38" i="34"/>
  <c r="AH38" i="34"/>
  <c r="AG38" i="34"/>
  <c r="AF38" i="34"/>
  <c r="E38" i="34"/>
  <c r="BY37" i="34"/>
  <c r="BX37" i="34"/>
  <c r="BV37" i="34"/>
  <c r="BU37" i="34"/>
  <c r="BT37" i="34"/>
  <c r="BS37" i="34"/>
  <c r="BR37" i="34"/>
  <c r="BQ37" i="34"/>
  <c r="BP37" i="34"/>
  <c r="BO37" i="34"/>
  <c r="BN37" i="34"/>
  <c r="BM37" i="34"/>
  <c r="BL37" i="34"/>
  <c r="BK37" i="34"/>
  <c r="BJ37" i="34"/>
  <c r="BI37" i="34"/>
  <c r="BH37" i="34"/>
  <c r="BG37" i="34"/>
  <c r="BF37" i="34"/>
  <c r="BE37" i="34"/>
  <c r="BD37" i="34"/>
  <c r="BA37" i="34"/>
  <c r="AZ37" i="34"/>
  <c r="AX37" i="34"/>
  <c r="AW37" i="34"/>
  <c r="AV37" i="34"/>
  <c r="AU37" i="34"/>
  <c r="AT37" i="34"/>
  <c r="AS37" i="34"/>
  <c r="AR37" i="34"/>
  <c r="AQ37" i="34"/>
  <c r="AP37" i="34"/>
  <c r="AO37" i="34"/>
  <c r="AN37" i="34"/>
  <c r="AM37" i="34"/>
  <c r="AL37" i="34"/>
  <c r="AK37" i="34"/>
  <c r="AJ37" i="34"/>
  <c r="AI37" i="34"/>
  <c r="AH37" i="34"/>
  <c r="AG37" i="34"/>
  <c r="AF37" i="34"/>
  <c r="E37" i="34"/>
  <c r="BY36" i="34"/>
  <c r="BX36" i="34"/>
  <c r="BV36" i="34"/>
  <c r="BU36" i="34"/>
  <c r="BT36" i="34"/>
  <c r="BS36" i="34"/>
  <c r="BR36" i="34"/>
  <c r="BQ36" i="34"/>
  <c r="BP36" i="34"/>
  <c r="BO36" i="34"/>
  <c r="BN36" i="34"/>
  <c r="BM36" i="34"/>
  <c r="BL36" i="34"/>
  <c r="BK36" i="34"/>
  <c r="BJ36" i="34"/>
  <c r="BI36" i="34"/>
  <c r="BH36" i="34"/>
  <c r="BG36" i="34"/>
  <c r="BF36" i="34"/>
  <c r="BE36" i="34"/>
  <c r="BD36" i="34"/>
  <c r="BA36" i="34"/>
  <c r="AZ36" i="34"/>
  <c r="AX36" i="34"/>
  <c r="AW36" i="34"/>
  <c r="AV36" i="34"/>
  <c r="AU36" i="34"/>
  <c r="AT36" i="34"/>
  <c r="AS36" i="34"/>
  <c r="AR36" i="34"/>
  <c r="AQ36" i="34"/>
  <c r="AP36" i="34"/>
  <c r="AO36" i="34"/>
  <c r="AN36" i="34"/>
  <c r="AM36" i="34"/>
  <c r="AL36" i="34"/>
  <c r="AK36" i="34"/>
  <c r="AJ36" i="34"/>
  <c r="AI36" i="34"/>
  <c r="AH36" i="34"/>
  <c r="AG36" i="34"/>
  <c r="AF36" i="34"/>
  <c r="E36" i="34"/>
  <c r="BY34" i="34"/>
  <c r="BX34" i="34"/>
  <c r="BV34" i="34"/>
  <c r="BU34" i="34"/>
  <c r="BT34" i="34"/>
  <c r="BS34" i="34"/>
  <c r="BR34" i="34"/>
  <c r="BQ34" i="34"/>
  <c r="BP34" i="34"/>
  <c r="BO34" i="34"/>
  <c r="BN34" i="34"/>
  <c r="BM34" i="34"/>
  <c r="BL34" i="34"/>
  <c r="BK34" i="34"/>
  <c r="BJ34" i="34"/>
  <c r="BI34" i="34"/>
  <c r="BH34" i="34"/>
  <c r="BG34" i="34"/>
  <c r="BF34" i="34"/>
  <c r="BE34" i="34"/>
  <c r="BD34" i="34"/>
  <c r="BA34" i="34"/>
  <c r="AZ34" i="34"/>
  <c r="AX34" i="34"/>
  <c r="AW34" i="34"/>
  <c r="AV34" i="34"/>
  <c r="AU34" i="34"/>
  <c r="AT34" i="34"/>
  <c r="AS34" i="34"/>
  <c r="AR34" i="34"/>
  <c r="AQ34" i="34"/>
  <c r="AP34" i="34"/>
  <c r="AO34" i="34"/>
  <c r="AN34" i="34"/>
  <c r="AM34" i="34"/>
  <c r="AL34" i="34"/>
  <c r="AK34" i="34"/>
  <c r="AJ34" i="34"/>
  <c r="AI34" i="34"/>
  <c r="AH34" i="34"/>
  <c r="AG34" i="34"/>
  <c r="AF34" i="34"/>
  <c r="E34" i="34"/>
  <c r="BY33" i="34"/>
  <c r="BX33" i="34"/>
  <c r="BV33" i="34"/>
  <c r="BU33" i="34"/>
  <c r="BT33" i="34"/>
  <c r="BS33" i="34"/>
  <c r="BR33" i="34"/>
  <c r="BQ33" i="34"/>
  <c r="BP33" i="34"/>
  <c r="BO33" i="34"/>
  <c r="BN33" i="34"/>
  <c r="BM33" i="34"/>
  <c r="BL33" i="34"/>
  <c r="BK33" i="34"/>
  <c r="BJ33" i="34"/>
  <c r="BI33" i="34"/>
  <c r="BH33" i="34"/>
  <c r="BG33" i="34"/>
  <c r="BF33" i="34"/>
  <c r="BE33" i="34"/>
  <c r="BD33" i="34"/>
  <c r="BA33" i="34"/>
  <c r="AZ33" i="34"/>
  <c r="AX33" i="34"/>
  <c r="AW33" i="34"/>
  <c r="AV33" i="34"/>
  <c r="AU33" i="34"/>
  <c r="AT33" i="34"/>
  <c r="AS33" i="34"/>
  <c r="AR33" i="34"/>
  <c r="AQ33" i="34"/>
  <c r="AP33" i="34"/>
  <c r="AO33" i="34"/>
  <c r="AN33" i="34"/>
  <c r="AM33" i="34"/>
  <c r="AL33" i="34"/>
  <c r="AK33" i="34"/>
  <c r="AJ33" i="34"/>
  <c r="AI33" i="34"/>
  <c r="AH33" i="34"/>
  <c r="AG33" i="34"/>
  <c r="AF33" i="34"/>
  <c r="E33" i="34"/>
  <c r="E32" i="34"/>
  <c r="E31" i="34"/>
  <c r="E30" i="34"/>
  <c r="E29" i="34"/>
  <c r="E28" i="34"/>
  <c r="BY27" i="34"/>
  <c r="BX27" i="34"/>
  <c r="BW27" i="34"/>
  <c r="BV27" i="34"/>
  <c r="BU27" i="34"/>
  <c r="BT27" i="34"/>
  <c r="BS27" i="34"/>
  <c r="BR27" i="34"/>
  <c r="BQ27" i="34"/>
  <c r="BP27" i="34"/>
  <c r="BO27" i="34"/>
  <c r="BN27" i="34"/>
  <c r="BM27" i="34"/>
  <c r="BL27" i="34"/>
  <c r="BK27" i="34"/>
  <c r="BJ27" i="34"/>
  <c r="BI27" i="34"/>
  <c r="BA27" i="34"/>
  <c r="AZ27" i="34"/>
  <c r="AY27" i="34"/>
  <c r="AX27" i="34"/>
  <c r="AW27" i="34"/>
  <c r="AV27" i="34"/>
  <c r="AU27" i="34"/>
  <c r="AT27" i="34"/>
  <c r="AS27" i="34"/>
  <c r="AR27" i="34"/>
  <c r="AQ27" i="34"/>
  <c r="AP27" i="34"/>
  <c r="E27" i="34"/>
  <c r="BY26" i="34"/>
  <c r="BX26" i="34"/>
  <c r="BW26" i="34"/>
  <c r="BV26" i="34"/>
  <c r="BU26" i="34"/>
  <c r="BT26" i="34"/>
  <c r="BS26" i="34"/>
  <c r="BR26" i="34"/>
  <c r="BQ26" i="34"/>
  <c r="BP26" i="34"/>
  <c r="BO26" i="34"/>
  <c r="BN26" i="34"/>
  <c r="BM26" i="34"/>
  <c r="BL26" i="34"/>
  <c r="BK26" i="34"/>
  <c r="BJ26" i="34"/>
  <c r="BI26" i="34"/>
  <c r="BA26" i="34"/>
  <c r="AZ26" i="34"/>
  <c r="AY26" i="34"/>
  <c r="AX26" i="34"/>
  <c r="AW26" i="34"/>
  <c r="AV26" i="34"/>
  <c r="AU26" i="34"/>
  <c r="AT26" i="34"/>
  <c r="AS26" i="34"/>
  <c r="AR26" i="34"/>
  <c r="AQ26" i="34"/>
  <c r="AP26" i="34"/>
  <c r="E26" i="34"/>
  <c r="BY25" i="34"/>
  <c r="BX25" i="34"/>
  <c r="BW25" i="34"/>
  <c r="BV25" i="34"/>
  <c r="BU25" i="34"/>
  <c r="BT25" i="34"/>
  <c r="BS25" i="34"/>
  <c r="BR25" i="34"/>
  <c r="BQ25" i="34"/>
  <c r="BP25" i="34"/>
  <c r="BO25" i="34"/>
  <c r="BN25" i="34"/>
  <c r="BM25" i="34"/>
  <c r="BL25" i="34"/>
  <c r="BK25" i="34"/>
  <c r="BJ25" i="34"/>
  <c r="BI25" i="34"/>
  <c r="BA25" i="34"/>
  <c r="AZ25" i="34"/>
  <c r="AY25" i="34"/>
  <c r="AX25" i="34"/>
  <c r="AW25" i="34"/>
  <c r="AV25" i="34"/>
  <c r="AU25" i="34"/>
  <c r="AT25" i="34"/>
  <c r="AS25" i="34"/>
  <c r="AR25" i="34"/>
  <c r="AQ25" i="34"/>
  <c r="AP25" i="34"/>
  <c r="E25" i="34"/>
  <c r="BY24" i="34"/>
  <c r="BX24" i="34"/>
  <c r="BW24" i="34"/>
  <c r="BV24" i="34"/>
  <c r="BU24" i="34"/>
  <c r="BT24" i="34"/>
  <c r="BS24" i="34"/>
  <c r="BR24" i="34"/>
  <c r="BQ24" i="34"/>
  <c r="BP24" i="34"/>
  <c r="BO24" i="34"/>
  <c r="BN24" i="34"/>
  <c r="BM24" i="34"/>
  <c r="BL24" i="34"/>
  <c r="BK24" i="34"/>
  <c r="BJ24" i="34"/>
  <c r="BI24" i="34"/>
  <c r="BA24" i="34"/>
  <c r="AZ24" i="34"/>
  <c r="AY24" i="34"/>
  <c r="AX24" i="34"/>
  <c r="AW24" i="34"/>
  <c r="AV24" i="34"/>
  <c r="AU24" i="34"/>
  <c r="AT24" i="34"/>
  <c r="AS24" i="34"/>
  <c r="AR24" i="34"/>
  <c r="AQ24" i="34"/>
  <c r="AP24" i="34"/>
  <c r="E24" i="34"/>
  <c r="BY23" i="34"/>
  <c r="BX23" i="34"/>
  <c r="BW23" i="34"/>
  <c r="BV23" i="34"/>
  <c r="BU23" i="34"/>
  <c r="BT23" i="34"/>
  <c r="BS23" i="34"/>
  <c r="BR23" i="34"/>
  <c r="BQ23" i="34"/>
  <c r="BP23" i="34"/>
  <c r="BO23" i="34"/>
  <c r="BN23" i="34"/>
  <c r="BM23" i="34"/>
  <c r="BL23" i="34"/>
  <c r="BK23" i="34"/>
  <c r="BJ23" i="34"/>
  <c r="BI23" i="34"/>
  <c r="BA23" i="34"/>
  <c r="AZ23" i="34"/>
  <c r="AY23" i="34"/>
  <c r="AX23" i="34"/>
  <c r="AW23" i="34"/>
  <c r="AV23" i="34"/>
  <c r="AU23" i="34"/>
  <c r="AT23" i="34"/>
  <c r="AS23" i="34"/>
  <c r="AR23" i="34"/>
  <c r="AQ23" i="34"/>
  <c r="AP23" i="34"/>
  <c r="E23" i="34"/>
  <c r="BY22" i="34"/>
  <c r="BX22" i="34"/>
  <c r="BW22" i="34"/>
  <c r="BV22" i="34"/>
  <c r="BU22" i="34"/>
  <c r="BT22" i="34"/>
  <c r="BS22" i="34"/>
  <c r="BR22" i="34"/>
  <c r="BQ22" i="34"/>
  <c r="BP22" i="34"/>
  <c r="BO22" i="34"/>
  <c r="BN22" i="34"/>
  <c r="BM22" i="34"/>
  <c r="BL22" i="34"/>
  <c r="BK22" i="34"/>
  <c r="BJ22" i="34"/>
  <c r="BI22" i="34"/>
  <c r="BA22" i="34"/>
  <c r="AZ22" i="34"/>
  <c r="AY22" i="34"/>
  <c r="AX22" i="34"/>
  <c r="AW22" i="34"/>
  <c r="AV22" i="34"/>
  <c r="AU22" i="34"/>
  <c r="AT22" i="34"/>
  <c r="AS22" i="34"/>
  <c r="AR22" i="34"/>
  <c r="AQ22" i="34"/>
  <c r="AP22" i="34"/>
  <c r="E22" i="34"/>
  <c r="BY21" i="34"/>
  <c r="BX21" i="34"/>
  <c r="BW21" i="34"/>
  <c r="BV21" i="34"/>
  <c r="BU21" i="34"/>
  <c r="BT21" i="34"/>
  <c r="BS21" i="34"/>
  <c r="BR21" i="34"/>
  <c r="BQ21" i="34"/>
  <c r="BP21" i="34"/>
  <c r="BO21" i="34"/>
  <c r="BN21" i="34"/>
  <c r="BM21" i="34"/>
  <c r="BL21" i="34"/>
  <c r="BK21" i="34"/>
  <c r="BJ21" i="34"/>
  <c r="BI21" i="34"/>
  <c r="BA21" i="34"/>
  <c r="AZ21" i="34"/>
  <c r="AY21" i="34"/>
  <c r="AX21" i="34"/>
  <c r="AW21" i="34"/>
  <c r="AV21" i="34"/>
  <c r="AU21" i="34"/>
  <c r="AT21" i="34"/>
  <c r="AS21" i="34"/>
  <c r="AR21" i="34"/>
  <c r="AQ21" i="34"/>
  <c r="AP21" i="34"/>
  <c r="E21" i="34"/>
  <c r="BY20" i="34"/>
  <c r="BX20" i="34"/>
  <c r="BW20" i="34"/>
  <c r="BV20" i="34"/>
  <c r="BU20" i="34"/>
  <c r="BT20" i="34"/>
  <c r="BS20" i="34"/>
  <c r="BR20" i="34"/>
  <c r="BQ20" i="34"/>
  <c r="BP20" i="34"/>
  <c r="BO20" i="34"/>
  <c r="BN20" i="34"/>
  <c r="BM20" i="34"/>
  <c r="BL20" i="34"/>
  <c r="BK20" i="34"/>
  <c r="BJ20" i="34"/>
  <c r="BI20" i="34"/>
  <c r="BA20" i="34"/>
  <c r="AZ20" i="34"/>
  <c r="AY20" i="34"/>
  <c r="AX20" i="34"/>
  <c r="AW20" i="34"/>
  <c r="AV20" i="34"/>
  <c r="AU20" i="34"/>
  <c r="AT20" i="34"/>
  <c r="AS20" i="34"/>
  <c r="AR20" i="34"/>
  <c r="AQ20" i="34"/>
  <c r="AP20" i="34"/>
  <c r="E20" i="34"/>
  <c r="BY19" i="34"/>
  <c r="BX19" i="34"/>
  <c r="BW19" i="34"/>
  <c r="BV19" i="34"/>
  <c r="BU19" i="34"/>
  <c r="BT19" i="34"/>
  <c r="BS19" i="34"/>
  <c r="BR19" i="34"/>
  <c r="BQ19" i="34"/>
  <c r="BP19" i="34"/>
  <c r="BO19" i="34"/>
  <c r="BN19" i="34"/>
  <c r="BM19" i="34"/>
  <c r="BL19" i="34"/>
  <c r="BK19" i="34"/>
  <c r="BJ19" i="34"/>
  <c r="BI19" i="34"/>
  <c r="BA19" i="34"/>
  <c r="AZ19" i="34"/>
  <c r="AY19" i="34"/>
  <c r="AX19" i="34"/>
  <c r="AW19" i="34"/>
  <c r="AV19" i="34"/>
  <c r="AU19" i="34"/>
  <c r="AT19" i="34"/>
  <c r="AS19" i="34"/>
  <c r="AR19" i="34"/>
  <c r="AQ19" i="34"/>
  <c r="AP19" i="34"/>
  <c r="E19" i="34"/>
  <c r="BY18" i="34"/>
  <c r="BX18" i="34"/>
  <c r="BW18" i="34"/>
  <c r="BV18" i="34"/>
  <c r="BU18" i="34"/>
  <c r="BT18" i="34"/>
  <c r="BS18" i="34"/>
  <c r="BR18" i="34"/>
  <c r="BQ18" i="34"/>
  <c r="BP18" i="34"/>
  <c r="BO18" i="34"/>
  <c r="BN18" i="34"/>
  <c r="BM18" i="34"/>
  <c r="BL18" i="34"/>
  <c r="BK18" i="34"/>
  <c r="BJ18" i="34"/>
  <c r="BI18" i="34"/>
  <c r="E18" i="34"/>
  <c r="BM17" i="34"/>
  <c r="BL17" i="34"/>
  <c r="BK17" i="34"/>
  <c r="BJ17" i="34"/>
  <c r="BI17" i="34"/>
  <c r="E17" i="34"/>
  <c r="BM16" i="34"/>
  <c r="BL16" i="34"/>
  <c r="BK16" i="34"/>
  <c r="BJ16" i="34"/>
  <c r="BI16" i="34"/>
  <c r="AO16" i="34"/>
  <c r="AN16" i="34"/>
  <c r="AM16" i="34"/>
  <c r="AL16" i="34"/>
  <c r="AK16" i="34"/>
  <c r="E16" i="34"/>
  <c r="BM15" i="34"/>
  <c r="BL15" i="34"/>
  <c r="BK15" i="34"/>
  <c r="BJ15" i="34"/>
  <c r="BI15" i="34"/>
  <c r="AO15" i="34"/>
  <c r="AN15" i="34"/>
  <c r="AM15" i="34"/>
  <c r="AL15" i="34"/>
  <c r="AK15" i="34"/>
  <c r="E15" i="34"/>
  <c r="BM14" i="34"/>
  <c r="BL14" i="34"/>
  <c r="BK14" i="34"/>
  <c r="BJ14" i="34"/>
  <c r="BI14" i="34"/>
  <c r="AO14" i="34"/>
  <c r="AN14" i="34"/>
  <c r="AM14" i="34"/>
  <c r="AL14" i="34"/>
  <c r="AK14" i="34"/>
  <c r="E14" i="34"/>
  <c r="BM13" i="34"/>
  <c r="BL13" i="34"/>
  <c r="BK13" i="34"/>
  <c r="BJ13" i="34"/>
  <c r="BI13" i="34"/>
  <c r="AO13" i="34"/>
  <c r="AN13" i="34"/>
  <c r="AM13" i="34"/>
  <c r="AL13" i="34"/>
  <c r="AK13" i="34"/>
  <c r="E13" i="34"/>
  <c r="BM12" i="34"/>
  <c r="BL12" i="34"/>
  <c r="BK12" i="34"/>
  <c r="BJ12" i="34"/>
  <c r="BI12" i="34"/>
  <c r="AO12" i="34"/>
  <c r="AN12" i="34"/>
  <c r="AM12" i="34"/>
  <c r="AL12" i="34"/>
  <c r="AK12" i="34"/>
  <c r="E12" i="34"/>
  <c r="BM11" i="34"/>
  <c r="BL11" i="34"/>
  <c r="BK11" i="34"/>
  <c r="BJ11" i="34"/>
  <c r="BI11" i="34"/>
  <c r="AO11" i="34"/>
  <c r="AN11" i="34"/>
  <c r="AM11" i="34"/>
  <c r="AL11" i="34"/>
  <c r="AK11" i="34"/>
  <c r="E11" i="34"/>
  <c r="BI10" i="34"/>
  <c r="AK10" i="34"/>
  <c r="E10" i="34"/>
  <c r="BY9" i="34"/>
  <c r="BX9" i="34"/>
  <c r="BW9" i="34"/>
  <c r="BV9" i="34"/>
  <c r="BU9" i="34"/>
  <c r="BT9" i="34"/>
  <c r="BS9" i="34"/>
  <c r="BR9" i="34"/>
  <c r="BQ9" i="34"/>
  <c r="BP9" i="34"/>
  <c r="BO9" i="34"/>
  <c r="BN9" i="34"/>
  <c r="BM9" i="34"/>
  <c r="BL9" i="34"/>
  <c r="BK9" i="34"/>
  <c r="BJ9" i="34"/>
  <c r="BI9" i="34"/>
  <c r="BH9" i="34"/>
  <c r="BG9" i="34"/>
  <c r="BF9" i="34"/>
  <c r="BE9" i="34"/>
  <c r="BD9" i="34"/>
  <c r="BA9" i="34"/>
  <c r="AZ9" i="34"/>
  <c r="AY9" i="34"/>
  <c r="AX9" i="34"/>
  <c r="AW9" i="34"/>
  <c r="AV9" i="34"/>
  <c r="AU9" i="34"/>
  <c r="AT9" i="34"/>
  <c r="AS9" i="34"/>
  <c r="AR9" i="34"/>
  <c r="AQ9" i="34"/>
  <c r="AP9" i="34"/>
  <c r="AO9" i="34"/>
  <c r="AN9" i="34"/>
  <c r="AM9" i="34"/>
  <c r="AL9" i="34"/>
  <c r="AK9" i="34"/>
  <c r="AJ9" i="34"/>
  <c r="AI9" i="34"/>
  <c r="AH9" i="34"/>
  <c r="AG9" i="34"/>
  <c r="AF9" i="34"/>
  <c r="E9" i="34"/>
  <c r="AJ10" i="33"/>
  <c r="AK10" i="33"/>
  <c r="AL10" i="33"/>
  <c r="AM10" i="33"/>
  <c r="AN10" i="33"/>
  <c r="AJ11" i="33"/>
  <c r="AK11" i="33"/>
  <c r="AL11" i="33"/>
  <c r="AM11" i="33"/>
  <c r="AN11" i="33"/>
  <c r="AJ12" i="33"/>
  <c r="AK12" i="33"/>
  <c r="AL12" i="33"/>
  <c r="AM12" i="33"/>
  <c r="AN12" i="33"/>
  <c r="AJ13" i="33"/>
  <c r="AK13" i="33"/>
  <c r="AL13" i="33"/>
  <c r="AM13" i="33"/>
  <c r="AN13" i="33"/>
  <c r="AJ14" i="33"/>
  <c r="AK14" i="33"/>
  <c r="AL14" i="33"/>
  <c r="AM14" i="33"/>
  <c r="AN14" i="33"/>
  <c r="AO14" i="33"/>
  <c r="AP14" i="33"/>
  <c r="AQ14" i="33"/>
  <c r="AR14" i="33"/>
  <c r="AS14" i="33"/>
  <c r="AT14" i="33"/>
  <c r="AU14" i="33"/>
  <c r="AZ14" i="33"/>
  <c r="AJ15" i="33"/>
  <c r="AK15" i="33"/>
  <c r="AL15" i="33"/>
  <c r="AM15" i="33"/>
  <c r="AN15" i="33"/>
  <c r="AO15" i="33"/>
  <c r="AP15" i="33"/>
  <c r="AQ15" i="33"/>
  <c r="AR15" i="33"/>
  <c r="AS15" i="33"/>
  <c r="AT15" i="33"/>
  <c r="AU15" i="33"/>
  <c r="AZ15" i="33"/>
  <c r="AJ16" i="33"/>
  <c r="AK16" i="33"/>
  <c r="AL16" i="33"/>
  <c r="AM16" i="33"/>
  <c r="AN16" i="33"/>
  <c r="AO16" i="33"/>
  <c r="AP16" i="33"/>
  <c r="AQ16" i="33"/>
  <c r="AR16" i="33"/>
  <c r="AS16" i="33"/>
  <c r="AT16" i="33"/>
  <c r="AU16" i="33"/>
  <c r="AV16" i="33"/>
  <c r="AW16" i="33"/>
  <c r="AX16" i="33"/>
  <c r="BG10" i="33"/>
  <c r="BH10" i="33"/>
  <c r="BI10" i="33"/>
  <c r="BJ10" i="33"/>
  <c r="BK10" i="33"/>
  <c r="BG11" i="33"/>
  <c r="BH11" i="33"/>
  <c r="BI11" i="33"/>
  <c r="BJ11" i="33"/>
  <c r="BK11" i="33"/>
  <c r="BG12" i="33"/>
  <c r="BH12" i="33"/>
  <c r="BI12" i="33"/>
  <c r="BJ12" i="33"/>
  <c r="BK12" i="33"/>
  <c r="BG13" i="33"/>
  <c r="BH13" i="33"/>
  <c r="BI13" i="33"/>
  <c r="BJ13" i="33"/>
  <c r="BK13" i="33"/>
  <c r="BG14" i="33"/>
  <c r="BH14" i="33"/>
  <c r="BI14" i="33"/>
  <c r="BJ14" i="33"/>
  <c r="BK14" i="33"/>
  <c r="BL14" i="33"/>
  <c r="BM14" i="33"/>
  <c r="BN14" i="33"/>
  <c r="BO14" i="33"/>
  <c r="BP14" i="33"/>
  <c r="BQ14" i="33"/>
  <c r="BR14" i="33"/>
  <c r="BW14" i="33"/>
  <c r="BG15" i="33"/>
  <c r="BH15" i="33"/>
  <c r="BI15" i="33"/>
  <c r="BJ15" i="33"/>
  <c r="BK15" i="33"/>
  <c r="BL15" i="33"/>
  <c r="BM15" i="33"/>
  <c r="BN15" i="33"/>
  <c r="BO15" i="33"/>
  <c r="BP15" i="33"/>
  <c r="BQ15" i="33"/>
  <c r="BR15" i="33"/>
  <c r="BW15" i="33"/>
  <c r="G224" i="33"/>
  <c r="G195" i="33" s="1"/>
  <c r="G222" i="33"/>
  <c r="Q219" i="33" a="1"/>
  <c r="Q219" i="33" s="1"/>
  <c r="P219" i="33" a="1"/>
  <c r="P219" i="33" s="1"/>
  <c r="O219" i="33" a="1"/>
  <c r="O219" i="33" s="1"/>
  <c r="N219" i="33" a="1"/>
  <c r="N219" i="33" s="1"/>
  <c r="M219" i="33" a="1"/>
  <c r="M219" i="33" s="1"/>
  <c r="L219" i="33" a="1"/>
  <c r="L219" i="33" s="1"/>
  <c r="K219" i="33" a="1"/>
  <c r="K219" i="33" s="1"/>
  <c r="J219" i="33" a="1"/>
  <c r="J219" i="33" s="1"/>
  <c r="I219" i="33" a="1"/>
  <c r="I219" i="33" s="1"/>
  <c r="H219" i="33" a="1"/>
  <c r="H219" i="33" s="1"/>
  <c r="Q218" i="33" a="1"/>
  <c r="Q218" i="33" s="1"/>
  <c r="P218" i="33" a="1"/>
  <c r="P218" i="33" s="1"/>
  <c r="O218" i="33" a="1"/>
  <c r="O218" i="33" s="1"/>
  <c r="N218" i="33" a="1"/>
  <c r="N218" i="33" s="1"/>
  <c r="M218" i="33" a="1"/>
  <c r="M218" i="33" s="1"/>
  <c r="L218" i="33" a="1"/>
  <c r="L218" i="33" s="1"/>
  <c r="K218" i="33" a="1"/>
  <c r="K218" i="33" s="1"/>
  <c r="J218" i="33" a="1"/>
  <c r="J218" i="33" s="1"/>
  <c r="I218" i="33" a="1"/>
  <c r="I218" i="33" s="1"/>
  <c r="H218" i="33" a="1"/>
  <c r="H218" i="33" s="1"/>
  <c r="F217" i="33"/>
  <c r="Q216" i="33" a="1"/>
  <c r="Q216" i="33" s="1"/>
  <c r="Q217" i="33" s="1"/>
  <c r="P216" i="33" a="1"/>
  <c r="P216" i="33" s="1"/>
  <c r="P217" i="33" s="1"/>
  <c r="O216" i="33" a="1"/>
  <c r="O216" i="33" s="1"/>
  <c r="O217" i="33" s="1"/>
  <c r="N216" i="33" a="1"/>
  <c r="N216" i="33" s="1"/>
  <c r="N217" i="33" s="1"/>
  <c r="M216" i="33" a="1"/>
  <c r="M216" i="33" s="1"/>
  <c r="M217" i="33" s="1"/>
  <c r="L216" i="33" a="1"/>
  <c r="L216" i="33" s="1"/>
  <c r="L217" i="33" s="1"/>
  <c r="K216" i="33" a="1"/>
  <c r="K216" i="33" s="1"/>
  <c r="K217" i="33" s="1"/>
  <c r="J216" i="33" a="1"/>
  <c r="J216" i="33" s="1"/>
  <c r="J217" i="33" s="1"/>
  <c r="I216" i="33" a="1"/>
  <c r="I216" i="33" s="1"/>
  <c r="I217" i="33" s="1"/>
  <c r="H216" i="33" a="1"/>
  <c r="H216" i="33" s="1"/>
  <c r="F211" i="33"/>
  <c r="Q210" i="33"/>
  <c r="Q214" i="33" s="1"/>
  <c r="P210" i="33"/>
  <c r="P214" i="33" s="1"/>
  <c r="O210" i="33"/>
  <c r="O214" i="33" s="1"/>
  <c r="N210" i="33"/>
  <c r="M210" i="33"/>
  <c r="L210" i="33"/>
  <c r="K210" i="33"/>
  <c r="J210" i="33"/>
  <c r="I210" i="33"/>
  <c r="H210" i="33"/>
  <c r="Q208" i="33" a="1"/>
  <c r="Q208" i="33" s="1"/>
  <c r="Q227" i="33" s="1"/>
  <c r="P208" i="33" a="1"/>
  <c r="P208" i="33" s="1"/>
  <c r="P227" i="33" s="1"/>
  <c r="O208" i="33" a="1"/>
  <c r="O208" i="33" s="1"/>
  <c r="O227" i="33" s="1"/>
  <c r="N208" i="33" a="1"/>
  <c r="N208" i="33" s="1"/>
  <c r="M208" i="33" a="1"/>
  <c r="M208" i="33" s="1"/>
  <c r="L208" i="33" a="1"/>
  <c r="L208" i="33" s="1"/>
  <c r="K208" i="33" a="1"/>
  <c r="K208" i="33" s="1"/>
  <c r="J208" i="33" a="1"/>
  <c r="J208" i="33" s="1"/>
  <c r="I208" i="33" a="1"/>
  <c r="I208" i="33" s="1"/>
  <c r="H208" i="33" a="1"/>
  <c r="H208" i="33" s="1"/>
  <c r="F207" i="33"/>
  <c r="Q206" i="33" a="1"/>
  <c r="Q206" i="33" s="1"/>
  <c r="P206" i="33" a="1"/>
  <c r="P206" i="33" s="1"/>
  <c r="O206" i="33" a="1"/>
  <c r="O206" i="33" s="1"/>
  <c r="N206" i="33" a="1"/>
  <c r="N206" i="33" s="1"/>
  <c r="M206" i="33" a="1"/>
  <c r="M206" i="33" s="1"/>
  <c r="L206" i="33" a="1"/>
  <c r="L206" i="33" s="1"/>
  <c r="K206" i="33" a="1"/>
  <c r="K206" i="33" s="1"/>
  <c r="J206" i="33" a="1"/>
  <c r="J206" i="33" s="1"/>
  <c r="I206" i="33" a="1"/>
  <c r="I206" i="33" s="1"/>
  <c r="H206" i="33" a="1"/>
  <c r="H206" i="33" s="1"/>
  <c r="G185" i="33"/>
  <c r="AC142" i="33"/>
  <c r="AB142" i="33"/>
  <c r="AA142" i="33"/>
  <c r="Z142" i="33"/>
  <c r="Y142" i="33"/>
  <c r="X142" i="33"/>
  <c r="W142" i="33"/>
  <c r="V142" i="33"/>
  <c r="U142" i="33"/>
  <c r="T142" i="33"/>
  <c r="S142" i="33"/>
  <c r="R142" i="33"/>
  <c r="Q142" i="33"/>
  <c r="P142" i="33"/>
  <c r="O142" i="33"/>
  <c r="N142" i="33"/>
  <c r="M142" i="33"/>
  <c r="L142" i="33"/>
  <c r="K142" i="33"/>
  <c r="J142" i="33"/>
  <c r="I142" i="33"/>
  <c r="H142" i="33"/>
  <c r="AC141" i="33"/>
  <c r="AB141" i="33"/>
  <c r="AA141" i="33"/>
  <c r="Z141" i="33"/>
  <c r="Y141" i="33"/>
  <c r="X141" i="33"/>
  <c r="W141" i="33"/>
  <c r="V141" i="33"/>
  <c r="U141" i="33"/>
  <c r="T141" i="33"/>
  <c r="S141" i="33"/>
  <c r="R141" i="33"/>
  <c r="Q141" i="33"/>
  <c r="P141" i="33"/>
  <c r="O141" i="33"/>
  <c r="N141" i="33"/>
  <c r="M141" i="33"/>
  <c r="L141" i="33"/>
  <c r="K141" i="33"/>
  <c r="J141" i="33"/>
  <c r="I141" i="33"/>
  <c r="H141" i="33"/>
  <c r="AC140" i="33"/>
  <c r="AC151" i="33" s="1"/>
  <c r="AB140" i="33"/>
  <c r="AB151" i="33" s="1"/>
  <c r="AA140" i="33"/>
  <c r="AA151" i="33" s="1"/>
  <c r="Z140" i="33"/>
  <c r="Z151" i="33" s="1"/>
  <c r="Y140" i="33"/>
  <c r="Y151" i="33" s="1"/>
  <c r="X140" i="33"/>
  <c r="X151" i="33" s="1"/>
  <c r="W140" i="33"/>
  <c r="W151" i="33" s="1"/>
  <c r="V140" i="33"/>
  <c r="V151" i="33" s="1"/>
  <c r="U140" i="33"/>
  <c r="U151" i="33" s="1"/>
  <c r="T140" i="33"/>
  <c r="T151" i="33" s="1"/>
  <c r="S140" i="33"/>
  <c r="S151" i="33" s="1"/>
  <c r="R140" i="33"/>
  <c r="R151" i="33" s="1"/>
  <c r="Q140" i="33"/>
  <c r="Q151" i="33" s="1"/>
  <c r="P140" i="33"/>
  <c r="P151" i="33" s="1"/>
  <c r="O140" i="33"/>
  <c r="O151" i="33" s="1"/>
  <c r="N140" i="33"/>
  <c r="N151" i="33" s="1"/>
  <c r="M140" i="33"/>
  <c r="M151" i="33" s="1"/>
  <c r="L140" i="33"/>
  <c r="L151" i="33" s="1"/>
  <c r="K140" i="33"/>
  <c r="K151" i="33" s="1"/>
  <c r="J140" i="33"/>
  <c r="J151" i="33" s="1"/>
  <c r="I140" i="33"/>
  <c r="I151" i="33" s="1"/>
  <c r="H140" i="33"/>
  <c r="H151" i="33" s="1"/>
  <c r="AC139" i="33"/>
  <c r="AC150" i="33" s="1"/>
  <c r="AB139" i="33"/>
  <c r="AB150" i="33" s="1"/>
  <c r="AA139" i="33"/>
  <c r="AA150" i="33" s="1"/>
  <c r="Z139" i="33"/>
  <c r="Z150" i="33" s="1"/>
  <c r="Y139" i="33"/>
  <c r="Y150" i="33" s="1"/>
  <c r="X139" i="33"/>
  <c r="X150" i="33" s="1"/>
  <c r="W139" i="33"/>
  <c r="W150" i="33" s="1"/>
  <c r="V139" i="33"/>
  <c r="V150" i="33" s="1"/>
  <c r="U139" i="33"/>
  <c r="U150" i="33" s="1"/>
  <c r="T139" i="33"/>
  <c r="T150" i="33" s="1"/>
  <c r="S139" i="33"/>
  <c r="S150" i="33" s="1"/>
  <c r="R139" i="33"/>
  <c r="R150" i="33" s="1"/>
  <c r="Q139" i="33"/>
  <c r="Q150" i="33" s="1"/>
  <c r="P139" i="33"/>
  <c r="P150" i="33" s="1"/>
  <c r="O139" i="33"/>
  <c r="O150" i="33" s="1"/>
  <c r="N139" i="33"/>
  <c r="N150" i="33" s="1"/>
  <c r="M139" i="33"/>
  <c r="M150" i="33" s="1"/>
  <c r="L139" i="33"/>
  <c r="L150" i="33" s="1"/>
  <c r="K139" i="33"/>
  <c r="K150" i="33" s="1"/>
  <c r="J139" i="33"/>
  <c r="J150" i="33" s="1"/>
  <c r="I139" i="33"/>
  <c r="I150" i="33" s="1"/>
  <c r="H139" i="33"/>
  <c r="H150" i="33" s="1"/>
  <c r="AC138" i="33"/>
  <c r="AC149" i="33" s="1"/>
  <c r="AB138" i="33"/>
  <c r="AB149" i="33" s="1"/>
  <c r="AA138" i="33"/>
  <c r="AA149" i="33" s="1"/>
  <c r="Z138" i="33"/>
  <c r="Z149" i="33" s="1"/>
  <c r="Y138" i="33"/>
  <c r="Y149" i="33" s="1"/>
  <c r="X138" i="33"/>
  <c r="X149" i="33" s="1"/>
  <c r="W138" i="33"/>
  <c r="W149" i="33" s="1"/>
  <c r="V138" i="33"/>
  <c r="V149" i="33" s="1"/>
  <c r="U138" i="33"/>
  <c r="U149" i="33" s="1"/>
  <c r="T138" i="33"/>
  <c r="T149" i="33" s="1"/>
  <c r="S138" i="33"/>
  <c r="S149" i="33" s="1"/>
  <c r="R138" i="33"/>
  <c r="R149" i="33" s="1"/>
  <c r="Q138" i="33"/>
  <c r="Q149" i="33" s="1"/>
  <c r="P138" i="33"/>
  <c r="P149" i="33" s="1"/>
  <c r="O138" i="33"/>
  <c r="O149" i="33" s="1"/>
  <c r="N138" i="33"/>
  <c r="N149" i="33" s="1"/>
  <c r="M138" i="33"/>
  <c r="M149" i="33" s="1"/>
  <c r="L138" i="33"/>
  <c r="L149" i="33" s="1"/>
  <c r="K138" i="33"/>
  <c r="K149" i="33" s="1"/>
  <c r="J138" i="33"/>
  <c r="J149" i="33" s="1"/>
  <c r="I138" i="33"/>
  <c r="I149" i="33" s="1"/>
  <c r="H138" i="33"/>
  <c r="H149" i="33" s="1"/>
  <c r="AC137" i="33"/>
  <c r="AC148" i="33" s="1"/>
  <c r="AB137" i="33"/>
  <c r="AB148" i="33" s="1"/>
  <c r="AA137" i="33"/>
  <c r="AA148" i="33" s="1"/>
  <c r="Z137" i="33"/>
  <c r="Z148" i="33" s="1"/>
  <c r="Y137" i="33"/>
  <c r="Y148" i="33" s="1"/>
  <c r="X137" i="33"/>
  <c r="X148" i="33" s="1"/>
  <c r="W137" i="33"/>
  <c r="W148" i="33" s="1"/>
  <c r="V137" i="33"/>
  <c r="V148" i="33" s="1"/>
  <c r="U137" i="33"/>
  <c r="U148" i="33" s="1"/>
  <c r="T137" i="33"/>
  <c r="T148" i="33" s="1"/>
  <c r="S137" i="33"/>
  <c r="S148" i="33" s="1"/>
  <c r="R137" i="33"/>
  <c r="R148" i="33" s="1"/>
  <c r="Q137" i="33"/>
  <c r="Q148" i="33" s="1"/>
  <c r="P137" i="33"/>
  <c r="P148" i="33" s="1"/>
  <c r="O137" i="33"/>
  <c r="O148" i="33" s="1"/>
  <c r="N137" i="33"/>
  <c r="N148" i="33" s="1"/>
  <c r="M137" i="33"/>
  <c r="M148" i="33" s="1"/>
  <c r="L137" i="33"/>
  <c r="L148" i="33" s="1"/>
  <c r="K137" i="33"/>
  <c r="K148" i="33" s="1"/>
  <c r="J137" i="33"/>
  <c r="J148" i="33" s="1"/>
  <c r="I137" i="33"/>
  <c r="I148" i="33" s="1"/>
  <c r="H137" i="33"/>
  <c r="H148" i="33" s="1"/>
  <c r="AC136" i="33"/>
  <c r="AB136" i="33"/>
  <c r="AA136" i="33"/>
  <c r="Z136" i="33"/>
  <c r="Y136" i="33"/>
  <c r="X136" i="33"/>
  <c r="W136" i="33"/>
  <c r="V136" i="33"/>
  <c r="U136" i="33"/>
  <c r="T136" i="33"/>
  <c r="S136" i="33"/>
  <c r="R136" i="33"/>
  <c r="Q136" i="33"/>
  <c r="P136" i="33"/>
  <c r="O136" i="33"/>
  <c r="N136" i="33"/>
  <c r="M136" i="33"/>
  <c r="L136" i="33"/>
  <c r="K136" i="33"/>
  <c r="J136" i="33"/>
  <c r="I136" i="33"/>
  <c r="H136" i="33"/>
  <c r="AC135" i="33"/>
  <c r="AB135" i="33"/>
  <c r="Y135" i="33"/>
  <c r="X135" i="33"/>
  <c r="W135" i="33"/>
  <c r="V135" i="33"/>
  <c r="T135" i="33"/>
  <c r="S135" i="33"/>
  <c r="R135" i="33"/>
  <c r="Q135" i="33"/>
  <c r="P135" i="33"/>
  <c r="O135" i="33"/>
  <c r="N135" i="33"/>
  <c r="M135" i="33"/>
  <c r="L135" i="33"/>
  <c r="K135" i="33"/>
  <c r="J135" i="33"/>
  <c r="I135" i="33"/>
  <c r="H135" i="33"/>
  <c r="AC134" i="33"/>
  <c r="AC146" i="33" s="1"/>
  <c r="AB134" i="33"/>
  <c r="AA134" i="33"/>
  <c r="Z134" i="33"/>
  <c r="Z146" i="33" s="1"/>
  <c r="Y134" i="33"/>
  <c r="X134" i="33"/>
  <c r="W134" i="33"/>
  <c r="W146" i="33" s="1"/>
  <c r="U134" i="33"/>
  <c r="U146" i="33" s="1"/>
  <c r="T134" i="33"/>
  <c r="S134" i="33"/>
  <c r="S146" i="33" s="1"/>
  <c r="R134" i="33"/>
  <c r="R146" i="33" s="1"/>
  <c r="Q134" i="33"/>
  <c r="P134" i="33"/>
  <c r="O134" i="33"/>
  <c r="O146" i="33" s="1"/>
  <c r="N134" i="33"/>
  <c r="N146" i="33" s="1"/>
  <c r="M134" i="33"/>
  <c r="M146" i="33" s="1"/>
  <c r="L134" i="33"/>
  <c r="K134" i="33"/>
  <c r="K146" i="33" s="1"/>
  <c r="J134" i="33"/>
  <c r="J146" i="33" s="1"/>
  <c r="I134" i="33"/>
  <c r="H134" i="33"/>
  <c r="G114" i="33"/>
  <c r="G94" i="33"/>
  <c r="G103" i="33" s="1"/>
  <c r="G112" i="33" s="1"/>
  <c r="G121" i="33" s="1"/>
  <c r="G130" i="33" s="1"/>
  <c r="G93" i="33"/>
  <c r="G102" i="33" s="1"/>
  <c r="G111" i="33" s="1"/>
  <c r="G120" i="33" s="1"/>
  <c r="G129" i="33" s="1"/>
  <c r="G91" i="33"/>
  <c r="G100" i="33" s="1"/>
  <c r="G109" i="33" s="1"/>
  <c r="G118" i="33" s="1"/>
  <c r="G127" i="33" s="1"/>
  <c r="G90" i="33"/>
  <c r="G99" i="33" s="1"/>
  <c r="G108" i="33" s="1"/>
  <c r="G117" i="33" s="1"/>
  <c r="G126" i="33" s="1"/>
  <c r="G89" i="33"/>
  <c r="G98" i="33" s="1"/>
  <c r="G107" i="33" s="1"/>
  <c r="G116" i="33" s="1"/>
  <c r="G125" i="33" s="1"/>
  <c r="G97" i="33"/>
  <c r="G106" i="33" s="1"/>
  <c r="G115" i="33" s="1"/>
  <c r="G124" i="33" s="1"/>
  <c r="AC84" i="33"/>
  <c r="AB84" i="33"/>
  <c r="AA84" i="33"/>
  <c r="Z84" i="33"/>
  <c r="Y84" i="33"/>
  <c r="X84" i="33"/>
  <c r="W84" i="33"/>
  <c r="V84" i="33"/>
  <c r="U84" i="33"/>
  <c r="T84" i="33"/>
  <c r="S84" i="33"/>
  <c r="R84" i="33"/>
  <c r="Q84" i="33"/>
  <c r="P84" i="33"/>
  <c r="O84" i="33"/>
  <c r="N84" i="33"/>
  <c r="M84" i="33"/>
  <c r="L84" i="33"/>
  <c r="K84" i="33"/>
  <c r="J84" i="33"/>
  <c r="I84" i="33"/>
  <c r="H84" i="33"/>
  <c r="AC81" i="33"/>
  <c r="AB81" i="33"/>
  <c r="AA81" i="33"/>
  <c r="Z81" i="33"/>
  <c r="Y81" i="33"/>
  <c r="X81" i="33"/>
  <c r="W81" i="33"/>
  <c r="V81" i="33"/>
  <c r="U81" i="33"/>
  <c r="T81" i="33"/>
  <c r="S81" i="33"/>
  <c r="R81" i="33"/>
  <c r="Q81" i="33"/>
  <c r="P81" i="33"/>
  <c r="O81" i="33"/>
  <c r="N81" i="33"/>
  <c r="M81" i="33"/>
  <c r="L81" i="33"/>
  <c r="K81" i="33"/>
  <c r="J81" i="33"/>
  <c r="I81" i="33"/>
  <c r="H81" i="33"/>
  <c r="AC80" i="33"/>
  <c r="AB80" i="33"/>
  <c r="Y80" i="33"/>
  <c r="X80" i="33"/>
  <c r="W80" i="33"/>
  <c r="T80" i="33"/>
  <c r="S80" i="33"/>
  <c r="R80" i="33"/>
  <c r="Q80" i="33"/>
  <c r="P80" i="33"/>
  <c r="O80" i="33"/>
  <c r="N80" i="33"/>
  <c r="M80" i="33"/>
  <c r="L80" i="33"/>
  <c r="K80" i="33"/>
  <c r="J80" i="33"/>
  <c r="I80" i="33"/>
  <c r="H80" i="33"/>
  <c r="AC79" i="33"/>
  <c r="AB79" i="33"/>
  <c r="AA79" i="33"/>
  <c r="Z79" i="33"/>
  <c r="Y79" i="33"/>
  <c r="X79" i="33"/>
  <c r="W79" i="33"/>
  <c r="V79" i="33"/>
  <c r="U79" i="33"/>
  <c r="T79" i="33"/>
  <c r="S79" i="33"/>
  <c r="R79" i="33"/>
  <c r="Q79" i="33"/>
  <c r="P79" i="33"/>
  <c r="O79" i="33"/>
  <c r="N79" i="33"/>
  <c r="M79" i="33"/>
  <c r="L79" i="33"/>
  <c r="K79" i="33"/>
  <c r="J79" i="33"/>
  <c r="I79" i="33"/>
  <c r="H79" i="33"/>
  <c r="G78" i="33"/>
  <c r="E74" i="33"/>
  <c r="E73" i="33"/>
  <c r="E72" i="33"/>
  <c r="E71" i="33"/>
  <c r="E70" i="33"/>
  <c r="E69" i="33"/>
  <c r="AW68" i="33"/>
  <c r="AV68" i="33"/>
  <c r="AU68" i="33"/>
  <c r="AT68" i="33"/>
  <c r="AS68" i="33"/>
  <c r="AR68" i="33"/>
  <c r="AQ68" i="33"/>
  <c r="AP68" i="33"/>
  <c r="E68" i="33"/>
  <c r="AW67" i="33"/>
  <c r="AV67" i="33"/>
  <c r="AU67" i="33"/>
  <c r="AT67" i="33"/>
  <c r="AS67" i="33"/>
  <c r="AR67" i="33"/>
  <c r="AQ67" i="33"/>
  <c r="AP67" i="33"/>
  <c r="E67" i="33"/>
  <c r="AW66" i="33"/>
  <c r="AV66" i="33"/>
  <c r="AU66" i="33"/>
  <c r="AT66" i="33"/>
  <c r="AS66" i="33"/>
  <c r="AR66" i="33"/>
  <c r="AQ66" i="33"/>
  <c r="AP66" i="33"/>
  <c r="E66" i="33"/>
  <c r="AW65" i="33"/>
  <c r="AV65" i="33"/>
  <c r="AU65" i="33"/>
  <c r="AT65" i="33"/>
  <c r="AS65" i="33"/>
  <c r="AR65" i="33"/>
  <c r="AQ65" i="33"/>
  <c r="AP65" i="33"/>
  <c r="E65" i="33"/>
  <c r="BW64" i="33"/>
  <c r="BV64" i="33"/>
  <c r="BT64" i="33"/>
  <c r="BS64" i="33"/>
  <c r="BR64" i="33"/>
  <c r="BQ64" i="33"/>
  <c r="BP64" i="33"/>
  <c r="BO64" i="33"/>
  <c r="BN64" i="33"/>
  <c r="BM64" i="33"/>
  <c r="BL64" i="33"/>
  <c r="BK64" i="33"/>
  <c r="BJ64" i="33"/>
  <c r="BI64" i="33"/>
  <c r="BH64" i="33"/>
  <c r="BG64" i="33"/>
  <c r="BF64" i="33"/>
  <c r="BE64" i="33"/>
  <c r="BD64" i="33"/>
  <c r="BC64" i="33"/>
  <c r="BB64" i="33"/>
  <c r="AZ64" i="33"/>
  <c r="AY64" i="33"/>
  <c r="AW64" i="33"/>
  <c r="AV64" i="33"/>
  <c r="AU64" i="33"/>
  <c r="AT64" i="33"/>
  <c r="AS64" i="33"/>
  <c r="AR64" i="33"/>
  <c r="AQ64" i="33"/>
  <c r="AP64" i="33"/>
  <c r="AO64" i="33"/>
  <c r="AN64" i="33"/>
  <c r="AM64" i="33"/>
  <c r="AL64" i="33"/>
  <c r="AK64" i="33"/>
  <c r="AJ64" i="33"/>
  <c r="AI64" i="33"/>
  <c r="AH64" i="33"/>
  <c r="AG64" i="33"/>
  <c r="AF64" i="33"/>
  <c r="AE64" i="33"/>
  <c r="E64" i="33"/>
  <c r="BW63" i="33"/>
  <c r="BV63" i="33"/>
  <c r="BT63" i="33"/>
  <c r="BS63" i="33"/>
  <c r="BR63" i="33"/>
  <c r="BQ63" i="33"/>
  <c r="BP63" i="33"/>
  <c r="BO63" i="33"/>
  <c r="BN63" i="33"/>
  <c r="BM63" i="33"/>
  <c r="BL63" i="33"/>
  <c r="BK63" i="33"/>
  <c r="BJ63" i="33"/>
  <c r="BI63" i="33"/>
  <c r="BH63" i="33"/>
  <c r="BG63" i="33"/>
  <c r="BF63" i="33"/>
  <c r="BE63" i="33"/>
  <c r="BD63" i="33"/>
  <c r="BC63" i="33"/>
  <c r="BB63" i="33"/>
  <c r="AZ63" i="33"/>
  <c r="AY63" i="33"/>
  <c r="AW63" i="33"/>
  <c r="AV63" i="33"/>
  <c r="AU63" i="33"/>
  <c r="AT63" i="33"/>
  <c r="AS63" i="33"/>
  <c r="AR63" i="33"/>
  <c r="AQ63" i="33"/>
  <c r="AP63" i="33"/>
  <c r="AO63" i="33"/>
  <c r="AN63" i="33"/>
  <c r="AM63" i="33"/>
  <c r="AL63" i="33"/>
  <c r="AK63" i="33"/>
  <c r="AJ63" i="33"/>
  <c r="AI63" i="33"/>
  <c r="AH63" i="33"/>
  <c r="AG63" i="33"/>
  <c r="AF63" i="33"/>
  <c r="AE63" i="33"/>
  <c r="E63" i="33"/>
  <c r="BW62" i="33"/>
  <c r="BV62" i="33"/>
  <c r="BT62" i="33"/>
  <c r="BS62" i="33"/>
  <c r="BR62" i="33"/>
  <c r="BQ62" i="33"/>
  <c r="BP62" i="33"/>
  <c r="BO62" i="33"/>
  <c r="BN62" i="33"/>
  <c r="BM62" i="33"/>
  <c r="BL62" i="33"/>
  <c r="BK62" i="33"/>
  <c r="BJ62" i="33"/>
  <c r="BI62" i="33"/>
  <c r="BH62" i="33"/>
  <c r="BG62" i="33"/>
  <c r="BF62" i="33"/>
  <c r="BE62" i="33"/>
  <c r="BD62" i="33"/>
  <c r="BC62" i="33"/>
  <c r="BB62" i="33"/>
  <c r="AZ62" i="33"/>
  <c r="AY62" i="33"/>
  <c r="AW62" i="33"/>
  <c r="AV62" i="33"/>
  <c r="AU62" i="33"/>
  <c r="AT62" i="33"/>
  <c r="AS62" i="33"/>
  <c r="AR62" i="33"/>
  <c r="AQ62" i="33"/>
  <c r="AP62" i="33"/>
  <c r="AO62" i="33"/>
  <c r="AN62" i="33"/>
  <c r="AM62" i="33"/>
  <c r="AL62" i="33"/>
  <c r="AK62" i="33"/>
  <c r="AJ62" i="33"/>
  <c r="AI62" i="33"/>
  <c r="AH62" i="33"/>
  <c r="AG62" i="33"/>
  <c r="AF62" i="33"/>
  <c r="AE62" i="33"/>
  <c r="E62" i="33"/>
  <c r="BW61" i="33"/>
  <c r="BV61" i="33"/>
  <c r="BT61" i="33"/>
  <c r="BS61" i="33"/>
  <c r="BR61" i="33"/>
  <c r="BQ61" i="33"/>
  <c r="BP61" i="33"/>
  <c r="BO61" i="33"/>
  <c r="BN61" i="33"/>
  <c r="BM61" i="33"/>
  <c r="BL61" i="33"/>
  <c r="BK61" i="33"/>
  <c r="BJ61" i="33"/>
  <c r="BI61" i="33"/>
  <c r="BH61" i="33"/>
  <c r="BG61" i="33"/>
  <c r="BF61" i="33"/>
  <c r="BE61" i="33"/>
  <c r="BD61" i="33"/>
  <c r="BC61" i="33"/>
  <c r="BB61" i="33"/>
  <c r="AZ61" i="33"/>
  <c r="AY61" i="33"/>
  <c r="AW61" i="33"/>
  <c r="AV61" i="33"/>
  <c r="AU61" i="33"/>
  <c r="AT61" i="33"/>
  <c r="AS61" i="33"/>
  <c r="AR61" i="33"/>
  <c r="AQ61" i="33"/>
  <c r="AP61" i="33"/>
  <c r="AO61" i="33"/>
  <c r="AN61" i="33"/>
  <c r="AM61" i="33"/>
  <c r="AL61" i="33"/>
  <c r="AK61" i="33"/>
  <c r="AJ61" i="33"/>
  <c r="AI61" i="33"/>
  <c r="AH61" i="33"/>
  <c r="AG61" i="33"/>
  <c r="AF61" i="33"/>
  <c r="AE61" i="33"/>
  <c r="E61" i="33"/>
  <c r="BW60" i="33"/>
  <c r="BV60" i="33"/>
  <c r="BT60" i="33"/>
  <c r="BS60" i="33"/>
  <c r="BR60" i="33"/>
  <c r="BQ60" i="33"/>
  <c r="BP60" i="33"/>
  <c r="BO60" i="33"/>
  <c r="BN60" i="33"/>
  <c r="BM60" i="33"/>
  <c r="BL60" i="33"/>
  <c r="BK60" i="33"/>
  <c r="BJ60" i="33"/>
  <c r="BI60" i="33"/>
  <c r="BH60" i="33"/>
  <c r="BG60" i="33"/>
  <c r="BF60" i="33"/>
  <c r="BE60" i="33"/>
  <c r="BD60" i="33"/>
  <c r="BC60" i="33"/>
  <c r="BB60" i="33"/>
  <c r="AZ60" i="33"/>
  <c r="AY60" i="33"/>
  <c r="AW60" i="33"/>
  <c r="AV60" i="33"/>
  <c r="AU60" i="33"/>
  <c r="AT60" i="33"/>
  <c r="AS60" i="33"/>
  <c r="AR60" i="33"/>
  <c r="AQ60" i="33"/>
  <c r="AP60" i="33"/>
  <c r="AO60" i="33"/>
  <c r="AN60" i="33"/>
  <c r="AM60" i="33"/>
  <c r="AL60" i="33"/>
  <c r="AK60" i="33"/>
  <c r="AJ60" i="33"/>
  <c r="AI60" i="33"/>
  <c r="AH60" i="33"/>
  <c r="AG60" i="33"/>
  <c r="AF60" i="33"/>
  <c r="AE60" i="33"/>
  <c r="E60" i="33"/>
  <c r="BW59" i="33"/>
  <c r="BV59" i="33"/>
  <c r="BT59" i="33"/>
  <c r="BS59" i="33"/>
  <c r="BR59" i="33"/>
  <c r="BQ59" i="33"/>
  <c r="BP59" i="33"/>
  <c r="BO59" i="33"/>
  <c r="BN59" i="33"/>
  <c r="BM59" i="33"/>
  <c r="BL59" i="33"/>
  <c r="BK59" i="33"/>
  <c r="BJ59" i="33"/>
  <c r="BI59" i="33"/>
  <c r="BH59" i="33"/>
  <c r="BG59" i="33"/>
  <c r="BF59" i="33"/>
  <c r="BE59" i="33"/>
  <c r="BD59" i="33"/>
  <c r="BC59" i="33"/>
  <c r="BB59" i="33"/>
  <c r="AZ59" i="33"/>
  <c r="AY59" i="33"/>
  <c r="AW59" i="33"/>
  <c r="AV59" i="33"/>
  <c r="AU59" i="33"/>
  <c r="AT59" i="33"/>
  <c r="AS59" i="33"/>
  <c r="AR59" i="33"/>
  <c r="AQ59" i="33"/>
  <c r="AP59" i="33"/>
  <c r="AO59" i="33"/>
  <c r="AN59" i="33"/>
  <c r="AM59" i="33"/>
  <c r="AL59" i="33"/>
  <c r="AK59" i="33"/>
  <c r="AJ59" i="33"/>
  <c r="AI59" i="33"/>
  <c r="AH59" i="33"/>
  <c r="AG59" i="33"/>
  <c r="AF59" i="33"/>
  <c r="AE59" i="33"/>
  <c r="E59" i="33"/>
  <c r="BW58" i="33"/>
  <c r="BV58" i="33"/>
  <c r="BT58" i="33"/>
  <c r="BS58" i="33"/>
  <c r="BR58" i="33"/>
  <c r="BQ58" i="33"/>
  <c r="BP58" i="33"/>
  <c r="BO58" i="33"/>
  <c r="BN58" i="33"/>
  <c r="BM58" i="33"/>
  <c r="BL58" i="33"/>
  <c r="BK58" i="33"/>
  <c r="BJ58" i="33"/>
  <c r="BI58" i="33"/>
  <c r="BH58" i="33"/>
  <c r="BG58" i="33"/>
  <c r="BF58" i="33"/>
  <c r="BE58" i="33"/>
  <c r="BD58" i="33"/>
  <c r="BC58" i="33"/>
  <c r="BB58" i="33"/>
  <c r="AZ58" i="33"/>
  <c r="AY58" i="33"/>
  <c r="AW58" i="33"/>
  <c r="AV58" i="33"/>
  <c r="AU58" i="33"/>
  <c r="AT58" i="33"/>
  <c r="AS58" i="33"/>
  <c r="AR58" i="33"/>
  <c r="AQ58" i="33"/>
  <c r="AP58" i="33"/>
  <c r="AO58" i="33"/>
  <c r="AN58" i="33"/>
  <c r="AM58" i="33"/>
  <c r="AL58" i="33"/>
  <c r="AK58" i="33"/>
  <c r="AJ58" i="33"/>
  <c r="AI58" i="33"/>
  <c r="AH58" i="33"/>
  <c r="AG58" i="33"/>
  <c r="AF58" i="33"/>
  <c r="AE58" i="33"/>
  <c r="E58" i="33"/>
  <c r="BW57" i="33"/>
  <c r="BV57" i="33"/>
  <c r="BT57" i="33"/>
  <c r="BS57" i="33"/>
  <c r="BR57" i="33"/>
  <c r="BQ57" i="33"/>
  <c r="BP57" i="33"/>
  <c r="BO57" i="33"/>
  <c r="BN57" i="33"/>
  <c r="BM57" i="33"/>
  <c r="BL57" i="33"/>
  <c r="BK57" i="33"/>
  <c r="BJ57" i="33"/>
  <c r="BI57" i="33"/>
  <c r="BH57" i="33"/>
  <c r="BG57" i="33"/>
  <c r="BF57" i="33"/>
  <c r="BE57" i="33"/>
  <c r="BD57" i="33"/>
  <c r="BC57" i="33"/>
  <c r="BB57" i="33"/>
  <c r="AZ57" i="33"/>
  <c r="AY57" i="33"/>
  <c r="AW57" i="33"/>
  <c r="AV57" i="33"/>
  <c r="AU57" i="33"/>
  <c r="AT57" i="33"/>
  <c r="AS57" i="33"/>
  <c r="AR57" i="33"/>
  <c r="AQ57" i="33"/>
  <c r="AP57" i="33"/>
  <c r="AO57" i="33"/>
  <c r="AN57" i="33"/>
  <c r="AM57" i="33"/>
  <c r="AL57" i="33"/>
  <c r="AK57" i="33"/>
  <c r="AJ57" i="33"/>
  <c r="AI57" i="33"/>
  <c r="AH57" i="33"/>
  <c r="AG57" i="33"/>
  <c r="AF57" i="33"/>
  <c r="AE57" i="33"/>
  <c r="E57" i="33"/>
  <c r="BW56" i="33"/>
  <c r="BV56" i="33"/>
  <c r="BT56" i="33"/>
  <c r="BS56" i="33"/>
  <c r="BR56" i="33"/>
  <c r="BQ56" i="33"/>
  <c r="BP56" i="33"/>
  <c r="BO56" i="33"/>
  <c r="BN56" i="33"/>
  <c r="BM56" i="33"/>
  <c r="BL56" i="33"/>
  <c r="BK56" i="33"/>
  <c r="BJ56" i="33"/>
  <c r="BI56" i="33"/>
  <c r="BH56" i="33"/>
  <c r="BG56" i="33"/>
  <c r="BF56" i="33"/>
  <c r="BE56" i="33"/>
  <c r="BD56" i="33"/>
  <c r="BC56" i="33"/>
  <c r="BB56" i="33"/>
  <c r="AZ56" i="33"/>
  <c r="AY56" i="33"/>
  <c r="AW56" i="33"/>
  <c r="AV56" i="33"/>
  <c r="AU56" i="33"/>
  <c r="AT56" i="33"/>
  <c r="AS56" i="33"/>
  <c r="AR56" i="33"/>
  <c r="AQ56" i="33"/>
  <c r="AP56" i="33"/>
  <c r="AO56" i="33"/>
  <c r="AN56" i="33"/>
  <c r="AM56" i="33"/>
  <c r="AL56" i="33"/>
  <c r="AK56" i="33"/>
  <c r="AJ56" i="33"/>
  <c r="AI56" i="33"/>
  <c r="AH56" i="33"/>
  <c r="AG56" i="33"/>
  <c r="AF56" i="33"/>
  <c r="AE56" i="33"/>
  <c r="E56" i="33"/>
  <c r="BW55" i="33"/>
  <c r="BV55" i="33"/>
  <c r="BT55" i="33"/>
  <c r="BS55" i="33"/>
  <c r="BR55" i="33"/>
  <c r="BQ55" i="33"/>
  <c r="BP55" i="33"/>
  <c r="BO55" i="33"/>
  <c r="BN55" i="33"/>
  <c r="BM55" i="33"/>
  <c r="BL55" i="33"/>
  <c r="BK55" i="33"/>
  <c r="BJ55" i="33"/>
  <c r="BI55" i="33"/>
  <c r="BH55" i="33"/>
  <c r="BG55" i="33"/>
  <c r="BF55" i="33"/>
  <c r="BE55" i="33"/>
  <c r="BD55" i="33"/>
  <c r="BC55" i="33"/>
  <c r="BB55" i="33"/>
  <c r="AZ55" i="33"/>
  <c r="AY55" i="33"/>
  <c r="AW55" i="33"/>
  <c r="AV55" i="33"/>
  <c r="AU55" i="33"/>
  <c r="AT55" i="33"/>
  <c r="AS55" i="33"/>
  <c r="AR55" i="33"/>
  <c r="AQ55" i="33"/>
  <c r="AP55" i="33"/>
  <c r="AO55" i="33"/>
  <c r="AN55" i="33"/>
  <c r="AM55" i="33"/>
  <c r="AL55" i="33"/>
  <c r="AK55" i="33"/>
  <c r="AJ55" i="33"/>
  <c r="AI55" i="33"/>
  <c r="AH55" i="33"/>
  <c r="AG55" i="33"/>
  <c r="AF55" i="33"/>
  <c r="AE55" i="33"/>
  <c r="E55" i="33"/>
  <c r="BW53" i="33"/>
  <c r="BV53" i="33"/>
  <c r="BT53" i="33"/>
  <c r="BS53" i="33"/>
  <c r="BR53" i="33"/>
  <c r="BQ53" i="33"/>
  <c r="BP53" i="33"/>
  <c r="BO53" i="33"/>
  <c r="BN53" i="33"/>
  <c r="BM53" i="33"/>
  <c r="BL53" i="33"/>
  <c r="BK53" i="33"/>
  <c r="BJ53" i="33"/>
  <c r="BI53" i="33"/>
  <c r="BH53" i="33"/>
  <c r="BG53" i="33"/>
  <c r="BF53" i="33"/>
  <c r="BE53" i="33"/>
  <c r="BD53" i="33"/>
  <c r="BC53" i="33"/>
  <c r="BB53" i="33"/>
  <c r="AZ53" i="33"/>
  <c r="AY53" i="33"/>
  <c r="AW53" i="33"/>
  <c r="AV53" i="33"/>
  <c r="AU53" i="33"/>
  <c r="AT53" i="33"/>
  <c r="AS53" i="33"/>
  <c r="AR53" i="33"/>
  <c r="AQ53" i="33"/>
  <c r="AP53" i="33"/>
  <c r="AO53" i="33"/>
  <c r="AN53" i="33"/>
  <c r="AM53" i="33"/>
  <c r="AL53" i="33"/>
  <c r="AK53" i="33"/>
  <c r="AJ53" i="33"/>
  <c r="AI53" i="33"/>
  <c r="AH53" i="33"/>
  <c r="AG53" i="33"/>
  <c r="AF53" i="33"/>
  <c r="AE53" i="33"/>
  <c r="E53" i="33"/>
  <c r="BW52" i="33"/>
  <c r="BV52" i="33"/>
  <c r="BT52" i="33"/>
  <c r="BS52" i="33"/>
  <c r="BR52" i="33"/>
  <c r="BQ52" i="33"/>
  <c r="BP52" i="33"/>
  <c r="BO52" i="33"/>
  <c r="BN52" i="33"/>
  <c r="BM52" i="33"/>
  <c r="BL52" i="33"/>
  <c r="BK52" i="33"/>
  <c r="BJ52" i="33"/>
  <c r="BI52" i="33"/>
  <c r="BH52" i="33"/>
  <c r="BG52" i="33"/>
  <c r="BF52" i="33"/>
  <c r="BE52" i="33"/>
  <c r="BD52" i="33"/>
  <c r="BC52" i="33"/>
  <c r="BB52" i="33"/>
  <c r="AZ52" i="33"/>
  <c r="AY52" i="33"/>
  <c r="AW52" i="33"/>
  <c r="AV52" i="33"/>
  <c r="AU52" i="33"/>
  <c r="AT52" i="33"/>
  <c r="AS52" i="33"/>
  <c r="AR52" i="33"/>
  <c r="AQ52" i="33"/>
  <c r="AP52" i="33"/>
  <c r="AO52" i="33"/>
  <c r="AN52" i="33"/>
  <c r="AM52" i="33"/>
  <c r="AL52" i="33"/>
  <c r="AK52" i="33"/>
  <c r="AJ52" i="33"/>
  <c r="AI52" i="33"/>
  <c r="AH52" i="33"/>
  <c r="AG52" i="33"/>
  <c r="AF52" i="33"/>
  <c r="AE52" i="33"/>
  <c r="E52" i="33"/>
  <c r="BW51" i="33"/>
  <c r="BV51" i="33"/>
  <c r="BT51" i="33"/>
  <c r="BS51" i="33"/>
  <c r="BR51" i="33"/>
  <c r="BQ51" i="33"/>
  <c r="BP51" i="33"/>
  <c r="BO51" i="33"/>
  <c r="BN51" i="33"/>
  <c r="BM51" i="33"/>
  <c r="BL51" i="33"/>
  <c r="BK51" i="33"/>
  <c r="BJ51" i="33"/>
  <c r="BI51" i="33"/>
  <c r="BH51" i="33"/>
  <c r="BG51" i="33"/>
  <c r="BF51" i="33"/>
  <c r="BE51" i="33"/>
  <c r="BD51" i="33"/>
  <c r="BC51" i="33"/>
  <c r="BB51" i="33"/>
  <c r="AZ51" i="33"/>
  <c r="AY51" i="33"/>
  <c r="AW51" i="33"/>
  <c r="AV51" i="33"/>
  <c r="AU51" i="33"/>
  <c r="AT51" i="33"/>
  <c r="AS51" i="33"/>
  <c r="AR51" i="33"/>
  <c r="AQ51" i="33"/>
  <c r="AP51" i="33"/>
  <c r="AO51" i="33"/>
  <c r="AN51" i="33"/>
  <c r="AM51" i="33"/>
  <c r="AL51" i="33"/>
  <c r="AK51" i="33"/>
  <c r="AJ51" i="33"/>
  <c r="AI51" i="33"/>
  <c r="AH51" i="33"/>
  <c r="AG51" i="33"/>
  <c r="AF51" i="33"/>
  <c r="AE51" i="33"/>
  <c r="E51" i="33"/>
  <c r="BW50" i="33"/>
  <c r="BV50" i="33"/>
  <c r="BT50" i="33"/>
  <c r="BS50" i="33"/>
  <c r="BR50" i="33"/>
  <c r="BQ50" i="33"/>
  <c r="BP50" i="33"/>
  <c r="BO50" i="33"/>
  <c r="BN50" i="33"/>
  <c r="BM50" i="33"/>
  <c r="BL50" i="33"/>
  <c r="BK50" i="33"/>
  <c r="BJ50" i="33"/>
  <c r="BI50" i="33"/>
  <c r="BH50" i="33"/>
  <c r="BG50" i="33"/>
  <c r="BF50" i="33"/>
  <c r="BE50" i="33"/>
  <c r="BD50" i="33"/>
  <c r="BC50" i="33"/>
  <c r="BB50" i="33"/>
  <c r="AZ50" i="33"/>
  <c r="AY50" i="33"/>
  <c r="AW50" i="33"/>
  <c r="AV50" i="33"/>
  <c r="AU50" i="33"/>
  <c r="AT50" i="33"/>
  <c r="AS50" i="33"/>
  <c r="AR50" i="33"/>
  <c r="AQ50" i="33"/>
  <c r="AP50" i="33"/>
  <c r="AO50" i="33"/>
  <c r="AN50" i="33"/>
  <c r="AM50" i="33"/>
  <c r="AL50" i="33"/>
  <c r="AK50" i="33"/>
  <c r="AJ50" i="33"/>
  <c r="AI50" i="33"/>
  <c r="AH50" i="33"/>
  <c r="AG50" i="33"/>
  <c r="AF50" i="33"/>
  <c r="AE50" i="33"/>
  <c r="E50" i="33"/>
  <c r="BW49" i="33"/>
  <c r="BV49" i="33"/>
  <c r="BT49" i="33"/>
  <c r="BS49" i="33"/>
  <c r="BR49" i="33"/>
  <c r="BQ49" i="33"/>
  <c r="BP49" i="33"/>
  <c r="BO49" i="33"/>
  <c r="BN49" i="33"/>
  <c r="BM49" i="33"/>
  <c r="BL49" i="33"/>
  <c r="BK49" i="33"/>
  <c r="BJ49" i="33"/>
  <c r="BI49" i="33"/>
  <c r="BH49" i="33"/>
  <c r="BG49" i="33"/>
  <c r="BF49" i="33"/>
  <c r="BE49" i="33"/>
  <c r="BD49" i="33"/>
  <c r="BC49" i="33"/>
  <c r="BB49" i="33"/>
  <c r="AZ49" i="33"/>
  <c r="AY49" i="33"/>
  <c r="AW49" i="33"/>
  <c r="AV49" i="33"/>
  <c r="AU49" i="33"/>
  <c r="AT49" i="33"/>
  <c r="AS49" i="33"/>
  <c r="AR49" i="33"/>
  <c r="AQ49" i="33"/>
  <c r="AP49" i="33"/>
  <c r="AO49" i="33"/>
  <c r="AN49" i="33"/>
  <c r="AM49" i="33"/>
  <c r="AL49" i="33"/>
  <c r="AK49" i="33"/>
  <c r="AJ49" i="33"/>
  <c r="AI49" i="33"/>
  <c r="AH49" i="33"/>
  <c r="AG49" i="33"/>
  <c r="AF49" i="33"/>
  <c r="AE49" i="33"/>
  <c r="E49" i="33"/>
  <c r="BW48" i="33"/>
  <c r="BV48" i="33"/>
  <c r="BT48" i="33"/>
  <c r="BS48" i="33"/>
  <c r="BR48" i="33"/>
  <c r="BQ48" i="33"/>
  <c r="BP48" i="33"/>
  <c r="BO48" i="33"/>
  <c r="BN48" i="33"/>
  <c r="BM48" i="33"/>
  <c r="BL48" i="33"/>
  <c r="BK48" i="33"/>
  <c r="BJ48" i="33"/>
  <c r="BI48" i="33"/>
  <c r="BH48" i="33"/>
  <c r="BG48" i="33"/>
  <c r="BF48" i="33"/>
  <c r="BE48" i="33"/>
  <c r="BD48" i="33"/>
  <c r="BC48" i="33"/>
  <c r="BB48" i="33"/>
  <c r="AZ48" i="33"/>
  <c r="AY48" i="33"/>
  <c r="AW48" i="33"/>
  <c r="AV48" i="33"/>
  <c r="AU48" i="33"/>
  <c r="AT48" i="33"/>
  <c r="AS48" i="33"/>
  <c r="AR48" i="33"/>
  <c r="AQ48" i="33"/>
  <c r="AP48" i="33"/>
  <c r="AO48" i="33"/>
  <c r="AN48" i="33"/>
  <c r="AM48" i="33"/>
  <c r="AL48" i="33"/>
  <c r="AK48" i="33"/>
  <c r="AJ48" i="33"/>
  <c r="AI48" i="33"/>
  <c r="AH48" i="33"/>
  <c r="AG48" i="33"/>
  <c r="AF48" i="33"/>
  <c r="AE48" i="33"/>
  <c r="E48" i="33"/>
  <c r="BW47" i="33"/>
  <c r="BV47" i="33"/>
  <c r="BT47" i="33"/>
  <c r="BS47" i="33"/>
  <c r="BR47" i="33"/>
  <c r="BQ47" i="33"/>
  <c r="BP47" i="33"/>
  <c r="BO47" i="33"/>
  <c r="BN47" i="33"/>
  <c r="BM47" i="33"/>
  <c r="BL47" i="33"/>
  <c r="BK47" i="33"/>
  <c r="BJ47" i="33"/>
  <c r="BI47" i="33"/>
  <c r="BH47" i="33"/>
  <c r="BG47" i="33"/>
  <c r="BF47" i="33"/>
  <c r="BE47" i="33"/>
  <c r="BD47" i="33"/>
  <c r="BC47" i="33"/>
  <c r="BB47" i="33"/>
  <c r="AZ47" i="33"/>
  <c r="AY47" i="33"/>
  <c r="AW47" i="33"/>
  <c r="AV47" i="33"/>
  <c r="AU47" i="33"/>
  <c r="AT47" i="33"/>
  <c r="AS47" i="33"/>
  <c r="AR47" i="33"/>
  <c r="AQ47" i="33"/>
  <c r="AP47" i="33"/>
  <c r="AO47" i="33"/>
  <c r="AN47" i="33"/>
  <c r="AM47" i="33"/>
  <c r="AL47" i="33"/>
  <c r="AK47" i="33"/>
  <c r="AJ47" i="33"/>
  <c r="AI47" i="33"/>
  <c r="AH47" i="33"/>
  <c r="AG47" i="33"/>
  <c r="AF47" i="33"/>
  <c r="AE47" i="33"/>
  <c r="E47" i="33"/>
  <c r="BW46" i="33"/>
  <c r="BV46" i="33"/>
  <c r="BT46" i="33"/>
  <c r="BS46" i="33"/>
  <c r="BR46" i="33"/>
  <c r="BQ46" i="33"/>
  <c r="BP46" i="33"/>
  <c r="BO46" i="33"/>
  <c r="BN46" i="33"/>
  <c r="BM46" i="33"/>
  <c r="BL46" i="33"/>
  <c r="BK46" i="33"/>
  <c r="BJ46" i="33"/>
  <c r="BI46" i="33"/>
  <c r="BH46" i="33"/>
  <c r="BG46" i="33"/>
  <c r="BF46" i="33"/>
  <c r="BE46" i="33"/>
  <c r="BD46" i="33"/>
  <c r="BC46" i="33"/>
  <c r="BB46" i="33"/>
  <c r="AZ46" i="33"/>
  <c r="AY46" i="33"/>
  <c r="AW46" i="33"/>
  <c r="AV46" i="33"/>
  <c r="AU46" i="33"/>
  <c r="AT46" i="33"/>
  <c r="AS46" i="33"/>
  <c r="AR46" i="33"/>
  <c r="AQ46" i="33"/>
  <c r="AP46" i="33"/>
  <c r="AO46" i="33"/>
  <c r="AN46" i="33"/>
  <c r="AM46" i="33"/>
  <c r="AL46" i="33"/>
  <c r="AK46" i="33"/>
  <c r="AJ46" i="33"/>
  <c r="AI46" i="33"/>
  <c r="AH46" i="33"/>
  <c r="AG46" i="33"/>
  <c r="AF46" i="33"/>
  <c r="AE46" i="33"/>
  <c r="E46" i="33"/>
  <c r="BW45" i="33"/>
  <c r="BV45" i="33"/>
  <c r="BT45" i="33"/>
  <c r="BS45" i="33"/>
  <c r="BR45" i="33"/>
  <c r="BQ45" i="33"/>
  <c r="BP45" i="33"/>
  <c r="BO45" i="33"/>
  <c r="BN45" i="33"/>
  <c r="BM45" i="33"/>
  <c r="BL45" i="33"/>
  <c r="BK45" i="33"/>
  <c r="BJ45" i="33"/>
  <c r="BI45" i="33"/>
  <c r="BH45" i="33"/>
  <c r="BG45" i="33"/>
  <c r="BF45" i="33"/>
  <c r="BE45" i="33"/>
  <c r="BD45" i="33"/>
  <c r="BC45" i="33"/>
  <c r="BB45" i="33"/>
  <c r="AZ45" i="33"/>
  <c r="AY45" i="33"/>
  <c r="AW45" i="33"/>
  <c r="AV45" i="33"/>
  <c r="AU45" i="33"/>
  <c r="AT45" i="33"/>
  <c r="AS45" i="33"/>
  <c r="AR45" i="33"/>
  <c r="AQ45" i="33"/>
  <c r="AP45" i="33"/>
  <c r="AO45" i="33"/>
  <c r="AN45" i="33"/>
  <c r="AM45" i="33"/>
  <c r="AL45" i="33"/>
  <c r="AK45" i="33"/>
  <c r="AJ45" i="33"/>
  <c r="AI45" i="33"/>
  <c r="AH45" i="33"/>
  <c r="AG45" i="33"/>
  <c r="AF45" i="33"/>
  <c r="AE45" i="33"/>
  <c r="E45" i="33"/>
  <c r="BW44" i="33"/>
  <c r="BV44" i="33"/>
  <c r="BT44" i="33"/>
  <c r="BS44" i="33"/>
  <c r="BR44" i="33"/>
  <c r="BQ44" i="33"/>
  <c r="BP44" i="33"/>
  <c r="BO44" i="33"/>
  <c r="BN44" i="33"/>
  <c r="BM44" i="33"/>
  <c r="BL44" i="33"/>
  <c r="BK44" i="33"/>
  <c r="BJ44" i="33"/>
  <c r="BI44" i="33"/>
  <c r="BH44" i="33"/>
  <c r="BG44" i="33"/>
  <c r="BF44" i="33"/>
  <c r="BE44" i="33"/>
  <c r="BD44" i="33"/>
  <c r="BC44" i="33"/>
  <c r="BB44" i="33"/>
  <c r="AZ44" i="33"/>
  <c r="AY44" i="33"/>
  <c r="AW44" i="33"/>
  <c r="AV44" i="33"/>
  <c r="AU44" i="33"/>
  <c r="AT44" i="33"/>
  <c r="AS44" i="33"/>
  <c r="AR44" i="33"/>
  <c r="AQ44" i="33"/>
  <c r="AP44" i="33"/>
  <c r="AO44" i="33"/>
  <c r="AN44" i="33"/>
  <c r="AM44" i="33"/>
  <c r="AL44" i="33"/>
  <c r="AK44" i="33"/>
  <c r="AJ44" i="33"/>
  <c r="AI44" i="33"/>
  <c r="AH44" i="33"/>
  <c r="AG44" i="33"/>
  <c r="AF44" i="33"/>
  <c r="AE44" i="33"/>
  <c r="E44" i="33"/>
  <c r="BW43" i="33"/>
  <c r="BV43" i="33"/>
  <c r="BT43" i="33"/>
  <c r="BS43" i="33"/>
  <c r="BR43" i="33"/>
  <c r="BQ43" i="33"/>
  <c r="BP43" i="33"/>
  <c r="BO43" i="33"/>
  <c r="BN43" i="33"/>
  <c r="BM43" i="33"/>
  <c r="BL43" i="33"/>
  <c r="BK43" i="33"/>
  <c r="BJ43" i="33"/>
  <c r="BI43" i="33"/>
  <c r="BH43" i="33"/>
  <c r="BG43" i="33"/>
  <c r="BF43" i="33"/>
  <c r="BE43" i="33"/>
  <c r="BD43" i="33"/>
  <c r="BC43" i="33"/>
  <c r="BB43" i="33"/>
  <c r="AZ43" i="33"/>
  <c r="AY43" i="33"/>
  <c r="AW43" i="33"/>
  <c r="AV43" i="33"/>
  <c r="AU43" i="33"/>
  <c r="AT43" i="33"/>
  <c r="AS43" i="33"/>
  <c r="AR43" i="33"/>
  <c r="AQ43" i="33"/>
  <c r="AP43" i="33"/>
  <c r="AO43" i="33"/>
  <c r="AN43" i="33"/>
  <c r="AM43" i="33"/>
  <c r="AL43" i="33"/>
  <c r="AK43" i="33"/>
  <c r="AJ43" i="33"/>
  <c r="AI43" i="33"/>
  <c r="AH43" i="33"/>
  <c r="AG43" i="33"/>
  <c r="AF43" i="33"/>
  <c r="AE43" i="33"/>
  <c r="E43" i="33"/>
  <c r="BW42" i="33"/>
  <c r="BV42" i="33"/>
  <c r="BT42" i="33"/>
  <c r="BS42" i="33"/>
  <c r="BR42" i="33"/>
  <c r="BQ42" i="33"/>
  <c r="BP42" i="33"/>
  <c r="BO42" i="33"/>
  <c r="BN42" i="33"/>
  <c r="BM42" i="33"/>
  <c r="BL42" i="33"/>
  <c r="BK42" i="33"/>
  <c r="BJ42" i="33"/>
  <c r="BI42" i="33"/>
  <c r="BH42" i="33"/>
  <c r="BG42" i="33"/>
  <c r="BF42" i="33"/>
  <c r="BE42" i="33"/>
  <c r="BD42" i="33"/>
  <c r="BC42" i="33"/>
  <c r="BB42" i="33"/>
  <c r="AZ42" i="33"/>
  <c r="AY42" i="33"/>
  <c r="AW42" i="33"/>
  <c r="AV42" i="33"/>
  <c r="AU42" i="33"/>
  <c r="AT42" i="33"/>
  <c r="AS42" i="33"/>
  <c r="AR42" i="33"/>
  <c r="AQ42" i="33"/>
  <c r="AP42" i="33"/>
  <c r="AO42" i="33"/>
  <c r="AN42" i="33"/>
  <c r="AM42" i="33"/>
  <c r="AL42" i="33"/>
  <c r="AK42" i="33"/>
  <c r="AJ42" i="33"/>
  <c r="AI42" i="33"/>
  <c r="AH42" i="33"/>
  <c r="AG42" i="33"/>
  <c r="AF42" i="33"/>
  <c r="AE42" i="33"/>
  <c r="E42" i="33"/>
  <c r="BW41" i="33"/>
  <c r="BV41" i="33"/>
  <c r="BT41" i="33"/>
  <c r="BS41" i="33"/>
  <c r="BR41" i="33"/>
  <c r="BQ41" i="33"/>
  <c r="BP41" i="33"/>
  <c r="BO41" i="33"/>
  <c r="BN41" i="33"/>
  <c r="BM41" i="33"/>
  <c r="BL41" i="33"/>
  <c r="BK41" i="33"/>
  <c r="BJ41" i="33"/>
  <c r="BI41" i="33"/>
  <c r="BH41" i="33"/>
  <c r="BG41" i="33"/>
  <c r="BF41" i="33"/>
  <c r="BE41" i="33"/>
  <c r="BD41" i="33"/>
  <c r="BC41" i="33"/>
  <c r="BB41" i="33"/>
  <c r="AZ41" i="33"/>
  <c r="AY41" i="33"/>
  <c r="AW41" i="33"/>
  <c r="AV41" i="33"/>
  <c r="AU41" i="33"/>
  <c r="AT41" i="33"/>
  <c r="AS41" i="33"/>
  <c r="AR41" i="33"/>
  <c r="AQ41" i="33"/>
  <c r="AP41" i="33"/>
  <c r="AO41" i="33"/>
  <c r="AN41" i="33"/>
  <c r="AM41" i="33"/>
  <c r="AL41" i="33"/>
  <c r="AK41" i="33"/>
  <c r="AJ41" i="33"/>
  <c r="AI41" i="33"/>
  <c r="AH41" i="33"/>
  <c r="AG41" i="33"/>
  <c r="AF41" i="33"/>
  <c r="AE41" i="33"/>
  <c r="E41" i="33"/>
  <c r="BW40" i="33"/>
  <c r="BV40" i="33"/>
  <c r="BT40" i="33"/>
  <c r="BS40" i="33"/>
  <c r="BR40" i="33"/>
  <c r="BQ40" i="33"/>
  <c r="BP40" i="33"/>
  <c r="BO40" i="33"/>
  <c r="BN40" i="33"/>
  <c r="BM40" i="33"/>
  <c r="BL40" i="33"/>
  <c r="BK40" i="33"/>
  <c r="BJ40" i="33"/>
  <c r="BI40" i="33"/>
  <c r="BH40" i="33"/>
  <c r="BG40" i="33"/>
  <c r="BF40" i="33"/>
  <c r="BE40" i="33"/>
  <c r="BD40" i="33"/>
  <c r="BC40" i="33"/>
  <c r="BB40" i="33"/>
  <c r="AZ40" i="33"/>
  <c r="AY40" i="33"/>
  <c r="AW40" i="33"/>
  <c r="AV40" i="33"/>
  <c r="AU40" i="33"/>
  <c r="AT40" i="33"/>
  <c r="AS40" i="33"/>
  <c r="AR40" i="33"/>
  <c r="AQ40" i="33"/>
  <c r="AP40" i="33"/>
  <c r="AO40" i="33"/>
  <c r="AN40" i="33"/>
  <c r="AM40" i="33"/>
  <c r="AL40" i="33"/>
  <c r="AK40" i="33"/>
  <c r="AJ40" i="33"/>
  <c r="AI40" i="33"/>
  <c r="AH40" i="33"/>
  <c r="AG40" i="33"/>
  <c r="AF40" i="33"/>
  <c r="AE40" i="33"/>
  <c r="E40" i="33"/>
  <c r="BW39" i="33"/>
  <c r="BV39" i="33"/>
  <c r="BT39" i="33"/>
  <c r="BS39" i="33"/>
  <c r="BR39" i="33"/>
  <c r="BQ39" i="33"/>
  <c r="BP39" i="33"/>
  <c r="BO39" i="33"/>
  <c r="BN39" i="33"/>
  <c r="BM39" i="33"/>
  <c r="BL39" i="33"/>
  <c r="BK39" i="33"/>
  <c r="BJ39" i="33"/>
  <c r="BI39" i="33"/>
  <c r="BH39" i="33"/>
  <c r="BG39" i="33"/>
  <c r="BF39" i="33"/>
  <c r="BE39" i="33"/>
  <c r="BD39" i="33"/>
  <c r="BC39" i="33"/>
  <c r="BB39" i="33"/>
  <c r="AZ39" i="33"/>
  <c r="AY39" i="33"/>
  <c r="AW39" i="33"/>
  <c r="AV39" i="33"/>
  <c r="AU39" i="33"/>
  <c r="AT39" i="33"/>
  <c r="AS39" i="33"/>
  <c r="AR39" i="33"/>
  <c r="AQ39" i="33"/>
  <c r="AP39" i="33"/>
  <c r="AO39" i="33"/>
  <c r="AN39" i="33"/>
  <c r="AM39" i="33"/>
  <c r="AL39" i="33"/>
  <c r="AK39" i="33"/>
  <c r="AJ39" i="33"/>
  <c r="AI39" i="33"/>
  <c r="AH39" i="33"/>
  <c r="AG39" i="33"/>
  <c r="AF39" i="33"/>
  <c r="AE39" i="33"/>
  <c r="E39" i="33"/>
  <c r="BW38" i="33"/>
  <c r="BV38" i="33"/>
  <c r="BT38" i="33"/>
  <c r="BS38" i="33"/>
  <c r="BR38" i="33"/>
  <c r="BQ38" i="33"/>
  <c r="BP38" i="33"/>
  <c r="BO38" i="33"/>
  <c r="BN38" i="33"/>
  <c r="BM38" i="33"/>
  <c r="BL38" i="33"/>
  <c r="BK38" i="33"/>
  <c r="BJ38" i="33"/>
  <c r="BI38" i="33"/>
  <c r="BH38" i="33"/>
  <c r="BG38" i="33"/>
  <c r="BF38" i="33"/>
  <c r="BE38" i="33"/>
  <c r="BD38" i="33"/>
  <c r="BC38" i="33"/>
  <c r="BB38" i="33"/>
  <c r="AZ38" i="33"/>
  <c r="AY38" i="33"/>
  <c r="AW38" i="33"/>
  <c r="AV38" i="33"/>
  <c r="AU38" i="33"/>
  <c r="AT38" i="33"/>
  <c r="AS38" i="33"/>
  <c r="AR38" i="33"/>
  <c r="AQ38" i="33"/>
  <c r="AP38" i="33"/>
  <c r="AO38" i="33"/>
  <c r="AN38" i="33"/>
  <c r="AM38" i="33"/>
  <c r="AL38" i="33"/>
  <c r="AK38" i="33"/>
  <c r="AJ38" i="33"/>
  <c r="AI38" i="33"/>
  <c r="AH38" i="33"/>
  <c r="AG38" i="33"/>
  <c r="AF38" i="33"/>
  <c r="AE38" i="33"/>
  <c r="E38" i="33"/>
  <c r="BW37" i="33"/>
  <c r="BV37" i="33"/>
  <c r="BT37" i="33"/>
  <c r="BS37" i="33"/>
  <c r="BR37" i="33"/>
  <c r="BQ37" i="33"/>
  <c r="BP37" i="33"/>
  <c r="BO37" i="33"/>
  <c r="BN37" i="33"/>
  <c r="BM37" i="33"/>
  <c r="BL37" i="33"/>
  <c r="BK37" i="33"/>
  <c r="BJ37" i="33"/>
  <c r="BI37" i="33"/>
  <c r="BH37" i="33"/>
  <c r="BG37" i="33"/>
  <c r="BF37" i="33"/>
  <c r="BE37" i="33"/>
  <c r="BD37" i="33"/>
  <c r="BC37" i="33"/>
  <c r="BB37" i="33"/>
  <c r="AZ37" i="33"/>
  <c r="AY37" i="33"/>
  <c r="AW37" i="33"/>
  <c r="AV37" i="33"/>
  <c r="AU37" i="33"/>
  <c r="AT37" i="33"/>
  <c r="AS37" i="33"/>
  <c r="AR37" i="33"/>
  <c r="AQ37" i="33"/>
  <c r="AP37" i="33"/>
  <c r="AO37" i="33"/>
  <c r="AN37" i="33"/>
  <c r="AM37" i="33"/>
  <c r="AL37" i="33"/>
  <c r="AK37" i="33"/>
  <c r="AJ37" i="33"/>
  <c r="AI37" i="33"/>
  <c r="AH37" i="33"/>
  <c r="AG37" i="33"/>
  <c r="AF37" i="33"/>
  <c r="AE37" i="33"/>
  <c r="E37" i="33"/>
  <c r="BW36" i="33"/>
  <c r="BV36" i="33"/>
  <c r="BT36" i="33"/>
  <c r="BS36" i="33"/>
  <c r="BR36" i="33"/>
  <c r="BQ36" i="33"/>
  <c r="BP36" i="33"/>
  <c r="BO36" i="33"/>
  <c r="BN36" i="33"/>
  <c r="BM36" i="33"/>
  <c r="BL36" i="33"/>
  <c r="BK36" i="33"/>
  <c r="BJ36" i="33"/>
  <c r="BI36" i="33"/>
  <c r="BH36" i="33"/>
  <c r="BG36" i="33"/>
  <c r="BF36" i="33"/>
  <c r="BE36" i="33"/>
  <c r="BD36" i="33"/>
  <c r="BC36" i="33"/>
  <c r="BB36" i="33"/>
  <c r="AZ36" i="33"/>
  <c r="AY36" i="33"/>
  <c r="AW36" i="33"/>
  <c r="AV36" i="33"/>
  <c r="AU36" i="33"/>
  <c r="AT36" i="33"/>
  <c r="AS36" i="33"/>
  <c r="AR36" i="33"/>
  <c r="AQ36" i="33"/>
  <c r="AP36" i="33"/>
  <c r="AO36" i="33"/>
  <c r="AN36" i="33"/>
  <c r="AM36" i="33"/>
  <c r="AL36" i="33"/>
  <c r="AK36" i="33"/>
  <c r="AJ36" i="33"/>
  <c r="AI36" i="33"/>
  <c r="AH36" i="33"/>
  <c r="AG36" i="33"/>
  <c r="AF36" i="33"/>
  <c r="AE36" i="33"/>
  <c r="E36" i="33"/>
  <c r="BW34" i="33"/>
  <c r="BV34" i="33"/>
  <c r="BT34" i="33"/>
  <c r="BS34" i="33"/>
  <c r="BR34" i="33"/>
  <c r="BQ34" i="33"/>
  <c r="BP34" i="33"/>
  <c r="BO34" i="33"/>
  <c r="BN34" i="33"/>
  <c r="BM34" i="33"/>
  <c r="BL34" i="33"/>
  <c r="BK34" i="33"/>
  <c r="BJ34" i="33"/>
  <c r="BI34" i="33"/>
  <c r="BH34" i="33"/>
  <c r="BG34" i="33"/>
  <c r="BF34" i="33"/>
  <c r="BE34" i="33"/>
  <c r="BD34" i="33"/>
  <c r="BC34" i="33"/>
  <c r="BB34" i="33"/>
  <c r="AZ34" i="33"/>
  <c r="AY34" i="33"/>
  <c r="AW34" i="33"/>
  <c r="AV34" i="33"/>
  <c r="AU34" i="33"/>
  <c r="AT34" i="33"/>
  <c r="AS34" i="33"/>
  <c r="AR34" i="33"/>
  <c r="AQ34" i="33"/>
  <c r="AP34" i="33"/>
  <c r="AO34" i="33"/>
  <c r="AN34" i="33"/>
  <c r="AM34" i="33"/>
  <c r="AL34" i="33"/>
  <c r="AK34" i="33"/>
  <c r="AJ34" i="33"/>
  <c r="AI34" i="33"/>
  <c r="AH34" i="33"/>
  <c r="AG34" i="33"/>
  <c r="AF34" i="33"/>
  <c r="AE34" i="33"/>
  <c r="E34" i="33"/>
  <c r="BW33" i="33"/>
  <c r="BV33" i="33"/>
  <c r="BT33" i="33"/>
  <c r="BS33" i="33"/>
  <c r="BR33" i="33"/>
  <c r="BQ33" i="33"/>
  <c r="BP33" i="33"/>
  <c r="BO33" i="33"/>
  <c r="BN33" i="33"/>
  <c r="BM33" i="33"/>
  <c r="BL33" i="33"/>
  <c r="BK33" i="33"/>
  <c r="BJ33" i="33"/>
  <c r="BI33" i="33"/>
  <c r="BH33" i="33"/>
  <c r="BG33" i="33"/>
  <c r="BF33" i="33"/>
  <c r="BE33" i="33"/>
  <c r="BD33" i="33"/>
  <c r="BC33" i="33"/>
  <c r="BB33" i="33"/>
  <c r="AZ33" i="33"/>
  <c r="AY33" i="33"/>
  <c r="AW33" i="33"/>
  <c r="AV33" i="33"/>
  <c r="AU33" i="33"/>
  <c r="AT33" i="33"/>
  <c r="AS33" i="33"/>
  <c r="AR33" i="33"/>
  <c r="AQ33" i="33"/>
  <c r="AP33" i="33"/>
  <c r="AO33" i="33"/>
  <c r="AN33" i="33"/>
  <c r="AM33" i="33"/>
  <c r="AL33" i="33"/>
  <c r="AK33" i="33"/>
  <c r="AJ33" i="33"/>
  <c r="AI33" i="33"/>
  <c r="AH33" i="33"/>
  <c r="AG33" i="33"/>
  <c r="AF33" i="33"/>
  <c r="AE33" i="33"/>
  <c r="E33" i="33"/>
  <c r="E32" i="33"/>
  <c r="E31" i="33"/>
  <c r="E30" i="33"/>
  <c r="E29" i="33"/>
  <c r="E28" i="33"/>
  <c r="BW27" i="33"/>
  <c r="BV27" i="33"/>
  <c r="BU27" i="33"/>
  <c r="BT27" i="33"/>
  <c r="BS27" i="33"/>
  <c r="BR27" i="33"/>
  <c r="BQ27" i="33"/>
  <c r="BP27" i="33"/>
  <c r="BO27" i="33"/>
  <c r="BN27" i="33"/>
  <c r="BM27" i="33"/>
  <c r="BL27" i="33"/>
  <c r="BK27" i="33"/>
  <c r="BJ27" i="33"/>
  <c r="BI27" i="33"/>
  <c r="BH27" i="33"/>
  <c r="BG27" i="33"/>
  <c r="AZ27" i="33"/>
  <c r="AY27" i="33"/>
  <c r="AX27" i="33"/>
  <c r="AW27" i="33"/>
  <c r="AV27" i="33"/>
  <c r="AU27" i="33"/>
  <c r="AT27" i="33"/>
  <c r="AS27" i="33"/>
  <c r="AR27" i="33"/>
  <c r="AQ27" i="33"/>
  <c r="AP27" i="33"/>
  <c r="AO27" i="33"/>
  <c r="E27" i="33"/>
  <c r="BW26" i="33"/>
  <c r="BV26" i="33"/>
  <c r="BU26" i="33"/>
  <c r="BT26" i="33"/>
  <c r="BS26" i="33"/>
  <c r="BR26" i="33"/>
  <c r="BQ26" i="33"/>
  <c r="BP26" i="33"/>
  <c r="BO26" i="33"/>
  <c r="BN26" i="33"/>
  <c r="BM26" i="33"/>
  <c r="BL26" i="33"/>
  <c r="BK26" i="33"/>
  <c r="BJ26" i="33"/>
  <c r="BI26" i="33"/>
  <c r="BH26" i="33"/>
  <c r="BG26" i="33"/>
  <c r="AZ26" i="33"/>
  <c r="AY26" i="33"/>
  <c r="AX26" i="33"/>
  <c r="AW26" i="33"/>
  <c r="AV26" i="33"/>
  <c r="AU26" i="33"/>
  <c r="AT26" i="33"/>
  <c r="AS26" i="33"/>
  <c r="AR26" i="33"/>
  <c r="AQ26" i="33"/>
  <c r="AP26" i="33"/>
  <c r="AO26" i="33"/>
  <c r="E26" i="33"/>
  <c r="BW25" i="33"/>
  <c r="BV25" i="33"/>
  <c r="BU25" i="33"/>
  <c r="BT25" i="33"/>
  <c r="BS25" i="33"/>
  <c r="BR25" i="33"/>
  <c r="BQ25" i="33"/>
  <c r="BP25" i="33"/>
  <c r="BO25" i="33"/>
  <c r="BN25" i="33"/>
  <c r="BM25" i="33"/>
  <c r="BL25" i="33"/>
  <c r="BK25" i="33"/>
  <c r="BJ25" i="33"/>
  <c r="BI25" i="33"/>
  <c r="BH25" i="33"/>
  <c r="BG25" i="33"/>
  <c r="AZ25" i="33"/>
  <c r="AY25" i="33"/>
  <c r="AX25" i="33"/>
  <c r="AW25" i="33"/>
  <c r="AV25" i="33"/>
  <c r="AU25" i="33"/>
  <c r="AT25" i="33"/>
  <c r="AS25" i="33"/>
  <c r="AR25" i="33"/>
  <c r="AQ25" i="33"/>
  <c r="AP25" i="33"/>
  <c r="AO25" i="33"/>
  <c r="E25" i="33"/>
  <c r="BW24" i="33"/>
  <c r="BV24" i="33"/>
  <c r="BU24" i="33"/>
  <c r="BT24" i="33"/>
  <c r="BS24" i="33"/>
  <c r="BR24" i="33"/>
  <c r="BQ24" i="33"/>
  <c r="BP24" i="33"/>
  <c r="BO24" i="33"/>
  <c r="BN24" i="33"/>
  <c r="BM24" i="33"/>
  <c r="BL24" i="33"/>
  <c r="BK24" i="33"/>
  <c r="BJ24" i="33"/>
  <c r="BI24" i="33"/>
  <c r="BH24" i="33"/>
  <c r="BG24" i="33"/>
  <c r="AZ24" i="33"/>
  <c r="AY24" i="33"/>
  <c r="AX24" i="33"/>
  <c r="AW24" i="33"/>
  <c r="AV24" i="33"/>
  <c r="AU24" i="33"/>
  <c r="AT24" i="33"/>
  <c r="AS24" i="33"/>
  <c r="AR24" i="33"/>
  <c r="AQ24" i="33"/>
  <c r="AP24" i="33"/>
  <c r="AO24" i="33"/>
  <c r="E24" i="33"/>
  <c r="BW23" i="33"/>
  <c r="BV23" i="33"/>
  <c r="BU23" i="33"/>
  <c r="BT23" i="33"/>
  <c r="BS23" i="33"/>
  <c r="BR23" i="33"/>
  <c r="BQ23" i="33"/>
  <c r="BP23" i="33"/>
  <c r="BO23" i="33"/>
  <c r="BN23" i="33"/>
  <c r="BM23" i="33"/>
  <c r="BL23" i="33"/>
  <c r="BK23" i="33"/>
  <c r="BJ23" i="33"/>
  <c r="BI23" i="33"/>
  <c r="BH23" i="33"/>
  <c r="BG23" i="33"/>
  <c r="AZ23" i="33"/>
  <c r="AY23" i="33"/>
  <c r="AX23" i="33"/>
  <c r="AW23" i="33"/>
  <c r="AV23" i="33"/>
  <c r="AU23" i="33"/>
  <c r="AT23" i="33"/>
  <c r="AS23" i="33"/>
  <c r="AR23" i="33"/>
  <c r="AQ23" i="33"/>
  <c r="AP23" i="33"/>
  <c r="AO23" i="33"/>
  <c r="E23" i="33"/>
  <c r="BW22" i="33"/>
  <c r="BV22" i="33"/>
  <c r="BU22" i="33"/>
  <c r="BT22" i="33"/>
  <c r="BS22" i="33"/>
  <c r="BR22" i="33"/>
  <c r="BQ22" i="33"/>
  <c r="BP22" i="33"/>
  <c r="BO22" i="33"/>
  <c r="BN22" i="33"/>
  <c r="BM22" i="33"/>
  <c r="BL22" i="33"/>
  <c r="BK22" i="33"/>
  <c r="BJ22" i="33"/>
  <c r="BI22" i="33"/>
  <c r="BH22" i="33"/>
  <c r="BG22" i="33"/>
  <c r="AZ22" i="33"/>
  <c r="AY22" i="33"/>
  <c r="AX22" i="33"/>
  <c r="AW22" i="33"/>
  <c r="AV22" i="33"/>
  <c r="AU22" i="33"/>
  <c r="AT22" i="33"/>
  <c r="AS22" i="33"/>
  <c r="AR22" i="33"/>
  <c r="AQ22" i="33"/>
  <c r="AP22" i="33"/>
  <c r="AO22" i="33"/>
  <c r="E22" i="33"/>
  <c r="BW21" i="33"/>
  <c r="BV21" i="33"/>
  <c r="BU21" i="33"/>
  <c r="BT21" i="33"/>
  <c r="BS21" i="33"/>
  <c r="BR21" i="33"/>
  <c r="BQ21" i="33"/>
  <c r="BP21" i="33"/>
  <c r="BO21" i="33"/>
  <c r="BN21" i="33"/>
  <c r="BM21" i="33"/>
  <c r="BL21" i="33"/>
  <c r="BK21" i="33"/>
  <c r="BJ21" i="33"/>
  <c r="BI21" i="33"/>
  <c r="BH21" i="33"/>
  <c r="BG21" i="33"/>
  <c r="AZ21" i="33"/>
  <c r="AY21" i="33"/>
  <c r="AX21" i="33"/>
  <c r="AW21" i="33"/>
  <c r="AV21" i="33"/>
  <c r="AU21" i="33"/>
  <c r="AT21" i="33"/>
  <c r="AS21" i="33"/>
  <c r="AR21" i="33"/>
  <c r="AQ21" i="33"/>
  <c r="AP21" i="33"/>
  <c r="AO21" i="33"/>
  <c r="E21" i="33"/>
  <c r="BW20" i="33"/>
  <c r="BV20" i="33"/>
  <c r="BU20" i="33"/>
  <c r="BT20" i="33"/>
  <c r="BS20" i="33"/>
  <c r="BR20" i="33"/>
  <c r="BQ20" i="33"/>
  <c r="BP20" i="33"/>
  <c r="BO20" i="33"/>
  <c r="BN20" i="33"/>
  <c r="BM20" i="33"/>
  <c r="BL20" i="33"/>
  <c r="BK20" i="33"/>
  <c r="BJ20" i="33"/>
  <c r="BI20" i="33"/>
  <c r="BH20" i="33"/>
  <c r="BG20" i="33"/>
  <c r="AZ20" i="33"/>
  <c r="AY20" i="33"/>
  <c r="AX20" i="33"/>
  <c r="AW20" i="33"/>
  <c r="AV20" i="33"/>
  <c r="AU20" i="33"/>
  <c r="AT20" i="33"/>
  <c r="AS20" i="33"/>
  <c r="AR20" i="33"/>
  <c r="AQ20" i="33"/>
  <c r="AP20" i="33"/>
  <c r="AO20" i="33"/>
  <c r="E20" i="33"/>
  <c r="BW19" i="33"/>
  <c r="BV19" i="33"/>
  <c r="BU19" i="33"/>
  <c r="BT19" i="33"/>
  <c r="BS19" i="33"/>
  <c r="BR19" i="33"/>
  <c r="BQ19" i="33"/>
  <c r="BP19" i="33"/>
  <c r="BO19" i="33"/>
  <c r="BN19" i="33"/>
  <c r="BM19" i="33"/>
  <c r="BL19" i="33"/>
  <c r="BK19" i="33"/>
  <c r="BJ19" i="33"/>
  <c r="BI19" i="33"/>
  <c r="BH19" i="33"/>
  <c r="BG19" i="33"/>
  <c r="AZ19" i="33"/>
  <c r="AY19" i="33"/>
  <c r="AX19" i="33"/>
  <c r="AW19" i="33"/>
  <c r="AV19" i="33"/>
  <c r="AU19" i="33"/>
  <c r="AT19" i="33"/>
  <c r="AS19" i="33"/>
  <c r="AR19" i="33"/>
  <c r="AQ19" i="33"/>
  <c r="AP19" i="33"/>
  <c r="AO19" i="33"/>
  <c r="E19" i="33"/>
  <c r="BW18" i="33"/>
  <c r="BV18" i="33"/>
  <c r="BU18" i="33"/>
  <c r="BT18" i="33"/>
  <c r="BS18" i="33"/>
  <c r="BK18" i="33"/>
  <c r="BJ18" i="33"/>
  <c r="BI18" i="33"/>
  <c r="BH18" i="33"/>
  <c r="BG18" i="33"/>
  <c r="AZ18" i="33"/>
  <c r="AY18" i="33"/>
  <c r="AX18" i="33"/>
  <c r="AW18" i="33"/>
  <c r="AV18" i="33"/>
  <c r="E18" i="33"/>
  <c r="BK17" i="33"/>
  <c r="BJ17" i="33"/>
  <c r="BI17" i="33"/>
  <c r="BH17" i="33"/>
  <c r="BG17" i="33"/>
  <c r="E17" i="33"/>
  <c r="BW16" i="33"/>
  <c r="BU16" i="33"/>
  <c r="BT16" i="33"/>
  <c r="BS16" i="33"/>
  <c r="BR16" i="33"/>
  <c r="BQ16" i="33"/>
  <c r="BP16" i="33"/>
  <c r="BO16" i="33"/>
  <c r="BN16" i="33"/>
  <c r="BM16" i="33"/>
  <c r="BL16" i="33"/>
  <c r="BK16" i="33"/>
  <c r="BJ16" i="33"/>
  <c r="BI16" i="33"/>
  <c r="BH16" i="33"/>
  <c r="BG16" i="33"/>
  <c r="AZ16" i="33"/>
  <c r="E16" i="33"/>
  <c r="E15" i="33"/>
  <c r="E14" i="33"/>
  <c r="E13" i="33"/>
  <c r="E12" i="33"/>
  <c r="V134" i="33"/>
  <c r="E11" i="33"/>
  <c r="Z135" i="33"/>
  <c r="U135" i="33"/>
  <c r="BW9" i="33"/>
  <c r="BV9" i="33"/>
  <c r="BU9" i="33"/>
  <c r="BT9" i="33"/>
  <c r="BS9" i="33"/>
  <c r="BR9" i="33"/>
  <c r="BQ9" i="33"/>
  <c r="BP9" i="33"/>
  <c r="BO9" i="33"/>
  <c r="BN9" i="33"/>
  <c r="BM9" i="33"/>
  <c r="BL9" i="33"/>
  <c r="BK9" i="33"/>
  <c r="BJ9" i="33"/>
  <c r="BI9" i="33"/>
  <c r="BH9" i="33"/>
  <c r="BG9" i="33"/>
  <c r="BF9" i="33"/>
  <c r="BE9" i="33"/>
  <c r="BD9" i="33"/>
  <c r="BC9" i="33"/>
  <c r="BB9" i="33"/>
  <c r="AZ9" i="33"/>
  <c r="AY9" i="33"/>
  <c r="AX9" i="33"/>
  <c r="AW9" i="33"/>
  <c r="AV9" i="33"/>
  <c r="AU9" i="33"/>
  <c r="AT9" i="33"/>
  <c r="AS9" i="33"/>
  <c r="AR9" i="33"/>
  <c r="AQ9" i="33"/>
  <c r="AP9" i="33"/>
  <c r="AO9" i="33"/>
  <c r="AN9" i="33"/>
  <c r="AM9" i="33"/>
  <c r="AL9" i="33"/>
  <c r="AK9" i="33"/>
  <c r="AJ9" i="33"/>
  <c r="AI9" i="33"/>
  <c r="AH9" i="33"/>
  <c r="AG9" i="33"/>
  <c r="AF9" i="33"/>
  <c r="AE9" i="33"/>
  <c r="E9" i="33"/>
  <c r="BU42" i="32"/>
  <c r="BU43" i="32"/>
  <c r="BU44" i="32"/>
  <c r="BU45" i="32"/>
  <c r="BU46" i="32"/>
  <c r="BU47" i="32"/>
  <c r="BU48" i="32"/>
  <c r="BU50" i="32"/>
  <c r="BU49" i="32"/>
  <c r="BN42" i="32"/>
  <c r="BO42" i="32"/>
  <c r="BP42" i="32"/>
  <c r="BQ42" i="32"/>
  <c r="BR42" i="32"/>
  <c r="BS42" i="32"/>
  <c r="BT42" i="32"/>
  <c r="BV42" i="32"/>
  <c r="BW42" i="32"/>
  <c r="BN43" i="32"/>
  <c r="BO43" i="32"/>
  <c r="BP43" i="32"/>
  <c r="BQ43" i="32"/>
  <c r="BR43" i="32"/>
  <c r="BS43" i="32"/>
  <c r="BT43" i="32"/>
  <c r="BV43" i="32"/>
  <c r="BW43" i="32"/>
  <c r="BN44" i="32"/>
  <c r="BO44" i="32"/>
  <c r="BP44" i="32"/>
  <c r="BQ44" i="32"/>
  <c r="BR44" i="32"/>
  <c r="BS44" i="32"/>
  <c r="BT44" i="32"/>
  <c r="BV44" i="32"/>
  <c r="BW44" i="32"/>
  <c r="BN45" i="32"/>
  <c r="BO45" i="32"/>
  <c r="BP45" i="32"/>
  <c r="BQ45" i="32"/>
  <c r="BR45" i="32"/>
  <c r="BS45" i="32"/>
  <c r="BT45" i="32"/>
  <c r="BV45" i="32"/>
  <c r="BW45" i="32"/>
  <c r="BN46" i="32"/>
  <c r="BO46" i="32"/>
  <c r="BP46" i="32"/>
  <c r="BQ46" i="32"/>
  <c r="BR46" i="32"/>
  <c r="BS46" i="32"/>
  <c r="BT46" i="32"/>
  <c r="BV46" i="32"/>
  <c r="BW46" i="32"/>
  <c r="BN47" i="32"/>
  <c r="BO47" i="32"/>
  <c r="BP47" i="32"/>
  <c r="BQ47" i="32"/>
  <c r="BR47" i="32"/>
  <c r="BS47" i="32"/>
  <c r="BT47" i="32"/>
  <c r="BV47" i="32"/>
  <c r="BW47" i="32"/>
  <c r="BN48" i="32"/>
  <c r="BO48" i="32"/>
  <c r="BP48" i="32"/>
  <c r="BQ48" i="32"/>
  <c r="BR48" i="32"/>
  <c r="BS48" i="32"/>
  <c r="BT48" i="32"/>
  <c r="BV48" i="32"/>
  <c r="BW48" i="32"/>
  <c r="BN49" i="32"/>
  <c r="BO49" i="32"/>
  <c r="BP49" i="32"/>
  <c r="BQ49" i="32"/>
  <c r="BR49" i="32"/>
  <c r="BS49" i="32"/>
  <c r="BT49" i="32"/>
  <c r="BV49" i="32"/>
  <c r="BW49" i="32"/>
  <c r="AR42" i="32"/>
  <c r="AS42" i="32"/>
  <c r="AT42" i="32"/>
  <c r="AU42" i="32"/>
  <c r="AV42" i="32"/>
  <c r="AW42" i="32"/>
  <c r="AY42" i="32"/>
  <c r="AZ42" i="32"/>
  <c r="AR43" i="32"/>
  <c r="AS43" i="32"/>
  <c r="AT43" i="32"/>
  <c r="AU43" i="32"/>
  <c r="AV43" i="32"/>
  <c r="AW43" i="32"/>
  <c r="AY43" i="32"/>
  <c r="AZ43" i="32"/>
  <c r="AR44" i="32"/>
  <c r="AS44" i="32"/>
  <c r="AT44" i="32"/>
  <c r="AU44" i="32"/>
  <c r="AV44" i="32"/>
  <c r="AW44" i="32"/>
  <c r="AY44" i="32"/>
  <c r="AZ44" i="32"/>
  <c r="AR45" i="32"/>
  <c r="AS45" i="32"/>
  <c r="AT45" i="32"/>
  <c r="AU45" i="32"/>
  <c r="AV45" i="32"/>
  <c r="AW45" i="32"/>
  <c r="AY45" i="32"/>
  <c r="AZ45" i="32"/>
  <c r="AR46" i="32"/>
  <c r="AS46" i="32"/>
  <c r="AT46" i="32"/>
  <c r="AU46" i="32"/>
  <c r="AV46" i="32"/>
  <c r="AW46" i="32"/>
  <c r="AY46" i="32"/>
  <c r="AZ46" i="32"/>
  <c r="AR47" i="32"/>
  <c r="AS47" i="32"/>
  <c r="AT47" i="32"/>
  <c r="AU47" i="32"/>
  <c r="AV47" i="32"/>
  <c r="AW47" i="32"/>
  <c r="AY47" i="32"/>
  <c r="AZ47" i="32"/>
  <c r="AR48" i="32"/>
  <c r="AS48" i="32"/>
  <c r="AT48" i="32"/>
  <c r="AU48" i="32"/>
  <c r="AV48" i="32"/>
  <c r="AW48" i="32"/>
  <c r="AY48" i="32"/>
  <c r="AZ48" i="32"/>
  <c r="E42" i="32"/>
  <c r="E43" i="32"/>
  <c r="E44" i="32"/>
  <c r="E45" i="32"/>
  <c r="BW58" i="32"/>
  <c r="BV58" i="32"/>
  <c r="BT58" i="32"/>
  <c r="BS58" i="32"/>
  <c r="BR58" i="32"/>
  <c r="BQ58" i="32"/>
  <c r="BO58" i="32"/>
  <c r="BN58" i="32"/>
  <c r="BM58" i="32"/>
  <c r="BL58" i="32"/>
  <c r="BK58" i="32"/>
  <c r="BJ58" i="32"/>
  <c r="BI58" i="32"/>
  <c r="BH58" i="32"/>
  <c r="BG58" i="32"/>
  <c r="BF58" i="32"/>
  <c r="BE58" i="32"/>
  <c r="BD58" i="32"/>
  <c r="BC58" i="32"/>
  <c r="BB58" i="32"/>
  <c r="AZ58" i="32"/>
  <c r="AY58" i="32"/>
  <c r="AW58" i="32"/>
  <c r="AV58" i="32"/>
  <c r="AU58" i="32"/>
  <c r="AT58" i="32"/>
  <c r="AR58" i="32"/>
  <c r="AQ58" i="32"/>
  <c r="AP58" i="32"/>
  <c r="AO58" i="32"/>
  <c r="AN58" i="32"/>
  <c r="AM58" i="32"/>
  <c r="AL58" i="32"/>
  <c r="AK58" i="32"/>
  <c r="AJ58" i="32"/>
  <c r="AI58" i="32"/>
  <c r="AH58" i="32"/>
  <c r="AG58" i="32"/>
  <c r="AF58" i="32"/>
  <c r="AE58" i="32"/>
  <c r="E58" i="32"/>
  <c r="BW57" i="32"/>
  <c r="BV57" i="32"/>
  <c r="BT57" i="32"/>
  <c r="BS57" i="32"/>
  <c r="BR57" i="32"/>
  <c r="BQ57" i="32"/>
  <c r="BO57" i="32"/>
  <c r="BN57" i="32"/>
  <c r="BM57" i="32"/>
  <c r="BL57" i="32"/>
  <c r="BK57" i="32"/>
  <c r="BJ57" i="32"/>
  <c r="BI57" i="32"/>
  <c r="BH57" i="32"/>
  <c r="BG57" i="32"/>
  <c r="BF57" i="32"/>
  <c r="BE57" i="32"/>
  <c r="BD57" i="32"/>
  <c r="BC57" i="32"/>
  <c r="BB57" i="32"/>
  <c r="AZ57" i="32"/>
  <c r="AY57" i="32"/>
  <c r="AW57" i="32"/>
  <c r="AV57" i="32"/>
  <c r="AU57" i="32"/>
  <c r="AT57" i="32"/>
  <c r="AR57" i="32"/>
  <c r="AQ57" i="32"/>
  <c r="AP57" i="32"/>
  <c r="AO57" i="32"/>
  <c r="AN57" i="32"/>
  <c r="AM57" i="32"/>
  <c r="AL57" i="32"/>
  <c r="AK57" i="32"/>
  <c r="AJ57" i="32"/>
  <c r="AI57" i="32"/>
  <c r="AH57" i="32"/>
  <c r="AG57" i="32"/>
  <c r="AF57" i="32"/>
  <c r="AE57" i="32"/>
  <c r="E57" i="32"/>
  <c r="BW56" i="32"/>
  <c r="BV56" i="32"/>
  <c r="BT56" i="32"/>
  <c r="BS56" i="32"/>
  <c r="BR56" i="32"/>
  <c r="BO56" i="32"/>
  <c r="BN56" i="32"/>
  <c r="BM56" i="32"/>
  <c r="BL56" i="32"/>
  <c r="BK56" i="32"/>
  <c r="BJ56" i="32"/>
  <c r="BI56" i="32"/>
  <c r="BH56" i="32"/>
  <c r="BG56" i="32"/>
  <c r="BF56" i="32"/>
  <c r="BE56" i="32"/>
  <c r="BD56" i="32"/>
  <c r="BC56" i="32"/>
  <c r="BB56" i="32"/>
  <c r="AZ56" i="32"/>
  <c r="AY56" i="32"/>
  <c r="AW56" i="32"/>
  <c r="AV56" i="32"/>
  <c r="AU56" i="32"/>
  <c r="AR56" i="32"/>
  <c r="AQ56" i="32"/>
  <c r="AP56" i="32"/>
  <c r="AO56" i="32"/>
  <c r="AN56" i="32"/>
  <c r="AM56" i="32"/>
  <c r="AL56" i="32"/>
  <c r="AK56" i="32"/>
  <c r="AJ56" i="32"/>
  <c r="AI56" i="32"/>
  <c r="AH56" i="32"/>
  <c r="AG56" i="32"/>
  <c r="AF56" i="32"/>
  <c r="AE56" i="32"/>
  <c r="E56" i="32"/>
  <c r="BW55" i="32"/>
  <c r="BN55" i="32"/>
  <c r="BM55" i="32"/>
  <c r="BL55" i="32"/>
  <c r="BK55" i="32"/>
  <c r="BJ55" i="32"/>
  <c r="BI55" i="32"/>
  <c r="BH55" i="32"/>
  <c r="BG55" i="32"/>
  <c r="BF55" i="32"/>
  <c r="BE55" i="32"/>
  <c r="BD55" i="32"/>
  <c r="BC55" i="32"/>
  <c r="BB55" i="32"/>
  <c r="AZ55" i="32"/>
  <c r="AQ55" i="32"/>
  <c r="AP55" i="32"/>
  <c r="AO55" i="32"/>
  <c r="AN55" i="32"/>
  <c r="AM55" i="32"/>
  <c r="AL55" i="32"/>
  <c r="AK55" i="32"/>
  <c r="AJ55" i="32"/>
  <c r="AI55" i="32"/>
  <c r="AH55" i="32"/>
  <c r="AG55" i="32"/>
  <c r="AF55" i="32"/>
  <c r="AE55" i="32"/>
  <c r="E55" i="32"/>
  <c r="AS40" i="32"/>
  <c r="AN11" i="32"/>
  <c r="AP16" i="32"/>
  <c r="AP11" i="32"/>
  <c r="M108" i="35" l="1"/>
  <c r="H217" i="35"/>
  <c r="H108" i="35" s="1"/>
  <c r="AB217" i="34"/>
  <c r="AB224" i="34"/>
  <c r="AC217" i="34"/>
  <c r="AC106" i="34" s="1"/>
  <c r="AC224" i="34"/>
  <c r="L211" i="35"/>
  <c r="L168" i="35" s="1"/>
  <c r="M211" i="35"/>
  <c r="M97" i="35" s="1"/>
  <c r="N211" i="35"/>
  <c r="N98" i="35" s="1"/>
  <c r="AB211" i="35"/>
  <c r="AB168" i="35" s="1"/>
  <c r="U211" i="35"/>
  <c r="U212" i="35" s="1"/>
  <c r="Q211" i="35"/>
  <c r="Q212" i="35" s="1"/>
  <c r="S211" i="35"/>
  <c r="S212" i="35" s="1"/>
  <c r="AA211" i="35"/>
  <c r="AA212" i="35" s="1"/>
  <c r="Y211" i="35"/>
  <c r="Y212" i="35" s="1"/>
  <c r="R211" i="35"/>
  <c r="R212" i="35" s="1"/>
  <c r="Z211" i="35"/>
  <c r="Z212" i="35" s="1"/>
  <c r="X211" i="35"/>
  <c r="X212" i="35" s="1"/>
  <c r="T211" i="35"/>
  <c r="T212" i="35" s="1"/>
  <c r="O211" i="35"/>
  <c r="O212" i="35" s="1"/>
  <c r="V211" i="35"/>
  <c r="V212" i="35" s="1"/>
  <c r="W211" i="35"/>
  <c r="W212" i="35" s="1"/>
  <c r="P211" i="35"/>
  <c r="P212" i="35" s="1"/>
  <c r="Z211" i="34"/>
  <c r="Z212" i="34" s="1"/>
  <c r="X211" i="34"/>
  <c r="X212" i="34" s="1"/>
  <c r="W211" i="34"/>
  <c r="W212" i="34" s="1"/>
  <c r="V211" i="34"/>
  <c r="V212" i="34" s="1"/>
  <c r="R211" i="34"/>
  <c r="R212" i="34" s="1"/>
  <c r="P211" i="34"/>
  <c r="P212" i="34" s="1"/>
  <c r="O211" i="34"/>
  <c r="O212" i="34" s="1"/>
  <c r="N211" i="34"/>
  <c r="N212" i="34" s="1"/>
  <c r="Y211" i="34"/>
  <c r="Y212" i="34" s="1"/>
  <c r="S211" i="34"/>
  <c r="S212" i="34" s="1"/>
  <c r="T211" i="34"/>
  <c r="T212" i="34" s="1"/>
  <c r="U211" i="34"/>
  <c r="U212" i="34" s="1"/>
  <c r="Q211" i="34"/>
  <c r="Q212" i="34" s="1"/>
  <c r="N211" i="33"/>
  <c r="N97" i="33" s="1"/>
  <c r="H211" i="33"/>
  <c r="H171" i="33" s="1"/>
  <c r="P211" i="33"/>
  <c r="P97" i="33" s="1"/>
  <c r="J211" i="33"/>
  <c r="J98" i="33" s="1"/>
  <c r="K211" i="33"/>
  <c r="K97" i="33" s="1"/>
  <c r="Z211" i="33"/>
  <c r="Z212" i="33" s="1"/>
  <c r="V211" i="33"/>
  <c r="V212" i="33" s="1"/>
  <c r="X211" i="33"/>
  <c r="X212" i="33" s="1"/>
  <c r="W211" i="33"/>
  <c r="W212" i="33" s="1"/>
  <c r="AA211" i="33"/>
  <c r="AA212" i="33" s="1"/>
  <c r="G231" i="33" s="1"/>
  <c r="Y211" i="33"/>
  <c r="Y212" i="33" s="1"/>
  <c r="T211" i="33"/>
  <c r="T212" i="33" s="1"/>
  <c r="U211" i="33"/>
  <c r="U212" i="33" s="1"/>
  <c r="S211" i="33"/>
  <c r="S212" i="33" s="1"/>
  <c r="R211" i="33"/>
  <c r="R212" i="33" s="1"/>
  <c r="H209" i="33"/>
  <c r="H213" i="33" s="1"/>
  <c r="H217" i="33"/>
  <c r="H106" i="33" s="1"/>
  <c r="L211" i="33"/>
  <c r="L99" i="33" s="1"/>
  <c r="J209" i="33"/>
  <c r="J213" i="33" s="1"/>
  <c r="I108" i="35"/>
  <c r="I107" i="35"/>
  <c r="P209" i="33"/>
  <c r="P120" i="33" s="1"/>
  <c r="P207" i="33"/>
  <c r="P161" i="33" s="1"/>
  <c r="X126" i="33"/>
  <c r="AB111" i="33"/>
  <c r="Y88" i="35"/>
  <c r="O111" i="35"/>
  <c r="S108" i="34"/>
  <c r="AA108" i="34"/>
  <c r="U158" i="35"/>
  <c r="X189" i="35"/>
  <c r="X125" i="33"/>
  <c r="AA181" i="34"/>
  <c r="U89" i="35"/>
  <c r="Y93" i="35"/>
  <c r="AA89" i="34"/>
  <c r="X129" i="33"/>
  <c r="U88" i="35"/>
  <c r="Y90" i="35"/>
  <c r="AA209" i="34"/>
  <c r="AA117" i="34" s="1"/>
  <c r="O106" i="35"/>
  <c r="Q107" i="35"/>
  <c r="Y89" i="35"/>
  <c r="M209" i="35"/>
  <c r="M116" i="35" s="1"/>
  <c r="G123" i="35"/>
  <c r="M147" i="35"/>
  <c r="H147" i="35"/>
  <c r="P147" i="35"/>
  <c r="X147" i="35"/>
  <c r="X177" i="35" s="1"/>
  <c r="I152" i="35"/>
  <c r="I182" i="35" s="1"/>
  <c r="Q152" i="35"/>
  <c r="Q182" i="35" s="1"/>
  <c r="X82" i="35"/>
  <c r="X127" i="35" s="1"/>
  <c r="L147" i="35"/>
  <c r="T147" i="35"/>
  <c r="T177" i="35" s="1"/>
  <c r="H152" i="35"/>
  <c r="L152" i="35"/>
  <c r="I147" i="35"/>
  <c r="M152" i="35"/>
  <c r="U152" i="35"/>
  <c r="T166" i="35"/>
  <c r="T169" i="35"/>
  <c r="I211" i="35"/>
  <c r="I168" i="35" s="1"/>
  <c r="H211" i="35"/>
  <c r="H98" i="35" s="1"/>
  <c r="J211" i="35"/>
  <c r="J97" i="35" s="1"/>
  <c r="L99" i="35"/>
  <c r="Y168" i="35"/>
  <c r="K211" i="35"/>
  <c r="K166" i="35" s="1"/>
  <c r="AC152" i="35"/>
  <c r="AC182" i="35" s="1"/>
  <c r="AB147" i="35"/>
  <c r="AB177" i="35" s="1"/>
  <c r="AC147" i="35"/>
  <c r="Y152" i="35"/>
  <c r="AB152" i="35"/>
  <c r="P82" i="35"/>
  <c r="P85" i="35" s="1"/>
  <c r="Q111" i="35"/>
  <c r="U147" i="35"/>
  <c r="U177" i="35" s="1"/>
  <c r="T152" i="35"/>
  <c r="O82" i="35"/>
  <c r="O109" i="35" s="1"/>
  <c r="V143" i="35"/>
  <c r="V146" i="35"/>
  <c r="V176" i="35" s="1"/>
  <c r="O93" i="35"/>
  <c r="X106" i="35"/>
  <c r="AC181" i="35"/>
  <c r="V147" i="35"/>
  <c r="V177" i="35" s="1"/>
  <c r="J152" i="35"/>
  <c r="J182" i="35" s="1"/>
  <c r="R152" i="35"/>
  <c r="R182" i="35" s="1"/>
  <c r="Z152" i="35"/>
  <c r="Z182" i="35" s="1"/>
  <c r="S82" i="35"/>
  <c r="S85" i="35" s="1"/>
  <c r="W147" i="35"/>
  <c r="W177" i="35" s="1"/>
  <c r="K152" i="35"/>
  <c r="K182" i="35" s="1"/>
  <c r="S152" i="35"/>
  <c r="S182" i="35" s="1"/>
  <c r="AA152" i="35"/>
  <c r="AA182" i="35" s="1"/>
  <c r="AA88" i="35"/>
  <c r="Z108" i="35"/>
  <c r="S143" i="35"/>
  <c r="S181" i="35"/>
  <c r="Q147" i="35"/>
  <c r="Q177" i="35" s="1"/>
  <c r="K147" i="35"/>
  <c r="K177" i="35" s="1"/>
  <c r="S147" i="35"/>
  <c r="S177" i="35" s="1"/>
  <c r="AA147" i="35"/>
  <c r="AA177" i="35" s="1"/>
  <c r="O152" i="35"/>
  <c r="O182" i="35" s="1"/>
  <c r="W152" i="35"/>
  <c r="W182" i="35" s="1"/>
  <c r="J147" i="35"/>
  <c r="J177" i="35" s="1"/>
  <c r="R147" i="35"/>
  <c r="Z147" i="35"/>
  <c r="X117" i="35"/>
  <c r="X116" i="35"/>
  <c r="R108" i="35"/>
  <c r="R107" i="35"/>
  <c r="R106" i="35"/>
  <c r="H107" i="35"/>
  <c r="H111" i="35"/>
  <c r="Z117" i="35"/>
  <c r="N111" i="35"/>
  <c r="N108" i="35"/>
  <c r="N180" i="35"/>
  <c r="J178" i="35"/>
  <c r="J107" i="35"/>
  <c r="AA106" i="35"/>
  <c r="AA111" i="35"/>
  <c r="AA108" i="35"/>
  <c r="V111" i="35"/>
  <c r="V108" i="35"/>
  <c r="N106" i="35"/>
  <c r="V106" i="35"/>
  <c r="X107" i="35"/>
  <c r="P170" i="35"/>
  <c r="X108" i="35"/>
  <c r="O88" i="35"/>
  <c r="P111" i="35"/>
  <c r="X129" i="35"/>
  <c r="AA90" i="35"/>
  <c r="AC209" i="35"/>
  <c r="AC115" i="35" s="1"/>
  <c r="P106" i="35"/>
  <c r="X115" i="35"/>
  <c r="Z107" i="35"/>
  <c r="T108" i="35"/>
  <c r="AB108" i="35"/>
  <c r="W97" i="35"/>
  <c r="U178" i="35"/>
  <c r="AC178" i="35"/>
  <c r="AA181" i="35"/>
  <c r="V179" i="35"/>
  <c r="Y186" i="35"/>
  <c r="M207" i="35"/>
  <c r="M93" i="35" s="1"/>
  <c r="L106" i="35"/>
  <c r="L82" i="35"/>
  <c r="T106" i="35"/>
  <c r="T97" i="35"/>
  <c r="T82" i="35"/>
  <c r="T85" i="35" s="1"/>
  <c r="AB106" i="35"/>
  <c r="AB82" i="35"/>
  <c r="AB85" i="35" s="1"/>
  <c r="N82" i="35"/>
  <c r="N107" i="35"/>
  <c r="V82" i="35"/>
  <c r="P108" i="35"/>
  <c r="J111" i="35"/>
  <c r="R111" i="35"/>
  <c r="Z111" i="35"/>
  <c r="J146" i="35"/>
  <c r="J143" i="35"/>
  <c r="R143" i="35"/>
  <c r="R146" i="35"/>
  <c r="Z146" i="35"/>
  <c r="Z143" i="35"/>
  <c r="L177" i="35"/>
  <c r="T180" i="35"/>
  <c r="M82" i="35"/>
  <c r="U106" i="35"/>
  <c r="U97" i="35"/>
  <c r="U82" i="35"/>
  <c r="U85" i="35" s="1"/>
  <c r="AC106" i="35"/>
  <c r="AC82" i="35"/>
  <c r="O107" i="35"/>
  <c r="O89" i="35"/>
  <c r="W107" i="35"/>
  <c r="Q108" i="35"/>
  <c r="Y126" i="35"/>
  <c r="Y108" i="35"/>
  <c r="V178" i="35"/>
  <c r="W82" i="35"/>
  <c r="U111" i="35"/>
  <c r="U102" i="35"/>
  <c r="U93" i="35"/>
  <c r="AC111" i="35"/>
  <c r="W98" i="35"/>
  <c r="Z120" i="35"/>
  <c r="M179" i="35"/>
  <c r="AC179" i="35"/>
  <c r="AB97" i="35"/>
  <c r="N176" i="35"/>
  <c r="N179" i="35"/>
  <c r="H180" i="35"/>
  <c r="X190" i="35"/>
  <c r="X180" i="35"/>
  <c r="I82" i="35"/>
  <c r="I85" i="35" s="1"/>
  <c r="Q115" i="35"/>
  <c r="Q106" i="35"/>
  <c r="Q82" i="35"/>
  <c r="Q85" i="35" s="1"/>
  <c r="Y106" i="35"/>
  <c r="Y82" i="35"/>
  <c r="Y85" i="35" s="1"/>
  <c r="K107" i="35"/>
  <c r="AA89" i="35"/>
  <c r="U108" i="35"/>
  <c r="U99" i="35"/>
  <c r="AC108" i="35"/>
  <c r="AA82" i="35"/>
  <c r="AA85" i="35" s="1"/>
  <c r="V107" i="35"/>
  <c r="J106" i="35"/>
  <c r="J82" i="35"/>
  <c r="J85" i="35" s="1"/>
  <c r="R82" i="35"/>
  <c r="R85" i="35" s="1"/>
  <c r="Z115" i="35"/>
  <c r="Z106" i="35"/>
  <c r="Z82" i="35"/>
  <c r="L107" i="35"/>
  <c r="T107" i="35"/>
  <c r="V99" i="35"/>
  <c r="H82" i="35"/>
  <c r="H85" i="35" s="1"/>
  <c r="AA107" i="35"/>
  <c r="K106" i="35"/>
  <c r="S106" i="35"/>
  <c r="K82" i="35"/>
  <c r="K85" i="35" s="1"/>
  <c r="I111" i="35"/>
  <c r="Y111" i="35"/>
  <c r="Y102" i="35"/>
  <c r="U90" i="35"/>
  <c r="I106" i="35"/>
  <c r="AB107" i="35"/>
  <c r="Y117" i="35"/>
  <c r="X126" i="35"/>
  <c r="W176" i="35"/>
  <c r="W166" i="35"/>
  <c r="W179" i="35"/>
  <c r="W169" i="35"/>
  <c r="I180" i="35"/>
  <c r="Q180" i="35"/>
  <c r="Y190" i="35"/>
  <c r="Y160" i="35"/>
  <c r="Y180" i="35"/>
  <c r="K181" i="35"/>
  <c r="I176" i="35"/>
  <c r="N181" i="35"/>
  <c r="AA93" i="35"/>
  <c r="U98" i="35"/>
  <c r="AC107" i="35"/>
  <c r="O108" i="35"/>
  <c r="X111" i="35"/>
  <c r="H146" i="35"/>
  <c r="H143" i="35"/>
  <c r="P143" i="35"/>
  <c r="P146" i="35"/>
  <c r="X146" i="35"/>
  <c r="X143" i="35"/>
  <c r="N178" i="35"/>
  <c r="H179" i="35"/>
  <c r="P169" i="35"/>
  <c r="P179" i="35"/>
  <c r="X179" i="35"/>
  <c r="J180" i="35"/>
  <c r="R180" i="35"/>
  <c r="R170" i="35"/>
  <c r="Z180" i="35"/>
  <c r="Z190" i="35"/>
  <c r="L171" i="35"/>
  <c r="L181" i="35"/>
  <c r="T181" i="35"/>
  <c r="T102" i="35"/>
  <c r="AB102" i="35"/>
  <c r="H102" i="35"/>
  <c r="H106" i="35"/>
  <c r="U107" i="35"/>
  <c r="X125" i="35"/>
  <c r="P178" i="35"/>
  <c r="X188" i="35"/>
  <c r="X178" i="35"/>
  <c r="X168" i="35"/>
  <c r="J179" i="35"/>
  <c r="R179" i="35"/>
  <c r="Z189" i="35"/>
  <c r="Z179" i="35"/>
  <c r="Z159" i="35"/>
  <c r="L170" i="35"/>
  <c r="L180" i="35"/>
  <c r="AB180" i="35"/>
  <c r="V181" i="35"/>
  <c r="Z126" i="35"/>
  <c r="T99" i="35"/>
  <c r="J108" i="35"/>
  <c r="S108" i="35"/>
  <c r="S111" i="35"/>
  <c r="AB111" i="35"/>
  <c r="I178" i="35"/>
  <c r="Q178" i="35"/>
  <c r="Y178" i="35"/>
  <c r="Y188" i="35"/>
  <c r="Y158" i="35"/>
  <c r="K179" i="35"/>
  <c r="S179" i="35"/>
  <c r="O181" i="35"/>
  <c r="O161" i="35"/>
  <c r="Y125" i="35"/>
  <c r="Y98" i="35"/>
  <c r="Y116" i="35"/>
  <c r="P98" i="35"/>
  <c r="P107" i="35"/>
  <c r="Y107" i="35"/>
  <c r="K108" i="35"/>
  <c r="K111" i="35"/>
  <c r="T111" i="35"/>
  <c r="R178" i="35"/>
  <c r="L179" i="35"/>
  <c r="AB179" i="35"/>
  <c r="P181" i="35"/>
  <c r="X181" i="35"/>
  <c r="X171" i="35"/>
  <c r="X191" i="35"/>
  <c r="H97" i="35"/>
  <c r="P97" i="35"/>
  <c r="O90" i="35"/>
  <c r="L108" i="35"/>
  <c r="L111" i="35"/>
  <c r="X120" i="35"/>
  <c r="M146" i="35"/>
  <c r="M143" i="35"/>
  <c r="U143" i="35"/>
  <c r="U146" i="35"/>
  <c r="AC146" i="35"/>
  <c r="AC143" i="35"/>
  <c r="O147" i="35"/>
  <c r="O143" i="35"/>
  <c r="K178" i="35"/>
  <c r="S178" i="35"/>
  <c r="AA143" i="35"/>
  <c r="AA148" i="35"/>
  <c r="U179" i="35"/>
  <c r="U169" i="35"/>
  <c r="U159" i="35"/>
  <c r="O180" i="35"/>
  <c r="O160" i="35"/>
  <c r="W170" i="35"/>
  <c r="W180" i="35"/>
  <c r="I181" i="35"/>
  <c r="Q181" i="35"/>
  <c r="Y191" i="35"/>
  <c r="Y181" i="35"/>
  <c r="Y161" i="35"/>
  <c r="V171" i="35"/>
  <c r="AB181" i="35"/>
  <c r="P152" i="35"/>
  <c r="X152" i="35"/>
  <c r="K143" i="35"/>
  <c r="Y176" i="35"/>
  <c r="Y156" i="35"/>
  <c r="M178" i="35"/>
  <c r="Z178" i="35"/>
  <c r="T178" i="35"/>
  <c r="I143" i="35"/>
  <c r="O156" i="35"/>
  <c r="V159" i="35"/>
  <c r="P180" i="35"/>
  <c r="AC180" i="35"/>
  <c r="W181" i="35"/>
  <c r="W171" i="35"/>
  <c r="K176" i="35"/>
  <c r="S176" i="35"/>
  <c r="AA176" i="35"/>
  <c r="AA156" i="35"/>
  <c r="AA179" i="35"/>
  <c r="U160" i="35"/>
  <c r="U180" i="35"/>
  <c r="AB143" i="35"/>
  <c r="AA161" i="35"/>
  <c r="Z188" i="35"/>
  <c r="H209" i="35"/>
  <c r="H120" i="35" s="1"/>
  <c r="H207" i="35"/>
  <c r="L143" i="35"/>
  <c r="T176" i="35"/>
  <c r="N147" i="35"/>
  <c r="V170" i="35"/>
  <c r="V160" i="35"/>
  <c r="V190" i="35"/>
  <c r="H181" i="35"/>
  <c r="AA159" i="35"/>
  <c r="AA169" i="35"/>
  <c r="AB176" i="35"/>
  <c r="M180" i="35"/>
  <c r="I209" i="35"/>
  <c r="I120" i="35" s="1"/>
  <c r="I207" i="35"/>
  <c r="I93" i="35" s="1"/>
  <c r="P125" i="35"/>
  <c r="P90" i="35"/>
  <c r="J207" i="35"/>
  <c r="J90" i="35" s="1"/>
  <c r="J209" i="35"/>
  <c r="J120" i="35" s="1"/>
  <c r="Q116" i="35"/>
  <c r="Q88" i="35"/>
  <c r="N143" i="35"/>
  <c r="L178" i="35"/>
  <c r="T168" i="35"/>
  <c r="AB178" i="35"/>
  <c r="J181" i="35"/>
  <c r="R181" i="35"/>
  <c r="Z191" i="35"/>
  <c r="Z181" i="35"/>
  <c r="N152" i="35"/>
  <c r="V152" i="35"/>
  <c r="T143" i="35"/>
  <c r="L146" i="35"/>
  <c r="V180" i="35"/>
  <c r="K207" i="35"/>
  <c r="K160" i="35" s="1"/>
  <c r="K209" i="35"/>
  <c r="K126" i="35" s="1"/>
  <c r="W143" i="35"/>
  <c r="Y147" i="35"/>
  <c r="U168" i="35"/>
  <c r="O159" i="35"/>
  <c r="O179" i="35"/>
  <c r="T179" i="35"/>
  <c r="V158" i="35"/>
  <c r="V115" i="35"/>
  <c r="R90" i="35"/>
  <c r="L209" i="35"/>
  <c r="L115" i="35" s="1"/>
  <c r="L207" i="35"/>
  <c r="L93" i="35" s="1"/>
  <c r="S90" i="35"/>
  <c r="AA125" i="35"/>
  <c r="Q143" i="35"/>
  <c r="Y143" i="35"/>
  <c r="O178" i="35"/>
  <c r="O158" i="35"/>
  <c r="W178" i="35"/>
  <c r="W168" i="35"/>
  <c r="I179" i="35"/>
  <c r="I169" i="35"/>
  <c r="Q179" i="35"/>
  <c r="Q189" i="35"/>
  <c r="Y179" i="35"/>
  <c r="Y169" i="35"/>
  <c r="Y159" i="35"/>
  <c r="K180" i="35"/>
  <c r="S180" i="35"/>
  <c r="AA180" i="35"/>
  <c r="AA160" i="35"/>
  <c r="U171" i="35"/>
  <c r="U161" i="35"/>
  <c r="Q146" i="35"/>
  <c r="U181" i="35"/>
  <c r="T191" i="35"/>
  <c r="N207" i="35"/>
  <c r="N160" i="35" s="1"/>
  <c r="N209" i="35"/>
  <c r="N116" i="35" s="1"/>
  <c r="W117" i="35"/>
  <c r="AB209" i="35"/>
  <c r="AB215" i="35" s="1"/>
  <c r="AB207" i="35"/>
  <c r="AB159" i="35" s="1"/>
  <c r="X89" i="35"/>
  <c r="O116" i="35"/>
  <c r="AC207" i="35"/>
  <c r="AC158" i="35" s="1"/>
  <c r="U129" i="35"/>
  <c r="G223" i="35"/>
  <c r="G123" i="34"/>
  <c r="O107" i="34"/>
  <c r="W107" i="34"/>
  <c r="J211" i="34"/>
  <c r="J99" i="34" s="1"/>
  <c r="AB211" i="34"/>
  <c r="AB99" i="34" s="1"/>
  <c r="M147" i="34"/>
  <c r="M177" i="34" s="1"/>
  <c r="K211" i="34"/>
  <c r="K98" i="34" s="1"/>
  <c r="AA211" i="34"/>
  <c r="AA97" i="34" s="1"/>
  <c r="H217" i="34"/>
  <c r="H108" i="34" s="1"/>
  <c r="O106" i="34"/>
  <c r="L211" i="34"/>
  <c r="L102" i="34" s="1"/>
  <c r="K108" i="34"/>
  <c r="AB209" i="34"/>
  <c r="AB215" i="34" s="1"/>
  <c r="M211" i="34"/>
  <c r="M168" i="34" s="1"/>
  <c r="H209" i="34"/>
  <c r="H126" i="34" s="1"/>
  <c r="H211" i="34"/>
  <c r="H168" i="34" s="1"/>
  <c r="O111" i="34"/>
  <c r="W90" i="34"/>
  <c r="U108" i="34"/>
  <c r="L82" i="34"/>
  <c r="AA90" i="34"/>
  <c r="N107" i="34"/>
  <c r="M143" i="34"/>
  <c r="O147" i="34"/>
  <c r="O177" i="34" s="1"/>
  <c r="W147" i="34"/>
  <c r="W177" i="34" s="1"/>
  <c r="K152" i="34"/>
  <c r="AA152" i="34"/>
  <c r="AA182" i="34" s="1"/>
  <c r="I111" i="34"/>
  <c r="AB111" i="34"/>
  <c r="H147" i="34"/>
  <c r="P147" i="34"/>
  <c r="P177" i="34" s="1"/>
  <c r="Q111" i="34"/>
  <c r="W106" i="34"/>
  <c r="R82" i="34"/>
  <c r="R85" i="34" s="1"/>
  <c r="J147" i="34"/>
  <c r="R147" i="34"/>
  <c r="R177" i="34" s="1"/>
  <c r="Z147" i="34"/>
  <c r="Z177" i="34" s="1"/>
  <c r="L147" i="34"/>
  <c r="L177" i="34" s="1"/>
  <c r="T147" i="34"/>
  <c r="T157" i="34" s="1"/>
  <c r="AB147" i="34"/>
  <c r="H152" i="34"/>
  <c r="P152" i="34"/>
  <c r="X152" i="34"/>
  <c r="Q82" i="34"/>
  <c r="Q109" i="34" s="1"/>
  <c r="I152" i="34"/>
  <c r="I182" i="34" s="1"/>
  <c r="Q152" i="34"/>
  <c r="Q182" i="34" s="1"/>
  <c r="Y152" i="34"/>
  <c r="Y182" i="34" s="1"/>
  <c r="V106" i="34"/>
  <c r="J108" i="34"/>
  <c r="Z88" i="34"/>
  <c r="L107" i="34"/>
  <c r="V108" i="34"/>
  <c r="I107" i="34"/>
  <c r="X106" i="34"/>
  <c r="J107" i="34"/>
  <c r="Z107" i="34"/>
  <c r="J179" i="34"/>
  <c r="Z179" i="34"/>
  <c r="I106" i="34"/>
  <c r="Q106" i="34"/>
  <c r="Y106" i="34"/>
  <c r="M108" i="34"/>
  <c r="W120" i="34"/>
  <c r="P111" i="34"/>
  <c r="L106" i="34"/>
  <c r="Y111" i="34"/>
  <c r="I108" i="34"/>
  <c r="Z93" i="34"/>
  <c r="Y82" i="34"/>
  <c r="Y85" i="34" s="1"/>
  <c r="U143" i="34"/>
  <c r="AC143" i="34"/>
  <c r="T82" i="34"/>
  <c r="T109" i="34" s="1"/>
  <c r="AB82" i="34"/>
  <c r="AB109" i="34" s="1"/>
  <c r="X147" i="34"/>
  <c r="Z152" i="34"/>
  <c r="Z182" i="34" s="1"/>
  <c r="W93" i="34"/>
  <c r="U147" i="34"/>
  <c r="U167" i="34" s="1"/>
  <c r="AC147" i="34"/>
  <c r="N152" i="34"/>
  <c r="V152" i="34"/>
  <c r="V182" i="34" s="1"/>
  <c r="Y143" i="34"/>
  <c r="R111" i="34"/>
  <c r="M82" i="34"/>
  <c r="M109" i="34" s="1"/>
  <c r="Z111" i="34"/>
  <c r="I147" i="34"/>
  <c r="Q147" i="34"/>
  <c r="Y147" i="34"/>
  <c r="O152" i="34"/>
  <c r="O182" i="34" s="1"/>
  <c r="W152" i="34"/>
  <c r="W162" i="34" s="1"/>
  <c r="W88" i="34"/>
  <c r="N106" i="34"/>
  <c r="S152" i="34"/>
  <c r="I82" i="34"/>
  <c r="I109" i="34" s="1"/>
  <c r="R108" i="34"/>
  <c r="N147" i="34"/>
  <c r="N167" i="34" s="1"/>
  <c r="V147" i="34"/>
  <c r="J152" i="34"/>
  <c r="J182" i="34" s="1"/>
  <c r="X176" i="34"/>
  <c r="L178" i="34"/>
  <c r="AB178" i="34"/>
  <c r="V169" i="34"/>
  <c r="V179" i="34"/>
  <c r="H166" i="34"/>
  <c r="N178" i="34"/>
  <c r="V178" i="34"/>
  <c r="P176" i="34"/>
  <c r="P181" i="34"/>
  <c r="U107" i="34"/>
  <c r="AA158" i="34"/>
  <c r="AA178" i="34"/>
  <c r="M179" i="34"/>
  <c r="U179" i="34"/>
  <c r="O180" i="34"/>
  <c r="W160" i="34"/>
  <c r="W180" i="34"/>
  <c r="Z176" i="34"/>
  <c r="T178" i="34"/>
  <c r="N179" i="34"/>
  <c r="AC180" i="34"/>
  <c r="Z181" i="34"/>
  <c r="Z161" i="34"/>
  <c r="K178" i="34"/>
  <c r="K209" i="34"/>
  <c r="K186" i="34" s="1"/>
  <c r="K207" i="34"/>
  <c r="K93" i="34" s="1"/>
  <c r="J82" i="34"/>
  <c r="J85" i="34" s="1"/>
  <c r="Z82" i="34"/>
  <c r="AA93" i="34"/>
  <c r="M106" i="34"/>
  <c r="V107" i="34"/>
  <c r="AA111" i="34"/>
  <c r="N176" i="34"/>
  <c r="V166" i="34"/>
  <c r="V176" i="34"/>
  <c r="P180" i="34"/>
  <c r="X180" i="34"/>
  <c r="J181" i="34"/>
  <c r="R181" i="34"/>
  <c r="H143" i="34"/>
  <c r="AA176" i="34"/>
  <c r="P179" i="34"/>
  <c r="K180" i="34"/>
  <c r="S178" i="34"/>
  <c r="S82" i="34"/>
  <c r="M107" i="34"/>
  <c r="O146" i="34"/>
  <c r="O143" i="34"/>
  <c r="W146" i="34"/>
  <c r="W143" i="34"/>
  <c r="M178" i="34"/>
  <c r="U178" i="34"/>
  <c r="AC178" i="34"/>
  <c r="W179" i="34"/>
  <c r="W159" i="34"/>
  <c r="I180" i="34"/>
  <c r="Q180" i="34"/>
  <c r="K181" i="34"/>
  <c r="S181" i="34"/>
  <c r="AA161" i="34"/>
  <c r="I143" i="34"/>
  <c r="J176" i="34"/>
  <c r="W178" i="34"/>
  <c r="Q179" i="34"/>
  <c r="S111" i="34"/>
  <c r="J180" i="34"/>
  <c r="Z180" i="34"/>
  <c r="Z160" i="34"/>
  <c r="L181" i="34"/>
  <c r="T181" i="34"/>
  <c r="N143" i="34"/>
  <c r="K176" i="34"/>
  <c r="N181" i="34"/>
  <c r="O179" i="34"/>
  <c r="K82" i="34"/>
  <c r="K85" i="34" s="1"/>
  <c r="AA82" i="34"/>
  <c r="W108" i="34"/>
  <c r="U82" i="34"/>
  <c r="U85" i="34" s="1"/>
  <c r="AC82" i="34"/>
  <c r="AC85" i="34" s="1"/>
  <c r="Z89" i="34"/>
  <c r="T102" i="34"/>
  <c r="P106" i="34"/>
  <c r="AB106" i="34"/>
  <c r="Y107" i="34"/>
  <c r="N108" i="34"/>
  <c r="X108" i="34"/>
  <c r="J111" i="34"/>
  <c r="T111" i="34"/>
  <c r="W126" i="34"/>
  <c r="I176" i="34"/>
  <c r="K147" i="34"/>
  <c r="S147" i="34"/>
  <c r="AA147" i="34"/>
  <c r="S180" i="34"/>
  <c r="U181" i="34"/>
  <c r="U171" i="34"/>
  <c r="P143" i="34"/>
  <c r="R180" i="34"/>
  <c r="Z156" i="34"/>
  <c r="T168" i="34"/>
  <c r="Q176" i="34"/>
  <c r="AC111" i="34"/>
  <c r="V111" i="34"/>
  <c r="R107" i="34"/>
  <c r="L108" i="34"/>
  <c r="T108" i="34"/>
  <c r="AB108" i="34"/>
  <c r="N82" i="34"/>
  <c r="N85" i="34" s="1"/>
  <c r="V82" i="34"/>
  <c r="S106" i="34"/>
  <c r="P107" i="34"/>
  <c r="AB107" i="34"/>
  <c r="O108" i="34"/>
  <c r="Y108" i="34"/>
  <c r="K111" i="34"/>
  <c r="W111" i="34"/>
  <c r="W117" i="34"/>
  <c r="J143" i="34"/>
  <c r="R143" i="34"/>
  <c r="Z143" i="34"/>
  <c r="AB180" i="34"/>
  <c r="V181" i="34"/>
  <c r="R152" i="34"/>
  <c r="Q143" i="34"/>
  <c r="R176" i="34"/>
  <c r="X179" i="34"/>
  <c r="T170" i="34"/>
  <c r="T180" i="34"/>
  <c r="Q181" i="34"/>
  <c r="AA156" i="34"/>
  <c r="W158" i="34"/>
  <c r="Y176" i="34"/>
  <c r="L180" i="34"/>
  <c r="U111" i="34"/>
  <c r="N111" i="34"/>
  <c r="X107" i="34"/>
  <c r="K107" i="34"/>
  <c r="S107" i="34"/>
  <c r="AA107" i="34"/>
  <c r="O82" i="34"/>
  <c r="W82" i="34"/>
  <c r="W85" i="34" s="1"/>
  <c r="Z90" i="34"/>
  <c r="T106" i="34"/>
  <c r="Q107" i="34"/>
  <c r="P108" i="34"/>
  <c r="Z108" i="34"/>
  <c r="L111" i="34"/>
  <c r="X111" i="34"/>
  <c r="K143" i="34"/>
  <c r="S143" i="34"/>
  <c r="AA143" i="34"/>
  <c r="I178" i="34"/>
  <c r="Q178" i="34"/>
  <c r="Y178" i="34"/>
  <c r="K179" i="34"/>
  <c r="S179" i="34"/>
  <c r="AA179" i="34"/>
  <c r="AA159" i="34"/>
  <c r="O181" i="34"/>
  <c r="V143" i="34"/>
  <c r="S176" i="34"/>
  <c r="O178" i="34"/>
  <c r="I179" i="34"/>
  <c r="Y179" i="34"/>
  <c r="U180" i="34"/>
  <c r="U170" i="34"/>
  <c r="W181" i="34"/>
  <c r="W161" i="34"/>
  <c r="Y180" i="34"/>
  <c r="W89" i="34"/>
  <c r="M111" i="34"/>
  <c r="AA88" i="34"/>
  <c r="AA106" i="34"/>
  <c r="J106" i="34"/>
  <c r="R106" i="34"/>
  <c r="Z106" i="34"/>
  <c r="V99" i="34"/>
  <c r="H82" i="34"/>
  <c r="P82" i="34"/>
  <c r="X82" i="34"/>
  <c r="K106" i="34"/>
  <c r="U106" i="34"/>
  <c r="T107" i="34"/>
  <c r="Q108" i="34"/>
  <c r="L143" i="34"/>
  <c r="L146" i="34"/>
  <c r="T143" i="34"/>
  <c r="T146" i="34"/>
  <c r="AB143" i="34"/>
  <c r="AB146" i="34"/>
  <c r="J178" i="34"/>
  <c r="R178" i="34"/>
  <c r="Z178" i="34"/>
  <c r="Z158" i="34"/>
  <c r="L179" i="34"/>
  <c r="T169" i="34"/>
  <c r="T179" i="34"/>
  <c r="AB179" i="34"/>
  <c r="N180" i="34"/>
  <c r="V180" i="34"/>
  <c r="X181" i="34"/>
  <c r="L152" i="34"/>
  <c r="T152" i="34"/>
  <c r="AB152" i="34"/>
  <c r="X143" i="34"/>
  <c r="AA160" i="34"/>
  <c r="AA180" i="34"/>
  <c r="Y181" i="34"/>
  <c r="M181" i="34"/>
  <c r="M152" i="34"/>
  <c r="U152" i="34"/>
  <c r="AC152" i="34"/>
  <c r="AB181" i="34"/>
  <c r="L209" i="34"/>
  <c r="L191" i="34" s="1"/>
  <c r="L207" i="34"/>
  <c r="L93" i="34" s="1"/>
  <c r="S158" i="34"/>
  <c r="S191" i="34"/>
  <c r="P178" i="34"/>
  <c r="X178" i="34"/>
  <c r="R179" i="34"/>
  <c r="Z159" i="34"/>
  <c r="M180" i="34"/>
  <c r="I181" i="34"/>
  <c r="M146" i="34"/>
  <c r="U146" i="34"/>
  <c r="AC146" i="34"/>
  <c r="P120" i="34"/>
  <c r="AC207" i="34"/>
  <c r="AC88" i="34" s="1"/>
  <c r="AC209" i="34"/>
  <c r="AC125" i="34" s="1"/>
  <c r="Q88" i="34"/>
  <c r="I207" i="34"/>
  <c r="I89" i="34" s="1"/>
  <c r="I209" i="34"/>
  <c r="I129" i="34" s="1"/>
  <c r="O120" i="34"/>
  <c r="R115" i="34"/>
  <c r="X156" i="34"/>
  <c r="M209" i="34"/>
  <c r="M188" i="34" s="1"/>
  <c r="M207" i="34"/>
  <c r="M159" i="34" s="1"/>
  <c r="Y191" i="34"/>
  <c r="Y158" i="34"/>
  <c r="R90" i="34"/>
  <c r="H207" i="34"/>
  <c r="H161" i="34" s="1"/>
  <c r="N120" i="34"/>
  <c r="N93" i="34"/>
  <c r="U117" i="34"/>
  <c r="U90" i="34"/>
  <c r="T191" i="34"/>
  <c r="AB207" i="34"/>
  <c r="AB88" i="34" s="1"/>
  <c r="V89" i="34"/>
  <c r="G223" i="34"/>
  <c r="AD220" i="34" s="1"/>
  <c r="J209" i="34"/>
  <c r="J188" i="34" s="1"/>
  <c r="Z125" i="34"/>
  <c r="J207" i="34"/>
  <c r="J93" i="34" s="1"/>
  <c r="O170" i="34"/>
  <c r="I211" i="34"/>
  <c r="I170" i="34" s="1"/>
  <c r="I147" i="33"/>
  <c r="I177" i="33" s="1"/>
  <c r="Z147" i="33"/>
  <c r="Z177" i="33" s="1"/>
  <c r="L147" i="33"/>
  <c r="L177" i="33" s="1"/>
  <c r="G123" i="33"/>
  <c r="H147" i="33"/>
  <c r="P147" i="33"/>
  <c r="P177" i="33" s="1"/>
  <c r="J147" i="33"/>
  <c r="J177" i="33" s="1"/>
  <c r="R147" i="33"/>
  <c r="Y147" i="33"/>
  <c r="Y177" i="33" s="1"/>
  <c r="AB147" i="33"/>
  <c r="T147" i="33"/>
  <c r="T177" i="33" s="1"/>
  <c r="W147" i="33"/>
  <c r="W187" i="33" s="1"/>
  <c r="O147" i="33"/>
  <c r="O177" i="33" s="1"/>
  <c r="I152" i="33"/>
  <c r="I182" i="33" s="1"/>
  <c r="Q152" i="33"/>
  <c r="Q182" i="33" s="1"/>
  <c r="Y152" i="33"/>
  <c r="Y182" i="33" s="1"/>
  <c r="Q147" i="33"/>
  <c r="Q177" i="33" s="1"/>
  <c r="L152" i="33"/>
  <c r="L182" i="33" s="1"/>
  <c r="T152" i="33"/>
  <c r="I82" i="33"/>
  <c r="I109" i="33" s="1"/>
  <c r="Q82" i="33"/>
  <c r="Q109" i="33" s="1"/>
  <c r="Y82" i="33"/>
  <c r="Y85" i="33" s="1"/>
  <c r="U152" i="33"/>
  <c r="U182" i="33" s="1"/>
  <c r="X82" i="33"/>
  <c r="X127" i="33" s="1"/>
  <c r="K147" i="33"/>
  <c r="K177" i="33" s="1"/>
  <c r="S147" i="33"/>
  <c r="S177" i="33" s="1"/>
  <c r="AB152" i="33"/>
  <c r="W82" i="33"/>
  <c r="W109" i="33" s="1"/>
  <c r="X120" i="33"/>
  <c r="J152" i="33"/>
  <c r="J182" i="33" s="1"/>
  <c r="R152" i="33"/>
  <c r="Z152" i="33"/>
  <c r="O82" i="33"/>
  <c r="O109" i="33" s="1"/>
  <c r="S152" i="33"/>
  <c r="S192" i="33" s="1"/>
  <c r="M152" i="33"/>
  <c r="M182" i="33" s="1"/>
  <c r="U147" i="33"/>
  <c r="U177" i="33" s="1"/>
  <c r="AB108" i="33"/>
  <c r="X115" i="33"/>
  <c r="L143" i="33"/>
  <c r="T143" i="33"/>
  <c r="X147" i="33"/>
  <c r="X167" i="33" s="1"/>
  <c r="H152" i="33"/>
  <c r="P152" i="33"/>
  <c r="P182" i="33" s="1"/>
  <c r="X152" i="33"/>
  <c r="X162" i="33" s="1"/>
  <c r="O111" i="33"/>
  <c r="X102" i="33"/>
  <c r="I106" i="33"/>
  <c r="Q106" i="33"/>
  <c r="AC147" i="33"/>
  <c r="AC177" i="33" s="1"/>
  <c r="K152" i="33"/>
  <c r="AA152" i="33"/>
  <c r="Z188" i="33"/>
  <c r="X88" i="33"/>
  <c r="J107" i="33"/>
  <c r="R107" i="33"/>
  <c r="Y106" i="33"/>
  <c r="V115" i="33"/>
  <c r="H82" i="33"/>
  <c r="L108" i="33"/>
  <c r="T108" i="33"/>
  <c r="AA108" i="33"/>
  <c r="M147" i="33"/>
  <c r="M177" i="33" s="1"/>
  <c r="V147" i="33"/>
  <c r="V187" i="33" s="1"/>
  <c r="P82" i="33"/>
  <c r="AB143" i="33"/>
  <c r="N147" i="33"/>
  <c r="AC152" i="33"/>
  <c r="AC182" i="33" s="1"/>
  <c r="N111" i="33"/>
  <c r="V111" i="33"/>
  <c r="W180" i="33"/>
  <c r="W181" i="33"/>
  <c r="W111" i="33"/>
  <c r="AC111" i="33"/>
  <c r="AC108" i="33"/>
  <c r="P111" i="33"/>
  <c r="P106" i="33"/>
  <c r="X106" i="33"/>
  <c r="X111" i="33"/>
  <c r="K107" i="33"/>
  <c r="K108" i="33"/>
  <c r="S107" i="33"/>
  <c r="S108" i="33"/>
  <c r="M111" i="33"/>
  <c r="M108" i="33"/>
  <c r="U111" i="33"/>
  <c r="U108" i="33"/>
  <c r="V126" i="33"/>
  <c r="I107" i="33"/>
  <c r="Q107" i="33"/>
  <c r="X89" i="33"/>
  <c r="X93" i="33"/>
  <c r="S178" i="33"/>
  <c r="I180" i="33"/>
  <c r="Z90" i="33"/>
  <c r="L111" i="33"/>
  <c r="T111" i="33"/>
  <c r="Z88" i="33"/>
  <c r="Z108" i="33"/>
  <c r="V120" i="33"/>
  <c r="X90" i="33"/>
  <c r="X161" i="33"/>
  <c r="H129" i="33"/>
  <c r="Y107" i="33"/>
  <c r="J97" i="33"/>
  <c r="R97" i="33"/>
  <c r="K98" i="33"/>
  <c r="S98" i="33"/>
  <c r="J108" i="33"/>
  <c r="R108" i="33"/>
  <c r="K176" i="33"/>
  <c r="K166" i="33"/>
  <c r="S176" i="33"/>
  <c r="M178" i="33"/>
  <c r="AC178" i="33"/>
  <c r="O179" i="33"/>
  <c r="W179" i="33"/>
  <c r="Q180" i="33"/>
  <c r="Y180" i="33"/>
  <c r="S181" i="33"/>
  <c r="J129" i="33"/>
  <c r="Z129" i="33"/>
  <c r="Z120" i="33"/>
  <c r="N178" i="33"/>
  <c r="V178" i="33"/>
  <c r="V188" i="33"/>
  <c r="V168" i="33"/>
  <c r="P169" i="33"/>
  <c r="P179" i="33"/>
  <c r="X189" i="33"/>
  <c r="X159" i="33"/>
  <c r="X179" i="33"/>
  <c r="X169" i="33"/>
  <c r="J170" i="33"/>
  <c r="J180" i="33"/>
  <c r="R180" i="33"/>
  <c r="U80" i="33"/>
  <c r="Z93" i="33"/>
  <c r="J106" i="33"/>
  <c r="R106" i="33"/>
  <c r="Z106" i="33"/>
  <c r="O178" i="33"/>
  <c r="W178" i="33"/>
  <c r="I179" i="33"/>
  <c r="Q179" i="33"/>
  <c r="Y179" i="33"/>
  <c r="K180" i="33"/>
  <c r="K170" i="33"/>
  <c r="S180" i="33"/>
  <c r="AA180" i="33"/>
  <c r="V80" i="33"/>
  <c r="V82" i="33" s="1"/>
  <c r="J82" i="33"/>
  <c r="J85" i="33" s="1"/>
  <c r="R82" i="33"/>
  <c r="K106" i="33"/>
  <c r="S106" i="33"/>
  <c r="AA106" i="33"/>
  <c r="L107" i="33"/>
  <c r="T107" i="33"/>
  <c r="AB107" i="33"/>
  <c r="W176" i="33"/>
  <c r="P168" i="33"/>
  <c r="P188" i="33"/>
  <c r="P178" i="33"/>
  <c r="X178" i="33"/>
  <c r="X188" i="33"/>
  <c r="X158" i="33"/>
  <c r="J169" i="33"/>
  <c r="J179" i="33"/>
  <c r="Z179" i="33"/>
  <c r="Z189" i="33"/>
  <c r="Z159" i="33"/>
  <c r="L170" i="33"/>
  <c r="L180" i="33"/>
  <c r="T180" i="33"/>
  <c r="AB180" i="33"/>
  <c r="N171" i="33"/>
  <c r="N181" i="33"/>
  <c r="V191" i="33"/>
  <c r="V181" i="33"/>
  <c r="K82" i="33"/>
  <c r="S82" i="33"/>
  <c r="J102" i="33"/>
  <c r="R102" i="33"/>
  <c r="L106" i="33"/>
  <c r="T106" i="33"/>
  <c r="AB106" i="33"/>
  <c r="M107" i="33"/>
  <c r="AC107" i="33"/>
  <c r="N108" i="33"/>
  <c r="V108" i="33"/>
  <c r="O176" i="33"/>
  <c r="X146" i="33"/>
  <c r="X143" i="33"/>
  <c r="R117" i="33"/>
  <c r="Z117" i="33"/>
  <c r="Z126" i="33"/>
  <c r="L82" i="33"/>
  <c r="T82" i="33"/>
  <c r="AB82" i="33"/>
  <c r="X98" i="33"/>
  <c r="K102" i="33"/>
  <c r="M106" i="33"/>
  <c r="U106" i="33"/>
  <c r="AC106" i="33"/>
  <c r="N107" i="33"/>
  <c r="O108" i="33"/>
  <c r="W108" i="33"/>
  <c r="I111" i="33"/>
  <c r="Q111" i="33"/>
  <c r="Y111" i="33"/>
  <c r="J115" i="33"/>
  <c r="R115" i="33"/>
  <c r="Z115" i="33"/>
  <c r="V117" i="33"/>
  <c r="H146" i="33"/>
  <c r="H143" i="33"/>
  <c r="P146" i="33"/>
  <c r="P143" i="33"/>
  <c r="Y146" i="33"/>
  <c r="Y143" i="33"/>
  <c r="V146" i="33"/>
  <c r="V143" i="33"/>
  <c r="M82" i="33"/>
  <c r="AC82" i="33"/>
  <c r="J99" i="33"/>
  <c r="N106" i="33"/>
  <c r="V106" i="33"/>
  <c r="O107" i="33"/>
  <c r="W107" i="33"/>
  <c r="P108" i="33"/>
  <c r="X108" i="33"/>
  <c r="J111" i="33"/>
  <c r="R111" i="33"/>
  <c r="Z111" i="33"/>
  <c r="S115" i="33"/>
  <c r="X116" i="33"/>
  <c r="V129" i="33"/>
  <c r="I146" i="33"/>
  <c r="I143" i="33"/>
  <c r="Q146" i="33"/>
  <c r="Q143" i="33"/>
  <c r="Z186" i="33"/>
  <c r="Z176" i="33"/>
  <c r="Z156" i="33"/>
  <c r="AA178" i="33"/>
  <c r="M179" i="33"/>
  <c r="O180" i="33"/>
  <c r="Q181" i="33"/>
  <c r="Z80" i="33"/>
  <c r="Z82" i="33" s="1"/>
  <c r="N82" i="33"/>
  <c r="K99" i="33"/>
  <c r="O106" i="33"/>
  <c r="W106" i="33"/>
  <c r="H107" i="33"/>
  <c r="P107" i="33"/>
  <c r="X107" i="33"/>
  <c r="I108" i="33"/>
  <c r="Q108" i="33"/>
  <c r="Y108" i="33"/>
  <c r="K111" i="33"/>
  <c r="S111" i="33"/>
  <c r="AA111" i="33"/>
  <c r="T115" i="33"/>
  <c r="X117" i="33"/>
  <c r="J166" i="33"/>
  <c r="J176" i="33"/>
  <c r="R186" i="33"/>
  <c r="R176" i="33"/>
  <c r="AB178" i="33"/>
  <c r="N179" i="33"/>
  <c r="N169" i="33"/>
  <c r="P180" i="33"/>
  <c r="X180" i="33"/>
  <c r="X160" i="33"/>
  <c r="X190" i="33"/>
  <c r="R181" i="33"/>
  <c r="N152" i="33"/>
  <c r="V152" i="33"/>
  <c r="R143" i="33"/>
  <c r="AB146" i="33"/>
  <c r="O152" i="33"/>
  <c r="W152" i="33"/>
  <c r="U143" i="33"/>
  <c r="AC179" i="33"/>
  <c r="AC159" i="33"/>
  <c r="Z190" i="33"/>
  <c r="Z160" i="33"/>
  <c r="Z180" i="33"/>
  <c r="T181" i="33"/>
  <c r="AB181" i="33"/>
  <c r="J143" i="33"/>
  <c r="T146" i="33"/>
  <c r="T178" i="33"/>
  <c r="R179" i="33"/>
  <c r="R169" i="33"/>
  <c r="M176" i="33"/>
  <c r="Y181" i="33"/>
  <c r="V88" i="33"/>
  <c r="U181" i="33"/>
  <c r="AC181" i="33"/>
  <c r="AC191" i="33"/>
  <c r="M143" i="33"/>
  <c r="W143" i="33"/>
  <c r="K168" i="33"/>
  <c r="K178" i="33"/>
  <c r="U178" i="33"/>
  <c r="J181" i="33"/>
  <c r="J171" i="33"/>
  <c r="Z191" i="33"/>
  <c r="Z181" i="33"/>
  <c r="N176" i="33"/>
  <c r="R190" i="33"/>
  <c r="R93" i="33"/>
  <c r="W115" i="33"/>
  <c r="W158" i="33"/>
  <c r="N143" i="33"/>
  <c r="L146" i="33"/>
  <c r="L178" i="33"/>
  <c r="V189" i="33"/>
  <c r="V179" i="33"/>
  <c r="V169" i="33"/>
  <c r="K181" i="33"/>
  <c r="K171" i="33"/>
  <c r="AA181" i="33"/>
  <c r="N166" i="33"/>
  <c r="L168" i="33"/>
  <c r="N209" i="33"/>
  <c r="N191" i="33" s="1"/>
  <c r="N207" i="33"/>
  <c r="N161" i="33" s="1"/>
  <c r="S186" i="33"/>
  <c r="S90" i="33"/>
  <c r="K143" i="33"/>
  <c r="S143" i="33"/>
  <c r="I178" i="33"/>
  <c r="Y178" i="33"/>
  <c r="K179" i="33"/>
  <c r="S189" i="33"/>
  <c r="S159" i="33"/>
  <c r="AA179" i="33"/>
  <c r="M180" i="33"/>
  <c r="U180" i="33"/>
  <c r="AC190" i="33"/>
  <c r="AC180" i="33"/>
  <c r="O181" i="33"/>
  <c r="O143" i="33"/>
  <c r="R159" i="33"/>
  <c r="S179" i="33"/>
  <c r="I181" i="33"/>
  <c r="J178" i="33"/>
  <c r="R178" i="33"/>
  <c r="R168" i="33"/>
  <c r="Z178" i="33"/>
  <c r="L179" i="33"/>
  <c r="T179" i="33"/>
  <c r="AB179" i="33"/>
  <c r="N180" i="33"/>
  <c r="V180" i="33"/>
  <c r="V190" i="33"/>
  <c r="H181" i="33"/>
  <c r="P181" i="33"/>
  <c r="X181" i="33"/>
  <c r="X191" i="33"/>
  <c r="Z143" i="33"/>
  <c r="U179" i="33"/>
  <c r="L181" i="33"/>
  <c r="U176" i="33"/>
  <c r="AC176" i="33"/>
  <c r="AC143" i="33"/>
  <c r="AA146" i="33"/>
  <c r="Z158" i="33"/>
  <c r="Q178" i="33"/>
  <c r="M181" i="33"/>
  <c r="J207" i="33"/>
  <c r="J89" i="33" s="1"/>
  <c r="O209" i="33"/>
  <c r="O115" i="33" s="1"/>
  <c r="O207" i="33"/>
  <c r="AB126" i="33"/>
  <c r="AB90" i="33"/>
  <c r="K209" i="33"/>
  <c r="K188" i="33" s="1"/>
  <c r="K207" i="33"/>
  <c r="K90" i="33" s="1"/>
  <c r="T126" i="33"/>
  <c r="T90" i="33"/>
  <c r="L209" i="33"/>
  <c r="L126" i="33" s="1"/>
  <c r="L207" i="33"/>
  <c r="L160" i="33" s="1"/>
  <c r="H207" i="33"/>
  <c r="H158" i="33" s="1"/>
  <c r="I209" i="33"/>
  <c r="I213" i="33" s="1"/>
  <c r="I207" i="33"/>
  <c r="M207" i="33"/>
  <c r="M88" i="33" s="1"/>
  <c r="M209" i="33"/>
  <c r="M126" i="33" s="1"/>
  <c r="Q209" i="33"/>
  <c r="Q117" i="33" s="1"/>
  <c r="Q207" i="33"/>
  <c r="U88" i="33"/>
  <c r="U126" i="33"/>
  <c r="Y120" i="33"/>
  <c r="Y161" i="33"/>
  <c r="AC156" i="33"/>
  <c r="AC117" i="33"/>
  <c r="G223" i="33"/>
  <c r="AB220" i="33" s="1"/>
  <c r="AA188" i="33"/>
  <c r="AA93" i="33"/>
  <c r="O211" i="33"/>
  <c r="O168" i="33" s="1"/>
  <c r="I211" i="33"/>
  <c r="I169" i="33" s="1"/>
  <c r="Q211" i="33"/>
  <c r="M211" i="33"/>
  <c r="M97" i="33" s="1"/>
  <c r="E10" i="32"/>
  <c r="E11" i="32"/>
  <c r="E12" i="32"/>
  <c r="BH10" i="32"/>
  <c r="BI10" i="32"/>
  <c r="BJ10" i="32"/>
  <c r="BH11" i="32"/>
  <c r="BI11" i="32"/>
  <c r="BJ11" i="32"/>
  <c r="BK11" i="32"/>
  <c r="BL11" i="32"/>
  <c r="BM11" i="32"/>
  <c r="BN11" i="32"/>
  <c r="BO11" i="32"/>
  <c r="BP11" i="32"/>
  <c r="BQ11" i="32"/>
  <c r="BR11" i="32"/>
  <c r="BS11" i="32"/>
  <c r="BH12" i="32"/>
  <c r="BI12" i="32"/>
  <c r="BJ12" i="32"/>
  <c r="BH13" i="32"/>
  <c r="BI13" i="32"/>
  <c r="BJ13" i="32"/>
  <c r="BH14" i="32"/>
  <c r="BI14" i="32"/>
  <c r="BJ14" i="32"/>
  <c r="BH15" i="32"/>
  <c r="BI15" i="32"/>
  <c r="BJ15" i="32"/>
  <c r="BK15" i="32"/>
  <c r="BH16" i="32"/>
  <c r="BI16" i="32"/>
  <c r="BJ16" i="32"/>
  <c r="BK16" i="32"/>
  <c r="BL16" i="32"/>
  <c r="BM16" i="32"/>
  <c r="BN16" i="32"/>
  <c r="BO16" i="32"/>
  <c r="BH17" i="32"/>
  <c r="BI17" i="32"/>
  <c r="BJ17" i="32"/>
  <c r="BH18" i="32"/>
  <c r="BI18" i="32"/>
  <c r="BJ18" i="32"/>
  <c r="BH19" i="32"/>
  <c r="BI19" i="32"/>
  <c r="BJ19" i="32"/>
  <c r="BH20" i="32"/>
  <c r="BI20" i="32"/>
  <c r="BJ20" i="32"/>
  <c r="BH21" i="32"/>
  <c r="BI21" i="32"/>
  <c r="BJ21" i="32"/>
  <c r="BH22" i="32"/>
  <c r="BI22" i="32"/>
  <c r="BJ22" i="32"/>
  <c r="BU22" i="32"/>
  <c r="BV22" i="32"/>
  <c r="BW22" i="32"/>
  <c r="BG11" i="32"/>
  <c r="BG12" i="32"/>
  <c r="BG13" i="32"/>
  <c r="BG14" i="32"/>
  <c r="BG15" i="32"/>
  <c r="BG16" i="32"/>
  <c r="BG17" i="32"/>
  <c r="BG18" i="32"/>
  <c r="BG19" i="32"/>
  <c r="BG20" i="32"/>
  <c r="BG21" i="32"/>
  <c r="BG22" i="32"/>
  <c r="AJ10" i="32"/>
  <c r="AK10" i="32"/>
  <c r="AL10" i="32"/>
  <c r="AM10" i="32"/>
  <c r="AJ11" i="32"/>
  <c r="AK11" i="32"/>
  <c r="AL11" i="32"/>
  <c r="AM11" i="32"/>
  <c r="AO11" i="32"/>
  <c r="AQ11" i="32"/>
  <c r="AR11" i="32"/>
  <c r="AS11" i="32"/>
  <c r="AT11" i="32"/>
  <c r="AU11" i="32"/>
  <c r="AJ12" i="32"/>
  <c r="AK12" i="32"/>
  <c r="AL12" i="32"/>
  <c r="AM12" i="32"/>
  <c r="AJ13" i="32"/>
  <c r="AK13" i="32"/>
  <c r="AL13" i="32"/>
  <c r="AM13" i="32"/>
  <c r="AJ14" i="32"/>
  <c r="AK14" i="32"/>
  <c r="AL14" i="32"/>
  <c r="AM14" i="32"/>
  <c r="AJ15" i="32"/>
  <c r="AK15" i="32"/>
  <c r="AL15" i="32"/>
  <c r="AM15" i="32"/>
  <c r="AN15" i="32"/>
  <c r="AJ16" i="32"/>
  <c r="AK16" i="32"/>
  <c r="AL16" i="32"/>
  <c r="AM16" i="32"/>
  <c r="AN16" i="32"/>
  <c r="AO16" i="32"/>
  <c r="AQ16" i="32"/>
  <c r="AR16" i="32"/>
  <c r="AJ17" i="32"/>
  <c r="AK17" i="32"/>
  <c r="AL17" i="32"/>
  <c r="AM17" i="32"/>
  <c r="AJ18" i="32"/>
  <c r="AK18" i="32"/>
  <c r="AL18" i="32"/>
  <c r="AM18" i="32"/>
  <c r="AJ19" i="32"/>
  <c r="AK19" i="32"/>
  <c r="AL19" i="32"/>
  <c r="AM19" i="32"/>
  <c r="AJ20" i="32"/>
  <c r="AK20" i="32"/>
  <c r="AL20" i="32"/>
  <c r="AM20" i="32"/>
  <c r="AJ21" i="32"/>
  <c r="AK21" i="32"/>
  <c r="AL21" i="32"/>
  <c r="AM21" i="32"/>
  <c r="AJ22" i="32"/>
  <c r="AK22" i="32"/>
  <c r="AL22" i="32"/>
  <c r="AM22" i="32"/>
  <c r="AJ23" i="32"/>
  <c r="AK23" i="32"/>
  <c r="AL23" i="32"/>
  <c r="AM23" i="32"/>
  <c r="AN23" i="32"/>
  <c r="AO23" i="32"/>
  <c r="AP23" i="32"/>
  <c r="AQ23" i="32"/>
  <c r="AR23" i="32"/>
  <c r="AS23" i="32"/>
  <c r="AT23" i="32"/>
  <c r="AU23" i="32"/>
  <c r="AJ24" i="32"/>
  <c r="AK24" i="32"/>
  <c r="AL24" i="32"/>
  <c r="AM24" i="32"/>
  <c r="AN24" i="32"/>
  <c r="AO24" i="32"/>
  <c r="AP24" i="32"/>
  <c r="AQ24" i="32"/>
  <c r="AR24" i="32"/>
  <c r="AS24" i="32"/>
  <c r="AT24" i="32"/>
  <c r="AU24" i="32"/>
  <c r="AJ25" i="32"/>
  <c r="AK25" i="32"/>
  <c r="AL25" i="32"/>
  <c r="AM25" i="32"/>
  <c r="AN25" i="32"/>
  <c r="AO25" i="32"/>
  <c r="AP25" i="32"/>
  <c r="AQ25" i="32"/>
  <c r="AR25" i="32"/>
  <c r="AS25" i="32"/>
  <c r="AT25" i="32"/>
  <c r="AU25" i="32"/>
  <c r="AJ26" i="32"/>
  <c r="AK26" i="32"/>
  <c r="AL26" i="32"/>
  <c r="AM26" i="32"/>
  <c r="AN26" i="32"/>
  <c r="AO26" i="32"/>
  <c r="AP26" i="32"/>
  <c r="AQ26" i="32"/>
  <c r="AR26" i="32"/>
  <c r="AS26" i="32"/>
  <c r="AT26" i="32"/>
  <c r="AU26" i="32"/>
  <c r="AJ27" i="32"/>
  <c r="AK27" i="32"/>
  <c r="AL27" i="32"/>
  <c r="AM27" i="32"/>
  <c r="AN27" i="32"/>
  <c r="AO27" i="32"/>
  <c r="AP27" i="32"/>
  <c r="AQ27" i="32"/>
  <c r="AR27" i="32"/>
  <c r="AS27" i="32"/>
  <c r="AT27" i="32"/>
  <c r="AU27" i="32"/>
  <c r="AJ28" i="32"/>
  <c r="AK28" i="32"/>
  <c r="AL28" i="32"/>
  <c r="AM28" i="32"/>
  <c r="AN28" i="32"/>
  <c r="AO28" i="32"/>
  <c r="AP28" i="32"/>
  <c r="AQ28" i="32"/>
  <c r="AR28" i="32"/>
  <c r="AS28" i="32"/>
  <c r="AT28" i="32"/>
  <c r="AU28" i="32"/>
  <c r="AJ29" i="32"/>
  <c r="AK29" i="32"/>
  <c r="AL29" i="32"/>
  <c r="AM29" i="32"/>
  <c r="AN29" i="32"/>
  <c r="AO29" i="32"/>
  <c r="AP29" i="32"/>
  <c r="AQ29" i="32"/>
  <c r="AR29" i="32"/>
  <c r="AS29" i="32"/>
  <c r="AT29" i="32"/>
  <c r="AU29" i="32"/>
  <c r="AJ30" i="32"/>
  <c r="AK30" i="32"/>
  <c r="AL30" i="32"/>
  <c r="AM30" i="32"/>
  <c r="AN30" i="32"/>
  <c r="AO30" i="32"/>
  <c r="AP30" i="32"/>
  <c r="AQ30" i="32"/>
  <c r="AR30" i="32"/>
  <c r="AS30" i="32"/>
  <c r="AT30" i="32"/>
  <c r="AU30" i="32"/>
  <c r="AJ31" i="32"/>
  <c r="AK31" i="32"/>
  <c r="AL31" i="32"/>
  <c r="AM31" i="32"/>
  <c r="AN31" i="32"/>
  <c r="AO31" i="32"/>
  <c r="AP31" i="32"/>
  <c r="AQ31" i="32"/>
  <c r="AR31" i="32"/>
  <c r="AS31" i="32"/>
  <c r="AT31" i="32"/>
  <c r="AU31" i="32"/>
  <c r="AJ32" i="32"/>
  <c r="AK32" i="32"/>
  <c r="AL32" i="32"/>
  <c r="AM32" i="32"/>
  <c r="AN32" i="32"/>
  <c r="AO32" i="32"/>
  <c r="AP32" i="32"/>
  <c r="AQ32" i="32"/>
  <c r="AR32" i="32"/>
  <c r="AS32" i="32"/>
  <c r="AT32" i="32"/>
  <c r="AU32" i="32"/>
  <c r="AJ33" i="32"/>
  <c r="AK33" i="32"/>
  <c r="AL33" i="32"/>
  <c r="AM33" i="32"/>
  <c r="AN33" i="32"/>
  <c r="AO33" i="32"/>
  <c r="AP33" i="32"/>
  <c r="AQ33" i="32"/>
  <c r="AR33" i="32"/>
  <c r="AS33" i="32"/>
  <c r="AT33" i="32"/>
  <c r="AU33" i="32"/>
  <c r="AJ34" i="32"/>
  <c r="AK34" i="32"/>
  <c r="AL34" i="32"/>
  <c r="AM34" i="32"/>
  <c r="AN34" i="32"/>
  <c r="AO34" i="32"/>
  <c r="AP34" i="32"/>
  <c r="AQ34" i="32"/>
  <c r="AR34" i="32"/>
  <c r="AS34" i="32"/>
  <c r="AT34" i="32"/>
  <c r="AU34" i="32"/>
  <c r="AY22" i="32"/>
  <c r="AZ22" i="32"/>
  <c r="AV23" i="32"/>
  <c r="AW23" i="32"/>
  <c r="AX23" i="32"/>
  <c r="AY23" i="32"/>
  <c r="AZ23" i="32"/>
  <c r="AV24" i="32"/>
  <c r="AW24" i="32"/>
  <c r="AX24" i="32"/>
  <c r="AY24" i="32"/>
  <c r="AZ24" i="32"/>
  <c r="AV25" i="32"/>
  <c r="AW25" i="32"/>
  <c r="AX25" i="32"/>
  <c r="AY25" i="32"/>
  <c r="AZ25" i="32"/>
  <c r="AV26" i="32"/>
  <c r="AW26" i="32"/>
  <c r="AX26" i="32"/>
  <c r="AY26" i="32"/>
  <c r="AZ26" i="32"/>
  <c r="AV27" i="32"/>
  <c r="AW27" i="32"/>
  <c r="AX27" i="32"/>
  <c r="AY27" i="32"/>
  <c r="AZ27" i="32"/>
  <c r="AV28" i="32"/>
  <c r="AW28" i="32"/>
  <c r="AX28" i="32"/>
  <c r="AY28" i="32"/>
  <c r="AZ28" i="32"/>
  <c r="AV29" i="32"/>
  <c r="AW29" i="32"/>
  <c r="AX29" i="32"/>
  <c r="AY29" i="32"/>
  <c r="AZ29" i="32"/>
  <c r="AV30" i="32"/>
  <c r="AW30" i="32"/>
  <c r="AX30" i="32"/>
  <c r="AY30" i="32"/>
  <c r="AZ30" i="32"/>
  <c r="AV31" i="32"/>
  <c r="AW31" i="32"/>
  <c r="AX31" i="32"/>
  <c r="AY31" i="32"/>
  <c r="AZ31" i="32"/>
  <c r="AV32" i="32"/>
  <c r="AW32" i="32"/>
  <c r="AX32" i="32"/>
  <c r="AY32" i="32"/>
  <c r="AZ32" i="32"/>
  <c r="AV33" i="32"/>
  <c r="AW33" i="32"/>
  <c r="AX33" i="32"/>
  <c r="AY33" i="32"/>
  <c r="AZ33" i="32"/>
  <c r="AV34" i="32"/>
  <c r="AW34" i="32"/>
  <c r="AX34" i="32"/>
  <c r="AY34" i="32"/>
  <c r="AZ34" i="32"/>
  <c r="AV11" i="32"/>
  <c r="G221" i="32"/>
  <c r="G123" i="32" s="1"/>
  <c r="G219" i="32"/>
  <c r="P217" i="32" a="1"/>
  <c r="P217" i="32" s="1"/>
  <c r="O217" i="32" a="1"/>
  <c r="O217" i="32" s="1"/>
  <c r="N217" i="32" a="1"/>
  <c r="N217" i="32" s="1"/>
  <c r="M217" i="32" a="1"/>
  <c r="M217" i="32" s="1"/>
  <c r="L217" i="32" a="1"/>
  <c r="L217" i="32" s="1"/>
  <c r="K217" i="32" a="1"/>
  <c r="K217" i="32" s="1"/>
  <c r="J217" i="32" a="1"/>
  <c r="J217" i="32" s="1"/>
  <c r="I217" i="32" a="1"/>
  <c r="I217" i="32" s="1"/>
  <c r="H217" i="32" a="1"/>
  <c r="H217" i="32" s="1"/>
  <c r="P216" i="32" a="1"/>
  <c r="P216" i="32" s="1"/>
  <c r="O216" i="32" a="1"/>
  <c r="O216" i="32" s="1"/>
  <c r="N216" i="32" a="1"/>
  <c r="N216" i="32" s="1"/>
  <c r="M216" i="32" a="1"/>
  <c r="M216" i="32" s="1"/>
  <c r="L216" i="32" a="1"/>
  <c r="L216" i="32" s="1"/>
  <c r="K216" i="32" a="1"/>
  <c r="K216" i="32" s="1"/>
  <c r="J216" i="32" a="1"/>
  <c r="J216" i="32" s="1"/>
  <c r="I216" i="32" a="1"/>
  <c r="I216" i="32" s="1"/>
  <c r="H216" i="32" a="1"/>
  <c r="H216" i="32" s="1"/>
  <c r="F215" i="32"/>
  <c r="P214" i="32" a="1"/>
  <c r="P214" i="32" s="1"/>
  <c r="P215" i="32" s="1"/>
  <c r="O214" i="32" a="1"/>
  <c r="O214" i="32" s="1"/>
  <c r="O215" i="32" s="1"/>
  <c r="N214" i="32" a="1"/>
  <c r="N214" i="32" s="1"/>
  <c r="N215" i="32" s="1"/>
  <c r="M214" i="32" a="1"/>
  <c r="M214" i="32" s="1"/>
  <c r="M215" i="32" s="1"/>
  <c r="L214" i="32" a="1"/>
  <c r="L214" i="32" s="1"/>
  <c r="L215" i="32" s="1"/>
  <c r="K214" i="32" a="1"/>
  <c r="K214" i="32" s="1"/>
  <c r="K215" i="32" s="1"/>
  <c r="J214" i="32" a="1"/>
  <c r="J214" i="32" s="1"/>
  <c r="J215" i="32" s="1"/>
  <c r="I214" i="32" a="1"/>
  <c r="I214" i="32" s="1"/>
  <c r="I215" i="32" s="1"/>
  <c r="H214" i="32" a="1"/>
  <c r="H214" i="32" s="1"/>
  <c r="H215" i="32" s="1"/>
  <c r="F211" i="32"/>
  <c r="P210" i="32"/>
  <c r="O210" i="32"/>
  <c r="N210" i="32"/>
  <c r="M210" i="32"/>
  <c r="L210" i="32"/>
  <c r="K210" i="32"/>
  <c r="J210" i="32"/>
  <c r="I210" i="32"/>
  <c r="H210" i="32"/>
  <c r="P208" i="32" a="1"/>
  <c r="P208" i="32" s="1"/>
  <c r="O208" i="32" a="1"/>
  <c r="O208" i="32" s="1"/>
  <c r="N208" i="32" a="1"/>
  <c r="N208" i="32" s="1"/>
  <c r="M208" i="32" a="1"/>
  <c r="M208" i="32" s="1"/>
  <c r="L208" i="32" a="1"/>
  <c r="L208" i="32" s="1"/>
  <c r="K208" i="32" a="1"/>
  <c r="K208" i="32" s="1"/>
  <c r="J208" i="32" a="1"/>
  <c r="J208" i="32" s="1"/>
  <c r="I208" i="32" a="1"/>
  <c r="I208" i="32" s="1"/>
  <c r="H208" i="32" a="1"/>
  <c r="H208" i="32" s="1"/>
  <c r="F207" i="32"/>
  <c r="P206" i="32" a="1"/>
  <c r="P206" i="32" s="1"/>
  <c r="O206" i="32" a="1"/>
  <c r="O206" i="32" s="1"/>
  <c r="O207" i="32" s="1"/>
  <c r="N206" i="32" a="1"/>
  <c r="N206" i="32" s="1"/>
  <c r="M206" i="32" a="1"/>
  <c r="M206" i="32" s="1"/>
  <c r="M207" i="32" s="1"/>
  <c r="L206" i="32" a="1"/>
  <c r="L206" i="32" s="1"/>
  <c r="K206" i="32" a="1"/>
  <c r="K206" i="32" s="1"/>
  <c r="J206" i="32" a="1"/>
  <c r="J206" i="32" s="1"/>
  <c r="I206" i="32" a="1"/>
  <c r="I206" i="32" s="1"/>
  <c r="H206" i="32" a="1"/>
  <c r="H206" i="32" s="1"/>
  <c r="G185" i="32"/>
  <c r="AC142" i="32"/>
  <c r="AB142" i="32"/>
  <c r="AA142" i="32"/>
  <c r="Z142" i="32"/>
  <c r="Y142" i="32"/>
  <c r="X142" i="32"/>
  <c r="W142" i="32"/>
  <c r="V142" i="32"/>
  <c r="U142" i="32"/>
  <c r="T142" i="32"/>
  <c r="S142" i="32"/>
  <c r="R142" i="32"/>
  <c r="Q142" i="32"/>
  <c r="P142" i="32"/>
  <c r="O142" i="32"/>
  <c r="N142" i="32"/>
  <c r="M142" i="32"/>
  <c r="L142" i="32"/>
  <c r="K142" i="32"/>
  <c r="J142" i="32"/>
  <c r="I142" i="32"/>
  <c r="H142" i="32"/>
  <c r="AC141" i="32"/>
  <c r="AB141" i="32"/>
  <c r="AA141" i="32"/>
  <c r="Z141" i="32"/>
  <c r="Y141" i="32"/>
  <c r="X141" i="32"/>
  <c r="W141" i="32"/>
  <c r="V141" i="32"/>
  <c r="U141" i="32"/>
  <c r="T141" i="32"/>
  <c r="S141" i="32"/>
  <c r="R141" i="32"/>
  <c r="Q141" i="32"/>
  <c r="P141" i="32"/>
  <c r="O141" i="32"/>
  <c r="N141" i="32"/>
  <c r="M141" i="32"/>
  <c r="L141" i="32"/>
  <c r="K141" i="32"/>
  <c r="J141" i="32"/>
  <c r="I141" i="32"/>
  <c r="H141" i="32"/>
  <c r="AC140" i="32"/>
  <c r="AC151" i="32" s="1"/>
  <c r="AB140" i="32"/>
  <c r="AB151" i="32" s="1"/>
  <c r="AA140" i="32"/>
  <c r="AA151" i="32" s="1"/>
  <c r="Z140" i="32"/>
  <c r="Z151" i="32" s="1"/>
  <c r="Y140" i="32"/>
  <c r="Y151" i="32" s="1"/>
  <c r="X140" i="32"/>
  <c r="X151" i="32" s="1"/>
  <c r="W140" i="32"/>
  <c r="W151" i="32" s="1"/>
  <c r="V140" i="32"/>
  <c r="V151" i="32" s="1"/>
  <c r="U140" i="32"/>
  <c r="U151" i="32" s="1"/>
  <c r="T140" i="32"/>
  <c r="T151" i="32" s="1"/>
  <c r="S140" i="32"/>
  <c r="S151" i="32" s="1"/>
  <c r="R140" i="32"/>
  <c r="R151" i="32" s="1"/>
  <c r="Q140" i="32"/>
  <c r="Q151" i="32" s="1"/>
  <c r="P140" i="32"/>
  <c r="P151" i="32" s="1"/>
  <c r="O140" i="32"/>
  <c r="O151" i="32" s="1"/>
  <c r="N140" i="32"/>
  <c r="N151" i="32" s="1"/>
  <c r="M140" i="32"/>
  <c r="M151" i="32" s="1"/>
  <c r="L140" i="32"/>
  <c r="L151" i="32" s="1"/>
  <c r="K140" i="32"/>
  <c r="K151" i="32" s="1"/>
  <c r="J140" i="32"/>
  <c r="J151" i="32" s="1"/>
  <c r="I140" i="32"/>
  <c r="I151" i="32" s="1"/>
  <c r="H140" i="32"/>
  <c r="H151" i="32" s="1"/>
  <c r="AC139" i="32"/>
  <c r="AC150" i="32" s="1"/>
  <c r="AB139" i="32"/>
  <c r="AB150" i="32" s="1"/>
  <c r="AA139" i="32"/>
  <c r="AA150" i="32" s="1"/>
  <c r="Z139" i="32"/>
  <c r="Z150" i="32" s="1"/>
  <c r="Y139" i="32"/>
  <c r="Y150" i="32" s="1"/>
  <c r="X139" i="32"/>
  <c r="X150" i="32" s="1"/>
  <c r="W139" i="32"/>
  <c r="W150" i="32" s="1"/>
  <c r="V139" i="32"/>
  <c r="V150" i="32" s="1"/>
  <c r="U139" i="32"/>
  <c r="U150" i="32" s="1"/>
  <c r="T139" i="32"/>
  <c r="T150" i="32" s="1"/>
  <c r="S139" i="32"/>
  <c r="S150" i="32" s="1"/>
  <c r="R139" i="32"/>
  <c r="R150" i="32" s="1"/>
  <c r="Q139" i="32"/>
  <c r="Q150" i="32" s="1"/>
  <c r="P139" i="32"/>
  <c r="P150" i="32" s="1"/>
  <c r="O139" i="32"/>
  <c r="O150" i="32" s="1"/>
  <c r="N139" i="32"/>
  <c r="N150" i="32" s="1"/>
  <c r="M139" i="32"/>
  <c r="M150" i="32" s="1"/>
  <c r="L139" i="32"/>
  <c r="L150" i="32" s="1"/>
  <c r="K139" i="32"/>
  <c r="K150" i="32" s="1"/>
  <c r="J139" i="32"/>
  <c r="J150" i="32" s="1"/>
  <c r="I139" i="32"/>
  <c r="I150" i="32" s="1"/>
  <c r="H139" i="32"/>
  <c r="H150" i="32" s="1"/>
  <c r="AC138" i="32"/>
  <c r="AC149" i="32" s="1"/>
  <c r="AB138" i="32"/>
  <c r="AB149" i="32" s="1"/>
  <c r="AA138" i="32"/>
  <c r="AA149" i="32" s="1"/>
  <c r="Z138" i="32"/>
  <c r="Z149" i="32" s="1"/>
  <c r="Y138" i="32"/>
  <c r="Y149" i="32" s="1"/>
  <c r="X138" i="32"/>
  <c r="X149" i="32" s="1"/>
  <c r="W138" i="32"/>
  <c r="W149" i="32" s="1"/>
  <c r="V138" i="32"/>
  <c r="V149" i="32" s="1"/>
  <c r="U138" i="32"/>
  <c r="U149" i="32" s="1"/>
  <c r="T138" i="32"/>
  <c r="T149" i="32" s="1"/>
  <c r="S138" i="32"/>
  <c r="S149" i="32" s="1"/>
  <c r="R138" i="32"/>
  <c r="R149" i="32" s="1"/>
  <c r="Q138" i="32"/>
  <c r="Q149" i="32" s="1"/>
  <c r="P138" i="32"/>
  <c r="P149" i="32" s="1"/>
  <c r="O138" i="32"/>
  <c r="O149" i="32" s="1"/>
  <c r="N138" i="32"/>
  <c r="N149" i="32" s="1"/>
  <c r="M138" i="32"/>
  <c r="M149" i="32" s="1"/>
  <c r="L138" i="32"/>
  <c r="L149" i="32" s="1"/>
  <c r="K138" i="32"/>
  <c r="K149" i="32" s="1"/>
  <c r="J138" i="32"/>
  <c r="J149" i="32" s="1"/>
  <c r="I138" i="32"/>
  <c r="I149" i="32" s="1"/>
  <c r="H138" i="32"/>
  <c r="H149" i="32" s="1"/>
  <c r="AC137" i="32"/>
  <c r="AC148" i="32" s="1"/>
  <c r="AB137" i="32"/>
  <c r="AB148" i="32" s="1"/>
  <c r="AA137" i="32"/>
  <c r="AA148" i="32" s="1"/>
  <c r="Z137" i="32"/>
  <c r="Z148" i="32" s="1"/>
  <c r="Y137" i="32"/>
  <c r="Y148" i="32" s="1"/>
  <c r="X137" i="32"/>
  <c r="X148" i="32" s="1"/>
  <c r="W137" i="32"/>
  <c r="W148" i="32" s="1"/>
  <c r="V137" i="32"/>
  <c r="V148" i="32" s="1"/>
  <c r="U137" i="32"/>
  <c r="U148" i="32" s="1"/>
  <c r="T137" i="32"/>
  <c r="T148" i="32" s="1"/>
  <c r="S137" i="32"/>
  <c r="S148" i="32" s="1"/>
  <c r="R137" i="32"/>
  <c r="R148" i="32" s="1"/>
  <c r="Q137" i="32"/>
  <c r="Q148" i="32" s="1"/>
  <c r="Q178" i="32" s="1"/>
  <c r="P137" i="32"/>
  <c r="P148" i="32" s="1"/>
  <c r="O137" i="32"/>
  <c r="O148" i="32" s="1"/>
  <c r="N137" i="32"/>
  <c r="N148" i="32" s="1"/>
  <c r="M137" i="32"/>
  <c r="M148" i="32" s="1"/>
  <c r="L137" i="32"/>
  <c r="L148" i="32" s="1"/>
  <c r="K137" i="32"/>
  <c r="K148" i="32" s="1"/>
  <c r="J137" i="32"/>
  <c r="J148" i="32" s="1"/>
  <c r="I137" i="32"/>
  <c r="I148" i="32" s="1"/>
  <c r="H137" i="32"/>
  <c r="H148" i="32" s="1"/>
  <c r="AC136" i="32"/>
  <c r="AB136" i="32"/>
  <c r="AA136" i="32"/>
  <c r="Z136" i="32"/>
  <c r="Y136" i="32"/>
  <c r="X136" i="32"/>
  <c r="W136" i="32"/>
  <c r="V136" i="32"/>
  <c r="U136" i="32"/>
  <c r="T136" i="32"/>
  <c r="S136" i="32"/>
  <c r="R136" i="32"/>
  <c r="Q136" i="32"/>
  <c r="P136" i="32"/>
  <c r="O136" i="32"/>
  <c r="N136" i="32"/>
  <c r="M136" i="32"/>
  <c r="L136" i="32"/>
  <c r="K136" i="32"/>
  <c r="J136" i="32"/>
  <c r="I136" i="32"/>
  <c r="H136" i="32"/>
  <c r="AC135" i="32"/>
  <c r="AB135" i="32"/>
  <c r="Y135" i="32"/>
  <c r="X135" i="32"/>
  <c r="W135" i="32"/>
  <c r="V135" i="32"/>
  <c r="T135" i="32"/>
  <c r="S135" i="32"/>
  <c r="R135" i="32"/>
  <c r="Q135" i="32"/>
  <c r="P135" i="32"/>
  <c r="O135" i="32"/>
  <c r="N135" i="32"/>
  <c r="M135" i="32"/>
  <c r="L135" i="32"/>
  <c r="K135" i="32"/>
  <c r="J135" i="32"/>
  <c r="I135" i="32"/>
  <c r="H135" i="32"/>
  <c r="AC134" i="32"/>
  <c r="AC146" i="32" s="1"/>
  <c r="AB134" i="32"/>
  <c r="AB146" i="32" s="1"/>
  <c r="AA134" i="32"/>
  <c r="AA146" i="32" s="1"/>
  <c r="AA176" i="32" s="1"/>
  <c r="Z134" i="32"/>
  <c r="Z146" i="32" s="1"/>
  <c r="Y134" i="32"/>
  <c r="Y146" i="32" s="1"/>
  <c r="X134" i="32"/>
  <c r="W134" i="32"/>
  <c r="U134" i="32"/>
  <c r="T134" i="32"/>
  <c r="T146" i="32" s="1"/>
  <c r="S134" i="32"/>
  <c r="S146" i="32" s="1"/>
  <c r="R134" i="32"/>
  <c r="Q134" i="32"/>
  <c r="Q146" i="32" s="1"/>
  <c r="P134" i="32"/>
  <c r="O134" i="32"/>
  <c r="N134" i="32"/>
  <c r="N146" i="32" s="1"/>
  <c r="M134" i="32"/>
  <c r="L134" i="32"/>
  <c r="L146" i="32" s="1"/>
  <c r="K134" i="32"/>
  <c r="K146" i="32" s="1"/>
  <c r="J134" i="32"/>
  <c r="J146" i="32" s="1"/>
  <c r="I134" i="32"/>
  <c r="H134" i="32"/>
  <c r="G114" i="32"/>
  <c r="G94" i="32"/>
  <c r="G103" i="32" s="1"/>
  <c r="G112" i="32" s="1"/>
  <c r="G121" i="32" s="1"/>
  <c r="G130" i="32" s="1"/>
  <c r="G93" i="32"/>
  <c r="G102" i="32" s="1"/>
  <c r="G111" i="32" s="1"/>
  <c r="G120" i="32" s="1"/>
  <c r="G129" i="32" s="1"/>
  <c r="G91" i="32"/>
  <c r="G100" i="32" s="1"/>
  <c r="G109" i="32" s="1"/>
  <c r="G118" i="32" s="1"/>
  <c r="G127" i="32" s="1"/>
  <c r="G90" i="32"/>
  <c r="G99" i="32" s="1"/>
  <c r="G108" i="32" s="1"/>
  <c r="G117" i="32" s="1"/>
  <c r="G126" i="32" s="1"/>
  <c r="G89" i="32"/>
  <c r="G98" i="32" s="1"/>
  <c r="G107" i="32" s="1"/>
  <c r="G116" i="32" s="1"/>
  <c r="G125" i="32" s="1"/>
  <c r="G88" i="32"/>
  <c r="G97" i="32" s="1"/>
  <c r="G106" i="32" s="1"/>
  <c r="G115" i="32" s="1"/>
  <c r="G124" i="32" s="1"/>
  <c r="AC84" i="32"/>
  <c r="AB84" i="32"/>
  <c r="AA84" i="32"/>
  <c r="Z84" i="32"/>
  <c r="Y84" i="32"/>
  <c r="X84" i="32"/>
  <c r="W84" i="32"/>
  <c r="V84" i="32"/>
  <c r="U84" i="32"/>
  <c r="T84" i="32"/>
  <c r="S84" i="32"/>
  <c r="R84" i="32"/>
  <c r="Q84" i="32"/>
  <c r="P84" i="32"/>
  <c r="O84" i="32"/>
  <c r="N84" i="32"/>
  <c r="M84" i="32"/>
  <c r="L84" i="32"/>
  <c r="K84" i="32"/>
  <c r="J84" i="32"/>
  <c r="I84" i="32"/>
  <c r="H84" i="32"/>
  <c r="AC81" i="32"/>
  <c r="AB81" i="32"/>
  <c r="AA81" i="32"/>
  <c r="Z81" i="32"/>
  <c r="Y81" i="32"/>
  <c r="X81" i="32"/>
  <c r="W81" i="32"/>
  <c r="V81" i="32"/>
  <c r="U81" i="32"/>
  <c r="T81" i="32"/>
  <c r="S81" i="32"/>
  <c r="R81" i="32"/>
  <c r="Q81" i="32"/>
  <c r="P81" i="32"/>
  <c r="O81" i="32"/>
  <c r="N81" i="32"/>
  <c r="M81" i="32"/>
  <c r="L81" i="32"/>
  <c r="K81" i="32"/>
  <c r="J81" i="32"/>
  <c r="I81" i="32"/>
  <c r="H81" i="32"/>
  <c r="AC80" i="32"/>
  <c r="AB80" i="32"/>
  <c r="Y80" i="32"/>
  <c r="X80" i="32"/>
  <c r="W80" i="32"/>
  <c r="T80" i="32"/>
  <c r="S80" i="32"/>
  <c r="R80" i="32"/>
  <c r="Q80" i="32"/>
  <c r="P80" i="32"/>
  <c r="O80" i="32"/>
  <c r="N80" i="32"/>
  <c r="M80" i="32"/>
  <c r="L80" i="32"/>
  <c r="K80" i="32"/>
  <c r="J80" i="32"/>
  <c r="I80" i="32"/>
  <c r="H80" i="32"/>
  <c r="AC79" i="32"/>
  <c r="AB79" i="32"/>
  <c r="AA79" i="32"/>
  <c r="Z79" i="32"/>
  <c r="Y79" i="32"/>
  <c r="X79" i="32"/>
  <c r="W79" i="32"/>
  <c r="V79" i="32"/>
  <c r="U79" i="32"/>
  <c r="T79" i="32"/>
  <c r="S79" i="32"/>
  <c r="R79" i="32"/>
  <c r="Q79" i="32"/>
  <c r="Q106" i="32" s="1"/>
  <c r="P79" i="32"/>
  <c r="O79" i="32"/>
  <c r="N79" i="32"/>
  <c r="M79" i="32"/>
  <c r="L79" i="32"/>
  <c r="K79" i="32"/>
  <c r="J79" i="32"/>
  <c r="I79" i="32"/>
  <c r="H79" i="32"/>
  <c r="G78" i="32"/>
  <c r="E74" i="32"/>
  <c r="E73" i="32"/>
  <c r="E72" i="32"/>
  <c r="E71" i="32"/>
  <c r="E70" i="32"/>
  <c r="E69" i="32"/>
  <c r="AW68" i="32"/>
  <c r="AV68" i="32"/>
  <c r="AU68" i="32"/>
  <c r="AT68" i="32"/>
  <c r="AS68" i="32"/>
  <c r="AR68" i="32"/>
  <c r="AQ68" i="32"/>
  <c r="AP68" i="32"/>
  <c r="E68" i="32"/>
  <c r="AW67" i="32"/>
  <c r="AV67" i="32"/>
  <c r="AU67" i="32"/>
  <c r="AT67" i="32"/>
  <c r="AS67" i="32"/>
  <c r="AR67" i="32"/>
  <c r="AQ67" i="32"/>
  <c r="AP67" i="32"/>
  <c r="E67" i="32"/>
  <c r="AW66" i="32"/>
  <c r="AV66" i="32"/>
  <c r="AU66" i="32"/>
  <c r="AT66" i="32"/>
  <c r="AS66" i="32"/>
  <c r="AR66" i="32"/>
  <c r="AQ66" i="32"/>
  <c r="AP66" i="32"/>
  <c r="E66" i="32"/>
  <c r="AW65" i="32"/>
  <c r="AV65" i="32"/>
  <c r="AU65" i="32"/>
  <c r="AT65" i="32"/>
  <c r="AS65" i="32"/>
  <c r="AR65" i="32"/>
  <c r="AQ65" i="32"/>
  <c r="AP65" i="32"/>
  <c r="E65" i="32"/>
  <c r="BW64" i="32"/>
  <c r="BV64" i="32"/>
  <c r="BT64" i="32"/>
  <c r="BS64" i="32"/>
  <c r="BR64" i="32"/>
  <c r="BQ64" i="32"/>
  <c r="BP64" i="32"/>
  <c r="BO64" i="32"/>
  <c r="BN64" i="32"/>
  <c r="BM64" i="32"/>
  <c r="BL64" i="32"/>
  <c r="BK64" i="32"/>
  <c r="BJ64" i="32"/>
  <c r="BI64" i="32"/>
  <c r="BH64" i="32"/>
  <c r="BG64" i="32"/>
  <c r="BF64" i="32"/>
  <c r="BE64" i="32"/>
  <c r="BD64" i="32"/>
  <c r="BC64" i="32"/>
  <c r="BB64" i="32"/>
  <c r="AZ64" i="32"/>
  <c r="AY64" i="32"/>
  <c r="AW64" i="32"/>
  <c r="AV64" i="32"/>
  <c r="AU64" i="32"/>
  <c r="AT64" i="32"/>
  <c r="AS64" i="32"/>
  <c r="AR64" i="32"/>
  <c r="AQ64" i="32"/>
  <c r="AP64" i="32"/>
  <c r="AO64" i="32"/>
  <c r="AN64" i="32"/>
  <c r="AM64" i="32"/>
  <c r="AL64" i="32"/>
  <c r="AK64" i="32"/>
  <c r="AJ64" i="32"/>
  <c r="AI64" i="32"/>
  <c r="AH64" i="32"/>
  <c r="AG64" i="32"/>
  <c r="AF64" i="32"/>
  <c r="AE64" i="32"/>
  <c r="E64" i="32"/>
  <c r="BW63" i="32"/>
  <c r="BV63" i="32"/>
  <c r="BT63" i="32"/>
  <c r="BS63" i="32"/>
  <c r="BR63" i="32"/>
  <c r="BQ63" i="32"/>
  <c r="BP63" i="32"/>
  <c r="BO63" i="32"/>
  <c r="BN63" i="32"/>
  <c r="BM63" i="32"/>
  <c r="BL63" i="32"/>
  <c r="BK63" i="32"/>
  <c r="BJ63" i="32"/>
  <c r="BI63" i="32"/>
  <c r="BH63" i="32"/>
  <c r="BG63" i="32"/>
  <c r="BF63" i="32"/>
  <c r="BE63" i="32"/>
  <c r="BD63" i="32"/>
  <c r="BC63" i="32"/>
  <c r="BB63" i="32"/>
  <c r="AZ63" i="32"/>
  <c r="AY63" i="32"/>
  <c r="AW63" i="32"/>
  <c r="AV63" i="32"/>
  <c r="AU63" i="32"/>
  <c r="AT63" i="32"/>
  <c r="AS63" i="32"/>
  <c r="AR63" i="32"/>
  <c r="AQ63" i="32"/>
  <c r="AP63" i="32"/>
  <c r="AO63" i="32"/>
  <c r="AN63" i="32"/>
  <c r="AM63" i="32"/>
  <c r="AL63" i="32"/>
  <c r="AK63" i="32"/>
  <c r="AJ63" i="32"/>
  <c r="AI63" i="32"/>
  <c r="AH63" i="32"/>
  <c r="AG63" i="32"/>
  <c r="AF63" i="32"/>
  <c r="AE63" i="32"/>
  <c r="E63" i="32"/>
  <c r="BW62" i="32"/>
  <c r="BV62" i="32"/>
  <c r="BT62" i="32"/>
  <c r="BS62" i="32"/>
  <c r="BR62" i="32"/>
  <c r="BQ62" i="32"/>
  <c r="BP62" i="32"/>
  <c r="BO62" i="32"/>
  <c r="BN62" i="32"/>
  <c r="BM62" i="32"/>
  <c r="BL62" i="32"/>
  <c r="BK62" i="32"/>
  <c r="BJ62" i="32"/>
  <c r="BI62" i="32"/>
  <c r="BH62" i="32"/>
  <c r="BG62" i="32"/>
  <c r="BF62" i="32"/>
  <c r="BE62" i="32"/>
  <c r="BD62" i="32"/>
  <c r="BC62" i="32"/>
  <c r="BB62" i="32"/>
  <c r="AZ62" i="32"/>
  <c r="AY62" i="32"/>
  <c r="AW62" i="32"/>
  <c r="AV62" i="32"/>
  <c r="AU62" i="32"/>
  <c r="AT62" i="32"/>
  <c r="AS62" i="32"/>
  <c r="AR62" i="32"/>
  <c r="AQ62" i="32"/>
  <c r="AP62" i="32"/>
  <c r="AO62" i="32"/>
  <c r="AN62" i="32"/>
  <c r="AM62" i="32"/>
  <c r="AL62" i="32"/>
  <c r="AK62" i="32"/>
  <c r="AJ62" i="32"/>
  <c r="AI62" i="32"/>
  <c r="AH62" i="32"/>
  <c r="AG62" i="32"/>
  <c r="AF62" i="32"/>
  <c r="AE62" i="32"/>
  <c r="E62" i="32"/>
  <c r="BW61" i="32"/>
  <c r="BV61" i="32"/>
  <c r="BT61" i="32"/>
  <c r="BS61" i="32"/>
  <c r="BR61" i="32"/>
  <c r="BQ61" i="32"/>
  <c r="BP61" i="32"/>
  <c r="BO61" i="32"/>
  <c r="BN61" i="32"/>
  <c r="BM61" i="32"/>
  <c r="BL61" i="32"/>
  <c r="BK61" i="32"/>
  <c r="BJ61" i="32"/>
  <c r="BI61" i="32"/>
  <c r="BH61" i="32"/>
  <c r="BG61" i="32"/>
  <c r="BF61" i="32"/>
  <c r="BE61" i="32"/>
  <c r="BD61" i="32"/>
  <c r="BC61" i="32"/>
  <c r="BB61" i="32"/>
  <c r="AZ61" i="32"/>
  <c r="AY61" i="32"/>
  <c r="AW61" i="32"/>
  <c r="AV61" i="32"/>
  <c r="AU61" i="32"/>
  <c r="AT61" i="32"/>
  <c r="AS61" i="32"/>
  <c r="AR61" i="32"/>
  <c r="AQ61" i="32"/>
  <c r="AP61" i="32"/>
  <c r="AO61" i="32"/>
  <c r="AN61" i="32"/>
  <c r="AM61" i="32"/>
  <c r="AL61" i="32"/>
  <c r="AK61" i="32"/>
  <c r="AJ61" i="32"/>
  <c r="AI61" i="32"/>
  <c r="AH61" i="32"/>
  <c r="AG61" i="32"/>
  <c r="AF61" i="32"/>
  <c r="AE61" i="32"/>
  <c r="E61" i="32"/>
  <c r="BW60" i="32"/>
  <c r="BV60" i="32"/>
  <c r="BT60" i="32"/>
  <c r="BS60" i="32"/>
  <c r="BR60" i="32"/>
  <c r="BQ60" i="32"/>
  <c r="BP60" i="32"/>
  <c r="BO60" i="32"/>
  <c r="BN60" i="32"/>
  <c r="BM60" i="32"/>
  <c r="BL60" i="32"/>
  <c r="BK60" i="32"/>
  <c r="BJ60" i="32"/>
  <c r="BI60" i="32"/>
  <c r="BH60" i="32"/>
  <c r="BG60" i="32"/>
  <c r="BF60" i="32"/>
  <c r="BE60" i="32"/>
  <c r="BD60" i="32"/>
  <c r="BC60" i="32"/>
  <c r="BB60" i="32"/>
  <c r="AZ60" i="32"/>
  <c r="AY60" i="32"/>
  <c r="AW60" i="32"/>
  <c r="AV60" i="32"/>
  <c r="AU60" i="32"/>
  <c r="AT60" i="32"/>
  <c r="AS60" i="32"/>
  <c r="AR60" i="32"/>
  <c r="AQ60" i="32"/>
  <c r="AP60" i="32"/>
  <c r="AO60" i="32"/>
  <c r="AN60" i="32"/>
  <c r="AM60" i="32"/>
  <c r="AL60" i="32"/>
  <c r="AK60" i="32"/>
  <c r="AJ60" i="32"/>
  <c r="AI60" i="32"/>
  <c r="AH60" i="32"/>
  <c r="AG60" i="32"/>
  <c r="AF60" i="32"/>
  <c r="AE60" i="32"/>
  <c r="E60" i="32"/>
  <c r="BW59" i="32"/>
  <c r="BV59" i="32"/>
  <c r="BT59" i="32"/>
  <c r="BS59" i="32"/>
  <c r="BR59" i="32"/>
  <c r="BQ59" i="32"/>
  <c r="BP59" i="32"/>
  <c r="BO59" i="32"/>
  <c r="BN59" i="32"/>
  <c r="BM59" i="32"/>
  <c r="BL59" i="32"/>
  <c r="BK59" i="32"/>
  <c r="BJ59" i="32"/>
  <c r="BI59" i="32"/>
  <c r="BH59" i="32"/>
  <c r="BG59" i="32"/>
  <c r="BF59" i="32"/>
  <c r="BE59" i="32"/>
  <c r="BD59" i="32"/>
  <c r="BC59" i="32"/>
  <c r="BB59" i="32"/>
  <c r="AZ59" i="32"/>
  <c r="AY59" i="32"/>
  <c r="AW59" i="32"/>
  <c r="AV59" i="32"/>
  <c r="AU59" i="32"/>
  <c r="AT59" i="32"/>
  <c r="AS59" i="32"/>
  <c r="AR59" i="32"/>
  <c r="AQ59" i="32"/>
  <c r="AP59" i="32"/>
  <c r="AO59" i="32"/>
  <c r="AN59" i="32"/>
  <c r="AM59" i="32"/>
  <c r="AL59" i="32"/>
  <c r="AK59" i="32"/>
  <c r="AJ59" i="32"/>
  <c r="AI59" i="32"/>
  <c r="AH59" i="32"/>
  <c r="AG59" i="32"/>
  <c r="AF59" i="32"/>
  <c r="AE59" i="32"/>
  <c r="E59" i="32"/>
  <c r="BW53" i="32"/>
  <c r="BV53" i="32"/>
  <c r="BT53" i="32"/>
  <c r="BS53" i="32"/>
  <c r="BR53" i="32"/>
  <c r="BQ53" i="32"/>
  <c r="BP53" i="32"/>
  <c r="BO53" i="32"/>
  <c r="BN53" i="32"/>
  <c r="BM53" i="32"/>
  <c r="BL53" i="32"/>
  <c r="BK53" i="32"/>
  <c r="BJ53" i="32"/>
  <c r="BI53" i="32"/>
  <c r="BH53" i="32"/>
  <c r="BG53" i="32"/>
  <c r="BF53" i="32"/>
  <c r="BE53" i="32"/>
  <c r="BD53" i="32"/>
  <c r="BC53" i="32"/>
  <c r="BB53" i="32"/>
  <c r="AZ53" i="32"/>
  <c r="AY53" i="32"/>
  <c r="AW53" i="32"/>
  <c r="AV53" i="32"/>
  <c r="AU53" i="32"/>
  <c r="AT53" i="32"/>
  <c r="AS53" i="32"/>
  <c r="AR53" i="32"/>
  <c r="AQ53" i="32"/>
  <c r="AP53" i="32"/>
  <c r="AO53" i="32"/>
  <c r="AN53" i="32"/>
  <c r="AM53" i="32"/>
  <c r="AL53" i="32"/>
  <c r="AK53" i="32"/>
  <c r="AJ53" i="32"/>
  <c r="AI53" i="32"/>
  <c r="AH53" i="32"/>
  <c r="AG53" i="32"/>
  <c r="AF53" i="32"/>
  <c r="AE53" i="32"/>
  <c r="E53" i="32"/>
  <c r="BW52" i="32"/>
  <c r="BV52" i="32"/>
  <c r="BT52" i="32"/>
  <c r="BS52" i="32"/>
  <c r="BR52" i="32"/>
  <c r="BQ52" i="32"/>
  <c r="BP52" i="32"/>
  <c r="BO52" i="32"/>
  <c r="BN52" i="32"/>
  <c r="BM52" i="32"/>
  <c r="BL52" i="32"/>
  <c r="BK52" i="32"/>
  <c r="BJ52" i="32"/>
  <c r="BI52" i="32"/>
  <c r="BH52" i="32"/>
  <c r="BG52" i="32"/>
  <c r="BF52" i="32"/>
  <c r="BE52" i="32"/>
  <c r="BD52" i="32"/>
  <c r="BC52" i="32"/>
  <c r="BB52" i="32"/>
  <c r="AZ52" i="32"/>
  <c r="AY52" i="32"/>
  <c r="AW52" i="32"/>
  <c r="AV52" i="32"/>
  <c r="AU52" i="32"/>
  <c r="AT52" i="32"/>
  <c r="AS52" i="32"/>
  <c r="AR52" i="32"/>
  <c r="AQ52" i="32"/>
  <c r="AP52" i="32"/>
  <c r="AO52" i="32"/>
  <c r="AN52" i="32"/>
  <c r="AM52" i="32"/>
  <c r="AL52" i="32"/>
  <c r="AK52" i="32"/>
  <c r="AJ52" i="32"/>
  <c r="AI52" i="32"/>
  <c r="AH52" i="32"/>
  <c r="AG52" i="32"/>
  <c r="AF52" i="32"/>
  <c r="AE52" i="32"/>
  <c r="E52" i="32"/>
  <c r="BW51" i="32"/>
  <c r="BV51" i="32"/>
  <c r="BT51" i="32"/>
  <c r="BS51" i="32"/>
  <c r="BR51" i="32"/>
  <c r="BQ51" i="32"/>
  <c r="BP51" i="32"/>
  <c r="BO51" i="32"/>
  <c r="BN51" i="32"/>
  <c r="BM51" i="32"/>
  <c r="BL51" i="32"/>
  <c r="BK51" i="32"/>
  <c r="BJ51" i="32"/>
  <c r="BI51" i="32"/>
  <c r="BH51" i="32"/>
  <c r="BG51" i="32"/>
  <c r="BF51" i="32"/>
  <c r="BE51" i="32"/>
  <c r="BD51" i="32"/>
  <c r="BC51" i="32"/>
  <c r="BB51" i="32"/>
  <c r="AZ51" i="32"/>
  <c r="AY51" i="32"/>
  <c r="AW51" i="32"/>
  <c r="AV51" i="32"/>
  <c r="AU51" i="32"/>
  <c r="AT51" i="32"/>
  <c r="AS51" i="32"/>
  <c r="AR51" i="32"/>
  <c r="AQ51" i="32"/>
  <c r="AP51" i="32"/>
  <c r="AO51" i="32"/>
  <c r="AN51" i="32"/>
  <c r="AM51" i="32"/>
  <c r="AL51" i="32"/>
  <c r="AK51" i="32"/>
  <c r="AJ51" i="32"/>
  <c r="AI51" i="32"/>
  <c r="AH51" i="32"/>
  <c r="AG51" i="32"/>
  <c r="AF51" i="32"/>
  <c r="AE51" i="32"/>
  <c r="E51" i="32"/>
  <c r="BW50" i="32"/>
  <c r="BV50" i="32"/>
  <c r="BT50" i="32"/>
  <c r="BS50" i="32"/>
  <c r="BR50" i="32"/>
  <c r="BQ50" i="32"/>
  <c r="BP50" i="32"/>
  <c r="BO50" i="32"/>
  <c r="BN50" i="32"/>
  <c r="BM50" i="32"/>
  <c r="BL50" i="32"/>
  <c r="BK50" i="32"/>
  <c r="BJ50" i="32"/>
  <c r="BI50" i="32"/>
  <c r="BH50" i="32"/>
  <c r="BG50" i="32"/>
  <c r="BF50" i="32"/>
  <c r="BE50" i="32"/>
  <c r="BD50" i="32"/>
  <c r="BC50" i="32"/>
  <c r="BB50" i="32"/>
  <c r="AZ50" i="32"/>
  <c r="AY50" i="32"/>
  <c r="AW50" i="32"/>
  <c r="AV50" i="32"/>
  <c r="AU50" i="32"/>
  <c r="AT50" i="32"/>
  <c r="AS50" i="32"/>
  <c r="AR50" i="32"/>
  <c r="AQ50" i="32"/>
  <c r="AP50" i="32"/>
  <c r="AO50" i="32"/>
  <c r="AN50" i="32"/>
  <c r="AM50" i="32"/>
  <c r="AL50" i="32"/>
  <c r="AK50" i="32"/>
  <c r="AJ50" i="32"/>
  <c r="AI50" i="32"/>
  <c r="AH50" i="32"/>
  <c r="AG50" i="32"/>
  <c r="AF50" i="32"/>
  <c r="AE50" i="32"/>
  <c r="E50" i="32"/>
  <c r="BM49" i="32"/>
  <c r="BL49" i="32"/>
  <c r="BK49" i="32"/>
  <c r="BJ49" i="32"/>
  <c r="BI49" i="32"/>
  <c r="BH49" i="32"/>
  <c r="BG49" i="32"/>
  <c r="BF49" i="32"/>
  <c r="BE49" i="32"/>
  <c r="BD49" i="32"/>
  <c r="BC49" i="32"/>
  <c r="BB49" i="32"/>
  <c r="AZ49" i="32"/>
  <c r="AY49" i="32"/>
  <c r="AW49" i="32"/>
  <c r="AV49" i="32"/>
  <c r="AU49" i="32"/>
  <c r="AT49" i="32"/>
  <c r="AS49" i="32"/>
  <c r="AR49" i="32"/>
  <c r="AQ49" i="32"/>
  <c r="AP49" i="32"/>
  <c r="AO49" i="32"/>
  <c r="AN49" i="32"/>
  <c r="AM49" i="32"/>
  <c r="AL49" i="32"/>
  <c r="AK49" i="32"/>
  <c r="AJ49" i="32"/>
  <c r="AI49" i="32"/>
  <c r="AH49" i="32"/>
  <c r="AG49" i="32"/>
  <c r="AF49" i="32"/>
  <c r="AE49" i="32"/>
  <c r="E49" i="32"/>
  <c r="BM48" i="32"/>
  <c r="BL48" i="32"/>
  <c r="BK48" i="32"/>
  <c r="BJ48" i="32"/>
  <c r="BI48" i="32"/>
  <c r="BH48" i="32"/>
  <c r="BG48" i="32"/>
  <c r="BF48" i="32"/>
  <c r="BE48" i="32"/>
  <c r="BD48" i="32"/>
  <c r="BC48" i="32"/>
  <c r="BB48" i="32"/>
  <c r="AQ48" i="32"/>
  <c r="AP48" i="32"/>
  <c r="AO48" i="32"/>
  <c r="AN48" i="32"/>
  <c r="AM48" i="32"/>
  <c r="AL48" i="32"/>
  <c r="AK48" i="32"/>
  <c r="AJ48" i="32"/>
  <c r="AI48" i="32"/>
  <c r="AH48" i="32"/>
  <c r="AG48" i="32"/>
  <c r="AF48" i="32"/>
  <c r="AE48" i="32"/>
  <c r="E48" i="32"/>
  <c r="BM47" i="32"/>
  <c r="BL47" i="32"/>
  <c r="BK47" i="32"/>
  <c r="BJ47" i="32"/>
  <c r="BI47" i="32"/>
  <c r="BH47" i="32"/>
  <c r="BG47" i="32"/>
  <c r="BF47" i="32"/>
  <c r="BE47" i="32"/>
  <c r="BD47" i="32"/>
  <c r="BC47" i="32"/>
  <c r="BB47" i="32"/>
  <c r="AQ47" i="32"/>
  <c r="AP47" i="32"/>
  <c r="AO47" i="32"/>
  <c r="AN47" i="32"/>
  <c r="AM47" i="32"/>
  <c r="AL47" i="32"/>
  <c r="AK47" i="32"/>
  <c r="AJ47" i="32"/>
  <c r="AI47" i="32"/>
  <c r="AH47" i="32"/>
  <c r="AG47" i="32"/>
  <c r="AF47" i="32"/>
  <c r="AE47" i="32"/>
  <c r="E47" i="32"/>
  <c r="BM46" i="32"/>
  <c r="BL46" i="32"/>
  <c r="BK46" i="32"/>
  <c r="BJ46" i="32"/>
  <c r="BI46" i="32"/>
  <c r="BH46" i="32"/>
  <c r="BG46" i="32"/>
  <c r="BF46" i="32"/>
  <c r="BE46" i="32"/>
  <c r="BD46" i="32"/>
  <c r="BC46" i="32"/>
  <c r="BB46" i="32"/>
  <c r="AQ46" i="32"/>
  <c r="AP46" i="32"/>
  <c r="AO46" i="32"/>
  <c r="AN46" i="32"/>
  <c r="AM46" i="32"/>
  <c r="AL46" i="32"/>
  <c r="AK46" i="32"/>
  <c r="AJ46" i="32"/>
  <c r="AI46" i="32"/>
  <c r="AH46" i="32"/>
  <c r="AG46" i="32"/>
  <c r="AF46" i="32"/>
  <c r="AE46" i="32"/>
  <c r="E46" i="32"/>
  <c r="BW41" i="32"/>
  <c r="BV41" i="32"/>
  <c r="BN41" i="32"/>
  <c r="BM41" i="32"/>
  <c r="BL41" i="32"/>
  <c r="BK41" i="32"/>
  <c r="BJ41" i="32"/>
  <c r="BI41" i="32"/>
  <c r="BH41" i="32"/>
  <c r="BG41" i="32"/>
  <c r="BF41" i="32"/>
  <c r="BE41" i="32"/>
  <c r="BD41" i="32"/>
  <c r="BC41" i="32"/>
  <c r="BB41" i="32"/>
  <c r="AZ41" i="32"/>
  <c r="AQ41" i="32"/>
  <c r="AP41" i="32"/>
  <c r="AO41" i="32"/>
  <c r="AN41" i="32"/>
  <c r="AM41" i="32"/>
  <c r="AL41" i="32"/>
  <c r="AK41" i="32"/>
  <c r="AJ41" i="32"/>
  <c r="AI41" i="32"/>
  <c r="AH41" i="32"/>
  <c r="AG41" i="32"/>
  <c r="AF41" i="32"/>
  <c r="AE41" i="32"/>
  <c r="E41" i="32"/>
  <c r="BW40" i="32"/>
  <c r="BR40" i="32"/>
  <c r="BQ40" i="32"/>
  <c r="BP40" i="32"/>
  <c r="BO40" i="32"/>
  <c r="BN40" i="32"/>
  <c r="BM40" i="32"/>
  <c r="BL40" i="32"/>
  <c r="BK40" i="32"/>
  <c r="BJ40" i="32"/>
  <c r="BI40" i="32"/>
  <c r="BH40" i="32"/>
  <c r="BG40" i="32"/>
  <c r="BF40" i="32"/>
  <c r="BE40" i="32"/>
  <c r="BD40" i="32"/>
  <c r="BC40" i="32"/>
  <c r="BB40" i="32"/>
  <c r="AZ40" i="32"/>
  <c r="AU40" i="32"/>
  <c r="AT40" i="32"/>
  <c r="AR40" i="32"/>
  <c r="AQ40" i="32"/>
  <c r="AP40" i="32"/>
  <c r="AO40" i="32"/>
  <c r="AN40" i="32"/>
  <c r="AM40" i="32"/>
  <c r="AL40" i="32"/>
  <c r="AK40" i="32"/>
  <c r="AJ40" i="32"/>
  <c r="AI40" i="32"/>
  <c r="AH40" i="32"/>
  <c r="AG40" i="32"/>
  <c r="AF40" i="32"/>
  <c r="AE40" i="32"/>
  <c r="E40" i="32"/>
  <c r="BW39" i="32"/>
  <c r="BN39" i="32"/>
  <c r="BM39" i="32"/>
  <c r="BL39" i="32"/>
  <c r="BK39" i="32"/>
  <c r="BJ39" i="32"/>
  <c r="BI39" i="32"/>
  <c r="BH39" i="32"/>
  <c r="BG39" i="32"/>
  <c r="BF39" i="32"/>
  <c r="BE39" i="32"/>
  <c r="BD39" i="32"/>
  <c r="BC39" i="32"/>
  <c r="BB39" i="32"/>
  <c r="AZ39" i="32"/>
  <c r="AQ39" i="32"/>
  <c r="AP39" i="32"/>
  <c r="AO39" i="32"/>
  <c r="AN39" i="32"/>
  <c r="AM39" i="32"/>
  <c r="AL39" i="32"/>
  <c r="AK39" i="32"/>
  <c r="AJ39" i="32"/>
  <c r="AI39" i="32"/>
  <c r="AH39" i="32"/>
  <c r="AG39" i="32"/>
  <c r="AF39" i="32"/>
  <c r="AE39" i="32"/>
  <c r="E39" i="32"/>
  <c r="BW38" i="32"/>
  <c r="BN38" i="32"/>
  <c r="BM38" i="32"/>
  <c r="BL38" i="32"/>
  <c r="BK38" i="32"/>
  <c r="BJ38" i="32"/>
  <c r="BI38" i="32"/>
  <c r="BH38" i="32"/>
  <c r="BG38" i="32"/>
  <c r="BF38" i="32"/>
  <c r="BE38" i="32"/>
  <c r="BD38" i="32"/>
  <c r="BC38" i="32"/>
  <c r="BB38" i="32"/>
  <c r="AZ38" i="32"/>
  <c r="AQ38" i="32"/>
  <c r="AP38" i="32"/>
  <c r="AO38" i="32"/>
  <c r="AN38" i="32"/>
  <c r="AM38" i="32"/>
  <c r="AL38" i="32"/>
  <c r="AK38" i="32"/>
  <c r="AJ38" i="32"/>
  <c r="AI38" i="32"/>
  <c r="AH38" i="32"/>
  <c r="AG38" i="32"/>
  <c r="AF38" i="32"/>
  <c r="AE38" i="32"/>
  <c r="E38" i="32"/>
  <c r="BW37" i="32"/>
  <c r="BN37" i="32"/>
  <c r="BM37" i="32"/>
  <c r="BL37" i="32"/>
  <c r="BK37" i="32"/>
  <c r="BJ37" i="32"/>
  <c r="BI37" i="32"/>
  <c r="BH37" i="32"/>
  <c r="BG37" i="32"/>
  <c r="BF37" i="32"/>
  <c r="BE37" i="32"/>
  <c r="BD37" i="32"/>
  <c r="BC37" i="32"/>
  <c r="BB37" i="32"/>
  <c r="AZ37" i="32"/>
  <c r="AQ37" i="32"/>
  <c r="AP37" i="32"/>
  <c r="AO37" i="32"/>
  <c r="AN37" i="32"/>
  <c r="AM37" i="32"/>
  <c r="AL37" i="32"/>
  <c r="AK37" i="32"/>
  <c r="AJ37" i="32"/>
  <c r="AI37" i="32"/>
  <c r="AH37" i="32"/>
  <c r="AG37" i="32"/>
  <c r="AF37" i="32"/>
  <c r="AE37" i="32"/>
  <c r="E37" i="32"/>
  <c r="BW36" i="32"/>
  <c r="BN36" i="32"/>
  <c r="BM36" i="32"/>
  <c r="BL36" i="32"/>
  <c r="BK36" i="32"/>
  <c r="BJ36" i="32"/>
  <c r="BI36" i="32"/>
  <c r="BH36" i="32"/>
  <c r="BG36" i="32"/>
  <c r="BF36" i="32"/>
  <c r="BE36" i="32"/>
  <c r="BD36" i="32"/>
  <c r="BC36" i="32"/>
  <c r="BB36" i="32"/>
  <c r="AZ36" i="32"/>
  <c r="AQ36" i="32"/>
  <c r="AP36" i="32"/>
  <c r="AO36" i="32"/>
  <c r="AN36" i="32"/>
  <c r="AM36" i="32"/>
  <c r="AL36" i="32"/>
  <c r="AK36" i="32"/>
  <c r="AJ36" i="32"/>
  <c r="AI36" i="32"/>
  <c r="AH36" i="32"/>
  <c r="AG36" i="32"/>
  <c r="AF36" i="32"/>
  <c r="AE36" i="32"/>
  <c r="E36" i="32"/>
  <c r="BW34" i="32"/>
  <c r="BV34" i="32"/>
  <c r="BT34" i="32"/>
  <c r="BS34" i="32"/>
  <c r="BR34" i="32"/>
  <c r="BQ34" i="32"/>
  <c r="BP34" i="32"/>
  <c r="BO34" i="32"/>
  <c r="BN34" i="32"/>
  <c r="BM34" i="32"/>
  <c r="BL34" i="32"/>
  <c r="BK34" i="32"/>
  <c r="BJ34" i="32"/>
  <c r="BI34" i="32"/>
  <c r="BH34" i="32"/>
  <c r="BG34" i="32"/>
  <c r="BF34" i="32"/>
  <c r="BE34" i="32"/>
  <c r="BD34" i="32"/>
  <c r="BC34" i="32"/>
  <c r="BB34" i="32"/>
  <c r="AI34" i="32"/>
  <c r="AH34" i="32"/>
  <c r="AG34" i="32"/>
  <c r="AF34" i="32"/>
  <c r="AE34" i="32"/>
  <c r="E34" i="32"/>
  <c r="BW33" i="32"/>
  <c r="BV33" i="32"/>
  <c r="BT33" i="32"/>
  <c r="BS33" i="32"/>
  <c r="BR33" i="32"/>
  <c r="BQ33" i="32"/>
  <c r="BP33" i="32"/>
  <c r="BO33" i="32"/>
  <c r="BN33" i="32"/>
  <c r="BM33" i="32"/>
  <c r="BL33" i="32"/>
  <c r="BK33" i="32"/>
  <c r="BJ33" i="32"/>
  <c r="BI33" i="32"/>
  <c r="BH33" i="32"/>
  <c r="BG33" i="32"/>
  <c r="BF33" i="32"/>
  <c r="BE33" i="32"/>
  <c r="BD33" i="32"/>
  <c r="BC33" i="32"/>
  <c r="BB33" i="32"/>
  <c r="AI33" i="32"/>
  <c r="AH33" i="32"/>
  <c r="AG33" i="32"/>
  <c r="AF33" i="32"/>
  <c r="AE33" i="32"/>
  <c r="E33" i="32"/>
  <c r="E32" i="32"/>
  <c r="E31" i="32"/>
  <c r="E30" i="32"/>
  <c r="E29" i="32"/>
  <c r="E28" i="32"/>
  <c r="BW27" i="32"/>
  <c r="BV27" i="32"/>
  <c r="BU27" i="32"/>
  <c r="BT27" i="32"/>
  <c r="BS27" i="32"/>
  <c r="BR27" i="32"/>
  <c r="BQ27" i="32"/>
  <c r="BP27" i="32"/>
  <c r="BO27" i="32"/>
  <c r="BN27" i="32"/>
  <c r="BM27" i="32"/>
  <c r="BL27" i="32"/>
  <c r="BK27" i="32"/>
  <c r="BJ27" i="32"/>
  <c r="BI27" i="32"/>
  <c r="BH27" i="32"/>
  <c r="BG27" i="32"/>
  <c r="E27" i="32"/>
  <c r="BW26" i="32"/>
  <c r="BV26" i="32"/>
  <c r="BU26" i="32"/>
  <c r="BT26" i="32"/>
  <c r="BS26" i="32"/>
  <c r="BR26" i="32"/>
  <c r="BQ26" i="32"/>
  <c r="BP26" i="32"/>
  <c r="BO26" i="32"/>
  <c r="BN26" i="32"/>
  <c r="BM26" i="32"/>
  <c r="BL26" i="32"/>
  <c r="BK26" i="32"/>
  <c r="BJ26" i="32"/>
  <c r="BI26" i="32"/>
  <c r="BH26" i="32"/>
  <c r="BG26" i="32"/>
  <c r="E26" i="32"/>
  <c r="BW25" i="32"/>
  <c r="BV25" i="32"/>
  <c r="BU25" i="32"/>
  <c r="BT25" i="32"/>
  <c r="BS25" i="32"/>
  <c r="BR25" i="32"/>
  <c r="BQ25" i="32"/>
  <c r="BP25" i="32"/>
  <c r="BO25" i="32"/>
  <c r="BN25" i="32"/>
  <c r="BM25" i="32"/>
  <c r="BL25" i="32"/>
  <c r="BK25" i="32"/>
  <c r="BJ25" i="32"/>
  <c r="BI25" i="32"/>
  <c r="BH25" i="32"/>
  <c r="BG25" i="32"/>
  <c r="E25" i="32"/>
  <c r="BW24" i="32"/>
  <c r="BV24" i="32"/>
  <c r="BU24" i="32"/>
  <c r="BT24" i="32"/>
  <c r="BS24" i="32"/>
  <c r="BR24" i="32"/>
  <c r="BQ24" i="32"/>
  <c r="BP24" i="32"/>
  <c r="BO24" i="32"/>
  <c r="BN24" i="32"/>
  <c r="BM24" i="32"/>
  <c r="BL24" i="32"/>
  <c r="BK24" i="32"/>
  <c r="BJ24" i="32"/>
  <c r="BI24" i="32"/>
  <c r="BH24" i="32"/>
  <c r="BG24" i="32"/>
  <c r="E24" i="32"/>
  <c r="BW23" i="32"/>
  <c r="BV23" i="32"/>
  <c r="BU23" i="32"/>
  <c r="BT23" i="32"/>
  <c r="BS23" i="32"/>
  <c r="BR23" i="32"/>
  <c r="BQ23" i="32"/>
  <c r="BP23" i="32"/>
  <c r="BO23" i="32"/>
  <c r="BN23" i="32"/>
  <c r="BM23" i="32"/>
  <c r="BL23" i="32"/>
  <c r="BK23" i="32"/>
  <c r="BJ23" i="32"/>
  <c r="BI23" i="32"/>
  <c r="BH23" i="32"/>
  <c r="BG23" i="32"/>
  <c r="E23" i="32"/>
  <c r="E22" i="32"/>
  <c r="E21" i="32"/>
  <c r="E20" i="32"/>
  <c r="E19" i="32"/>
  <c r="E18" i="32"/>
  <c r="E17" i="32"/>
  <c r="E16" i="32"/>
  <c r="E15" i="32"/>
  <c r="E14" i="32"/>
  <c r="E13" i="32"/>
  <c r="BG10" i="32"/>
  <c r="U135" i="32"/>
  <c r="BW9" i="32"/>
  <c r="BV9" i="32"/>
  <c r="BU9" i="32"/>
  <c r="BT9" i="32"/>
  <c r="BS9" i="32"/>
  <c r="BR9" i="32"/>
  <c r="BQ9" i="32"/>
  <c r="BP9" i="32"/>
  <c r="BO9" i="32"/>
  <c r="BN9" i="32"/>
  <c r="BM9" i="32"/>
  <c r="BL9" i="32"/>
  <c r="BK9" i="32"/>
  <c r="BJ9" i="32"/>
  <c r="BI9" i="32"/>
  <c r="BH9" i="32"/>
  <c r="BG9" i="32"/>
  <c r="BF9" i="32"/>
  <c r="BE9" i="32"/>
  <c r="BD9" i="32"/>
  <c r="BC9" i="32"/>
  <c r="BB9" i="32"/>
  <c r="AZ9" i="32"/>
  <c r="AY9" i="32"/>
  <c r="AX9" i="32"/>
  <c r="AW9" i="32"/>
  <c r="AV9" i="32"/>
  <c r="AU9" i="32"/>
  <c r="AT9" i="32"/>
  <c r="AS9" i="32"/>
  <c r="AR9" i="32"/>
  <c r="AQ9" i="32"/>
  <c r="AP9" i="32"/>
  <c r="AO9" i="32"/>
  <c r="AN9" i="32"/>
  <c r="AM9" i="32"/>
  <c r="AL9" i="32"/>
  <c r="AK9" i="32"/>
  <c r="AJ9" i="32"/>
  <c r="AI9" i="32"/>
  <c r="AH9" i="32"/>
  <c r="AG9" i="32"/>
  <c r="AF9" i="32"/>
  <c r="AE9" i="32"/>
  <c r="E9" i="32"/>
  <c r="Z10" i="31"/>
  <c r="AA10" i="31" s="1"/>
  <c r="U10" i="31"/>
  <c r="V11" i="31"/>
  <c r="V134" i="31" s="1"/>
  <c r="AB79" i="31"/>
  <c r="BW11" i="31"/>
  <c r="BN11" i="31"/>
  <c r="BM11" i="31"/>
  <c r="BL11" i="31"/>
  <c r="BK11" i="31"/>
  <c r="BJ11" i="31"/>
  <c r="BI11" i="31"/>
  <c r="BH11" i="31"/>
  <c r="BG11" i="31"/>
  <c r="AZ11" i="31"/>
  <c r="AQ11" i="31"/>
  <c r="AP11" i="31"/>
  <c r="AO11" i="31"/>
  <c r="E11" i="31"/>
  <c r="BW10" i="31"/>
  <c r="BG10" i="31"/>
  <c r="AZ10" i="31"/>
  <c r="BW36" i="31"/>
  <c r="BV36" i="31"/>
  <c r="BT36" i="31"/>
  <c r="BS36" i="31"/>
  <c r="BG36" i="31"/>
  <c r="BF36" i="31"/>
  <c r="BE36" i="31"/>
  <c r="BD36" i="31"/>
  <c r="BC36" i="31"/>
  <c r="BB36" i="31"/>
  <c r="AZ36" i="31"/>
  <c r="AY36" i="31"/>
  <c r="AW36" i="31"/>
  <c r="AV36" i="31"/>
  <c r="AJ36" i="31"/>
  <c r="AI36" i="31"/>
  <c r="AH36" i="31"/>
  <c r="AG36" i="31"/>
  <c r="AF36" i="31"/>
  <c r="AE36" i="31"/>
  <c r="E36" i="31"/>
  <c r="BW37" i="31"/>
  <c r="BV37" i="31"/>
  <c r="BT37" i="31"/>
  <c r="BS37" i="31"/>
  <c r="BG37" i="31"/>
  <c r="BF37" i="31"/>
  <c r="BE37" i="31"/>
  <c r="BD37" i="31"/>
  <c r="BC37" i="31"/>
  <c r="BB37" i="31"/>
  <c r="AZ37" i="31"/>
  <c r="AY37" i="31"/>
  <c r="AW37" i="31"/>
  <c r="AV37" i="31"/>
  <c r="AJ37" i="31"/>
  <c r="AI37" i="31"/>
  <c r="AH37" i="31"/>
  <c r="AG37" i="31"/>
  <c r="AF37" i="31"/>
  <c r="AE37" i="31"/>
  <c r="E37" i="31"/>
  <c r="BW38" i="31"/>
  <c r="BV38" i="31"/>
  <c r="BT38" i="31"/>
  <c r="BS38" i="31"/>
  <c r="BG38" i="31"/>
  <c r="BF38" i="31"/>
  <c r="BE38" i="31"/>
  <c r="BD38" i="31"/>
  <c r="BC38" i="31"/>
  <c r="BB38" i="31"/>
  <c r="AZ38" i="31"/>
  <c r="AY38" i="31"/>
  <c r="AW38" i="31"/>
  <c r="AV38" i="31"/>
  <c r="AJ38" i="31"/>
  <c r="AI38" i="31"/>
  <c r="AH38" i="31"/>
  <c r="AG38" i="31"/>
  <c r="AF38" i="31"/>
  <c r="AE38" i="31"/>
  <c r="E38" i="31"/>
  <c r="G224" i="31"/>
  <c r="G195" i="31" s="1"/>
  <c r="G222" i="31"/>
  <c r="AC219" i="31" a="1"/>
  <c r="AC219" i="31" s="1"/>
  <c r="AB219" i="31" a="1"/>
  <c r="AB219" i="31" s="1"/>
  <c r="AA219" i="31" a="1"/>
  <c r="AA219" i="31" s="1"/>
  <c r="Z219" i="31" a="1"/>
  <c r="Z219" i="31" s="1"/>
  <c r="L219" i="31" a="1"/>
  <c r="L219" i="31" s="1"/>
  <c r="K219" i="31" a="1"/>
  <c r="K219" i="31" s="1"/>
  <c r="J219" i="31" a="1"/>
  <c r="J219" i="31" s="1"/>
  <c r="I219" i="31" a="1"/>
  <c r="I219" i="31" s="1"/>
  <c r="H219" i="31" a="1"/>
  <c r="H219" i="31" s="1"/>
  <c r="AC218" i="31" a="1"/>
  <c r="AC218" i="31" s="1"/>
  <c r="AB218" i="31" a="1"/>
  <c r="AB218" i="31" s="1"/>
  <c r="AA218" i="31" a="1"/>
  <c r="AA218" i="31" s="1"/>
  <c r="Z218" i="31" a="1"/>
  <c r="Z218" i="31" s="1"/>
  <c r="L218" i="31" a="1"/>
  <c r="L218" i="31" s="1"/>
  <c r="K218" i="31" a="1"/>
  <c r="K218" i="31" s="1"/>
  <c r="J218" i="31" a="1"/>
  <c r="J218" i="31" s="1"/>
  <c r="I218" i="31" a="1"/>
  <c r="I218" i="31" s="1"/>
  <c r="H218" i="31" a="1"/>
  <c r="H218" i="31" s="1"/>
  <c r="F217" i="31"/>
  <c r="AC216" i="31" a="1"/>
  <c r="AC216" i="31" s="1"/>
  <c r="AC217" i="31" s="1"/>
  <c r="AB216" i="31" a="1"/>
  <c r="AB216" i="31" s="1"/>
  <c r="AB217" i="31" s="1"/>
  <c r="AA216" i="31" a="1"/>
  <c r="AA216" i="31" s="1"/>
  <c r="AA217" i="31" s="1"/>
  <c r="Z216" i="31" a="1"/>
  <c r="Z216" i="31" s="1"/>
  <c r="Z217" i="31" s="1"/>
  <c r="L216" i="31" a="1"/>
  <c r="L216" i="31" s="1"/>
  <c r="L217" i="31" s="1"/>
  <c r="K216" i="31" a="1"/>
  <c r="K216" i="31" s="1"/>
  <c r="K217" i="31" s="1"/>
  <c r="J216" i="31" a="1"/>
  <c r="J216" i="31" s="1"/>
  <c r="J217" i="31" s="1"/>
  <c r="I216" i="31" a="1"/>
  <c r="I216" i="31" s="1"/>
  <c r="I217" i="31" s="1"/>
  <c r="H216" i="31" a="1"/>
  <c r="H216" i="31" s="1"/>
  <c r="F211" i="31"/>
  <c r="AA210" i="31"/>
  <c r="AA214" i="31" s="1"/>
  <c r="Z210" i="31"/>
  <c r="Z214" i="31" s="1"/>
  <c r="L210" i="31"/>
  <c r="K210" i="31"/>
  <c r="J210" i="31"/>
  <c r="I210" i="31"/>
  <c r="H210" i="31"/>
  <c r="AC208" i="31" a="1"/>
  <c r="AC208" i="31" s="1"/>
  <c r="AB208" i="31" a="1"/>
  <c r="AB208" i="31" s="1"/>
  <c r="AB227" i="31" s="1"/>
  <c r="AA208" i="31" a="1"/>
  <c r="AA208" i="31" s="1"/>
  <c r="AA227" i="31" s="1"/>
  <c r="Z208" i="31" a="1"/>
  <c r="Z208" i="31" s="1"/>
  <c r="L208" i="31" a="1"/>
  <c r="L208" i="31" s="1"/>
  <c r="K208" i="31" a="1"/>
  <c r="K208" i="31" s="1"/>
  <c r="J208" i="31" a="1"/>
  <c r="J208" i="31" s="1"/>
  <c r="I208" i="31" a="1"/>
  <c r="I208" i="31" s="1"/>
  <c r="H208" i="31" a="1"/>
  <c r="H208" i="31" s="1"/>
  <c r="F207" i="31"/>
  <c r="AC206" i="31" a="1"/>
  <c r="AC206" i="31" s="1"/>
  <c r="AB206" i="31" a="1"/>
  <c r="AB206" i="31" s="1"/>
  <c r="AA206" i="31" a="1"/>
  <c r="AA206" i="31" s="1"/>
  <c r="Z206" i="31" a="1"/>
  <c r="Z206" i="31" s="1"/>
  <c r="Z207" i="31" s="1"/>
  <c r="L206" i="31" a="1"/>
  <c r="L206" i="31" s="1"/>
  <c r="K206" i="31" a="1"/>
  <c r="K206" i="31" s="1"/>
  <c r="K207" i="31" s="1"/>
  <c r="J206" i="31" a="1"/>
  <c r="J206" i="31" s="1"/>
  <c r="I206" i="31" a="1"/>
  <c r="I206" i="31" s="1"/>
  <c r="H206" i="31" a="1"/>
  <c r="H206" i="31" s="1"/>
  <c r="G185" i="31"/>
  <c r="AC142" i="31"/>
  <c r="AB142" i="31"/>
  <c r="AA142" i="31"/>
  <c r="Z142" i="31"/>
  <c r="Y142" i="31"/>
  <c r="X142" i="31"/>
  <c r="W142" i="31"/>
  <c r="V142" i="31"/>
  <c r="U142" i="31"/>
  <c r="T142" i="31"/>
  <c r="S142" i="31"/>
  <c r="R142" i="31"/>
  <c r="Q142" i="31"/>
  <c r="P142" i="31"/>
  <c r="O142" i="31"/>
  <c r="N142" i="31"/>
  <c r="M142" i="31"/>
  <c r="L142" i="31"/>
  <c r="K142" i="31"/>
  <c r="J142" i="31"/>
  <c r="I142" i="31"/>
  <c r="H142" i="31"/>
  <c r="AC141" i="31"/>
  <c r="AB141" i="31"/>
  <c r="AA141" i="31"/>
  <c r="Z141" i="31"/>
  <c r="Y141" i="31"/>
  <c r="X141" i="31"/>
  <c r="W141" i="31"/>
  <c r="V141" i="31"/>
  <c r="U141" i="31"/>
  <c r="T141" i="31"/>
  <c r="S141" i="31"/>
  <c r="R141" i="31"/>
  <c r="Q141" i="31"/>
  <c r="P141" i="31"/>
  <c r="O141" i="31"/>
  <c r="N141" i="31"/>
  <c r="M141" i="31"/>
  <c r="L141" i="31"/>
  <c r="K141" i="31"/>
  <c r="J141" i="31"/>
  <c r="I141" i="31"/>
  <c r="H141" i="31"/>
  <c r="AC140" i="31"/>
  <c r="AC151" i="31" s="1"/>
  <c r="AB140" i="31"/>
  <c r="AB151" i="31" s="1"/>
  <c r="AA140" i="31"/>
  <c r="AA151" i="31" s="1"/>
  <c r="Z140" i="31"/>
  <c r="Z151" i="31" s="1"/>
  <c r="Y140" i="31"/>
  <c r="Y151" i="31" s="1"/>
  <c r="X140" i="31"/>
  <c r="X151" i="31" s="1"/>
  <c r="W140" i="31"/>
  <c r="W151" i="31" s="1"/>
  <c r="V140" i="31"/>
  <c r="V151" i="31" s="1"/>
  <c r="U140" i="31"/>
  <c r="U151" i="31" s="1"/>
  <c r="T140" i="31"/>
  <c r="T151" i="31" s="1"/>
  <c r="S140" i="31"/>
  <c r="S151" i="31" s="1"/>
  <c r="R140" i="31"/>
  <c r="R151" i="31" s="1"/>
  <c r="Q140" i="31"/>
  <c r="Q151" i="31" s="1"/>
  <c r="P140" i="31"/>
  <c r="P151" i="31" s="1"/>
  <c r="O140" i="31"/>
  <c r="O151" i="31" s="1"/>
  <c r="N140" i="31"/>
  <c r="N151" i="31" s="1"/>
  <c r="M140" i="31"/>
  <c r="M151" i="31" s="1"/>
  <c r="L140" i="31"/>
  <c r="L151" i="31" s="1"/>
  <c r="K140" i="31"/>
  <c r="K151" i="31" s="1"/>
  <c r="J140" i="31"/>
  <c r="J151" i="31" s="1"/>
  <c r="I140" i="31"/>
  <c r="I151" i="31" s="1"/>
  <c r="H140" i="31"/>
  <c r="H151" i="31" s="1"/>
  <c r="AC139" i="31"/>
  <c r="AC150" i="31" s="1"/>
  <c r="AB139" i="31"/>
  <c r="AB150" i="31" s="1"/>
  <c r="AA139" i="31"/>
  <c r="AA150" i="31" s="1"/>
  <c r="Z139" i="31"/>
  <c r="Z150" i="31" s="1"/>
  <c r="Y139" i="31"/>
  <c r="Y150" i="31" s="1"/>
  <c r="X139" i="31"/>
  <c r="X150" i="31" s="1"/>
  <c r="W139" i="31"/>
  <c r="W150" i="31" s="1"/>
  <c r="V139" i="31"/>
  <c r="V150" i="31" s="1"/>
  <c r="U139" i="31"/>
  <c r="U150" i="31" s="1"/>
  <c r="T139" i="31"/>
  <c r="T150" i="31" s="1"/>
  <c r="S139" i="31"/>
  <c r="S150" i="31" s="1"/>
  <c r="R139" i="31"/>
  <c r="R150" i="31" s="1"/>
  <c r="Q139" i="31"/>
  <c r="Q150" i="31" s="1"/>
  <c r="P139" i="31"/>
  <c r="P150" i="31" s="1"/>
  <c r="O139" i="31"/>
  <c r="O150" i="31" s="1"/>
  <c r="N139" i="31"/>
  <c r="N150" i="31" s="1"/>
  <c r="M139" i="31"/>
  <c r="M150" i="31" s="1"/>
  <c r="L139" i="31"/>
  <c r="L150" i="31" s="1"/>
  <c r="K139" i="31"/>
  <c r="K150" i="31" s="1"/>
  <c r="J139" i="31"/>
  <c r="J150" i="31" s="1"/>
  <c r="I139" i="31"/>
  <c r="I150" i="31" s="1"/>
  <c r="H139" i="31"/>
  <c r="H150" i="31" s="1"/>
  <c r="AC138" i="31"/>
  <c r="AC149" i="31" s="1"/>
  <c r="AB138" i="31"/>
  <c r="AB149" i="31" s="1"/>
  <c r="AA138" i="31"/>
  <c r="AA149" i="31" s="1"/>
  <c r="Z138" i="31"/>
  <c r="Z149" i="31" s="1"/>
  <c r="Y138" i="31"/>
  <c r="Y149" i="31" s="1"/>
  <c r="X138" i="31"/>
  <c r="X149" i="31" s="1"/>
  <c r="W138" i="31"/>
  <c r="W149" i="31" s="1"/>
  <c r="V138" i="31"/>
  <c r="V149" i="31" s="1"/>
  <c r="U138" i="31"/>
  <c r="U149" i="31" s="1"/>
  <c r="T138" i="31"/>
  <c r="T149" i="31" s="1"/>
  <c r="S138" i="31"/>
  <c r="S149" i="31" s="1"/>
  <c r="R138" i="31"/>
  <c r="R149" i="31" s="1"/>
  <c r="Q138" i="31"/>
  <c r="Q149" i="31" s="1"/>
  <c r="P138" i="31"/>
  <c r="P149" i="31" s="1"/>
  <c r="O138" i="31"/>
  <c r="O149" i="31" s="1"/>
  <c r="N138" i="31"/>
  <c r="N149" i="31" s="1"/>
  <c r="M138" i="31"/>
  <c r="M149" i="31" s="1"/>
  <c r="L138" i="31"/>
  <c r="L149" i="31" s="1"/>
  <c r="K138" i="31"/>
  <c r="K149" i="31" s="1"/>
  <c r="J138" i="31"/>
  <c r="J149" i="31" s="1"/>
  <c r="I138" i="31"/>
  <c r="I149" i="31" s="1"/>
  <c r="H138" i="31"/>
  <c r="H149" i="31" s="1"/>
  <c r="AC137" i="31"/>
  <c r="AC148" i="31" s="1"/>
  <c r="AB137" i="31"/>
  <c r="AB148" i="31" s="1"/>
  <c r="AA137" i="31"/>
  <c r="AA148" i="31" s="1"/>
  <c r="Z137" i="31"/>
  <c r="Z148" i="31" s="1"/>
  <c r="Y137" i="31"/>
  <c r="Y148" i="31" s="1"/>
  <c r="X137" i="31"/>
  <c r="X148" i="31" s="1"/>
  <c r="W137" i="31"/>
  <c r="W148" i="31" s="1"/>
  <c r="V137" i="31"/>
  <c r="V148" i="31" s="1"/>
  <c r="U137" i="31"/>
  <c r="U148" i="31" s="1"/>
  <c r="T137" i="31"/>
  <c r="T148" i="31" s="1"/>
  <c r="S137" i="31"/>
  <c r="S148" i="31" s="1"/>
  <c r="R137" i="31"/>
  <c r="R148" i="31" s="1"/>
  <c r="Q137" i="31"/>
  <c r="Q148" i="31" s="1"/>
  <c r="P137" i="31"/>
  <c r="P148" i="31" s="1"/>
  <c r="O137" i="31"/>
  <c r="O148" i="31" s="1"/>
  <c r="N137" i="31"/>
  <c r="N148" i="31" s="1"/>
  <c r="M137" i="31"/>
  <c r="M148" i="31" s="1"/>
  <c r="L137" i="31"/>
  <c r="L148" i="31" s="1"/>
  <c r="K137" i="31"/>
  <c r="K148" i="31" s="1"/>
  <c r="J137" i="31"/>
  <c r="J148" i="31" s="1"/>
  <c r="I137" i="31"/>
  <c r="I148" i="31" s="1"/>
  <c r="H137" i="31"/>
  <c r="H148" i="31" s="1"/>
  <c r="AC136" i="31"/>
  <c r="AB136" i="31"/>
  <c r="AA136" i="31"/>
  <c r="Z136" i="31"/>
  <c r="Y136" i="31"/>
  <c r="X136" i="31"/>
  <c r="W136" i="31"/>
  <c r="V136" i="31"/>
  <c r="U136" i="31"/>
  <c r="T136" i="31"/>
  <c r="S136" i="31"/>
  <c r="R136" i="31"/>
  <c r="Q136" i="31"/>
  <c r="P136" i="31"/>
  <c r="O136" i="31"/>
  <c r="N136" i="31"/>
  <c r="M136" i="31"/>
  <c r="L136" i="31"/>
  <c r="K136" i="31"/>
  <c r="J136" i="31"/>
  <c r="I136" i="31"/>
  <c r="H136" i="31"/>
  <c r="AC135" i="31"/>
  <c r="AB135" i="31"/>
  <c r="Z135" i="31"/>
  <c r="Y135" i="31"/>
  <c r="X135" i="31"/>
  <c r="W135" i="31"/>
  <c r="V135" i="31"/>
  <c r="U135" i="31"/>
  <c r="T135" i="31"/>
  <c r="S135" i="31"/>
  <c r="R135" i="31"/>
  <c r="Q135" i="31"/>
  <c r="P135" i="31"/>
  <c r="O135" i="31"/>
  <c r="N135" i="31"/>
  <c r="M135" i="31"/>
  <c r="L135" i="31"/>
  <c r="K135" i="31"/>
  <c r="J135" i="31"/>
  <c r="I135" i="31"/>
  <c r="H135" i="31"/>
  <c r="AC134" i="31"/>
  <c r="AB134" i="31"/>
  <c r="AA134" i="31"/>
  <c r="Z134" i="31"/>
  <c r="Y134" i="31"/>
  <c r="X134" i="31"/>
  <c r="W134" i="31"/>
  <c r="W146" i="31" s="1"/>
  <c r="U134" i="31"/>
  <c r="T134" i="31"/>
  <c r="S134" i="31"/>
  <c r="R134" i="31"/>
  <c r="Q134" i="31"/>
  <c r="P134" i="31"/>
  <c r="O134" i="31"/>
  <c r="O146" i="31" s="1"/>
  <c r="N134" i="31"/>
  <c r="M134" i="31"/>
  <c r="L134" i="31"/>
  <c r="K134" i="31"/>
  <c r="J134" i="31"/>
  <c r="I134" i="31"/>
  <c r="H134" i="31"/>
  <c r="G114" i="31"/>
  <c r="G94" i="31"/>
  <c r="G103" i="31" s="1"/>
  <c r="G112" i="31" s="1"/>
  <c r="G121" i="31" s="1"/>
  <c r="G130" i="31" s="1"/>
  <c r="G93" i="31"/>
  <c r="G102" i="31" s="1"/>
  <c r="G111" i="31" s="1"/>
  <c r="G120" i="31" s="1"/>
  <c r="G129" i="31" s="1"/>
  <c r="G91" i="31"/>
  <c r="G100" i="31" s="1"/>
  <c r="G109" i="31" s="1"/>
  <c r="G118" i="31" s="1"/>
  <c r="G127" i="31" s="1"/>
  <c r="G90" i="31"/>
  <c r="G99" i="31" s="1"/>
  <c r="G108" i="31" s="1"/>
  <c r="G117" i="31" s="1"/>
  <c r="G126" i="31" s="1"/>
  <c r="G89" i="31"/>
  <c r="G98" i="31" s="1"/>
  <c r="G107" i="31" s="1"/>
  <c r="G116" i="31" s="1"/>
  <c r="G125" i="31" s="1"/>
  <c r="G88" i="31"/>
  <c r="G97" i="31" s="1"/>
  <c r="G106" i="31" s="1"/>
  <c r="G115" i="31" s="1"/>
  <c r="G124" i="31" s="1"/>
  <c r="AC84" i="31"/>
  <c r="AB84" i="31"/>
  <c r="AA84" i="31"/>
  <c r="Z84" i="31"/>
  <c r="Y84" i="31"/>
  <c r="X84" i="31"/>
  <c r="W84" i="31"/>
  <c r="V84" i="31"/>
  <c r="U84" i="31"/>
  <c r="T84" i="31"/>
  <c r="S84" i="31"/>
  <c r="R84" i="31"/>
  <c r="Q84" i="31"/>
  <c r="P84" i="31"/>
  <c r="P111" i="31" s="1"/>
  <c r="O84" i="31"/>
  <c r="N84" i="31"/>
  <c r="M84" i="31"/>
  <c r="L84" i="31"/>
  <c r="K84" i="31"/>
  <c r="J84" i="31"/>
  <c r="I84" i="31"/>
  <c r="H84" i="31"/>
  <c r="AC81" i="31"/>
  <c r="AB81" i="31"/>
  <c r="AA81" i="31"/>
  <c r="Z81" i="31"/>
  <c r="Y81" i="31"/>
  <c r="X81" i="31"/>
  <c r="W81" i="31"/>
  <c r="V81" i="31"/>
  <c r="U81" i="31"/>
  <c r="T81" i="31"/>
  <c r="T126" i="31" s="1"/>
  <c r="S81" i="31"/>
  <c r="R81" i="31"/>
  <c r="Q81" i="31"/>
  <c r="P81" i="31"/>
  <c r="O81" i="31"/>
  <c r="N81" i="31"/>
  <c r="M81" i="31"/>
  <c r="L81" i="31"/>
  <c r="K81" i="31"/>
  <c r="J81" i="31"/>
  <c r="I81" i="31"/>
  <c r="H81" i="31"/>
  <c r="AC80" i="31"/>
  <c r="AB80" i="31"/>
  <c r="Z80" i="31"/>
  <c r="Y80" i="31"/>
  <c r="X80" i="31"/>
  <c r="W80" i="31"/>
  <c r="U80" i="31"/>
  <c r="T80" i="31"/>
  <c r="T116" i="31" s="1"/>
  <c r="S80" i="31"/>
  <c r="R80" i="31"/>
  <c r="Q80" i="31"/>
  <c r="P80" i="31"/>
  <c r="O80" i="31"/>
  <c r="N80" i="31"/>
  <c r="M80" i="31"/>
  <c r="L80" i="31"/>
  <c r="K80" i="31"/>
  <c r="J80" i="31"/>
  <c r="I80" i="31"/>
  <c r="H80" i="31"/>
  <c r="AC79" i="31"/>
  <c r="AA79" i="31"/>
  <c r="Z79" i="31"/>
  <c r="Y79" i="31"/>
  <c r="X79" i="31"/>
  <c r="W79" i="31"/>
  <c r="V79" i="31"/>
  <c r="U79" i="31"/>
  <c r="T79" i="31"/>
  <c r="S79" i="31"/>
  <c r="R79" i="31"/>
  <c r="Q79" i="31"/>
  <c r="P79" i="31"/>
  <c r="P106" i="31" s="1"/>
  <c r="O79" i="31"/>
  <c r="N79" i="31"/>
  <c r="M79" i="31"/>
  <c r="L79" i="31"/>
  <c r="K79" i="31"/>
  <c r="J79" i="31"/>
  <c r="I79" i="31"/>
  <c r="H79" i="31"/>
  <c r="G78" i="31"/>
  <c r="E74" i="31"/>
  <c r="E73" i="31"/>
  <c r="E72" i="31"/>
  <c r="E71" i="31"/>
  <c r="E70" i="31"/>
  <c r="E69" i="31"/>
  <c r="AW68" i="31"/>
  <c r="AV68" i="31"/>
  <c r="AU68" i="31"/>
  <c r="AT68" i="31"/>
  <c r="AS68" i="31"/>
  <c r="AR68" i="31"/>
  <c r="AQ68" i="31"/>
  <c r="AP68" i="31"/>
  <c r="E68" i="31"/>
  <c r="AW67" i="31"/>
  <c r="AV67" i="31"/>
  <c r="AU67" i="31"/>
  <c r="AT67" i="31"/>
  <c r="AS67" i="31"/>
  <c r="AR67" i="31"/>
  <c r="AQ67" i="31"/>
  <c r="AP67" i="31"/>
  <c r="E67" i="31"/>
  <c r="AW66" i="31"/>
  <c r="AV66" i="31"/>
  <c r="AU66" i="31"/>
  <c r="AT66" i="31"/>
  <c r="AS66" i="31"/>
  <c r="AR66" i="31"/>
  <c r="AQ66" i="31"/>
  <c r="AP66" i="31"/>
  <c r="E66" i="31"/>
  <c r="AW65" i="31"/>
  <c r="AV65" i="31"/>
  <c r="AU65" i="31"/>
  <c r="AT65" i="31"/>
  <c r="AS65" i="31"/>
  <c r="AR65" i="31"/>
  <c r="AQ65" i="31"/>
  <c r="AP65" i="31"/>
  <c r="E65" i="31"/>
  <c r="BW64" i="31"/>
  <c r="BV64" i="31"/>
  <c r="BT64" i="31"/>
  <c r="BS64" i="31"/>
  <c r="BR64" i="31"/>
  <c r="BQ64" i="31"/>
  <c r="BP64" i="31"/>
  <c r="BO64" i="31"/>
  <c r="BN64" i="31"/>
  <c r="BM64" i="31"/>
  <c r="BL64" i="31"/>
  <c r="BK64" i="31"/>
  <c r="BJ64" i="31"/>
  <c r="BI64" i="31"/>
  <c r="BH64" i="31"/>
  <c r="BG64" i="31"/>
  <c r="BF64" i="31"/>
  <c r="BE64" i="31"/>
  <c r="BD64" i="31"/>
  <c r="BC64" i="31"/>
  <c r="BB64" i="31"/>
  <c r="AZ64" i="31"/>
  <c r="AY64" i="31"/>
  <c r="AW64" i="31"/>
  <c r="AV64" i="31"/>
  <c r="AU64" i="31"/>
  <c r="AT64" i="31"/>
  <c r="AS64" i="31"/>
  <c r="AR64" i="31"/>
  <c r="AQ64" i="31"/>
  <c r="AP64" i="31"/>
  <c r="AO64" i="31"/>
  <c r="AN64" i="31"/>
  <c r="AM64" i="31"/>
  <c r="AL64" i="31"/>
  <c r="AK64" i="31"/>
  <c r="AJ64" i="31"/>
  <c r="AI64" i="31"/>
  <c r="AH64" i="31"/>
  <c r="AG64" i="31"/>
  <c r="AF64" i="31"/>
  <c r="AE64" i="31"/>
  <c r="E64" i="31"/>
  <c r="BW63" i="31"/>
  <c r="BV63" i="31"/>
  <c r="BT63" i="31"/>
  <c r="BS63" i="31"/>
  <c r="BR63" i="31"/>
  <c r="BQ63" i="31"/>
  <c r="BP63" i="31"/>
  <c r="BO63" i="31"/>
  <c r="BN63" i="31"/>
  <c r="BM63" i="31"/>
  <c r="BL63" i="31"/>
  <c r="BK63" i="31"/>
  <c r="BJ63" i="31"/>
  <c r="BI63" i="31"/>
  <c r="BH63" i="31"/>
  <c r="BG63" i="31"/>
  <c r="BF63" i="31"/>
  <c r="BE63" i="31"/>
  <c r="BD63" i="31"/>
  <c r="BC63" i="31"/>
  <c r="BB63" i="31"/>
  <c r="AZ63" i="31"/>
  <c r="AY63" i="31"/>
  <c r="AW63" i="31"/>
  <c r="AV63" i="31"/>
  <c r="AU63" i="31"/>
  <c r="AT63" i="31"/>
  <c r="AS63" i="31"/>
  <c r="AR63" i="31"/>
  <c r="AQ63" i="31"/>
  <c r="AP63" i="31"/>
  <c r="AO63" i="31"/>
  <c r="AN63" i="31"/>
  <c r="AM63" i="31"/>
  <c r="AL63" i="31"/>
  <c r="AK63" i="31"/>
  <c r="AJ63" i="31"/>
  <c r="AI63" i="31"/>
  <c r="AH63" i="31"/>
  <c r="AG63" i="31"/>
  <c r="AF63" i="31"/>
  <c r="AE63" i="31"/>
  <c r="E63" i="31"/>
  <c r="BW62" i="31"/>
  <c r="BV62" i="31"/>
  <c r="BT62" i="31"/>
  <c r="BS62" i="31"/>
  <c r="BR62" i="31"/>
  <c r="BQ62" i="31"/>
  <c r="BP62" i="31"/>
  <c r="BO62" i="31"/>
  <c r="BN62" i="31"/>
  <c r="BM62" i="31"/>
  <c r="BL62" i="31"/>
  <c r="BK62" i="31"/>
  <c r="BJ62" i="31"/>
  <c r="BI62" i="31"/>
  <c r="BH62" i="31"/>
  <c r="BG62" i="31"/>
  <c r="BF62" i="31"/>
  <c r="BE62" i="31"/>
  <c r="BD62" i="31"/>
  <c r="BC62" i="31"/>
  <c r="BB62" i="31"/>
  <c r="AZ62" i="31"/>
  <c r="AY62" i="31"/>
  <c r="AW62" i="31"/>
  <c r="AV62" i="31"/>
  <c r="AU62" i="31"/>
  <c r="AT62" i="31"/>
  <c r="AS62" i="31"/>
  <c r="AR62" i="31"/>
  <c r="AQ62" i="31"/>
  <c r="AP62" i="31"/>
  <c r="AO62" i="31"/>
  <c r="AN62" i="31"/>
  <c r="AM62" i="31"/>
  <c r="AL62" i="31"/>
  <c r="AK62" i="31"/>
  <c r="AJ62" i="31"/>
  <c r="AI62" i="31"/>
  <c r="AH62" i="31"/>
  <c r="AG62" i="31"/>
  <c r="AF62" i="31"/>
  <c r="AE62" i="31"/>
  <c r="E62" i="31"/>
  <c r="BW61" i="31"/>
  <c r="BV61" i="31"/>
  <c r="BT61" i="31"/>
  <c r="BS61" i="31"/>
  <c r="BR61" i="31"/>
  <c r="BQ61" i="31"/>
  <c r="BP61" i="31"/>
  <c r="BO61" i="31"/>
  <c r="BN61" i="31"/>
  <c r="BM61" i="31"/>
  <c r="BL61" i="31"/>
  <c r="BK61" i="31"/>
  <c r="BJ61" i="31"/>
  <c r="BI61" i="31"/>
  <c r="BH61" i="31"/>
  <c r="BG61" i="31"/>
  <c r="BF61" i="31"/>
  <c r="BE61" i="31"/>
  <c r="BD61" i="31"/>
  <c r="BC61" i="31"/>
  <c r="BB61" i="31"/>
  <c r="AZ61" i="31"/>
  <c r="AY61" i="31"/>
  <c r="AW61" i="31"/>
  <c r="AV61" i="31"/>
  <c r="AU61" i="31"/>
  <c r="AT61" i="31"/>
  <c r="AS61" i="31"/>
  <c r="AR61" i="31"/>
  <c r="AQ61" i="31"/>
  <c r="AP61" i="31"/>
  <c r="AO61" i="31"/>
  <c r="AN61" i="31"/>
  <c r="AM61" i="31"/>
  <c r="AL61" i="31"/>
  <c r="AK61" i="31"/>
  <c r="AJ61" i="31"/>
  <c r="AI61" i="31"/>
  <c r="AH61" i="31"/>
  <c r="AG61" i="31"/>
  <c r="AF61" i="31"/>
  <c r="AE61" i="31"/>
  <c r="E61" i="31"/>
  <c r="BW60" i="31"/>
  <c r="BV60" i="31"/>
  <c r="BT60" i="31"/>
  <c r="BS60" i="31"/>
  <c r="BR60" i="31"/>
  <c r="BQ60" i="31"/>
  <c r="BP60" i="31"/>
  <c r="BO60" i="31"/>
  <c r="BN60" i="31"/>
  <c r="BM60" i="31"/>
  <c r="BL60" i="31"/>
  <c r="BK60" i="31"/>
  <c r="BJ60" i="31"/>
  <c r="BI60" i="31"/>
  <c r="BH60" i="31"/>
  <c r="BG60" i="31"/>
  <c r="BF60" i="31"/>
  <c r="BE60" i="31"/>
  <c r="BD60" i="31"/>
  <c r="BC60" i="31"/>
  <c r="BB60" i="31"/>
  <c r="AZ60" i="31"/>
  <c r="AY60" i="31"/>
  <c r="AW60" i="31"/>
  <c r="AV60" i="31"/>
  <c r="AU60" i="31"/>
  <c r="AT60" i="31"/>
  <c r="AS60" i="31"/>
  <c r="AR60" i="31"/>
  <c r="AQ60" i="31"/>
  <c r="AP60" i="31"/>
  <c r="AO60" i="31"/>
  <c r="AN60" i="31"/>
  <c r="AM60" i="31"/>
  <c r="AL60" i="31"/>
  <c r="AK60" i="31"/>
  <c r="AJ60" i="31"/>
  <c r="AI60" i="31"/>
  <c r="AH60" i="31"/>
  <c r="AG60" i="31"/>
  <c r="AF60" i="31"/>
  <c r="AE60" i="31"/>
  <c r="E60" i="31"/>
  <c r="BW59" i="31"/>
  <c r="BV59" i="31"/>
  <c r="BT59" i="31"/>
  <c r="BS59" i="31"/>
  <c r="BR59" i="31"/>
  <c r="BQ59" i="31"/>
  <c r="BP59" i="31"/>
  <c r="BO59" i="31"/>
  <c r="BN59" i="31"/>
  <c r="BM59" i="31"/>
  <c r="BL59" i="31"/>
  <c r="BK59" i="31"/>
  <c r="BJ59" i="31"/>
  <c r="BI59" i="31"/>
  <c r="BH59" i="31"/>
  <c r="BG59" i="31"/>
  <c r="BF59" i="31"/>
  <c r="BE59" i="31"/>
  <c r="BD59" i="31"/>
  <c r="BC59" i="31"/>
  <c r="BB59" i="31"/>
  <c r="AZ59" i="31"/>
  <c r="AY59" i="31"/>
  <c r="AW59" i="31"/>
  <c r="AV59" i="31"/>
  <c r="AU59" i="31"/>
  <c r="AT59" i="31"/>
  <c r="AS59" i="31"/>
  <c r="AR59" i="31"/>
  <c r="AQ59" i="31"/>
  <c r="AP59" i="31"/>
  <c r="AO59" i="31"/>
  <c r="AN59" i="31"/>
  <c r="AM59" i="31"/>
  <c r="AL59" i="31"/>
  <c r="AK59" i="31"/>
  <c r="AJ59" i="31"/>
  <c r="AI59" i="31"/>
  <c r="AH59" i="31"/>
  <c r="AG59" i="31"/>
  <c r="AF59" i="31"/>
  <c r="AE59" i="31"/>
  <c r="E59" i="31"/>
  <c r="BW58" i="31"/>
  <c r="BV58" i="31"/>
  <c r="BT58" i="31"/>
  <c r="BS58" i="31"/>
  <c r="BR58" i="31"/>
  <c r="BQ58" i="31"/>
  <c r="BP58" i="31"/>
  <c r="BO58" i="31"/>
  <c r="BN58" i="31"/>
  <c r="BM58" i="31"/>
  <c r="BL58" i="31"/>
  <c r="BK58" i="31"/>
  <c r="BJ58" i="31"/>
  <c r="BI58" i="31"/>
  <c r="BH58" i="31"/>
  <c r="BG58" i="31"/>
  <c r="BF58" i="31"/>
  <c r="BE58" i="31"/>
  <c r="BD58" i="31"/>
  <c r="BC58" i="31"/>
  <c r="BB58" i="31"/>
  <c r="AZ58" i="31"/>
  <c r="AY58" i="31"/>
  <c r="AW58" i="31"/>
  <c r="AV58" i="31"/>
  <c r="AU58" i="31"/>
  <c r="AT58" i="31"/>
  <c r="AS58" i="31"/>
  <c r="AR58" i="31"/>
  <c r="AQ58" i="31"/>
  <c r="AP58" i="31"/>
  <c r="AO58" i="31"/>
  <c r="AN58" i="31"/>
  <c r="AM58" i="31"/>
  <c r="AL58" i="31"/>
  <c r="AK58" i="31"/>
  <c r="AJ58" i="31"/>
  <c r="AI58" i="31"/>
  <c r="AH58" i="31"/>
  <c r="AG58" i="31"/>
  <c r="AF58" i="31"/>
  <c r="AE58" i="31"/>
  <c r="E58" i="31"/>
  <c r="BW57" i="31"/>
  <c r="BV57" i="31"/>
  <c r="BT57" i="31"/>
  <c r="BS57" i="31"/>
  <c r="BR57" i="31"/>
  <c r="BQ57" i="31"/>
  <c r="BP57" i="31"/>
  <c r="BO57" i="31"/>
  <c r="BN57" i="31"/>
  <c r="BM57" i="31"/>
  <c r="BL57" i="31"/>
  <c r="BK57" i="31"/>
  <c r="BJ57" i="31"/>
  <c r="BI57" i="31"/>
  <c r="BH57" i="31"/>
  <c r="BG57" i="31"/>
  <c r="BF57" i="31"/>
  <c r="BE57" i="31"/>
  <c r="BD57" i="31"/>
  <c r="BC57" i="31"/>
  <c r="BB57" i="31"/>
  <c r="AZ57" i="31"/>
  <c r="AY57" i="31"/>
  <c r="AW57" i="31"/>
  <c r="AV57" i="31"/>
  <c r="AU57" i="31"/>
  <c r="AT57" i="31"/>
  <c r="AS57" i="31"/>
  <c r="AR57" i="31"/>
  <c r="AQ57" i="31"/>
  <c r="AP57" i="31"/>
  <c r="AO57" i="31"/>
  <c r="AN57" i="31"/>
  <c r="AM57" i="31"/>
  <c r="AL57" i="31"/>
  <c r="AK57" i="31"/>
  <c r="AJ57" i="31"/>
  <c r="AI57" i="31"/>
  <c r="AH57" i="31"/>
  <c r="AG57" i="31"/>
  <c r="AF57" i="31"/>
  <c r="AE57" i="31"/>
  <c r="E57" i="31"/>
  <c r="BW56" i="31"/>
  <c r="BV56" i="31"/>
  <c r="BT56" i="31"/>
  <c r="BS56" i="31"/>
  <c r="BR56" i="31"/>
  <c r="BQ56" i="31"/>
  <c r="BP56" i="31"/>
  <c r="BO56" i="31"/>
  <c r="BN56" i="31"/>
  <c r="BM56" i="31"/>
  <c r="BL56" i="31"/>
  <c r="BK56" i="31"/>
  <c r="BJ56" i="31"/>
  <c r="BI56" i="31"/>
  <c r="BH56" i="31"/>
  <c r="BG56" i="31"/>
  <c r="BF56" i="31"/>
  <c r="BE56" i="31"/>
  <c r="BD56" i="31"/>
  <c r="BC56" i="31"/>
  <c r="BB56" i="31"/>
  <c r="AZ56" i="31"/>
  <c r="AY56" i="31"/>
  <c r="AW56" i="31"/>
  <c r="AV56" i="31"/>
  <c r="AU56" i="31"/>
  <c r="AT56" i="31"/>
  <c r="AS56" i="31"/>
  <c r="AR56" i="31"/>
  <c r="AQ56" i="31"/>
  <c r="AP56" i="31"/>
  <c r="AO56" i="31"/>
  <c r="AN56" i="31"/>
  <c r="AM56" i="31"/>
  <c r="AL56" i="31"/>
  <c r="AK56" i="31"/>
  <c r="AJ56" i="31"/>
  <c r="AI56" i="31"/>
  <c r="AH56" i="31"/>
  <c r="AG56" i="31"/>
  <c r="AF56" i="31"/>
  <c r="AE56" i="31"/>
  <c r="E56" i="31"/>
  <c r="BW55" i="31"/>
  <c r="BV55" i="31"/>
  <c r="BT55" i="31"/>
  <c r="BS55" i="31"/>
  <c r="BG55" i="31"/>
  <c r="BF55" i="31"/>
  <c r="BE55" i="31"/>
  <c r="BD55" i="31"/>
  <c r="BC55" i="31"/>
  <c r="BB55" i="31"/>
  <c r="AZ55" i="31"/>
  <c r="AY55" i="31"/>
  <c r="AW55" i="31"/>
  <c r="AV55" i="31"/>
  <c r="AJ55" i="31"/>
  <c r="AI55" i="31"/>
  <c r="AH55" i="31"/>
  <c r="AG55" i="31"/>
  <c r="AF55" i="31"/>
  <c r="AE55" i="31"/>
  <c r="E55" i="31"/>
  <c r="BW53" i="31"/>
  <c r="BV53" i="31"/>
  <c r="BT53" i="31"/>
  <c r="BS53" i="31"/>
  <c r="BR53" i="31"/>
  <c r="BQ53" i="31"/>
  <c r="BP53" i="31"/>
  <c r="BO53" i="31"/>
  <c r="BN53" i="31"/>
  <c r="BM53" i="31"/>
  <c r="BL53" i="31"/>
  <c r="BK53" i="31"/>
  <c r="BJ53" i="31"/>
  <c r="BI53" i="31"/>
  <c r="BH53" i="31"/>
  <c r="BG53" i="31"/>
  <c r="BF53" i="31"/>
  <c r="BE53" i="31"/>
  <c r="BD53" i="31"/>
  <c r="BC53" i="31"/>
  <c r="BB53" i="31"/>
  <c r="AZ53" i="31"/>
  <c r="AY53" i="31"/>
  <c r="AW53" i="31"/>
  <c r="AV53" i="31"/>
  <c r="AU53" i="31"/>
  <c r="AT53" i="31"/>
  <c r="AS53" i="31"/>
  <c r="AR53" i="31"/>
  <c r="AQ53" i="31"/>
  <c r="AP53" i="31"/>
  <c r="AO53" i="31"/>
  <c r="AN53" i="31"/>
  <c r="AM53" i="31"/>
  <c r="AL53" i="31"/>
  <c r="AK53" i="31"/>
  <c r="AJ53" i="31"/>
  <c r="AI53" i="31"/>
  <c r="AH53" i="31"/>
  <c r="AG53" i="31"/>
  <c r="AF53" i="31"/>
  <c r="AE53" i="31"/>
  <c r="E53" i="31"/>
  <c r="BW52" i="31"/>
  <c r="BV52" i="31"/>
  <c r="BT52" i="31"/>
  <c r="BS52" i="31"/>
  <c r="BR52" i="31"/>
  <c r="BQ52" i="31"/>
  <c r="BP52" i="31"/>
  <c r="BO52" i="31"/>
  <c r="BN52" i="31"/>
  <c r="BM52" i="31"/>
  <c r="BL52" i="31"/>
  <c r="BK52" i="31"/>
  <c r="BJ52" i="31"/>
  <c r="BI52" i="31"/>
  <c r="BH52" i="31"/>
  <c r="BG52" i="31"/>
  <c r="BF52" i="31"/>
  <c r="BE52" i="31"/>
  <c r="BD52" i="31"/>
  <c r="BC52" i="31"/>
  <c r="BB52" i="31"/>
  <c r="AZ52" i="31"/>
  <c r="AY52" i="31"/>
  <c r="AW52" i="31"/>
  <c r="AV52" i="31"/>
  <c r="AU52" i="31"/>
  <c r="AT52" i="31"/>
  <c r="AS52" i="31"/>
  <c r="AR52" i="31"/>
  <c r="AQ52" i="31"/>
  <c r="AP52" i="31"/>
  <c r="AO52" i="31"/>
  <c r="AN52" i="31"/>
  <c r="AM52" i="31"/>
  <c r="AL52" i="31"/>
  <c r="AK52" i="31"/>
  <c r="AJ52" i="31"/>
  <c r="AI52" i="31"/>
  <c r="AH52" i="31"/>
  <c r="AG52" i="31"/>
  <c r="AF52" i="31"/>
  <c r="AE52" i="31"/>
  <c r="E52" i="31"/>
  <c r="BW51" i="31"/>
  <c r="BV51" i="31"/>
  <c r="BT51" i="31"/>
  <c r="BS51" i="31"/>
  <c r="BR51" i="31"/>
  <c r="BQ51" i="31"/>
  <c r="BP51" i="31"/>
  <c r="BO51" i="31"/>
  <c r="BN51" i="31"/>
  <c r="BM51" i="31"/>
  <c r="BL51" i="31"/>
  <c r="BK51" i="31"/>
  <c r="BJ51" i="31"/>
  <c r="BI51" i="31"/>
  <c r="BH51" i="31"/>
  <c r="BG51" i="31"/>
  <c r="BF51" i="31"/>
  <c r="BE51" i="31"/>
  <c r="BD51" i="31"/>
  <c r="BC51" i="31"/>
  <c r="BB51" i="31"/>
  <c r="AZ51" i="31"/>
  <c r="AY51" i="31"/>
  <c r="AW51" i="31"/>
  <c r="AV51" i="31"/>
  <c r="AU51" i="31"/>
  <c r="AT51" i="31"/>
  <c r="AS51" i="31"/>
  <c r="AR51" i="31"/>
  <c r="AQ51" i="31"/>
  <c r="AP51" i="31"/>
  <c r="AO51" i="31"/>
  <c r="AN51" i="31"/>
  <c r="AM51" i="31"/>
  <c r="AL51" i="31"/>
  <c r="AK51" i="31"/>
  <c r="AJ51" i="31"/>
  <c r="AI51" i="31"/>
  <c r="AH51" i="31"/>
  <c r="AG51" i="31"/>
  <c r="AF51" i="31"/>
  <c r="AE51" i="31"/>
  <c r="E51" i="31"/>
  <c r="BW50" i="31"/>
  <c r="BV50" i="31"/>
  <c r="BT50" i="31"/>
  <c r="BS50" i="31"/>
  <c r="BR50" i="31"/>
  <c r="BQ50" i="31"/>
  <c r="BP50" i="31"/>
  <c r="BO50" i="31"/>
  <c r="BN50" i="31"/>
  <c r="BM50" i="31"/>
  <c r="BL50" i="31"/>
  <c r="BK50" i="31"/>
  <c r="BJ50" i="31"/>
  <c r="BI50" i="31"/>
  <c r="BH50" i="31"/>
  <c r="BG50" i="31"/>
  <c r="BF50" i="31"/>
  <c r="BE50" i="31"/>
  <c r="BD50" i="31"/>
  <c r="BC50" i="31"/>
  <c r="BB50" i="31"/>
  <c r="AZ50" i="31"/>
  <c r="AY50" i="31"/>
  <c r="AW50" i="31"/>
  <c r="AV50" i="31"/>
  <c r="AU50" i="31"/>
  <c r="AT50" i="31"/>
  <c r="AS50" i="31"/>
  <c r="AR50" i="31"/>
  <c r="AQ50" i="31"/>
  <c r="AP50" i="31"/>
  <c r="AO50" i="31"/>
  <c r="AN50" i="31"/>
  <c r="AM50" i="31"/>
  <c r="AL50" i="31"/>
  <c r="AK50" i="31"/>
  <c r="AJ50" i="31"/>
  <c r="AI50" i="31"/>
  <c r="AH50" i="31"/>
  <c r="AG50" i="31"/>
  <c r="AF50" i="31"/>
  <c r="AE50" i="31"/>
  <c r="E50" i="31"/>
  <c r="BW49" i="31"/>
  <c r="BV49" i="31"/>
  <c r="BT49" i="31"/>
  <c r="BS49" i="31"/>
  <c r="BR49" i="31"/>
  <c r="BQ49" i="31"/>
  <c r="BP49" i="31"/>
  <c r="BO49" i="31"/>
  <c r="BN49" i="31"/>
  <c r="BM49" i="31"/>
  <c r="BL49" i="31"/>
  <c r="BK49" i="31"/>
  <c r="BJ49" i="31"/>
  <c r="BI49" i="31"/>
  <c r="BH49" i="31"/>
  <c r="BG49" i="31"/>
  <c r="BF49" i="31"/>
  <c r="BE49" i="31"/>
  <c r="BD49" i="31"/>
  <c r="BC49" i="31"/>
  <c r="BB49" i="31"/>
  <c r="AZ49" i="31"/>
  <c r="AY49" i="31"/>
  <c r="AW49" i="31"/>
  <c r="AV49" i="31"/>
  <c r="AU49" i="31"/>
  <c r="AT49" i="31"/>
  <c r="AS49" i="31"/>
  <c r="AR49" i="31"/>
  <c r="AQ49" i="31"/>
  <c r="AP49" i="31"/>
  <c r="AO49" i="31"/>
  <c r="AN49" i="31"/>
  <c r="AM49" i="31"/>
  <c r="AL49" i="31"/>
  <c r="AK49" i="31"/>
  <c r="AJ49" i="31"/>
  <c r="AI49" i="31"/>
  <c r="AH49" i="31"/>
  <c r="AG49" i="31"/>
  <c r="AF49" i="31"/>
  <c r="AE49" i="31"/>
  <c r="E49" i="31"/>
  <c r="BW48" i="31"/>
  <c r="BV48" i="31"/>
  <c r="BT48" i="31"/>
  <c r="BS48" i="31"/>
  <c r="BR48" i="31"/>
  <c r="BQ48" i="31"/>
  <c r="BP48" i="31"/>
  <c r="BO48" i="31"/>
  <c r="BN48" i="31"/>
  <c r="BM48" i="31"/>
  <c r="BL48" i="31"/>
  <c r="BK48" i="31"/>
  <c r="BJ48" i="31"/>
  <c r="BI48" i="31"/>
  <c r="BH48" i="31"/>
  <c r="BG48" i="31"/>
  <c r="BF48" i="31"/>
  <c r="BE48" i="31"/>
  <c r="BD48" i="31"/>
  <c r="BC48" i="31"/>
  <c r="BB48" i="31"/>
  <c r="AZ48" i="31"/>
  <c r="AY48" i="31"/>
  <c r="AW48" i="31"/>
  <c r="AV48" i="31"/>
  <c r="AU48" i="31"/>
  <c r="AT48" i="31"/>
  <c r="AS48" i="31"/>
  <c r="AR48" i="31"/>
  <c r="AQ48" i="31"/>
  <c r="AP48" i="31"/>
  <c r="AO48" i="31"/>
  <c r="AN48" i="31"/>
  <c r="AM48" i="31"/>
  <c r="AL48" i="31"/>
  <c r="AK48" i="31"/>
  <c r="AJ48" i="31"/>
  <c r="AI48" i="31"/>
  <c r="AH48" i="31"/>
  <c r="AG48" i="31"/>
  <c r="AF48" i="31"/>
  <c r="AE48" i="31"/>
  <c r="E48" i="31"/>
  <c r="BW47" i="31"/>
  <c r="BV47" i="31"/>
  <c r="BT47" i="31"/>
  <c r="BS47" i="31"/>
  <c r="BR47" i="31"/>
  <c r="BQ47" i="31"/>
  <c r="BP47" i="31"/>
  <c r="BO47" i="31"/>
  <c r="BN47" i="31"/>
  <c r="BM47" i="31"/>
  <c r="BL47" i="31"/>
  <c r="BK47" i="31"/>
  <c r="BJ47" i="31"/>
  <c r="BI47" i="31"/>
  <c r="BH47" i="31"/>
  <c r="BG47" i="31"/>
  <c r="BF47" i="31"/>
  <c r="BE47" i="31"/>
  <c r="BD47" i="31"/>
  <c r="BC47" i="31"/>
  <c r="BB47" i="31"/>
  <c r="AZ47" i="31"/>
  <c r="AY47" i="31"/>
  <c r="AW47" i="31"/>
  <c r="AV47" i="31"/>
  <c r="AU47" i="31"/>
  <c r="AT47" i="31"/>
  <c r="AS47" i="31"/>
  <c r="AR47" i="31"/>
  <c r="AQ47" i="31"/>
  <c r="AP47" i="31"/>
  <c r="AO47" i="31"/>
  <c r="AN47" i="31"/>
  <c r="AM47" i="31"/>
  <c r="AL47" i="31"/>
  <c r="AK47" i="31"/>
  <c r="AJ47" i="31"/>
  <c r="AI47" i="31"/>
  <c r="AH47" i="31"/>
  <c r="AG47" i="31"/>
  <c r="AF47" i="31"/>
  <c r="AE47" i="31"/>
  <c r="E47" i="31"/>
  <c r="BW46" i="31"/>
  <c r="BV46" i="31"/>
  <c r="BT46" i="31"/>
  <c r="BS46" i="31"/>
  <c r="BR46" i="31"/>
  <c r="BQ46" i="31"/>
  <c r="BP46" i="31"/>
  <c r="BO46" i="31"/>
  <c r="BN46" i="31"/>
  <c r="BM46" i="31"/>
  <c r="BL46" i="31"/>
  <c r="BK46" i="31"/>
  <c r="BJ46" i="31"/>
  <c r="BI46" i="31"/>
  <c r="BH46" i="31"/>
  <c r="BG46" i="31"/>
  <c r="BF46" i="31"/>
  <c r="BE46" i="31"/>
  <c r="BD46" i="31"/>
  <c r="BC46" i="31"/>
  <c r="BB46" i="31"/>
  <c r="AZ46" i="31"/>
  <c r="AY46" i="31"/>
  <c r="AW46" i="31"/>
  <c r="AV46" i="31"/>
  <c r="AU46" i="31"/>
  <c r="AT46" i="31"/>
  <c r="AS46" i="31"/>
  <c r="AR46" i="31"/>
  <c r="AQ46" i="31"/>
  <c r="AP46" i="31"/>
  <c r="AO46" i="31"/>
  <c r="AN46" i="31"/>
  <c r="AM46" i="31"/>
  <c r="AL46" i="31"/>
  <c r="AK46" i="31"/>
  <c r="AJ46" i="31"/>
  <c r="AI46" i="31"/>
  <c r="AH46" i="31"/>
  <c r="AG46" i="31"/>
  <c r="AF46" i="31"/>
  <c r="AE46" i="31"/>
  <c r="E46" i="31"/>
  <c r="BW45" i="31"/>
  <c r="BV45" i="31"/>
  <c r="BT45" i="31"/>
  <c r="BS45" i="31"/>
  <c r="BR45" i="31"/>
  <c r="BQ45" i="31"/>
  <c r="BP45" i="31"/>
  <c r="BO45" i="31"/>
  <c r="BN45" i="31"/>
  <c r="BM45" i="31"/>
  <c r="BL45" i="31"/>
  <c r="BK45" i="31"/>
  <c r="BJ45" i="31"/>
  <c r="BI45" i="31"/>
  <c r="BH45" i="31"/>
  <c r="BG45" i="31"/>
  <c r="BF45" i="31"/>
  <c r="BE45" i="31"/>
  <c r="BD45" i="31"/>
  <c r="BC45" i="31"/>
  <c r="BB45" i="31"/>
  <c r="AZ45" i="31"/>
  <c r="AY45" i="31"/>
  <c r="AW45" i="31"/>
  <c r="AV45" i="31"/>
  <c r="AU45" i="31"/>
  <c r="AT45" i="31"/>
  <c r="AS45" i="31"/>
  <c r="AR45" i="31"/>
  <c r="AQ45" i="31"/>
  <c r="AP45" i="31"/>
  <c r="AO45" i="31"/>
  <c r="AN45" i="31"/>
  <c r="AM45" i="31"/>
  <c r="AL45" i="31"/>
  <c r="AK45" i="31"/>
  <c r="AJ45" i="31"/>
  <c r="AI45" i="31"/>
  <c r="AH45" i="31"/>
  <c r="AG45" i="31"/>
  <c r="AF45" i="31"/>
  <c r="AE45" i="31"/>
  <c r="E45" i="31"/>
  <c r="BW44" i="31"/>
  <c r="BV44" i="31"/>
  <c r="BT44" i="31"/>
  <c r="BS44" i="31"/>
  <c r="BR44" i="31"/>
  <c r="BQ44" i="31"/>
  <c r="BP44" i="31"/>
  <c r="BO44" i="31"/>
  <c r="BN44" i="31"/>
  <c r="BM44" i="31"/>
  <c r="BL44" i="31"/>
  <c r="BK44" i="31"/>
  <c r="BJ44" i="31"/>
  <c r="BI44" i="31"/>
  <c r="BH44" i="31"/>
  <c r="BG44" i="31"/>
  <c r="BF44" i="31"/>
  <c r="BE44" i="31"/>
  <c r="BD44" i="31"/>
  <c r="BC44" i="31"/>
  <c r="BB44" i="31"/>
  <c r="AZ44" i="31"/>
  <c r="AY44" i="31"/>
  <c r="AW44" i="31"/>
  <c r="AV44" i="31"/>
  <c r="AU44" i="31"/>
  <c r="AT44" i="31"/>
  <c r="AS44" i="31"/>
  <c r="AR44" i="31"/>
  <c r="AQ44" i="31"/>
  <c r="AP44" i="31"/>
  <c r="AO44" i="31"/>
  <c r="AN44" i="31"/>
  <c r="AM44" i="31"/>
  <c r="AL44" i="31"/>
  <c r="AK44" i="31"/>
  <c r="AJ44" i="31"/>
  <c r="AI44" i="31"/>
  <c r="AH44" i="31"/>
  <c r="AG44" i="31"/>
  <c r="AF44" i="31"/>
  <c r="AE44" i="31"/>
  <c r="E44" i="31"/>
  <c r="BW43" i="31"/>
  <c r="BV43" i="31"/>
  <c r="BT43" i="31"/>
  <c r="BS43" i="31"/>
  <c r="BR43" i="31"/>
  <c r="BQ43" i="31"/>
  <c r="BP43" i="31"/>
  <c r="BO43" i="31"/>
  <c r="BN43" i="31"/>
  <c r="BM43" i="31"/>
  <c r="BL43" i="31"/>
  <c r="BK43" i="31"/>
  <c r="BJ43" i="31"/>
  <c r="BI43" i="31"/>
  <c r="BH43" i="31"/>
  <c r="BG43" i="31"/>
  <c r="BF43" i="31"/>
  <c r="BE43" i="31"/>
  <c r="BD43" i="31"/>
  <c r="BC43" i="31"/>
  <c r="BB43" i="31"/>
  <c r="AZ43" i="31"/>
  <c r="AY43" i="31"/>
  <c r="AW43" i="31"/>
  <c r="AV43" i="31"/>
  <c r="AU43" i="31"/>
  <c r="AT43" i="31"/>
  <c r="AS43" i="31"/>
  <c r="AR43" i="31"/>
  <c r="AQ43" i="31"/>
  <c r="AP43" i="31"/>
  <c r="AO43" i="31"/>
  <c r="AN43" i="31"/>
  <c r="AM43" i="31"/>
  <c r="AL43" i="31"/>
  <c r="AK43" i="31"/>
  <c r="AJ43" i="31"/>
  <c r="AI43" i="31"/>
  <c r="AH43" i="31"/>
  <c r="AG43" i="31"/>
  <c r="AF43" i="31"/>
  <c r="AE43" i="31"/>
  <c r="E43" i="31"/>
  <c r="BW42" i="31"/>
  <c r="BV42" i="31"/>
  <c r="BT42" i="31"/>
  <c r="BS42" i="31"/>
  <c r="BI42" i="31"/>
  <c r="BH42" i="31"/>
  <c r="BG42" i="31"/>
  <c r="BF42" i="31"/>
  <c r="BE42" i="31"/>
  <c r="BD42" i="31"/>
  <c r="BC42" i="31"/>
  <c r="BB42" i="31"/>
  <c r="AZ42" i="31"/>
  <c r="AY42" i="31"/>
  <c r="AW42" i="31"/>
  <c r="AV42" i="31"/>
  <c r="AL42" i="31"/>
  <c r="AK42" i="31"/>
  <c r="AJ42" i="31"/>
  <c r="AI42" i="31"/>
  <c r="AH42" i="31"/>
  <c r="AG42" i="31"/>
  <c r="AF42" i="31"/>
  <c r="AE42" i="31"/>
  <c r="E42" i="31"/>
  <c r="BW41" i="31"/>
  <c r="BV41" i="31"/>
  <c r="BT41" i="31"/>
  <c r="BS41" i="31"/>
  <c r="BG41" i="31"/>
  <c r="BF41" i="31"/>
  <c r="BE41" i="31"/>
  <c r="BD41" i="31"/>
  <c r="BC41" i="31"/>
  <c r="BB41" i="31"/>
  <c r="AZ41" i="31"/>
  <c r="AY41" i="31"/>
  <c r="AW41" i="31"/>
  <c r="AV41" i="31"/>
  <c r="AJ41" i="31"/>
  <c r="AI41" i="31"/>
  <c r="AH41" i="31"/>
  <c r="AG41" i="31"/>
  <c r="AF41" i="31"/>
  <c r="AE41" i="31"/>
  <c r="E41" i="31"/>
  <c r="BW40" i="31"/>
  <c r="BV40" i="31"/>
  <c r="BT40" i="31"/>
  <c r="BS40" i="31"/>
  <c r="BG40" i="31"/>
  <c r="BF40" i="31"/>
  <c r="BE40" i="31"/>
  <c r="BD40" i="31"/>
  <c r="BC40" i="31"/>
  <c r="BB40" i="31"/>
  <c r="AZ40" i="31"/>
  <c r="AY40" i="31"/>
  <c r="AW40" i="31"/>
  <c r="AV40" i="31"/>
  <c r="AJ40" i="31"/>
  <c r="AI40" i="31"/>
  <c r="AH40" i="31"/>
  <c r="AG40" i="31"/>
  <c r="AF40" i="31"/>
  <c r="AE40" i="31"/>
  <c r="E40" i="31"/>
  <c r="BW39" i="31"/>
  <c r="BV39" i="31"/>
  <c r="BT39" i="31"/>
  <c r="BS39" i="31"/>
  <c r="BG39" i="31"/>
  <c r="BF39" i="31"/>
  <c r="BE39" i="31"/>
  <c r="BD39" i="31"/>
  <c r="BC39" i="31"/>
  <c r="BB39" i="31"/>
  <c r="AZ39" i="31"/>
  <c r="AY39" i="31"/>
  <c r="AW39" i="31"/>
  <c r="AV39" i="31"/>
  <c r="AJ39" i="31"/>
  <c r="AI39" i="31"/>
  <c r="AH39" i="31"/>
  <c r="AG39" i="31"/>
  <c r="AF39" i="31"/>
  <c r="AE39" i="31"/>
  <c r="E39" i="31"/>
  <c r="BW34" i="31"/>
  <c r="BV34" i="31"/>
  <c r="BT34" i="31"/>
  <c r="BS34" i="31"/>
  <c r="BR34" i="31"/>
  <c r="BQ34" i="31"/>
  <c r="BP34" i="31"/>
  <c r="BO34" i="31"/>
  <c r="BN34" i="31"/>
  <c r="BM34" i="31"/>
  <c r="BL34" i="31"/>
  <c r="BK34" i="31"/>
  <c r="BJ34" i="31"/>
  <c r="BI34" i="31"/>
  <c r="BH34" i="31"/>
  <c r="BG34" i="31"/>
  <c r="BF34" i="31"/>
  <c r="BE34" i="31"/>
  <c r="BD34" i="31"/>
  <c r="BC34" i="31"/>
  <c r="BB34" i="31"/>
  <c r="AZ34" i="31"/>
  <c r="AY34" i="31"/>
  <c r="AW34" i="31"/>
  <c r="AV34" i="31"/>
  <c r="AU34" i="31"/>
  <c r="AT34" i="31"/>
  <c r="AS34" i="31"/>
  <c r="AR34" i="31"/>
  <c r="AQ34" i="31"/>
  <c r="AP34" i="31"/>
  <c r="AO34" i="31"/>
  <c r="AN34" i="31"/>
  <c r="AM34" i="31"/>
  <c r="AL34" i="31"/>
  <c r="AK34" i="31"/>
  <c r="AJ34" i="31"/>
  <c r="AI34" i="31"/>
  <c r="AH34" i="31"/>
  <c r="AG34" i="31"/>
  <c r="AF34" i="31"/>
  <c r="AE34" i="31"/>
  <c r="E34" i="31"/>
  <c r="BW33" i="31"/>
  <c r="BV33" i="31"/>
  <c r="BT33" i="31"/>
  <c r="BS33" i="31"/>
  <c r="BR33" i="31"/>
  <c r="BQ33" i="31"/>
  <c r="BP33" i="31"/>
  <c r="BO33" i="31"/>
  <c r="BN33" i="31"/>
  <c r="BM33" i="31"/>
  <c r="BL33" i="31"/>
  <c r="BK33" i="31"/>
  <c r="BJ33" i="31"/>
  <c r="BI33" i="31"/>
  <c r="BH33" i="31"/>
  <c r="BG33" i="31"/>
  <c r="BF33" i="31"/>
  <c r="BE33" i="31"/>
  <c r="BD33" i="31"/>
  <c r="BC33" i="31"/>
  <c r="BB33" i="31"/>
  <c r="AZ33" i="31"/>
  <c r="AY33" i="31"/>
  <c r="AW33" i="31"/>
  <c r="AV33" i="31"/>
  <c r="AU33" i="31"/>
  <c r="AT33" i="31"/>
  <c r="AS33" i="31"/>
  <c r="AR33" i="31"/>
  <c r="AQ33" i="31"/>
  <c r="AP33" i="31"/>
  <c r="AO33" i="31"/>
  <c r="AN33" i="31"/>
  <c r="AM33" i="31"/>
  <c r="AL33" i="31"/>
  <c r="AK33" i="31"/>
  <c r="AJ33" i="31"/>
  <c r="AI33" i="31"/>
  <c r="AH33" i="31"/>
  <c r="AG33" i="31"/>
  <c r="AF33" i="31"/>
  <c r="AE33" i="31"/>
  <c r="E33" i="31"/>
  <c r="E32" i="31"/>
  <c r="E31" i="31"/>
  <c r="E30" i="31"/>
  <c r="E29" i="31"/>
  <c r="E28" i="31"/>
  <c r="BW27" i="31"/>
  <c r="BV27" i="31"/>
  <c r="BU27" i="31"/>
  <c r="BT27" i="31"/>
  <c r="BS27" i="31"/>
  <c r="BR27" i="31"/>
  <c r="BQ27" i="31"/>
  <c r="BP27" i="31"/>
  <c r="BO27" i="31"/>
  <c r="BN27" i="31"/>
  <c r="BM27" i="31"/>
  <c r="BL27" i="31"/>
  <c r="BK27" i="31"/>
  <c r="BJ27" i="31"/>
  <c r="BI27" i="31"/>
  <c r="BH27" i="31"/>
  <c r="BG27" i="31"/>
  <c r="AZ27" i="31"/>
  <c r="AY27" i="31"/>
  <c r="AX27" i="31"/>
  <c r="AW27" i="31"/>
  <c r="AV27" i="31"/>
  <c r="AU27" i="31"/>
  <c r="AT27" i="31"/>
  <c r="AS27" i="31"/>
  <c r="AR27" i="31"/>
  <c r="AQ27" i="31"/>
  <c r="AP27" i="31"/>
  <c r="AO27" i="31"/>
  <c r="E27" i="31"/>
  <c r="BW26" i="31"/>
  <c r="BV26" i="31"/>
  <c r="BU26" i="31"/>
  <c r="BT26" i="31"/>
  <c r="BS26" i="31"/>
  <c r="BR26" i="31"/>
  <c r="BQ26" i="31"/>
  <c r="BP26" i="31"/>
  <c r="BO26" i="31"/>
  <c r="BN26" i="31"/>
  <c r="BM26" i="31"/>
  <c r="BL26" i="31"/>
  <c r="BK26" i="31"/>
  <c r="BJ26" i="31"/>
  <c r="BI26" i="31"/>
  <c r="BH26" i="31"/>
  <c r="BG26" i="31"/>
  <c r="AZ26" i="31"/>
  <c r="AY26" i="31"/>
  <c r="AX26" i="31"/>
  <c r="AW26" i="31"/>
  <c r="AV26" i="31"/>
  <c r="AU26" i="31"/>
  <c r="AT26" i="31"/>
  <c r="AS26" i="31"/>
  <c r="AR26" i="31"/>
  <c r="AQ26" i="31"/>
  <c r="AP26" i="31"/>
  <c r="AO26" i="31"/>
  <c r="E26" i="31"/>
  <c r="BW25" i="31"/>
  <c r="BV25" i="31"/>
  <c r="BU25" i="31"/>
  <c r="BT25" i="31"/>
  <c r="BS25" i="31"/>
  <c r="BR25" i="31"/>
  <c r="BQ25" i="31"/>
  <c r="BP25" i="31"/>
  <c r="BO25" i="31"/>
  <c r="BN25" i="31"/>
  <c r="BM25" i="31"/>
  <c r="BL25" i="31"/>
  <c r="BK25" i="31"/>
  <c r="BJ25" i="31"/>
  <c r="BI25" i="31"/>
  <c r="BH25" i="31"/>
  <c r="BG25" i="31"/>
  <c r="AZ25" i="31"/>
  <c r="AY25" i="31"/>
  <c r="AX25" i="31"/>
  <c r="AW25" i="31"/>
  <c r="AV25" i="31"/>
  <c r="AU25" i="31"/>
  <c r="AT25" i="31"/>
  <c r="AS25" i="31"/>
  <c r="AR25" i="31"/>
  <c r="AQ25" i="31"/>
  <c r="AP25" i="31"/>
  <c r="AO25" i="31"/>
  <c r="E25" i="31"/>
  <c r="BW24" i="31"/>
  <c r="BV24" i="31"/>
  <c r="BU24" i="31"/>
  <c r="BT24" i="31"/>
  <c r="BS24" i="31"/>
  <c r="BR24" i="31"/>
  <c r="BQ24" i="31"/>
  <c r="BP24" i="31"/>
  <c r="BO24" i="31"/>
  <c r="BN24" i="31"/>
  <c r="BM24" i="31"/>
  <c r="BL24" i="31"/>
  <c r="BK24" i="31"/>
  <c r="BJ24" i="31"/>
  <c r="BI24" i="31"/>
  <c r="BH24" i="31"/>
  <c r="BG24" i="31"/>
  <c r="AZ24" i="31"/>
  <c r="AY24" i="31"/>
  <c r="AX24" i="31"/>
  <c r="AW24" i="31"/>
  <c r="AV24" i="31"/>
  <c r="AU24" i="31"/>
  <c r="AT24" i="31"/>
  <c r="AS24" i="31"/>
  <c r="AR24" i="31"/>
  <c r="AQ24" i="31"/>
  <c r="AP24" i="31"/>
  <c r="AO24" i="31"/>
  <c r="E24" i="31"/>
  <c r="BW23" i="31"/>
  <c r="BV23" i="31"/>
  <c r="BU23" i="31"/>
  <c r="BT23" i="31"/>
  <c r="BS23" i="31"/>
  <c r="BR23" i="31"/>
  <c r="BQ23" i="31"/>
  <c r="BP23" i="31"/>
  <c r="BO23" i="31"/>
  <c r="BN23" i="31"/>
  <c r="BM23" i="31"/>
  <c r="BL23" i="31"/>
  <c r="BK23" i="31"/>
  <c r="BJ23" i="31"/>
  <c r="BI23" i="31"/>
  <c r="BH23" i="31"/>
  <c r="BG23" i="31"/>
  <c r="AZ23" i="31"/>
  <c r="AY23" i="31"/>
  <c r="AX23" i="31"/>
  <c r="AW23" i="31"/>
  <c r="AV23" i="31"/>
  <c r="AU23" i="31"/>
  <c r="AT23" i="31"/>
  <c r="AS23" i="31"/>
  <c r="AR23" i="31"/>
  <c r="AQ23" i="31"/>
  <c r="AP23" i="31"/>
  <c r="AO23" i="31"/>
  <c r="E23" i="31"/>
  <c r="BW22" i="31"/>
  <c r="BV22" i="31"/>
  <c r="BU22" i="31"/>
  <c r="BT22" i="31"/>
  <c r="BS22" i="31"/>
  <c r="BR22" i="31"/>
  <c r="BQ22" i="31"/>
  <c r="BP22" i="31"/>
  <c r="BO22" i="31"/>
  <c r="BN22" i="31"/>
  <c r="BM22" i="31"/>
  <c r="BL22" i="31"/>
  <c r="BK22" i="31"/>
  <c r="BJ22" i="31"/>
  <c r="BI22" i="31"/>
  <c r="BH22" i="31"/>
  <c r="BG22" i="31"/>
  <c r="AZ22" i="31"/>
  <c r="AY22" i="31"/>
  <c r="AX22" i="31"/>
  <c r="AW22" i="31"/>
  <c r="AV22" i="31"/>
  <c r="AU22" i="31"/>
  <c r="AT22" i="31"/>
  <c r="AS22" i="31"/>
  <c r="AR22" i="31"/>
  <c r="AQ22" i="31"/>
  <c r="AP22" i="31"/>
  <c r="AO22" i="31"/>
  <c r="E22" i="31"/>
  <c r="BW21" i="31"/>
  <c r="BV21" i="31"/>
  <c r="BU21" i="31"/>
  <c r="BT21" i="31"/>
  <c r="BS21" i="31"/>
  <c r="BR21" i="31"/>
  <c r="BQ21" i="31"/>
  <c r="BP21" i="31"/>
  <c r="BO21" i="31"/>
  <c r="BN21" i="31"/>
  <c r="BM21" i="31"/>
  <c r="BL21" i="31"/>
  <c r="BK21" i="31"/>
  <c r="BJ21" i="31"/>
  <c r="BI21" i="31"/>
  <c r="BH21" i="31"/>
  <c r="BG21" i="31"/>
  <c r="AZ21" i="31"/>
  <c r="AY21" i="31"/>
  <c r="AX21" i="31"/>
  <c r="AW21" i="31"/>
  <c r="AV21" i="31"/>
  <c r="AU21" i="31"/>
  <c r="AT21" i="31"/>
  <c r="AS21" i="31"/>
  <c r="AR21" i="31"/>
  <c r="AQ21" i="31"/>
  <c r="AP21" i="31"/>
  <c r="AO21" i="31"/>
  <c r="E21" i="31"/>
  <c r="BW20" i="31"/>
  <c r="BV20" i="31"/>
  <c r="BU20" i="31"/>
  <c r="BT20" i="31"/>
  <c r="BS20" i="31"/>
  <c r="BR20" i="31"/>
  <c r="BQ20" i="31"/>
  <c r="BP20" i="31"/>
  <c r="BO20" i="31"/>
  <c r="BN20" i="31"/>
  <c r="BM20" i="31"/>
  <c r="BL20" i="31"/>
  <c r="BK20" i="31"/>
  <c r="BJ20" i="31"/>
  <c r="BI20" i="31"/>
  <c r="BH20" i="31"/>
  <c r="BG20" i="31"/>
  <c r="AZ20" i="31"/>
  <c r="AY20" i="31"/>
  <c r="AX20" i="31"/>
  <c r="AW20" i="31"/>
  <c r="AV20" i="31"/>
  <c r="AU20" i="31"/>
  <c r="AT20" i="31"/>
  <c r="AS20" i="31"/>
  <c r="AR20" i="31"/>
  <c r="AQ20" i="31"/>
  <c r="AP20" i="31"/>
  <c r="AO20" i="31"/>
  <c r="E20" i="31"/>
  <c r="BW19" i="31"/>
  <c r="BV19" i="31"/>
  <c r="BU19" i="31"/>
  <c r="BT19" i="31"/>
  <c r="BS19" i="31"/>
  <c r="BR19" i="31"/>
  <c r="BQ19" i="31"/>
  <c r="BP19" i="31"/>
  <c r="BO19" i="31"/>
  <c r="BN19" i="31"/>
  <c r="BM19" i="31"/>
  <c r="BL19" i="31"/>
  <c r="BK19" i="31"/>
  <c r="BJ19" i="31"/>
  <c r="BI19" i="31"/>
  <c r="BH19" i="31"/>
  <c r="BG19" i="31"/>
  <c r="AZ19" i="31"/>
  <c r="AY19" i="31"/>
  <c r="AX19" i="31"/>
  <c r="AW19" i="31"/>
  <c r="AV19" i="31"/>
  <c r="AU19" i="31"/>
  <c r="AT19" i="31"/>
  <c r="AS19" i="31"/>
  <c r="AR19" i="31"/>
  <c r="AQ19" i="31"/>
  <c r="AP19" i="31"/>
  <c r="AO19" i="31"/>
  <c r="E19" i="31"/>
  <c r="BW18" i="31"/>
  <c r="BV18" i="31"/>
  <c r="BU18" i="31"/>
  <c r="BT18" i="31"/>
  <c r="BS18" i="31"/>
  <c r="BR18" i="31"/>
  <c r="BQ18" i="31"/>
  <c r="BP18" i="31"/>
  <c r="BO18" i="31"/>
  <c r="BN18" i="31"/>
  <c r="BM18" i="31"/>
  <c r="BL18" i="31"/>
  <c r="BK18" i="31"/>
  <c r="BJ18" i="31"/>
  <c r="BI18" i="31"/>
  <c r="BH18" i="31"/>
  <c r="BG18" i="31"/>
  <c r="AZ18" i="31"/>
  <c r="AY18" i="31"/>
  <c r="AX18" i="31"/>
  <c r="AW18" i="31"/>
  <c r="AV18" i="31"/>
  <c r="AU18" i="31"/>
  <c r="AT18" i="31"/>
  <c r="AS18" i="31"/>
  <c r="AR18" i="31"/>
  <c r="AQ18" i="31"/>
  <c r="AP18" i="31"/>
  <c r="AO18" i="31"/>
  <c r="E18" i="31"/>
  <c r="BW17" i="31"/>
  <c r="BV17" i="31"/>
  <c r="BU17" i="31"/>
  <c r="BT17" i="31"/>
  <c r="BS17" i="31"/>
  <c r="BR17" i="31"/>
  <c r="BQ17" i="31"/>
  <c r="BP17" i="31"/>
  <c r="BO17" i="31"/>
  <c r="BN17" i="31"/>
  <c r="BM17" i="31"/>
  <c r="BL17" i="31"/>
  <c r="BK17" i="31"/>
  <c r="BJ17" i="31"/>
  <c r="BI17" i="31"/>
  <c r="BH17" i="31"/>
  <c r="BG17" i="31"/>
  <c r="AZ17" i="31"/>
  <c r="AY17" i="31"/>
  <c r="AX17" i="31"/>
  <c r="AW17" i="31"/>
  <c r="AV17" i="31"/>
  <c r="AU17" i="31"/>
  <c r="AT17" i="31"/>
  <c r="AS17" i="31"/>
  <c r="AR17" i="31"/>
  <c r="AQ17" i="31"/>
  <c r="AP17" i="31"/>
  <c r="AO17" i="31"/>
  <c r="E17" i="31"/>
  <c r="BW16" i="31"/>
  <c r="BV16" i="31"/>
  <c r="BU16" i="31"/>
  <c r="BT16" i="31"/>
  <c r="BS16" i="31"/>
  <c r="BR16" i="31"/>
  <c r="BQ16" i="31"/>
  <c r="BP16" i="31"/>
  <c r="BO16" i="31"/>
  <c r="BN16" i="31"/>
  <c r="BM16" i="31"/>
  <c r="BL16" i="31"/>
  <c r="BK16" i="31"/>
  <c r="BJ16" i="31"/>
  <c r="BI16" i="31"/>
  <c r="BH16" i="31"/>
  <c r="BG16" i="31"/>
  <c r="AZ16" i="31"/>
  <c r="AY16" i="31"/>
  <c r="AX16" i="31"/>
  <c r="AW16" i="31"/>
  <c r="AV16" i="31"/>
  <c r="AU16" i="31"/>
  <c r="AT16" i="31"/>
  <c r="AS16" i="31"/>
  <c r="AR16" i="31"/>
  <c r="AQ16" i="31"/>
  <c r="AP16" i="31"/>
  <c r="AO16" i="31"/>
  <c r="E16" i="31"/>
  <c r="BW15" i="31"/>
  <c r="BV15" i="31"/>
  <c r="BU15" i="31"/>
  <c r="BT15" i="31"/>
  <c r="BS15" i="31"/>
  <c r="BR15" i="31"/>
  <c r="BQ15" i="31"/>
  <c r="BP15" i="31"/>
  <c r="BO15" i="31"/>
  <c r="BN15" i="31"/>
  <c r="BM15" i="31"/>
  <c r="BL15" i="31"/>
  <c r="BK15" i="31"/>
  <c r="BJ15" i="31"/>
  <c r="BI15" i="31"/>
  <c r="BH15" i="31"/>
  <c r="BG15" i="31"/>
  <c r="AZ15" i="31"/>
  <c r="AY15" i="31"/>
  <c r="AX15" i="31"/>
  <c r="AW15" i="31"/>
  <c r="AV15" i="31"/>
  <c r="AU15" i="31"/>
  <c r="AT15" i="31"/>
  <c r="AS15" i="31"/>
  <c r="AR15" i="31"/>
  <c r="AQ15" i="31"/>
  <c r="AP15" i="31"/>
  <c r="AO15" i="31"/>
  <c r="E15" i="31"/>
  <c r="BW14" i="31"/>
  <c r="BV14" i="31"/>
  <c r="BU14" i="31"/>
  <c r="BT14" i="31"/>
  <c r="BS14" i="31"/>
  <c r="BR14" i="31"/>
  <c r="BQ14" i="31"/>
  <c r="BP14" i="31"/>
  <c r="BO14" i="31"/>
  <c r="BN14" i="31"/>
  <c r="BM14" i="31"/>
  <c r="BL14" i="31"/>
  <c r="BK14" i="31"/>
  <c r="BJ14" i="31"/>
  <c r="BI14" i="31"/>
  <c r="BH14" i="31"/>
  <c r="BG14" i="31"/>
  <c r="AZ14" i="31"/>
  <c r="AY14" i="31"/>
  <c r="AX14" i="31"/>
  <c r="AW14" i="31"/>
  <c r="AV14" i="31"/>
  <c r="AU14" i="31"/>
  <c r="AT14" i="31"/>
  <c r="AS14" i="31"/>
  <c r="AR14" i="31"/>
  <c r="AQ14" i="31"/>
  <c r="AP14" i="31"/>
  <c r="AO14" i="31"/>
  <c r="E14" i="31"/>
  <c r="BW13" i="31"/>
  <c r="BV13" i="31"/>
  <c r="BU13" i="31"/>
  <c r="BT13" i="31"/>
  <c r="BS13" i="31"/>
  <c r="BR13" i="31"/>
  <c r="BQ13" i="31"/>
  <c r="BP13" i="31"/>
  <c r="BO13" i="31"/>
  <c r="BN13" i="31"/>
  <c r="BM13" i="31"/>
  <c r="BL13" i="31"/>
  <c r="BK13" i="31"/>
  <c r="BJ13" i="31"/>
  <c r="BI13" i="31"/>
  <c r="BH13" i="31"/>
  <c r="BG13" i="31"/>
  <c r="AZ13" i="31"/>
  <c r="AY13" i="31"/>
  <c r="AX13" i="31"/>
  <c r="AW13" i="31"/>
  <c r="AV13" i="31"/>
  <c r="AU13" i="31"/>
  <c r="AT13" i="31"/>
  <c r="AS13" i="31"/>
  <c r="AR13" i="31"/>
  <c r="AQ13" i="31"/>
  <c r="AP13" i="31"/>
  <c r="AO13" i="31"/>
  <c r="E13" i="31"/>
  <c r="BW12" i="31"/>
  <c r="BV12" i="31"/>
  <c r="BU12" i="31"/>
  <c r="BT12" i="31"/>
  <c r="BS12" i="31"/>
  <c r="BR12" i="31"/>
  <c r="BQ12" i="31"/>
  <c r="BP12" i="31"/>
  <c r="BO12" i="31"/>
  <c r="BN12" i="31"/>
  <c r="BM12" i="31"/>
  <c r="BL12" i="31"/>
  <c r="BK12" i="31"/>
  <c r="BJ12" i="31"/>
  <c r="BI12" i="31"/>
  <c r="BH12" i="31"/>
  <c r="BG12" i="31"/>
  <c r="AZ12" i="31"/>
  <c r="AY12" i="31"/>
  <c r="AX12" i="31"/>
  <c r="AW12" i="31"/>
  <c r="AV12" i="31"/>
  <c r="AU12" i="31"/>
  <c r="AT12" i="31"/>
  <c r="AS12" i="31"/>
  <c r="AR12" i="31"/>
  <c r="AQ12" i="31"/>
  <c r="AP12" i="31"/>
  <c r="AO12" i="31"/>
  <c r="E12" i="31"/>
  <c r="BW9" i="31"/>
  <c r="BV9" i="31"/>
  <c r="BU9" i="31"/>
  <c r="BT9" i="31"/>
  <c r="BS9" i="31"/>
  <c r="BR9" i="31"/>
  <c r="BQ9" i="31"/>
  <c r="BP9" i="31"/>
  <c r="BO9" i="31"/>
  <c r="BN9" i="31"/>
  <c r="BM9" i="31"/>
  <c r="BL9" i="31"/>
  <c r="BK9" i="31"/>
  <c r="BJ9" i="31"/>
  <c r="BI9" i="31"/>
  <c r="BH9" i="31"/>
  <c r="BG9" i="31"/>
  <c r="BF9" i="31"/>
  <c r="BE9" i="31"/>
  <c r="BD9" i="31"/>
  <c r="BC9" i="31"/>
  <c r="BB9" i="31"/>
  <c r="AZ9" i="31"/>
  <c r="AY9" i="31"/>
  <c r="AX9" i="31"/>
  <c r="AW9" i="31"/>
  <c r="AV9" i="31"/>
  <c r="AU9" i="31"/>
  <c r="AT9" i="31"/>
  <c r="AS9" i="31"/>
  <c r="AR9" i="31"/>
  <c r="AQ9" i="31"/>
  <c r="AP9" i="31"/>
  <c r="AO9" i="31"/>
  <c r="AN9" i="31"/>
  <c r="AM9" i="31"/>
  <c r="AL9" i="31"/>
  <c r="AK9" i="31"/>
  <c r="AJ9" i="31"/>
  <c r="AI9" i="31"/>
  <c r="AH9" i="31"/>
  <c r="AG9" i="31"/>
  <c r="AF9" i="31"/>
  <c r="AE9" i="31"/>
  <c r="E9" i="31"/>
  <c r="BG11" i="30"/>
  <c r="BH11" i="30"/>
  <c r="BI11" i="30"/>
  <c r="BJ11" i="30"/>
  <c r="BK11" i="30"/>
  <c r="BG12" i="30"/>
  <c r="BH12" i="30"/>
  <c r="BI12" i="30"/>
  <c r="BJ12" i="30"/>
  <c r="BK12" i="30"/>
  <c r="BG13" i="30"/>
  <c r="BH13" i="30"/>
  <c r="BI13" i="30"/>
  <c r="BJ13" i="30"/>
  <c r="BK13" i="30"/>
  <c r="BG14" i="30"/>
  <c r="BH14" i="30"/>
  <c r="BI14" i="30"/>
  <c r="BJ14" i="30"/>
  <c r="BK14" i="30"/>
  <c r="BG15" i="30"/>
  <c r="BH15" i="30"/>
  <c r="BI15" i="30"/>
  <c r="BJ15" i="30"/>
  <c r="BK15" i="30"/>
  <c r="BG16" i="30"/>
  <c r="BH16" i="30"/>
  <c r="BI16" i="30"/>
  <c r="BJ16" i="30"/>
  <c r="BK16" i="30"/>
  <c r="BG17" i="30"/>
  <c r="BH17" i="30"/>
  <c r="BI17" i="30"/>
  <c r="BJ17" i="30"/>
  <c r="BK17" i="30"/>
  <c r="BG18" i="30"/>
  <c r="BH18" i="30"/>
  <c r="BI18" i="30"/>
  <c r="BJ18" i="30"/>
  <c r="BK18" i="30"/>
  <c r="BG19" i="30"/>
  <c r="BH19" i="30"/>
  <c r="BI19" i="30"/>
  <c r="BJ19" i="30"/>
  <c r="BK19" i="30"/>
  <c r="BG20" i="30"/>
  <c r="BH20" i="30"/>
  <c r="BI20" i="30"/>
  <c r="BJ20" i="30"/>
  <c r="BK20" i="30"/>
  <c r="BG21" i="30"/>
  <c r="BH21" i="30"/>
  <c r="BI21" i="30"/>
  <c r="BJ21" i="30"/>
  <c r="BK21" i="30"/>
  <c r="BG22" i="30"/>
  <c r="BH22" i="30"/>
  <c r="BI22" i="30"/>
  <c r="BJ22" i="30"/>
  <c r="BK22" i="30"/>
  <c r="BG23" i="30"/>
  <c r="BH23" i="30"/>
  <c r="BI23" i="30"/>
  <c r="BJ23" i="30"/>
  <c r="BK23" i="30"/>
  <c r="BG24" i="30"/>
  <c r="BH24" i="30"/>
  <c r="BI24" i="30"/>
  <c r="BJ24" i="30"/>
  <c r="BK24" i="30"/>
  <c r="BG25" i="30"/>
  <c r="BH25" i="30"/>
  <c r="BI25" i="30"/>
  <c r="BJ25" i="30"/>
  <c r="BK25" i="30"/>
  <c r="BG26" i="30"/>
  <c r="BH26" i="30"/>
  <c r="BI26" i="30"/>
  <c r="BJ26" i="30"/>
  <c r="BK26" i="30"/>
  <c r="BG27" i="30"/>
  <c r="BH27" i="30"/>
  <c r="BI27" i="30"/>
  <c r="BJ27" i="30"/>
  <c r="BK27" i="30"/>
  <c r="BG33" i="30"/>
  <c r="BH33" i="30"/>
  <c r="BI33" i="30"/>
  <c r="BJ33" i="30"/>
  <c r="BK33" i="30"/>
  <c r="BG34" i="30"/>
  <c r="BH34" i="30"/>
  <c r="BI34" i="30"/>
  <c r="BJ34" i="30"/>
  <c r="BK34" i="30"/>
  <c r="BG36" i="30"/>
  <c r="BH36" i="30"/>
  <c r="BI36" i="30"/>
  <c r="BJ36" i="30"/>
  <c r="BK36" i="30"/>
  <c r="BG37" i="30"/>
  <c r="BH37" i="30"/>
  <c r="BI37" i="30"/>
  <c r="BJ37" i="30"/>
  <c r="BK37" i="30"/>
  <c r="BG38" i="30"/>
  <c r="BH38" i="30"/>
  <c r="BI38" i="30"/>
  <c r="BJ38" i="30"/>
  <c r="BK38" i="30"/>
  <c r="BG39" i="30"/>
  <c r="BH39" i="30"/>
  <c r="BI39" i="30"/>
  <c r="BJ39" i="30"/>
  <c r="BK39" i="30"/>
  <c r="BG40" i="30"/>
  <c r="BH40" i="30"/>
  <c r="BI40" i="30"/>
  <c r="BJ40" i="30"/>
  <c r="BK40" i="30"/>
  <c r="BG41" i="30"/>
  <c r="BH41" i="30"/>
  <c r="BI41" i="30"/>
  <c r="BJ41" i="30"/>
  <c r="BK41" i="30"/>
  <c r="BG42" i="30"/>
  <c r="BH42" i="30"/>
  <c r="BI42" i="30"/>
  <c r="BJ42" i="30"/>
  <c r="BK42" i="30"/>
  <c r="BG43" i="30"/>
  <c r="BH43" i="30"/>
  <c r="BI43" i="30"/>
  <c r="BJ43" i="30"/>
  <c r="BK43" i="30"/>
  <c r="BG44" i="30"/>
  <c r="BH44" i="30"/>
  <c r="BI44" i="30"/>
  <c r="BJ44" i="30"/>
  <c r="BK44" i="30"/>
  <c r="BG45" i="30"/>
  <c r="BH45" i="30"/>
  <c r="BI45" i="30"/>
  <c r="BJ45" i="30"/>
  <c r="BK45" i="30"/>
  <c r="BG46" i="30"/>
  <c r="BH46" i="30"/>
  <c r="BI46" i="30"/>
  <c r="BJ46" i="30"/>
  <c r="BK46" i="30"/>
  <c r="BG47" i="30"/>
  <c r="BH47" i="30"/>
  <c r="BI47" i="30"/>
  <c r="BJ47" i="30"/>
  <c r="BK47" i="30"/>
  <c r="BG48" i="30"/>
  <c r="BH48" i="30"/>
  <c r="BI48" i="30"/>
  <c r="BJ48" i="30"/>
  <c r="BK48" i="30"/>
  <c r="BG49" i="30"/>
  <c r="BH49" i="30"/>
  <c r="BI49" i="30"/>
  <c r="BJ49" i="30"/>
  <c r="BK49" i="30"/>
  <c r="BG50" i="30"/>
  <c r="BH50" i="30"/>
  <c r="BI50" i="30"/>
  <c r="BJ50" i="30"/>
  <c r="BK50" i="30"/>
  <c r="BG51" i="30"/>
  <c r="BH51" i="30"/>
  <c r="BI51" i="30"/>
  <c r="BJ51" i="30"/>
  <c r="BK51" i="30"/>
  <c r="BG52" i="30"/>
  <c r="BH52" i="30"/>
  <c r="BI52" i="30"/>
  <c r="BJ52" i="30"/>
  <c r="BK52" i="30"/>
  <c r="BG53" i="30"/>
  <c r="BH53" i="30"/>
  <c r="BI53" i="30"/>
  <c r="BJ53" i="30"/>
  <c r="BK53" i="30"/>
  <c r="BG55" i="30"/>
  <c r="BH55" i="30"/>
  <c r="BI55" i="30"/>
  <c r="BJ55" i="30"/>
  <c r="BK55" i="30"/>
  <c r="AO18" i="30"/>
  <c r="BW60" i="30"/>
  <c r="BV60" i="30"/>
  <c r="BT60" i="30"/>
  <c r="BS60" i="30"/>
  <c r="BR60" i="30"/>
  <c r="BQ60" i="30"/>
  <c r="BP60" i="30"/>
  <c r="BO60" i="30"/>
  <c r="BN60" i="30"/>
  <c r="BM60" i="30"/>
  <c r="BL60" i="30"/>
  <c r="BK60" i="30"/>
  <c r="BJ60" i="30"/>
  <c r="BI60" i="30"/>
  <c r="BH60" i="30"/>
  <c r="BG60" i="30"/>
  <c r="BF60" i="30"/>
  <c r="BE60" i="30"/>
  <c r="BD60" i="30"/>
  <c r="BC60" i="30"/>
  <c r="BB60" i="30"/>
  <c r="AZ60" i="30"/>
  <c r="AY60" i="30"/>
  <c r="AW60" i="30"/>
  <c r="AV60" i="30"/>
  <c r="AU60" i="30"/>
  <c r="AT60" i="30"/>
  <c r="AS60" i="30"/>
  <c r="AR60" i="30"/>
  <c r="AQ60" i="30"/>
  <c r="AP60" i="30"/>
  <c r="AO60" i="30"/>
  <c r="AN60" i="30"/>
  <c r="AM60" i="30"/>
  <c r="AL60" i="30"/>
  <c r="AK60" i="30"/>
  <c r="AJ60" i="30"/>
  <c r="AI60" i="30"/>
  <c r="AH60" i="30"/>
  <c r="AG60" i="30"/>
  <c r="AF60" i="30"/>
  <c r="AE60" i="30"/>
  <c r="E60" i="30"/>
  <c r="BW59" i="30"/>
  <c r="BV59" i="30"/>
  <c r="BT59" i="30"/>
  <c r="BS59" i="30"/>
  <c r="BR59" i="30"/>
  <c r="BQ59" i="30"/>
  <c r="BP59" i="30"/>
  <c r="BO59" i="30"/>
  <c r="BN59" i="30"/>
  <c r="BM59" i="30"/>
  <c r="BL59" i="30"/>
  <c r="BK59" i="30"/>
  <c r="BJ59" i="30"/>
  <c r="BI59" i="30"/>
  <c r="BH59" i="30"/>
  <c r="BG59" i="30"/>
  <c r="BF59" i="30"/>
  <c r="BE59" i="30"/>
  <c r="BD59" i="30"/>
  <c r="BC59" i="30"/>
  <c r="BB59" i="30"/>
  <c r="AZ59" i="30"/>
  <c r="AY59" i="30"/>
  <c r="AW59" i="30"/>
  <c r="AV59" i="30"/>
  <c r="AU59" i="30"/>
  <c r="AT59" i="30"/>
  <c r="AS59" i="30"/>
  <c r="AR59" i="30"/>
  <c r="AQ59" i="30"/>
  <c r="AP59" i="30"/>
  <c r="AO59" i="30"/>
  <c r="AN59" i="30"/>
  <c r="AM59" i="30"/>
  <c r="AL59" i="30"/>
  <c r="AK59" i="30"/>
  <c r="AJ59" i="30"/>
  <c r="AI59" i="30"/>
  <c r="AH59" i="30"/>
  <c r="AG59" i="30"/>
  <c r="AF59" i="30"/>
  <c r="AE59" i="30"/>
  <c r="E59" i="30"/>
  <c r="BW58" i="30"/>
  <c r="BV58" i="30"/>
  <c r="BT58" i="30"/>
  <c r="BS58" i="30"/>
  <c r="BR58" i="30"/>
  <c r="BQ58" i="30"/>
  <c r="BP58" i="30"/>
  <c r="BO58" i="30"/>
  <c r="BN58" i="30"/>
  <c r="BM58" i="30"/>
  <c r="BL58" i="30"/>
  <c r="BK58" i="30"/>
  <c r="BJ58" i="30"/>
  <c r="BI58" i="30"/>
  <c r="BH58" i="30"/>
  <c r="BG58" i="30"/>
  <c r="BF58" i="30"/>
  <c r="BE58" i="30"/>
  <c r="BD58" i="30"/>
  <c r="BC58" i="30"/>
  <c r="BB58" i="30"/>
  <c r="AZ58" i="30"/>
  <c r="AY58" i="30"/>
  <c r="AW58" i="30"/>
  <c r="AV58" i="30"/>
  <c r="AU58" i="30"/>
  <c r="AT58" i="30"/>
  <c r="AS58" i="30"/>
  <c r="AR58" i="30"/>
  <c r="AQ58" i="30"/>
  <c r="AP58" i="30"/>
  <c r="AO58" i="30"/>
  <c r="AN58" i="30"/>
  <c r="AM58" i="30"/>
  <c r="AL58" i="30"/>
  <c r="AK58" i="30"/>
  <c r="AJ58" i="30"/>
  <c r="AI58" i="30"/>
  <c r="AH58" i="30"/>
  <c r="AG58" i="30"/>
  <c r="AF58" i="30"/>
  <c r="AE58" i="30"/>
  <c r="E58" i="30"/>
  <c r="BW57" i="30"/>
  <c r="BV57" i="30"/>
  <c r="BT57" i="30"/>
  <c r="BS57" i="30"/>
  <c r="BR57" i="30"/>
  <c r="BQ57" i="30"/>
  <c r="BP57" i="30"/>
  <c r="BO57" i="30"/>
  <c r="BN57" i="30"/>
  <c r="BM57" i="30"/>
  <c r="BL57" i="30"/>
  <c r="BK57" i="30"/>
  <c r="BJ57" i="30"/>
  <c r="BI57" i="30"/>
  <c r="BH57" i="30"/>
  <c r="BG57" i="30"/>
  <c r="BF57" i="30"/>
  <c r="BE57" i="30"/>
  <c r="BD57" i="30"/>
  <c r="BC57" i="30"/>
  <c r="BB57" i="30"/>
  <c r="AZ57" i="30"/>
  <c r="AY57" i="30"/>
  <c r="AW57" i="30"/>
  <c r="AV57" i="30"/>
  <c r="AU57" i="30"/>
  <c r="AT57" i="30"/>
  <c r="AS57" i="30"/>
  <c r="AR57" i="30"/>
  <c r="AQ57" i="30"/>
  <c r="AP57" i="30"/>
  <c r="AO57" i="30"/>
  <c r="AN57" i="30"/>
  <c r="AM57" i="30"/>
  <c r="AL57" i="30"/>
  <c r="AK57" i="30"/>
  <c r="AJ57" i="30"/>
  <c r="AI57" i="30"/>
  <c r="AH57" i="30"/>
  <c r="AG57" i="30"/>
  <c r="AF57" i="30"/>
  <c r="AE57" i="30"/>
  <c r="E57" i="30"/>
  <c r="BW56" i="30"/>
  <c r="BV56" i="30"/>
  <c r="BT56" i="30"/>
  <c r="BS56" i="30"/>
  <c r="BR56" i="30"/>
  <c r="BQ56" i="30"/>
  <c r="BP56" i="30"/>
  <c r="BO56" i="30"/>
  <c r="BN56" i="30"/>
  <c r="BM56" i="30"/>
  <c r="BL56" i="30"/>
  <c r="BK56" i="30"/>
  <c r="BJ56" i="30"/>
  <c r="BI56" i="30"/>
  <c r="BH56" i="30"/>
  <c r="BG56" i="30"/>
  <c r="BF56" i="30"/>
  <c r="BE56" i="30"/>
  <c r="BD56" i="30"/>
  <c r="BC56" i="30"/>
  <c r="BB56" i="30"/>
  <c r="AZ56" i="30"/>
  <c r="AY56" i="30"/>
  <c r="AW56" i="30"/>
  <c r="AV56" i="30"/>
  <c r="AU56" i="30"/>
  <c r="AT56" i="30"/>
  <c r="AS56" i="30"/>
  <c r="AR56" i="30"/>
  <c r="AQ56" i="30"/>
  <c r="AP56" i="30"/>
  <c r="AO56" i="30"/>
  <c r="AN56" i="30"/>
  <c r="AM56" i="30"/>
  <c r="AL56" i="30"/>
  <c r="AK56" i="30"/>
  <c r="AJ56" i="30"/>
  <c r="AI56" i="30"/>
  <c r="AH56" i="30"/>
  <c r="AG56" i="30"/>
  <c r="AF56" i="30"/>
  <c r="AE56" i="30"/>
  <c r="E56" i="30"/>
  <c r="BW55" i="30"/>
  <c r="BV55" i="30"/>
  <c r="BT55" i="30"/>
  <c r="BS55" i="30"/>
  <c r="BR55" i="30"/>
  <c r="BQ55" i="30"/>
  <c r="BP55" i="30"/>
  <c r="BO55" i="30"/>
  <c r="BN55" i="30"/>
  <c r="BM55" i="30"/>
  <c r="BL55" i="30"/>
  <c r="BF55" i="30"/>
  <c r="BE55" i="30"/>
  <c r="BD55" i="30"/>
  <c r="BC55" i="30"/>
  <c r="BB55" i="30"/>
  <c r="AZ55" i="30"/>
  <c r="AY55" i="30"/>
  <c r="AW55" i="30"/>
  <c r="AV55" i="30"/>
  <c r="AU55" i="30"/>
  <c r="AT55" i="30"/>
  <c r="AS55" i="30"/>
  <c r="AR55" i="30"/>
  <c r="AQ55" i="30"/>
  <c r="AP55" i="30"/>
  <c r="AO55" i="30"/>
  <c r="AN55" i="30"/>
  <c r="AM55" i="30"/>
  <c r="AL55" i="30"/>
  <c r="AK55" i="30"/>
  <c r="AJ55" i="30"/>
  <c r="AI55" i="30"/>
  <c r="AH55" i="30"/>
  <c r="AG55" i="30"/>
  <c r="AF55" i="30"/>
  <c r="AE55" i="30"/>
  <c r="E55" i="30"/>
  <c r="BW53" i="30"/>
  <c r="BV53" i="30"/>
  <c r="BT53" i="30"/>
  <c r="BS53" i="30"/>
  <c r="BR53" i="30"/>
  <c r="BQ53" i="30"/>
  <c r="BP53" i="30"/>
  <c r="BO53" i="30"/>
  <c r="BN53" i="30"/>
  <c r="BM53" i="30"/>
  <c r="BL53" i="30"/>
  <c r="BF53" i="30"/>
  <c r="BE53" i="30"/>
  <c r="BD53" i="30"/>
  <c r="BC53" i="30"/>
  <c r="BB53" i="30"/>
  <c r="AZ53" i="30"/>
  <c r="AY53" i="30"/>
  <c r="AW53" i="30"/>
  <c r="AV53" i="30"/>
  <c r="AU53" i="30"/>
  <c r="AT53" i="30"/>
  <c r="AS53" i="30"/>
  <c r="AR53" i="30"/>
  <c r="AQ53" i="30"/>
  <c r="AP53" i="30"/>
  <c r="AO53" i="30"/>
  <c r="AN53" i="30"/>
  <c r="AM53" i="30"/>
  <c r="AL53" i="30"/>
  <c r="AK53" i="30"/>
  <c r="AJ53" i="30"/>
  <c r="AI53" i="30"/>
  <c r="AH53" i="30"/>
  <c r="AG53" i="30"/>
  <c r="AF53" i="30"/>
  <c r="AE53" i="30"/>
  <c r="E53" i="30"/>
  <c r="BW52" i="30"/>
  <c r="BV52" i="30"/>
  <c r="BT52" i="30"/>
  <c r="BS52" i="30"/>
  <c r="BR52" i="30"/>
  <c r="BQ52" i="30"/>
  <c r="BP52" i="30"/>
  <c r="BO52" i="30"/>
  <c r="BN52" i="30"/>
  <c r="BM52" i="30"/>
  <c r="BL52" i="30"/>
  <c r="BF52" i="30"/>
  <c r="BE52" i="30"/>
  <c r="BD52" i="30"/>
  <c r="BC52" i="30"/>
  <c r="BB52" i="30"/>
  <c r="AZ52" i="30"/>
  <c r="AY52" i="30"/>
  <c r="AW52" i="30"/>
  <c r="AV52" i="30"/>
  <c r="AU52" i="30"/>
  <c r="AT52" i="30"/>
  <c r="AS52" i="30"/>
  <c r="AR52" i="30"/>
  <c r="AQ52" i="30"/>
  <c r="AP52" i="30"/>
  <c r="AO52" i="30"/>
  <c r="AN52" i="30"/>
  <c r="AM52" i="30"/>
  <c r="AL52" i="30"/>
  <c r="AK52" i="30"/>
  <c r="AJ52" i="30"/>
  <c r="AI52" i="30"/>
  <c r="AH52" i="30"/>
  <c r="AG52" i="30"/>
  <c r="AF52" i="30"/>
  <c r="AE52" i="30"/>
  <c r="E52" i="30"/>
  <c r="BW51" i="30"/>
  <c r="BV51" i="30"/>
  <c r="BT51" i="30"/>
  <c r="BS51" i="30"/>
  <c r="BR51" i="30"/>
  <c r="BQ51" i="30"/>
  <c r="BP51" i="30"/>
  <c r="BO51" i="30"/>
  <c r="BN51" i="30"/>
  <c r="BM51" i="30"/>
  <c r="BL51" i="30"/>
  <c r="BF51" i="30"/>
  <c r="BE51" i="30"/>
  <c r="BD51" i="30"/>
  <c r="BC51" i="30"/>
  <c r="BB51" i="30"/>
  <c r="AZ51" i="30"/>
  <c r="AY51" i="30"/>
  <c r="AW51" i="30"/>
  <c r="AV51" i="30"/>
  <c r="AU51" i="30"/>
  <c r="AT51" i="30"/>
  <c r="AS51" i="30"/>
  <c r="AR51" i="30"/>
  <c r="AQ51" i="30"/>
  <c r="AP51" i="30"/>
  <c r="AO51" i="30"/>
  <c r="AN51" i="30"/>
  <c r="AM51" i="30"/>
  <c r="AL51" i="30"/>
  <c r="AK51" i="30"/>
  <c r="AJ51" i="30"/>
  <c r="AI51" i="30"/>
  <c r="AH51" i="30"/>
  <c r="AG51" i="30"/>
  <c r="AF51" i="30"/>
  <c r="AE51" i="30"/>
  <c r="E51" i="30"/>
  <c r="BW50" i="30"/>
  <c r="BV50" i="30"/>
  <c r="BT50" i="30"/>
  <c r="BS50" i="30"/>
  <c r="BR50" i="30"/>
  <c r="BQ50" i="30"/>
  <c r="BP50" i="30"/>
  <c r="BO50" i="30"/>
  <c r="BN50" i="30"/>
  <c r="BM50" i="30"/>
  <c r="BL50" i="30"/>
  <c r="BF50" i="30"/>
  <c r="BE50" i="30"/>
  <c r="BD50" i="30"/>
  <c r="BC50" i="30"/>
  <c r="BB50" i="30"/>
  <c r="AZ50" i="30"/>
  <c r="AY50" i="30"/>
  <c r="AW50" i="30"/>
  <c r="AV50" i="30"/>
  <c r="AU50" i="30"/>
  <c r="AT50" i="30"/>
  <c r="AS50" i="30"/>
  <c r="AR50" i="30"/>
  <c r="AQ50" i="30"/>
  <c r="AP50" i="30"/>
  <c r="AO50" i="30"/>
  <c r="AN50" i="30"/>
  <c r="AM50" i="30"/>
  <c r="AL50" i="30"/>
  <c r="AK50" i="30"/>
  <c r="AJ50" i="30"/>
  <c r="AI50" i="30"/>
  <c r="AH50" i="30"/>
  <c r="AG50" i="30"/>
  <c r="AF50" i="30"/>
  <c r="AE50" i="30"/>
  <c r="E50" i="30"/>
  <c r="BW49" i="30"/>
  <c r="BV49" i="30"/>
  <c r="BT49" i="30"/>
  <c r="BS49" i="30"/>
  <c r="BR49" i="30"/>
  <c r="BQ49" i="30"/>
  <c r="BP49" i="30"/>
  <c r="BO49" i="30"/>
  <c r="BN49" i="30"/>
  <c r="BM49" i="30"/>
  <c r="BL49" i="30"/>
  <c r="BF49" i="30"/>
  <c r="BE49" i="30"/>
  <c r="BD49" i="30"/>
  <c r="BC49" i="30"/>
  <c r="BB49" i="30"/>
  <c r="AZ49" i="30"/>
  <c r="AY49" i="30"/>
  <c r="AW49" i="30"/>
  <c r="AV49" i="30"/>
  <c r="AU49" i="30"/>
  <c r="AT49" i="30"/>
  <c r="AS49" i="30"/>
  <c r="AR49" i="30"/>
  <c r="AQ49" i="30"/>
  <c r="AP49" i="30"/>
  <c r="AO49" i="30"/>
  <c r="AN49" i="30"/>
  <c r="AM49" i="30"/>
  <c r="AL49" i="30"/>
  <c r="AK49" i="30"/>
  <c r="AJ49" i="30"/>
  <c r="AI49" i="30"/>
  <c r="AH49" i="30"/>
  <c r="AG49" i="30"/>
  <c r="AF49" i="30"/>
  <c r="AE49" i="30"/>
  <c r="E49" i="30"/>
  <c r="BW48" i="30"/>
  <c r="BV48" i="30"/>
  <c r="BT48" i="30"/>
  <c r="BS48" i="30"/>
  <c r="BR48" i="30"/>
  <c r="BQ48" i="30"/>
  <c r="BP48" i="30"/>
  <c r="BO48" i="30"/>
  <c r="BN48" i="30"/>
  <c r="BM48" i="30"/>
  <c r="BL48" i="30"/>
  <c r="BF48" i="30"/>
  <c r="BE48" i="30"/>
  <c r="BD48" i="30"/>
  <c r="BC48" i="30"/>
  <c r="BB48" i="30"/>
  <c r="AZ48" i="30"/>
  <c r="AY48" i="30"/>
  <c r="AW48" i="30"/>
  <c r="AV48" i="30"/>
  <c r="AU48" i="30"/>
  <c r="AT48" i="30"/>
  <c r="AS48" i="30"/>
  <c r="AR48" i="30"/>
  <c r="AQ48" i="30"/>
  <c r="AP48" i="30"/>
  <c r="AO48" i="30"/>
  <c r="AN48" i="30"/>
  <c r="AM48" i="30"/>
  <c r="AL48" i="30"/>
  <c r="AK48" i="30"/>
  <c r="AJ48" i="30"/>
  <c r="AI48" i="30"/>
  <c r="AH48" i="30"/>
  <c r="AG48" i="30"/>
  <c r="AF48" i="30"/>
  <c r="AE48" i="30"/>
  <c r="E48" i="30"/>
  <c r="BW47" i="30"/>
  <c r="BV47" i="30"/>
  <c r="BT47" i="30"/>
  <c r="BS47" i="30"/>
  <c r="BR47" i="30"/>
  <c r="BQ47" i="30"/>
  <c r="BP47" i="30"/>
  <c r="BO47" i="30"/>
  <c r="BN47" i="30"/>
  <c r="BM47" i="30"/>
  <c r="BL47" i="30"/>
  <c r="BF47" i="30"/>
  <c r="BE47" i="30"/>
  <c r="BD47" i="30"/>
  <c r="BC47" i="30"/>
  <c r="BB47" i="30"/>
  <c r="AZ47" i="30"/>
  <c r="AY47" i="30"/>
  <c r="AW47" i="30"/>
  <c r="AV47" i="30"/>
  <c r="AU47" i="30"/>
  <c r="AT47" i="30"/>
  <c r="AS47" i="30"/>
  <c r="AR47" i="30"/>
  <c r="AQ47" i="30"/>
  <c r="AP47" i="30"/>
  <c r="AO47" i="30"/>
  <c r="AN47" i="30"/>
  <c r="AM47" i="30"/>
  <c r="AL47" i="30"/>
  <c r="AK47" i="30"/>
  <c r="AJ47" i="30"/>
  <c r="AI47" i="30"/>
  <c r="AH47" i="30"/>
  <c r="AG47" i="30"/>
  <c r="AF47" i="30"/>
  <c r="AE47" i="30"/>
  <c r="E47" i="30"/>
  <c r="BW46" i="30"/>
  <c r="BV46" i="30"/>
  <c r="BT46" i="30"/>
  <c r="BS46" i="30"/>
  <c r="BR46" i="30"/>
  <c r="BQ46" i="30"/>
  <c r="BP46" i="30"/>
  <c r="BO46" i="30"/>
  <c r="BN46" i="30"/>
  <c r="BM46" i="30"/>
  <c r="BL46" i="30"/>
  <c r="BF46" i="30"/>
  <c r="BE46" i="30"/>
  <c r="BD46" i="30"/>
  <c r="BC46" i="30"/>
  <c r="BB46" i="30"/>
  <c r="AZ46" i="30"/>
  <c r="AY46" i="30"/>
  <c r="AW46" i="30"/>
  <c r="AV46" i="30"/>
  <c r="AU46" i="30"/>
  <c r="AT46" i="30"/>
  <c r="AS46" i="30"/>
  <c r="AR46" i="30"/>
  <c r="AQ46" i="30"/>
  <c r="AP46" i="30"/>
  <c r="AO46" i="30"/>
  <c r="AN46" i="30"/>
  <c r="AM46" i="30"/>
  <c r="AL46" i="30"/>
  <c r="AK46" i="30"/>
  <c r="AJ46" i="30"/>
  <c r="AI46" i="30"/>
  <c r="AH46" i="30"/>
  <c r="AG46" i="30"/>
  <c r="AF46" i="30"/>
  <c r="AE46" i="30"/>
  <c r="E46" i="30"/>
  <c r="BW45" i="30"/>
  <c r="BV45" i="30"/>
  <c r="BT45" i="30"/>
  <c r="BS45" i="30"/>
  <c r="BR45" i="30"/>
  <c r="BQ45" i="30"/>
  <c r="BP45" i="30"/>
  <c r="BO45" i="30"/>
  <c r="BN45" i="30"/>
  <c r="BM45" i="30"/>
  <c r="BL45" i="30"/>
  <c r="BF45" i="30"/>
  <c r="BE45" i="30"/>
  <c r="BD45" i="30"/>
  <c r="BC45" i="30"/>
  <c r="BB45" i="30"/>
  <c r="AZ45" i="30"/>
  <c r="AY45" i="30"/>
  <c r="AW45" i="30"/>
  <c r="AV45" i="30"/>
  <c r="AU45" i="30"/>
  <c r="AT45" i="30"/>
  <c r="AS45" i="30"/>
  <c r="AR45" i="30"/>
  <c r="AQ45" i="30"/>
  <c r="AP45" i="30"/>
  <c r="AO45" i="30"/>
  <c r="AN45" i="30"/>
  <c r="AM45" i="30"/>
  <c r="AL45" i="30"/>
  <c r="AK45" i="30"/>
  <c r="AJ45" i="30"/>
  <c r="AI45" i="30"/>
  <c r="AH45" i="30"/>
  <c r="AG45" i="30"/>
  <c r="AF45" i="30"/>
  <c r="AE45" i="30"/>
  <c r="E45" i="30"/>
  <c r="BW44" i="30"/>
  <c r="BV44" i="30"/>
  <c r="BT44" i="30"/>
  <c r="BS44" i="30"/>
  <c r="BR44" i="30"/>
  <c r="BQ44" i="30"/>
  <c r="BP44" i="30"/>
  <c r="BO44" i="30"/>
  <c r="BN44" i="30"/>
  <c r="BM44" i="30"/>
  <c r="BL44" i="30"/>
  <c r="BF44" i="30"/>
  <c r="BE44" i="30"/>
  <c r="BD44" i="30"/>
  <c r="BC44" i="30"/>
  <c r="BB44" i="30"/>
  <c r="AZ44" i="30"/>
  <c r="AY44" i="30"/>
  <c r="AW44" i="30"/>
  <c r="AV44" i="30"/>
  <c r="AU44" i="30"/>
  <c r="AT44" i="30"/>
  <c r="AS44" i="30"/>
  <c r="AR44" i="30"/>
  <c r="AQ44" i="30"/>
  <c r="AP44" i="30"/>
  <c r="AO44" i="30"/>
  <c r="AN44" i="30"/>
  <c r="AM44" i="30"/>
  <c r="AL44" i="30"/>
  <c r="AK44" i="30"/>
  <c r="AJ44" i="30"/>
  <c r="AI44" i="30"/>
  <c r="AH44" i="30"/>
  <c r="AG44" i="30"/>
  <c r="AF44" i="30"/>
  <c r="AE44" i="30"/>
  <c r="E44" i="30"/>
  <c r="BW43" i="30"/>
  <c r="BV43" i="30"/>
  <c r="BT43" i="30"/>
  <c r="BS43" i="30"/>
  <c r="BR43" i="30"/>
  <c r="BQ43" i="30"/>
  <c r="BP43" i="30"/>
  <c r="BO43" i="30"/>
  <c r="BN43" i="30"/>
  <c r="BM43" i="30"/>
  <c r="BL43" i="30"/>
  <c r="BF43" i="30"/>
  <c r="BE43" i="30"/>
  <c r="BD43" i="30"/>
  <c r="BC43" i="30"/>
  <c r="BB43" i="30"/>
  <c r="AZ43" i="30"/>
  <c r="AY43" i="30"/>
  <c r="AW43" i="30"/>
  <c r="AV43" i="30"/>
  <c r="AU43" i="30"/>
  <c r="AT43" i="30"/>
  <c r="AS43" i="30"/>
  <c r="AR43" i="30"/>
  <c r="AQ43" i="30"/>
  <c r="AP43" i="30"/>
  <c r="AO43" i="30"/>
  <c r="AN43" i="30"/>
  <c r="AM43" i="30"/>
  <c r="AL43" i="30"/>
  <c r="AK43" i="30"/>
  <c r="AJ43" i="30"/>
  <c r="AI43" i="30"/>
  <c r="AH43" i="30"/>
  <c r="AG43" i="30"/>
  <c r="AF43" i="30"/>
  <c r="AE43" i="30"/>
  <c r="E43" i="30"/>
  <c r="BW42" i="30"/>
  <c r="BV42" i="30"/>
  <c r="BT42" i="30"/>
  <c r="BS42" i="30"/>
  <c r="BR42" i="30"/>
  <c r="BQ42" i="30"/>
  <c r="BP42" i="30"/>
  <c r="BO42" i="30"/>
  <c r="BN42" i="30"/>
  <c r="BM42" i="30"/>
  <c r="BL42" i="30"/>
  <c r="BF42" i="30"/>
  <c r="BE42" i="30"/>
  <c r="BD42" i="30"/>
  <c r="BC42" i="30"/>
  <c r="BB42" i="30"/>
  <c r="AZ42" i="30"/>
  <c r="AY42" i="30"/>
  <c r="AW42" i="30"/>
  <c r="AV42" i="30"/>
  <c r="AU42" i="30"/>
  <c r="AT42" i="30"/>
  <c r="AS42" i="30"/>
  <c r="AR42" i="30"/>
  <c r="AQ42" i="30"/>
  <c r="AP42" i="30"/>
  <c r="AO42" i="30"/>
  <c r="AN42" i="30"/>
  <c r="AM42" i="30"/>
  <c r="AL42" i="30"/>
  <c r="AK42" i="30"/>
  <c r="AJ42" i="30"/>
  <c r="AI42" i="30"/>
  <c r="AH42" i="30"/>
  <c r="AG42" i="30"/>
  <c r="AF42" i="30"/>
  <c r="AE42" i="30"/>
  <c r="E42" i="30"/>
  <c r="BW41" i="30"/>
  <c r="BV41" i="30"/>
  <c r="BT41" i="30"/>
  <c r="BS41" i="30"/>
  <c r="BR41" i="30"/>
  <c r="BQ41" i="30"/>
  <c r="BP41" i="30"/>
  <c r="BO41" i="30"/>
  <c r="BN41" i="30"/>
  <c r="BM41" i="30"/>
  <c r="BL41" i="30"/>
  <c r="BF41" i="30"/>
  <c r="BE41" i="30"/>
  <c r="BD41" i="30"/>
  <c r="BC41" i="30"/>
  <c r="BB41" i="30"/>
  <c r="AZ41" i="30"/>
  <c r="AY41" i="30"/>
  <c r="AW41" i="30"/>
  <c r="AV41" i="30"/>
  <c r="AU41" i="30"/>
  <c r="AT41" i="30"/>
  <c r="AS41" i="30"/>
  <c r="AR41" i="30"/>
  <c r="AQ41" i="30"/>
  <c r="AP41" i="30"/>
  <c r="AO41" i="30"/>
  <c r="AN41" i="30"/>
  <c r="AM41" i="30"/>
  <c r="AL41" i="30"/>
  <c r="AK41" i="30"/>
  <c r="AJ41" i="30"/>
  <c r="AI41" i="30"/>
  <c r="AH41" i="30"/>
  <c r="AG41" i="30"/>
  <c r="AF41" i="30"/>
  <c r="AE41" i="30"/>
  <c r="E41" i="30"/>
  <c r="BW40" i="30"/>
  <c r="BV40" i="30"/>
  <c r="BT40" i="30"/>
  <c r="BS40" i="30"/>
  <c r="BR40" i="30"/>
  <c r="BQ40" i="30"/>
  <c r="BP40" i="30"/>
  <c r="BO40" i="30"/>
  <c r="BN40" i="30"/>
  <c r="BM40" i="30"/>
  <c r="BL40" i="30"/>
  <c r="BF40" i="30"/>
  <c r="BE40" i="30"/>
  <c r="BD40" i="30"/>
  <c r="BC40" i="30"/>
  <c r="BB40" i="30"/>
  <c r="AZ40" i="30"/>
  <c r="AY40" i="30"/>
  <c r="AW40" i="30"/>
  <c r="AV40" i="30"/>
  <c r="AU40" i="30"/>
  <c r="AT40" i="30"/>
  <c r="AS40" i="30"/>
  <c r="AR40" i="30"/>
  <c r="AQ40" i="30"/>
  <c r="AP40" i="30"/>
  <c r="AO40" i="30"/>
  <c r="AN40" i="30"/>
  <c r="AM40" i="30"/>
  <c r="AL40" i="30"/>
  <c r="AK40" i="30"/>
  <c r="AJ40" i="30"/>
  <c r="AI40" i="30"/>
  <c r="AH40" i="30"/>
  <c r="AG40" i="30"/>
  <c r="AF40" i="30"/>
  <c r="AE40" i="30"/>
  <c r="E40" i="30"/>
  <c r="BW39" i="30"/>
  <c r="BV39" i="30"/>
  <c r="BR39" i="30"/>
  <c r="BQ39" i="30"/>
  <c r="BP39" i="30"/>
  <c r="BO39" i="30"/>
  <c r="BN39" i="30"/>
  <c r="BM39" i="30"/>
  <c r="BL39" i="30"/>
  <c r="BF39" i="30"/>
  <c r="BE39" i="30"/>
  <c r="BD39" i="30"/>
  <c r="BC39" i="30"/>
  <c r="BB39" i="30"/>
  <c r="AZ39" i="30"/>
  <c r="AU39" i="30"/>
  <c r="AT39" i="30"/>
  <c r="AS39" i="30"/>
  <c r="AR39" i="30"/>
  <c r="AQ39" i="30"/>
  <c r="AP39" i="30"/>
  <c r="AO39" i="30"/>
  <c r="AN39" i="30"/>
  <c r="AM39" i="30"/>
  <c r="AL39" i="30"/>
  <c r="AK39" i="30"/>
  <c r="AJ39" i="30"/>
  <c r="AI39" i="30"/>
  <c r="AH39" i="30"/>
  <c r="AG39" i="30"/>
  <c r="AF39" i="30"/>
  <c r="AE39" i="30"/>
  <c r="E39" i="30"/>
  <c r="BW38" i="30"/>
  <c r="BV38" i="30"/>
  <c r="BT38" i="30"/>
  <c r="BS38" i="30"/>
  <c r="BO38" i="30"/>
  <c r="BN38" i="30"/>
  <c r="BM38" i="30"/>
  <c r="BL38" i="30"/>
  <c r="BF38" i="30"/>
  <c r="BE38" i="30"/>
  <c r="BD38" i="30"/>
  <c r="BC38" i="30"/>
  <c r="BB38" i="30"/>
  <c r="AZ38" i="30"/>
  <c r="AY38" i="30"/>
  <c r="AW38" i="30"/>
  <c r="AV38" i="30"/>
  <c r="AR38" i="30"/>
  <c r="AQ38" i="30"/>
  <c r="AP38" i="30"/>
  <c r="AO38" i="30"/>
  <c r="AN38" i="30"/>
  <c r="AM38" i="30"/>
  <c r="AL38" i="30"/>
  <c r="AK38" i="30"/>
  <c r="AJ38" i="30"/>
  <c r="AI38" i="30"/>
  <c r="AH38" i="30"/>
  <c r="AG38" i="30"/>
  <c r="AF38" i="30"/>
  <c r="AE38" i="30"/>
  <c r="E38" i="30"/>
  <c r="BW37" i="30"/>
  <c r="BV37" i="30"/>
  <c r="BT37" i="30"/>
  <c r="BS37" i="30"/>
  <c r="BO37" i="30"/>
  <c r="BN37" i="30"/>
  <c r="BM37" i="30"/>
  <c r="BL37" i="30"/>
  <c r="BF37" i="30"/>
  <c r="BE37" i="30"/>
  <c r="BD37" i="30"/>
  <c r="BC37" i="30"/>
  <c r="BB37" i="30"/>
  <c r="AZ37" i="30"/>
  <c r="AY37" i="30"/>
  <c r="AW37" i="30"/>
  <c r="AV37" i="30"/>
  <c r="AR37" i="30"/>
  <c r="AQ37" i="30"/>
  <c r="AP37" i="30"/>
  <c r="AO37" i="30"/>
  <c r="AN37" i="30"/>
  <c r="AM37" i="30"/>
  <c r="AL37" i="30"/>
  <c r="AK37" i="30"/>
  <c r="AJ37" i="30"/>
  <c r="AI37" i="30"/>
  <c r="AH37" i="30"/>
  <c r="AG37" i="30"/>
  <c r="AF37" i="30"/>
  <c r="AE37" i="30"/>
  <c r="E37" i="30"/>
  <c r="BW36" i="30"/>
  <c r="BV36" i="30"/>
  <c r="BT36" i="30"/>
  <c r="BS36" i="30"/>
  <c r="BO36" i="30"/>
  <c r="BN36" i="30"/>
  <c r="BM36" i="30"/>
  <c r="BL36" i="30"/>
  <c r="BF36" i="30"/>
  <c r="BE36" i="30"/>
  <c r="BD36" i="30"/>
  <c r="BC36" i="30"/>
  <c r="BB36" i="30"/>
  <c r="AZ36" i="30"/>
  <c r="AY36" i="30"/>
  <c r="AW36" i="30"/>
  <c r="AV36" i="30"/>
  <c r="AR36" i="30"/>
  <c r="AQ36" i="30"/>
  <c r="AP36" i="30"/>
  <c r="AO36" i="30"/>
  <c r="AN36" i="30"/>
  <c r="AM36" i="30"/>
  <c r="AL36" i="30"/>
  <c r="AK36" i="30"/>
  <c r="AJ36" i="30"/>
  <c r="AI36" i="30"/>
  <c r="AH36" i="30"/>
  <c r="AG36" i="30"/>
  <c r="AF36" i="30"/>
  <c r="AE36" i="30"/>
  <c r="E36" i="30"/>
  <c r="E10" i="30"/>
  <c r="BT11" i="30"/>
  <c r="BS11" i="30"/>
  <c r="BR11" i="30"/>
  <c r="BQ11" i="30"/>
  <c r="BP11" i="30"/>
  <c r="BO11" i="30"/>
  <c r="BN11" i="30"/>
  <c r="BM11" i="30"/>
  <c r="BL11" i="30"/>
  <c r="AW11" i="30"/>
  <c r="AV11" i="30"/>
  <c r="AU11" i="30"/>
  <c r="AT11" i="30"/>
  <c r="AS11" i="30"/>
  <c r="AR11" i="30"/>
  <c r="AQ11" i="30"/>
  <c r="AP11" i="30"/>
  <c r="AO11" i="30"/>
  <c r="E11" i="30"/>
  <c r="BW12" i="30"/>
  <c r="BV12" i="30"/>
  <c r="BU12" i="30"/>
  <c r="BT12" i="30"/>
  <c r="BS12" i="30"/>
  <c r="BR12" i="30"/>
  <c r="BQ12" i="30"/>
  <c r="BP12" i="30"/>
  <c r="BO12" i="30"/>
  <c r="BN12" i="30"/>
  <c r="BM12" i="30"/>
  <c r="BL12" i="30"/>
  <c r="AZ12" i="30"/>
  <c r="AY12" i="30"/>
  <c r="AX12" i="30"/>
  <c r="AW12" i="30"/>
  <c r="AV12" i="30"/>
  <c r="AU12" i="30"/>
  <c r="AT12" i="30"/>
  <c r="AS12" i="30"/>
  <c r="AR12" i="30"/>
  <c r="AQ12" i="30"/>
  <c r="AP12" i="30"/>
  <c r="AO12" i="30"/>
  <c r="E12" i="30"/>
  <c r="BW13" i="30"/>
  <c r="BV13" i="30"/>
  <c r="BU13" i="30"/>
  <c r="BT13" i="30"/>
  <c r="BS13" i="30"/>
  <c r="BR13" i="30"/>
  <c r="BQ13" i="30"/>
  <c r="BP13" i="30"/>
  <c r="BO13" i="30"/>
  <c r="BN13" i="30"/>
  <c r="BM13" i="30"/>
  <c r="BL13" i="30"/>
  <c r="AZ13" i="30"/>
  <c r="AY13" i="30"/>
  <c r="AX13" i="30"/>
  <c r="AW13" i="30"/>
  <c r="AV13" i="30"/>
  <c r="AU13" i="30"/>
  <c r="AT13" i="30"/>
  <c r="AS13" i="30"/>
  <c r="AR13" i="30"/>
  <c r="AQ13" i="30"/>
  <c r="AP13" i="30"/>
  <c r="AO13" i="30"/>
  <c r="E13" i="30"/>
  <c r="G224" i="30"/>
  <c r="G195" i="30" s="1"/>
  <c r="G222" i="30"/>
  <c r="AC219" i="30" a="1"/>
  <c r="AC219" i="30" s="1"/>
  <c r="AB219" i="30" a="1"/>
  <c r="AB219" i="30" s="1"/>
  <c r="AA219" i="30" a="1"/>
  <c r="AA219" i="30" s="1"/>
  <c r="Z219" i="30" a="1"/>
  <c r="Z219" i="30" s="1"/>
  <c r="L219" i="30" a="1"/>
  <c r="L219" i="30" s="1"/>
  <c r="K219" i="30" a="1"/>
  <c r="K219" i="30" s="1"/>
  <c r="J219" i="30" a="1"/>
  <c r="J219" i="30" s="1"/>
  <c r="I219" i="30" a="1"/>
  <c r="I219" i="30" s="1"/>
  <c r="H219" i="30" a="1"/>
  <c r="H219" i="30" s="1"/>
  <c r="AC218" i="30" a="1"/>
  <c r="AC218" i="30" s="1"/>
  <c r="AB218" i="30" a="1"/>
  <c r="AB218" i="30" s="1"/>
  <c r="AA218" i="30" a="1"/>
  <c r="AA218" i="30" s="1"/>
  <c r="Z218" i="30" a="1"/>
  <c r="Z218" i="30" s="1"/>
  <c r="L218" i="30" a="1"/>
  <c r="L218" i="30" s="1"/>
  <c r="K218" i="30" a="1"/>
  <c r="K218" i="30" s="1"/>
  <c r="J218" i="30" a="1"/>
  <c r="J218" i="30" s="1"/>
  <c r="I218" i="30" a="1"/>
  <c r="I218" i="30" s="1"/>
  <c r="H218" i="30" a="1"/>
  <c r="H218" i="30" s="1"/>
  <c r="F217" i="30"/>
  <c r="AC216" i="30" a="1"/>
  <c r="AC216" i="30" s="1"/>
  <c r="AC217" i="30" s="1"/>
  <c r="AB216" i="30" a="1"/>
  <c r="AB216" i="30" s="1"/>
  <c r="AB217" i="30" s="1"/>
  <c r="AA216" i="30" a="1"/>
  <c r="AA216" i="30" s="1"/>
  <c r="AA217" i="30" s="1"/>
  <c r="Z216" i="30" a="1"/>
  <c r="Z216" i="30" s="1"/>
  <c r="Z217" i="30" s="1"/>
  <c r="L216" i="30" a="1"/>
  <c r="L216" i="30" s="1"/>
  <c r="L217" i="30" s="1"/>
  <c r="K216" i="30" a="1"/>
  <c r="K216" i="30" s="1"/>
  <c r="K217" i="30" s="1"/>
  <c r="J216" i="30" a="1"/>
  <c r="J216" i="30" s="1"/>
  <c r="J217" i="30" s="1"/>
  <c r="I216" i="30" a="1"/>
  <c r="I216" i="30" s="1"/>
  <c r="I217" i="30" s="1"/>
  <c r="H216" i="30" a="1"/>
  <c r="H216" i="30" s="1"/>
  <c r="F211" i="30"/>
  <c r="AA210" i="30"/>
  <c r="AA214" i="30" s="1"/>
  <c r="Z210" i="30"/>
  <c r="Z214" i="30" s="1"/>
  <c r="L210" i="30"/>
  <c r="L214" i="30" s="1"/>
  <c r="K210" i="30"/>
  <c r="K214" i="30" s="1"/>
  <c r="J210" i="30"/>
  <c r="J214" i="30" s="1"/>
  <c r="I210" i="30"/>
  <c r="I214" i="30" s="1"/>
  <c r="H210" i="30"/>
  <c r="H214" i="30" s="1"/>
  <c r="AC208" i="30" a="1"/>
  <c r="AC208" i="30" s="1"/>
  <c r="AB208" i="30" a="1"/>
  <c r="AB208" i="30" s="1"/>
  <c r="AA208" i="30" a="1"/>
  <c r="AA208" i="30" s="1"/>
  <c r="AA227" i="30" s="1"/>
  <c r="Z208" i="30" a="1"/>
  <c r="Z208" i="30" s="1"/>
  <c r="Z227" i="30" s="1"/>
  <c r="L208" i="30" a="1"/>
  <c r="L208" i="30" s="1"/>
  <c r="K208" i="30" a="1"/>
  <c r="K208" i="30" s="1"/>
  <c r="J208" i="30" a="1"/>
  <c r="J208" i="30" s="1"/>
  <c r="I208" i="30" a="1"/>
  <c r="I208" i="30" s="1"/>
  <c r="H208" i="30" a="1"/>
  <c r="H208" i="30" s="1"/>
  <c r="F207" i="30"/>
  <c r="AC206" i="30" a="1"/>
  <c r="AC206" i="30" s="1"/>
  <c r="AB206" i="30" a="1"/>
  <c r="AB206" i="30" s="1"/>
  <c r="AA206" i="30" a="1"/>
  <c r="AA206" i="30" s="1"/>
  <c r="AA207" i="30" s="1"/>
  <c r="Z206" i="30" a="1"/>
  <c r="Z206" i="30" s="1"/>
  <c r="Z207" i="30" s="1"/>
  <c r="L206" i="30" a="1"/>
  <c r="L206" i="30" s="1"/>
  <c r="K206" i="30" a="1"/>
  <c r="K206" i="30" s="1"/>
  <c r="K207" i="30" s="1"/>
  <c r="J206" i="30" a="1"/>
  <c r="J206" i="30" s="1"/>
  <c r="I206" i="30" a="1"/>
  <c r="I206" i="30" s="1"/>
  <c r="H206" i="30" a="1"/>
  <c r="H206" i="30" s="1"/>
  <c r="G185" i="30"/>
  <c r="AC142" i="30"/>
  <c r="AB142" i="30"/>
  <c r="AA142" i="30"/>
  <c r="Z142" i="30"/>
  <c r="Y142" i="30"/>
  <c r="X142" i="30"/>
  <c r="W142" i="30"/>
  <c r="V142" i="30"/>
  <c r="U142" i="30"/>
  <c r="T142" i="30"/>
  <c r="S142" i="30"/>
  <c r="R142" i="30"/>
  <c r="Q142" i="30"/>
  <c r="P142" i="30"/>
  <c r="O142" i="30"/>
  <c r="N142" i="30"/>
  <c r="M142" i="30"/>
  <c r="L142" i="30"/>
  <c r="K142" i="30"/>
  <c r="J142" i="30"/>
  <c r="I142" i="30"/>
  <c r="H142" i="30"/>
  <c r="AC141" i="30"/>
  <c r="AB141" i="30"/>
  <c r="AA141" i="30"/>
  <c r="Z141" i="30"/>
  <c r="Y141" i="30"/>
  <c r="X141" i="30"/>
  <c r="W141" i="30"/>
  <c r="V141" i="30"/>
  <c r="U141" i="30"/>
  <c r="T141" i="30"/>
  <c r="S141" i="30"/>
  <c r="R141" i="30"/>
  <c r="Q141" i="30"/>
  <c r="P141" i="30"/>
  <c r="O141" i="30"/>
  <c r="N141" i="30"/>
  <c r="M141" i="30"/>
  <c r="L141" i="30"/>
  <c r="K141" i="30"/>
  <c r="J141" i="30"/>
  <c r="I141" i="30"/>
  <c r="H141" i="30"/>
  <c r="AC140" i="30"/>
  <c r="AC151" i="30" s="1"/>
  <c r="AB140" i="30"/>
  <c r="AB151" i="30" s="1"/>
  <c r="AA140" i="30"/>
  <c r="AA151" i="30" s="1"/>
  <c r="Z140" i="30"/>
  <c r="Z151" i="30" s="1"/>
  <c r="Y140" i="30"/>
  <c r="Y151" i="30" s="1"/>
  <c r="X140" i="30"/>
  <c r="X151" i="30" s="1"/>
  <c r="W140" i="30"/>
  <c r="W151" i="30" s="1"/>
  <c r="V140" i="30"/>
  <c r="V151" i="30" s="1"/>
  <c r="U140" i="30"/>
  <c r="U151" i="30" s="1"/>
  <c r="T140" i="30"/>
  <c r="T151" i="30" s="1"/>
  <c r="S140" i="30"/>
  <c r="S151" i="30" s="1"/>
  <c r="R140" i="30"/>
  <c r="R151" i="30" s="1"/>
  <c r="Q140" i="30"/>
  <c r="Q151" i="30" s="1"/>
  <c r="P140" i="30"/>
  <c r="P151" i="30" s="1"/>
  <c r="O140" i="30"/>
  <c r="O151" i="30" s="1"/>
  <c r="N140" i="30"/>
  <c r="N151" i="30" s="1"/>
  <c r="M140" i="30"/>
  <c r="M151" i="30" s="1"/>
  <c r="L140" i="30"/>
  <c r="L151" i="30" s="1"/>
  <c r="K140" i="30"/>
  <c r="K151" i="30" s="1"/>
  <c r="J140" i="30"/>
  <c r="J151" i="30" s="1"/>
  <c r="I140" i="30"/>
  <c r="I151" i="30" s="1"/>
  <c r="H140" i="30"/>
  <c r="H151" i="30" s="1"/>
  <c r="AC139" i="30"/>
  <c r="AC150" i="30" s="1"/>
  <c r="AB139" i="30"/>
  <c r="AB150" i="30" s="1"/>
  <c r="AA139" i="30"/>
  <c r="AA150" i="30" s="1"/>
  <c r="Z139" i="30"/>
  <c r="Z150" i="30" s="1"/>
  <c r="Y139" i="30"/>
  <c r="Y150" i="30" s="1"/>
  <c r="X139" i="30"/>
  <c r="X150" i="30" s="1"/>
  <c r="W139" i="30"/>
  <c r="W150" i="30" s="1"/>
  <c r="V139" i="30"/>
  <c r="V150" i="30" s="1"/>
  <c r="U139" i="30"/>
  <c r="U150" i="30" s="1"/>
  <c r="T139" i="30"/>
  <c r="T150" i="30" s="1"/>
  <c r="S139" i="30"/>
  <c r="S150" i="30" s="1"/>
  <c r="R139" i="30"/>
  <c r="R150" i="30" s="1"/>
  <c r="Q139" i="30"/>
  <c r="Q150" i="30" s="1"/>
  <c r="P139" i="30"/>
  <c r="P150" i="30" s="1"/>
  <c r="O139" i="30"/>
  <c r="O150" i="30" s="1"/>
  <c r="N139" i="30"/>
  <c r="N150" i="30" s="1"/>
  <c r="M139" i="30"/>
  <c r="M150" i="30" s="1"/>
  <c r="L139" i="30"/>
  <c r="L150" i="30" s="1"/>
  <c r="K139" i="30"/>
  <c r="K150" i="30" s="1"/>
  <c r="J139" i="30"/>
  <c r="J150" i="30" s="1"/>
  <c r="I139" i="30"/>
  <c r="I150" i="30" s="1"/>
  <c r="H139" i="30"/>
  <c r="H150" i="30" s="1"/>
  <c r="AC138" i="30"/>
  <c r="AC149" i="30" s="1"/>
  <c r="AB138" i="30"/>
  <c r="AB149" i="30" s="1"/>
  <c r="AA138" i="30"/>
  <c r="AA149" i="30" s="1"/>
  <c r="Z138" i="30"/>
  <c r="Z149" i="30" s="1"/>
  <c r="Y138" i="30"/>
  <c r="Y149" i="30" s="1"/>
  <c r="X138" i="30"/>
  <c r="X149" i="30" s="1"/>
  <c r="W138" i="30"/>
  <c r="W149" i="30" s="1"/>
  <c r="V138" i="30"/>
  <c r="V149" i="30" s="1"/>
  <c r="U138" i="30"/>
  <c r="U149" i="30" s="1"/>
  <c r="T138" i="30"/>
  <c r="T149" i="30" s="1"/>
  <c r="S138" i="30"/>
  <c r="S149" i="30" s="1"/>
  <c r="R138" i="30"/>
  <c r="R149" i="30" s="1"/>
  <c r="Q138" i="30"/>
  <c r="Q149" i="30" s="1"/>
  <c r="P138" i="30"/>
  <c r="P149" i="30" s="1"/>
  <c r="O138" i="30"/>
  <c r="O149" i="30" s="1"/>
  <c r="N138" i="30"/>
  <c r="N149" i="30" s="1"/>
  <c r="N179" i="30" s="1"/>
  <c r="M138" i="30"/>
  <c r="M149" i="30" s="1"/>
  <c r="L138" i="30"/>
  <c r="L149" i="30" s="1"/>
  <c r="K138" i="30"/>
  <c r="K149" i="30" s="1"/>
  <c r="J138" i="30"/>
  <c r="J149" i="30" s="1"/>
  <c r="I138" i="30"/>
  <c r="I149" i="30" s="1"/>
  <c r="H138" i="30"/>
  <c r="H149" i="30" s="1"/>
  <c r="AC137" i="30"/>
  <c r="AC148" i="30" s="1"/>
  <c r="AB137" i="30"/>
  <c r="AB148" i="30" s="1"/>
  <c r="AA137" i="30"/>
  <c r="AA148" i="30" s="1"/>
  <c r="Z137" i="30"/>
  <c r="Z148" i="30" s="1"/>
  <c r="Y137" i="30"/>
  <c r="Y148" i="30" s="1"/>
  <c r="X137" i="30"/>
  <c r="X148" i="30" s="1"/>
  <c r="W137" i="30"/>
  <c r="W148" i="30" s="1"/>
  <c r="V137" i="30"/>
  <c r="V148" i="30" s="1"/>
  <c r="U137" i="30"/>
  <c r="U148" i="30" s="1"/>
  <c r="T137" i="30"/>
  <c r="T148" i="30" s="1"/>
  <c r="S137" i="30"/>
  <c r="S148" i="30" s="1"/>
  <c r="R137" i="30"/>
  <c r="R148" i="30" s="1"/>
  <c r="Q137" i="30"/>
  <c r="Q148" i="30" s="1"/>
  <c r="P137" i="30"/>
  <c r="P148" i="30" s="1"/>
  <c r="O137" i="30"/>
  <c r="O148" i="30" s="1"/>
  <c r="N137" i="30"/>
  <c r="N148" i="30" s="1"/>
  <c r="M137" i="30"/>
  <c r="M148" i="30" s="1"/>
  <c r="L137" i="30"/>
  <c r="L148" i="30" s="1"/>
  <c r="K137" i="30"/>
  <c r="K148" i="30" s="1"/>
  <c r="J137" i="30"/>
  <c r="J148" i="30" s="1"/>
  <c r="I137" i="30"/>
  <c r="I148" i="30" s="1"/>
  <c r="H137" i="30"/>
  <c r="H148" i="30" s="1"/>
  <c r="AC136" i="30"/>
  <c r="AB136" i="30"/>
  <c r="AA136" i="30"/>
  <c r="Z136" i="30"/>
  <c r="Y136" i="30"/>
  <c r="X136" i="30"/>
  <c r="W136" i="30"/>
  <c r="V136" i="30"/>
  <c r="U136" i="30"/>
  <c r="T136" i="30"/>
  <c r="S136" i="30"/>
  <c r="R136" i="30"/>
  <c r="Q136" i="30"/>
  <c r="P136" i="30"/>
  <c r="O136" i="30"/>
  <c r="N136" i="30"/>
  <c r="M136" i="30"/>
  <c r="L136" i="30"/>
  <c r="K136" i="30"/>
  <c r="J136" i="30"/>
  <c r="I136" i="30"/>
  <c r="H136" i="30"/>
  <c r="AC135" i="30"/>
  <c r="AB135" i="30"/>
  <c r="AA135" i="30"/>
  <c r="Z135" i="30"/>
  <c r="Y135" i="30"/>
  <c r="X135" i="30"/>
  <c r="W135" i="30"/>
  <c r="V135" i="30"/>
  <c r="U135" i="30"/>
  <c r="T135" i="30"/>
  <c r="S135" i="30"/>
  <c r="R135" i="30"/>
  <c r="Q135" i="30"/>
  <c r="P135" i="30"/>
  <c r="O135" i="30"/>
  <c r="N135" i="30"/>
  <c r="M135" i="30"/>
  <c r="L135" i="30"/>
  <c r="K135" i="30"/>
  <c r="J135" i="30"/>
  <c r="I135" i="30"/>
  <c r="H135" i="30"/>
  <c r="AC134" i="30"/>
  <c r="AB134" i="30"/>
  <c r="AA134" i="30"/>
  <c r="Z134" i="30"/>
  <c r="Z146" i="30" s="1"/>
  <c r="Y134" i="30"/>
  <c r="Y146" i="30" s="1"/>
  <c r="X134" i="30"/>
  <c r="W134" i="30"/>
  <c r="V134" i="30"/>
  <c r="U134" i="30"/>
  <c r="T134" i="30"/>
  <c r="S134" i="30"/>
  <c r="R134" i="30"/>
  <c r="Q134" i="30"/>
  <c r="Q146" i="30" s="1"/>
  <c r="P134" i="30"/>
  <c r="P146" i="30" s="1"/>
  <c r="O134" i="30"/>
  <c r="N134" i="30"/>
  <c r="M134" i="30"/>
  <c r="L134" i="30"/>
  <c r="L146" i="30" s="1"/>
  <c r="K134" i="30"/>
  <c r="J134" i="30"/>
  <c r="I134" i="30"/>
  <c r="H134" i="30"/>
  <c r="H146" i="30" s="1"/>
  <c r="G123" i="30"/>
  <c r="G114" i="30"/>
  <c r="G94" i="30"/>
  <c r="G103" i="30" s="1"/>
  <c r="G112" i="30" s="1"/>
  <c r="G121" i="30" s="1"/>
  <c r="G130" i="30" s="1"/>
  <c r="G93" i="30"/>
  <c r="G102" i="30" s="1"/>
  <c r="G111" i="30" s="1"/>
  <c r="G120" i="30" s="1"/>
  <c r="G129" i="30" s="1"/>
  <c r="G91" i="30"/>
  <c r="G100" i="30" s="1"/>
  <c r="G109" i="30" s="1"/>
  <c r="G118" i="30" s="1"/>
  <c r="G127" i="30" s="1"/>
  <c r="G90" i="30"/>
  <c r="G99" i="30" s="1"/>
  <c r="G108" i="30" s="1"/>
  <c r="G117" i="30" s="1"/>
  <c r="G126" i="30" s="1"/>
  <c r="G89" i="30"/>
  <c r="G98" i="30" s="1"/>
  <c r="G107" i="30" s="1"/>
  <c r="G116" i="30" s="1"/>
  <c r="G125" i="30" s="1"/>
  <c r="G88" i="30"/>
  <c r="G97" i="30" s="1"/>
  <c r="G106" i="30" s="1"/>
  <c r="G115" i="30" s="1"/>
  <c r="G124" i="30" s="1"/>
  <c r="AC84" i="30"/>
  <c r="AB84" i="30"/>
  <c r="AA84" i="30"/>
  <c r="Z84" i="30"/>
  <c r="Y84" i="30"/>
  <c r="X84" i="30"/>
  <c r="W84" i="30"/>
  <c r="V84" i="30"/>
  <c r="U84" i="30"/>
  <c r="T84" i="30"/>
  <c r="S84" i="30"/>
  <c r="Q84" i="30"/>
  <c r="P84" i="30"/>
  <c r="O84" i="30"/>
  <c r="N84" i="30"/>
  <c r="M84" i="30"/>
  <c r="M111" i="30" s="1"/>
  <c r="L84" i="30"/>
  <c r="K84" i="30"/>
  <c r="J84" i="30"/>
  <c r="I84" i="30"/>
  <c r="H84" i="30"/>
  <c r="AC81" i="30"/>
  <c r="AB81" i="30"/>
  <c r="AA81" i="30"/>
  <c r="Z81" i="30"/>
  <c r="Y81" i="30"/>
  <c r="X81" i="30"/>
  <c r="W81" i="30"/>
  <c r="V81" i="30"/>
  <c r="U81" i="30"/>
  <c r="T81" i="30"/>
  <c r="S81" i="30"/>
  <c r="R81" i="30"/>
  <c r="Q81" i="30"/>
  <c r="Q108" i="30" s="1"/>
  <c r="P81" i="30"/>
  <c r="O81" i="30"/>
  <c r="N81" i="30"/>
  <c r="N108" i="30" s="1"/>
  <c r="M81" i="30"/>
  <c r="L81" i="30"/>
  <c r="K81" i="30"/>
  <c r="J81" i="30"/>
  <c r="I81" i="30"/>
  <c r="H81" i="30"/>
  <c r="AC80" i="30"/>
  <c r="AB80" i="30"/>
  <c r="AA80" i="30"/>
  <c r="Z80" i="30"/>
  <c r="Y80" i="30"/>
  <c r="X80" i="30"/>
  <c r="W80" i="30"/>
  <c r="V80" i="30"/>
  <c r="U80" i="30"/>
  <c r="T80" i="30"/>
  <c r="S80" i="30"/>
  <c r="R80" i="30"/>
  <c r="Q80" i="30"/>
  <c r="P80" i="30"/>
  <c r="O80" i="30"/>
  <c r="N80" i="30"/>
  <c r="M80" i="30"/>
  <c r="L80" i="30"/>
  <c r="K80" i="30"/>
  <c r="J80" i="30"/>
  <c r="I80" i="30"/>
  <c r="H80" i="30"/>
  <c r="AC79" i="30"/>
  <c r="AB79" i="30"/>
  <c r="AA79" i="30"/>
  <c r="Z79" i="30"/>
  <c r="Y79" i="30"/>
  <c r="X79" i="30"/>
  <c r="W79" i="30"/>
  <c r="V79" i="30"/>
  <c r="U79" i="30"/>
  <c r="T79" i="30"/>
  <c r="S79" i="30"/>
  <c r="R79" i="30"/>
  <c r="Q79" i="30"/>
  <c r="Q106" i="30" s="1"/>
  <c r="P79" i="30"/>
  <c r="O79" i="30"/>
  <c r="N79" i="30"/>
  <c r="N106" i="30" s="1"/>
  <c r="M79" i="30"/>
  <c r="L79" i="30"/>
  <c r="K79" i="30"/>
  <c r="J79" i="30"/>
  <c r="I79" i="30"/>
  <c r="H79" i="30"/>
  <c r="G78" i="30"/>
  <c r="E74" i="30"/>
  <c r="E73" i="30"/>
  <c r="E72" i="30"/>
  <c r="E71" i="30"/>
  <c r="E70" i="30"/>
  <c r="E69" i="30"/>
  <c r="AW68" i="30"/>
  <c r="AV68" i="30"/>
  <c r="AU68" i="30"/>
  <c r="AT68" i="30"/>
  <c r="AS68" i="30"/>
  <c r="AR68" i="30"/>
  <c r="AQ68" i="30"/>
  <c r="AP68" i="30"/>
  <c r="E68" i="30"/>
  <c r="AW67" i="30"/>
  <c r="AV67" i="30"/>
  <c r="AU67" i="30"/>
  <c r="AT67" i="30"/>
  <c r="AS67" i="30"/>
  <c r="AR67" i="30"/>
  <c r="AQ67" i="30"/>
  <c r="AP67" i="30"/>
  <c r="E67" i="30"/>
  <c r="AW66" i="30"/>
  <c r="AV66" i="30"/>
  <c r="AU66" i="30"/>
  <c r="AT66" i="30"/>
  <c r="AS66" i="30"/>
  <c r="AR66" i="30"/>
  <c r="AQ66" i="30"/>
  <c r="AP66" i="30"/>
  <c r="E66" i="30"/>
  <c r="AW65" i="30"/>
  <c r="AV65" i="30"/>
  <c r="AU65" i="30"/>
  <c r="AT65" i="30"/>
  <c r="AS65" i="30"/>
  <c r="AR65" i="30"/>
  <c r="AQ65" i="30"/>
  <c r="AP65" i="30"/>
  <c r="E65" i="30"/>
  <c r="BW64" i="30"/>
  <c r="BV64" i="30"/>
  <c r="BT64" i="30"/>
  <c r="BS64" i="30"/>
  <c r="BR64" i="30"/>
  <c r="BQ64" i="30"/>
  <c r="BP64" i="30"/>
  <c r="BO64" i="30"/>
  <c r="BN64" i="30"/>
  <c r="BM64" i="30"/>
  <c r="BL64" i="30"/>
  <c r="BK64" i="30"/>
  <c r="BJ64" i="30"/>
  <c r="BI64" i="30"/>
  <c r="BH64" i="30"/>
  <c r="BG64" i="30"/>
  <c r="BF64" i="30"/>
  <c r="BE64" i="30"/>
  <c r="BD64" i="30"/>
  <c r="BC64" i="30"/>
  <c r="BB64" i="30"/>
  <c r="AZ64" i="30"/>
  <c r="AY64" i="30"/>
  <c r="AW64" i="30"/>
  <c r="AV64" i="30"/>
  <c r="AU64" i="30"/>
  <c r="AT64" i="30"/>
  <c r="AS64" i="30"/>
  <c r="AR64" i="30"/>
  <c r="AQ64" i="30"/>
  <c r="AP64" i="30"/>
  <c r="AO64" i="30"/>
  <c r="AN64" i="30"/>
  <c r="AM64" i="30"/>
  <c r="AL64" i="30"/>
  <c r="AK64" i="30"/>
  <c r="AJ64" i="30"/>
  <c r="AI64" i="30"/>
  <c r="AH64" i="30"/>
  <c r="AG64" i="30"/>
  <c r="AF64" i="30"/>
  <c r="AE64" i="30"/>
  <c r="E64" i="30"/>
  <c r="BW63" i="30"/>
  <c r="BV63" i="30"/>
  <c r="BT63" i="30"/>
  <c r="BS63" i="30"/>
  <c r="BR63" i="30"/>
  <c r="BQ63" i="30"/>
  <c r="BP63" i="30"/>
  <c r="BO63" i="30"/>
  <c r="BN63" i="30"/>
  <c r="BM63" i="30"/>
  <c r="BL63" i="30"/>
  <c r="BK63" i="30"/>
  <c r="BJ63" i="30"/>
  <c r="BI63" i="30"/>
  <c r="BH63" i="30"/>
  <c r="BG63" i="30"/>
  <c r="BF63" i="30"/>
  <c r="BE63" i="30"/>
  <c r="BD63" i="30"/>
  <c r="BC63" i="30"/>
  <c r="BB63" i="30"/>
  <c r="AZ63" i="30"/>
  <c r="AY63" i="30"/>
  <c r="AW63" i="30"/>
  <c r="AV63" i="30"/>
  <c r="AU63" i="30"/>
  <c r="AT63" i="30"/>
  <c r="AS63" i="30"/>
  <c r="AR63" i="30"/>
  <c r="AQ63" i="30"/>
  <c r="AP63" i="30"/>
  <c r="AO63" i="30"/>
  <c r="AN63" i="30"/>
  <c r="AM63" i="30"/>
  <c r="AL63" i="30"/>
  <c r="AK63" i="30"/>
  <c r="AJ63" i="30"/>
  <c r="AI63" i="30"/>
  <c r="AH63" i="30"/>
  <c r="AG63" i="30"/>
  <c r="AF63" i="30"/>
  <c r="AE63" i="30"/>
  <c r="E63" i="30"/>
  <c r="BW62" i="30"/>
  <c r="BV62" i="30"/>
  <c r="BT62" i="30"/>
  <c r="BS62" i="30"/>
  <c r="BR62" i="30"/>
  <c r="BQ62" i="30"/>
  <c r="BP62" i="30"/>
  <c r="BO62" i="30"/>
  <c r="BN62" i="30"/>
  <c r="BM62" i="30"/>
  <c r="BL62" i="30"/>
  <c r="BK62" i="30"/>
  <c r="BJ62" i="30"/>
  <c r="BI62" i="30"/>
  <c r="BH62" i="30"/>
  <c r="BG62" i="30"/>
  <c r="BF62" i="30"/>
  <c r="BE62" i="30"/>
  <c r="BD62" i="30"/>
  <c r="BC62" i="30"/>
  <c r="BB62" i="30"/>
  <c r="AZ62" i="30"/>
  <c r="AY62" i="30"/>
  <c r="AW62" i="30"/>
  <c r="AV62" i="30"/>
  <c r="AU62" i="30"/>
  <c r="AT62" i="30"/>
  <c r="AS62" i="30"/>
  <c r="AR62" i="30"/>
  <c r="AQ62" i="30"/>
  <c r="AP62" i="30"/>
  <c r="AO62" i="30"/>
  <c r="AN62" i="30"/>
  <c r="AM62" i="30"/>
  <c r="AL62" i="30"/>
  <c r="AK62" i="30"/>
  <c r="AJ62" i="30"/>
  <c r="AI62" i="30"/>
  <c r="AH62" i="30"/>
  <c r="AG62" i="30"/>
  <c r="AF62" i="30"/>
  <c r="AE62" i="30"/>
  <c r="E62" i="30"/>
  <c r="BW61" i="30"/>
  <c r="BV61" i="30"/>
  <c r="BT61" i="30"/>
  <c r="BS61" i="30"/>
  <c r="BR61" i="30"/>
  <c r="BQ61" i="30"/>
  <c r="BP61" i="30"/>
  <c r="BO61" i="30"/>
  <c r="BN61" i="30"/>
  <c r="BM61" i="30"/>
  <c r="BL61" i="30"/>
  <c r="BK61" i="30"/>
  <c r="BJ61" i="30"/>
  <c r="BI61" i="30"/>
  <c r="BH61" i="30"/>
  <c r="BG61" i="30"/>
  <c r="BF61" i="30"/>
  <c r="BE61" i="30"/>
  <c r="BD61" i="30"/>
  <c r="BC61" i="30"/>
  <c r="BB61" i="30"/>
  <c r="AZ61" i="30"/>
  <c r="AY61" i="30"/>
  <c r="AW61" i="30"/>
  <c r="AV61" i="30"/>
  <c r="AU61" i="30"/>
  <c r="AT61" i="30"/>
  <c r="AS61" i="30"/>
  <c r="AR61" i="30"/>
  <c r="AQ61" i="30"/>
  <c r="AP61" i="30"/>
  <c r="AO61" i="30"/>
  <c r="AN61" i="30"/>
  <c r="AM61" i="30"/>
  <c r="AL61" i="30"/>
  <c r="AK61" i="30"/>
  <c r="AJ61" i="30"/>
  <c r="AI61" i="30"/>
  <c r="AH61" i="30"/>
  <c r="AG61" i="30"/>
  <c r="AF61" i="30"/>
  <c r="AE61" i="30"/>
  <c r="E61" i="30"/>
  <c r="R84" i="30"/>
  <c r="BW34" i="30"/>
  <c r="BV34" i="30"/>
  <c r="BT34" i="30"/>
  <c r="BS34" i="30"/>
  <c r="BR34" i="30"/>
  <c r="BQ34" i="30"/>
  <c r="BP34" i="30"/>
  <c r="BO34" i="30"/>
  <c r="BN34" i="30"/>
  <c r="BM34" i="30"/>
  <c r="BL34" i="30"/>
  <c r="BF34" i="30"/>
  <c r="BE34" i="30"/>
  <c r="BD34" i="30"/>
  <c r="BC34" i="30"/>
  <c r="BB34" i="30"/>
  <c r="AZ34" i="30"/>
  <c r="AY34" i="30"/>
  <c r="AW34" i="30"/>
  <c r="AV34" i="30"/>
  <c r="AU34" i="30"/>
  <c r="AT34" i="30"/>
  <c r="AS34" i="30"/>
  <c r="AR34" i="30"/>
  <c r="AQ34" i="30"/>
  <c r="AP34" i="30"/>
  <c r="AO34" i="30"/>
  <c r="AN34" i="30"/>
  <c r="AM34" i="30"/>
  <c r="AL34" i="30"/>
  <c r="AK34" i="30"/>
  <c r="AJ34" i="30"/>
  <c r="AI34" i="30"/>
  <c r="AH34" i="30"/>
  <c r="AG34" i="30"/>
  <c r="AF34" i="30"/>
  <c r="AE34" i="30"/>
  <c r="E34" i="30"/>
  <c r="BW33" i="30"/>
  <c r="BV33" i="30"/>
  <c r="BT33" i="30"/>
  <c r="BS33" i="30"/>
  <c r="BR33" i="30"/>
  <c r="BQ33" i="30"/>
  <c r="BP33" i="30"/>
  <c r="BO33" i="30"/>
  <c r="BN33" i="30"/>
  <c r="BM33" i="30"/>
  <c r="BL33" i="30"/>
  <c r="BF33" i="30"/>
  <c r="BE33" i="30"/>
  <c r="BD33" i="30"/>
  <c r="BC33" i="30"/>
  <c r="BB33" i="30"/>
  <c r="AZ33" i="30"/>
  <c r="AY33" i="30"/>
  <c r="AW33" i="30"/>
  <c r="AV33" i="30"/>
  <c r="AU33" i="30"/>
  <c r="AT33" i="30"/>
  <c r="AS33" i="30"/>
  <c r="AR33" i="30"/>
  <c r="AQ33" i="30"/>
  <c r="AP33" i="30"/>
  <c r="AO33" i="30"/>
  <c r="AN33" i="30"/>
  <c r="AM33" i="30"/>
  <c r="AL33" i="30"/>
  <c r="AK33" i="30"/>
  <c r="AJ33" i="30"/>
  <c r="AI33" i="30"/>
  <c r="AH33" i="30"/>
  <c r="AG33" i="30"/>
  <c r="AF33" i="30"/>
  <c r="AE33" i="30"/>
  <c r="E33" i="30"/>
  <c r="E32" i="30"/>
  <c r="E31" i="30"/>
  <c r="E30" i="30"/>
  <c r="E29" i="30"/>
  <c r="E28" i="30"/>
  <c r="BW27" i="30"/>
  <c r="BV27" i="30"/>
  <c r="BU27" i="30"/>
  <c r="BT27" i="30"/>
  <c r="BS27" i="30"/>
  <c r="BR27" i="30"/>
  <c r="BQ27" i="30"/>
  <c r="BP27" i="30"/>
  <c r="BO27" i="30"/>
  <c r="BN27" i="30"/>
  <c r="BM27" i="30"/>
  <c r="BL27" i="30"/>
  <c r="AZ27" i="30"/>
  <c r="AY27" i="30"/>
  <c r="AX27" i="30"/>
  <c r="AW27" i="30"/>
  <c r="AV27" i="30"/>
  <c r="AU27" i="30"/>
  <c r="AT27" i="30"/>
  <c r="AS27" i="30"/>
  <c r="AR27" i="30"/>
  <c r="AQ27" i="30"/>
  <c r="AP27" i="30"/>
  <c r="AO27" i="30"/>
  <c r="E27" i="30"/>
  <c r="BW26" i="30"/>
  <c r="BV26" i="30"/>
  <c r="BU26" i="30"/>
  <c r="BT26" i="30"/>
  <c r="BS26" i="30"/>
  <c r="BR26" i="30"/>
  <c r="BQ26" i="30"/>
  <c r="BP26" i="30"/>
  <c r="BO26" i="30"/>
  <c r="BN26" i="30"/>
  <c r="BM26" i="30"/>
  <c r="BL26" i="30"/>
  <c r="AZ26" i="30"/>
  <c r="AY26" i="30"/>
  <c r="AX26" i="30"/>
  <c r="AW26" i="30"/>
  <c r="AV26" i="30"/>
  <c r="AU26" i="30"/>
  <c r="AT26" i="30"/>
  <c r="AS26" i="30"/>
  <c r="AR26" i="30"/>
  <c r="AQ26" i="30"/>
  <c r="AP26" i="30"/>
  <c r="AO26" i="30"/>
  <c r="E26" i="30"/>
  <c r="BW25" i="30"/>
  <c r="BV25" i="30"/>
  <c r="BU25" i="30"/>
  <c r="BT25" i="30"/>
  <c r="BS25" i="30"/>
  <c r="BR25" i="30"/>
  <c r="BQ25" i="30"/>
  <c r="BP25" i="30"/>
  <c r="BO25" i="30"/>
  <c r="BN25" i="30"/>
  <c r="BM25" i="30"/>
  <c r="BL25" i="30"/>
  <c r="AZ25" i="30"/>
  <c r="AY25" i="30"/>
  <c r="AX25" i="30"/>
  <c r="AW25" i="30"/>
  <c r="AV25" i="30"/>
  <c r="AU25" i="30"/>
  <c r="AT25" i="30"/>
  <c r="AS25" i="30"/>
  <c r="AR25" i="30"/>
  <c r="AQ25" i="30"/>
  <c r="AP25" i="30"/>
  <c r="AO25" i="30"/>
  <c r="E25" i="30"/>
  <c r="BW24" i="30"/>
  <c r="BV24" i="30"/>
  <c r="BU24" i="30"/>
  <c r="BT24" i="30"/>
  <c r="BS24" i="30"/>
  <c r="BR24" i="30"/>
  <c r="BQ24" i="30"/>
  <c r="BP24" i="30"/>
  <c r="BO24" i="30"/>
  <c r="BN24" i="30"/>
  <c r="BM24" i="30"/>
  <c r="BL24" i="30"/>
  <c r="AZ24" i="30"/>
  <c r="AY24" i="30"/>
  <c r="AX24" i="30"/>
  <c r="AW24" i="30"/>
  <c r="AV24" i="30"/>
  <c r="AU24" i="30"/>
  <c r="AT24" i="30"/>
  <c r="AS24" i="30"/>
  <c r="AR24" i="30"/>
  <c r="AQ24" i="30"/>
  <c r="AP24" i="30"/>
  <c r="AO24" i="30"/>
  <c r="E24" i="30"/>
  <c r="BW23" i="30"/>
  <c r="BV23" i="30"/>
  <c r="BU23" i="30"/>
  <c r="BT23" i="30"/>
  <c r="BS23" i="30"/>
  <c r="BR23" i="30"/>
  <c r="BQ23" i="30"/>
  <c r="BP23" i="30"/>
  <c r="BO23" i="30"/>
  <c r="BN23" i="30"/>
  <c r="BM23" i="30"/>
  <c r="BL23" i="30"/>
  <c r="AZ23" i="30"/>
  <c r="AY23" i="30"/>
  <c r="AX23" i="30"/>
  <c r="AW23" i="30"/>
  <c r="AV23" i="30"/>
  <c r="AU23" i="30"/>
  <c r="AT23" i="30"/>
  <c r="AS23" i="30"/>
  <c r="AR23" i="30"/>
  <c r="AQ23" i="30"/>
  <c r="AP23" i="30"/>
  <c r="AO23" i="30"/>
  <c r="E23" i="30"/>
  <c r="BW22" i="30"/>
  <c r="BV22" i="30"/>
  <c r="BU22" i="30"/>
  <c r="BT22" i="30"/>
  <c r="BS22" i="30"/>
  <c r="BR22" i="30"/>
  <c r="BQ22" i="30"/>
  <c r="BP22" i="30"/>
  <c r="BO22" i="30"/>
  <c r="BN22" i="30"/>
  <c r="BM22" i="30"/>
  <c r="BL22" i="30"/>
  <c r="AZ22" i="30"/>
  <c r="AY22" i="30"/>
  <c r="AX22" i="30"/>
  <c r="AW22" i="30"/>
  <c r="AV22" i="30"/>
  <c r="AU22" i="30"/>
  <c r="AT22" i="30"/>
  <c r="AS22" i="30"/>
  <c r="AR22" i="30"/>
  <c r="AQ22" i="30"/>
  <c r="AP22" i="30"/>
  <c r="AO22" i="30"/>
  <c r="E22" i="30"/>
  <c r="BW21" i="30"/>
  <c r="BV21" i="30"/>
  <c r="BU21" i="30"/>
  <c r="BT21" i="30"/>
  <c r="BS21" i="30"/>
  <c r="BR21" i="30"/>
  <c r="BQ21" i="30"/>
  <c r="BP21" i="30"/>
  <c r="BO21" i="30"/>
  <c r="BN21" i="30"/>
  <c r="BM21" i="30"/>
  <c r="BL21" i="30"/>
  <c r="AZ21" i="30"/>
  <c r="AY21" i="30"/>
  <c r="AX21" i="30"/>
  <c r="AW21" i="30"/>
  <c r="AV21" i="30"/>
  <c r="AU21" i="30"/>
  <c r="AT21" i="30"/>
  <c r="AS21" i="30"/>
  <c r="AR21" i="30"/>
  <c r="AQ21" i="30"/>
  <c r="AP21" i="30"/>
  <c r="AO21" i="30"/>
  <c r="E21" i="30"/>
  <c r="BW20" i="30"/>
  <c r="BV20" i="30"/>
  <c r="BU20" i="30"/>
  <c r="BT20" i="30"/>
  <c r="BS20" i="30"/>
  <c r="BR20" i="30"/>
  <c r="BQ20" i="30"/>
  <c r="BP20" i="30"/>
  <c r="BO20" i="30"/>
  <c r="BN20" i="30"/>
  <c r="BM20" i="30"/>
  <c r="BL20" i="30"/>
  <c r="AZ20" i="30"/>
  <c r="AY20" i="30"/>
  <c r="AX20" i="30"/>
  <c r="AW20" i="30"/>
  <c r="AV20" i="30"/>
  <c r="AU20" i="30"/>
  <c r="AT20" i="30"/>
  <c r="AS20" i="30"/>
  <c r="AR20" i="30"/>
  <c r="AQ20" i="30"/>
  <c r="AP20" i="30"/>
  <c r="AO20" i="30"/>
  <c r="E20" i="30"/>
  <c r="BW19" i="30"/>
  <c r="BV19" i="30"/>
  <c r="BU19" i="30"/>
  <c r="BT19" i="30"/>
  <c r="BS19" i="30"/>
  <c r="BR19" i="30"/>
  <c r="BQ19" i="30"/>
  <c r="BP19" i="30"/>
  <c r="BO19" i="30"/>
  <c r="BN19" i="30"/>
  <c r="BM19" i="30"/>
  <c r="BL19" i="30"/>
  <c r="AZ19" i="30"/>
  <c r="AY19" i="30"/>
  <c r="AX19" i="30"/>
  <c r="AW19" i="30"/>
  <c r="AV19" i="30"/>
  <c r="AU19" i="30"/>
  <c r="AT19" i="30"/>
  <c r="AS19" i="30"/>
  <c r="AR19" i="30"/>
  <c r="AQ19" i="30"/>
  <c r="AP19" i="30"/>
  <c r="AO19" i="30"/>
  <c r="E19" i="30"/>
  <c r="BW18" i="30"/>
  <c r="BV18" i="30"/>
  <c r="BU18" i="30"/>
  <c r="BT18" i="30"/>
  <c r="BS18" i="30"/>
  <c r="BR18" i="30"/>
  <c r="BQ18" i="30"/>
  <c r="BP18" i="30"/>
  <c r="BO18" i="30"/>
  <c r="BN18" i="30"/>
  <c r="BM18" i="30"/>
  <c r="BL18" i="30"/>
  <c r="AZ18" i="30"/>
  <c r="AY18" i="30"/>
  <c r="AX18" i="30"/>
  <c r="AW18" i="30"/>
  <c r="AV18" i="30"/>
  <c r="AU18" i="30"/>
  <c r="AT18" i="30"/>
  <c r="AS18" i="30"/>
  <c r="AR18" i="30"/>
  <c r="AQ18" i="30"/>
  <c r="AP18" i="30"/>
  <c r="E18" i="30"/>
  <c r="BW17" i="30"/>
  <c r="BV17" i="30"/>
  <c r="BU17" i="30"/>
  <c r="BT17" i="30"/>
  <c r="BS17" i="30"/>
  <c r="BR17" i="30"/>
  <c r="BQ17" i="30"/>
  <c r="BP17" i="30"/>
  <c r="BO17" i="30"/>
  <c r="BN17" i="30"/>
  <c r="BM17" i="30"/>
  <c r="BL17" i="30"/>
  <c r="AZ17" i="30"/>
  <c r="AY17" i="30"/>
  <c r="AX17" i="30"/>
  <c r="AW17" i="30"/>
  <c r="AV17" i="30"/>
  <c r="AU17" i="30"/>
  <c r="AT17" i="30"/>
  <c r="AS17" i="30"/>
  <c r="AR17" i="30"/>
  <c r="AQ17" i="30"/>
  <c r="AP17" i="30"/>
  <c r="AO17" i="30"/>
  <c r="E17" i="30"/>
  <c r="BW16" i="30"/>
  <c r="BV16" i="30"/>
  <c r="BU16" i="30"/>
  <c r="BT16" i="30"/>
  <c r="BS16" i="30"/>
  <c r="BR16" i="30"/>
  <c r="BQ16" i="30"/>
  <c r="BP16" i="30"/>
  <c r="BO16" i="30"/>
  <c r="BN16" i="30"/>
  <c r="BM16" i="30"/>
  <c r="BL16" i="30"/>
  <c r="AZ16" i="30"/>
  <c r="AY16" i="30"/>
  <c r="AX16" i="30"/>
  <c r="AW16" i="30"/>
  <c r="AV16" i="30"/>
  <c r="AU16" i="30"/>
  <c r="AT16" i="30"/>
  <c r="AS16" i="30"/>
  <c r="AR16" i="30"/>
  <c r="AQ16" i="30"/>
  <c r="AP16" i="30"/>
  <c r="AO16" i="30"/>
  <c r="E16" i="30"/>
  <c r="BW15" i="30"/>
  <c r="BV15" i="30"/>
  <c r="BU15" i="30"/>
  <c r="BT15" i="30"/>
  <c r="BS15" i="30"/>
  <c r="BR15" i="30"/>
  <c r="BQ15" i="30"/>
  <c r="BP15" i="30"/>
  <c r="BO15" i="30"/>
  <c r="BN15" i="30"/>
  <c r="BM15" i="30"/>
  <c r="BL15" i="30"/>
  <c r="AZ15" i="30"/>
  <c r="AY15" i="30"/>
  <c r="AX15" i="30"/>
  <c r="AW15" i="30"/>
  <c r="AV15" i="30"/>
  <c r="AU15" i="30"/>
  <c r="AT15" i="30"/>
  <c r="AS15" i="30"/>
  <c r="AR15" i="30"/>
  <c r="AQ15" i="30"/>
  <c r="AP15" i="30"/>
  <c r="AO15" i="30"/>
  <c r="E15" i="30"/>
  <c r="BW14" i="30"/>
  <c r="BV14" i="30"/>
  <c r="BU14" i="30"/>
  <c r="BT14" i="30"/>
  <c r="BS14" i="30"/>
  <c r="BR14" i="30"/>
  <c r="BQ14" i="30"/>
  <c r="BP14" i="30"/>
  <c r="BO14" i="30"/>
  <c r="BN14" i="30"/>
  <c r="BM14" i="30"/>
  <c r="BL14" i="30"/>
  <c r="AZ14" i="30"/>
  <c r="AY14" i="30"/>
  <c r="AX14" i="30"/>
  <c r="AW14" i="30"/>
  <c r="AV14" i="30"/>
  <c r="AU14" i="30"/>
  <c r="AT14" i="30"/>
  <c r="AS14" i="30"/>
  <c r="AR14" i="30"/>
  <c r="AQ14" i="30"/>
  <c r="AP14" i="30"/>
  <c r="AO14" i="30"/>
  <c r="E14" i="30"/>
  <c r="BW9" i="30"/>
  <c r="BV9" i="30"/>
  <c r="BU9" i="30"/>
  <c r="BT9" i="30"/>
  <c r="BS9" i="30"/>
  <c r="BR9" i="30"/>
  <c r="BQ9" i="30"/>
  <c r="BP9" i="30"/>
  <c r="BO9" i="30"/>
  <c r="BN9" i="30"/>
  <c r="BM9" i="30"/>
  <c r="BL9" i="30"/>
  <c r="BK9" i="30"/>
  <c r="BJ9" i="30"/>
  <c r="BI9" i="30"/>
  <c r="BH9" i="30"/>
  <c r="BG9" i="30"/>
  <c r="BF9" i="30"/>
  <c r="BE9" i="30"/>
  <c r="BD9" i="30"/>
  <c r="BC9" i="30"/>
  <c r="BB9" i="30"/>
  <c r="AZ9" i="30"/>
  <c r="AY9" i="30"/>
  <c r="AX9" i="30"/>
  <c r="AW9" i="30"/>
  <c r="AV9" i="30"/>
  <c r="AU9" i="30"/>
  <c r="AT9" i="30"/>
  <c r="AS9" i="30"/>
  <c r="AR9" i="30"/>
  <c r="AQ9" i="30"/>
  <c r="AP9" i="30"/>
  <c r="AO9" i="30"/>
  <c r="AN9" i="30"/>
  <c r="AM9" i="30"/>
  <c r="AL9" i="30"/>
  <c r="AK9" i="30"/>
  <c r="AJ9" i="30"/>
  <c r="AI9" i="30"/>
  <c r="AH9" i="30"/>
  <c r="AG9" i="30"/>
  <c r="AF9" i="30"/>
  <c r="AE9" i="30"/>
  <c r="E9" i="30"/>
  <c r="R54" i="29"/>
  <c r="E52" i="29"/>
  <c r="E54" i="29"/>
  <c r="E51" i="29"/>
  <c r="BW62" i="29"/>
  <c r="BV62" i="29"/>
  <c r="BT62" i="29"/>
  <c r="BS62" i="29"/>
  <c r="BR62" i="29"/>
  <c r="BQ62" i="29"/>
  <c r="BP62" i="29"/>
  <c r="BO62" i="29"/>
  <c r="BN62" i="29"/>
  <c r="BM62" i="29"/>
  <c r="BL62" i="29"/>
  <c r="BK62" i="29"/>
  <c r="BJ62" i="29"/>
  <c r="BI62" i="29"/>
  <c r="BH62" i="29"/>
  <c r="BG62" i="29"/>
  <c r="BF62" i="29"/>
  <c r="BE62" i="29"/>
  <c r="BD62" i="29"/>
  <c r="BC62" i="29"/>
  <c r="BB62" i="29"/>
  <c r="AZ62" i="29"/>
  <c r="AY62" i="29"/>
  <c r="AW62" i="29"/>
  <c r="AV62" i="29"/>
  <c r="AU62" i="29"/>
  <c r="AT62" i="29"/>
  <c r="AS62" i="29"/>
  <c r="AR62" i="29"/>
  <c r="AQ62" i="29"/>
  <c r="AP62" i="29"/>
  <c r="AO62" i="29"/>
  <c r="AN62" i="29"/>
  <c r="AM62" i="29"/>
  <c r="AL62" i="29"/>
  <c r="AK62" i="29"/>
  <c r="AJ62" i="29"/>
  <c r="AI62" i="29"/>
  <c r="AH62" i="29"/>
  <c r="AG62" i="29"/>
  <c r="AF62" i="29"/>
  <c r="AE62" i="29"/>
  <c r="E62" i="29"/>
  <c r="BW61" i="29"/>
  <c r="BV61" i="29"/>
  <c r="BU61" i="29"/>
  <c r="BT61" i="29"/>
  <c r="BP61" i="29"/>
  <c r="BO61" i="29"/>
  <c r="BN61" i="29"/>
  <c r="BM61" i="29"/>
  <c r="BL61" i="29"/>
  <c r="AW61" i="29"/>
  <c r="AS61" i="29"/>
  <c r="AR61" i="29"/>
  <c r="AQ61" i="29"/>
  <c r="AP61" i="29"/>
  <c r="E61" i="29"/>
  <c r="BW51" i="29"/>
  <c r="BV51" i="29"/>
  <c r="BU51" i="29"/>
  <c r="BT51" i="29"/>
  <c r="BO51" i="29"/>
  <c r="BL51" i="29"/>
  <c r="AW51" i="29"/>
  <c r="AR51" i="29"/>
  <c r="AP60" i="29"/>
  <c r="AQ60" i="29"/>
  <c r="AR60" i="29"/>
  <c r="AS60" i="29"/>
  <c r="AT60" i="29"/>
  <c r="AU60" i="29"/>
  <c r="AV60" i="29"/>
  <c r="AW60" i="29"/>
  <c r="AP63" i="29"/>
  <c r="AQ63" i="29"/>
  <c r="AR63" i="29"/>
  <c r="AS63" i="29"/>
  <c r="AT63" i="29"/>
  <c r="AU63" i="29"/>
  <c r="AV63" i="29"/>
  <c r="AW63" i="29"/>
  <c r="AP64" i="29"/>
  <c r="AQ64" i="29"/>
  <c r="AR64" i="29"/>
  <c r="AS64" i="29"/>
  <c r="AT64" i="29"/>
  <c r="AU64" i="29"/>
  <c r="AV64" i="29"/>
  <c r="AW64" i="29"/>
  <c r="AP65" i="29"/>
  <c r="AQ65" i="29"/>
  <c r="AR65" i="29"/>
  <c r="AS65" i="29"/>
  <c r="AT65" i="29"/>
  <c r="AU65" i="29"/>
  <c r="AV65" i="29"/>
  <c r="AW65" i="29"/>
  <c r="AP66" i="29"/>
  <c r="AQ66" i="29"/>
  <c r="AR66" i="29"/>
  <c r="AS66" i="29"/>
  <c r="AT66" i="29"/>
  <c r="AU66" i="29"/>
  <c r="AV66" i="29"/>
  <c r="AW66" i="29"/>
  <c r="AP67" i="29"/>
  <c r="AQ67" i="29"/>
  <c r="AR67" i="29"/>
  <c r="AS67" i="29"/>
  <c r="AT67" i="29"/>
  <c r="AU67" i="29"/>
  <c r="AV67" i="29"/>
  <c r="AW67" i="29"/>
  <c r="AP68" i="29"/>
  <c r="AQ68" i="29"/>
  <c r="AR68" i="29"/>
  <c r="AS68" i="29"/>
  <c r="AT68" i="29"/>
  <c r="AU68" i="29"/>
  <c r="AV68" i="29"/>
  <c r="AW68" i="29"/>
  <c r="AP69" i="29"/>
  <c r="AQ69" i="29"/>
  <c r="AR69" i="29"/>
  <c r="AS69" i="29"/>
  <c r="AT69" i="29"/>
  <c r="AU69" i="29"/>
  <c r="AV69" i="29"/>
  <c r="AW69" i="29"/>
  <c r="AS52" i="29"/>
  <c r="AT52" i="29"/>
  <c r="AU52" i="29"/>
  <c r="AV52" i="29"/>
  <c r="AW52" i="29"/>
  <c r="AR54" i="29"/>
  <c r="AS54" i="29"/>
  <c r="AT54" i="29"/>
  <c r="AU54" i="29"/>
  <c r="AV54" i="29"/>
  <c r="AW54" i="29"/>
  <c r="AP44" i="29"/>
  <c r="AQ44" i="29"/>
  <c r="AR44" i="29"/>
  <c r="AS44" i="29"/>
  <c r="AT44" i="29"/>
  <c r="AU44" i="29"/>
  <c r="AV44" i="29"/>
  <c r="AW44" i="29"/>
  <c r="AW45" i="29"/>
  <c r="AP46" i="29"/>
  <c r="AQ46" i="29"/>
  <c r="AW46" i="29"/>
  <c r="AW47" i="29"/>
  <c r="AW48" i="29"/>
  <c r="AR49" i="29"/>
  <c r="AS49" i="29"/>
  <c r="AT49" i="29"/>
  <c r="AU49" i="29"/>
  <c r="AV49" i="29"/>
  <c r="AW49" i="29"/>
  <c r="AW50" i="29"/>
  <c r="E47" i="29"/>
  <c r="BT47" i="29"/>
  <c r="BU47" i="29"/>
  <c r="BV47" i="29"/>
  <c r="BW47" i="29"/>
  <c r="E48" i="29"/>
  <c r="BL48" i="29"/>
  <c r="BT48" i="29"/>
  <c r="BU48" i="29"/>
  <c r="BV48" i="29"/>
  <c r="BW48" i="29"/>
  <c r="E49" i="29"/>
  <c r="BL49" i="29"/>
  <c r="BO49" i="29"/>
  <c r="BP49" i="29"/>
  <c r="BQ49" i="29"/>
  <c r="BR49" i="29"/>
  <c r="BS49" i="29"/>
  <c r="BT49" i="29"/>
  <c r="BU49" i="29"/>
  <c r="BV49" i="29"/>
  <c r="BW49" i="29"/>
  <c r="E50" i="29"/>
  <c r="BL50" i="29"/>
  <c r="BT50" i="29"/>
  <c r="BU50" i="29"/>
  <c r="BV50" i="29"/>
  <c r="BW50" i="29"/>
  <c r="BL52" i="29"/>
  <c r="BP52" i="29"/>
  <c r="BQ52" i="29"/>
  <c r="BR52" i="29"/>
  <c r="BS52" i="29"/>
  <c r="BT52" i="29"/>
  <c r="BU52" i="29"/>
  <c r="BV52" i="29"/>
  <c r="BW52" i="29"/>
  <c r="AQ13" i="29"/>
  <c r="BP17" i="29"/>
  <c r="AY16" i="29"/>
  <c r="E57" i="29"/>
  <c r="E58" i="29"/>
  <c r="E59" i="29"/>
  <c r="E60" i="29"/>
  <c r="E63" i="29"/>
  <c r="E64" i="29"/>
  <c r="E65" i="29"/>
  <c r="E66" i="29"/>
  <c r="E67" i="29"/>
  <c r="E68" i="29"/>
  <c r="E69" i="29"/>
  <c r="E70" i="29"/>
  <c r="E71" i="29"/>
  <c r="E72" i="29"/>
  <c r="E73" i="29"/>
  <c r="E74" i="29"/>
  <c r="E75" i="29"/>
  <c r="E56" i="29"/>
  <c r="E44" i="29"/>
  <c r="E45" i="29"/>
  <c r="E46" i="29"/>
  <c r="E28" i="29"/>
  <c r="E29" i="29"/>
  <c r="E30" i="29"/>
  <c r="E31" i="29"/>
  <c r="E32" i="29"/>
  <c r="E33" i="29"/>
  <c r="E34" i="29"/>
  <c r="E37" i="29"/>
  <c r="E38" i="29"/>
  <c r="E39" i="29"/>
  <c r="E40" i="29"/>
  <c r="E41" i="29"/>
  <c r="E42" i="29"/>
  <c r="E43" i="29"/>
  <c r="E36" i="29"/>
  <c r="E11" i="29"/>
  <c r="E12" i="29"/>
  <c r="E13" i="29"/>
  <c r="E14" i="29"/>
  <c r="E15" i="29"/>
  <c r="E16" i="29"/>
  <c r="E17" i="29"/>
  <c r="E18" i="29"/>
  <c r="E19" i="29"/>
  <c r="E20" i="29"/>
  <c r="E21" i="29"/>
  <c r="E22" i="29"/>
  <c r="E23" i="29"/>
  <c r="E24" i="29"/>
  <c r="E25" i="29"/>
  <c r="E26" i="29"/>
  <c r="E27" i="29"/>
  <c r="E10" i="29"/>
  <c r="BL57" i="29"/>
  <c r="BM57" i="29"/>
  <c r="BP57" i="29"/>
  <c r="BQ57" i="29"/>
  <c r="BU57" i="29"/>
  <c r="BV57" i="29"/>
  <c r="BW57" i="29"/>
  <c r="BW56" i="29"/>
  <c r="BV56" i="29"/>
  <c r="BU56" i="29"/>
  <c r="BQ56" i="29"/>
  <c r="BL56" i="29"/>
  <c r="BL41" i="29"/>
  <c r="BQ41" i="29"/>
  <c r="BU41" i="29"/>
  <c r="BV41" i="29"/>
  <c r="BW41" i="29"/>
  <c r="BL42" i="29"/>
  <c r="BN42" i="29"/>
  <c r="BO42" i="29"/>
  <c r="BP42" i="29"/>
  <c r="BQ42" i="29"/>
  <c r="BR42" i="29"/>
  <c r="BS42" i="29"/>
  <c r="BU42" i="29"/>
  <c r="BV42" i="29"/>
  <c r="BW42" i="29"/>
  <c r="BT43" i="29"/>
  <c r="BU43" i="29"/>
  <c r="BV43" i="29"/>
  <c r="BW43" i="29"/>
  <c r="BM44" i="29"/>
  <c r="BN44" i="29"/>
  <c r="BO44" i="29"/>
  <c r="BP44" i="29"/>
  <c r="BQ44" i="29"/>
  <c r="BR44" i="29"/>
  <c r="BS44" i="29"/>
  <c r="BT44" i="29"/>
  <c r="BU44" i="29"/>
  <c r="BV44" i="29"/>
  <c r="BW44" i="29"/>
  <c r="BT45" i="29"/>
  <c r="BU45" i="29"/>
  <c r="BV45" i="29"/>
  <c r="BW45" i="29"/>
  <c r="BM46" i="29"/>
  <c r="BN46" i="29"/>
  <c r="BT46" i="29"/>
  <c r="BU46" i="29"/>
  <c r="BV46" i="29"/>
  <c r="BW46" i="29"/>
  <c r="BO54" i="29"/>
  <c r="BP54" i="29"/>
  <c r="BQ54" i="29"/>
  <c r="BR54" i="29"/>
  <c r="BS54" i="29"/>
  <c r="BT54" i="29"/>
  <c r="BU54" i="29"/>
  <c r="BV54" i="29"/>
  <c r="BW54" i="29"/>
  <c r="BW40" i="29"/>
  <c r="BV40" i="29"/>
  <c r="BU40" i="29"/>
  <c r="BQ40" i="29"/>
  <c r="BL40" i="29"/>
  <c r="BW39" i="29"/>
  <c r="BV39" i="29"/>
  <c r="BU39" i="29"/>
  <c r="BQ39" i="29"/>
  <c r="BL39" i="29"/>
  <c r="BW38" i="29"/>
  <c r="BV38" i="29"/>
  <c r="BU38" i="29"/>
  <c r="BT38" i="29"/>
  <c r="BS38" i="29"/>
  <c r="BQ38" i="29"/>
  <c r="BM38" i="29"/>
  <c r="BL38" i="29"/>
  <c r="BW37" i="29"/>
  <c r="BV37" i="29"/>
  <c r="BU37" i="29"/>
  <c r="BQ37" i="29"/>
  <c r="BL37" i="29"/>
  <c r="BW36" i="29"/>
  <c r="BV36" i="29"/>
  <c r="BU36" i="29"/>
  <c r="BL36" i="29"/>
  <c r="BL11" i="29"/>
  <c r="BM11" i="29"/>
  <c r="BL13" i="29"/>
  <c r="BM13" i="29"/>
  <c r="BN13" i="29"/>
  <c r="BO13" i="29"/>
  <c r="BP13" i="29"/>
  <c r="BQ13" i="29"/>
  <c r="BR13" i="29"/>
  <c r="BW13" i="29"/>
  <c r="BL14" i="29"/>
  <c r="BM14" i="29"/>
  <c r="BN14" i="29"/>
  <c r="BO14" i="29"/>
  <c r="BP14" i="29"/>
  <c r="BQ14" i="29"/>
  <c r="BR14" i="29"/>
  <c r="BS14" i="29"/>
  <c r="BV14" i="29"/>
  <c r="BW14" i="29"/>
  <c r="BL15" i="29"/>
  <c r="BM15" i="29"/>
  <c r="BN15" i="29"/>
  <c r="BO15" i="29"/>
  <c r="BP15" i="29"/>
  <c r="BQ15" i="29"/>
  <c r="BR15" i="29"/>
  <c r="BS15" i="29"/>
  <c r="BT15" i="29"/>
  <c r="BU15" i="29"/>
  <c r="BV15" i="29"/>
  <c r="BW15" i="29"/>
  <c r="BL16" i="29"/>
  <c r="BM16" i="29"/>
  <c r="BN16" i="29"/>
  <c r="BO16" i="29"/>
  <c r="BP16" i="29"/>
  <c r="BQ16" i="29"/>
  <c r="BR16" i="29"/>
  <c r="BS16" i="29"/>
  <c r="BT16" i="29"/>
  <c r="BU16" i="29"/>
  <c r="BV16" i="29"/>
  <c r="BW16" i="29"/>
  <c r="BL17" i="29"/>
  <c r="BM17" i="29"/>
  <c r="BN17" i="29"/>
  <c r="BO17" i="29"/>
  <c r="BQ17" i="29"/>
  <c r="BR17" i="29"/>
  <c r="BS17" i="29"/>
  <c r="BT17" i="29"/>
  <c r="BU17" i="29"/>
  <c r="BV17" i="29"/>
  <c r="BW17" i="29"/>
  <c r="BL18" i="29"/>
  <c r="BM18" i="29"/>
  <c r="BN18" i="29"/>
  <c r="BO18" i="29"/>
  <c r="BP18" i="29"/>
  <c r="BQ18" i="29"/>
  <c r="BR18" i="29"/>
  <c r="BS18" i="29"/>
  <c r="BT18" i="29"/>
  <c r="BU18" i="29"/>
  <c r="BV18" i="29"/>
  <c r="BW18" i="29"/>
  <c r="BL19" i="29"/>
  <c r="BM19" i="29"/>
  <c r="BN19" i="29"/>
  <c r="BO19" i="29"/>
  <c r="BP19" i="29"/>
  <c r="BQ19" i="29"/>
  <c r="BR19" i="29"/>
  <c r="BS19" i="29"/>
  <c r="BT19" i="29"/>
  <c r="BU19" i="29"/>
  <c r="BV19" i="29"/>
  <c r="BW19" i="29"/>
  <c r="BL20" i="29"/>
  <c r="BM20" i="29"/>
  <c r="BN20" i="29"/>
  <c r="BO20" i="29"/>
  <c r="BP20" i="29"/>
  <c r="BQ20" i="29"/>
  <c r="BR20" i="29"/>
  <c r="BS20" i="29"/>
  <c r="BT20" i="29"/>
  <c r="BU20" i="29"/>
  <c r="BV20" i="29"/>
  <c r="BW20" i="29"/>
  <c r="BL21" i="29"/>
  <c r="BM21" i="29"/>
  <c r="BN21" i="29"/>
  <c r="BO21" i="29"/>
  <c r="BP21" i="29"/>
  <c r="BQ21" i="29"/>
  <c r="BR21" i="29"/>
  <c r="BS21" i="29"/>
  <c r="BT21" i="29"/>
  <c r="BU21" i="29"/>
  <c r="BV21" i="29"/>
  <c r="BW21" i="29"/>
  <c r="BL22" i="29"/>
  <c r="BM22" i="29"/>
  <c r="BN22" i="29"/>
  <c r="BO22" i="29"/>
  <c r="BP22" i="29"/>
  <c r="BQ22" i="29"/>
  <c r="BR22" i="29"/>
  <c r="BS22" i="29"/>
  <c r="BT22" i="29"/>
  <c r="BU22" i="29"/>
  <c r="BV22" i="29"/>
  <c r="BW22" i="29"/>
  <c r="BL23" i="29"/>
  <c r="BM23" i="29"/>
  <c r="BN23" i="29"/>
  <c r="BO23" i="29"/>
  <c r="BP23" i="29"/>
  <c r="BQ23" i="29"/>
  <c r="BR23" i="29"/>
  <c r="BS23" i="29"/>
  <c r="BT23" i="29"/>
  <c r="BU23" i="29"/>
  <c r="BV23" i="29"/>
  <c r="BW23" i="29"/>
  <c r="BL24" i="29"/>
  <c r="BM24" i="29"/>
  <c r="BN24" i="29"/>
  <c r="BO24" i="29"/>
  <c r="BP24" i="29"/>
  <c r="BQ24" i="29"/>
  <c r="BR24" i="29"/>
  <c r="BS24" i="29"/>
  <c r="BT24" i="29"/>
  <c r="BU24" i="29"/>
  <c r="BV24" i="29"/>
  <c r="BW24" i="29"/>
  <c r="BL25" i="29"/>
  <c r="BM25" i="29"/>
  <c r="BN25" i="29"/>
  <c r="BO25" i="29"/>
  <c r="BP25" i="29"/>
  <c r="BQ25" i="29"/>
  <c r="BR25" i="29"/>
  <c r="BS25" i="29"/>
  <c r="BT25" i="29"/>
  <c r="BU25" i="29"/>
  <c r="BV25" i="29"/>
  <c r="BW25" i="29"/>
  <c r="BL26" i="29"/>
  <c r="BM26" i="29"/>
  <c r="BN26" i="29"/>
  <c r="BO26" i="29"/>
  <c r="BP26" i="29"/>
  <c r="BQ26" i="29"/>
  <c r="BR26" i="29"/>
  <c r="BS26" i="29"/>
  <c r="BT26" i="29"/>
  <c r="BU26" i="29"/>
  <c r="BV26" i="29"/>
  <c r="BW26" i="29"/>
  <c r="BL27" i="29"/>
  <c r="BM27" i="29"/>
  <c r="BN27" i="29"/>
  <c r="BO27" i="29"/>
  <c r="BP27" i="29"/>
  <c r="BQ27" i="29"/>
  <c r="BR27" i="29"/>
  <c r="BS27" i="29"/>
  <c r="BT27" i="29"/>
  <c r="BU27" i="29"/>
  <c r="BV27" i="29"/>
  <c r="BW27" i="29"/>
  <c r="BL10" i="29"/>
  <c r="AO37" i="29"/>
  <c r="AT37" i="29"/>
  <c r="AX37" i="29"/>
  <c r="AY37" i="29"/>
  <c r="AZ37" i="29"/>
  <c r="AO38" i="29"/>
  <c r="AP38" i="29"/>
  <c r="AT38" i="29"/>
  <c r="AV38" i="29"/>
  <c r="AW38" i="29"/>
  <c r="AX38" i="29"/>
  <c r="AY38" i="29"/>
  <c r="AZ38" i="29"/>
  <c r="AO39" i="29"/>
  <c r="AT39" i="29"/>
  <c r="AX39" i="29"/>
  <c r="AY39" i="29"/>
  <c r="AZ39" i="29"/>
  <c r="AO40" i="29"/>
  <c r="AT40" i="29"/>
  <c r="AX40" i="29"/>
  <c r="AY40" i="29"/>
  <c r="AZ40" i="29"/>
  <c r="AO41" i="29"/>
  <c r="AT41" i="29"/>
  <c r="AX41" i="29"/>
  <c r="AY41" i="29"/>
  <c r="AZ41" i="29"/>
  <c r="AO42" i="29"/>
  <c r="AQ42" i="29"/>
  <c r="AR42" i="29"/>
  <c r="AS42" i="29"/>
  <c r="AT42" i="29"/>
  <c r="AU42" i="29"/>
  <c r="AV42" i="29"/>
  <c r="AX42" i="29"/>
  <c r="AY42" i="29"/>
  <c r="AZ42" i="29"/>
  <c r="AX43" i="29"/>
  <c r="AY43" i="29"/>
  <c r="AZ43" i="29"/>
  <c r="AX44" i="29"/>
  <c r="AY44" i="29"/>
  <c r="AX36" i="29"/>
  <c r="AY36" i="29"/>
  <c r="AZ36" i="29"/>
  <c r="AO57" i="29"/>
  <c r="AP57" i="29"/>
  <c r="AS57" i="29"/>
  <c r="AT57" i="29"/>
  <c r="AX57" i="29"/>
  <c r="AY57" i="29"/>
  <c r="AZ57" i="29"/>
  <c r="AT56" i="29"/>
  <c r="AX56" i="29"/>
  <c r="AY56" i="29"/>
  <c r="AZ56" i="29"/>
  <c r="AO56" i="29"/>
  <c r="AO36" i="29"/>
  <c r="AP11" i="29"/>
  <c r="AP13" i="29"/>
  <c r="AR13" i="29"/>
  <c r="AS13" i="29"/>
  <c r="AT13" i="29"/>
  <c r="AU13" i="29"/>
  <c r="AP14" i="29"/>
  <c r="AQ14" i="29"/>
  <c r="AR14" i="29"/>
  <c r="AS14" i="29"/>
  <c r="AT14" i="29"/>
  <c r="AU14" i="29"/>
  <c r="AV14" i="29"/>
  <c r="AY14" i="29"/>
  <c r="AZ14" i="29"/>
  <c r="AP15" i="29"/>
  <c r="AQ15" i="29"/>
  <c r="AR15" i="29"/>
  <c r="AS15" i="29"/>
  <c r="AT15" i="29"/>
  <c r="AU15" i="29"/>
  <c r="AV15" i="29"/>
  <c r="AW15" i="29"/>
  <c r="AX15" i="29"/>
  <c r="AY15" i="29"/>
  <c r="AZ15" i="29"/>
  <c r="AP16" i="29"/>
  <c r="AQ16" i="29"/>
  <c r="AR16" i="29"/>
  <c r="AS16" i="29"/>
  <c r="AT16" i="29"/>
  <c r="AU16" i="29"/>
  <c r="AV16" i="29"/>
  <c r="AW16" i="29"/>
  <c r="AX16" i="29"/>
  <c r="AZ16" i="29"/>
  <c r="AP17" i="29"/>
  <c r="AQ17" i="29"/>
  <c r="AR17" i="29"/>
  <c r="AS17" i="29"/>
  <c r="AT17" i="29"/>
  <c r="AU17" i="29"/>
  <c r="AV17" i="29"/>
  <c r="AW17" i="29"/>
  <c r="AX17" i="29"/>
  <c r="AY17" i="29"/>
  <c r="AZ17" i="29"/>
  <c r="AP18" i="29"/>
  <c r="AQ18" i="29"/>
  <c r="AR18" i="29"/>
  <c r="AS18" i="29"/>
  <c r="AT18" i="29"/>
  <c r="AU18" i="29"/>
  <c r="AV18" i="29"/>
  <c r="AW18" i="29"/>
  <c r="AX18" i="29"/>
  <c r="AY18" i="29"/>
  <c r="AZ18" i="29"/>
  <c r="AP19" i="29"/>
  <c r="AQ19" i="29"/>
  <c r="AR19" i="29"/>
  <c r="AS19" i="29"/>
  <c r="AT19" i="29"/>
  <c r="AU19" i="29"/>
  <c r="AV19" i="29"/>
  <c r="AW19" i="29"/>
  <c r="AX19" i="29"/>
  <c r="AY19" i="29"/>
  <c r="AZ19" i="29"/>
  <c r="AP20" i="29"/>
  <c r="AQ20" i="29"/>
  <c r="AR20" i="29"/>
  <c r="AS20" i="29"/>
  <c r="AT20" i="29"/>
  <c r="AU20" i="29"/>
  <c r="AV20" i="29"/>
  <c r="AW20" i="29"/>
  <c r="AX20" i="29"/>
  <c r="AY20" i="29"/>
  <c r="AZ20" i="29"/>
  <c r="AP21" i="29"/>
  <c r="AQ21" i="29"/>
  <c r="AR21" i="29"/>
  <c r="AS21" i="29"/>
  <c r="AT21" i="29"/>
  <c r="AU21" i="29"/>
  <c r="AV21" i="29"/>
  <c r="AW21" i="29"/>
  <c r="AX21" i="29"/>
  <c r="AY21" i="29"/>
  <c r="AZ21" i="29"/>
  <c r="AP22" i="29"/>
  <c r="AQ22" i="29"/>
  <c r="AR22" i="29"/>
  <c r="AS22" i="29"/>
  <c r="AT22" i="29"/>
  <c r="AU22" i="29"/>
  <c r="AV22" i="29"/>
  <c r="AW22" i="29"/>
  <c r="AX22" i="29"/>
  <c r="AY22" i="29"/>
  <c r="AZ22" i="29"/>
  <c r="AP23" i="29"/>
  <c r="AQ23" i="29"/>
  <c r="AR23" i="29"/>
  <c r="AS23" i="29"/>
  <c r="AT23" i="29"/>
  <c r="AU23" i="29"/>
  <c r="AV23" i="29"/>
  <c r="AW23" i="29"/>
  <c r="AX23" i="29"/>
  <c r="AY23" i="29"/>
  <c r="AZ23" i="29"/>
  <c r="AP24" i="29"/>
  <c r="AQ24" i="29"/>
  <c r="AR24" i="29"/>
  <c r="AS24" i="29"/>
  <c r="AT24" i="29"/>
  <c r="AU24" i="29"/>
  <c r="AV24" i="29"/>
  <c r="AW24" i="29"/>
  <c r="AX24" i="29"/>
  <c r="AY24" i="29"/>
  <c r="AZ24" i="29"/>
  <c r="AP25" i="29"/>
  <c r="AQ25" i="29"/>
  <c r="AR25" i="29"/>
  <c r="AS25" i="29"/>
  <c r="AT25" i="29"/>
  <c r="AU25" i="29"/>
  <c r="AV25" i="29"/>
  <c r="AW25" i="29"/>
  <c r="AX25" i="29"/>
  <c r="AY25" i="29"/>
  <c r="AZ25" i="29"/>
  <c r="AP26" i="29"/>
  <c r="AQ26" i="29"/>
  <c r="AR26" i="29"/>
  <c r="AS26" i="29"/>
  <c r="AT26" i="29"/>
  <c r="AU26" i="29"/>
  <c r="AV26" i="29"/>
  <c r="AW26" i="29"/>
  <c r="AX26" i="29"/>
  <c r="AY26" i="29"/>
  <c r="AZ26" i="29"/>
  <c r="AP27" i="29"/>
  <c r="AQ27" i="29"/>
  <c r="AR27" i="29"/>
  <c r="AS27" i="29"/>
  <c r="AT27" i="29"/>
  <c r="AU27" i="29"/>
  <c r="AV27" i="29"/>
  <c r="AW27" i="29"/>
  <c r="AX27" i="29"/>
  <c r="AY27" i="29"/>
  <c r="AZ27" i="29"/>
  <c r="AO11" i="29"/>
  <c r="AO13" i="29"/>
  <c r="AO14" i="29"/>
  <c r="AO15" i="29"/>
  <c r="AO16" i="29"/>
  <c r="AO17" i="29"/>
  <c r="AO18" i="29"/>
  <c r="AO19" i="29"/>
  <c r="AO20" i="29"/>
  <c r="AO21" i="29"/>
  <c r="AO22" i="29"/>
  <c r="AO23" i="29"/>
  <c r="AO24" i="29"/>
  <c r="AO25" i="29"/>
  <c r="AO26" i="29"/>
  <c r="AO27" i="29"/>
  <c r="AO10" i="29"/>
  <c r="G225" i="29"/>
  <c r="G196" i="29" s="1"/>
  <c r="G223" i="29"/>
  <c r="Q220" i="29" a="1"/>
  <c r="Q220" i="29" s="1"/>
  <c r="P220" i="29" a="1"/>
  <c r="P220" i="29" s="1"/>
  <c r="O220" i="29" a="1"/>
  <c r="O220" i="29" s="1"/>
  <c r="N220" i="29" a="1"/>
  <c r="N220" i="29" s="1"/>
  <c r="M220" i="29" a="1"/>
  <c r="M220" i="29" s="1"/>
  <c r="L220" i="29" a="1"/>
  <c r="L220" i="29" s="1"/>
  <c r="K220" i="29" a="1"/>
  <c r="K220" i="29" s="1"/>
  <c r="J220" i="29" a="1"/>
  <c r="J220" i="29" s="1"/>
  <c r="I220" i="29" a="1"/>
  <c r="I220" i="29" s="1"/>
  <c r="H220" i="29" a="1"/>
  <c r="H220" i="29" s="1"/>
  <c r="Q219" i="29" a="1"/>
  <c r="Q219" i="29" s="1"/>
  <c r="P219" i="29" a="1"/>
  <c r="P219" i="29" s="1"/>
  <c r="O219" i="29" a="1"/>
  <c r="O219" i="29" s="1"/>
  <c r="N219" i="29" a="1"/>
  <c r="N219" i="29" s="1"/>
  <c r="M219" i="29" a="1"/>
  <c r="M219" i="29" s="1"/>
  <c r="L219" i="29" a="1"/>
  <c r="L219" i="29" s="1"/>
  <c r="K219" i="29" a="1"/>
  <c r="K219" i="29" s="1"/>
  <c r="J219" i="29" a="1"/>
  <c r="J219" i="29" s="1"/>
  <c r="I219" i="29" a="1"/>
  <c r="I219" i="29" s="1"/>
  <c r="H219" i="29" a="1"/>
  <c r="H219" i="29" s="1"/>
  <c r="F218" i="29"/>
  <c r="Q217" i="29" a="1"/>
  <c r="Q217" i="29" s="1"/>
  <c r="Q218" i="29" s="1"/>
  <c r="P217" i="29" a="1"/>
  <c r="P217" i="29" s="1"/>
  <c r="P218" i="29" s="1"/>
  <c r="O217" i="29" a="1"/>
  <c r="O217" i="29" s="1"/>
  <c r="O218" i="29" s="1"/>
  <c r="N217" i="29" a="1"/>
  <c r="N217" i="29" s="1"/>
  <c r="N218" i="29" s="1"/>
  <c r="M217" i="29" a="1"/>
  <c r="M217" i="29" s="1"/>
  <c r="M218" i="29" s="1"/>
  <c r="L217" i="29" a="1"/>
  <c r="L217" i="29" s="1"/>
  <c r="L218" i="29" s="1"/>
  <c r="K217" i="29" a="1"/>
  <c r="K217" i="29" s="1"/>
  <c r="K218" i="29" s="1"/>
  <c r="J217" i="29" a="1"/>
  <c r="J217" i="29" s="1"/>
  <c r="J218" i="29" s="1"/>
  <c r="I217" i="29" a="1"/>
  <c r="I217" i="29" s="1"/>
  <c r="I218" i="29" s="1"/>
  <c r="H217" i="29" a="1"/>
  <c r="H217" i="29" s="1"/>
  <c r="F212" i="29"/>
  <c r="Q211" i="29"/>
  <c r="Q215" i="29" s="1"/>
  <c r="P211" i="29"/>
  <c r="P215" i="29" s="1"/>
  <c r="O211" i="29"/>
  <c r="O215" i="29" s="1"/>
  <c r="N211" i="29"/>
  <c r="N215" i="29" s="1"/>
  <c r="M211" i="29"/>
  <c r="M215" i="29" s="1"/>
  <c r="L211" i="29"/>
  <c r="L215" i="29" s="1"/>
  <c r="K211" i="29"/>
  <c r="K215" i="29" s="1"/>
  <c r="J211" i="29"/>
  <c r="J215" i="29" s="1"/>
  <c r="I211" i="29"/>
  <c r="I215" i="29" s="1"/>
  <c r="H211" i="29"/>
  <c r="H215" i="29" s="1"/>
  <c r="Q209" i="29" a="1"/>
  <c r="Q209" i="29" s="1"/>
  <c r="Q228" i="29" s="1"/>
  <c r="P209" i="29" a="1"/>
  <c r="P209" i="29" s="1"/>
  <c r="P228" i="29" s="1"/>
  <c r="O209" i="29" a="1"/>
  <c r="O209" i="29" s="1"/>
  <c r="O228" i="29" s="1"/>
  <c r="N209" i="29" a="1"/>
  <c r="N209" i="29" s="1"/>
  <c r="M209" i="29" a="1"/>
  <c r="M209" i="29" s="1"/>
  <c r="L209" i="29" a="1"/>
  <c r="L209" i="29" s="1"/>
  <c r="K209" i="29" a="1"/>
  <c r="K209" i="29" s="1"/>
  <c r="J209" i="29" a="1"/>
  <c r="J209" i="29" s="1"/>
  <c r="I209" i="29" a="1"/>
  <c r="I209" i="29" s="1"/>
  <c r="H209" i="29" a="1"/>
  <c r="H209" i="29" s="1"/>
  <c r="F208" i="29"/>
  <c r="Q207" i="29" a="1"/>
  <c r="Q207" i="29" s="1"/>
  <c r="P207" i="29" a="1"/>
  <c r="P207" i="29" s="1"/>
  <c r="O207" i="29" a="1"/>
  <c r="O207" i="29" s="1"/>
  <c r="N207" i="29" a="1"/>
  <c r="N207" i="29" s="1"/>
  <c r="M207" i="29" a="1"/>
  <c r="M207" i="29" s="1"/>
  <c r="L207" i="29" a="1"/>
  <c r="L207" i="29" s="1"/>
  <c r="K207" i="29" a="1"/>
  <c r="K207" i="29" s="1"/>
  <c r="J207" i="29" a="1"/>
  <c r="J207" i="29" s="1"/>
  <c r="I207" i="29" a="1"/>
  <c r="I207" i="29" s="1"/>
  <c r="H207" i="29" a="1"/>
  <c r="H207" i="29" s="1"/>
  <c r="G186" i="29"/>
  <c r="AC143" i="29"/>
  <c r="AB143" i="29"/>
  <c r="AA143" i="29"/>
  <c r="Z143" i="29"/>
  <c r="Y143" i="29"/>
  <c r="X143" i="29"/>
  <c r="W143" i="29"/>
  <c r="V143" i="29"/>
  <c r="U143" i="29"/>
  <c r="T143" i="29"/>
  <c r="S143" i="29"/>
  <c r="R143" i="29"/>
  <c r="Q143" i="29"/>
  <c r="P143" i="29"/>
  <c r="O143" i="29"/>
  <c r="N143" i="29"/>
  <c r="M143" i="29"/>
  <c r="L143" i="29"/>
  <c r="K143" i="29"/>
  <c r="J143" i="29"/>
  <c r="I143" i="29"/>
  <c r="H143" i="29"/>
  <c r="AC142" i="29"/>
  <c r="AB142" i="29"/>
  <c r="AA142" i="29"/>
  <c r="Z142" i="29"/>
  <c r="Y142" i="29"/>
  <c r="X142" i="29"/>
  <c r="W142" i="29"/>
  <c r="V142" i="29"/>
  <c r="U142" i="29"/>
  <c r="T142" i="29"/>
  <c r="S142" i="29"/>
  <c r="R142" i="29"/>
  <c r="Q142" i="29"/>
  <c r="P142" i="29"/>
  <c r="O142" i="29"/>
  <c r="N142" i="29"/>
  <c r="M142" i="29"/>
  <c r="L142" i="29"/>
  <c r="K142" i="29"/>
  <c r="J142" i="29"/>
  <c r="I142" i="29"/>
  <c r="H142" i="29"/>
  <c r="AC141" i="29"/>
  <c r="AC152" i="29" s="1"/>
  <c r="AB141" i="29"/>
  <c r="AB152" i="29" s="1"/>
  <c r="AA141" i="29"/>
  <c r="AA152" i="29" s="1"/>
  <c r="Z141" i="29"/>
  <c r="Z152" i="29" s="1"/>
  <c r="Y141" i="29"/>
  <c r="Y152" i="29" s="1"/>
  <c r="X141" i="29"/>
  <c r="X152" i="29" s="1"/>
  <c r="W141" i="29"/>
  <c r="W152" i="29" s="1"/>
  <c r="V141" i="29"/>
  <c r="V152" i="29" s="1"/>
  <c r="U141" i="29"/>
  <c r="U152" i="29" s="1"/>
  <c r="T141" i="29"/>
  <c r="T152" i="29" s="1"/>
  <c r="S141" i="29"/>
  <c r="S152" i="29" s="1"/>
  <c r="R141" i="29"/>
  <c r="R152" i="29" s="1"/>
  <c r="Q141" i="29"/>
  <c r="Q152" i="29" s="1"/>
  <c r="P141" i="29"/>
  <c r="P152" i="29" s="1"/>
  <c r="O141" i="29"/>
  <c r="O152" i="29" s="1"/>
  <c r="N141" i="29"/>
  <c r="N152" i="29" s="1"/>
  <c r="M141" i="29"/>
  <c r="M152" i="29" s="1"/>
  <c r="L141" i="29"/>
  <c r="L152" i="29" s="1"/>
  <c r="K141" i="29"/>
  <c r="K152" i="29" s="1"/>
  <c r="J141" i="29"/>
  <c r="J152" i="29" s="1"/>
  <c r="I141" i="29"/>
  <c r="I152" i="29" s="1"/>
  <c r="H141" i="29"/>
  <c r="H152" i="29" s="1"/>
  <c r="AC140" i="29"/>
  <c r="AC151" i="29" s="1"/>
  <c r="AB140" i="29"/>
  <c r="AB151" i="29" s="1"/>
  <c r="AA140" i="29"/>
  <c r="AA151" i="29" s="1"/>
  <c r="Z140" i="29"/>
  <c r="Z151" i="29" s="1"/>
  <c r="Y140" i="29"/>
  <c r="Y151" i="29" s="1"/>
  <c r="X140" i="29"/>
  <c r="X151" i="29" s="1"/>
  <c r="W140" i="29"/>
  <c r="W151" i="29" s="1"/>
  <c r="V140" i="29"/>
  <c r="V151" i="29" s="1"/>
  <c r="U140" i="29"/>
  <c r="U151" i="29" s="1"/>
  <c r="T140" i="29"/>
  <c r="T151" i="29" s="1"/>
  <c r="S140" i="29"/>
  <c r="S151" i="29" s="1"/>
  <c r="R140" i="29"/>
  <c r="R151" i="29" s="1"/>
  <c r="Q140" i="29"/>
  <c r="Q151" i="29" s="1"/>
  <c r="P140" i="29"/>
  <c r="P151" i="29" s="1"/>
  <c r="O140" i="29"/>
  <c r="O151" i="29" s="1"/>
  <c r="N140" i="29"/>
  <c r="N151" i="29" s="1"/>
  <c r="M140" i="29"/>
  <c r="M151" i="29" s="1"/>
  <c r="L140" i="29"/>
  <c r="L151" i="29" s="1"/>
  <c r="K140" i="29"/>
  <c r="K151" i="29" s="1"/>
  <c r="J140" i="29"/>
  <c r="J151" i="29" s="1"/>
  <c r="I140" i="29"/>
  <c r="I151" i="29" s="1"/>
  <c r="H140" i="29"/>
  <c r="H151" i="29" s="1"/>
  <c r="AC139" i="29"/>
  <c r="AC150" i="29" s="1"/>
  <c r="AB139" i="29"/>
  <c r="AB150" i="29" s="1"/>
  <c r="AA139" i="29"/>
  <c r="AA150" i="29" s="1"/>
  <c r="Z139" i="29"/>
  <c r="Z150" i="29" s="1"/>
  <c r="Y139" i="29"/>
  <c r="Y150" i="29" s="1"/>
  <c r="X139" i="29"/>
  <c r="X150" i="29" s="1"/>
  <c r="W139" i="29"/>
  <c r="W150" i="29" s="1"/>
  <c r="V139" i="29"/>
  <c r="V150" i="29" s="1"/>
  <c r="U139" i="29"/>
  <c r="U150" i="29" s="1"/>
  <c r="T139" i="29"/>
  <c r="T150" i="29" s="1"/>
  <c r="S139" i="29"/>
  <c r="S150" i="29" s="1"/>
  <c r="R139" i="29"/>
  <c r="R150" i="29" s="1"/>
  <c r="Q139" i="29"/>
  <c r="Q150" i="29" s="1"/>
  <c r="P139" i="29"/>
  <c r="P150" i="29" s="1"/>
  <c r="O139" i="29"/>
  <c r="O150" i="29" s="1"/>
  <c r="N139" i="29"/>
  <c r="N150" i="29" s="1"/>
  <c r="M139" i="29"/>
  <c r="M150" i="29" s="1"/>
  <c r="L139" i="29"/>
  <c r="L150" i="29" s="1"/>
  <c r="K139" i="29"/>
  <c r="K150" i="29" s="1"/>
  <c r="J139" i="29"/>
  <c r="J150" i="29" s="1"/>
  <c r="I139" i="29"/>
  <c r="I150" i="29" s="1"/>
  <c r="H139" i="29"/>
  <c r="H150" i="29" s="1"/>
  <c r="AC138" i="29"/>
  <c r="AC149" i="29" s="1"/>
  <c r="AB138" i="29"/>
  <c r="AB149" i="29" s="1"/>
  <c r="AA138" i="29"/>
  <c r="AA149" i="29" s="1"/>
  <c r="Z138" i="29"/>
  <c r="Z149" i="29" s="1"/>
  <c r="Y138" i="29"/>
  <c r="Y149" i="29" s="1"/>
  <c r="X138" i="29"/>
  <c r="X149" i="29" s="1"/>
  <c r="W138" i="29"/>
  <c r="W149" i="29" s="1"/>
  <c r="V138" i="29"/>
  <c r="V149" i="29" s="1"/>
  <c r="U138" i="29"/>
  <c r="U149" i="29" s="1"/>
  <c r="T138" i="29"/>
  <c r="T149" i="29" s="1"/>
  <c r="S138" i="29"/>
  <c r="S149" i="29" s="1"/>
  <c r="R138" i="29"/>
  <c r="R149" i="29" s="1"/>
  <c r="Q138" i="29"/>
  <c r="Q149" i="29" s="1"/>
  <c r="P138" i="29"/>
  <c r="P149" i="29" s="1"/>
  <c r="O138" i="29"/>
  <c r="O149" i="29" s="1"/>
  <c r="N138" i="29"/>
  <c r="N149" i="29" s="1"/>
  <c r="M138" i="29"/>
  <c r="M149" i="29" s="1"/>
  <c r="L138" i="29"/>
  <c r="L149" i="29" s="1"/>
  <c r="K138" i="29"/>
  <c r="K149" i="29" s="1"/>
  <c r="J138" i="29"/>
  <c r="J149" i="29" s="1"/>
  <c r="I138" i="29"/>
  <c r="I149" i="29" s="1"/>
  <c r="H138" i="29"/>
  <c r="H149" i="29" s="1"/>
  <c r="AC137" i="29"/>
  <c r="AB137" i="29"/>
  <c r="AA137" i="29"/>
  <c r="Z137" i="29"/>
  <c r="Y137" i="29"/>
  <c r="X137" i="29"/>
  <c r="W137" i="29"/>
  <c r="V137" i="29"/>
  <c r="U137" i="29"/>
  <c r="T137" i="29"/>
  <c r="S137" i="29"/>
  <c r="R137" i="29"/>
  <c r="Q137" i="29"/>
  <c r="Q148" i="29" s="1"/>
  <c r="P137" i="29"/>
  <c r="O137" i="29"/>
  <c r="N137" i="29"/>
  <c r="M137" i="29"/>
  <c r="L137" i="29"/>
  <c r="K137" i="29"/>
  <c r="J137" i="29"/>
  <c r="I137" i="29"/>
  <c r="H137" i="29"/>
  <c r="AC136" i="29"/>
  <c r="AB136" i="29"/>
  <c r="AA136" i="29"/>
  <c r="Z136" i="29"/>
  <c r="Y136" i="29"/>
  <c r="X136" i="29"/>
  <c r="W136" i="29"/>
  <c r="V136" i="29"/>
  <c r="U136" i="29"/>
  <c r="T136" i="29"/>
  <c r="S136" i="29"/>
  <c r="P136" i="29"/>
  <c r="O136" i="29"/>
  <c r="N136" i="29"/>
  <c r="M136" i="29"/>
  <c r="L136" i="29"/>
  <c r="K136" i="29"/>
  <c r="J136" i="29"/>
  <c r="I136" i="29"/>
  <c r="H136" i="29"/>
  <c r="AC135" i="29"/>
  <c r="AB135" i="29"/>
  <c r="AA135" i="29"/>
  <c r="Z135" i="29"/>
  <c r="Z147" i="29" s="1"/>
  <c r="Y135" i="29"/>
  <c r="Y147" i="29" s="1"/>
  <c r="X135" i="29"/>
  <c r="X147" i="29" s="1"/>
  <c r="W135" i="29"/>
  <c r="W147" i="29" s="1"/>
  <c r="V135" i="29"/>
  <c r="U135" i="29"/>
  <c r="T135" i="29"/>
  <c r="S135" i="29"/>
  <c r="R135" i="29"/>
  <c r="R147" i="29" s="1"/>
  <c r="Q147" i="29"/>
  <c r="P135" i="29"/>
  <c r="O135" i="29"/>
  <c r="O147" i="29" s="1"/>
  <c r="N135" i="29"/>
  <c r="M135" i="29"/>
  <c r="L135" i="29"/>
  <c r="K135" i="29"/>
  <c r="J135" i="29"/>
  <c r="I135" i="29"/>
  <c r="I147" i="29" s="1"/>
  <c r="H135" i="29"/>
  <c r="H147" i="29" s="1"/>
  <c r="G115" i="29"/>
  <c r="G95" i="29"/>
  <c r="G104" i="29" s="1"/>
  <c r="G113" i="29" s="1"/>
  <c r="G122" i="29" s="1"/>
  <c r="G131" i="29" s="1"/>
  <c r="G94" i="29"/>
  <c r="G103" i="29" s="1"/>
  <c r="G112" i="29" s="1"/>
  <c r="G121" i="29" s="1"/>
  <c r="G130" i="29" s="1"/>
  <c r="G92" i="29"/>
  <c r="G101" i="29" s="1"/>
  <c r="G110" i="29" s="1"/>
  <c r="G119" i="29" s="1"/>
  <c r="G128" i="29" s="1"/>
  <c r="G91" i="29"/>
  <c r="G100" i="29" s="1"/>
  <c r="G109" i="29" s="1"/>
  <c r="G118" i="29" s="1"/>
  <c r="G127" i="29" s="1"/>
  <c r="G90" i="29"/>
  <c r="G99" i="29" s="1"/>
  <c r="G108" i="29" s="1"/>
  <c r="G117" i="29" s="1"/>
  <c r="G126" i="29" s="1"/>
  <c r="G89" i="29"/>
  <c r="G98" i="29" s="1"/>
  <c r="G107" i="29" s="1"/>
  <c r="G116" i="29" s="1"/>
  <c r="G125" i="29" s="1"/>
  <c r="AC85" i="29"/>
  <c r="AB85" i="29"/>
  <c r="AA85" i="29"/>
  <c r="Y85" i="29"/>
  <c r="X85" i="29"/>
  <c r="W85" i="29"/>
  <c r="V85" i="29"/>
  <c r="U85" i="29"/>
  <c r="T85" i="29"/>
  <c r="S85" i="29"/>
  <c r="R85" i="29"/>
  <c r="Q85" i="29"/>
  <c r="P85" i="29"/>
  <c r="O85" i="29"/>
  <c r="N85" i="29"/>
  <c r="M85" i="29"/>
  <c r="L85" i="29"/>
  <c r="K85" i="29"/>
  <c r="J85" i="29"/>
  <c r="I85" i="29"/>
  <c r="H85" i="29"/>
  <c r="AC82" i="29"/>
  <c r="AB82" i="29"/>
  <c r="AA82" i="29"/>
  <c r="Z82" i="29"/>
  <c r="Y82" i="29"/>
  <c r="X82" i="29"/>
  <c r="W82" i="29"/>
  <c r="V82" i="29"/>
  <c r="U82" i="29"/>
  <c r="T82" i="29"/>
  <c r="S82" i="29"/>
  <c r="R82" i="29"/>
  <c r="Q82" i="29"/>
  <c r="P82" i="29"/>
  <c r="O82" i="29"/>
  <c r="N82" i="29"/>
  <c r="M82" i="29"/>
  <c r="L82" i="29"/>
  <c r="K82" i="29"/>
  <c r="J82" i="29"/>
  <c r="I82" i="29"/>
  <c r="H82" i="29"/>
  <c r="AC81" i="29"/>
  <c r="AB81" i="29"/>
  <c r="AA81" i="29"/>
  <c r="Z81" i="29"/>
  <c r="Y81" i="29"/>
  <c r="X81" i="29"/>
  <c r="W81" i="29"/>
  <c r="V81" i="29"/>
  <c r="U81" i="29"/>
  <c r="T81" i="29"/>
  <c r="Q81" i="29"/>
  <c r="P81" i="29"/>
  <c r="O81" i="29"/>
  <c r="N81" i="29"/>
  <c r="M81" i="29"/>
  <c r="L81" i="29"/>
  <c r="K81" i="29"/>
  <c r="J81" i="29"/>
  <c r="I81" i="29"/>
  <c r="H81" i="29"/>
  <c r="AC80" i="29"/>
  <c r="AB80" i="29"/>
  <c r="AA80" i="29"/>
  <c r="Z80" i="29"/>
  <c r="Y80" i="29"/>
  <c r="X80" i="29"/>
  <c r="W80" i="29"/>
  <c r="V80" i="29"/>
  <c r="U80" i="29"/>
  <c r="T80" i="29"/>
  <c r="S80" i="29"/>
  <c r="R80" i="29"/>
  <c r="Q80" i="29"/>
  <c r="P80" i="29"/>
  <c r="O80" i="29"/>
  <c r="N80" i="29"/>
  <c r="M80" i="29"/>
  <c r="L80" i="29"/>
  <c r="K80" i="29"/>
  <c r="J80" i="29"/>
  <c r="I80" i="29"/>
  <c r="H80" i="29"/>
  <c r="G79" i="29"/>
  <c r="BW65" i="29"/>
  <c r="BV65" i="29"/>
  <c r="BT65" i="29"/>
  <c r="BS65" i="29"/>
  <c r="BR65" i="29"/>
  <c r="BQ65" i="29"/>
  <c r="BP65" i="29"/>
  <c r="BO65" i="29"/>
  <c r="BN65" i="29"/>
  <c r="BM65" i="29"/>
  <c r="BL65" i="29"/>
  <c r="BK65" i="29"/>
  <c r="BJ65" i="29"/>
  <c r="BI65" i="29"/>
  <c r="BH65" i="29"/>
  <c r="BG65" i="29"/>
  <c r="BF65" i="29"/>
  <c r="BE65" i="29"/>
  <c r="BD65" i="29"/>
  <c r="BC65" i="29"/>
  <c r="BB65" i="29"/>
  <c r="AZ65" i="29"/>
  <c r="AY65" i="29"/>
  <c r="AO65" i="29"/>
  <c r="AN65" i="29"/>
  <c r="AM65" i="29"/>
  <c r="AL65" i="29"/>
  <c r="AK65" i="29"/>
  <c r="AJ65" i="29"/>
  <c r="AI65" i="29"/>
  <c r="AH65" i="29"/>
  <c r="AG65" i="29"/>
  <c r="AF65" i="29"/>
  <c r="AE65" i="29"/>
  <c r="BW64" i="29"/>
  <c r="BV64" i="29"/>
  <c r="BT64" i="29"/>
  <c r="BS64" i="29"/>
  <c r="BR64" i="29"/>
  <c r="BQ64" i="29"/>
  <c r="BP64" i="29"/>
  <c r="BO64" i="29"/>
  <c r="BN64" i="29"/>
  <c r="BM64" i="29"/>
  <c r="BL64" i="29"/>
  <c r="BK64" i="29"/>
  <c r="BJ64" i="29"/>
  <c r="BI64" i="29"/>
  <c r="BH64" i="29"/>
  <c r="BG64" i="29"/>
  <c r="BF64" i="29"/>
  <c r="BE64" i="29"/>
  <c r="BD64" i="29"/>
  <c r="BC64" i="29"/>
  <c r="BB64" i="29"/>
  <c r="AZ64" i="29"/>
  <c r="AY64" i="29"/>
  <c r="AO64" i="29"/>
  <c r="AN64" i="29"/>
  <c r="AM64" i="29"/>
  <c r="AL64" i="29"/>
  <c r="AK64" i="29"/>
  <c r="AJ64" i="29"/>
  <c r="AI64" i="29"/>
  <c r="AH64" i="29"/>
  <c r="AG64" i="29"/>
  <c r="AF64" i="29"/>
  <c r="AE64" i="29"/>
  <c r="BW63" i="29"/>
  <c r="BV63" i="29"/>
  <c r="BT63" i="29"/>
  <c r="BS63" i="29"/>
  <c r="BR63" i="29"/>
  <c r="BQ63" i="29"/>
  <c r="BP63" i="29"/>
  <c r="BO63" i="29"/>
  <c r="BN63" i="29"/>
  <c r="BM63" i="29"/>
  <c r="BL63" i="29"/>
  <c r="BK63" i="29"/>
  <c r="BJ63" i="29"/>
  <c r="BI63" i="29"/>
  <c r="BH63" i="29"/>
  <c r="BG63" i="29"/>
  <c r="BF63" i="29"/>
  <c r="BE63" i="29"/>
  <c r="BD63" i="29"/>
  <c r="BC63" i="29"/>
  <c r="BB63" i="29"/>
  <c r="AZ63" i="29"/>
  <c r="AY63" i="29"/>
  <c r="AO63" i="29"/>
  <c r="AN63" i="29"/>
  <c r="AM63" i="29"/>
  <c r="AL63" i="29"/>
  <c r="AK63" i="29"/>
  <c r="AJ63" i="29"/>
  <c r="AI63" i="29"/>
  <c r="AH63" i="29"/>
  <c r="AG63" i="29"/>
  <c r="AF63" i="29"/>
  <c r="AE63" i="29"/>
  <c r="BW60" i="29"/>
  <c r="BV60" i="29"/>
  <c r="BT60" i="29"/>
  <c r="BS60" i="29"/>
  <c r="BR60" i="29"/>
  <c r="BQ60" i="29"/>
  <c r="BP60" i="29"/>
  <c r="BO60" i="29"/>
  <c r="BN60" i="29"/>
  <c r="BM60" i="29"/>
  <c r="BL60" i="29"/>
  <c r="BK60" i="29"/>
  <c r="BJ60" i="29"/>
  <c r="BI60" i="29"/>
  <c r="BH60" i="29"/>
  <c r="BG60" i="29"/>
  <c r="BF60" i="29"/>
  <c r="BE60" i="29"/>
  <c r="BD60" i="29"/>
  <c r="BC60" i="29"/>
  <c r="BB60" i="29"/>
  <c r="AZ60" i="29"/>
  <c r="AY60" i="29"/>
  <c r="AO60" i="29"/>
  <c r="AN60" i="29"/>
  <c r="AM60" i="29"/>
  <c r="AL60" i="29"/>
  <c r="AK60" i="29"/>
  <c r="AJ60" i="29"/>
  <c r="AI60" i="29"/>
  <c r="AH60" i="29"/>
  <c r="AG60" i="29"/>
  <c r="AF60" i="29"/>
  <c r="AE60" i="29"/>
  <c r="BW59" i="29"/>
  <c r="BV59" i="29"/>
  <c r="BT59" i="29"/>
  <c r="BL59" i="29"/>
  <c r="BK59" i="29"/>
  <c r="BJ59" i="29"/>
  <c r="BI59" i="29"/>
  <c r="BH59" i="29"/>
  <c r="BG59" i="29"/>
  <c r="BF59" i="29"/>
  <c r="BE59" i="29"/>
  <c r="BD59" i="29"/>
  <c r="BC59" i="29"/>
  <c r="BB59" i="29"/>
  <c r="AZ59" i="29"/>
  <c r="AY59" i="29"/>
  <c r="AW59" i="29"/>
  <c r="AO59" i="29"/>
  <c r="AN59" i="29"/>
  <c r="AM59" i="29"/>
  <c r="AL59" i="29"/>
  <c r="AK59" i="29"/>
  <c r="AJ59" i="29"/>
  <c r="AI59" i="29"/>
  <c r="AH59" i="29"/>
  <c r="AG59" i="29"/>
  <c r="AF59" i="29"/>
  <c r="AE59" i="29"/>
  <c r="BW58" i="29"/>
  <c r="BV58" i="29"/>
  <c r="BT58" i="29"/>
  <c r="BS58" i="29"/>
  <c r="BR58" i="29"/>
  <c r="BQ58" i="29"/>
  <c r="BP58" i="29"/>
  <c r="BO58" i="29"/>
  <c r="BN58" i="29"/>
  <c r="BK58" i="29"/>
  <c r="BJ58" i="29"/>
  <c r="BI58" i="29"/>
  <c r="BH58" i="29"/>
  <c r="BG58" i="29"/>
  <c r="BF58" i="29"/>
  <c r="BE58" i="29"/>
  <c r="BD58" i="29"/>
  <c r="BC58" i="29"/>
  <c r="BB58" i="29"/>
  <c r="AZ58" i="29"/>
  <c r="AY58" i="29"/>
  <c r="AW58" i="29"/>
  <c r="AV58" i="29"/>
  <c r="AU58" i="29"/>
  <c r="AT58" i="29"/>
  <c r="AS58" i="29"/>
  <c r="AR58" i="29"/>
  <c r="AQ58" i="29"/>
  <c r="AO58" i="29"/>
  <c r="AN58" i="29"/>
  <c r="AM58" i="29"/>
  <c r="AL58" i="29"/>
  <c r="AK58" i="29"/>
  <c r="AJ58" i="29"/>
  <c r="AI58" i="29"/>
  <c r="AH58" i="29"/>
  <c r="AG58" i="29"/>
  <c r="AF58" i="29"/>
  <c r="AE58" i="29"/>
  <c r="BK54" i="29"/>
  <c r="BJ54" i="29"/>
  <c r="BI54" i="29"/>
  <c r="BH54" i="29"/>
  <c r="BG54" i="29"/>
  <c r="BF54" i="29"/>
  <c r="BE54" i="29"/>
  <c r="BD54" i="29"/>
  <c r="BC54" i="29"/>
  <c r="BB54" i="29"/>
  <c r="AZ54" i="29"/>
  <c r="AY54" i="29"/>
  <c r="AN54" i="29"/>
  <c r="AM54" i="29"/>
  <c r="AL54" i="29"/>
  <c r="AK54" i="29"/>
  <c r="AJ54" i="29"/>
  <c r="AI54" i="29"/>
  <c r="AH54" i="29"/>
  <c r="AG54" i="29"/>
  <c r="AF54" i="29"/>
  <c r="AE54" i="29"/>
  <c r="BW34" i="29"/>
  <c r="BV34" i="29"/>
  <c r="BT34" i="29"/>
  <c r="BS34" i="29"/>
  <c r="BR34" i="29"/>
  <c r="BQ34" i="29"/>
  <c r="BP34" i="29"/>
  <c r="BO34" i="29"/>
  <c r="BN34" i="29"/>
  <c r="BM34" i="29"/>
  <c r="BL34" i="29"/>
  <c r="BK34" i="29"/>
  <c r="BJ34" i="29"/>
  <c r="BI34" i="29"/>
  <c r="BH34" i="29"/>
  <c r="BG34" i="29"/>
  <c r="BF34" i="29"/>
  <c r="BE34" i="29"/>
  <c r="BD34" i="29"/>
  <c r="BC34" i="29"/>
  <c r="BB34" i="29"/>
  <c r="AZ34" i="29"/>
  <c r="AY34" i="29"/>
  <c r="AW34" i="29"/>
  <c r="AV34" i="29"/>
  <c r="AU34" i="29"/>
  <c r="AT34" i="29"/>
  <c r="AS34" i="29"/>
  <c r="AR34" i="29"/>
  <c r="AQ34" i="29"/>
  <c r="AP34" i="29"/>
  <c r="AO34" i="29"/>
  <c r="AN34" i="29"/>
  <c r="AM34" i="29"/>
  <c r="AL34" i="29"/>
  <c r="AK34" i="29"/>
  <c r="AJ34" i="29"/>
  <c r="AI34" i="29"/>
  <c r="AH34" i="29"/>
  <c r="AG34" i="29"/>
  <c r="AF34" i="29"/>
  <c r="AE34" i="29"/>
  <c r="BW33" i="29"/>
  <c r="BV33" i="29"/>
  <c r="BT33" i="29"/>
  <c r="BS33" i="29"/>
  <c r="BR33" i="29"/>
  <c r="BQ33" i="29"/>
  <c r="BP33" i="29"/>
  <c r="BO33" i="29"/>
  <c r="BN33" i="29"/>
  <c r="BM33" i="29"/>
  <c r="BL33" i="29"/>
  <c r="BK33" i="29"/>
  <c r="BJ33" i="29"/>
  <c r="BI33" i="29"/>
  <c r="BH33" i="29"/>
  <c r="BG33" i="29"/>
  <c r="BF33" i="29"/>
  <c r="BE33" i="29"/>
  <c r="BD33" i="29"/>
  <c r="BC33" i="29"/>
  <c r="BB33" i="29"/>
  <c r="AZ33" i="29"/>
  <c r="AY33" i="29"/>
  <c r="AW33" i="29"/>
  <c r="AV33" i="29"/>
  <c r="AU33" i="29"/>
  <c r="AT33" i="29"/>
  <c r="AS33" i="29"/>
  <c r="AR33" i="29"/>
  <c r="AQ33" i="29"/>
  <c r="AP33" i="29"/>
  <c r="AO33" i="29"/>
  <c r="AN33" i="29"/>
  <c r="AM33" i="29"/>
  <c r="AL33" i="29"/>
  <c r="AK33" i="29"/>
  <c r="AJ33" i="29"/>
  <c r="AI33" i="29"/>
  <c r="AH33" i="29"/>
  <c r="AG33" i="29"/>
  <c r="AF33" i="29"/>
  <c r="AE33" i="29"/>
  <c r="BW9" i="29"/>
  <c r="BV9" i="29"/>
  <c r="BU9" i="29"/>
  <c r="BT9" i="29"/>
  <c r="BS9" i="29"/>
  <c r="BR9" i="29"/>
  <c r="BQ9" i="29"/>
  <c r="BP9" i="29"/>
  <c r="BO9" i="29"/>
  <c r="BN9" i="29"/>
  <c r="BM9" i="29"/>
  <c r="BL9" i="29"/>
  <c r="BK9" i="29"/>
  <c r="BJ9" i="29"/>
  <c r="BI9" i="29"/>
  <c r="BH9" i="29"/>
  <c r="BG9" i="29"/>
  <c r="BF9" i="29"/>
  <c r="BE9" i="29"/>
  <c r="BD9" i="29"/>
  <c r="BC9" i="29"/>
  <c r="BB9" i="29"/>
  <c r="AZ9" i="29"/>
  <c r="AY9" i="29"/>
  <c r="AX9" i="29"/>
  <c r="AW9" i="29"/>
  <c r="AV9" i="29"/>
  <c r="AU9" i="29"/>
  <c r="AT9" i="29"/>
  <c r="AS9" i="29"/>
  <c r="AR9" i="29"/>
  <c r="AQ9" i="29"/>
  <c r="AP9" i="29"/>
  <c r="AO9" i="29"/>
  <c r="AN9" i="29"/>
  <c r="AM9" i="29"/>
  <c r="AL9" i="29"/>
  <c r="AK9" i="29"/>
  <c r="AJ9" i="29"/>
  <c r="AI9" i="29"/>
  <c r="AH9" i="29"/>
  <c r="AG9" i="29"/>
  <c r="AF9" i="29"/>
  <c r="AE9" i="29"/>
  <c r="E9" i="29"/>
  <c r="G185" i="1"/>
  <c r="G114" i="1"/>
  <c r="AC218" i="1" a="1"/>
  <c r="AC218" i="1" s="1"/>
  <c r="AB218" i="1" a="1"/>
  <c r="AB218" i="1" s="1"/>
  <c r="AA218" i="1" a="1"/>
  <c r="AA218" i="1" s="1"/>
  <c r="Z218" i="1" a="1"/>
  <c r="Z218" i="1" s="1"/>
  <c r="Y218" i="1" a="1"/>
  <c r="Y218" i="1" s="1"/>
  <c r="X218" i="1" a="1"/>
  <c r="X218" i="1" s="1"/>
  <c r="W218" i="1" a="1"/>
  <c r="W218" i="1" s="1"/>
  <c r="V218" i="1" a="1"/>
  <c r="V218" i="1" s="1"/>
  <c r="U218" i="1" a="1"/>
  <c r="U218" i="1" s="1"/>
  <c r="T218" i="1" a="1"/>
  <c r="T218" i="1" s="1"/>
  <c r="S218" i="1" a="1"/>
  <c r="S218" i="1" s="1"/>
  <c r="R218" i="1" a="1"/>
  <c r="R218" i="1" s="1"/>
  <c r="Q218" i="1" a="1"/>
  <c r="Q218" i="1" s="1"/>
  <c r="P218" i="1" a="1"/>
  <c r="P218" i="1" s="1"/>
  <c r="O218" i="1" a="1"/>
  <c r="O218" i="1" s="1"/>
  <c r="N218" i="1" a="1"/>
  <c r="N218" i="1" s="1"/>
  <c r="M218" i="1" a="1"/>
  <c r="M218" i="1" s="1"/>
  <c r="L218" i="1" a="1"/>
  <c r="L218" i="1" s="1"/>
  <c r="K218" i="1" a="1"/>
  <c r="K218" i="1" s="1"/>
  <c r="J218" i="1" a="1"/>
  <c r="J218" i="1" s="1"/>
  <c r="I218" i="1" a="1"/>
  <c r="I218" i="1" s="1"/>
  <c r="H218" i="1" a="1"/>
  <c r="H218" i="1" s="1"/>
  <c r="H210" i="1"/>
  <c r="H214" i="1" s="1"/>
  <c r="I210" i="1"/>
  <c r="I214" i="1" s="1"/>
  <c r="J210" i="1"/>
  <c r="J214" i="1" s="1"/>
  <c r="K210" i="1"/>
  <c r="K214" i="1" s="1"/>
  <c r="L210" i="1"/>
  <c r="L214" i="1" s="1"/>
  <c r="M210" i="1"/>
  <c r="M214" i="1" s="1"/>
  <c r="N210" i="1"/>
  <c r="N214" i="1" s="1"/>
  <c r="O210" i="1"/>
  <c r="O214" i="1" s="1"/>
  <c r="P210" i="1"/>
  <c r="P214" i="1" s="1"/>
  <c r="Q210" i="1"/>
  <c r="Q214" i="1" s="1"/>
  <c r="R210" i="1"/>
  <c r="R214" i="1" s="1"/>
  <c r="S210" i="1"/>
  <c r="S214" i="1" s="1"/>
  <c r="T210" i="1"/>
  <c r="T214" i="1" s="1"/>
  <c r="U210" i="1"/>
  <c r="U214" i="1" s="1"/>
  <c r="V210" i="1"/>
  <c r="V214" i="1" s="1"/>
  <c r="W210" i="1"/>
  <c r="W214" i="1" s="1"/>
  <c r="X210" i="1"/>
  <c r="X214" i="1" s="1"/>
  <c r="Y210" i="1"/>
  <c r="Y214" i="1" s="1"/>
  <c r="Z210" i="1"/>
  <c r="Z214" i="1" s="1"/>
  <c r="AA210" i="1"/>
  <c r="AA214" i="1" s="1"/>
  <c r="F211" i="1"/>
  <c r="G224" i="1"/>
  <c r="G195" i="1" s="1"/>
  <c r="G222" i="1"/>
  <c r="AC219" i="1" a="1"/>
  <c r="AC219" i="1" s="1"/>
  <c r="AB219" i="1" a="1"/>
  <c r="AB219" i="1" s="1"/>
  <c r="AA219" i="1" a="1"/>
  <c r="AA219" i="1" s="1"/>
  <c r="G223" i="1" s="1"/>
  <c r="Z219" i="1" a="1"/>
  <c r="Z219" i="1" s="1"/>
  <c r="Y219" i="1" a="1"/>
  <c r="Y219" i="1" s="1"/>
  <c r="X219" i="1" a="1"/>
  <c r="X219" i="1" s="1"/>
  <c r="W219" i="1" a="1"/>
  <c r="W219" i="1" s="1"/>
  <c r="V219" i="1" a="1"/>
  <c r="V219" i="1" s="1"/>
  <c r="U219" i="1" a="1"/>
  <c r="U219" i="1" s="1"/>
  <c r="T219" i="1" a="1"/>
  <c r="T219" i="1" s="1"/>
  <c r="S219" i="1" a="1"/>
  <c r="S219" i="1" s="1"/>
  <c r="R219" i="1" a="1"/>
  <c r="R219" i="1" s="1"/>
  <c r="Q219" i="1" a="1"/>
  <c r="Q219" i="1" s="1"/>
  <c r="P219" i="1" a="1"/>
  <c r="P219" i="1" s="1"/>
  <c r="O219" i="1" a="1"/>
  <c r="O219" i="1" s="1"/>
  <c r="N219" i="1" a="1"/>
  <c r="N219" i="1" s="1"/>
  <c r="M219" i="1" a="1"/>
  <c r="M219" i="1" s="1"/>
  <c r="L219" i="1" a="1"/>
  <c r="L219" i="1" s="1"/>
  <c r="K219" i="1" a="1"/>
  <c r="K219" i="1" s="1"/>
  <c r="J219" i="1" a="1"/>
  <c r="J219" i="1" s="1"/>
  <c r="I219" i="1" a="1"/>
  <c r="I219" i="1" s="1"/>
  <c r="H219" i="1" a="1"/>
  <c r="H219" i="1" s="1"/>
  <c r="G78" i="1"/>
  <c r="F217" i="1"/>
  <c r="H206" i="1" a="1"/>
  <c r="H206" i="1" s="1"/>
  <c r="F207" i="1"/>
  <c r="AC216" i="1" a="1"/>
  <c r="AC216" i="1" s="1"/>
  <c r="AC217" i="1" s="1"/>
  <c r="AB216" i="1" a="1"/>
  <c r="AB216" i="1" s="1"/>
  <c r="AB217" i="1" s="1"/>
  <c r="AA216" i="1" a="1"/>
  <c r="AA216" i="1" s="1"/>
  <c r="AA217" i="1" s="1"/>
  <c r="Z216" i="1" a="1"/>
  <c r="Z216" i="1" s="1"/>
  <c r="Z217" i="1" s="1"/>
  <c r="Y216" i="1" a="1"/>
  <c r="Y216" i="1" s="1"/>
  <c r="Y217" i="1" s="1"/>
  <c r="X216" i="1" a="1"/>
  <c r="X216" i="1" s="1"/>
  <c r="X217" i="1" s="1"/>
  <c r="W216" i="1" a="1"/>
  <c r="W216" i="1" s="1"/>
  <c r="W217" i="1" s="1"/>
  <c r="V216" i="1" a="1"/>
  <c r="V216" i="1" s="1"/>
  <c r="V217" i="1" s="1"/>
  <c r="U216" i="1" a="1"/>
  <c r="U216" i="1" s="1"/>
  <c r="U217" i="1" s="1"/>
  <c r="T216" i="1" a="1"/>
  <c r="T216" i="1" s="1"/>
  <c r="T217" i="1" s="1"/>
  <c r="S216" i="1" a="1"/>
  <c r="S216" i="1" s="1"/>
  <c r="S217" i="1" s="1"/>
  <c r="R216" i="1" a="1"/>
  <c r="R216" i="1" s="1"/>
  <c r="R217" i="1" s="1"/>
  <c r="Q216" i="1" a="1"/>
  <c r="Q216" i="1" s="1"/>
  <c r="Q217" i="1" s="1"/>
  <c r="P216" i="1" a="1"/>
  <c r="P216" i="1" s="1"/>
  <c r="P217" i="1" s="1"/>
  <c r="O216" i="1" a="1"/>
  <c r="O216" i="1" s="1"/>
  <c r="O217" i="1" s="1"/>
  <c r="N216" i="1" a="1"/>
  <c r="N216" i="1" s="1"/>
  <c r="N217" i="1" s="1"/>
  <c r="M216" i="1" a="1"/>
  <c r="M216" i="1" s="1"/>
  <c r="M217" i="1" s="1"/>
  <c r="L216" i="1" a="1"/>
  <c r="L216" i="1" s="1"/>
  <c r="L217" i="1" s="1"/>
  <c r="K216" i="1" a="1"/>
  <c r="K216" i="1" s="1"/>
  <c r="K217" i="1" s="1"/>
  <c r="J216" i="1" a="1"/>
  <c r="J216" i="1" s="1"/>
  <c r="J217" i="1" s="1"/>
  <c r="I216" i="1" a="1"/>
  <c r="I216" i="1" s="1"/>
  <c r="I217" i="1" s="1"/>
  <c r="H216" i="1" a="1"/>
  <c r="H216" i="1" s="1"/>
  <c r="G89" i="1"/>
  <c r="G98" i="1" s="1"/>
  <c r="G107" i="1" s="1"/>
  <c r="G116" i="1" s="1"/>
  <c r="G125" i="1" s="1"/>
  <c r="G90" i="1"/>
  <c r="G99" i="1" s="1"/>
  <c r="G108" i="1" s="1"/>
  <c r="G117" i="1" s="1"/>
  <c r="G126" i="1" s="1"/>
  <c r="G91" i="1"/>
  <c r="G100" i="1" s="1"/>
  <c r="G109" i="1" s="1"/>
  <c r="G118" i="1" s="1"/>
  <c r="G127" i="1" s="1"/>
  <c r="G93" i="1"/>
  <c r="G102" i="1" s="1"/>
  <c r="G111" i="1" s="1"/>
  <c r="G120" i="1" s="1"/>
  <c r="G129" i="1" s="1"/>
  <c r="G94" i="1"/>
  <c r="G103" i="1" s="1"/>
  <c r="G112" i="1" s="1"/>
  <c r="G121" i="1" s="1"/>
  <c r="G130" i="1" s="1"/>
  <c r="G88" i="1"/>
  <c r="G97" i="1" s="1"/>
  <c r="G106" i="1" s="1"/>
  <c r="G115" i="1" s="1"/>
  <c r="G124" i="1" s="1"/>
  <c r="R79" i="1"/>
  <c r="H79" i="1"/>
  <c r="AC208" i="1" a="1"/>
  <c r="AC208" i="1" s="1"/>
  <c r="AB208" i="1" a="1"/>
  <c r="AB208" i="1" s="1"/>
  <c r="AA208" i="1" a="1"/>
  <c r="AA208" i="1" s="1"/>
  <c r="AA227" i="1" s="1"/>
  <c r="Z208" i="1" a="1"/>
  <c r="Z208" i="1" s="1"/>
  <c r="Z227" i="1" s="1"/>
  <c r="Y208" i="1" a="1"/>
  <c r="Y208" i="1" s="1"/>
  <c r="Y227" i="1" s="1"/>
  <c r="X208" i="1" a="1"/>
  <c r="X208" i="1" s="1"/>
  <c r="X227" i="1" s="1"/>
  <c r="W208" i="1" a="1"/>
  <c r="W208" i="1" s="1"/>
  <c r="W227" i="1" s="1"/>
  <c r="V208" i="1" a="1"/>
  <c r="V208" i="1" s="1"/>
  <c r="V227" i="1" s="1"/>
  <c r="U208" i="1" a="1"/>
  <c r="U208" i="1" s="1"/>
  <c r="U227" i="1" s="1"/>
  <c r="T208" i="1" a="1"/>
  <c r="T208" i="1" s="1"/>
  <c r="T227" i="1" s="1"/>
  <c r="S208" i="1" a="1"/>
  <c r="S208" i="1" s="1"/>
  <c r="S227" i="1" s="1"/>
  <c r="R208" i="1" a="1"/>
  <c r="R208" i="1" s="1"/>
  <c r="R227" i="1" s="1"/>
  <c r="Q208" i="1" a="1"/>
  <c r="Q208" i="1" s="1"/>
  <c r="P208" i="1" a="1"/>
  <c r="P208" i="1" s="1"/>
  <c r="P227" i="1" s="1"/>
  <c r="O208" i="1" a="1"/>
  <c r="O208" i="1" s="1"/>
  <c r="O227" i="1" s="1"/>
  <c r="N208" i="1" a="1"/>
  <c r="N208" i="1" s="1"/>
  <c r="M208" i="1" a="1"/>
  <c r="M208" i="1" s="1"/>
  <c r="L208" i="1" a="1"/>
  <c r="L208" i="1" s="1"/>
  <c r="K208" i="1" a="1"/>
  <c r="K208" i="1" s="1"/>
  <c r="J208" i="1" a="1"/>
  <c r="J208" i="1" s="1"/>
  <c r="I208" i="1" a="1"/>
  <c r="I208" i="1" s="1"/>
  <c r="H208" i="1" a="1"/>
  <c r="H208" i="1" s="1"/>
  <c r="E56" i="1"/>
  <c r="E55" i="1"/>
  <c r="E37" i="1"/>
  <c r="E38" i="1"/>
  <c r="E39" i="1"/>
  <c r="E40" i="1"/>
  <c r="E41" i="1"/>
  <c r="E42" i="1"/>
  <c r="E43" i="1"/>
  <c r="E44" i="1"/>
  <c r="E36" i="1"/>
  <c r="E11" i="1"/>
  <c r="E12" i="1"/>
  <c r="E13" i="1"/>
  <c r="E14" i="1"/>
  <c r="E15" i="1"/>
  <c r="E16" i="1"/>
  <c r="E17" i="1"/>
  <c r="E18" i="1"/>
  <c r="E19" i="1"/>
  <c r="E20" i="1"/>
  <c r="E21" i="1"/>
  <c r="E22" i="1"/>
  <c r="E23" i="1"/>
  <c r="E24" i="1"/>
  <c r="E25" i="1"/>
  <c r="E26" i="1"/>
  <c r="E27" i="1"/>
  <c r="E10" i="1"/>
  <c r="S127" i="35" l="1"/>
  <c r="I170" i="35"/>
  <c r="U172" i="35"/>
  <c r="T153" i="35"/>
  <c r="U170" i="35"/>
  <c r="P168" i="35"/>
  <c r="T171" i="35"/>
  <c r="AB98" i="35"/>
  <c r="AB169" i="34"/>
  <c r="AA215" i="34"/>
  <c r="U99" i="34"/>
  <c r="U168" i="34"/>
  <c r="V98" i="34"/>
  <c r="H178" i="33"/>
  <c r="X170" i="33"/>
  <c r="X99" i="33"/>
  <c r="H168" i="33"/>
  <c r="N98" i="33"/>
  <c r="N99" i="33"/>
  <c r="H102" i="33"/>
  <c r="AA97" i="33"/>
  <c r="W169" i="33"/>
  <c r="X171" i="33"/>
  <c r="H111" i="33"/>
  <c r="AA102" i="33"/>
  <c r="X168" i="33"/>
  <c r="H115" i="33"/>
  <c r="H100" i="33"/>
  <c r="Q215" i="33"/>
  <c r="H191" i="33"/>
  <c r="H189" i="33"/>
  <c r="P215" i="33"/>
  <c r="AC179" i="34"/>
  <c r="J191" i="33"/>
  <c r="H108" i="33"/>
  <c r="AC107" i="34"/>
  <c r="H178" i="35"/>
  <c r="H180" i="33"/>
  <c r="H179" i="33"/>
  <c r="J120" i="33"/>
  <c r="H106" i="34"/>
  <c r="AC181" i="34"/>
  <c r="M159" i="35"/>
  <c r="H117" i="33"/>
  <c r="H126" i="33"/>
  <c r="H120" i="33"/>
  <c r="P159" i="33"/>
  <c r="H125" i="33"/>
  <c r="J189" i="33"/>
  <c r="H190" i="33"/>
  <c r="H188" i="33"/>
  <c r="AC191" i="35"/>
  <c r="AC188" i="35"/>
  <c r="AB126" i="35"/>
  <c r="AB191" i="34"/>
  <c r="R168" i="35"/>
  <c r="M172" i="35"/>
  <c r="R171" i="35"/>
  <c r="M168" i="35"/>
  <c r="R99" i="35"/>
  <c r="R97" i="35"/>
  <c r="M99" i="35"/>
  <c r="R167" i="35"/>
  <c r="Y172" i="35"/>
  <c r="M170" i="35"/>
  <c r="M161" i="35"/>
  <c r="M188" i="35"/>
  <c r="Y99" i="35"/>
  <c r="W102" i="35"/>
  <c r="M212" i="35"/>
  <c r="M171" i="35"/>
  <c r="M167" i="35"/>
  <c r="X172" i="34"/>
  <c r="X168" i="34"/>
  <c r="X169" i="34"/>
  <c r="S97" i="34"/>
  <c r="X171" i="34"/>
  <c r="Y168" i="34"/>
  <c r="X97" i="34"/>
  <c r="H178" i="34"/>
  <c r="S166" i="34"/>
  <c r="X102" i="34"/>
  <c r="X99" i="34"/>
  <c r="H171" i="34"/>
  <c r="S99" i="34"/>
  <c r="M171" i="34"/>
  <c r="H180" i="34"/>
  <c r="N171" i="34"/>
  <c r="N166" i="34"/>
  <c r="AB97" i="34"/>
  <c r="X166" i="34"/>
  <c r="T99" i="34"/>
  <c r="Z170" i="33"/>
  <c r="S171" i="33"/>
  <c r="Z102" i="33"/>
  <c r="H218" i="29"/>
  <c r="N169" i="35"/>
  <c r="N170" i="35"/>
  <c r="J99" i="35"/>
  <c r="L102" i="35"/>
  <c r="P99" i="35"/>
  <c r="I153" i="35"/>
  <c r="AB166" i="35"/>
  <c r="R98" i="35"/>
  <c r="R169" i="35"/>
  <c r="P102" i="35"/>
  <c r="L98" i="35"/>
  <c r="X170" i="35"/>
  <c r="M169" i="35"/>
  <c r="L97" i="35"/>
  <c r="N102" i="35"/>
  <c r="W99" i="35"/>
  <c r="L172" i="35"/>
  <c r="AB170" i="35"/>
  <c r="M98" i="35"/>
  <c r="M102" i="35"/>
  <c r="AB171" i="35"/>
  <c r="X97" i="35"/>
  <c r="L169" i="35"/>
  <c r="X169" i="35"/>
  <c r="AA166" i="35"/>
  <c r="M97" i="34"/>
  <c r="M98" i="34"/>
  <c r="AC108" i="34"/>
  <c r="M170" i="34"/>
  <c r="N98" i="34"/>
  <c r="N170" i="34"/>
  <c r="N172" i="34"/>
  <c r="N99" i="34"/>
  <c r="AA171" i="34"/>
  <c r="N169" i="34"/>
  <c r="N168" i="34"/>
  <c r="AA126" i="34"/>
  <c r="AB223" i="34"/>
  <c r="H111" i="34"/>
  <c r="N102" i="34"/>
  <c r="R166" i="33"/>
  <c r="N102" i="33"/>
  <c r="N167" i="33"/>
  <c r="N170" i="33"/>
  <c r="P191" i="33"/>
  <c r="X157" i="33"/>
  <c r="R99" i="33"/>
  <c r="R170" i="33"/>
  <c r="N168" i="33"/>
  <c r="R172" i="33"/>
  <c r="U97" i="33"/>
  <c r="S170" i="33"/>
  <c r="S102" i="33"/>
  <c r="H116" i="33"/>
  <c r="Z227" i="31"/>
  <c r="H217" i="30"/>
  <c r="H107" i="30" s="1"/>
  <c r="Q227" i="1"/>
  <c r="N97" i="34"/>
  <c r="L171" i="34"/>
  <c r="AD198" i="34"/>
  <c r="AD199" i="34"/>
  <c r="AD124" i="34"/>
  <c r="AD196" i="34"/>
  <c r="AD201" i="34"/>
  <c r="AD200" i="34"/>
  <c r="AD202" i="34"/>
  <c r="AD197" i="34"/>
  <c r="AD203" i="34"/>
  <c r="M169" i="34"/>
  <c r="M99" i="34"/>
  <c r="J169" i="34"/>
  <c r="AB102" i="34"/>
  <c r="AB171" i="34"/>
  <c r="R168" i="34"/>
  <c r="P166" i="34"/>
  <c r="J168" i="34"/>
  <c r="H102" i="34"/>
  <c r="AB168" i="34"/>
  <c r="Z153" i="34"/>
  <c r="Z193" i="34" s="1"/>
  <c r="AB98" i="34"/>
  <c r="L99" i="34"/>
  <c r="L98" i="34"/>
  <c r="AB170" i="34"/>
  <c r="L169" i="34"/>
  <c r="J167" i="34"/>
  <c r="R98" i="34"/>
  <c r="AB99" i="35"/>
  <c r="AB169" i="35"/>
  <c r="H172" i="35"/>
  <c r="H167" i="35"/>
  <c r="AC116" i="35"/>
  <c r="S99" i="35"/>
  <c r="H99" i="35"/>
  <c r="AB172" i="35"/>
  <c r="Q85" i="34"/>
  <c r="Q130" i="34" s="1"/>
  <c r="J98" i="34"/>
  <c r="S168" i="34"/>
  <c r="AB213" i="34"/>
  <c r="AB228" i="34" s="1"/>
  <c r="K168" i="34"/>
  <c r="X167" i="34"/>
  <c r="X98" i="34"/>
  <c r="AA213" i="34"/>
  <c r="AA228" i="34" s="1"/>
  <c r="M102" i="34"/>
  <c r="T98" i="34"/>
  <c r="X170" i="34"/>
  <c r="T97" i="34"/>
  <c r="V168" i="34"/>
  <c r="T167" i="34"/>
  <c r="K213" i="34"/>
  <c r="U97" i="34"/>
  <c r="K189" i="34"/>
  <c r="V102" i="34"/>
  <c r="V171" i="34"/>
  <c r="U102" i="34"/>
  <c r="M167" i="34"/>
  <c r="T171" i="34"/>
  <c r="L170" i="34"/>
  <c r="L97" i="34"/>
  <c r="U169" i="34"/>
  <c r="U98" i="34"/>
  <c r="J97" i="34"/>
  <c r="Z102" i="34"/>
  <c r="J188" i="33"/>
  <c r="R171" i="33"/>
  <c r="H98" i="33"/>
  <c r="J117" i="33"/>
  <c r="H99" i="33"/>
  <c r="V102" i="33"/>
  <c r="Z172" i="33"/>
  <c r="R167" i="33"/>
  <c r="H167" i="33"/>
  <c r="H97" i="33"/>
  <c r="J116" i="33"/>
  <c r="J168" i="33"/>
  <c r="P171" i="33"/>
  <c r="P170" i="33"/>
  <c r="J186" i="33"/>
  <c r="Z166" i="33"/>
  <c r="V171" i="33"/>
  <c r="J125" i="33"/>
  <c r="H172" i="33"/>
  <c r="P102" i="33"/>
  <c r="AA99" i="33"/>
  <c r="K169" i="33"/>
  <c r="V170" i="33"/>
  <c r="H170" i="33"/>
  <c r="P98" i="33"/>
  <c r="J126" i="33"/>
  <c r="P99" i="33"/>
  <c r="Z169" i="33"/>
  <c r="V99" i="33"/>
  <c r="J190" i="33"/>
  <c r="H169" i="33"/>
  <c r="H217" i="31"/>
  <c r="H107" i="31" s="1"/>
  <c r="I106" i="31"/>
  <c r="V80" i="31"/>
  <c r="V116" i="31" s="1"/>
  <c r="H209" i="30"/>
  <c r="H115" i="30" s="1"/>
  <c r="AB117" i="35"/>
  <c r="M129" i="35"/>
  <c r="V102" i="35"/>
  <c r="M213" i="35"/>
  <c r="M126" i="35"/>
  <c r="N166" i="35"/>
  <c r="V97" i="35"/>
  <c r="I213" i="35"/>
  <c r="V169" i="35"/>
  <c r="N171" i="35"/>
  <c r="V168" i="35"/>
  <c r="N97" i="35"/>
  <c r="T98" i="35"/>
  <c r="H213" i="35"/>
  <c r="L213" i="35"/>
  <c r="N168" i="35"/>
  <c r="AB213" i="35"/>
  <c r="AB228" i="35" s="1"/>
  <c r="H191" i="35"/>
  <c r="N99" i="35"/>
  <c r="P100" i="35"/>
  <c r="T170" i="35"/>
  <c r="V98" i="35"/>
  <c r="X99" i="35"/>
  <c r="R102" i="35"/>
  <c r="K213" i="35"/>
  <c r="L167" i="35"/>
  <c r="N213" i="35"/>
  <c r="J213" i="35"/>
  <c r="H97" i="34"/>
  <c r="L168" i="34"/>
  <c r="H172" i="34"/>
  <c r="H98" i="34"/>
  <c r="H170" i="34"/>
  <c r="H99" i="34"/>
  <c r="M213" i="34"/>
  <c r="H167" i="34"/>
  <c r="H169" i="34"/>
  <c r="K99" i="34"/>
  <c r="L213" i="34"/>
  <c r="K169" i="34"/>
  <c r="P169" i="34"/>
  <c r="L100" i="34"/>
  <c r="J213" i="34"/>
  <c r="Q100" i="34"/>
  <c r="V170" i="34"/>
  <c r="H107" i="34"/>
  <c r="Y109" i="34"/>
  <c r="I85" i="34"/>
  <c r="I121" i="34" s="1"/>
  <c r="K97" i="34"/>
  <c r="V97" i="34"/>
  <c r="P172" i="34"/>
  <c r="P97" i="34"/>
  <c r="R99" i="34"/>
  <c r="H213" i="34"/>
  <c r="I213" i="34"/>
  <c r="Q213" i="33"/>
  <c r="Q228" i="33" s="1"/>
  <c r="S166" i="33"/>
  <c r="L213" i="33"/>
  <c r="Z97" i="33"/>
  <c r="S99" i="33"/>
  <c r="K213" i="33"/>
  <c r="P213" i="33"/>
  <c r="P228" i="33" s="1"/>
  <c r="L98" i="33"/>
  <c r="N213" i="33"/>
  <c r="S169" i="33"/>
  <c r="L169" i="33"/>
  <c r="L102" i="33"/>
  <c r="L167" i="33"/>
  <c r="S168" i="33"/>
  <c r="L171" i="33"/>
  <c r="Z99" i="33"/>
  <c r="S172" i="33"/>
  <c r="M213" i="33"/>
  <c r="O213" i="33"/>
  <c r="O228" i="33" s="1"/>
  <c r="P117" i="33"/>
  <c r="T172" i="33"/>
  <c r="AA169" i="33"/>
  <c r="AA171" i="33"/>
  <c r="AA170" i="33"/>
  <c r="T98" i="33"/>
  <c r="P90" i="33"/>
  <c r="P93" i="33"/>
  <c r="T170" i="33"/>
  <c r="P125" i="33"/>
  <c r="P212" i="33"/>
  <c r="Y171" i="33"/>
  <c r="P160" i="33"/>
  <c r="P89" i="33"/>
  <c r="T168" i="33"/>
  <c r="T171" i="33"/>
  <c r="H177" i="33"/>
  <c r="P116" i="33"/>
  <c r="T169" i="33"/>
  <c r="Y168" i="33"/>
  <c r="P190" i="33"/>
  <c r="AA168" i="33"/>
  <c r="T102" i="33"/>
  <c r="AA172" i="33"/>
  <c r="P88" i="33"/>
  <c r="Y97" i="33"/>
  <c r="P158" i="33"/>
  <c r="P189" i="33"/>
  <c r="P127" i="33"/>
  <c r="J158" i="33"/>
  <c r="S182" i="33"/>
  <c r="L172" i="33"/>
  <c r="P129" i="33"/>
  <c r="R98" i="33"/>
  <c r="X97" i="33"/>
  <c r="L97" i="33"/>
  <c r="Z168" i="33"/>
  <c r="V97" i="33"/>
  <c r="X187" i="33"/>
  <c r="S97" i="33"/>
  <c r="T99" i="33"/>
  <c r="J161" i="33"/>
  <c r="P126" i="33"/>
  <c r="AB210" i="33"/>
  <c r="AB214" i="33" s="1"/>
  <c r="AC210" i="33"/>
  <c r="AC214" i="33" s="1"/>
  <c r="Z171" i="33"/>
  <c r="T97" i="33"/>
  <c r="N211" i="32"/>
  <c r="N171" i="32" s="1"/>
  <c r="L211" i="32"/>
  <c r="AA135" i="31"/>
  <c r="AA147" i="31" s="1"/>
  <c r="AA177" i="31" s="1"/>
  <c r="E10" i="31"/>
  <c r="AA80" i="31"/>
  <c r="AA107" i="31" s="1"/>
  <c r="AB207" i="31"/>
  <c r="AB89" i="31" s="1"/>
  <c r="AB209" i="31"/>
  <c r="AB215" i="31" s="1"/>
  <c r="O211" i="31"/>
  <c r="O212" i="31" s="1"/>
  <c r="N211" i="31"/>
  <c r="N212" i="31" s="1"/>
  <c r="Y211" i="31"/>
  <c r="Y212" i="31" s="1"/>
  <c r="X211" i="31"/>
  <c r="X212" i="31" s="1"/>
  <c r="W211" i="31"/>
  <c r="W212" i="31" s="1"/>
  <c r="Q211" i="31"/>
  <c r="Q212" i="31" s="1"/>
  <c r="V211" i="31"/>
  <c r="V212" i="31" s="1"/>
  <c r="P211" i="31"/>
  <c r="P212" i="31" s="1"/>
  <c r="T211" i="31"/>
  <c r="T212" i="31" s="1"/>
  <c r="S211" i="31"/>
  <c r="S212" i="31" s="1"/>
  <c r="M211" i="31"/>
  <c r="M212" i="31" s="1"/>
  <c r="U211" i="31"/>
  <c r="U212" i="31" s="1"/>
  <c r="R211" i="31"/>
  <c r="R212" i="31" s="1"/>
  <c r="K90" i="30"/>
  <c r="Y211" i="30"/>
  <c r="Y212" i="30" s="1"/>
  <c r="U211" i="30"/>
  <c r="U212" i="30" s="1"/>
  <c r="M211" i="30"/>
  <c r="M212" i="30" s="1"/>
  <c r="N211" i="30"/>
  <c r="N212" i="30" s="1"/>
  <c r="O211" i="30"/>
  <c r="O212" i="30" s="1"/>
  <c r="S211" i="30"/>
  <c r="S212" i="30" s="1"/>
  <c r="P211" i="30"/>
  <c r="P212" i="30" s="1"/>
  <c r="X211" i="30"/>
  <c r="X212" i="30" s="1"/>
  <c r="T211" i="30"/>
  <c r="T212" i="30" s="1"/>
  <c r="V211" i="30"/>
  <c r="V212" i="30" s="1"/>
  <c r="W211" i="30"/>
  <c r="W212" i="30" s="1"/>
  <c r="Q211" i="30"/>
  <c r="Q212" i="30" s="1"/>
  <c r="R211" i="30"/>
  <c r="R212" i="30" s="1"/>
  <c r="N212" i="29"/>
  <c r="R212" i="29"/>
  <c r="R213" i="29" s="1"/>
  <c r="V212" i="29"/>
  <c r="V213" i="29" s="1"/>
  <c r="X212" i="29"/>
  <c r="X213" i="29" s="1"/>
  <c r="Y212" i="29"/>
  <c r="Y213" i="29" s="1"/>
  <c r="U212" i="29"/>
  <c r="U213" i="29" s="1"/>
  <c r="Z212" i="29"/>
  <c r="Z213" i="29" s="1"/>
  <c r="G232" i="29" s="1"/>
  <c r="W212" i="29"/>
  <c r="W213" i="29" s="1"/>
  <c r="S212" i="29"/>
  <c r="S213" i="29" s="1"/>
  <c r="T212" i="29"/>
  <c r="T213" i="29" s="1"/>
  <c r="L212" i="29"/>
  <c r="L98" i="29" s="1"/>
  <c r="P220" i="1"/>
  <c r="Z211" i="32"/>
  <c r="Z212" i="32" s="1"/>
  <c r="G222" i="32" s="1"/>
  <c r="X211" i="32"/>
  <c r="X212" i="32" s="1"/>
  <c r="Y211" i="32"/>
  <c r="Y212" i="32" s="1"/>
  <c r="AA211" i="32"/>
  <c r="AA212" i="32" s="1"/>
  <c r="V211" i="32"/>
  <c r="V212" i="32" s="1"/>
  <c r="Q211" i="32"/>
  <c r="Q212" i="32" s="1"/>
  <c r="W211" i="32"/>
  <c r="W212" i="32" s="1"/>
  <c r="U211" i="32"/>
  <c r="U212" i="32" s="1"/>
  <c r="R211" i="32"/>
  <c r="R212" i="32" s="1"/>
  <c r="T211" i="32"/>
  <c r="T212" i="32" s="1"/>
  <c r="S211" i="32"/>
  <c r="S212" i="32" s="1"/>
  <c r="AC211" i="32"/>
  <c r="AB211" i="32"/>
  <c r="AB212" i="32" s="1"/>
  <c r="M107" i="32"/>
  <c r="K89" i="30"/>
  <c r="M156" i="33"/>
  <c r="N159" i="33"/>
  <c r="I167" i="33"/>
  <c r="Z88" i="30"/>
  <c r="L111" i="31"/>
  <c r="M159" i="33"/>
  <c r="AA116" i="34"/>
  <c r="AA115" i="34"/>
  <c r="AA188" i="34"/>
  <c r="AA120" i="34"/>
  <c r="AC117" i="35"/>
  <c r="K115" i="33"/>
  <c r="AA190" i="34"/>
  <c r="AA191" i="34"/>
  <c r="AB188" i="35"/>
  <c r="L107" i="31"/>
  <c r="K212" i="33"/>
  <c r="M129" i="33"/>
  <c r="AA189" i="34"/>
  <c r="AA125" i="34"/>
  <c r="AA186" i="34"/>
  <c r="H181" i="34"/>
  <c r="J188" i="35"/>
  <c r="K88" i="30"/>
  <c r="H176" i="34"/>
  <c r="N212" i="35"/>
  <c r="M115" i="35"/>
  <c r="P115" i="33"/>
  <c r="K125" i="34"/>
  <c r="AA129" i="34"/>
  <c r="H179" i="34"/>
  <c r="AC190" i="35"/>
  <c r="AC126" i="35"/>
  <c r="M88" i="35"/>
  <c r="W220" i="33"/>
  <c r="W196" i="33" s="1"/>
  <c r="AA220" i="33"/>
  <c r="AC220" i="33"/>
  <c r="AC198" i="33" s="1"/>
  <c r="Z220" i="33"/>
  <c r="Z202" i="33" s="1"/>
  <c r="X220" i="33"/>
  <c r="X124" i="33" s="1"/>
  <c r="T220" i="33"/>
  <c r="T124" i="33" s="1"/>
  <c r="V220" i="33"/>
  <c r="V124" i="33" s="1"/>
  <c r="Y220" i="33"/>
  <c r="Y196" i="33" s="1"/>
  <c r="R220" i="33"/>
  <c r="R199" i="33" s="1"/>
  <c r="S220" i="33"/>
  <c r="S201" i="33" s="1"/>
  <c r="U220" i="33"/>
  <c r="V220" i="34"/>
  <c r="V201" i="34" s="1"/>
  <c r="S220" i="34"/>
  <c r="S199" i="34" s="1"/>
  <c r="O220" i="34"/>
  <c r="O124" i="34" s="1"/>
  <c r="P220" i="34"/>
  <c r="P198" i="34" s="1"/>
  <c r="W220" i="34"/>
  <c r="W199" i="34" s="1"/>
  <c r="T220" i="34"/>
  <c r="T202" i="34" s="1"/>
  <c r="X220" i="34"/>
  <c r="X201" i="34" s="1"/>
  <c r="R220" i="34"/>
  <c r="R197" i="34" s="1"/>
  <c r="Q220" i="34"/>
  <c r="Z220" i="34"/>
  <c r="Z200" i="34" s="1"/>
  <c r="Y220" i="34"/>
  <c r="U220" i="34"/>
  <c r="U124" i="34" s="1"/>
  <c r="N220" i="34"/>
  <c r="V220" i="35"/>
  <c r="V200" i="35" s="1"/>
  <c r="O220" i="35"/>
  <c r="O124" i="35" s="1"/>
  <c r="Q220" i="35"/>
  <c r="Q199" i="35" s="1"/>
  <c r="W220" i="35"/>
  <c r="W201" i="35" s="1"/>
  <c r="Y220" i="35"/>
  <c r="Y202" i="35" s="1"/>
  <c r="P220" i="35"/>
  <c r="P199" i="35" s="1"/>
  <c r="T220" i="35"/>
  <c r="T201" i="35" s="1"/>
  <c r="X220" i="35"/>
  <c r="X199" i="35" s="1"/>
  <c r="S220" i="35"/>
  <c r="S197" i="35" s="1"/>
  <c r="R220" i="35"/>
  <c r="AA220" i="35"/>
  <c r="AA202" i="35" s="1"/>
  <c r="U220" i="35"/>
  <c r="U201" i="35" s="1"/>
  <c r="Z220" i="35"/>
  <c r="AA88" i="30"/>
  <c r="O108" i="30"/>
  <c r="R107" i="31"/>
  <c r="Z107" i="31"/>
  <c r="AB108" i="31"/>
  <c r="H209" i="31"/>
  <c r="H115" i="31" s="1"/>
  <c r="AC209" i="31"/>
  <c r="AC125" i="31" s="1"/>
  <c r="O191" i="33"/>
  <c r="AA191" i="33"/>
  <c r="R156" i="33"/>
  <c r="Q116" i="33"/>
  <c r="AB158" i="35"/>
  <c r="M125" i="35"/>
  <c r="AC129" i="35"/>
  <c r="P157" i="35"/>
  <c r="Z106" i="31"/>
  <c r="P108" i="30"/>
  <c r="J111" i="30"/>
  <c r="K107" i="31"/>
  <c r="O111" i="31"/>
  <c r="K192" i="33"/>
  <c r="P159" i="35"/>
  <c r="AC106" i="30"/>
  <c r="O107" i="30"/>
  <c r="I108" i="30"/>
  <c r="Y108" i="30"/>
  <c r="K111" i="30"/>
  <c r="AC161" i="33"/>
  <c r="Z161" i="33"/>
  <c r="AC89" i="33"/>
  <c r="AC161" i="35"/>
  <c r="Q159" i="35"/>
  <c r="P160" i="35"/>
  <c r="M191" i="35"/>
  <c r="M187" i="35"/>
  <c r="P107" i="30"/>
  <c r="U111" i="30"/>
  <c r="AC111" i="30"/>
  <c r="K181" i="30"/>
  <c r="K192" i="34"/>
  <c r="AB212" i="35"/>
  <c r="G231" i="35" s="1"/>
  <c r="AC210" i="35" s="1"/>
  <c r="AC214" i="35" s="1"/>
  <c r="AC215" i="35" s="1"/>
  <c r="W188" i="35"/>
  <c r="S160" i="35"/>
  <c r="S161" i="35"/>
  <c r="S156" i="35"/>
  <c r="M120" i="35"/>
  <c r="Y129" i="35"/>
  <c r="M117" i="35"/>
  <c r="M189" i="35"/>
  <c r="W190" i="33"/>
  <c r="Z120" i="34"/>
  <c r="Y160" i="34"/>
  <c r="N88" i="35"/>
  <c r="R111" i="31"/>
  <c r="Z111" i="31"/>
  <c r="I106" i="30"/>
  <c r="AA89" i="30"/>
  <c r="L91" i="34"/>
  <c r="L191" i="35"/>
  <c r="AB89" i="35"/>
  <c r="AA90" i="30"/>
  <c r="M111" i="31"/>
  <c r="V117" i="31"/>
  <c r="O89" i="32"/>
  <c r="V160" i="33"/>
  <c r="AA189" i="33"/>
  <c r="S158" i="33"/>
  <c r="S120" i="33"/>
  <c r="AC90" i="33"/>
  <c r="S160" i="33"/>
  <c r="AC129" i="34"/>
  <c r="W125" i="34"/>
  <c r="Y90" i="34"/>
  <c r="W129" i="34"/>
  <c r="H177" i="34"/>
  <c r="I189" i="35"/>
  <c r="M190" i="35"/>
  <c r="AC125" i="35"/>
  <c r="Z187" i="35"/>
  <c r="P109" i="35"/>
  <c r="O91" i="35"/>
  <c r="P167" i="35"/>
  <c r="H177" i="35"/>
  <c r="W167" i="35"/>
  <c r="M157" i="35"/>
  <c r="M182" i="35"/>
  <c r="M177" i="35"/>
  <c r="P177" i="35"/>
  <c r="R187" i="35"/>
  <c r="R177" i="35"/>
  <c r="S109" i="35"/>
  <c r="T167" i="35"/>
  <c r="V167" i="35"/>
  <c r="X187" i="35"/>
  <c r="O162" i="35"/>
  <c r="T172" i="35"/>
  <c r="M192" i="35"/>
  <c r="X118" i="35"/>
  <c r="S153" i="35"/>
  <c r="S183" i="35" s="1"/>
  <c r="AB167" i="35"/>
  <c r="U192" i="35"/>
  <c r="AC192" i="35"/>
  <c r="M162" i="35"/>
  <c r="N153" i="35"/>
  <c r="N193" i="35" s="1"/>
  <c r="W172" i="35"/>
  <c r="X85" i="35"/>
  <c r="X94" i="35" s="1"/>
  <c r="X109" i="35"/>
  <c r="X100" i="35"/>
  <c r="Y192" i="35"/>
  <c r="Y162" i="35"/>
  <c r="Y182" i="35"/>
  <c r="T182" i="35"/>
  <c r="AA157" i="35"/>
  <c r="V157" i="35"/>
  <c r="Z177" i="35"/>
  <c r="U162" i="35"/>
  <c r="I177" i="35"/>
  <c r="U182" i="35"/>
  <c r="Z192" i="35"/>
  <c r="V166" i="35"/>
  <c r="R172" i="35"/>
  <c r="Y153" i="35"/>
  <c r="Q167" i="35"/>
  <c r="U157" i="35"/>
  <c r="L182" i="35"/>
  <c r="U167" i="35"/>
  <c r="L192" i="35"/>
  <c r="H182" i="35"/>
  <c r="K172" i="35"/>
  <c r="V153" i="35"/>
  <c r="V193" i="35" s="1"/>
  <c r="K153" i="35"/>
  <c r="K163" i="35" s="1"/>
  <c r="Z167" i="35"/>
  <c r="AC187" i="35"/>
  <c r="AC157" i="35"/>
  <c r="AC177" i="35"/>
  <c r="Z168" i="35"/>
  <c r="I167" i="35"/>
  <c r="Z99" i="35"/>
  <c r="AA102" i="35"/>
  <c r="Q171" i="35"/>
  <c r="AA97" i="35"/>
  <c r="AA98" i="35"/>
  <c r="AA170" i="35"/>
  <c r="AA171" i="35"/>
  <c r="I98" i="35"/>
  <c r="Q102" i="35"/>
  <c r="I97" i="35"/>
  <c r="Z102" i="35"/>
  <c r="Z98" i="35"/>
  <c r="AA167" i="35"/>
  <c r="AA99" i="35"/>
  <c r="I171" i="35"/>
  <c r="S102" i="35"/>
  <c r="Z172" i="35"/>
  <c r="Q170" i="35"/>
  <c r="Q169" i="35"/>
  <c r="Z171" i="35"/>
  <c r="Q172" i="35"/>
  <c r="Q168" i="35"/>
  <c r="I166" i="35"/>
  <c r="K98" i="35"/>
  <c r="I99" i="35"/>
  <c r="Z97" i="35"/>
  <c r="AA172" i="35"/>
  <c r="I102" i="35"/>
  <c r="I172" i="35"/>
  <c r="S169" i="35"/>
  <c r="K99" i="35"/>
  <c r="J170" i="35"/>
  <c r="J167" i="35"/>
  <c r="S170" i="35"/>
  <c r="X167" i="35"/>
  <c r="J168" i="35"/>
  <c r="S168" i="35"/>
  <c r="Z170" i="35"/>
  <c r="K102" i="35"/>
  <c r="Q98" i="35"/>
  <c r="K169" i="35"/>
  <c r="X98" i="35"/>
  <c r="H168" i="35"/>
  <c r="H169" i="35"/>
  <c r="Y170" i="35"/>
  <c r="Q97" i="35"/>
  <c r="H170" i="35"/>
  <c r="Q99" i="35"/>
  <c r="J171" i="35"/>
  <c r="Y171" i="35"/>
  <c r="J169" i="35"/>
  <c r="S167" i="35"/>
  <c r="S98" i="35"/>
  <c r="S166" i="35"/>
  <c r="Y166" i="35"/>
  <c r="S172" i="35"/>
  <c r="K168" i="35"/>
  <c r="K167" i="35"/>
  <c r="J102" i="35"/>
  <c r="Y97" i="35"/>
  <c r="J98" i="35"/>
  <c r="K170" i="35"/>
  <c r="J172" i="35"/>
  <c r="K171" i="35"/>
  <c r="K97" i="35"/>
  <c r="X102" i="35"/>
  <c r="S97" i="35"/>
  <c r="H212" i="35"/>
  <c r="H171" i="35"/>
  <c r="P171" i="35"/>
  <c r="Z169" i="35"/>
  <c r="S171" i="35"/>
  <c r="AB153" i="35"/>
  <c r="AB193" i="35" s="1"/>
  <c r="AA162" i="35"/>
  <c r="AB182" i="35"/>
  <c r="AA153" i="35"/>
  <c r="AA183" i="35" s="1"/>
  <c r="W153" i="35"/>
  <c r="W183" i="35" s="1"/>
  <c r="S100" i="35"/>
  <c r="O85" i="35"/>
  <c r="O94" i="35" s="1"/>
  <c r="J162" i="35"/>
  <c r="J88" i="35"/>
  <c r="Z161" i="35"/>
  <c r="Z90" i="35"/>
  <c r="Z93" i="35"/>
  <c r="I220" i="35"/>
  <c r="I199" i="35" s="1"/>
  <c r="S191" i="35"/>
  <c r="AA189" i="35"/>
  <c r="R89" i="35"/>
  <c r="S189" i="35"/>
  <c r="N93" i="35"/>
  <c r="V161" i="35"/>
  <c r="X158" i="35"/>
  <c r="S89" i="35"/>
  <c r="J89" i="35"/>
  <c r="AB187" i="35"/>
  <c r="AB88" i="35"/>
  <c r="M220" i="35"/>
  <c r="M199" i="35" s="1"/>
  <c r="P190" i="35"/>
  <c r="AB156" i="35"/>
  <c r="N188" i="35"/>
  <c r="Q187" i="35"/>
  <c r="T116" i="35"/>
  <c r="Z88" i="35"/>
  <c r="U120" i="35"/>
  <c r="K220" i="35"/>
  <c r="K197" i="35" s="1"/>
  <c r="Z158" i="35"/>
  <c r="R162" i="35"/>
  <c r="S91" i="35"/>
  <c r="J212" i="35"/>
  <c r="S190" i="35"/>
  <c r="W191" i="35"/>
  <c r="W190" i="35"/>
  <c r="AB189" i="35"/>
  <c r="V156" i="35"/>
  <c r="S93" i="35"/>
  <c r="S187" i="35"/>
  <c r="AC90" i="35"/>
  <c r="M90" i="35"/>
  <c r="L188" i="35"/>
  <c r="AC189" i="35"/>
  <c r="AC120" i="35"/>
  <c r="V116" i="35"/>
  <c r="AB220" i="35"/>
  <c r="AB201" i="35" s="1"/>
  <c r="H220" i="35"/>
  <c r="H196" i="35" s="1"/>
  <c r="U190" i="35"/>
  <c r="AA191" i="35"/>
  <c r="AB161" i="35"/>
  <c r="S162" i="35"/>
  <c r="W120" i="35"/>
  <c r="Z89" i="35"/>
  <c r="J190" i="35"/>
  <c r="P189" i="35"/>
  <c r="S120" i="35"/>
  <c r="S88" i="35"/>
  <c r="I126" i="35"/>
  <c r="Q117" i="35"/>
  <c r="N220" i="35"/>
  <c r="N196" i="35" s="1"/>
  <c r="V189" i="35"/>
  <c r="J161" i="35"/>
  <c r="N190" i="35"/>
  <c r="U187" i="35"/>
  <c r="AA186" i="35"/>
  <c r="AC162" i="35"/>
  <c r="S192" i="35"/>
  <c r="S158" i="35"/>
  <c r="W187" i="35"/>
  <c r="P129" i="35"/>
  <c r="S159" i="35"/>
  <c r="V88" i="35"/>
  <c r="Z160" i="35"/>
  <c r="J157" i="35"/>
  <c r="W126" i="35"/>
  <c r="W116" i="35"/>
  <c r="T187" i="35"/>
  <c r="V125" i="35"/>
  <c r="M89" i="35"/>
  <c r="M160" i="35"/>
  <c r="M158" i="35"/>
  <c r="AC220" i="35"/>
  <c r="AC196" i="35" s="1"/>
  <c r="L220" i="35"/>
  <c r="L197" i="35" s="1"/>
  <c r="J220" i="35"/>
  <c r="J202" i="35" s="1"/>
  <c r="AB186" i="35"/>
  <c r="AB162" i="35"/>
  <c r="Q191" i="35"/>
  <c r="Z162" i="35"/>
  <c r="Z157" i="35"/>
  <c r="N90" i="35"/>
  <c r="P117" i="35"/>
  <c r="Y115" i="35"/>
  <c r="Y120" i="35"/>
  <c r="Y189" i="35"/>
  <c r="Z129" i="35"/>
  <c r="Z125" i="35"/>
  <c r="Z116" i="35"/>
  <c r="J130" i="35"/>
  <c r="J121" i="35"/>
  <c r="J112" i="35"/>
  <c r="J94" i="35"/>
  <c r="J103" i="35"/>
  <c r="H93" i="35"/>
  <c r="H88" i="35"/>
  <c r="K186" i="35"/>
  <c r="Q161" i="35"/>
  <c r="K188" i="35"/>
  <c r="U186" i="35"/>
  <c r="U166" i="35"/>
  <c r="U153" i="35"/>
  <c r="U176" i="35"/>
  <c r="U156" i="35"/>
  <c r="T121" i="35"/>
  <c r="T130" i="35"/>
  <c r="T112" i="35"/>
  <c r="T103" i="35"/>
  <c r="T94" i="35"/>
  <c r="R188" i="35"/>
  <c r="O191" i="35"/>
  <c r="P176" i="35"/>
  <c r="P186" i="35"/>
  <c r="P156" i="35"/>
  <c r="P166" i="35"/>
  <c r="P153" i="35"/>
  <c r="R116" i="35"/>
  <c r="I160" i="35"/>
  <c r="Q157" i="35"/>
  <c r="Q90" i="35"/>
  <c r="W127" i="35"/>
  <c r="W109" i="35"/>
  <c r="W91" i="35"/>
  <c r="W85" i="35"/>
  <c r="W118" i="35"/>
  <c r="W100" i="35"/>
  <c r="R166" i="35"/>
  <c r="R176" i="35"/>
  <c r="R186" i="35"/>
  <c r="R156" i="35"/>
  <c r="R153" i="35"/>
  <c r="O169" i="35"/>
  <c r="O97" i="35"/>
  <c r="O102" i="35"/>
  <c r="O99" i="35"/>
  <c r="W93" i="35"/>
  <c r="W160" i="35"/>
  <c r="T159" i="35"/>
  <c r="T93" i="35"/>
  <c r="L162" i="35"/>
  <c r="L89" i="35"/>
  <c r="L159" i="35"/>
  <c r="W162" i="35"/>
  <c r="R189" i="35"/>
  <c r="L212" i="35"/>
  <c r="K212" i="35"/>
  <c r="K93" i="35"/>
  <c r="K90" i="35"/>
  <c r="I162" i="35"/>
  <c r="I192" i="35"/>
  <c r="I116" i="35"/>
  <c r="H125" i="35"/>
  <c r="H117" i="35"/>
  <c r="H116" i="35"/>
  <c r="L158" i="35"/>
  <c r="T192" i="35"/>
  <c r="K112" i="35"/>
  <c r="K121" i="35"/>
  <c r="K103" i="35"/>
  <c r="K94" i="35"/>
  <c r="K130" i="35"/>
  <c r="I89" i="35"/>
  <c r="K159" i="35"/>
  <c r="I158" i="35"/>
  <c r="J126" i="35"/>
  <c r="AB190" i="35"/>
  <c r="J159" i="35"/>
  <c r="H158" i="35"/>
  <c r="V187" i="35"/>
  <c r="AB120" i="35"/>
  <c r="L129" i="35"/>
  <c r="K120" i="35"/>
  <c r="N191" i="35"/>
  <c r="K161" i="35"/>
  <c r="Y130" i="35"/>
  <c r="Y112" i="35"/>
  <c r="Y121" i="35"/>
  <c r="Y103" i="35"/>
  <c r="Y94" i="35"/>
  <c r="I129" i="35"/>
  <c r="AA115" i="35"/>
  <c r="P121" i="35"/>
  <c r="P112" i="35"/>
  <c r="P103" i="35"/>
  <c r="P94" i="35"/>
  <c r="P130" i="35"/>
  <c r="N126" i="35"/>
  <c r="J115" i="35"/>
  <c r="J191" i="35"/>
  <c r="H190" i="35"/>
  <c r="T158" i="35"/>
  <c r="H187" i="35"/>
  <c r="R125" i="35"/>
  <c r="AC93" i="35"/>
  <c r="S126" i="35"/>
  <c r="V188" i="35"/>
  <c r="P118" i="35"/>
  <c r="AC91" i="35"/>
  <c r="AC127" i="35"/>
  <c r="AC109" i="35"/>
  <c r="AC118" i="35"/>
  <c r="H192" i="35"/>
  <c r="R93" i="35"/>
  <c r="V118" i="35"/>
  <c r="V127" i="35"/>
  <c r="V100" i="35"/>
  <c r="V109" i="35"/>
  <c r="V91" i="35"/>
  <c r="V85" i="35"/>
  <c r="AB91" i="35"/>
  <c r="AB118" i="35"/>
  <c r="AB127" i="35"/>
  <c r="AB109" i="35"/>
  <c r="AB100" i="35"/>
  <c r="T115" i="35"/>
  <c r="W161" i="35"/>
  <c r="T162" i="35"/>
  <c r="W157" i="35"/>
  <c r="L161" i="35"/>
  <c r="Q93" i="35"/>
  <c r="I130" i="35"/>
  <c r="I94" i="35"/>
  <c r="I103" i="35"/>
  <c r="I121" i="35"/>
  <c r="I112" i="35"/>
  <c r="K115" i="35"/>
  <c r="K125" i="35"/>
  <c r="H90" i="35"/>
  <c r="K117" i="35"/>
  <c r="M91" i="35"/>
  <c r="M100" i="35"/>
  <c r="M127" i="35"/>
  <c r="M118" i="35"/>
  <c r="M109" i="35"/>
  <c r="T160" i="35"/>
  <c r="L157" i="35"/>
  <c r="R130" i="35"/>
  <c r="R94" i="35"/>
  <c r="R121" i="35"/>
  <c r="R112" i="35"/>
  <c r="R103" i="35"/>
  <c r="O100" i="35"/>
  <c r="U191" i="35"/>
  <c r="U116" i="35"/>
  <c r="Q153" i="35"/>
  <c r="Q156" i="35"/>
  <c r="Q166" i="35"/>
  <c r="Q186" i="35"/>
  <c r="Q176" i="35"/>
  <c r="T189" i="35"/>
  <c r="L186" i="35"/>
  <c r="L153" i="35"/>
  <c r="L176" i="35"/>
  <c r="L166" i="35"/>
  <c r="L156" i="35"/>
  <c r="R161" i="35"/>
  <c r="Q162" i="35"/>
  <c r="AA192" i="35"/>
  <c r="I191" i="35"/>
  <c r="S188" i="35"/>
  <c r="I157" i="35"/>
  <c r="M166" i="35"/>
  <c r="M186" i="35"/>
  <c r="M176" i="35"/>
  <c r="M153" i="35"/>
  <c r="M156" i="35"/>
  <c r="X93" i="35"/>
  <c r="H129" i="35"/>
  <c r="L189" i="35"/>
  <c r="AB121" i="35"/>
  <c r="AB130" i="35"/>
  <c r="AB103" i="35"/>
  <c r="AB94" i="35"/>
  <c r="AB112" i="35"/>
  <c r="Q125" i="35"/>
  <c r="I188" i="35"/>
  <c r="AA112" i="35"/>
  <c r="AA94" i="35"/>
  <c r="AA130" i="35"/>
  <c r="AA103" i="35"/>
  <c r="AA121" i="35"/>
  <c r="R192" i="35"/>
  <c r="J116" i="35"/>
  <c r="AB129" i="35"/>
  <c r="R190" i="35"/>
  <c r="N158" i="35"/>
  <c r="H166" i="35"/>
  <c r="H156" i="35"/>
  <c r="H176" i="35"/>
  <c r="H186" i="35"/>
  <c r="H153" i="35"/>
  <c r="O126" i="35"/>
  <c r="I190" i="35"/>
  <c r="S125" i="35"/>
  <c r="Q120" i="35"/>
  <c r="K127" i="35"/>
  <c r="K100" i="35"/>
  <c r="K118" i="35"/>
  <c r="K109" i="35"/>
  <c r="K91" i="35"/>
  <c r="L125" i="35"/>
  <c r="H127" i="35"/>
  <c r="H100" i="35"/>
  <c r="H118" i="35"/>
  <c r="H91" i="35"/>
  <c r="H109" i="35"/>
  <c r="AB125" i="35"/>
  <c r="L116" i="35"/>
  <c r="R91" i="35"/>
  <c r="R118" i="35"/>
  <c r="R127" i="35"/>
  <c r="R109" i="35"/>
  <c r="R100" i="35"/>
  <c r="K89" i="35"/>
  <c r="I109" i="35"/>
  <c r="I127" i="35"/>
  <c r="I118" i="35"/>
  <c r="I91" i="35"/>
  <c r="I100" i="35"/>
  <c r="X160" i="35"/>
  <c r="X157" i="35"/>
  <c r="N156" i="35"/>
  <c r="L88" i="35"/>
  <c r="H115" i="35"/>
  <c r="Q89" i="35"/>
  <c r="S118" i="35"/>
  <c r="Q126" i="35"/>
  <c r="O98" i="35"/>
  <c r="J186" i="35"/>
  <c r="J176" i="35"/>
  <c r="J153" i="35"/>
  <c r="J156" i="35"/>
  <c r="J166" i="35"/>
  <c r="N89" i="35"/>
  <c r="AB115" i="35"/>
  <c r="L109" i="35"/>
  <c r="L100" i="35"/>
  <c r="L127" i="35"/>
  <c r="L91" i="35"/>
  <c r="L85" i="35"/>
  <c r="L118" i="35"/>
  <c r="K190" i="35"/>
  <c r="I212" i="35"/>
  <c r="O192" i="35"/>
  <c r="T156" i="35"/>
  <c r="O186" i="35"/>
  <c r="AB191" i="35"/>
  <c r="O170" i="35"/>
  <c r="U189" i="35"/>
  <c r="T126" i="35"/>
  <c r="X90" i="35"/>
  <c r="AB90" i="35"/>
  <c r="S112" i="35"/>
  <c r="S121" i="35"/>
  <c r="S130" i="35"/>
  <c r="S103" i="35"/>
  <c r="S94" i="35"/>
  <c r="Q158" i="35"/>
  <c r="H121" i="35"/>
  <c r="H130" i="35"/>
  <c r="H103" i="35"/>
  <c r="H94" i="35"/>
  <c r="H112" i="35"/>
  <c r="R117" i="35"/>
  <c r="V191" i="35"/>
  <c r="L160" i="35"/>
  <c r="P158" i="35"/>
  <c r="H188" i="35"/>
  <c r="T120" i="35"/>
  <c r="R160" i="35"/>
  <c r="R157" i="35"/>
  <c r="L126" i="35"/>
  <c r="U125" i="35"/>
  <c r="I156" i="35"/>
  <c r="K191" i="35"/>
  <c r="Q160" i="35"/>
  <c r="W189" i="35"/>
  <c r="AA187" i="35"/>
  <c r="K157" i="35"/>
  <c r="W186" i="35"/>
  <c r="Q129" i="35"/>
  <c r="U115" i="35"/>
  <c r="V90" i="35"/>
  <c r="AB116" i="35"/>
  <c r="Y109" i="35"/>
  <c r="Y100" i="35"/>
  <c r="Y118" i="35"/>
  <c r="Y127" i="35"/>
  <c r="Y91" i="35"/>
  <c r="I88" i="35"/>
  <c r="N159" i="35"/>
  <c r="P187" i="35"/>
  <c r="AC159" i="35"/>
  <c r="W88" i="35"/>
  <c r="P127" i="35"/>
  <c r="I90" i="35"/>
  <c r="O125" i="35"/>
  <c r="J129" i="35"/>
  <c r="J93" i="35"/>
  <c r="O127" i="35"/>
  <c r="I159" i="35"/>
  <c r="AA126" i="35"/>
  <c r="AA117" i="35"/>
  <c r="AA116" i="35"/>
  <c r="U188" i="35"/>
  <c r="V182" i="35"/>
  <c r="V172" i="35"/>
  <c r="V162" i="35"/>
  <c r="V192" i="35"/>
  <c r="X197" i="35"/>
  <c r="H161" i="35"/>
  <c r="T173" i="35"/>
  <c r="T163" i="35"/>
  <c r="T183" i="35"/>
  <c r="T193" i="35"/>
  <c r="K156" i="35"/>
  <c r="Q192" i="35"/>
  <c r="K162" i="35"/>
  <c r="I161" i="35"/>
  <c r="K158" i="35"/>
  <c r="I187" i="35"/>
  <c r="O167" i="35"/>
  <c r="O177" i="35"/>
  <c r="O187" i="35"/>
  <c r="O157" i="35"/>
  <c r="T90" i="35"/>
  <c r="I125" i="35"/>
  <c r="K189" i="35"/>
  <c r="AA129" i="35"/>
  <c r="V129" i="35"/>
  <c r="AB160" i="35"/>
  <c r="R159" i="35"/>
  <c r="J189" i="35"/>
  <c r="H159" i="35"/>
  <c r="J187" i="35"/>
  <c r="J125" i="35"/>
  <c r="N161" i="35"/>
  <c r="S157" i="35"/>
  <c r="U130" i="35"/>
  <c r="U103" i="35"/>
  <c r="U121" i="35"/>
  <c r="U112" i="35"/>
  <c r="U94" i="35"/>
  <c r="Q130" i="35"/>
  <c r="Q103" i="35"/>
  <c r="Q94" i="35"/>
  <c r="Q121" i="35"/>
  <c r="Q112" i="35"/>
  <c r="S115" i="35"/>
  <c r="V117" i="35"/>
  <c r="T125" i="35"/>
  <c r="Z118" i="35"/>
  <c r="Z109" i="35"/>
  <c r="Z100" i="35"/>
  <c r="Z91" i="35"/>
  <c r="Z127" i="35"/>
  <c r="Z85" i="35"/>
  <c r="R115" i="35"/>
  <c r="N189" i="35"/>
  <c r="H157" i="35"/>
  <c r="X91" i="35"/>
  <c r="I117" i="35"/>
  <c r="U91" i="35"/>
  <c r="U118" i="35"/>
  <c r="U127" i="35"/>
  <c r="U109" i="35"/>
  <c r="U100" i="35"/>
  <c r="L187" i="35"/>
  <c r="H126" i="35"/>
  <c r="T88" i="35"/>
  <c r="U126" i="35"/>
  <c r="O188" i="35"/>
  <c r="O129" i="35"/>
  <c r="O115" i="35"/>
  <c r="O117" i="35"/>
  <c r="N115" i="35"/>
  <c r="N117" i="35"/>
  <c r="N120" i="35"/>
  <c r="S129" i="35"/>
  <c r="S117" i="35"/>
  <c r="O172" i="35"/>
  <c r="O189" i="35"/>
  <c r="Y177" i="35"/>
  <c r="Y187" i="35"/>
  <c r="Y157" i="35"/>
  <c r="Y167" i="35"/>
  <c r="N172" i="35"/>
  <c r="N192" i="35"/>
  <c r="N182" i="35"/>
  <c r="N162" i="35"/>
  <c r="R191" i="35"/>
  <c r="T188" i="35"/>
  <c r="P161" i="35"/>
  <c r="P93" i="35"/>
  <c r="P89" i="35"/>
  <c r="P88" i="35"/>
  <c r="J158" i="35"/>
  <c r="T186" i="35"/>
  <c r="AB192" i="35"/>
  <c r="X192" i="35"/>
  <c r="X172" i="35"/>
  <c r="X182" i="35"/>
  <c r="X202" i="35"/>
  <c r="X162" i="35"/>
  <c r="K192" i="35"/>
  <c r="AA178" i="35"/>
  <c r="AA168" i="35"/>
  <c r="AA158" i="35"/>
  <c r="AA188" i="35"/>
  <c r="AC89" i="35"/>
  <c r="L90" i="35"/>
  <c r="X161" i="35"/>
  <c r="P191" i="35"/>
  <c r="R158" i="35"/>
  <c r="V120" i="35"/>
  <c r="O120" i="35"/>
  <c r="Q188" i="35"/>
  <c r="K129" i="35"/>
  <c r="V93" i="35"/>
  <c r="R126" i="35"/>
  <c r="L190" i="35"/>
  <c r="T129" i="35"/>
  <c r="T161" i="35"/>
  <c r="P120" i="35"/>
  <c r="I186" i="35"/>
  <c r="Q190" i="35"/>
  <c r="W159" i="35"/>
  <c r="K187" i="35"/>
  <c r="W156" i="35"/>
  <c r="K88" i="35"/>
  <c r="R88" i="35"/>
  <c r="M85" i="35"/>
  <c r="N186" i="35"/>
  <c r="W89" i="35"/>
  <c r="T190" i="35"/>
  <c r="T157" i="35"/>
  <c r="V89" i="35"/>
  <c r="N118" i="35"/>
  <c r="N109" i="35"/>
  <c r="N127" i="35"/>
  <c r="N91" i="35"/>
  <c r="N85" i="35"/>
  <c r="N100" i="35"/>
  <c r="T118" i="35"/>
  <c r="T127" i="35"/>
  <c r="T109" i="35"/>
  <c r="T91" i="35"/>
  <c r="T100" i="35"/>
  <c r="K116" i="35"/>
  <c r="W158" i="35"/>
  <c r="R129" i="35"/>
  <c r="R120" i="35"/>
  <c r="O166" i="35"/>
  <c r="W129" i="35"/>
  <c r="W115" i="35"/>
  <c r="AA190" i="35"/>
  <c r="O168" i="35"/>
  <c r="W192" i="35"/>
  <c r="O153" i="35"/>
  <c r="P115" i="35"/>
  <c r="P116" i="35"/>
  <c r="P126" i="35"/>
  <c r="N187" i="35"/>
  <c r="N177" i="35"/>
  <c r="N157" i="35"/>
  <c r="N167" i="35"/>
  <c r="S186" i="35"/>
  <c r="AC160" i="35"/>
  <c r="P192" i="35"/>
  <c r="P182" i="35"/>
  <c r="P172" i="35"/>
  <c r="P162" i="35"/>
  <c r="O190" i="35"/>
  <c r="AC186" i="35"/>
  <c r="AC153" i="35"/>
  <c r="AC176" i="35"/>
  <c r="AC156" i="35"/>
  <c r="L117" i="35"/>
  <c r="X88" i="35"/>
  <c r="W90" i="35"/>
  <c r="O171" i="35"/>
  <c r="T117" i="35"/>
  <c r="N129" i="35"/>
  <c r="J117" i="35"/>
  <c r="J192" i="35"/>
  <c r="P188" i="35"/>
  <c r="V186" i="35"/>
  <c r="AB93" i="35"/>
  <c r="L120" i="35"/>
  <c r="J160" i="35"/>
  <c r="X159" i="35"/>
  <c r="H189" i="35"/>
  <c r="X186" i="35"/>
  <c r="X156" i="35"/>
  <c r="X153" i="35"/>
  <c r="X176" i="35"/>
  <c r="X166" i="35"/>
  <c r="AA120" i="35"/>
  <c r="I173" i="35"/>
  <c r="I163" i="35"/>
  <c r="I183" i="35"/>
  <c r="I193" i="35"/>
  <c r="P91" i="35"/>
  <c r="V126" i="35"/>
  <c r="T89" i="35"/>
  <c r="J127" i="35"/>
  <c r="J118" i="35"/>
  <c r="J91" i="35"/>
  <c r="J100" i="35"/>
  <c r="J109" i="35"/>
  <c r="AA127" i="35"/>
  <c r="AA100" i="35"/>
  <c r="AA118" i="35"/>
  <c r="AA91" i="35"/>
  <c r="AA109" i="35"/>
  <c r="U117" i="35"/>
  <c r="S116" i="35"/>
  <c r="Q109" i="35"/>
  <c r="Q100" i="35"/>
  <c r="Q91" i="35"/>
  <c r="Q127" i="35"/>
  <c r="Q118" i="35"/>
  <c r="I115" i="35"/>
  <c r="H160" i="35"/>
  <c r="AC85" i="35"/>
  <c r="H89" i="35"/>
  <c r="W125" i="35"/>
  <c r="AC88" i="35"/>
  <c r="H162" i="35"/>
  <c r="AB157" i="35"/>
  <c r="Z156" i="35"/>
  <c r="Z166" i="35"/>
  <c r="Z186" i="35"/>
  <c r="Z153" i="35"/>
  <c r="Z176" i="35"/>
  <c r="N125" i="35"/>
  <c r="O118" i="35"/>
  <c r="I109" i="29"/>
  <c r="H212" i="29"/>
  <c r="P212" i="29"/>
  <c r="P103" i="29" s="1"/>
  <c r="Y100" i="29"/>
  <c r="I212" i="29"/>
  <c r="I98" i="29" s="1"/>
  <c r="Q212" i="29"/>
  <c r="Q98" i="29" s="1"/>
  <c r="J212" i="29"/>
  <c r="J100" i="29" s="1"/>
  <c r="Z103" i="29"/>
  <c r="T171" i="29"/>
  <c r="K212" i="29"/>
  <c r="K98" i="29" s="1"/>
  <c r="M212" i="29"/>
  <c r="M170" i="29" s="1"/>
  <c r="W167" i="34"/>
  <c r="AB85" i="34"/>
  <c r="AB112" i="34" s="1"/>
  <c r="I191" i="34"/>
  <c r="X182" i="34"/>
  <c r="W169" i="34"/>
  <c r="Z167" i="34"/>
  <c r="AA99" i="34"/>
  <c r="H116" i="34"/>
  <c r="H120" i="34"/>
  <c r="M129" i="34"/>
  <c r="M157" i="34"/>
  <c r="I169" i="34"/>
  <c r="Z171" i="34"/>
  <c r="M116" i="34"/>
  <c r="AA166" i="34"/>
  <c r="H125" i="34"/>
  <c r="Z166" i="34"/>
  <c r="J177" i="34"/>
  <c r="AB188" i="34"/>
  <c r="L109" i="34"/>
  <c r="AB126" i="34"/>
  <c r="H117" i="34"/>
  <c r="P168" i="34"/>
  <c r="N190" i="34"/>
  <c r="AB116" i="34"/>
  <c r="W116" i="34"/>
  <c r="I159" i="34"/>
  <c r="Z99" i="34"/>
  <c r="Q166" i="34"/>
  <c r="R166" i="34"/>
  <c r="AB190" i="34"/>
  <c r="K102" i="34"/>
  <c r="P102" i="34"/>
  <c r="S170" i="34"/>
  <c r="J102" i="34"/>
  <c r="L85" i="34"/>
  <c r="L130" i="34" s="1"/>
  <c r="P171" i="34"/>
  <c r="H189" i="34"/>
  <c r="Q167" i="34"/>
  <c r="AB187" i="34"/>
  <c r="R170" i="34"/>
  <c r="S98" i="34"/>
  <c r="S169" i="34"/>
  <c r="R169" i="34"/>
  <c r="AB117" i="34"/>
  <c r="P188" i="34"/>
  <c r="J172" i="34"/>
  <c r="Q90" i="34"/>
  <c r="N126" i="34"/>
  <c r="W171" i="34"/>
  <c r="AB129" i="34"/>
  <c r="P99" i="34"/>
  <c r="AC126" i="34"/>
  <c r="K166" i="34"/>
  <c r="J166" i="34"/>
  <c r="S171" i="34"/>
  <c r="K170" i="34"/>
  <c r="P170" i="34"/>
  <c r="I157" i="34"/>
  <c r="AB120" i="34"/>
  <c r="R102" i="34"/>
  <c r="Z169" i="34"/>
  <c r="H188" i="34"/>
  <c r="AB189" i="34"/>
  <c r="AC89" i="34"/>
  <c r="M88" i="34"/>
  <c r="W191" i="34"/>
  <c r="AA169" i="34"/>
  <c r="AA98" i="34"/>
  <c r="S102" i="34"/>
  <c r="Z98" i="34"/>
  <c r="H129" i="34"/>
  <c r="Z170" i="34"/>
  <c r="J153" i="34"/>
  <c r="J193" i="34" s="1"/>
  <c r="K171" i="34"/>
  <c r="R171" i="34"/>
  <c r="H187" i="34"/>
  <c r="H190" i="34"/>
  <c r="H191" i="34"/>
  <c r="H186" i="34"/>
  <c r="P167" i="34"/>
  <c r="AA212" i="34"/>
  <c r="J159" i="34"/>
  <c r="Z189" i="34"/>
  <c r="AA170" i="34"/>
  <c r="Z168" i="34"/>
  <c r="J120" i="34"/>
  <c r="AB125" i="34"/>
  <c r="W99" i="34"/>
  <c r="W189" i="34"/>
  <c r="O188" i="34"/>
  <c r="Y188" i="34"/>
  <c r="AB115" i="34"/>
  <c r="R97" i="34"/>
  <c r="P98" i="34"/>
  <c r="Z97" i="34"/>
  <c r="P189" i="34"/>
  <c r="AA102" i="34"/>
  <c r="P117" i="34"/>
  <c r="L212" i="34"/>
  <c r="T159" i="34"/>
  <c r="AC93" i="34"/>
  <c r="S189" i="34"/>
  <c r="H115" i="34"/>
  <c r="W188" i="34"/>
  <c r="J170" i="34"/>
  <c r="U158" i="34"/>
  <c r="U116" i="34"/>
  <c r="J171" i="34"/>
  <c r="T158" i="34"/>
  <c r="AA168" i="34"/>
  <c r="N158" i="34"/>
  <c r="U120" i="34"/>
  <c r="R167" i="34"/>
  <c r="AB127" i="34"/>
  <c r="V153" i="34"/>
  <c r="V193" i="34" s="1"/>
  <c r="Y153" i="34"/>
  <c r="Y183" i="34" s="1"/>
  <c r="I153" i="34"/>
  <c r="I163" i="34" s="1"/>
  <c r="O157" i="34"/>
  <c r="Z157" i="34"/>
  <c r="N182" i="34"/>
  <c r="H182" i="34"/>
  <c r="N187" i="34"/>
  <c r="W187" i="34"/>
  <c r="K182" i="34"/>
  <c r="AB177" i="34"/>
  <c r="AB167" i="34"/>
  <c r="L167" i="34"/>
  <c r="H192" i="34"/>
  <c r="X177" i="34"/>
  <c r="H153" i="34"/>
  <c r="H193" i="34" s="1"/>
  <c r="Q177" i="34"/>
  <c r="I177" i="34"/>
  <c r="T177" i="34"/>
  <c r="W157" i="34"/>
  <c r="K172" i="34"/>
  <c r="AB100" i="34"/>
  <c r="N177" i="34"/>
  <c r="U177" i="34"/>
  <c r="M85" i="34"/>
  <c r="M112" i="34" s="1"/>
  <c r="Y157" i="34"/>
  <c r="AA192" i="34"/>
  <c r="P182" i="34"/>
  <c r="AA162" i="34"/>
  <c r="R100" i="34"/>
  <c r="P153" i="34"/>
  <c r="AA172" i="34"/>
  <c r="V177" i="34"/>
  <c r="AA153" i="34"/>
  <c r="AA173" i="34" s="1"/>
  <c r="R109" i="34"/>
  <c r="T85" i="34"/>
  <c r="T121" i="34" s="1"/>
  <c r="W182" i="34"/>
  <c r="M100" i="34"/>
  <c r="N153" i="34"/>
  <c r="N173" i="34" s="1"/>
  <c r="Q153" i="34"/>
  <c r="Q173" i="34" s="1"/>
  <c r="AC177" i="34"/>
  <c r="X153" i="34"/>
  <c r="X193" i="34" s="1"/>
  <c r="V167" i="34"/>
  <c r="AC157" i="34"/>
  <c r="S153" i="34"/>
  <c r="S163" i="34" s="1"/>
  <c r="S182" i="34"/>
  <c r="S172" i="34"/>
  <c r="Q172" i="34"/>
  <c r="J189" i="34"/>
  <c r="Z129" i="34"/>
  <c r="M93" i="34"/>
  <c r="Q98" i="34"/>
  <c r="Q161" i="34"/>
  <c r="N116" i="34"/>
  <c r="L126" i="34"/>
  <c r="T120" i="34"/>
  <c r="Y170" i="34"/>
  <c r="AC158" i="34"/>
  <c r="K190" i="34"/>
  <c r="N192" i="34"/>
  <c r="I99" i="34"/>
  <c r="N159" i="34"/>
  <c r="AC189" i="34"/>
  <c r="O167" i="34"/>
  <c r="I127" i="34"/>
  <c r="V158" i="34"/>
  <c r="V157" i="34"/>
  <c r="S93" i="34"/>
  <c r="AC220" i="34"/>
  <c r="AC124" i="34" s="1"/>
  <c r="J220" i="34"/>
  <c r="J196" i="34" s="1"/>
  <c r="K220" i="34"/>
  <c r="K199" i="34" s="1"/>
  <c r="Q162" i="34"/>
  <c r="N160" i="34"/>
  <c r="U93" i="34"/>
  <c r="M187" i="34"/>
  <c r="K156" i="34"/>
  <c r="U115" i="34"/>
  <c r="X90" i="34"/>
  <c r="P115" i="34"/>
  <c r="T187" i="34"/>
  <c r="AC187" i="34"/>
  <c r="V93" i="34"/>
  <c r="V161" i="34"/>
  <c r="J190" i="34"/>
  <c r="J187" i="34"/>
  <c r="J126" i="34"/>
  <c r="M118" i="34"/>
  <c r="M220" i="34"/>
  <c r="M124" i="34" s="1"/>
  <c r="H212" i="34"/>
  <c r="J192" i="34"/>
  <c r="L129" i="34"/>
  <c r="N129" i="34"/>
  <c r="N162" i="34"/>
  <c r="N115" i="34"/>
  <c r="I160" i="34"/>
  <c r="M191" i="34"/>
  <c r="O102" i="34"/>
  <c r="L161" i="34"/>
  <c r="U89" i="34"/>
  <c r="Z187" i="34"/>
  <c r="W170" i="34"/>
  <c r="U125" i="34"/>
  <c r="Z115" i="34"/>
  <c r="I187" i="34"/>
  <c r="W115" i="34"/>
  <c r="N198" i="34"/>
  <c r="AB220" i="34"/>
  <c r="AB202" i="34" s="1"/>
  <c r="I171" i="34"/>
  <c r="T127" i="34"/>
  <c r="I189" i="34"/>
  <c r="S162" i="34"/>
  <c r="I158" i="34"/>
  <c r="L120" i="34"/>
  <c r="H89" i="34"/>
  <c r="L118" i="34"/>
  <c r="Y99" i="34"/>
  <c r="I166" i="34"/>
  <c r="Y98" i="34"/>
  <c r="O129" i="34"/>
  <c r="J156" i="34"/>
  <c r="R191" i="34"/>
  <c r="V156" i="34"/>
  <c r="W190" i="34"/>
  <c r="U189" i="34"/>
  <c r="J88" i="34"/>
  <c r="N188" i="34"/>
  <c r="V159" i="34"/>
  <c r="I161" i="34"/>
  <c r="Y172" i="34"/>
  <c r="AB159" i="34"/>
  <c r="L189" i="34"/>
  <c r="M120" i="34"/>
  <c r="P116" i="34"/>
  <c r="U160" i="34"/>
  <c r="I188" i="34"/>
  <c r="Z117" i="34"/>
  <c r="R156" i="34"/>
  <c r="O99" i="34"/>
  <c r="T126" i="34"/>
  <c r="I117" i="34"/>
  <c r="I192" i="34"/>
  <c r="O98" i="34"/>
  <c r="H162" i="34"/>
  <c r="Q169" i="34"/>
  <c r="O189" i="34"/>
  <c r="N156" i="34"/>
  <c r="N89" i="34"/>
  <c r="P125" i="34"/>
  <c r="L157" i="34"/>
  <c r="M190" i="34"/>
  <c r="Z188" i="34"/>
  <c r="Q171" i="34"/>
  <c r="Z116" i="34"/>
  <c r="P129" i="34"/>
  <c r="U88" i="34"/>
  <c r="N125" i="34"/>
  <c r="N161" i="34"/>
  <c r="V88" i="34"/>
  <c r="J186" i="34"/>
  <c r="J161" i="34"/>
  <c r="N189" i="34"/>
  <c r="AC159" i="34"/>
  <c r="Q91" i="34"/>
  <c r="H159" i="34"/>
  <c r="T118" i="34"/>
  <c r="Y177" i="34"/>
  <c r="W192" i="34"/>
  <c r="V172" i="34"/>
  <c r="Z162" i="34"/>
  <c r="Z172" i="34"/>
  <c r="T100" i="34"/>
  <c r="AB118" i="34"/>
  <c r="AC112" i="34"/>
  <c r="AC94" i="34"/>
  <c r="AC121" i="34"/>
  <c r="AC130" i="34"/>
  <c r="V116" i="34"/>
  <c r="V190" i="34"/>
  <c r="V186" i="34"/>
  <c r="V125" i="34"/>
  <c r="X115" i="34"/>
  <c r="X120" i="34"/>
  <c r="Q120" i="34"/>
  <c r="Q129" i="34"/>
  <c r="P93" i="34"/>
  <c r="P88" i="34"/>
  <c r="AC182" i="34"/>
  <c r="AC192" i="34"/>
  <c r="AC162" i="34"/>
  <c r="O127" i="34"/>
  <c r="O100" i="34"/>
  <c r="O109" i="34"/>
  <c r="O118" i="34"/>
  <c r="O91" i="34"/>
  <c r="O85" i="34"/>
  <c r="Q183" i="34"/>
  <c r="Q190" i="34"/>
  <c r="W186" i="34"/>
  <c r="W166" i="34"/>
  <c r="W176" i="34"/>
  <c r="W153" i="34"/>
  <c r="W156" i="34"/>
  <c r="S127" i="34"/>
  <c r="S118" i="34"/>
  <c r="S91" i="34"/>
  <c r="S109" i="34"/>
  <c r="S100" i="34"/>
  <c r="X125" i="34"/>
  <c r="Q127" i="34"/>
  <c r="P156" i="34"/>
  <c r="AB212" i="34"/>
  <c r="G231" i="34" s="1"/>
  <c r="X158" i="34"/>
  <c r="X89" i="34"/>
  <c r="X93" i="34"/>
  <c r="X88" i="34"/>
  <c r="R189" i="34"/>
  <c r="AB161" i="34"/>
  <c r="U182" i="34"/>
  <c r="U172" i="34"/>
  <c r="U162" i="34"/>
  <c r="U192" i="34"/>
  <c r="X161" i="34"/>
  <c r="R188" i="34"/>
  <c r="S159" i="34"/>
  <c r="T88" i="34"/>
  <c r="S125" i="34"/>
  <c r="Q191" i="34"/>
  <c r="T190" i="34"/>
  <c r="X129" i="34"/>
  <c r="T91" i="34"/>
  <c r="R190" i="34"/>
  <c r="I172" i="34"/>
  <c r="AA187" i="34"/>
  <c r="AA177" i="34"/>
  <c r="AA167" i="34"/>
  <c r="AA157" i="34"/>
  <c r="Q156" i="34"/>
  <c r="P89" i="34"/>
  <c r="Q94" i="34"/>
  <c r="Q112" i="34"/>
  <c r="Z190" i="34"/>
  <c r="L127" i="34"/>
  <c r="L190" i="34"/>
  <c r="Y190" i="34"/>
  <c r="U188" i="34"/>
  <c r="Y187" i="34"/>
  <c r="Y117" i="34"/>
  <c r="X160" i="34"/>
  <c r="X157" i="34"/>
  <c r="P126" i="34"/>
  <c r="H220" i="34"/>
  <c r="H203" i="34" s="1"/>
  <c r="O187" i="34"/>
  <c r="Q118" i="34"/>
  <c r="R91" i="34"/>
  <c r="P191" i="34"/>
  <c r="V160" i="34"/>
  <c r="H156" i="34"/>
  <c r="M127" i="34"/>
  <c r="AB158" i="34"/>
  <c r="R125" i="34"/>
  <c r="R116" i="34"/>
  <c r="R126" i="34"/>
  <c r="R117" i="34"/>
  <c r="R120" i="34"/>
  <c r="Q192" i="34"/>
  <c r="M182" i="34"/>
  <c r="M162" i="34"/>
  <c r="M192" i="34"/>
  <c r="M172" i="34"/>
  <c r="AB192" i="34"/>
  <c r="AB172" i="34"/>
  <c r="AB182" i="34"/>
  <c r="AB162" i="34"/>
  <c r="AB186" i="34"/>
  <c r="AB166" i="34"/>
  <c r="AB156" i="34"/>
  <c r="AB176" i="34"/>
  <c r="AB153" i="34"/>
  <c r="X91" i="34"/>
  <c r="X118" i="34"/>
  <c r="X85" i="34"/>
  <c r="X109" i="34"/>
  <c r="X100" i="34"/>
  <c r="X127" i="34"/>
  <c r="V120" i="34"/>
  <c r="W112" i="34"/>
  <c r="W130" i="34"/>
  <c r="W121" i="34"/>
  <c r="W103" i="34"/>
  <c r="W94" i="34"/>
  <c r="X116" i="34"/>
  <c r="X189" i="34"/>
  <c r="V129" i="34"/>
  <c r="S187" i="34"/>
  <c r="S167" i="34"/>
  <c r="S177" i="34"/>
  <c r="S157" i="34"/>
  <c r="Q186" i="34"/>
  <c r="AA127" i="34"/>
  <c r="AA118" i="34"/>
  <c r="AA109" i="34"/>
  <c r="AA100" i="34"/>
  <c r="AA91" i="34"/>
  <c r="H160" i="34"/>
  <c r="Q187" i="34"/>
  <c r="O166" i="34"/>
  <c r="O153" i="34"/>
  <c r="O176" i="34"/>
  <c r="O186" i="34"/>
  <c r="O156" i="34"/>
  <c r="H157" i="34"/>
  <c r="K90" i="34"/>
  <c r="K89" i="34"/>
  <c r="K158" i="34"/>
  <c r="Y130" i="34"/>
  <c r="Y103" i="34"/>
  <c r="Y94" i="34"/>
  <c r="Y121" i="34"/>
  <c r="Y112" i="34"/>
  <c r="AB93" i="34"/>
  <c r="AB90" i="34"/>
  <c r="S126" i="34"/>
  <c r="S117" i="34"/>
  <c r="S116" i="34"/>
  <c r="T172" i="34"/>
  <c r="T162" i="34"/>
  <c r="T192" i="34"/>
  <c r="T182" i="34"/>
  <c r="R158" i="34"/>
  <c r="P91" i="34"/>
  <c r="P109" i="34"/>
  <c r="P100" i="34"/>
  <c r="P127" i="34"/>
  <c r="P118" i="34"/>
  <c r="P85" i="34"/>
  <c r="K94" i="34"/>
  <c r="K121" i="34"/>
  <c r="K130" i="34"/>
  <c r="K112" i="34"/>
  <c r="K103" i="34"/>
  <c r="R186" i="34"/>
  <c r="V191" i="34"/>
  <c r="K167" i="34"/>
  <c r="K187" i="34"/>
  <c r="K177" i="34"/>
  <c r="K157" i="34"/>
  <c r="R88" i="34"/>
  <c r="AC109" i="34"/>
  <c r="AC127" i="34"/>
  <c r="AC91" i="34"/>
  <c r="AC118" i="34"/>
  <c r="K118" i="34"/>
  <c r="K109" i="34"/>
  <c r="K100" i="34"/>
  <c r="K91" i="34"/>
  <c r="K127" i="34"/>
  <c r="Q189" i="34"/>
  <c r="X190" i="34"/>
  <c r="X187" i="34"/>
  <c r="P90" i="34"/>
  <c r="K126" i="34"/>
  <c r="K117" i="34"/>
  <c r="K116" i="34"/>
  <c r="S120" i="34"/>
  <c r="Q125" i="34"/>
  <c r="P161" i="34"/>
  <c r="J94" i="34"/>
  <c r="J121" i="34"/>
  <c r="J112" i="34"/>
  <c r="J103" i="34"/>
  <c r="J130" i="34"/>
  <c r="K153" i="34"/>
  <c r="V188" i="34"/>
  <c r="R157" i="34"/>
  <c r="X186" i="34"/>
  <c r="Q102" i="34"/>
  <c r="Y102" i="34"/>
  <c r="Y97" i="34"/>
  <c r="T90" i="34"/>
  <c r="T89" i="34"/>
  <c r="Y89" i="34"/>
  <c r="Y159" i="34"/>
  <c r="Y88" i="34"/>
  <c r="O161" i="34"/>
  <c r="O93" i="34"/>
  <c r="O88" i="34"/>
  <c r="O159" i="34"/>
  <c r="P158" i="34"/>
  <c r="AC176" i="34"/>
  <c r="AC186" i="34"/>
  <c r="AC156" i="34"/>
  <c r="AC153" i="34"/>
  <c r="S89" i="34"/>
  <c r="S90" i="34"/>
  <c r="R129" i="34"/>
  <c r="L159" i="34"/>
  <c r="L192" i="34"/>
  <c r="L182" i="34"/>
  <c r="L172" i="34"/>
  <c r="L162" i="34"/>
  <c r="T186" i="34"/>
  <c r="T176" i="34"/>
  <c r="T156" i="34"/>
  <c r="T153" i="34"/>
  <c r="T166" i="34"/>
  <c r="O117" i="34"/>
  <c r="K88" i="34"/>
  <c r="H91" i="34"/>
  <c r="H85" i="34"/>
  <c r="H118" i="34"/>
  <c r="H109" i="34"/>
  <c r="H100" i="34"/>
  <c r="H127" i="34"/>
  <c r="T125" i="34"/>
  <c r="S156" i="34"/>
  <c r="Q168" i="34"/>
  <c r="Y100" i="34"/>
  <c r="Y93" i="34"/>
  <c r="U126" i="34"/>
  <c r="U130" i="34"/>
  <c r="U121" i="34"/>
  <c r="U112" i="34"/>
  <c r="U103" i="34"/>
  <c r="U94" i="34"/>
  <c r="Q89" i="34"/>
  <c r="Y156" i="34"/>
  <c r="T93" i="34"/>
  <c r="H88" i="34"/>
  <c r="U109" i="34"/>
  <c r="U127" i="34"/>
  <c r="U118" i="34"/>
  <c r="U100" i="34"/>
  <c r="U91" i="34"/>
  <c r="Q117" i="34"/>
  <c r="V115" i="34"/>
  <c r="K162" i="34"/>
  <c r="Q159" i="34"/>
  <c r="Y167" i="34"/>
  <c r="P159" i="34"/>
  <c r="K115" i="34"/>
  <c r="Z118" i="34"/>
  <c r="Z109" i="34"/>
  <c r="Z100" i="34"/>
  <c r="Z91" i="34"/>
  <c r="Z127" i="34"/>
  <c r="Z85" i="34"/>
  <c r="Z191" i="34"/>
  <c r="Z186" i="34"/>
  <c r="K120" i="34"/>
  <c r="I118" i="34"/>
  <c r="M125" i="34"/>
  <c r="R127" i="34"/>
  <c r="V117" i="34"/>
  <c r="AB157" i="34"/>
  <c r="O162" i="34"/>
  <c r="Q126" i="34"/>
  <c r="I212" i="34"/>
  <c r="I97" i="34"/>
  <c r="I102" i="34"/>
  <c r="I168" i="34"/>
  <c r="I98" i="34"/>
  <c r="J90" i="34"/>
  <c r="J158" i="34"/>
  <c r="J89" i="34"/>
  <c r="T117" i="34"/>
  <c r="T129" i="34"/>
  <c r="T115" i="34"/>
  <c r="Y115" i="34"/>
  <c r="Y129" i="34"/>
  <c r="Y125" i="34"/>
  <c r="Y120" i="34"/>
  <c r="AC191" i="34"/>
  <c r="AC117" i="34"/>
  <c r="U176" i="34"/>
  <c r="U156" i="34"/>
  <c r="U196" i="34"/>
  <c r="U186" i="34"/>
  <c r="U166" i="34"/>
  <c r="U153" i="34"/>
  <c r="H158" i="34"/>
  <c r="L89" i="34"/>
  <c r="L88" i="34"/>
  <c r="Z183" i="34"/>
  <c r="Z163" i="34"/>
  <c r="Y171" i="34"/>
  <c r="U157" i="34"/>
  <c r="J162" i="34"/>
  <c r="X191" i="34"/>
  <c r="V187" i="34"/>
  <c r="N112" i="34"/>
  <c r="N130" i="34"/>
  <c r="N121" i="34"/>
  <c r="N103" i="34"/>
  <c r="N94" i="34"/>
  <c r="Y169" i="34"/>
  <c r="O158" i="34"/>
  <c r="S192" i="34"/>
  <c r="K159" i="34"/>
  <c r="Q158" i="34"/>
  <c r="Q93" i="34"/>
  <c r="O125" i="34"/>
  <c r="R160" i="34"/>
  <c r="T160" i="34"/>
  <c r="X159" i="34"/>
  <c r="K129" i="34"/>
  <c r="S88" i="34"/>
  <c r="U161" i="34"/>
  <c r="Y186" i="34"/>
  <c r="H93" i="34"/>
  <c r="S85" i="34"/>
  <c r="O115" i="34"/>
  <c r="T161" i="34"/>
  <c r="J160" i="34"/>
  <c r="K191" i="34"/>
  <c r="Q160" i="34"/>
  <c r="AC188" i="34"/>
  <c r="K160" i="34"/>
  <c r="J191" i="34"/>
  <c r="P160" i="34"/>
  <c r="P157" i="34"/>
  <c r="J118" i="34"/>
  <c r="J100" i="34"/>
  <c r="J109" i="34"/>
  <c r="J91" i="34"/>
  <c r="J127" i="34"/>
  <c r="Z192" i="34"/>
  <c r="O190" i="34"/>
  <c r="M189" i="34"/>
  <c r="O126" i="34"/>
  <c r="Y127" i="34"/>
  <c r="I91" i="34"/>
  <c r="R94" i="34"/>
  <c r="R121" i="34"/>
  <c r="R112" i="34"/>
  <c r="R130" i="34"/>
  <c r="R103" i="34"/>
  <c r="N117" i="34"/>
  <c r="M117" i="34"/>
  <c r="P186" i="34"/>
  <c r="O172" i="34"/>
  <c r="W97" i="34"/>
  <c r="L220" i="34"/>
  <c r="L202" i="34" s="1"/>
  <c r="I220" i="34"/>
  <c r="M90" i="34"/>
  <c r="M212" i="34"/>
  <c r="M161" i="34"/>
  <c r="I115" i="34"/>
  <c r="I120" i="34"/>
  <c r="I125" i="34"/>
  <c r="I116" i="34"/>
  <c r="AC161" i="34"/>
  <c r="AC90" i="34"/>
  <c r="M176" i="34"/>
  <c r="M156" i="34"/>
  <c r="M166" i="34"/>
  <c r="M186" i="34"/>
  <c r="M153" i="34"/>
  <c r="M160" i="34"/>
  <c r="R159" i="34"/>
  <c r="L116" i="34"/>
  <c r="L115" i="34"/>
  <c r="I190" i="34"/>
  <c r="Y162" i="34"/>
  <c r="Y161" i="34"/>
  <c r="T189" i="34"/>
  <c r="N157" i="34"/>
  <c r="L186" i="34"/>
  <c r="L176" i="34"/>
  <c r="L153" i="34"/>
  <c r="L166" i="34"/>
  <c r="L156" i="34"/>
  <c r="AC115" i="34"/>
  <c r="Q99" i="34"/>
  <c r="R93" i="34"/>
  <c r="V126" i="34"/>
  <c r="L125" i="34"/>
  <c r="Y189" i="34"/>
  <c r="O168" i="34"/>
  <c r="S186" i="34"/>
  <c r="O191" i="34"/>
  <c r="Q188" i="34"/>
  <c r="Q116" i="34"/>
  <c r="N90" i="34"/>
  <c r="I93" i="34"/>
  <c r="M126" i="34"/>
  <c r="O116" i="34"/>
  <c r="R172" i="34"/>
  <c r="R192" i="34"/>
  <c r="R162" i="34"/>
  <c r="R182" i="34"/>
  <c r="AB160" i="34"/>
  <c r="Y126" i="34"/>
  <c r="Q115" i="34"/>
  <c r="I88" i="34"/>
  <c r="V127" i="34"/>
  <c r="V100" i="34"/>
  <c r="V109" i="34"/>
  <c r="V118" i="34"/>
  <c r="V91" i="34"/>
  <c r="N88" i="34"/>
  <c r="P162" i="34"/>
  <c r="S190" i="34"/>
  <c r="V90" i="34"/>
  <c r="I103" i="34"/>
  <c r="M115" i="34"/>
  <c r="J212" i="34"/>
  <c r="N191" i="34"/>
  <c r="Q157" i="34"/>
  <c r="I167" i="34"/>
  <c r="I100" i="34"/>
  <c r="V162" i="34"/>
  <c r="R161" i="34"/>
  <c r="P190" i="34"/>
  <c r="N186" i="34"/>
  <c r="AB91" i="34"/>
  <c r="X126" i="34"/>
  <c r="H90" i="34"/>
  <c r="AC190" i="34"/>
  <c r="T188" i="34"/>
  <c r="AC116" i="34"/>
  <c r="Y118" i="34"/>
  <c r="O90" i="34"/>
  <c r="J157" i="34"/>
  <c r="R118" i="34"/>
  <c r="AB89" i="34"/>
  <c r="L117" i="34"/>
  <c r="R187" i="34"/>
  <c r="Z126" i="34"/>
  <c r="M91" i="34"/>
  <c r="L188" i="34"/>
  <c r="O97" i="34"/>
  <c r="J125" i="34"/>
  <c r="J117" i="34"/>
  <c r="J116" i="34"/>
  <c r="J115" i="34"/>
  <c r="AA220" i="34"/>
  <c r="K212" i="34"/>
  <c r="X188" i="34"/>
  <c r="I186" i="34"/>
  <c r="Y192" i="34"/>
  <c r="U187" i="34"/>
  <c r="S115" i="34"/>
  <c r="J129" i="34"/>
  <c r="X162" i="34"/>
  <c r="U190" i="34"/>
  <c r="O171" i="34"/>
  <c r="R89" i="34"/>
  <c r="W127" i="34"/>
  <c r="W100" i="34"/>
  <c r="W118" i="34"/>
  <c r="W91" i="34"/>
  <c r="W109" i="34"/>
  <c r="M89" i="34"/>
  <c r="O89" i="34"/>
  <c r="R153" i="34"/>
  <c r="I126" i="34"/>
  <c r="Q97" i="34"/>
  <c r="V85" i="34"/>
  <c r="N127" i="34"/>
  <c r="N100" i="34"/>
  <c r="N118" i="34"/>
  <c r="N91" i="34"/>
  <c r="N109" i="34"/>
  <c r="AC120" i="34"/>
  <c r="AA85" i="34"/>
  <c r="P192" i="34"/>
  <c r="I162" i="34"/>
  <c r="U191" i="34"/>
  <c r="S160" i="34"/>
  <c r="Y166" i="34"/>
  <c r="I156" i="34"/>
  <c r="L90" i="34"/>
  <c r="W102" i="34"/>
  <c r="K188" i="34"/>
  <c r="X192" i="34"/>
  <c r="U129" i="34"/>
  <c r="S161" i="34"/>
  <c r="L160" i="34"/>
  <c r="W168" i="34"/>
  <c r="J183" i="34"/>
  <c r="K161" i="34"/>
  <c r="Q170" i="34"/>
  <c r="O169" i="34"/>
  <c r="M158" i="34"/>
  <c r="W98" i="34"/>
  <c r="V192" i="34"/>
  <c r="P187" i="34"/>
  <c r="S129" i="34"/>
  <c r="I90" i="34"/>
  <c r="X117" i="34"/>
  <c r="AC160" i="34"/>
  <c r="O160" i="34"/>
  <c r="U159" i="34"/>
  <c r="S188" i="34"/>
  <c r="Y91" i="34"/>
  <c r="T116" i="34"/>
  <c r="Y116" i="34"/>
  <c r="L187" i="34"/>
  <c r="W172" i="34"/>
  <c r="O192" i="34"/>
  <c r="V189" i="34"/>
  <c r="L158" i="34"/>
  <c r="P167" i="33"/>
  <c r="S167" i="33"/>
  <c r="T182" i="33"/>
  <c r="X118" i="33"/>
  <c r="X109" i="33"/>
  <c r="X85" i="33"/>
  <c r="X130" i="33" s="1"/>
  <c r="Z187" i="33"/>
  <c r="N153" i="33"/>
  <c r="N193" i="33" s="1"/>
  <c r="Z157" i="33"/>
  <c r="X177" i="33"/>
  <c r="Z167" i="33"/>
  <c r="H187" i="33"/>
  <c r="O153" i="33"/>
  <c r="O193" i="33" s="1"/>
  <c r="Z162" i="33"/>
  <c r="Z182" i="33"/>
  <c r="R177" i="33"/>
  <c r="Z153" i="33"/>
  <c r="Z163" i="33" s="1"/>
  <c r="J167" i="33"/>
  <c r="Z192" i="33"/>
  <c r="P187" i="33"/>
  <c r="J187" i="33"/>
  <c r="P157" i="33"/>
  <c r="K167" i="33"/>
  <c r="AB182" i="33"/>
  <c r="N220" i="33"/>
  <c r="N124" i="33" s="1"/>
  <c r="AB124" i="33"/>
  <c r="L220" i="33"/>
  <c r="L202" i="33" s="1"/>
  <c r="H192" i="33"/>
  <c r="AB177" i="33"/>
  <c r="W85" i="33"/>
  <c r="W121" i="33" s="1"/>
  <c r="X172" i="33"/>
  <c r="Q100" i="33"/>
  <c r="Q85" i="33"/>
  <c r="Q130" i="33" s="1"/>
  <c r="I85" i="33"/>
  <c r="I130" i="33" s="1"/>
  <c r="W177" i="33"/>
  <c r="W157" i="33"/>
  <c r="V177" i="33"/>
  <c r="U153" i="33"/>
  <c r="U183" i="33" s="1"/>
  <c r="V167" i="33"/>
  <c r="J153" i="33"/>
  <c r="J163" i="33" s="1"/>
  <c r="J192" i="33"/>
  <c r="Y109" i="33"/>
  <c r="K162" i="33"/>
  <c r="J172" i="33"/>
  <c r="K182" i="33"/>
  <c r="T167" i="33"/>
  <c r="K157" i="33"/>
  <c r="R153" i="33"/>
  <c r="R193" i="33" s="1"/>
  <c r="O91" i="33"/>
  <c r="X91" i="33"/>
  <c r="Q162" i="33"/>
  <c r="S153" i="33"/>
  <c r="N177" i="33"/>
  <c r="X100" i="33"/>
  <c r="R162" i="33"/>
  <c r="P118" i="33"/>
  <c r="P91" i="33"/>
  <c r="R192" i="33"/>
  <c r="P85" i="33"/>
  <c r="P94" i="33" s="1"/>
  <c r="H118" i="33"/>
  <c r="R182" i="33"/>
  <c r="P109" i="33"/>
  <c r="H85" i="33"/>
  <c r="H130" i="33" s="1"/>
  <c r="H127" i="33"/>
  <c r="H109" i="33"/>
  <c r="AA182" i="33"/>
  <c r="P100" i="33"/>
  <c r="O85" i="33"/>
  <c r="O94" i="33" s="1"/>
  <c r="M153" i="33"/>
  <c r="M193" i="33" s="1"/>
  <c r="P162" i="33"/>
  <c r="P192" i="33"/>
  <c r="K153" i="33"/>
  <c r="K193" i="33" s="1"/>
  <c r="AC153" i="33"/>
  <c r="AC193" i="33" s="1"/>
  <c r="P172" i="33"/>
  <c r="X182" i="33"/>
  <c r="K172" i="33"/>
  <c r="X192" i="33"/>
  <c r="H182" i="33"/>
  <c r="R126" i="33"/>
  <c r="V158" i="33"/>
  <c r="O169" i="33"/>
  <c r="O220" i="33"/>
  <c r="O201" i="33" s="1"/>
  <c r="P220" i="33"/>
  <c r="P197" i="33" s="1"/>
  <c r="U158" i="33"/>
  <c r="S162" i="33"/>
  <c r="Q220" i="33"/>
  <c r="Q201" i="33" s="1"/>
  <c r="S188" i="33"/>
  <c r="M157" i="33"/>
  <c r="J156" i="33"/>
  <c r="L115" i="33"/>
  <c r="T89" i="33"/>
  <c r="W129" i="33"/>
  <c r="T189" i="33"/>
  <c r="Y100" i="33"/>
  <c r="H220" i="33"/>
  <c r="H198" i="33" s="1"/>
  <c r="O161" i="33"/>
  <c r="O157" i="33"/>
  <c r="K159" i="33"/>
  <c r="U162" i="33"/>
  <c r="T162" i="33"/>
  <c r="L89" i="33"/>
  <c r="O120" i="33"/>
  <c r="T160" i="33"/>
  <c r="AA160" i="33"/>
  <c r="M220" i="33"/>
  <c r="M199" i="33" s="1"/>
  <c r="AA124" i="33"/>
  <c r="V159" i="33"/>
  <c r="O167" i="33"/>
  <c r="W170" i="33"/>
  <c r="M160" i="33"/>
  <c r="K161" i="33"/>
  <c r="T161" i="33"/>
  <c r="N156" i="33"/>
  <c r="S88" i="33"/>
  <c r="Q120" i="33"/>
  <c r="N93" i="33"/>
  <c r="AC157" i="33"/>
  <c r="M188" i="33"/>
  <c r="L212" i="33"/>
  <c r="R189" i="33"/>
  <c r="T192" i="33"/>
  <c r="M161" i="33"/>
  <c r="K88" i="33"/>
  <c r="M162" i="33"/>
  <c r="S89" i="33"/>
  <c r="AC93" i="33"/>
  <c r="Q167" i="33"/>
  <c r="S93" i="33"/>
  <c r="Q159" i="33"/>
  <c r="Q118" i="33"/>
  <c r="S129" i="33"/>
  <c r="W118" i="33"/>
  <c r="J212" i="33"/>
  <c r="K220" i="33"/>
  <c r="K202" i="33" s="1"/>
  <c r="U156" i="33"/>
  <c r="J162" i="33"/>
  <c r="R188" i="33"/>
  <c r="O171" i="33"/>
  <c r="M191" i="33"/>
  <c r="T188" i="33"/>
  <c r="AC129" i="33"/>
  <c r="Q161" i="33"/>
  <c r="K89" i="33"/>
  <c r="Q125" i="33"/>
  <c r="U93" i="33"/>
  <c r="O98" i="33"/>
  <c r="K93" i="33"/>
  <c r="AC125" i="33"/>
  <c r="J88" i="33"/>
  <c r="Y89" i="33"/>
  <c r="Y93" i="33"/>
  <c r="I89" i="33"/>
  <c r="I93" i="33"/>
  <c r="K117" i="33"/>
  <c r="K125" i="33"/>
  <c r="U168" i="33"/>
  <c r="U166" i="33"/>
  <c r="K189" i="33"/>
  <c r="N88" i="33"/>
  <c r="N89" i="33"/>
  <c r="Y192" i="33"/>
  <c r="U169" i="33"/>
  <c r="AB115" i="33"/>
  <c r="M102" i="33"/>
  <c r="AB89" i="33"/>
  <c r="J130" i="33"/>
  <c r="J112" i="33"/>
  <c r="J121" i="33"/>
  <c r="J103" i="33"/>
  <c r="J94" i="33"/>
  <c r="Q171" i="33"/>
  <c r="O190" i="33"/>
  <c r="T157" i="33"/>
  <c r="V93" i="33"/>
  <c r="W120" i="33"/>
  <c r="Y116" i="33"/>
  <c r="V176" i="33"/>
  <c r="V186" i="33"/>
  <c r="V156" i="33"/>
  <c r="V153" i="33"/>
  <c r="V166" i="33"/>
  <c r="AB162" i="33"/>
  <c r="L192" i="33"/>
  <c r="P186" i="33"/>
  <c r="P176" i="33"/>
  <c r="P166" i="33"/>
  <c r="P153" i="33"/>
  <c r="P156" i="33"/>
  <c r="M116" i="33"/>
  <c r="O186" i="33"/>
  <c r="K120" i="33"/>
  <c r="W98" i="33"/>
  <c r="AB190" i="33"/>
  <c r="AB157" i="33"/>
  <c r="I157" i="33"/>
  <c r="W186" i="33"/>
  <c r="L120" i="33"/>
  <c r="K190" i="33"/>
  <c r="Q189" i="33"/>
  <c r="W168" i="33"/>
  <c r="M166" i="33"/>
  <c r="I91" i="33"/>
  <c r="O126" i="33"/>
  <c r="AC162" i="33"/>
  <c r="Q190" i="33"/>
  <c r="O159" i="33"/>
  <c r="AC158" i="33"/>
  <c r="N157" i="33"/>
  <c r="K186" i="33"/>
  <c r="V90" i="33"/>
  <c r="S116" i="33"/>
  <c r="I97" i="33"/>
  <c r="U99" i="33"/>
  <c r="I190" i="33"/>
  <c r="I120" i="33"/>
  <c r="U190" i="33"/>
  <c r="N190" i="33"/>
  <c r="N115" i="33"/>
  <c r="I192" i="33"/>
  <c r="AB156" i="33"/>
  <c r="AB176" i="33"/>
  <c r="AB153" i="33"/>
  <c r="AB186" i="33"/>
  <c r="AB158" i="33"/>
  <c r="V127" i="33"/>
  <c r="V91" i="33"/>
  <c r="V118" i="33"/>
  <c r="V109" i="33"/>
  <c r="V85" i="33"/>
  <c r="V100" i="33"/>
  <c r="S118" i="33"/>
  <c r="S127" i="33"/>
  <c r="S100" i="33"/>
  <c r="S91" i="33"/>
  <c r="S109" i="33"/>
  <c r="Z127" i="33"/>
  <c r="Z109" i="33"/>
  <c r="Z100" i="33"/>
  <c r="Z91" i="33"/>
  <c r="Z118" i="33"/>
  <c r="Y159" i="33"/>
  <c r="AA120" i="33"/>
  <c r="AA129" i="33"/>
  <c r="Y190" i="33"/>
  <c r="N187" i="33"/>
  <c r="K116" i="33"/>
  <c r="M212" i="33"/>
  <c r="M99" i="33"/>
  <c r="H88" i="33"/>
  <c r="H89" i="33"/>
  <c r="H90" i="33"/>
  <c r="H93" i="33"/>
  <c r="I188" i="33"/>
  <c r="H212" i="33"/>
  <c r="T176" i="33"/>
  <c r="T166" i="33"/>
  <c r="T186" i="33"/>
  <c r="T153" i="33"/>
  <c r="T156" i="33"/>
  <c r="N127" i="33"/>
  <c r="N118" i="33"/>
  <c r="N91" i="33"/>
  <c r="N109" i="33"/>
  <c r="N85" i="33"/>
  <c r="N100" i="33"/>
  <c r="AA135" i="33"/>
  <c r="E10" i="33"/>
  <c r="AA80" i="33"/>
  <c r="AB192" i="33"/>
  <c r="H186" i="33"/>
  <c r="H176" i="33"/>
  <c r="H153" i="33"/>
  <c r="H156" i="33"/>
  <c r="H166" i="33"/>
  <c r="N120" i="33"/>
  <c r="U187" i="33"/>
  <c r="U117" i="33"/>
  <c r="AB93" i="33"/>
  <c r="K118" i="33"/>
  <c r="K127" i="33"/>
  <c r="K100" i="33"/>
  <c r="K91" i="33"/>
  <c r="K109" i="33"/>
  <c r="R127" i="33"/>
  <c r="R109" i="33"/>
  <c r="R100" i="33"/>
  <c r="R118" i="33"/>
  <c r="R91" i="33"/>
  <c r="Y187" i="33"/>
  <c r="M98" i="33"/>
  <c r="U125" i="33"/>
  <c r="U107" i="33"/>
  <c r="U116" i="33"/>
  <c r="U98" i="33"/>
  <c r="U89" i="33"/>
  <c r="N126" i="33"/>
  <c r="Y160" i="33"/>
  <c r="Y117" i="33"/>
  <c r="Y129" i="33"/>
  <c r="AB88" i="33"/>
  <c r="W127" i="33"/>
  <c r="S85" i="33"/>
  <c r="Y102" i="33"/>
  <c r="AA159" i="33"/>
  <c r="AA90" i="33"/>
  <c r="L159" i="33"/>
  <c r="L90" i="33"/>
  <c r="O88" i="33"/>
  <c r="O89" i="33"/>
  <c r="O90" i="33"/>
  <c r="U186" i="33"/>
  <c r="L189" i="33"/>
  <c r="U172" i="33"/>
  <c r="L188" i="33"/>
  <c r="W161" i="33"/>
  <c r="W160" i="33"/>
  <c r="W88" i="33"/>
  <c r="W89" i="33"/>
  <c r="W90" i="33"/>
  <c r="I160" i="33"/>
  <c r="M171" i="33"/>
  <c r="H160" i="33"/>
  <c r="L191" i="33"/>
  <c r="V192" i="33"/>
  <c r="V162" i="33"/>
  <c r="V172" i="33"/>
  <c r="V182" i="33"/>
  <c r="R161" i="33"/>
  <c r="AB188" i="33"/>
  <c r="M167" i="33"/>
  <c r="W93" i="33"/>
  <c r="AA88" i="33"/>
  <c r="AB117" i="33"/>
  <c r="W117" i="33"/>
  <c r="O129" i="33"/>
  <c r="I125" i="33"/>
  <c r="S157" i="33"/>
  <c r="K187" i="33"/>
  <c r="U129" i="33"/>
  <c r="Y99" i="33"/>
  <c r="M93" i="33"/>
  <c r="AB118" i="33"/>
  <c r="AB91" i="33"/>
  <c r="AB127" i="33"/>
  <c r="AB109" i="33"/>
  <c r="AB85" i="33"/>
  <c r="AC187" i="33"/>
  <c r="J157" i="33"/>
  <c r="O156" i="33"/>
  <c r="I117" i="33"/>
  <c r="T93" i="33"/>
  <c r="Y126" i="33"/>
  <c r="J159" i="33"/>
  <c r="AB129" i="33"/>
  <c r="J127" i="33"/>
  <c r="J109" i="33"/>
  <c r="J118" i="33"/>
  <c r="J100" i="33"/>
  <c r="J91" i="33"/>
  <c r="S190" i="33"/>
  <c r="Y169" i="33"/>
  <c r="I159" i="33"/>
  <c r="W188" i="33"/>
  <c r="Y157" i="33"/>
  <c r="T116" i="33"/>
  <c r="K129" i="33"/>
  <c r="M125" i="33"/>
  <c r="H162" i="33"/>
  <c r="R160" i="33"/>
  <c r="H91" i="33"/>
  <c r="AB125" i="33"/>
  <c r="AC192" i="33"/>
  <c r="W159" i="33"/>
  <c r="Q129" i="33"/>
  <c r="O118" i="33"/>
  <c r="T88" i="33"/>
  <c r="K126" i="33"/>
  <c r="Y90" i="33"/>
  <c r="K85" i="33"/>
  <c r="Q212" i="33"/>
  <c r="Q102" i="33"/>
  <c r="AA126" i="33"/>
  <c r="AA117" i="33"/>
  <c r="Q158" i="33"/>
  <c r="Q89" i="33"/>
  <c r="Q93" i="33"/>
  <c r="AA166" i="33"/>
  <c r="AA156" i="33"/>
  <c r="AA186" i="33"/>
  <c r="AA176" i="33"/>
  <c r="O187" i="33"/>
  <c r="AB189" i="33"/>
  <c r="Y162" i="33"/>
  <c r="M170" i="33"/>
  <c r="Y188" i="33"/>
  <c r="K191" i="33"/>
  <c r="Q192" i="33"/>
  <c r="U191" i="33"/>
  <c r="Y191" i="33"/>
  <c r="AB191" i="33"/>
  <c r="L161" i="33"/>
  <c r="W172" i="33"/>
  <c r="W162" i="33"/>
  <c r="W192" i="33"/>
  <c r="W182" i="33"/>
  <c r="N172" i="33"/>
  <c r="N162" i="33"/>
  <c r="N192" i="33"/>
  <c r="N182" i="33"/>
  <c r="V157" i="33"/>
  <c r="J173" i="33"/>
  <c r="Y118" i="33"/>
  <c r="O93" i="33"/>
  <c r="T117" i="33"/>
  <c r="M172" i="33"/>
  <c r="Q191" i="33"/>
  <c r="M169" i="33"/>
  <c r="L157" i="33"/>
  <c r="M117" i="33"/>
  <c r="R88" i="33"/>
  <c r="AC118" i="33"/>
  <c r="AC91" i="33"/>
  <c r="AC127" i="33"/>
  <c r="AC109" i="33"/>
  <c r="AC85" i="33"/>
  <c r="I116" i="33"/>
  <c r="L162" i="33"/>
  <c r="Q99" i="33"/>
  <c r="Y88" i="33"/>
  <c r="T118" i="33"/>
  <c r="T127" i="33"/>
  <c r="T100" i="33"/>
  <c r="T91" i="33"/>
  <c r="T109" i="33"/>
  <c r="T85" i="33"/>
  <c r="O166" i="33"/>
  <c r="L116" i="33"/>
  <c r="I100" i="33"/>
  <c r="L93" i="33"/>
  <c r="Q126" i="33"/>
  <c r="V161" i="33"/>
  <c r="Q157" i="33"/>
  <c r="W153" i="33"/>
  <c r="AB120" i="33"/>
  <c r="V125" i="33"/>
  <c r="V107" i="33"/>
  <c r="V116" i="33"/>
  <c r="V98" i="33"/>
  <c r="V89" i="33"/>
  <c r="AA190" i="33"/>
  <c r="K160" i="33"/>
  <c r="Y189" i="33"/>
  <c r="Y167" i="33"/>
  <c r="Y127" i="33"/>
  <c r="T125" i="33"/>
  <c r="Y170" i="33"/>
  <c r="O189" i="33"/>
  <c r="M168" i="33"/>
  <c r="AC115" i="33"/>
  <c r="I129" i="33"/>
  <c r="O100" i="33"/>
  <c r="L88" i="33"/>
  <c r="M89" i="33"/>
  <c r="Q90" i="33"/>
  <c r="O117" i="33"/>
  <c r="I212" i="33"/>
  <c r="I168" i="33"/>
  <c r="I102" i="33"/>
  <c r="AB159" i="33"/>
  <c r="Q168" i="33"/>
  <c r="I170" i="33"/>
  <c r="U192" i="33"/>
  <c r="R158" i="33"/>
  <c r="R89" i="33"/>
  <c r="U188" i="33"/>
  <c r="Y172" i="33"/>
  <c r="I162" i="33"/>
  <c r="U171" i="33"/>
  <c r="I191" i="33"/>
  <c r="I220" i="33"/>
  <c r="I196" i="33" s="1"/>
  <c r="O192" i="33"/>
  <c r="O162" i="33"/>
  <c r="O182" i="33"/>
  <c r="O172" i="33"/>
  <c r="H157" i="33"/>
  <c r="M187" i="33"/>
  <c r="L117" i="33"/>
  <c r="M189" i="33"/>
  <c r="T187" i="33"/>
  <c r="L187" i="33"/>
  <c r="Q186" i="33"/>
  <c r="Q153" i="33"/>
  <c r="Q176" i="33"/>
  <c r="Q166" i="33"/>
  <c r="Q156" i="33"/>
  <c r="Y98" i="33"/>
  <c r="Y130" i="33"/>
  <c r="Y112" i="33"/>
  <c r="Y103" i="33"/>
  <c r="Y121" i="33"/>
  <c r="Y94" i="33"/>
  <c r="U82" i="33"/>
  <c r="I118" i="33"/>
  <c r="I99" i="33"/>
  <c r="Q88" i="33"/>
  <c r="L118" i="33"/>
  <c r="L100" i="33"/>
  <c r="L127" i="33"/>
  <c r="L91" i="33"/>
  <c r="L109" i="33"/>
  <c r="L85" i="33"/>
  <c r="AA162" i="33"/>
  <c r="R157" i="33"/>
  <c r="Y115" i="33"/>
  <c r="AC120" i="33"/>
  <c r="I126" i="33"/>
  <c r="AB160" i="33"/>
  <c r="T190" i="33"/>
  <c r="Q187" i="33"/>
  <c r="W156" i="33"/>
  <c r="W99" i="33"/>
  <c r="T129" i="33"/>
  <c r="N125" i="33"/>
  <c r="O188" i="33"/>
  <c r="J93" i="33"/>
  <c r="Q127" i="33"/>
  <c r="N188" i="33"/>
  <c r="L125" i="33"/>
  <c r="S161" i="33"/>
  <c r="M158" i="33"/>
  <c r="K156" i="33"/>
  <c r="U115" i="33"/>
  <c r="AC126" i="33"/>
  <c r="W91" i="33"/>
  <c r="N129" i="33"/>
  <c r="I90" i="33"/>
  <c r="AC116" i="33"/>
  <c r="W171" i="33"/>
  <c r="W97" i="33"/>
  <c r="W102" i="33"/>
  <c r="J220" i="33"/>
  <c r="Q172" i="33"/>
  <c r="M186" i="33"/>
  <c r="U159" i="33"/>
  <c r="U160" i="33"/>
  <c r="M190" i="33"/>
  <c r="AA161" i="33"/>
  <c r="L176" i="33"/>
  <c r="L186" i="33"/>
  <c r="L153" i="33"/>
  <c r="L156" i="33"/>
  <c r="L166" i="33"/>
  <c r="R125" i="33"/>
  <c r="R116" i="33"/>
  <c r="K158" i="33"/>
  <c r="I172" i="33"/>
  <c r="U161" i="33"/>
  <c r="I161" i="33"/>
  <c r="AB161" i="33"/>
  <c r="R191" i="33"/>
  <c r="N189" i="33"/>
  <c r="N117" i="33"/>
  <c r="U90" i="33"/>
  <c r="Z85" i="33"/>
  <c r="Z116" i="33"/>
  <c r="Z98" i="33"/>
  <c r="Z125" i="33"/>
  <c r="Z89" i="33"/>
  <c r="Z107" i="33"/>
  <c r="O160" i="33"/>
  <c r="N116" i="33"/>
  <c r="Q98" i="33"/>
  <c r="M118" i="33"/>
  <c r="M127" i="33"/>
  <c r="M91" i="33"/>
  <c r="M109" i="33"/>
  <c r="M85" i="33"/>
  <c r="M100" i="33"/>
  <c r="U189" i="33"/>
  <c r="S187" i="33"/>
  <c r="Y186" i="33"/>
  <c r="Y153" i="33"/>
  <c r="Y166" i="33"/>
  <c r="Y176" i="33"/>
  <c r="Y156" i="33"/>
  <c r="I88" i="33"/>
  <c r="U157" i="33"/>
  <c r="AA192" i="33"/>
  <c r="I158" i="33"/>
  <c r="R187" i="33"/>
  <c r="S125" i="33"/>
  <c r="Q115" i="33"/>
  <c r="U120" i="33"/>
  <c r="W125" i="33"/>
  <c r="AB187" i="33"/>
  <c r="W166" i="33"/>
  <c r="O99" i="33"/>
  <c r="T120" i="33"/>
  <c r="I189" i="33"/>
  <c r="Y91" i="33"/>
  <c r="I127" i="33"/>
  <c r="J160" i="33"/>
  <c r="R120" i="33"/>
  <c r="L158" i="33"/>
  <c r="S191" i="33"/>
  <c r="Q160" i="33"/>
  <c r="AC188" i="33"/>
  <c r="M115" i="33"/>
  <c r="W100" i="33"/>
  <c r="R90" i="33"/>
  <c r="N90" i="33"/>
  <c r="O212" i="33"/>
  <c r="O97" i="33"/>
  <c r="O102" i="33"/>
  <c r="AC160" i="33"/>
  <c r="AC88" i="33"/>
  <c r="AC186" i="33"/>
  <c r="Y158" i="33"/>
  <c r="H161" i="33"/>
  <c r="T159" i="33"/>
  <c r="N160" i="33"/>
  <c r="W191" i="33"/>
  <c r="U170" i="33"/>
  <c r="Q188" i="33"/>
  <c r="S117" i="33"/>
  <c r="S126" i="33"/>
  <c r="T191" i="33"/>
  <c r="I171" i="33"/>
  <c r="T158" i="33"/>
  <c r="N212" i="33"/>
  <c r="AC189" i="33"/>
  <c r="N186" i="33"/>
  <c r="O116" i="33"/>
  <c r="U102" i="33"/>
  <c r="M90" i="33"/>
  <c r="R85" i="33"/>
  <c r="M192" i="33"/>
  <c r="O170" i="33"/>
  <c r="AA158" i="33"/>
  <c r="I166" i="33"/>
  <c r="I176" i="33"/>
  <c r="I186" i="33"/>
  <c r="I153" i="33"/>
  <c r="I156" i="33"/>
  <c r="AA115" i="33"/>
  <c r="I98" i="33"/>
  <c r="Y125" i="33"/>
  <c r="W116" i="33"/>
  <c r="U167" i="33"/>
  <c r="X186" i="33"/>
  <c r="X153" i="33"/>
  <c r="X176" i="33"/>
  <c r="X156" i="33"/>
  <c r="X166" i="33"/>
  <c r="I115" i="33"/>
  <c r="M120" i="33"/>
  <c r="O125" i="33"/>
  <c r="L190" i="33"/>
  <c r="I187" i="33"/>
  <c r="L129" i="33"/>
  <c r="Q169" i="33"/>
  <c r="O158" i="33"/>
  <c r="Q91" i="33"/>
  <c r="W126" i="33"/>
  <c r="H159" i="33"/>
  <c r="N158" i="33"/>
  <c r="R129" i="33"/>
  <c r="Q170" i="33"/>
  <c r="W189" i="33"/>
  <c r="W167" i="33"/>
  <c r="S156" i="33"/>
  <c r="K183" i="33"/>
  <c r="O127" i="33"/>
  <c r="J90" i="33"/>
  <c r="Q97" i="33"/>
  <c r="AB116" i="33"/>
  <c r="G195" i="32"/>
  <c r="L98" i="32"/>
  <c r="L102" i="32"/>
  <c r="T102" i="32"/>
  <c r="AB186" i="32"/>
  <c r="K106" i="32"/>
  <c r="K111" i="32"/>
  <c r="AC107" i="32"/>
  <c r="T169" i="32"/>
  <c r="M211" i="32"/>
  <c r="M169" i="32" s="1"/>
  <c r="AC166" i="32"/>
  <c r="U169" i="32"/>
  <c r="H211" i="32"/>
  <c r="H170" i="32" s="1"/>
  <c r="P211" i="32"/>
  <c r="P102" i="32" s="1"/>
  <c r="N152" i="32"/>
  <c r="H152" i="32"/>
  <c r="H182" i="32" s="1"/>
  <c r="I211" i="32"/>
  <c r="I168" i="32" s="1"/>
  <c r="Y97" i="32"/>
  <c r="M93" i="32"/>
  <c r="U102" i="32"/>
  <c r="AC111" i="32"/>
  <c r="O147" i="32"/>
  <c r="L97" i="32"/>
  <c r="J211" i="32"/>
  <c r="J102" i="32" s="1"/>
  <c r="AC108" i="32"/>
  <c r="L170" i="32"/>
  <c r="K211" i="32"/>
  <c r="K98" i="32" s="1"/>
  <c r="AA97" i="32"/>
  <c r="M82" i="32"/>
  <c r="M109" i="32" s="1"/>
  <c r="V152" i="32"/>
  <c r="W147" i="32"/>
  <c r="W177" i="32" s="1"/>
  <c r="X152" i="32"/>
  <c r="X182" i="32" s="1"/>
  <c r="X147" i="32"/>
  <c r="X177" i="32" s="1"/>
  <c r="AB143" i="32"/>
  <c r="AC152" i="32"/>
  <c r="AC182" i="32" s="1"/>
  <c r="P152" i="32"/>
  <c r="P182" i="32" s="1"/>
  <c r="N82" i="32"/>
  <c r="N109" i="32" s="1"/>
  <c r="P82" i="32"/>
  <c r="P85" i="32" s="1"/>
  <c r="X82" i="32"/>
  <c r="X85" i="32" s="1"/>
  <c r="R152" i="32"/>
  <c r="R182" i="32" s="1"/>
  <c r="Z152" i="32"/>
  <c r="Z182" i="32" s="1"/>
  <c r="V147" i="32"/>
  <c r="V177" i="32" s="1"/>
  <c r="U147" i="32"/>
  <c r="K107" i="32"/>
  <c r="N147" i="32"/>
  <c r="W152" i="32"/>
  <c r="W162" i="32" s="1"/>
  <c r="J147" i="32"/>
  <c r="J177" i="32" s="1"/>
  <c r="R147" i="32"/>
  <c r="R177" i="32" s="1"/>
  <c r="K152" i="32"/>
  <c r="K182" i="32" s="1"/>
  <c r="S152" i="32"/>
  <c r="S172" i="32" s="1"/>
  <c r="AA152" i="32"/>
  <c r="AA172" i="32" s="1"/>
  <c r="O90" i="32"/>
  <c r="L152" i="32"/>
  <c r="L172" i="32" s="1"/>
  <c r="T152" i="32"/>
  <c r="AB152" i="32"/>
  <c r="W89" i="32"/>
  <c r="K143" i="32"/>
  <c r="S143" i="32"/>
  <c r="M152" i="32"/>
  <c r="M162" i="32" s="1"/>
  <c r="U152" i="32"/>
  <c r="Z108" i="32"/>
  <c r="L147" i="32"/>
  <c r="L177" i="32" s="1"/>
  <c r="T143" i="32"/>
  <c r="H147" i="32"/>
  <c r="P147" i="32"/>
  <c r="Y147" i="32"/>
  <c r="Y157" i="32" s="1"/>
  <c r="M147" i="32"/>
  <c r="M177" i="32" s="1"/>
  <c r="O152" i="32"/>
  <c r="O182" i="32" s="1"/>
  <c r="I152" i="32"/>
  <c r="Q152" i="32"/>
  <c r="Q162" i="32" s="1"/>
  <c r="Y152" i="32"/>
  <c r="Y182" i="32" s="1"/>
  <c r="M90" i="32"/>
  <c r="M179" i="32"/>
  <c r="U111" i="32"/>
  <c r="I147" i="32"/>
  <c r="I177" i="32" s="1"/>
  <c r="Q147" i="32"/>
  <c r="Q157" i="32" s="1"/>
  <c r="J152" i="32"/>
  <c r="O107" i="32"/>
  <c r="O180" i="32"/>
  <c r="Y93" i="32"/>
  <c r="Y89" i="32"/>
  <c r="T111" i="32"/>
  <c r="T106" i="32"/>
  <c r="AB111" i="32"/>
  <c r="AB106" i="32"/>
  <c r="AB107" i="32"/>
  <c r="AB120" i="32"/>
  <c r="O111" i="32"/>
  <c r="M89" i="32"/>
  <c r="V169" i="32"/>
  <c r="V99" i="32"/>
  <c r="V102" i="32"/>
  <c r="R108" i="32"/>
  <c r="R106" i="32"/>
  <c r="R111" i="32"/>
  <c r="X106" i="32"/>
  <c r="X108" i="32"/>
  <c r="X107" i="32"/>
  <c r="L106" i="32"/>
  <c r="L111" i="32"/>
  <c r="Y106" i="32"/>
  <c r="Y108" i="32"/>
  <c r="T88" i="32"/>
  <c r="T93" i="32"/>
  <c r="T89" i="32"/>
  <c r="N111" i="32"/>
  <c r="N108" i="32"/>
  <c r="N179" i="32"/>
  <c r="N181" i="32"/>
  <c r="N106" i="32"/>
  <c r="J166" i="32"/>
  <c r="H111" i="32"/>
  <c r="H107" i="32"/>
  <c r="H108" i="32"/>
  <c r="V108" i="32"/>
  <c r="V111" i="32"/>
  <c r="V106" i="32"/>
  <c r="Q93" i="32"/>
  <c r="J108" i="32"/>
  <c r="J111" i="32"/>
  <c r="P107" i="32"/>
  <c r="P180" i="32"/>
  <c r="P106" i="32"/>
  <c r="P108" i="32"/>
  <c r="W178" i="32"/>
  <c r="W180" i="32"/>
  <c r="L107" i="32"/>
  <c r="T107" i="32"/>
  <c r="Z106" i="32"/>
  <c r="N107" i="32"/>
  <c r="L108" i="32"/>
  <c r="T108" i="32"/>
  <c r="AB117" i="32"/>
  <c r="S106" i="32"/>
  <c r="AA106" i="32"/>
  <c r="W90" i="32"/>
  <c r="AB116" i="32"/>
  <c r="M108" i="32"/>
  <c r="U108" i="32"/>
  <c r="O209" i="32"/>
  <c r="O191" i="32" s="1"/>
  <c r="L178" i="32"/>
  <c r="H180" i="32"/>
  <c r="H207" i="32"/>
  <c r="H88" i="32" s="1"/>
  <c r="Q88" i="32"/>
  <c r="Y88" i="32"/>
  <c r="W111" i="32"/>
  <c r="P179" i="32"/>
  <c r="L171" i="32"/>
  <c r="L181" i="32"/>
  <c r="P209" i="32"/>
  <c r="P129" i="32" s="1"/>
  <c r="P207" i="32"/>
  <c r="S170" i="32"/>
  <c r="S180" i="32"/>
  <c r="L82" i="32"/>
  <c r="T82" i="32"/>
  <c r="AB82" i="32"/>
  <c r="Q90" i="32"/>
  <c r="Y90" i="32"/>
  <c r="W82" i="32"/>
  <c r="W85" i="32" s="1"/>
  <c r="S102" i="32"/>
  <c r="T90" i="32"/>
  <c r="W107" i="32"/>
  <c r="K176" i="32"/>
  <c r="S176" i="32"/>
  <c r="S166" i="32"/>
  <c r="AB176" i="32"/>
  <c r="AB166" i="32"/>
  <c r="S178" i="32"/>
  <c r="Q176" i="32"/>
  <c r="Q156" i="32"/>
  <c r="I178" i="32"/>
  <c r="Q179" i="32"/>
  <c r="M106" i="32"/>
  <c r="U106" i="32"/>
  <c r="AC106" i="32"/>
  <c r="M88" i="32"/>
  <c r="O106" i="32"/>
  <c r="K108" i="32"/>
  <c r="S111" i="32"/>
  <c r="L166" i="32"/>
  <c r="L176" i="32"/>
  <c r="T176" i="32"/>
  <c r="T166" i="32"/>
  <c r="T156" i="32"/>
  <c r="AC176" i="32"/>
  <c r="J143" i="32"/>
  <c r="Y176" i="32"/>
  <c r="S168" i="32"/>
  <c r="K181" i="32"/>
  <c r="O82" i="32"/>
  <c r="Y82" i="32"/>
  <c r="Y98" i="32"/>
  <c r="L99" i="32"/>
  <c r="Y107" i="32"/>
  <c r="M146" i="32"/>
  <c r="M143" i="32"/>
  <c r="U146" i="32"/>
  <c r="U143" i="32"/>
  <c r="M178" i="32"/>
  <c r="M158" i="32"/>
  <c r="U178" i="32"/>
  <c r="AC178" i="32"/>
  <c r="O179" i="32"/>
  <c r="O159" i="32"/>
  <c r="W159" i="32"/>
  <c r="W179" i="32"/>
  <c r="Q180" i="32"/>
  <c r="Q160" i="32"/>
  <c r="Y180" i="32"/>
  <c r="Y160" i="32"/>
  <c r="Y170" i="32"/>
  <c r="S181" i="32"/>
  <c r="S171" i="32"/>
  <c r="AA181" i="32"/>
  <c r="Z176" i="32"/>
  <c r="AB169" i="32"/>
  <c r="AB179" i="32"/>
  <c r="U90" i="32"/>
  <c r="U117" i="32"/>
  <c r="AA88" i="32"/>
  <c r="AA115" i="32"/>
  <c r="V134" i="32"/>
  <c r="V80" i="32"/>
  <c r="O88" i="32"/>
  <c r="W88" i="32"/>
  <c r="Z80" i="32"/>
  <c r="Z82" i="32" s="1"/>
  <c r="N166" i="32"/>
  <c r="N176" i="32"/>
  <c r="W143" i="32"/>
  <c r="W146" i="32"/>
  <c r="Z135" i="32"/>
  <c r="Z147" i="32" s="1"/>
  <c r="N178" i="32"/>
  <c r="V178" i="32"/>
  <c r="H179" i="32"/>
  <c r="X179" i="32"/>
  <c r="X169" i="32"/>
  <c r="J180" i="32"/>
  <c r="R180" i="32"/>
  <c r="Z180" i="32"/>
  <c r="T181" i="32"/>
  <c r="T161" i="32"/>
  <c r="AB191" i="32"/>
  <c r="AB171" i="32"/>
  <c r="AB181" i="32"/>
  <c r="Q158" i="32"/>
  <c r="I180" i="32"/>
  <c r="V181" i="32"/>
  <c r="V190" i="32"/>
  <c r="V161" i="32"/>
  <c r="Q82" i="32"/>
  <c r="AC82" i="32"/>
  <c r="Q98" i="32"/>
  <c r="H106" i="32"/>
  <c r="Q107" i="32"/>
  <c r="O143" i="32"/>
  <c r="X146" i="32"/>
  <c r="X143" i="32"/>
  <c r="O158" i="32"/>
  <c r="O178" i="32"/>
  <c r="I179" i="32"/>
  <c r="Y179" i="32"/>
  <c r="Y159" i="32"/>
  <c r="K180" i="32"/>
  <c r="AA180" i="32"/>
  <c r="M181" i="32"/>
  <c r="M161" i="32"/>
  <c r="U171" i="32"/>
  <c r="U181" i="32"/>
  <c r="AC181" i="32"/>
  <c r="AC161" i="32"/>
  <c r="R178" i="32"/>
  <c r="X171" i="32"/>
  <c r="X181" i="32"/>
  <c r="W158" i="32"/>
  <c r="Q169" i="32"/>
  <c r="H82" i="32"/>
  <c r="H85" i="32" s="1"/>
  <c r="S82" i="32"/>
  <c r="Q89" i="32"/>
  <c r="W93" i="32"/>
  <c r="I97" i="32"/>
  <c r="S97" i="32"/>
  <c r="AA99" i="32"/>
  <c r="I106" i="32"/>
  <c r="R107" i="32"/>
  <c r="Q108" i="32"/>
  <c r="AA108" i="32"/>
  <c r="M111" i="32"/>
  <c r="X111" i="32"/>
  <c r="U126" i="32"/>
  <c r="H146" i="32"/>
  <c r="H143" i="32"/>
  <c r="P146" i="32"/>
  <c r="P143" i="32"/>
  <c r="Y143" i="32"/>
  <c r="K147" i="32"/>
  <c r="S147" i="32"/>
  <c r="AB147" i="32"/>
  <c r="X178" i="32"/>
  <c r="J179" i="32"/>
  <c r="AB180" i="32"/>
  <c r="AB170" i="32"/>
  <c r="Z178" i="32"/>
  <c r="AA161" i="32"/>
  <c r="R179" i="32"/>
  <c r="J82" i="32"/>
  <c r="R82" i="32"/>
  <c r="O108" i="32"/>
  <c r="W108" i="32"/>
  <c r="I82" i="32"/>
  <c r="I111" i="32"/>
  <c r="I102" i="32"/>
  <c r="Q111" i="32"/>
  <c r="Y111" i="32"/>
  <c r="Y102" i="32"/>
  <c r="S98" i="32"/>
  <c r="J106" i="32"/>
  <c r="I107" i="32"/>
  <c r="S107" i="32"/>
  <c r="AB108" i="32"/>
  <c r="Z111" i="32"/>
  <c r="U115" i="32"/>
  <c r="I146" i="32"/>
  <c r="I143" i="32"/>
  <c r="Q143" i="32"/>
  <c r="T147" i="32"/>
  <c r="T153" i="32" s="1"/>
  <c r="AC147" i="32"/>
  <c r="Y158" i="32"/>
  <c r="Y178" i="32"/>
  <c r="AC143" i="32"/>
  <c r="AA178" i="32"/>
  <c r="AA168" i="32"/>
  <c r="AA158" i="32"/>
  <c r="T180" i="32"/>
  <c r="T160" i="32"/>
  <c r="Q159" i="32"/>
  <c r="U80" i="32"/>
  <c r="U82" i="32" s="1"/>
  <c r="K82" i="32"/>
  <c r="K85" i="32" s="1"/>
  <c r="O93" i="32"/>
  <c r="S99" i="32"/>
  <c r="AC99" i="32"/>
  <c r="W106" i="32"/>
  <c r="J107" i="32"/>
  <c r="I108" i="32"/>
  <c r="S108" i="32"/>
  <c r="P111" i="32"/>
  <c r="AA111" i="32"/>
  <c r="J176" i="32"/>
  <c r="R146" i="32"/>
  <c r="R143" i="32"/>
  <c r="AA156" i="32"/>
  <c r="AA186" i="32"/>
  <c r="J178" i="32"/>
  <c r="L169" i="32"/>
  <c r="L179" i="32"/>
  <c r="T159" i="32"/>
  <c r="T179" i="32"/>
  <c r="N170" i="32"/>
  <c r="N180" i="32"/>
  <c r="V180" i="32"/>
  <c r="P181" i="32"/>
  <c r="O146" i="32"/>
  <c r="H178" i="32"/>
  <c r="Y156" i="32"/>
  <c r="P178" i="32"/>
  <c r="Z179" i="32"/>
  <c r="H181" i="32"/>
  <c r="L143" i="32"/>
  <c r="R181" i="32"/>
  <c r="J207" i="32"/>
  <c r="J161" i="32" s="1"/>
  <c r="J209" i="32"/>
  <c r="J115" i="32" s="1"/>
  <c r="K179" i="32"/>
  <c r="S169" i="32"/>
  <c r="S179" i="32"/>
  <c r="M180" i="32"/>
  <c r="M160" i="32"/>
  <c r="U180" i="32"/>
  <c r="AC180" i="32"/>
  <c r="AC170" i="32"/>
  <c r="O181" i="32"/>
  <c r="W181" i="32"/>
  <c r="W161" i="32"/>
  <c r="K178" i="32"/>
  <c r="K207" i="32"/>
  <c r="K89" i="32" s="1"/>
  <c r="K209" i="32"/>
  <c r="K116" i="32" s="1"/>
  <c r="AC160" i="32"/>
  <c r="AC120" i="32"/>
  <c r="N98" i="32"/>
  <c r="L180" i="32"/>
  <c r="O161" i="32"/>
  <c r="AA179" i="32"/>
  <c r="L209" i="32"/>
  <c r="L213" i="32" s="1"/>
  <c r="L207" i="32"/>
  <c r="M159" i="32"/>
  <c r="U179" i="32"/>
  <c r="O160" i="32"/>
  <c r="W160" i="32"/>
  <c r="I181" i="32"/>
  <c r="Q161" i="32"/>
  <c r="Q181" i="32"/>
  <c r="Y161" i="32"/>
  <c r="AA159" i="32"/>
  <c r="Y181" i="32"/>
  <c r="P98" i="32"/>
  <c r="N143" i="32"/>
  <c r="L168" i="32"/>
  <c r="T178" i="32"/>
  <c r="T158" i="32"/>
  <c r="AB178" i="32"/>
  <c r="V179" i="32"/>
  <c r="X180" i="32"/>
  <c r="J181" i="32"/>
  <c r="J171" i="32"/>
  <c r="Z181" i="32"/>
  <c r="AC179" i="32"/>
  <c r="R89" i="32"/>
  <c r="R190" i="32"/>
  <c r="H209" i="32"/>
  <c r="H125" i="32" s="1"/>
  <c r="X161" i="32"/>
  <c r="Q188" i="32"/>
  <c r="M209" i="32"/>
  <c r="M125" i="32" s="1"/>
  <c r="S158" i="32"/>
  <c r="S115" i="32"/>
  <c r="N209" i="32"/>
  <c r="N190" i="32" s="1"/>
  <c r="N207" i="32"/>
  <c r="I209" i="32"/>
  <c r="I120" i="32" s="1"/>
  <c r="I207" i="32"/>
  <c r="I93" i="32" s="1"/>
  <c r="Z156" i="32"/>
  <c r="AB161" i="32"/>
  <c r="Y125" i="32"/>
  <c r="T117" i="32"/>
  <c r="O211" i="32"/>
  <c r="L147" i="31"/>
  <c r="L177" i="31" s="1"/>
  <c r="T147" i="31"/>
  <c r="T177" i="31" s="1"/>
  <c r="AB147" i="31"/>
  <c r="AB177" i="31" s="1"/>
  <c r="G123" i="31"/>
  <c r="M189" i="31"/>
  <c r="V115" i="31"/>
  <c r="P107" i="31"/>
  <c r="R108" i="31"/>
  <c r="Z108" i="31"/>
  <c r="W106" i="31"/>
  <c r="I107" i="31"/>
  <c r="Q107" i="31"/>
  <c r="K108" i="31"/>
  <c r="S108" i="31"/>
  <c r="AA108" i="31"/>
  <c r="U111" i="31"/>
  <c r="AC111" i="31"/>
  <c r="X111" i="31"/>
  <c r="AA106" i="31"/>
  <c r="Q111" i="31"/>
  <c r="Y111" i="31"/>
  <c r="U190" i="31"/>
  <c r="J107" i="31"/>
  <c r="N111" i="31"/>
  <c r="Q106" i="31"/>
  <c r="Y106" i="31"/>
  <c r="U90" i="31"/>
  <c r="W111" i="31"/>
  <c r="AB88" i="31"/>
  <c r="Q117" i="31"/>
  <c r="K93" i="31"/>
  <c r="M147" i="31"/>
  <c r="U147" i="31"/>
  <c r="U157" i="31" s="1"/>
  <c r="AC147" i="31"/>
  <c r="AC187" i="31" s="1"/>
  <c r="AB90" i="31"/>
  <c r="K82" i="31"/>
  <c r="K85" i="31" s="1"/>
  <c r="K112" i="31" s="1"/>
  <c r="S82" i="31"/>
  <c r="S109" i="31" s="1"/>
  <c r="M107" i="31"/>
  <c r="J82" i="31"/>
  <c r="J109" i="31" s="1"/>
  <c r="R82" i="31"/>
  <c r="R109" i="31" s="1"/>
  <c r="K152" i="31"/>
  <c r="K182" i="31" s="1"/>
  <c r="S152" i="31"/>
  <c r="S182" i="31" s="1"/>
  <c r="AA152" i="31"/>
  <c r="AA182" i="31" s="1"/>
  <c r="N147" i="31"/>
  <c r="N177" i="31" s="1"/>
  <c r="V147" i="31"/>
  <c r="V167" i="31" s="1"/>
  <c r="P147" i="31"/>
  <c r="P177" i="31" s="1"/>
  <c r="X147" i="31"/>
  <c r="X177" i="31" s="1"/>
  <c r="N152" i="31"/>
  <c r="N172" i="31" s="1"/>
  <c r="V152" i="31"/>
  <c r="V192" i="31" s="1"/>
  <c r="I147" i="31"/>
  <c r="I177" i="31" s="1"/>
  <c r="Q147" i="31"/>
  <c r="Q187" i="31" s="1"/>
  <c r="Y147" i="31"/>
  <c r="Y177" i="31" s="1"/>
  <c r="J106" i="31"/>
  <c r="I143" i="31"/>
  <c r="Q143" i="31"/>
  <c r="Y143" i="31"/>
  <c r="K147" i="31"/>
  <c r="K157" i="31" s="1"/>
  <c r="S147" i="31"/>
  <c r="Z82" i="31"/>
  <c r="Z109" i="31" s="1"/>
  <c r="AA82" i="31"/>
  <c r="AA109" i="31" s="1"/>
  <c r="Z88" i="31"/>
  <c r="T107" i="31"/>
  <c r="Q116" i="31"/>
  <c r="V126" i="31"/>
  <c r="O152" i="31"/>
  <c r="O182" i="31" s="1"/>
  <c r="W152" i="31"/>
  <c r="W182" i="31" s="1"/>
  <c r="H82" i="31"/>
  <c r="H85" i="31" s="1"/>
  <c r="R106" i="31"/>
  <c r="U107" i="31"/>
  <c r="J147" i="31"/>
  <c r="J177" i="31" s="1"/>
  <c r="R147" i="31"/>
  <c r="R177" i="31" s="1"/>
  <c r="Z147" i="31"/>
  <c r="Z177" i="31" s="1"/>
  <c r="H152" i="31"/>
  <c r="P152" i="31"/>
  <c r="P172" i="31" s="1"/>
  <c r="X152" i="31"/>
  <c r="X182" i="31" s="1"/>
  <c r="K89" i="31"/>
  <c r="S106" i="31"/>
  <c r="AC116" i="31"/>
  <c r="I152" i="31"/>
  <c r="I182" i="31" s="1"/>
  <c r="Q152" i="31"/>
  <c r="Y152" i="31"/>
  <c r="Y182" i="31" s="1"/>
  <c r="Z89" i="31"/>
  <c r="Z93" i="31"/>
  <c r="T108" i="31"/>
  <c r="AC117" i="31"/>
  <c r="J152" i="31"/>
  <c r="J182" i="31" s="1"/>
  <c r="R152" i="31"/>
  <c r="R182" i="31" s="1"/>
  <c r="Z152" i="31"/>
  <c r="Z182" i="31" s="1"/>
  <c r="U108" i="31"/>
  <c r="V120" i="31"/>
  <c r="K90" i="31"/>
  <c r="L152" i="31"/>
  <c r="L182" i="31" s="1"/>
  <c r="T152" i="31"/>
  <c r="AB152" i="31"/>
  <c r="AB162" i="31" s="1"/>
  <c r="H106" i="31"/>
  <c r="AC108" i="31"/>
  <c r="Q125" i="31"/>
  <c r="AC143" i="31"/>
  <c r="O147" i="31"/>
  <c r="O167" i="31" s="1"/>
  <c r="W147" i="31"/>
  <c r="M152" i="31"/>
  <c r="M182" i="31" s="1"/>
  <c r="U152" i="31"/>
  <c r="U162" i="31" s="1"/>
  <c r="AC152" i="31"/>
  <c r="AC182" i="31" s="1"/>
  <c r="I82" i="31"/>
  <c r="Q82" i="31"/>
  <c r="Y82" i="31"/>
  <c r="V88" i="31"/>
  <c r="Z90" i="31"/>
  <c r="O106" i="31"/>
  <c r="X106" i="31"/>
  <c r="AC107" i="31"/>
  <c r="O108" i="31"/>
  <c r="Y108" i="31"/>
  <c r="K111" i="31"/>
  <c r="Q115" i="31"/>
  <c r="Q126" i="31"/>
  <c r="O176" i="31"/>
  <c r="W176" i="31"/>
  <c r="M178" i="31"/>
  <c r="U158" i="31"/>
  <c r="U178" i="31"/>
  <c r="AC178" i="31"/>
  <c r="AC188" i="31"/>
  <c r="O179" i="31"/>
  <c r="W179" i="31"/>
  <c r="I180" i="31"/>
  <c r="Q190" i="31"/>
  <c r="Q180" i="31"/>
  <c r="Y180" i="31"/>
  <c r="K181" i="31"/>
  <c r="K161" i="31"/>
  <c r="S181" i="31"/>
  <c r="S191" i="31"/>
  <c r="AA181" i="31"/>
  <c r="T129" i="31"/>
  <c r="T111" i="31"/>
  <c r="AB111" i="31"/>
  <c r="P108" i="31"/>
  <c r="H146" i="31"/>
  <c r="H143" i="31"/>
  <c r="P146" i="31"/>
  <c r="P143" i="31"/>
  <c r="X146" i="31"/>
  <c r="X143" i="31"/>
  <c r="N178" i="31"/>
  <c r="V188" i="31"/>
  <c r="V158" i="31"/>
  <c r="V178" i="31"/>
  <c r="H189" i="31"/>
  <c r="H179" i="31"/>
  <c r="P179" i="31"/>
  <c r="X179" i="31"/>
  <c r="J180" i="31"/>
  <c r="R180" i="31"/>
  <c r="Z180" i="31"/>
  <c r="Z160" i="31"/>
  <c r="L181" i="31"/>
  <c r="T191" i="31"/>
  <c r="T181" i="31"/>
  <c r="AB181" i="31"/>
  <c r="AB161" i="31"/>
  <c r="AB93" i="31"/>
  <c r="V107" i="31"/>
  <c r="H108" i="31"/>
  <c r="Q108" i="31"/>
  <c r="H116" i="31"/>
  <c r="H126" i="31"/>
  <c r="O178" i="31"/>
  <c r="W178" i="31"/>
  <c r="I179" i="31"/>
  <c r="Q179" i="31"/>
  <c r="Q189" i="31"/>
  <c r="Y179" i="31"/>
  <c r="K180" i="31"/>
  <c r="K160" i="31"/>
  <c r="S180" i="31"/>
  <c r="AA180" i="31"/>
  <c r="M181" i="31"/>
  <c r="U181" i="31"/>
  <c r="U161" i="31"/>
  <c r="AC191" i="31"/>
  <c r="AC181" i="31"/>
  <c r="I209" i="31"/>
  <c r="I213" i="31" s="1"/>
  <c r="I207" i="31"/>
  <c r="I161" i="31" s="1"/>
  <c r="L82" i="31"/>
  <c r="L85" i="31" s="1"/>
  <c r="T82" i="31"/>
  <c r="T85" i="31" s="1"/>
  <c r="AB82" i="31"/>
  <c r="AB106" i="31"/>
  <c r="N107" i="31"/>
  <c r="W107" i="31"/>
  <c r="I108" i="31"/>
  <c r="T115" i="31"/>
  <c r="H125" i="31"/>
  <c r="J143" i="31"/>
  <c r="J146" i="31"/>
  <c r="R143" i="31"/>
  <c r="R146" i="31"/>
  <c r="Z143" i="31"/>
  <c r="Z146" i="31"/>
  <c r="M82" i="31"/>
  <c r="U82" i="31"/>
  <c r="AC82" i="31"/>
  <c r="U93" i="31"/>
  <c r="K106" i="31"/>
  <c r="T106" i="31"/>
  <c r="AC106" i="31"/>
  <c r="O107" i="31"/>
  <c r="X107" i="31"/>
  <c r="J108" i="31"/>
  <c r="AA111" i="31"/>
  <c r="V125" i="31"/>
  <c r="K143" i="31"/>
  <c r="K146" i="31"/>
  <c r="S143" i="31"/>
  <c r="S146" i="31"/>
  <c r="AA146" i="31"/>
  <c r="I178" i="31"/>
  <c r="Q188" i="31"/>
  <c r="Q178" i="31"/>
  <c r="Y178" i="31"/>
  <c r="K159" i="31"/>
  <c r="K179" i="31"/>
  <c r="S169" i="31"/>
  <c r="S179" i="31"/>
  <c r="AA179" i="31"/>
  <c r="M180" i="31"/>
  <c r="U180" i="31"/>
  <c r="U160" i="31"/>
  <c r="AC190" i="31"/>
  <c r="AC180" i="31"/>
  <c r="O181" i="31"/>
  <c r="W181" i="31"/>
  <c r="N82" i="31"/>
  <c r="K88" i="31"/>
  <c r="V90" i="31"/>
  <c r="V93" i="31"/>
  <c r="M97" i="31"/>
  <c r="L106" i="31"/>
  <c r="U106" i="31"/>
  <c r="Y107" i="31"/>
  <c r="L108" i="31"/>
  <c r="V108" i="31"/>
  <c r="H111" i="31"/>
  <c r="T117" i="31"/>
  <c r="AC129" i="31"/>
  <c r="L143" i="31"/>
  <c r="L146" i="31"/>
  <c r="O82" i="31"/>
  <c r="W82" i="31"/>
  <c r="Q120" i="31"/>
  <c r="U89" i="31"/>
  <c r="V102" i="31"/>
  <c r="M106" i="31"/>
  <c r="V106" i="31"/>
  <c r="M108" i="31"/>
  <c r="W108" i="31"/>
  <c r="I111" i="31"/>
  <c r="S111" i="31"/>
  <c r="AC120" i="31"/>
  <c r="Q129" i="31"/>
  <c r="T98" i="31"/>
  <c r="T125" i="31"/>
  <c r="P82" i="31"/>
  <c r="X82" i="31"/>
  <c r="U88" i="31"/>
  <c r="V89" i="31"/>
  <c r="N106" i="31"/>
  <c r="S107" i="31"/>
  <c r="AB107" i="31"/>
  <c r="N108" i="31"/>
  <c r="X108" i="31"/>
  <c r="J111" i="31"/>
  <c r="V111" i="31"/>
  <c r="T120" i="31"/>
  <c r="H178" i="31"/>
  <c r="H188" i="31"/>
  <c r="P178" i="31"/>
  <c r="X178" i="31"/>
  <c r="J179" i="31"/>
  <c r="R179" i="31"/>
  <c r="Z179" i="31"/>
  <c r="Z159" i="31"/>
  <c r="L180" i="31"/>
  <c r="T180" i="31"/>
  <c r="T170" i="31"/>
  <c r="T190" i="31"/>
  <c r="AB180" i="31"/>
  <c r="AB160" i="31"/>
  <c r="N181" i="31"/>
  <c r="V191" i="31"/>
  <c r="V161" i="31"/>
  <c r="V181" i="31"/>
  <c r="T143" i="31"/>
  <c r="T146" i="31"/>
  <c r="AB143" i="31"/>
  <c r="AB146" i="31"/>
  <c r="J178" i="31"/>
  <c r="R178" i="31"/>
  <c r="Z158" i="31"/>
  <c r="Z178" i="31"/>
  <c r="L179" i="31"/>
  <c r="T189" i="31"/>
  <c r="T179" i="31"/>
  <c r="AB179" i="31"/>
  <c r="AB159" i="31"/>
  <c r="N180" i="31"/>
  <c r="V190" i="31"/>
  <c r="V160" i="31"/>
  <c r="V180" i="31"/>
  <c r="H191" i="31"/>
  <c r="H181" i="31"/>
  <c r="P181" i="31"/>
  <c r="X191" i="31"/>
  <c r="X181" i="31"/>
  <c r="M143" i="31"/>
  <c r="U143" i="31"/>
  <c r="K158" i="31"/>
  <c r="K178" i="31"/>
  <c r="S178" i="31"/>
  <c r="S188" i="31"/>
  <c r="S168" i="31"/>
  <c r="AA178" i="31"/>
  <c r="M179" i="31"/>
  <c r="U159" i="31"/>
  <c r="U189" i="31"/>
  <c r="U179" i="31"/>
  <c r="AC189" i="31"/>
  <c r="AC179" i="31"/>
  <c r="O180" i="31"/>
  <c r="W180" i="31"/>
  <c r="I181" i="31"/>
  <c r="Q181" i="31"/>
  <c r="Q191" i="31"/>
  <c r="Y181" i="31"/>
  <c r="N143" i="31"/>
  <c r="V143" i="31"/>
  <c r="H147" i="31"/>
  <c r="L178" i="31"/>
  <c r="T188" i="31"/>
  <c r="T178" i="31"/>
  <c r="AB178" i="31"/>
  <c r="AB158" i="31"/>
  <c r="N179" i="31"/>
  <c r="V179" i="31"/>
  <c r="V159" i="31"/>
  <c r="V189" i="31"/>
  <c r="H190" i="31"/>
  <c r="H180" i="31"/>
  <c r="P170" i="31"/>
  <c r="P180" i="31"/>
  <c r="X180" i="31"/>
  <c r="J181" i="31"/>
  <c r="R181" i="31"/>
  <c r="Z161" i="31"/>
  <c r="Z181" i="31"/>
  <c r="O143" i="31"/>
  <c r="W143" i="31"/>
  <c r="I146" i="31"/>
  <c r="Q146" i="31"/>
  <c r="Y146" i="31"/>
  <c r="S189" i="31"/>
  <c r="N117" i="31"/>
  <c r="N161" i="31"/>
  <c r="O88" i="31"/>
  <c r="O117" i="31"/>
  <c r="J207" i="31"/>
  <c r="J209" i="31"/>
  <c r="J213" i="31" s="1"/>
  <c r="M146" i="31"/>
  <c r="U146" i="31"/>
  <c r="AC146" i="31"/>
  <c r="N146" i="31"/>
  <c r="V146" i="31"/>
  <c r="R190" i="31"/>
  <c r="R159" i="31"/>
  <c r="X90" i="31"/>
  <c r="X126" i="31"/>
  <c r="H207" i="31"/>
  <c r="M160" i="31"/>
  <c r="T158" i="31"/>
  <c r="AA209" i="31"/>
  <c r="AA213" i="31" s="1"/>
  <c r="AA228" i="31" s="1"/>
  <c r="AA207" i="31"/>
  <c r="AA159" i="31" s="1"/>
  <c r="AB211" i="31"/>
  <c r="T102" i="31"/>
  <c r="L211" i="31"/>
  <c r="L99" i="31" s="1"/>
  <c r="Z211" i="31"/>
  <c r="Z212" i="31" s="1"/>
  <c r="J211" i="31"/>
  <c r="J98" i="31" s="1"/>
  <c r="I211" i="31"/>
  <c r="S98" i="31"/>
  <c r="P99" i="31"/>
  <c r="O170" i="31"/>
  <c r="AA211" i="31"/>
  <c r="N171" i="31"/>
  <c r="K211" i="31"/>
  <c r="K170" i="31" s="1"/>
  <c r="H211" i="31"/>
  <c r="H171" i="31" s="1"/>
  <c r="L207" i="31"/>
  <c r="L209" i="31"/>
  <c r="L213" i="31" s="1"/>
  <c r="W117" i="31"/>
  <c r="AC207" i="31"/>
  <c r="AC90" i="31" s="1"/>
  <c r="AB189" i="31"/>
  <c r="Q160" i="31"/>
  <c r="K209" i="31"/>
  <c r="K115" i="31" s="1"/>
  <c r="G223" i="31"/>
  <c r="Z209" i="31"/>
  <c r="Z117" i="31" s="1"/>
  <c r="P125" i="31"/>
  <c r="M147" i="30"/>
  <c r="M157" i="30" s="1"/>
  <c r="U147" i="30"/>
  <c r="U157" i="30" s="1"/>
  <c r="AC147" i="30"/>
  <c r="M82" i="30"/>
  <c r="M100" i="30" s="1"/>
  <c r="O147" i="30"/>
  <c r="O177" i="30" s="1"/>
  <c r="W147" i="30"/>
  <c r="W177" i="30" s="1"/>
  <c r="K152" i="30"/>
  <c r="K182" i="30" s="1"/>
  <c r="S152" i="30"/>
  <c r="S182" i="30" s="1"/>
  <c r="AA152" i="30"/>
  <c r="AA182" i="30" s="1"/>
  <c r="O152" i="30"/>
  <c r="W152" i="30"/>
  <c r="R147" i="30"/>
  <c r="R167" i="30" s="1"/>
  <c r="V82" i="30"/>
  <c r="V109" i="30" s="1"/>
  <c r="L147" i="30"/>
  <c r="L177" i="30" s="1"/>
  <c r="T147" i="30"/>
  <c r="T177" i="30" s="1"/>
  <c r="AB147" i="30"/>
  <c r="AB177" i="30" s="1"/>
  <c r="R152" i="30"/>
  <c r="R182" i="30" s="1"/>
  <c r="H152" i="30"/>
  <c r="P152" i="30"/>
  <c r="X152" i="30"/>
  <c r="X182" i="30" s="1"/>
  <c r="I152" i="30"/>
  <c r="I182" i="30" s="1"/>
  <c r="Q152" i="30"/>
  <c r="Q182" i="30" s="1"/>
  <c r="J152" i="30"/>
  <c r="J182" i="30" s="1"/>
  <c r="Z152" i="30"/>
  <c r="Z182" i="30" s="1"/>
  <c r="M152" i="30"/>
  <c r="M182" i="30" s="1"/>
  <c r="U152" i="30"/>
  <c r="U182" i="30" s="1"/>
  <c r="AC152" i="30"/>
  <c r="N82" i="30"/>
  <c r="N109" i="30" s="1"/>
  <c r="U82" i="30"/>
  <c r="W111" i="30"/>
  <c r="L111" i="30"/>
  <c r="R106" i="30"/>
  <c r="H147" i="30"/>
  <c r="P147" i="30"/>
  <c r="X147" i="30"/>
  <c r="X177" i="30" s="1"/>
  <c r="Z147" i="30"/>
  <c r="Z177" i="30" s="1"/>
  <c r="N152" i="30"/>
  <c r="N182" i="30" s="1"/>
  <c r="V152" i="30"/>
  <c r="V182" i="30" s="1"/>
  <c r="S106" i="30"/>
  <c r="AC82" i="30"/>
  <c r="AC85" i="30" s="1"/>
  <c r="I147" i="30"/>
  <c r="I177" i="30" s="1"/>
  <c r="Q147" i="30"/>
  <c r="Q177" i="30" s="1"/>
  <c r="Z108" i="30"/>
  <c r="K147" i="30"/>
  <c r="K177" i="30" s="1"/>
  <c r="S147" i="30"/>
  <c r="S177" i="30" s="1"/>
  <c r="AA147" i="30"/>
  <c r="AA157" i="30" s="1"/>
  <c r="Y152" i="30"/>
  <c r="Y182" i="30" s="1"/>
  <c r="M97" i="30"/>
  <c r="V111" i="30"/>
  <c r="AA181" i="30"/>
  <c r="AA108" i="30"/>
  <c r="AA107" i="30"/>
  <c r="AB106" i="30"/>
  <c r="AB107" i="30"/>
  <c r="V106" i="30"/>
  <c r="X107" i="30"/>
  <c r="V178" i="30"/>
  <c r="Z209" i="30"/>
  <c r="Z117" i="30" s="1"/>
  <c r="AB111" i="30"/>
  <c r="X108" i="30"/>
  <c r="Z111" i="30"/>
  <c r="S111" i="30"/>
  <c r="AA111" i="30"/>
  <c r="W107" i="30"/>
  <c r="T171" i="30"/>
  <c r="W106" i="30"/>
  <c r="W82" i="30"/>
  <c r="W85" i="30" s="1"/>
  <c r="X111" i="30"/>
  <c r="I107" i="30"/>
  <c r="P111" i="30"/>
  <c r="P106" i="30"/>
  <c r="P82" i="30"/>
  <c r="P85" i="30" s="1"/>
  <c r="X106" i="30"/>
  <c r="X82" i="30"/>
  <c r="J107" i="30"/>
  <c r="Z107" i="30"/>
  <c r="Z89" i="30"/>
  <c r="L108" i="30"/>
  <c r="T108" i="30"/>
  <c r="AB108" i="30"/>
  <c r="R107" i="30"/>
  <c r="R82" i="30"/>
  <c r="O106" i="30"/>
  <c r="O82" i="30"/>
  <c r="H82" i="30"/>
  <c r="H85" i="30" s="1"/>
  <c r="H106" i="30"/>
  <c r="R111" i="30"/>
  <c r="L82" i="30"/>
  <c r="L85" i="30" s="1"/>
  <c r="T82" i="30"/>
  <c r="T85" i="30" s="1"/>
  <c r="AB82" i="30"/>
  <c r="AB85" i="30" s="1"/>
  <c r="M99" i="30"/>
  <c r="AA106" i="30"/>
  <c r="N107" i="30"/>
  <c r="M108" i="30"/>
  <c r="W108" i="30"/>
  <c r="I111" i="30"/>
  <c r="N178" i="30"/>
  <c r="Q107" i="30"/>
  <c r="I146" i="30"/>
  <c r="I143" i="30"/>
  <c r="Q176" i="30"/>
  <c r="O178" i="30"/>
  <c r="W178" i="30"/>
  <c r="J146" i="30"/>
  <c r="J143" i="30"/>
  <c r="R146" i="30"/>
  <c r="R143" i="30"/>
  <c r="Z156" i="30"/>
  <c r="Z176" i="30"/>
  <c r="H178" i="30"/>
  <c r="P178" i="30"/>
  <c r="R179" i="30"/>
  <c r="Z159" i="30"/>
  <c r="Z179" i="30"/>
  <c r="L180" i="30"/>
  <c r="T180" i="30"/>
  <c r="AB180" i="30"/>
  <c r="N181" i="30"/>
  <c r="K179" i="30"/>
  <c r="K159" i="30"/>
  <c r="J106" i="30"/>
  <c r="T106" i="30"/>
  <c r="S107" i="30"/>
  <c r="AC107" i="30"/>
  <c r="R108" i="30"/>
  <c r="N111" i="30"/>
  <c r="K143" i="30"/>
  <c r="K146" i="30"/>
  <c r="S146" i="30"/>
  <c r="S143" i="30"/>
  <c r="AA146" i="30"/>
  <c r="AA143" i="30"/>
  <c r="Z93" i="30"/>
  <c r="K106" i="30"/>
  <c r="U106" i="30"/>
  <c r="T107" i="30"/>
  <c r="S108" i="30"/>
  <c r="AC108" i="30"/>
  <c r="O111" i="30"/>
  <c r="Y111" i="30"/>
  <c r="L176" i="30"/>
  <c r="T179" i="30"/>
  <c r="AB179" i="30"/>
  <c r="Z180" i="30"/>
  <c r="Z160" i="30"/>
  <c r="I82" i="30"/>
  <c r="Q82" i="30"/>
  <c r="Y82" i="30"/>
  <c r="AA93" i="30"/>
  <c r="M98" i="30"/>
  <c r="L106" i="30"/>
  <c r="K107" i="30"/>
  <c r="U107" i="30"/>
  <c r="J108" i="30"/>
  <c r="M143" i="30"/>
  <c r="M146" i="30"/>
  <c r="U143" i="30"/>
  <c r="U146" i="30"/>
  <c r="AC143" i="30"/>
  <c r="AC146" i="30"/>
  <c r="AC179" i="30"/>
  <c r="O180" i="30"/>
  <c r="J82" i="30"/>
  <c r="Z82" i="30"/>
  <c r="T102" i="30"/>
  <c r="K93" i="30"/>
  <c r="M106" i="30"/>
  <c r="Y106" i="30"/>
  <c r="L107" i="30"/>
  <c r="V107" i="30"/>
  <c r="K108" i="30"/>
  <c r="U108" i="30"/>
  <c r="Q111" i="30"/>
  <c r="N146" i="30"/>
  <c r="N143" i="30"/>
  <c r="V143" i="30"/>
  <c r="V146" i="30"/>
  <c r="P180" i="30"/>
  <c r="X180" i="30"/>
  <c r="Z143" i="30"/>
  <c r="K82" i="30"/>
  <c r="K85" i="30" s="1"/>
  <c r="S82" i="30"/>
  <c r="S85" i="30" s="1"/>
  <c r="AA82" i="30"/>
  <c r="AA85" i="30" s="1"/>
  <c r="M102" i="30"/>
  <c r="Z90" i="30"/>
  <c r="T97" i="30"/>
  <c r="Z106" i="30"/>
  <c r="M107" i="30"/>
  <c r="Y107" i="30"/>
  <c r="V108" i="30"/>
  <c r="T111" i="30"/>
  <c r="I179" i="30"/>
  <c r="Q179" i="30"/>
  <c r="Y179" i="30"/>
  <c r="K160" i="30"/>
  <c r="K180" i="30"/>
  <c r="S180" i="30"/>
  <c r="AA180" i="30"/>
  <c r="AA160" i="30"/>
  <c r="AC181" i="30"/>
  <c r="Y143" i="30"/>
  <c r="J179" i="30"/>
  <c r="I178" i="30"/>
  <c r="Q178" i="30"/>
  <c r="Y178" i="30"/>
  <c r="AA179" i="30"/>
  <c r="AA159" i="30"/>
  <c r="M180" i="30"/>
  <c r="M170" i="30"/>
  <c r="U180" i="30"/>
  <c r="AC180" i="30"/>
  <c r="O181" i="30"/>
  <c r="O171" i="30"/>
  <c r="W181" i="30"/>
  <c r="S179" i="30"/>
  <c r="L181" i="30"/>
  <c r="L143" i="30"/>
  <c r="T143" i="30"/>
  <c r="T146" i="30"/>
  <c r="AB146" i="30"/>
  <c r="AB143" i="30"/>
  <c r="N147" i="30"/>
  <c r="V147" i="30"/>
  <c r="J178" i="30"/>
  <c r="R178" i="30"/>
  <c r="Z178" i="30"/>
  <c r="Z158" i="30"/>
  <c r="L179" i="30"/>
  <c r="N180" i="30"/>
  <c r="V180" i="30"/>
  <c r="H181" i="30"/>
  <c r="P181" i="30"/>
  <c r="X181" i="30"/>
  <c r="L152" i="30"/>
  <c r="T152" i="30"/>
  <c r="AB152" i="30"/>
  <c r="M171" i="30"/>
  <c r="M181" i="30"/>
  <c r="K178" i="30"/>
  <c r="K158" i="30"/>
  <c r="S178" i="30"/>
  <c r="AA178" i="30"/>
  <c r="AA158" i="30"/>
  <c r="M179" i="30"/>
  <c r="M169" i="30"/>
  <c r="U179" i="30"/>
  <c r="W180" i="30"/>
  <c r="I181" i="30"/>
  <c r="Q181" i="30"/>
  <c r="Y181" i="30"/>
  <c r="U181" i="30"/>
  <c r="N170" i="30"/>
  <c r="L178" i="30"/>
  <c r="T178" i="30"/>
  <c r="AB178" i="30"/>
  <c r="V179" i="30"/>
  <c r="H190" i="30"/>
  <c r="J181" i="30"/>
  <c r="R181" i="30"/>
  <c r="Z181" i="30"/>
  <c r="Z161" i="30"/>
  <c r="H143" i="30"/>
  <c r="V181" i="30"/>
  <c r="V171" i="30"/>
  <c r="Y176" i="30"/>
  <c r="O143" i="30"/>
  <c r="O146" i="30"/>
  <c r="W143" i="30"/>
  <c r="W146" i="30"/>
  <c r="Y147" i="30"/>
  <c r="M188" i="30"/>
  <c r="M168" i="30"/>
  <c r="M178" i="30"/>
  <c r="U178" i="30"/>
  <c r="AC178" i="30"/>
  <c r="O169" i="30"/>
  <c r="O159" i="30"/>
  <c r="O179" i="30"/>
  <c r="W179" i="30"/>
  <c r="I180" i="30"/>
  <c r="Q180" i="30"/>
  <c r="Y180" i="30"/>
  <c r="K161" i="30"/>
  <c r="P143" i="30"/>
  <c r="H176" i="30"/>
  <c r="P176" i="30"/>
  <c r="X146" i="30"/>
  <c r="X143" i="30"/>
  <c r="J147" i="30"/>
  <c r="H179" i="30"/>
  <c r="P179" i="30"/>
  <c r="X179" i="30"/>
  <c r="J180" i="30"/>
  <c r="R180" i="30"/>
  <c r="T181" i="30"/>
  <c r="AB181" i="30"/>
  <c r="Q143" i="30"/>
  <c r="X178" i="30"/>
  <c r="T168" i="30"/>
  <c r="AA161" i="30"/>
  <c r="T117" i="30"/>
  <c r="T89" i="30"/>
  <c r="N126" i="30"/>
  <c r="V88" i="30"/>
  <c r="S181" i="30"/>
  <c r="I207" i="30"/>
  <c r="I90" i="30" s="1"/>
  <c r="I209" i="30"/>
  <c r="I117" i="30" s="1"/>
  <c r="P190" i="30"/>
  <c r="P89" i="30"/>
  <c r="J207" i="30"/>
  <c r="J158" i="30" s="1"/>
  <c r="J209" i="30"/>
  <c r="J129" i="30" s="1"/>
  <c r="L207" i="30"/>
  <c r="L89" i="30" s="1"/>
  <c r="L209" i="30"/>
  <c r="L120" i="30" s="1"/>
  <c r="AB209" i="30"/>
  <c r="AB125" i="30" s="1"/>
  <c r="AB207" i="30"/>
  <c r="AB89" i="30" s="1"/>
  <c r="M126" i="30"/>
  <c r="AC209" i="30"/>
  <c r="AC115" i="30" s="1"/>
  <c r="AC207" i="30"/>
  <c r="AC88" i="30" s="1"/>
  <c r="O90" i="30"/>
  <c r="O120" i="30"/>
  <c r="W89" i="30"/>
  <c r="W129" i="30"/>
  <c r="Q125" i="30"/>
  <c r="Q90" i="30"/>
  <c r="U120" i="30"/>
  <c r="U159" i="30"/>
  <c r="H207" i="30"/>
  <c r="H88" i="30" s="1"/>
  <c r="X126" i="30"/>
  <c r="X158" i="30"/>
  <c r="Y161" i="30"/>
  <c r="Y125" i="30"/>
  <c r="R88" i="30"/>
  <c r="R115" i="30"/>
  <c r="S90" i="30"/>
  <c r="S115" i="30"/>
  <c r="AA209" i="30"/>
  <c r="AA215" i="30" s="1"/>
  <c r="R169" i="30"/>
  <c r="G223" i="30"/>
  <c r="K209" i="30"/>
  <c r="K125" i="30" s="1"/>
  <c r="AA211" i="30"/>
  <c r="K211" i="30"/>
  <c r="K168" i="30" s="1"/>
  <c r="Y170" i="30"/>
  <c r="I211" i="30"/>
  <c r="I168" i="30" s="1"/>
  <c r="H211" i="30"/>
  <c r="H171" i="30" s="1"/>
  <c r="W168" i="30"/>
  <c r="J211" i="30"/>
  <c r="Z211" i="30"/>
  <c r="Z171" i="30" s="1"/>
  <c r="L211" i="30"/>
  <c r="G124" i="29"/>
  <c r="T211" i="1"/>
  <c r="L148" i="29"/>
  <c r="L178" i="29" s="1"/>
  <c r="T148" i="29"/>
  <c r="T178" i="29" s="1"/>
  <c r="AB148" i="29"/>
  <c r="N153" i="29"/>
  <c r="N183" i="29" s="1"/>
  <c r="V153" i="29"/>
  <c r="J83" i="29"/>
  <c r="Z83" i="29"/>
  <c r="H148" i="29"/>
  <c r="H178" i="29" s="1"/>
  <c r="P148" i="29"/>
  <c r="X148" i="29"/>
  <c r="X188" i="29" s="1"/>
  <c r="M153" i="29"/>
  <c r="M183" i="29" s="1"/>
  <c r="U153" i="29"/>
  <c r="U183" i="29" s="1"/>
  <c r="Q83" i="29"/>
  <c r="R83" i="29"/>
  <c r="Y83" i="29"/>
  <c r="K148" i="29"/>
  <c r="K178" i="29" s="1"/>
  <c r="S148" i="29"/>
  <c r="S178" i="29" s="1"/>
  <c r="AA148" i="29"/>
  <c r="M112" i="29"/>
  <c r="M148" i="29"/>
  <c r="M178" i="29" s="1"/>
  <c r="U148" i="29"/>
  <c r="U178" i="29" s="1"/>
  <c r="AC148" i="29"/>
  <c r="AC178" i="29" s="1"/>
  <c r="K153" i="29"/>
  <c r="S153" i="29"/>
  <c r="S183" i="29" s="1"/>
  <c r="AA153" i="29"/>
  <c r="AA91" i="29"/>
  <c r="N109" i="29"/>
  <c r="N148" i="29"/>
  <c r="N178" i="29" s="1"/>
  <c r="V148" i="29"/>
  <c r="N100" i="29"/>
  <c r="O108" i="29"/>
  <c r="W107" i="29"/>
  <c r="I83" i="29"/>
  <c r="Y112" i="29"/>
  <c r="I148" i="29"/>
  <c r="I178" i="29" s="1"/>
  <c r="Q178" i="29"/>
  <c r="Y148" i="29"/>
  <c r="Y168" i="29" s="1"/>
  <c r="AC153" i="29"/>
  <c r="O153" i="29"/>
  <c r="W153" i="29"/>
  <c r="W183" i="29" s="1"/>
  <c r="J108" i="29"/>
  <c r="H153" i="29"/>
  <c r="H183" i="29" s="1"/>
  <c r="P153" i="29"/>
  <c r="X117" i="29"/>
  <c r="S108" i="29"/>
  <c r="L109" i="29"/>
  <c r="T109" i="29"/>
  <c r="AB108" i="29"/>
  <c r="N99" i="29"/>
  <c r="N98" i="29"/>
  <c r="P108" i="29"/>
  <c r="P112" i="29"/>
  <c r="AC107" i="29"/>
  <c r="AC109" i="29"/>
  <c r="K112" i="29"/>
  <c r="K109" i="29"/>
  <c r="X112" i="29"/>
  <c r="X108" i="29"/>
  <c r="Z112" i="29"/>
  <c r="Z108" i="29"/>
  <c r="S94" i="29"/>
  <c r="S91" i="29"/>
  <c r="U109" i="29"/>
  <c r="U107" i="29"/>
  <c r="V109" i="29"/>
  <c r="V112" i="29"/>
  <c r="Q107" i="29"/>
  <c r="K108" i="29"/>
  <c r="R107" i="29"/>
  <c r="L108" i="29"/>
  <c r="R103" i="29"/>
  <c r="K107" i="29"/>
  <c r="V182" i="29"/>
  <c r="T107" i="29"/>
  <c r="X90" i="29"/>
  <c r="W98" i="29"/>
  <c r="H98" i="29"/>
  <c r="P98" i="29"/>
  <c r="X98" i="29"/>
  <c r="R108" i="29"/>
  <c r="X121" i="29"/>
  <c r="Q109" i="29"/>
  <c r="Y109" i="29"/>
  <c r="V107" i="29"/>
  <c r="W192" i="29"/>
  <c r="K144" i="29"/>
  <c r="K147" i="29"/>
  <c r="I179" i="29"/>
  <c r="M181" i="29"/>
  <c r="M108" i="29"/>
  <c r="AA112" i="29"/>
  <c r="AB107" i="29"/>
  <c r="AB83" i="29"/>
  <c r="X118" i="29"/>
  <c r="X109" i="29"/>
  <c r="T112" i="29"/>
  <c r="AB112" i="29"/>
  <c r="AA94" i="29"/>
  <c r="Y179" i="29"/>
  <c r="Y169" i="29"/>
  <c r="AC181" i="29"/>
  <c r="O109" i="29"/>
  <c r="L83" i="29"/>
  <c r="L107" i="29"/>
  <c r="N108" i="29"/>
  <c r="Q179" i="29"/>
  <c r="U181" i="29"/>
  <c r="W182" i="29"/>
  <c r="W109" i="29"/>
  <c r="T83" i="29"/>
  <c r="L112" i="29"/>
  <c r="T98" i="29"/>
  <c r="K180" i="29"/>
  <c r="O182" i="29"/>
  <c r="AC108" i="29"/>
  <c r="V108" i="29"/>
  <c r="O83" i="29"/>
  <c r="S144" i="29"/>
  <c r="S147" i="29"/>
  <c r="S190" i="29"/>
  <c r="S160" i="29"/>
  <c r="S180" i="29"/>
  <c r="S170" i="29"/>
  <c r="K83" i="29"/>
  <c r="AA107" i="29"/>
  <c r="AA89" i="29"/>
  <c r="AA83" i="29"/>
  <c r="S103" i="29"/>
  <c r="S112" i="29"/>
  <c r="P109" i="29"/>
  <c r="T103" i="29"/>
  <c r="AA144" i="29"/>
  <c r="AA147" i="29"/>
  <c r="AA160" i="29"/>
  <c r="AA180" i="29"/>
  <c r="S107" i="29"/>
  <c r="S98" i="29"/>
  <c r="S89" i="29"/>
  <c r="S83" i="29"/>
  <c r="U108" i="29"/>
  <c r="H109" i="29"/>
  <c r="H100" i="29"/>
  <c r="M107" i="29"/>
  <c r="H108" i="29"/>
  <c r="AA108" i="29"/>
  <c r="M109" i="29"/>
  <c r="N112" i="29"/>
  <c r="J109" i="29"/>
  <c r="R109" i="29"/>
  <c r="Z109" i="29"/>
  <c r="N103" i="29"/>
  <c r="H99" i="29"/>
  <c r="P99" i="29"/>
  <c r="N107" i="29"/>
  <c r="N147" i="29"/>
  <c r="N144" i="29"/>
  <c r="V147" i="29"/>
  <c r="V144" i="29"/>
  <c r="L179" i="29"/>
  <c r="T179" i="29"/>
  <c r="T169" i="29"/>
  <c r="AB179" i="29"/>
  <c r="N170" i="29"/>
  <c r="N180" i="29"/>
  <c r="V180" i="29"/>
  <c r="H171" i="29"/>
  <c r="H181" i="29"/>
  <c r="P181" i="29"/>
  <c r="X191" i="29"/>
  <c r="X181" i="29"/>
  <c r="J182" i="29"/>
  <c r="R182" i="29"/>
  <c r="R172" i="29"/>
  <c r="Z182" i="29"/>
  <c r="I108" i="29"/>
  <c r="Q108" i="29"/>
  <c r="Y108" i="29"/>
  <c r="M83" i="29"/>
  <c r="U83" i="29"/>
  <c r="AC83" i="29"/>
  <c r="O112" i="29"/>
  <c r="W112" i="29"/>
  <c r="S90" i="29"/>
  <c r="AA90" i="29"/>
  <c r="Q99" i="29"/>
  <c r="Y99" i="29"/>
  <c r="R100" i="29"/>
  <c r="O107" i="29"/>
  <c r="Y107" i="29"/>
  <c r="T108" i="29"/>
  <c r="Q112" i="29"/>
  <c r="S118" i="29"/>
  <c r="M179" i="29"/>
  <c r="U179" i="29"/>
  <c r="AC179" i="29"/>
  <c r="O180" i="29"/>
  <c r="W180" i="29"/>
  <c r="I181" i="29"/>
  <c r="Q181" i="29"/>
  <c r="Y171" i="29"/>
  <c r="Y181" i="29"/>
  <c r="K182" i="29"/>
  <c r="S192" i="29"/>
  <c r="S162" i="29"/>
  <c r="S182" i="29"/>
  <c r="S172" i="29"/>
  <c r="AA182" i="29"/>
  <c r="AA162" i="29"/>
  <c r="H107" i="29"/>
  <c r="P107" i="29"/>
  <c r="X107" i="29"/>
  <c r="X116" i="29"/>
  <c r="N83" i="29"/>
  <c r="V83" i="29"/>
  <c r="J99" i="29"/>
  <c r="R99" i="29"/>
  <c r="K100" i="29"/>
  <c r="S100" i="29"/>
  <c r="H103" i="29"/>
  <c r="Z107" i="29"/>
  <c r="H112" i="29"/>
  <c r="R112" i="29"/>
  <c r="AC112" i="29"/>
  <c r="H167" i="29"/>
  <c r="H177" i="29"/>
  <c r="P144" i="29"/>
  <c r="N179" i="29"/>
  <c r="N169" i="29"/>
  <c r="V179" i="29"/>
  <c r="H180" i="29"/>
  <c r="H170" i="29"/>
  <c r="P180" i="29"/>
  <c r="X180" i="29"/>
  <c r="X190" i="29"/>
  <c r="J181" i="29"/>
  <c r="R181" i="29"/>
  <c r="R171" i="29"/>
  <c r="Z181" i="29"/>
  <c r="L182" i="29"/>
  <c r="T182" i="29"/>
  <c r="T172" i="29"/>
  <c r="AB182" i="29"/>
  <c r="W83" i="29"/>
  <c r="R98" i="29"/>
  <c r="S99" i="29"/>
  <c r="T100" i="29"/>
  <c r="I107" i="29"/>
  <c r="AA109" i="29"/>
  <c r="I112" i="29"/>
  <c r="S117" i="29"/>
  <c r="V121" i="29"/>
  <c r="I177" i="29"/>
  <c r="Q177" i="29"/>
  <c r="Y177" i="29"/>
  <c r="Y167" i="29"/>
  <c r="O179" i="29"/>
  <c r="W179" i="29"/>
  <c r="I180" i="29"/>
  <c r="Q180" i="29"/>
  <c r="Q170" i="29"/>
  <c r="Y180" i="29"/>
  <c r="Y170" i="29"/>
  <c r="K181" i="29"/>
  <c r="S161" i="29"/>
  <c r="S181" i="29"/>
  <c r="S171" i="29"/>
  <c r="AA161" i="29"/>
  <c r="AA181" i="29"/>
  <c r="M182" i="29"/>
  <c r="U182" i="29"/>
  <c r="AC182" i="29"/>
  <c r="H83" i="29"/>
  <c r="P83" i="29"/>
  <c r="X83" i="29"/>
  <c r="T99" i="29"/>
  <c r="U100" i="29"/>
  <c r="J107" i="29"/>
  <c r="W108" i="29"/>
  <c r="S109" i="29"/>
  <c r="AB109" i="29"/>
  <c r="J112" i="29"/>
  <c r="U112" i="29"/>
  <c r="R177" i="29"/>
  <c r="R167" i="29"/>
  <c r="Z177" i="29"/>
  <c r="Q144" i="29"/>
  <c r="L144" i="29"/>
  <c r="L147" i="29"/>
  <c r="T144" i="29"/>
  <c r="T147" i="29"/>
  <c r="AB144" i="29"/>
  <c r="AB147" i="29"/>
  <c r="J179" i="29"/>
  <c r="R179" i="29"/>
  <c r="R169" i="29"/>
  <c r="Z179" i="29"/>
  <c r="L180" i="29"/>
  <c r="T180" i="29"/>
  <c r="T170" i="29"/>
  <c r="AB180" i="29"/>
  <c r="N181" i="29"/>
  <c r="N171" i="29"/>
  <c r="V181" i="29"/>
  <c r="H182" i="29"/>
  <c r="H172" i="29"/>
  <c r="P182" i="29"/>
  <c r="X182" i="29"/>
  <c r="X192" i="29"/>
  <c r="L153" i="29"/>
  <c r="T153" i="29"/>
  <c r="AB153" i="29"/>
  <c r="P147" i="29"/>
  <c r="M144" i="29"/>
  <c r="M147" i="29"/>
  <c r="U144" i="29"/>
  <c r="U147" i="29"/>
  <c r="AC144" i="29"/>
  <c r="AC147" i="29"/>
  <c r="O148" i="29"/>
  <c r="W148" i="29"/>
  <c r="K179" i="29"/>
  <c r="S169" i="29"/>
  <c r="S159" i="29"/>
  <c r="AA179" i="29"/>
  <c r="M180" i="29"/>
  <c r="U180" i="29"/>
  <c r="AC180" i="29"/>
  <c r="O181" i="29"/>
  <c r="W191" i="29"/>
  <c r="W181" i="29"/>
  <c r="I182" i="29"/>
  <c r="Q182" i="29"/>
  <c r="Y182" i="29"/>
  <c r="Y172" i="29"/>
  <c r="W144" i="29"/>
  <c r="S179" i="29"/>
  <c r="K210" i="29"/>
  <c r="K117" i="29" s="1"/>
  <c r="K208" i="29"/>
  <c r="K91" i="29" s="1"/>
  <c r="H144" i="29"/>
  <c r="X144" i="29"/>
  <c r="O177" i="29"/>
  <c r="W187" i="29"/>
  <c r="W177" i="29"/>
  <c r="I144" i="29"/>
  <c r="Y144" i="29"/>
  <c r="AA159" i="29"/>
  <c r="X187" i="29"/>
  <c r="X177" i="29"/>
  <c r="J148" i="29"/>
  <c r="R148" i="29"/>
  <c r="Z148" i="29"/>
  <c r="X153" i="29"/>
  <c r="I153" i="29"/>
  <c r="Q153" i="29"/>
  <c r="Y153" i="29"/>
  <c r="O144" i="29"/>
  <c r="J144" i="29"/>
  <c r="R144" i="29"/>
  <c r="Z144" i="29"/>
  <c r="H169" i="29"/>
  <c r="H179" i="29"/>
  <c r="P179" i="29"/>
  <c r="X179" i="29"/>
  <c r="X189" i="29"/>
  <c r="J180" i="29"/>
  <c r="R170" i="29"/>
  <c r="R180" i="29"/>
  <c r="Z170" i="29"/>
  <c r="Z180" i="29"/>
  <c r="L181" i="29"/>
  <c r="T181" i="29"/>
  <c r="AB181" i="29"/>
  <c r="N182" i="29"/>
  <c r="N172" i="29"/>
  <c r="J153" i="29"/>
  <c r="R153" i="29"/>
  <c r="Z153" i="29"/>
  <c r="J147" i="29"/>
  <c r="P210" i="29"/>
  <c r="P216" i="29" s="1"/>
  <c r="P208" i="29"/>
  <c r="P90" i="29" s="1"/>
  <c r="M208" i="29"/>
  <c r="M94" i="29" s="1"/>
  <c r="M210" i="29"/>
  <c r="M116" i="29" s="1"/>
  <c r="N210" i="29"/>
  <c r="N208" i="29"/>
  <c r="N89" i="29" s="1"/>
  <c r="T90" i="29"/>
  <c r="T118" i="29"/>
  <c r="I210" i="29"/>
  <c r="I116" i="29" s="1"/>
  <c r="I208" i="29"/>
  <c r="I162" i="29" s="1"/>
  <c r="O210" i="29"/>
  <c r="O121" i="29" s="1"/>
  <c r="O208" i="29"/>
  <c r="O91" i="29" s="1"/>
  <c r="U94" i="29"/>
  <c r="J210" i="29"/>
  <c r="J117" i="29" s="1"/>
  <c r="J208" i="29"/>
  <c r="J161" i="29" s="1"/>
  <c r="Q210" i="29"/>
  <c r="Q216" i="29" s="1"/>
  <c r="Q208" i="29"/>
  <c r="Q90" i="29" s="1"/>
  <c r="L208" i="29"/>
  <c r="L210" i="29"/>
  <c r="L118" i="29" s="1"/>
  <c r="H210" i="29"/>
  <c r="H117" i="29" s="1"/>
  <c r="H208" i="29"/>
  <c r="H90" i="29" s="1"/>
  <c r="Y191" i="29"/>
  <c r="AC94" i="29"/>
  <c r="G224" i="29"/>
  <c r="Z221" i="29" s="1"/>
  <c r="Z130" i="29" s="1"/>
  <c r="Z118" i="29"/>
  <c r="Z91" i="29"/>
  <c r="R191" i="29"/>
  <c r="R162" i="29"/>
  <c r="AB162" i="29"/>
  <c r="AB189" i="29"/>
  <c r="V89" i="29"/>
  <c r="O212" i="29"/>
  <c r="O172" i="29" s="1"/>
  <c r="W159" i="29"/>
  <c r="G123" i="1"/>
  <c r="R211" i="1"/>
  <c r="R97" i="1" s="1"/>
  <c r="J211" i="1"/>
  <c r="AA211" i="1"/>
  <c r="S211" i="1"/>
  <c r="X211" i="1"/>
  <c r="K211" i="1"/>
  <c r="N211" i="1"/>
  <c r="U211" i="1"/>
  <c r="P211" i="1"/>
  <c r="W211" i="1"/>
  <c r="O211" i="1"/>
  <c r="M211" i="1"/>
  <c r="Q211" i="1"/>
  <c r="L211" i="1"/>
  <c r="I211" i="1"/>
  <c r="Z211" i="1"/>
  <c r="Y211" i="1"/>
  <c r="V211" i="1"/>
  <c r="H211" i="1"/>
  <c r="H97" i="1" s="1"/>
  <c r="I220" i="1"/>
  <c r="W220" i="1"/>
  <c r="V220" i="1"/>
  <c r="X220" i="1"/>
  <c r="T220" i="1"/>
  <c r="O220" i="1"/>
  <c r="H220" i="1"/>
  <c r="H124" i="1" s="1"/>
  <c r="N220" i="1"/>
  <c r="AB220" i="1"/>
  <c r="L220" i="1"/>
  <c r="AC220" i="1"/>
  <c r="U220" i="1"/>
  <c r="M220" i="1"/>
  <c r="AA220" i="1"/>
  <c r="S220" i="1"/>
  <c r="K220" i="1"/>
  <c r="Z220" i="1"/>
  <c r="Z125" i="1" s="1"/>
  <c r="R220" i="1"/>
  <c r="R124" i="1" s="1"/>
  <c r="J220" i="1"/>
  <c r="Y220" i="1"/>
  <c r="Q220" i="1"/>
  <c r="R106" i="1"/>
  <c r="H207" i="1"/>
  <c r="H88" i="1" s="1"/>
  <c r="H217" i="1"/>
  <c r="H106" i="1" s="1"/>
  <c r="E9" i="1"/>
  <c r="M212" i="32" l="1"/>
  <c r="X102" i="32"/>
  <c r="U168" i="32"/>
  <c r="I99" i="32"/>
  <c r="X99" i="32"/>
  <c r="N99" i="32"/>
  <c r="T172" i="32"/>
  <c r="N172" i="32"/>
  <c r="N169" i="32"/>
  <c r="T97" i="32"/>
  <c r="N102" i="32"/>
  <c r="T98" i="32"/>
  <c r="N167" i="32"/>
  <c r="U170" i="32"/>
  <c r="M170" i="32"/>
  <c r="X168" i="32"/>
  <c r="T99" i="32"/>
  <c r="N97" i="32"/>
  <c r="U172" i="32"/>
  <c r="M98" i="32"/>
  <c r="M102" i="32"/>
  <c r="M168" i="32"/>
  <c r="X170" i="32"/>
  <c r="X98" i="32"/>
  <c r="T170" i="32"/>
  <c r="U97" i="32"/>
  <c r="T168" i="32"/>
  <c r="T171" i="32"/>
  <c r="N168" i="32"/>
  <c r="X97" i="32"/>
  <c r="T187" i="31"/>
  <c r="K173" i="35"/>
  <c r="J193" i="33"/>
  <c r="V82" i="31"/>
  <c r="O121" i="33"/>
  <c r="K153" i="32"/>
  <c r="I112" i="34"/>
  <c r="I94" i="34"/>
  <c r="L103" i="34"/>
  <c r="X197" i="34"/>
  <c r="X196" i="34"/>
  <c r="I130" i="34"/>
  <c r="X198" i="34"/>
  <c r="Q203" i="34"/>
  <c r="AC215" i="33"/>
  <c r="AB215" i="33"/>
  <c r="U99" i="32"/>
  <c r="Z102" i="32"/>
  <c r="K168" i="32"/>
  <c r="P171" i="32"/>
  <c r="R99" i="32"/>
  <c r="W99" i="31"/>
  <c r="Z215" i="31"/>
  <c r="W98" i="31"/>
  <c r="R171" i="31"/>
  <c r="AA215" i="31"/>
  <c r="H111" i="30"/>
  <c r="H108" i="30"/>
  <c r="X170" i="30"/>
  <c r="H180" i="30"/>
  <c r="Z215" i="30"/>
  <c r="Q167" i="29"/>
  <c r="I103" i="29"/>
  <c r="I99" i="29"/>
  <c r="I167" i="29"/>
  <c r="Q171" i="29"/>
  <c r="V172" i="29"/>
  <c r="V171" i="29"/>
  <c r="L169" i="29"/>
  <c r="Q168" i="29"/>
  <c r="I170" i="29"/>
  <c r="Q169" i="29"/>
  <c r="V170" i="29"/>
  <c r="AA190" i="30"/>
  <c r="AB213" i="31"/>
  <c r="AB228" i="31" s="1"/>
  <c r="W198" i="35"/>
  <c r="I196" i="35"/>
  <c r="Q198" i="35"/>
  <c r="Y197" i="35"/>
  <c r="I124" i="35"/>
  <c r="I197" i="35"/>
  <c r="I203" i="35"/>
  <c r="I183" i="34"/>
  <c r="I203" i="34"/>
  <c r="I193" i="34"/>
  <c r="X202" i="34"/>
  <c r="I173" i="34"/>
  <c r="H173" i="34"/>
  <c r="X200" i="34"/>
  <c r="Z183" i="33"/>
  <c r="H120" i="31"/>
  <c r="H129" i="31"/>
  <c r="H117" i="31"/>
  <c r="I93" i="31"/>
  <c r="O102" i="30"/>
  <c r="O168" i="30"/>
  <c r="H187" i="30"/>
  <c r="H192" i="30"/>
  <c r="O172" i="30"/>
  <c r="O98" i="30"/>
  <c r="N169" i="30"/>
  <c r="O170" i="30"/>
  <c r="O99" i="30"/>
  <c r="H186" i="30"/>
  <c r="O97" i="30"/>
  <c r="J172" i="29"/>
  <c r="J170" i="29"/>
  <c r="J169" i="29"/>
  <c r="J171" i="29"/>
  <c r="J98" i="29"/>
  <c r="U103" i="29"/>
  <c r="J103" i="29"/>
  <c r="X130" i="35"/>
  <c r="Q197" i="35"/>
  <c r="X121" i="35"/>
  <c r="Q202" i="35"/>
  <c r="AA197" i="35"/>
  <c r="K193" i="35"/>
  <c r="Y199" i="35"/>
  <c r="Z173" i="34"/>
  <c r="Q121" i="34"/>
  <c r="Q103" i="34"/>
  <c r="R202" i="34"/>
  <c r="V199" i="34"/>
  <c r="V202" i="34"/>
  <c r="M130" i="34"/>
  <c r="I158" i="31"/>
  <c r="H213" i="30"/>
  <c r="H116" i="30"/>
  <c r="U170" i="30"/>
  <c r="U99" i="30"/>
  <c r="H120" i="30"/>
  <c r="H182" i="30"/>
  <c r="H129" i="30"/>
  <c r="U169" i="30"/>
  <c r="H188" i="30"/>
  <c r="U100" i="30"/>
  <c r="H189" i="30"/>
  <c r="H126" i="30"/>
  <c r="H125" i="30"/>
  <c r="U168" i="30"/>
  <c r="H191" i="30"/>
  <c r="T170" i="30"/>
  <c r="H117" i="30"/>
  <c r="U171" i="30"/>
  <c r="U102" i="30"/>
  <c r="V169" i="30"/>
  <c r="T169" i="30"/>
  <c r="P170" i="29"/>
  <c r="X99" i="29"/>
  <c r="L103" i="29"/>
  <c r="T86" i="29"/>
  <c r="T95" i="29" s="1"/>
  <c r="X100" i="29"/>
  <c r="V99" i="29"/>
  <c r="Z125" i="29"/>
  <c r="Z126" i="29"/>
  <c r="Z127" i="29"/>
  <c r="K86" i="29"/>
  <c r="K122" i="29" s="1"/>
  <c r="I110" i="29"/>
  <c r="S86" i="29"/>
  <c r="S113" i="29" s="1"/>
  <c r="L170" i="29"/>
  <c r="V103" i="29"/>
  <c r="V100" i="29"/>
  <c r="Y101" i="29"/>
  <c r="Z86" i="29"/>
  <c r="Z131" i="29" s="1"/>
  <c r="Z128" i="29"/>
  <c r="O86" i="29"/>
  <c r="O104" i="29" s="1"/>
  <c r="R86" i="29"/>
  <c r="R122" i="29" s="1"/>
  <c r="J101" i="29"/>
  <c r="L171" i="29"/>
  <c r="V169" i="29"/>
  <c r="X171" i="29"/>
  <c r="V98" i="29"/>
  <c r="L99" i="29"/>
  <c r="X172" i="29"/>
  <c r="L172" i="29"/>
  <c r="X170" i="29"/>
  <c r="X169" i="29"/>
  <c r="L100" i="29"/>
  <c r="P173" i="29"/>
  <c r="AB130" i="34"/>
  <c r="AC210" i="34"/>
  <c r="AC214" i="34" s="1"/>
  <c r="AD210" i="34"/>
  <c r="AD214" i="34" s="1"/>
  <c r="P202" i="34"/>
  <c r="Y173" i="34"/>
  <c r="M121" i="34"/>
  <c r="L94" i="34"/>
  <c r="L112" i="34"/>
  <c r="L121" i="34"/>
  <c r="G232" i="34"/>
  <c r="T112" i="34"/>
  <c r="M94" i="34"/>
  <c r="M103" i="34"/>
  <c r="H183" i="34"/>
  <c r="X200" i="35"/>
  <c r="P201" i="35"/>
  <c r="Y201" i="35"/>
  <c r="H124" i="35"/>
  <c r="AB121" i="34"/>
  <c r="J163" i="34"/>
  <c r="J173" i="34"/>
  <c r="T130" i="34"/>
  <c r="AB94" i="34"/>
  <c r="H163" i="34"/>
  <c r="AB103" i="34"/>
  <c r="S200" i="33"/>
  <c r="S196" i="33"/>
  <c r="U169" i="31"/>
  <c r="K109" i="31"/>
  <c r="M99" i="31"/>
  <c r="AA143" i="31"/>
  <c r="X168" i="31"/>
  <c r="U170" i="31"/>
  <c r="M169" i="31"/>
  <c r="U99" i="31"/>
  <c r="Z189" i="30"/>
  <c r="Z191" i="30"/>
  <c r="I171" i="29"/>
  <c r="I172" i="29"/>
  <c r="Y103" i="29"/>
  <c r="Y98" i="29"/>
  <c r="X103" i="29"/>
  <c r="M172" i="29"/>
  <c r="X167" i="29"/>
  <c r="Q124" i="35"/>
  <c r="G232" i="35"/>
  <c r="U199" i="35"/>
  <c r="AC213" i="35"/>
  <c r="AC211" i="35"/>
  <c r="Y200" i="35"/>
  <c r="Y124" i="35"/>
  <c r="AA203" i="34"/>
  <c r="U201" i="34"/>
  <c r="S202" i="33"/>
  <c r="AC211" i="33"/>
  <c r="AC171" i="33" s="1"/>
  <c r="AC213" i="33"/>
  <c r="AB211" i="33"/>
  <c r="AB171" i="33" s="1"/>
  <c r="AB213" i="33"/>
  <c r="S199" i="33"/>
  <c r="S124" i="33"/>
  <c r="Q94" i="33"/>
  <c r="S197" i="33"/>
  <c r="Q103" i="33"/>
  <c r="S198" i="33"/>
  <c r="S203" i="33"/>
  <c r="G232" i="33"/>
  <c r="I94" i="33"/>
  <c r="O173" i="33"/>
  <c r="M173" i="33"/>
  <c r="J97" i="32"/>
  <c r="G223" i="32"/>
  <c r="J213" i="32"/>
  <c r="I213" i="32"/>
  <c r="P213" i="32"/>
  <c r="H213" i="32"/>
  <c r="J167" i="32"/>
  <c r="O213" i="32"/>
  <c r="N213" i="32"/>
  <c r="T182" i="32"/>
  <c r="O162" i="32"/>
  <c r="I98" i="32"/>
  <c r="M97" i="32"/>
  <c r="K213" i="32"/>
  <c r="M213" i="32"/>
  <c r="AB171" i="31"/>
  <c r="AB212" i="31"/>
  <c r="K91" i="31"/>
  <c r="K213" i="31"/>
  <c r="Z171" i="31"/>
  <c r="AA98" i="31"/>
  <c r="AA212" i="31"/>
  <c r="Z213" i="31"/>
  <c r="Z228" i="31" s="1"/>
  <c r="H213" i="31"/>
  <c r="J213" i="30"/>
  <c r="I213" i="30"/>
  <c r="K213" i="30"/>
  <c r="AA213" i="30"/>
  <c r="AA228" i="30" s="1"/>
  <c r="L213" i="30"/>
  <c r="Z213" i="30"/>
  <c r="Z228" i="30" s="1"/>
  <c r="AA162" i="30"/>
  <c r="M177" i="30"/>
  <c r="P99" i="30"/>
  <c r="P166" i="30"/>
  <c r="P171" i="30"/>
  <c r="P167" i="30"/>
  <c r="P172" i="30"/>
  <c r="M172" i="30"/>
  <c r="M167" i="30"/>
  <c r="Z120" i="30"/>
  <c r="Z115" i="30"/>
  <c r="Z116" i="30"/>
  <c r="Z188" i="30"/>
  <c r="Z190" i="30"/>
  <c r="O182" i="30"/>
  <c r="U98" i="30"/>
  <c r="U97" i="30"/>
  <c r="AA172" i="30"/>
  <c r="AA191" i="30"/>
  <c r="L214" i="29"/>
  <c r="Q214" i="29"/>
  <c r="Q229" i="29" s="1"/>
  <c r="I214" i="29"/>
  <c r="K214" i="29"/>
  <c r="O214" i="29"/>
  <c r="O229" i="29" s="1"/>
  <c r="Q100" i="29"/>
  <c r="P214" i="29"/>
  <c r="P229" i="29" s="1"/>
  <c r="I100" i="29"/>
  <c r="H214" i="29"/>
  <c r="Q101" i="29"/>
  <c r="M214" i="29"/>
  <c r="Q103" i="29"/>
  <c r="AA211" i="29"/>
  <c r="AC211" i="29"/>
  <c r="AC215" i="29" s="1"/>
  <c r="AB211" i="29"/>
  <c r="AB215" i="29" s="1"/>
  <c r="N214" i="29"/>
  <c r="Q172" i="29"/>
  <c r="I169" i="29"/>
  <c r="J214" i="29"/>
  <c r="J99" i="32"/>
  <c r="J169" i="32"/>
  <c r="J168" i="32"/>
  <c r="J98" i="32"/>
  <c r="J170" i="32"/>
  <c r="AB98" i="32"/>
  <c r="AB97" i="32"/>
  <c r="K102" i="32"/>
  <c r="P168" i="32"/>
  <c r="V170" i="32"/>
  <c r="K99" i="32"/>
  <c r="P170" i="32"/>
  <c r="V97" i="32"/>
  <c r="AB172" i="32"/>
  <c r="M99" i="32"/>
  <c r="AB168" i="32"/>
  <c r="K169" i="32"/>
  <c r="S182" i="32"/>
  <c r="K170" i="32"/>
  <c r="K171" i="32"/>
  <c r="K97" i="32"/>
  <c r="Q102" i="32"/>
  <c r="P97" i="32"/>
  <c r="AB102" i="32"/>
  <c r="V172" i="32"/>
  <c r="V171" i="32"/>
  <c r="K166" i="32"/>
  <c r="P160" i="32"/>
  <c r="AB99" i="32"/>
  <c r="V168" i="32"/>
  <c r="Q99" i="32"/>
  <c r="S162" i="31"/>
  <c r="P157" i="31"/>
  <c r="L187" i="31"/>
  <c r="L167" i="31"/>
  <c r="AB157" i="31"/>
  <c r="AB169" i="31"/>
  <c r="AB97" i="31"/>
  <c r="L125" i="30"/>
  <c r="I162" i="30"/>
  <c r="L102" i="31"/>
  <c r="L97" i="31"/>
  <c r="L98" i="31"/>
  <c r="L169" i="31"/>
  <c r="P99" i="32"/>
  <c r="P169" i="32"/>
  <c r="P167" i="32"/>
  <c r="H171" i="32"/>
  <c r="Z186" i="30"/>
  <c r="Z126" i="30"/>
  <c r="Z125" i="30"/>
  <c r="K170" i="29"/>
  <c r="K169" i="29"/>
  <c r="K172" i="29"/>
  <c r="P171" i="29"/>
  <c r="P100" i="29"/>
  <c r="K103" i="29"/>
  <c r="K171" i="29"/>
  <c r="P169" i="29"/>
  <c r="P172" i="29"/>
  <c r="K99" i="29"/>
  <c r="P168" i="29"/>
  <c r="K173" i="29"/>
  <c r="J188" i="30"/>
  <c r="H201" i="35"/>
  <c r="AB188" i="31"/>
  <c r="AB120" i="31"/>
  <c r="AB126" i="31"/>
  <c r="Z129" i="30"/>
  <c r="O189" i="32"/>
  <c r="Y196" i="35"/>
  <c r="Y203" i="35"/>
  <c r="AC126" i="31"/>
  <c r="L159" i="30"/>
  <c r="AC160" i="31"/>
  <c r="I160" i="31"/>
  <c r="H221" i="29"/>
  <c r="U221" i="29"/>
  <c r="AC221" i="29"/>
  <c r="AC128" i="29" s="1"/>
  <c r="Y221" i="29"/>
  <c r="Y128" i="29" s="1"/>
  <c r="V221" i="29"/>
  <c r="W221" i="29"/>
  <c r="AA221" i="29"/>
  <c r="AB221" i="29"/>
  <c r="AB128" i="29" s="1"/>
  <c r="S221" i="29"/>
  <c r="R221" i="29"/>
  <c r="Z202" i="29"/>
  <c r="T221" i="29"/>
  <c r="T128" i="29" s="1"/>
  <c r="X221" i="29"/>
  <c r="X128" i="29" s="1"/>
  <c r="I220" i="30"/>
  <c r="I201" i="30" s="1"/>
  <c r="M220" i="30"/>
  <c r="O220" i="30"/>
  <c r="Q220" i="30"/>
  <c r="X220" i="30"/>
  <c r="X196" i="30" s="1"/>
  <c r="S220" i="30"/>
  <c r="S196" i="30" s="1"/>
  <c r="U220" i="30"/>
  <c r="W220" i="30"/>
  <c r="W196" i="30" s="1"/>
  <c r="T220" i="30"/>
  <c r="R220" i="30"/>
  <c r="Y220" i="30"/>
  <c r="N220" i="30"/>
  <c r="P220" i="30"/>
  <c r="V220" i="30"/>
  <c r="V197" i="30" s="1"/>
  <c r="H220" i="31"/>
  <c r="H201" i="31" s="1"/>
  <c r="T220" i="31"/>
  <c r="T201" i="31" s="1"/>
  <c r="M220" i="31"/>
  <c r="M198" i="31" s="1"/>
  <c r="S220" i="31"/>
  <c r="S200" i="31" s="1"/>
  <c r="P220" i="31"/>
  <c r="P196" i="31" s="1"/>
  <c r="R220" i="31"/>
  <c r="R196" i="31" s="1"/>
  <c r="Y220" i="31"/>
  <c r="Y198" i="31" s="1"/>
  <c r="U220" i="31"/>
  <c r="Q220" i="31"/>
  <c r="Q124" i="31" s="1"/>
  <c r="W220" i="31"/>
  <c r="X220" i="31"/>
  <c r="X196" i="31" s="1"/>
  <c r="O220" i="31"/>
  <c r="O198" i="31" s="1"/>
  <c r="V220" i="31"/>
  <c r="N220" i="31"/>
  <c r="N124" i="31" s="1"/>
  <c r="X218" i="32"/>
  <c r="X196" i="32" s="1"/>
  <c r="Z218" i="32"/>
  <c r="Y218" i="32"/>
  <c r="Y124" i="32" s="1"/>
  <c r="S218" i="32"/>
  <c r="V218" i="32"/>
  <c r="U218" i="32"/>
  <c r="U196" i="32" s="1"/>
  <c r="W218" i="32"/>
  <c r="W196" i="32" s="1"/>
  <c r="Q218" i="32"/>
  <c r="AA218" i="32"/>
  <c r="AA196" i="32" s="1"/>
  <c r="AC218" i="32"/>
  <c r="T218" i="32"/>
  <c r="T203" i="32" s="1"/>
  <c r="R218" i="32"/>
  <c r="R196" i="32" s="1"/>
  <c r="AB218" i="32"/>
  <c r="AB197" i="32" s="1"/>
  <c r="X199" i="34"/>
  <c r="U200" i="34"/>
  <c r="X124" i="34"/>
  <c r="Y198" i="35"/>
  <c r="M187" i="31"/>
  <c r="M116" i="31"/>
  <c r="P202" i="35"/>
  <c r="O202" i="35"/>
  <c r="O196" i="35"/>
  <c r="U197" i="35"/>
  <c r="S202" i="35"/>
  <c r="U124" i="35"/>
  <c r="U120" i="31"/>
  <c r="AB201" i="33"/>
  <c r="L200" i="35"/>
  <c r="AB196" i="35"/>
  <c r="S124" i="35"/>
  <c r="L196" i="35"/>
  <c r="U196" i="35"/>
  <c r="AB120" i="30"/>
  <c r="J190" i="30"/>
  <c r="H161" i="30"/>
  <c r="Q161" i="31"/>
  <c r="M129" i="31"/>
  <c r="M117" i="31"/>
  <c r="AB188" i="32"/>
  <c r="AB198" i="35"/>
  <c r="L199" i="35"/>
  <c r="U202" i="35"/>
  <c r="U198" i="35"/>
  <c r="P200" i="35"/>
  <c r="V129" i="31"/>
  <c r="V191" i="29"/>
  <c r="O189" i="30"/>
  <c r="L158" i="30"/>
  <c r="X161" i="31"/>
  <c r="M126" i="31"/>
  <c r="W126" i="31"/>
  <c r="N129" i="31"/>
  <c r="U129" i="31"/>
  <c r="U115" i="31"/>
  <c r="AB190" i="32"/>
  <c r="AB189" i="32"/>
  <c r="AB125" i="32"/>
  <c r="S200" i="35"/>
  <c r="X159" i="30"/>
  <c r="I191" i="30"/>
  <c r="M125" i="31"/>
  <c r="Q159" i="31"/>
  <c r="M120" i="31"/>
  <c r="M188" i="31"/>
  <c r="M115" i="31"/>
  <c r="AB126" i="32"/>
  <c r="AB129" i="32"/>
  <c r="S199" i="35"/>
  <c r="S201" i="35"/>
  <c r="T203" i="35"/>
  <c r="AC115" i="31"/>
  <c r="H160" i="30"/>
  <c r="X116" i="31"/>
  <c r="U116" i="31"/>
  <c r="M190" i="31"/>
  <c r="M191" i="31"/>
  <c r="AC158" i="31"/>
  <c r="U190" i="32"/>
  <c r="AB115" i="32"/>
  <c r="X196" i="35"/>
  <c r="AB124" i="35"/>
  <c r="Q196" i="35"/>
  <c r="V192" i="29"/>
  <c r="L212" i="30"/>
  <c r="H159" i="30"/>
  <c r="L189" i="30"/>
  <c r="W162" i="30"/>
  <c r="W190" i="31"/>
  <c r="N187" i="31"/>
  <c r="I159" i="31"/>
  <c r="U189" i="32"/>
  <c r="O120" i="32"/>
  <c r="O199" i="35"/>
  <c r="S198" i="35"/>
  <c r="Q201" i="35"/>
  <c r="W173" i="35"/>
  <c r="AB163" i="35"/>
  <c r="N173" i="35"/>
  <c r="N183" i="35"/>
  <c r="W203" i="35"/>
  <c r="W163" i="35"/>
  <c r="N163" i="35"/>
  <c r="K183" i="35"/>
  <c r="S193" i="35"/>
  <c r="S173" i="35"/>
  <c r="S163" i="35"/>
  <c r="X112" i="35"/>
  <c r="X103" i="35"/>
  <c r="Y193" i="35"/>
  <c r="Y163" i="35"/>
  <c r="Y173" i="35"/>
  <c r="W193" i="35"/>
  <c r="O121" i="35"/>
  <c r="O130" i="35"/>
  <c r="N200" i="35"/>
  <c r="AC201" i="35"/>
  <c r="W199" i="35"/>
  <c r="W200" i="35"/>
  <c r="V197" i="35"/>
  <c r="AC197" i="35"/>
  <c r="AC124" i="35"/>
  <c r="AC200" i="35"/>
  <c r="M196" i="35"/>
  <c r="N201" i="35"/>
  <c r="Q200" i="35"/>
  <c r="N197" i="35"/>
  <c r="N198" i="35"/>
  <c r="M124" i="35"/>
  <c r="N202" i="35"/>
  <c r="N124" i="35"/>
  <c r="V198" i="35"/>
  <c r="V196" i="35"/>
  <c r="M200" i="35"/>
  <c r="M201" i="35"/>
  <c r="V202" i="35"/>
  <c r="N199" i="35"/>
  <c r="V124" i="35"/>
  <c r="V199" i="35"/>
  <c r="N203" i="35"/>
  <c r="W196" i="35"/>
  <c r="Y183" i="35"/>
  <c r="O103" i="35"/>
  <c r="O112" i="35"/>
  <c r="V173" i="35"/>
  <c r="V163" i="35"/>
  <c r="AB173" i="35"/>
  <c r="V183" i="35"/>
  <c r="AB183" i="35"/>
  <c r="AA173" i="35"/>
  <c r="AA163" i="35"/>
  <c r="AA193" i="35"/>
  <c r="J124" i="35"/>
  <c r="J201" i="35"/>
  <c r="R199" i="35"/>
  <c r="R197" i="35"/>
  <c r="R201" i="35"/>
  <c r="R124" i="35"/>
  <c r="R200" i="35"/>
  <c r="Z199" i="35"/>
  <c r="Z201" i="35"/>
  <c r="Z124" i="35"/>
  <c r="Z200" i="35"/>
  <c r="Z197" i="35"/>
  <c r="Z196" i="35"/>
  <c r="AA198" i="35"/>
  <c r="J199" i="35"/>
  <c r="J196" i="35"/>
  <c r="K196" i="35"/>
  <c r="R196" i="35"/>
  <c r="L124" i="35"/>
  <c r="L198" i="35"/>
  <c r="L202" i="35"/>
  <c r="T197" i="35"/>
  <c r="T124" i="35"/>
  <c r="T199" i="35"/>
  <c r="T198" i="35"/>
  <c r="T202" i="35"/>
  <c r="AB199" i="35"/>
  <c r="AB200" i="35"/>
  <c r="P198" i="35"/>
  <c r="P197" i="35"/>
  <c r="P124" i="35"/>
  <c r="J200" i="35"/>
  <c r="Z202" i="35"/>
  <c r="Z198" i="35"/>
  <c r="K124" i="35"/>
  <c r="AC202" i="35"/>
  <c r="AC198" i="35"/>
  <c r="AC199" i="35"/>
  <c r="M198" i="35"/>
  <c r="M197" i="35"/>
  <c r="M202" i="35"/>
  <c r="R202" i="35"/>
  <c r="R198" i="35"/>
  <c r="AA201" i="35"/>
  <c r="AA124" i="35"/>
  <c r="O200" i="35"/>
  <c r="W124" i="35"/>
  <c r="W202" i="35"/>
  <c r="W197" i="35"/>
  <c r="O197" i="35"/>
  <c r="AB202" i="35"/>
  <c r="U200" i="35"/>
  <c r="AA200" i="35"/>
  <c r="AB197" i="35"/>
  <c r="H198" i="35"/>
  <c r="J198" i="35"/>
  <c r="S196" i="35"/>
  <c r="V203" i="35"/>
  <c r="AA199" i="35"/>
  <c r="K198" i="35"/>
  <c r="O198" i="35"/>
  <c r="S203" i="35"/>
  <c r="L201" i="35"/>
  <c r="T196" i="35"/>
  <c r="T200" i="35"/>
  <c r="K201" i="35"/>
  <c r="V201" i="35"/>
  <c r="K199" i="35"/>
  <c r="K200" i="35"/>
  <c r="AA203" i="35"/>
  <c r="K202" i="35"/>
  <c r="AB203" i="35"/>
  <c r="K203" i="35"/>
  <c r="J197" i="35"/>
  <c r="AA196" i="35"/>
  <c r="O201" i="35"/>
  <c r="P196" i="35"/>
  <c r="H197" i="35"/>
  <c r="H202" i="35"/>
  <c r="H200" i="35"/>
  <c r="H199" i="35"/>
  <c r="X198" i="35"/>
  <c r="X201" i="35"/>
  <c r="X124" i="35"/>
  <c r="I201" i="35"/>
  <c r="I200" i="35"/>
  <c r="I198" i="35"/>
  <c r="I202" i="35"/>
  <c r="M203" i="35"/>
  <c r="M193" i="35"/>
  <c r="M183" i="35"/>
  <c r="M173" i="35"/>
  <c r="M163" i="35"/>
  <c r="Q203" i="35"/>
  <c r="Q173" i="35"/>
  <c r="Q163" i="35"/>
  <c r="Q193" i="35"/>
  <c r="Q183" i="35"/>
  <c r="V130" i="35"/>
  <c r="V103" i="35"/>
  <c r="V94" i="35"/>
  <c r="V121" i="35"/>
  <c r="V112" i="35"/>
  <c r="R193" i="35"/>
  <c r="R173" i="35"/>
  <c r="R163" i="35"/>
  <c r="R183" i="35"/>
  <c r="R203" i="35"/>
  <c r="Z193" i="35"/>
  <c r="Z183" i="35"/>
  <c r="Z203" i="35"/>
  <c r="Z163" i="35"/>
  <c r="Z173" i="35"/>
  <c r="W94" i="35"/>
  <c r="W130" i="35"/>
  <c r="W121" i="35"/>
  <c r="W112" i="35"/>
  <c r="W103" i="35"/>
  <c r="O183" i="35"/>
  <c r="O203" i="35"/>
  <c r="O173" i="35"/>
  <c r="O193" i="35"/>
  <c r="O163" i="35"/>
  <c r="L121" i="35"/>
  <c r="L112" i="35"/>
  <c r="L103" i="35"/>
  <c r="L94" i="35"/>
  <c r="L130" i="35"/>
  <c r="AC130" i="35"/>
  <c r="AC103" i="35"/>
  <c r="AC121" i="35"/>
  <c r="AC112" i="35"/>
  <c r="AC94" i="35"/>
  <c r="X203" i="35"/>
  <c r="X193" i="35"/>
  <c r="X163" i="35"/>
  <c r="X173" i="35"/>
  <c r="X183" i="35"/>
  <c r="Z130" i="35"/>
  <c r="Z121" i="35"/>
  <c r="Z103" i="35"/>
  <c r="Z94" i="35"/>
  <c r="Z112" i="35"/>
  <c r="J193" i="35"/>
  <c r="J203" i="35"/>
  <c r="J183" i="35"/>
  <c r="J173" i="35"/>
  <c r="J163" i="35"/>
  <c r="U203" i="35"/>
  <c r="U173" i="35"/>
  <c r="U183" i="35"/>
  <c r="U193" i="35"/>
  <c r="U163" i="35"/>
  <c r="AC203" i="35"/>
  <c r="AC193" i="35"/>
  <c r="AC163" i="35"/>
  <c r="AC183" i="35"/>
  <c r="M130" i="35"/>
  <c r="M103" i="35"/>
  <c r="M121" i="35"/>
  <c r="M94" i="35"/>
  <c r="M112" i="35"/>
  <c r="H173" i="35"/>
  <c r="H203" i="35"/>
  <c r="H163" i="35"/>
  <c r="H183" i="35"/>
  <c r="H193" i="35"/>
  <c r="P183" i="35"/>
  <c r="P193" i="35"/>
  <c r="P203" i="35"/>
  <c r="P173" i="35"/>
  <c r="P163" i="35"/>
  <c r="N121" i="35"/>
  <c r="N112" i="35"/>
  <c r="N130" i="35"/>
  <c r="N94" i="35"/>
  <c r="N103" i="35"/>
  <c r="L193" i="35"/>
  <c r="L183" i="35"/>
  <c r="L173" i="35"/>
  <c r="L163" i="35"/>
  <c r="L203" i="35"/>
  <c r="S189" i="29"/>
  <c r="V190" i="29"/>
  <c r="U99" i="29"/>
  <c r="Z98" i="29"/>
  <c r="U98" i="29"/>
  <c r="K168" i="29"/>
  <c r="U172" i="29"/>
  <c r="M190" i="29"/>
  <c r="S191" i="29"/>
  <c r="U171" i="29"/>
  <c r="U170" i="29"/>
  <c r="Z171" i="29"/>
  <c r="U169" i="29"/>
  <c r="S121" i="29"/>
  <c r="S116" i="29"/>
  <c r="O161" i="29"/>
  <c r="M103" i="29"/>
  <c r="V188" i="29"/>
  <c r="W189" i="29"/>
  <c r="V116" i="29"/>
  <c r="M100" i="29"/>
  <c r="L190" i="29"/>
  <c r="Z160" i="29"/>
  <c r="AA191" i="29"/>
  <c r="Z100" i="29"/>
  <c r="Z172" i="29"/>
  <c r="M173" i="29"/>
  <c r="M98" i="29"/>
  <c r="L188" i="29"/>
  <c r="M169" i="29"/>
  <c r="M192" i="29"/>
  <c r="V189" i="29"/>
  <c r="Z99" i="29"/>
  <c r="M99" i="29"/>
  <c r="M171" i="29"/>
  <c r="Z169" i="29"/>
  <c r="Z167" i="29"/>
  <c r="X94" i="29"/>
  <c r="W169" i="29"/>
  <c r="K213" i="29"/>
  <c r="X162" i="29"/>
  <c r="V161" i="29"/>
  <c r="V118" i="29"/>
  <c r="X161" i="29"/>
  <c r="W100" i="29"/>
  <c r="V193" i="29"/>
  <c r="X157" i="29"/>
  <c r="W171" i="29"/>
  <c r="W99" i="29"/>
  <c r="AA121" i="29"/>
  <c r="H159" i="29"/>
  <c r="W167" i="29"/>
  <c r="L191" i="29"/>
  <c r="AA116" i="29"/>
  <c r="V117" i="29"/>
  <c r="AA188" i="29"/>
  <c r="T161" i="29"/>
  <c r="X159" i="29"/>
  <c r="AA189" i="29"/>
  <c r="X160" i="29"/>
  <c r="O163" i="29"/>
  <c r="R200" i="34"/>
  <c r="Z202" i="34"/>
  <c r="R196" i="34"/>
  <c r="Z203" i="34"/>
  <c r="R198" i="34"/>
  <c r="U199" i="34"/>
  <c r="Z196" i="34"/>
  <c r="Z198" i="34"/>
  <c r="U202" i="34"/>
  <c r="U197" i="34"/>
  <c r="V163" i="34"/>
  <c r="V173" i="34"/>
  <c r="V183" i="34"/>
  <c r="Q163" i="34"/>
  <c r="X163" i="34"/>
  <c r="X183" i="34"/>
  <c r="Y193" i="34"/>
  <c r="Y163" i="34"/>
  <c r="X203" i="34"/>
  <c r="X173" i="34"/>
  <c r="O196" i="34"/>
  <c r="AA193" i="34"/>
  <c r="T94" i="34"/>
  <c r="O199" i="34"/>
  <c r="P203" i="34"/>
  <c r="T103" i="34"/>
  <c r="O201" i="34"/>
  <c r="AA163" i="34"/>
  <c r="AA183" i="34"/>
  <c r="Q193" i="34"/>
  <c r="S183" i="34"/>
  <c r="P173" i="34"/>
  <c r="S193" i="34"/>
  <c r="S173" i="34"/>
  <c r="P183" i="34"/>
  <c r="N163" i="34"/>
  <c r="P193" i="34"/>
  <c r="N183" i="34"/>
  <c r="P163" i="34"/>
  <c r="N193" i="34"/>
  <c r="P196" i="34"/>
  <c r="R124" i="34"/>
  <c r="O197" i="34"/>
  <c r="AC201" i="34"/>
  <c r="R199" i="34"/>
  <c r="O202" i="34"/>
  <c r="P199" i="34"/>
  <c r="U198" i="34"/>
  <c r="S202" i="34"/>
  <c r="AC196" i="34"/>
  <c r="AC200" i="34"/>
  <c r="V124" i="34"/>
  <c r="M201" i="34"/>
  <c r="O198" i="34"/>
  <c r="O200" i="34"/>
  <c r="N201" i="34"/>
  <c r="AB198" i="34"/>
  <c r="K201" i="34"/>
  <c r="M196" i="34"/>
  <c r="T196" i="34"/>
  <c r="M199" i="34"/>
  <c r="W201" i="34"/>
  <c r="V198" i="34"/>
  <c r="N199" i="34"/>
  <c r="V196" i="34"/>
  <c r="AC199" i="34"/>
  <c r="V203" i="34"/>
  <c r="M198" i="34"/>
  <c r="K197" i="34"/>
  <c r="V197" i="34"/>
  <c r="J203" i="34"/>
  <c r="K124" i="34"/>
  <c r="W196" i="34"/>
  <c r="AB200" i="34"/>
  <c r="N197" i="34"/>
  <c r="S203" i="34"/>
  <c r="J197" i="34"/>
  <c r="AB199" i="34"/>
  <c r="N200" i="34"/>
  <c r="N196" i="34"/>
  <c r="J124" i="34"/>
  <c r="AB124" i="34"/>
  <c r="R201" i="34"/>
  <c r="S201" i="34"/>
  <c r="V200" i="34"/>
  <c r="AC197" i="34"/>
  <c r="W197" i="34"/>
  <c r="J200" i="34"/>
  <c r="Z199" i="34"/>
  <c r="J199" i="34"/>
  <c r="S197" i="34"/>
  <c r="N202" i="34"/>
  <c r="W198" i="34"/>
  <c r="S196" i="34"/>
  <c r="M197" i="34"/>
  <c r="W202" i="34"/>
  <c r="M202" i="34"/>
  <c r="K198" i="34"/>
  <c r="K200" i="34"/>
  <c r="M200" i="34"/>
  <c r="S200" i="34"/>
  <c r="J202" i="34"/>
  <c r="S198" i="34"/>
  <c r="AC198" i="34"/>
  <c r="N124" i="34"/>
  <c r="N203" i="34"/>
  <c r="W200" i="34"/>
  <c r="W124" i="34"/>
  <c r="AC202" i="34"/>
  <c r="AA197" i="34"/>
  <c r="P124" i="34"/>
  <c r="P200" i="34"/>
  <c r="P197" i="34"/>
  <c r="AB197" i="34"/>
  <c r="AB201" i="34"/>
  <c r="J201" i="34"/>
  <c r="J198" i="34"/>
  <c r="K196" i="34"/>
  <c r="AB196" i="34"/>
  <c r="K202" i="34"/>
  <c r="P201" i="34"/>
  <c r="S124" i="34"/>
  <c r="Z124" i="34"/>
  <c r="Z197" i="34"/>
  <c r="Z201" i="34"/>
  <c r="O193" i="34"/>
  <c r="O173" i="34"/>
  <c r="O183" i="34"/>
  <c r="O163" i="34"/>
  <c r="O203" i="34"/>
  <c r="AB183" i="34"/>
  <c r="AB173" i="34"/>
  <c r="AB203" i="34"/>
  <c r="AB193" i="34"/>
  <c r="AB163" i="34"/>
  <c r="W203" i="34"/>
  <c r="W183" i="34"/>
  <c r="W173" i="34"/>
  <c r="W193" i="34"/>
  <c r="W163" i="34"/>
  <c r="AA94" i="34"/>
  <c r="AA121" i="34"/>
  <c r="AA130" i="34"/>
  <c r="AA112" i="34"/>
  <c r="AA103" i="34"/>
  <c r="M203" i="34"/>
  <c r="M163" i="34"/>
  <c r="M193" i="34"/>
  <c r="M173" i="34"/>
  <c r="M183" i="34"/>
  <c r="I124" i="34"/>
  <c r="I197" i="34"/>
  <c r="I196" i="34"/>
  <c r="I199" i="34"/>
  <c r="I202" i="34"/>
  <c r="I200" i="34"/>
  <c r="I201" i="34"/>
  <c r="I198" i="34"/>
  <c r="Z94" i="34"/>
  <c r="Z121" i="34"/>
  <c r="Z112" i="34"/>
  <c r="Z103" i="34"/>
  <c r="Z130" i="34"/>
  <c r="Y124" i="34"/>
  <c r="Y198" i="34"/>
  <c r="Y199" i="34"/>
  <c r="Y201" i="34"/>
  <c r="Y196" i="34"/>
  <c r="Y197" i="34"/>
  <c r="Y200" i="34"/>
  <c r="Y202" i="34"/>
  <c r="P130" i="34"/>
  <c r="P103" i="34"/>
  <c r="P121" i="34"/>
  <c r="P94" i="34"/>
  <c r="P112" i="34"/>
  <c r="L203" i="34"/>
  <c r="L163" i="34"/>
  <c r="L193" i="34"/>
  <c r="L173" i="34"/>
  <c r="L183" i="34"/>
  <c r="L124" i="34"/>
  <c r="L197" i="34"/>
  <c r="L198" i="34"/>
  <c r="L201" i="34"/>
  <c r="L199" i="34"/>
  <c r="L200" i="34"/>
  <c r="H130" i="34"/>
  <c r="H103" i="34"/>
  <c r="H121" i="34"/>
  <c r="H94" i="34"/>
  <c r="H112" i="34"/>
  <c r="X130" i="34"/>
  <c r="X103" i="34"/>
  <c r="X112" i="34"/>
  <c r="X121" i="34"/>
  <c r="X94" i="34"/>
  <c r="T203" i="34"/>
  <c r="T163" i="34"/>
  <c r="T193" i="34"/>
  <c r="T183" i="34"/>
  <c r="T173" i="34"/>
  <c r="AC163" i="34"/>
  <c r="AC193" i="34"/>
  <c r="AC203" i="34"/>
  <c r="AC183" i="34"/>
  <c r="L196" i="34"/>
  <c r="S94" i="34"/>
  <c r="S121" i="34"/>
  <c r="S130" i="34"/>
  <c r="S112" i="34"/>
  <c r="S103" i="34"/>
  <c r="Q124" i="34"/>
  <c r="Q197" i="34"/>
  <c r="Q198" i="34"/>
  <c r="Q200" i="34"/>
  <c r="Q199" i="34"/>
  <c r="Q202" i="34"/>
  <c r="Q196" i="34"/>
  <c r="Q201" i="34"/>
  <c r="Y203" i="34"/>
  <c r="O112" i="34"/>
  <c r="O130" i="34"/>
  <c r="O121" i="34"/>
  <c r="O103" i="34"/>
  <c r="O94" i="34"/>
  <c r="V112" i="34"/>
  <c r="V130" i="34"/>
  <c r="V121" i="34"/>
  <c r="V103" i="34"/>
  <c r="V94" i="34"/>
  <c r="K203" i="34"/>
  <c r="K183" i="34"/>
  <c r="K173" i="34"/>
  <c r="K193" i="34"/>
  <c r="K163" i="34"/>
  <c r="H201" i="34"/>
  <c r="H196" i="34"/>
  <c r="H197" i="34"/>
  <c r="H198" i="34"/>
  <c r="H200" i="34"/>
  <c r="H202" i="34"/>
  <c r="H199" i="34"/>
  <c r="H124" i="34"/>
  <c r="R193" i="34"/>
  <c r="R183" i="34"/>
  <c r="R203" i="34"/>
  <c r="R163" i="34"/>
  <c r="R173" i="34"/>
  <c r="AA201" i="34"/>
  <c r="AA124" i="34"/>
  <c r="AA199" i="34"/>
  <c r="AA198" i="34"/>
  <c r="AA200" i="34"/>
  <c r="AA196" i="34"/>
  <c r="AA202" i="34"/>
  <c r="U193" i="34"/>
  <c r="U183" i="34"/>
  <c r="U163" i="34"/>
  <c r="U173" i="34"/>
  <c r="U203" i="34"/>
  <c r="T200" i="34"/>
  <c r="T197" i="34"/>
  <c r="T198" i="34"/>
  <c r="T124" i="34"/>
  <c r="T199" i="34"/>
  <c r="T201" i="34"/>
  <c r="N173" i="33"/>
  <c r="R163" i="33"/>
  <c r="K163" i="33"/>
  <c r="K173" i="33"/>
  <c r="N163" i="33"/>
  <c r="N183" i="33"/>
  <c r="X103" i="33"/>
  <c r="I103" i="33"/>
  <c r="Q121" i="33"/>
  <c r="X112" i="33"/>
  <c r="I121" i="33"/>
  <c r="X94" i="33"/>
  <c r="I112" i="33"/>
  <c r="X121" i="33"/>
  <c r="T197" i="33"/>
  <c r="AB200" i="33"/>
  <c r="O197" i="33"/>
  <c r="Z203" i="33"/>
  <c r="N197" i="33"/>
  <c r="N200" i="33"/>
  <c r="N202" i="33"/>
  <c r="N201" i="33"/>
  <c r="W130" i="33"/>
  <c r="W112" i="33"/>
  <c r="W199" i="33"/>
  <c r="Z198" i="33"/>
  <c r="AA200" i="33"/>
  <c r="AC202" i="33"/>
  <c r="N199" i="33"/>
  <c r="W103" i="33"/>
  <c r="W94" i="33"/>
  <c r="Z197" i="33"/>
  <c r="W198" i="33"/>
  <c r="N203" i="33"/>
  <c r="W197" i="33"/>
  <c r="Z173" i="33"/>
  <c r="AC183" i="33"/>
  <c r="Q112" i="33"/>
  <c r="O163" i="33"/>
  <c r="P121" i="33"/>
  <c r="O183" i="33"/>
  <c r="R183" i="33"/>
  <c r="Z193" i="33"/>
  <c r="AC124" i="33"/>
  <c r="W202" i="33"/>
  <c r="AB196" i="33"/>
  <c r="AC199" i="33"/>
  <c r="AB198" i="33"/>
  <c r="AC197" i="33"/>
  <c r="Z201" i="33"/>
  <c r="K200" i="33"/>
  <c r="AB202" i="33"/>
  <c r="R124" i="33"/>
  <c r="M196" i="33"/>
  <c r="W200" i="33"/>
  <c r="M201" i="33"/>
  <c r="Z200" i="33"/>
  <c r="Z199" i="33"/>
  <c r="N196" i="33"/>
  <c r="N198" i="33"/>
  <c r="R196" i="33"/>
  <c r="W201" i="33"/>
  <c r="W124" i="33"/>
  <c r="O200" i="33"/>
  <c r="O202" i="33"/>
  <c r="AB199" i="33"/>
  <c r="R173" i="33"/>
  <c r="J203" i="33"/>
  <c r="J183" i="33"/>
  <c r="AC173" i="33"/>
  <c r="AC163" i="33"/>
  <c r="P196" i="33"/>
  <c r="T202" i="33"/>
  <c r="R202" i="33"/>
  <c r="Z124" i="33"/>
  <c r="X197" i="33"/>
  <c r="K124" i="33"/>
  <c r="R203" i="33"/>
  <c r="K203" i="33"/>
  <c r="Q196" i="33"/>
  <c r="L124" i="33"/>
  <c r="L201" i="33"/>
  <c r="L197" i="33"/>
  <c r="K196" i="33"/>
  <c r="T200" i="33"/>
  <c r="L196" i="33"/>
  <c r="L199" i="33"/>
  <c r="Q124" i="33"/>
  <c r="X199" i="33"/>
  <c r="AB197" i="33"/>
  <c r="H196" i="33"/>
  <c r="X200" i="33"/>
  <c r="V196" i="33"/>
  <c r="V200" i="33"/>
  <c r="Q197" i="33"/>
  <c r="V202" i="33"/>
  <c r="L200" i="33"/>
  <c r="O203" i="33"/>
  <c r="Z196" i="33"/>
  <c r="T198" i="33"/>
  <c r="P202" i="33"/>
  <c r="T201" i="33"/>
  <c r="X198" i="33"/>
  <c r="AC203" i="33"/>
  <c r="P198" i="33"/>
  <c r="R201" i="33"/>
  <c r="V199" i="33"/>
  <c r="T196" i="33"/>
  <c r="R197" i="33"/>
  <c r="P124" i="33"/>
  <c r="AC196" i="33"/>
  <c r="AC201" i="33"/>
  <c r="V197" i="33"/>
  <c r="X201" i="33"/>
  <c r="X196" i="33"/>
  <c r="P201" i="33"/>
  <c r="X202" i="33"/>
  <c r="AC200" i="33"/>
  <c r="AA196" i="33"/>
  <c r="T199" i="33"/>
  <c r="AA199" i="33"/>
  <c r="L198" i="33"/>
  <c r="H103" i="33"/>
  <c r="U163" i="33"/>
  <c r="M163" i="33"/>
  <c r="U193" i="33"/>
  <c r="M203" i="33"/>
  <c r="U173" i="33"/>
  <c r="M183" i="33"/>
  <c r="S163" i="33"/>
  <c r="S173" i="33"/>
  <c r="O103" i="33"/>
  <c r="S183" i="33"/>
  <c r="O112" i="33"/>
  <c r="S193" i="33"/>
  <c r="P103" i="33"/>
  <c r="O130" i="33"/>
  <c r="P112" i="33"/>
  <c r="H112" i="33"/>
  <c r="H94" i="33"/>
  <c r="H121" i="33"/>
  <c r="P130" i="33"/>
  <c r="M202" i="33"/>
  <c r="M124" i="33"/>
  <c r="H202" i="33"/>
  <c r="H201" i="33"/>
  <c r="H124" i="33"/>
  <c r="H200" i="33"/>
  <c r="U200" i="33"/>
  <c r="U199" i="33"/>
  <c r="U202" i="33"/>
  <c r="U197" i="33"/>
  <c r="U201" i="33"/>
  <c r="U196" i="33"/>
  <c r="U124" i="33"/>
  <c r="U203" i="33"/>
  <c r="M197" i="33"/>
  <c r="U198" i="33"/>
  <c r="Q198" i="33"/>
  <c r="Q200" i="33"/>
  <c r="Q199" i="33"/>
  <c r="Q202" i="33"/>
  <c r="O124" i="33"/>
  <c r="O196" i="33"/>
  <c r="M198" i="33"/>
  <c r="O198" i="33"/>
  <c r="H199" i="33"/>
  <c r="K199" i="33"/>
  <c r="K201" i="33"/>
  <c r="M200" i="33"/>
  <c r="H197" i="33"/>
  <c r="K198" i="33"/>
  <c r="P199" i="33"/>
  <c r="P200" i="33"/>
  <c r="O199" i="33"/>
  <c r="K197" i="33"/>
  <c r="V201" i="33"/>
  <c r="V198" i="33"/>
  <c r="AA202" i="33"/>
  <c r="AA198" i="33"/>
  <c r="AA201" i="33"/>
  <c r="R200" i="33"/>
  <c r="R198" i="33"/>
  <c r="Q193" i="33"/>
  <c r="Q203" i="33"/>
  <c r="Q183" i="33"/>
  <c r="Q173" i="33"/>
  <c r="Q163" i="33"/>
  <c r="I193" i="33"/>
  <c r="I183" i="33"/>
  <c r="I173" i="33"/>
  <c r="I203" i="33"/>
  <c r="I163" i="33"/>
  <c r="R130" i="33"/>
  <c r="R121" i="33"/>
  <c r="R112" i="33"/>
  <c r="R103" i="33"/>
  <c r="R94" i="33"/>
  <c r="J200" i="33"/>
  <c r="J124" i="33"/>
  <c r="J202" i="33"/>
  <c r="J199" i="33"/>
  <c r="J197" i="33"/>
  <c r="J201" i="33"/>
  <c r="J198" i="33"/>
  <c r="J196" i="33"/>
  <c r="K130" i="33"/>
  <c r="K121" i="33"/>
  <c r="K112" i="33"/>
  <c r="K103" i="33"/>
  <c r="K94" i="33"/>
  <c r="AA116" i="33"/>
  <c r="AA125" i="33"/>
  <c r="AA89" i="33"/>
  <c r="AA107" i="33"/>
  <c r="AA98" i="33"/>
  <c r="AA82" i="33"/>
  <c r="Z130" i="33"/>
  <c r="Z112" i="33"/>
  <c r="Z103" i="33"/>
  <c r="Z121" i="33"/>
  <c r="Z94" i="33"/>
  <c r="Y203" i="33"/>
  <c r="Y193" i="33"/>
  <c r="Y163" i="33"/>
  <c r="Y183" i="33"/>
  <c r="Y173" i="33"/>
  <c r="L130" i="33"/>
  <c r="L112" i="33"/>
  <c r="L121" i="33"/>
  <c r="L103" i="33"/>
  <c r="L94" i="33"/>
  <c r="W203" i="33"/>
  <c r="W183" i="33"/>
  <c r="W193" i="33"/>
  <c r="W173" i="33"/>
  <c r="W163" i="33"/>
  <c r="AC121" i="33"/>
  <c r="AC130" i="33"/>
  <c r="AC94" i="33"/>
  <c r="AC112" i="33"/>
  <c r="Y124" i="33"/>
  <c r="Y197" i="33"/>
  <c r="Y202" i="33"/>
  <c r="Y200" i="33"/>
  <c r="Y199" i="33"/>
  <c r="Y201" i="33"/>
  <c r="Y198" i="33"/>
  <c r="L183" i="33"/>
  <c r="L193" i="33"/>
  <c r="L173" i="33"/>
  <c r="L203" i="33"/>
  <c r="L163" i="33"/>
  <c r="U118" i="33"/>
  <c r="U91" i="33"/>
  <c r="U109" i="33"/>
  <c r="U85" i="33"/>
  <c r="U127" i="33"/>
  <c r="U100" i="33"/>
  <c r="S130" i="33"/>
  <c r="S121" i="33"/>
  <c r="S112" i="33"/>
  <c r="S103" i="33"/>
  <c r="S94" i="33"/>
  <c r="AA147" i="33"/>
  <c r="AA143" i="33"/>
  <c r="AB183" i="33"/>
  <c r="AB193" i="33"/>
  <c r="AB203" i="33"/>
  <c r="AB163" i="33"/>
  <c r="M121" i="33"/>
  <c r="M130" i="33"/>
  <c r="M103" i="33"/>
  <c r="M94" i="33"/>
  <c r="M112" i="33"/>
  <c r="X203" i="33"/>
  <c r="X163" i="33"/>
  <c r="X193" i="33"/>
  <c r="X183" i="33"/>
  <c r="X173" i="33"/>
  <c r="I199" i="33"/>
  <c r="I197" i="33"/>
  <c r="I124" i="33"/>
  <c r="I200" i="33"/>
  <c r="I201" i="33"/>
  <c r="I202" i="33"/>
  <c r="I198" i="33"/>
  <c r="AB121" i="33"/>
  <c r="AB130" i="33"/>
  <c r="AB112" i="33"/>
  <c r="AB103" i="33"/>
  <c r="AB94" i="33"/>
  <c r="H193" i="33"/>
  <c r="H183" i="33"/>
  <c r="H163" i="33"/>
  <c r="H173" i="33"/>
  <c r="H203" i="33"/>
  <c r="T183" i="33"/>
  <c r="T203" i="33"/>
  <c r="T173" i="33"/>
  <c r="T163" i="33"/>
  <c r="T193" i="33"/>
  <c r="V121" i="33"/>
  <c r="V103" i="33"/>
  <c r="V94" i="33"/>
  <c r="V130" i="33"/>
  <c r="V112" i="33"/>
  <c r="P163" i="33"/>
  <c r="P203" i="33"/>
  <c r="P173" i="33"/>
  <c r="P193" i="33"/>
  <c r="P183" i="33"/>
  <c r="T121" i="33"/>
  <c r="T130" i="33"/>
  <c r="T112" i="33"/>
  <c r="T103" i="33"/>
  <c r="T94" i="33"/>
  <c r="N121" i="33"/>
  <c r="N103" i="33"/>
  <c r="N94" i="33"/>
  <c r="N130" i="33"/>
  <c r="N112" i="33"/>
  <c r="V183" i="33"/>
  <c r="V193" i="33"/>
  <c r="V173" i="33"/>
  <c r="V163" i="33"/>
  <c r="V203" i="33"/>
  <c r="X167" i="32"/>
  <c r="W157" i="32"/>
  <c r="X172" i="32"/>
  <c r="W187" i="32"/>
  <c r="N85" i="32"/>
  <c r="N130" i="32" s="1"/>
  <c r="Z153" i="32"/>
  <c r="Z173" i="32" s="1"/>
  <c r="M91" i="32"/>
  <c r="N153" i="32"/>
  <c r="N173" i="32" s="1"/>
  <c r="N157" i="32"/>
  <c r="N118" i="32"/>
  <c r="M85" i="32"/>
  <c r="M112" i="32" s="1"/>
  <c r="M100" i="32"/>
  <c r="Z169" i="32"/>
  <c r="M182" i="32"/>
  <c r="P172" i="32"/>
  <c r="H169" i="32"/>
  <c r="Z171" i="32"/>
  <c r="H102" i="32"/>
  <c r="H167" i="32"/>
  <c r="AA166" i="32"/>
  <c r="Y171" i="32"/>
  <c r="R98" i="32"/>
  <c r="AC171" i="32"/>
  <c r="AA170" i="32"/>
  <c r="H172" i="32"/>
  <c r="Z97" i="32"/>
  <c r="H99" i="32"/>
  <c r="R169" i="32"/>
  <c r="Z166" i="32"/>
  <c r="R167" i="32"/>
  <c r="R170" i="32"/>
  <c r="V158" i="32"/>
  <c r="AC168" i="32"/>
  <c r="AC102" i="32"/>
  <c r="Y99" i="32"/>
  <c r="Z99" i="32"/>
  <c r="J172" i="32"/>
  <c r="AB158" i="32"/>
  <c r="V160" i="32"/>
  <c r="R97" i="32"/>
  <c r="H212" i="32"/>
  <c r="H98" i="32"/>
  <c r="S117" i="32"/>
  <c r="AC98" i="32"/>
  <c r="Y169" i="32"/>
  <c r="H97" i="32"/>
  <c r="Y166" i="32"/>
  <c r="R168" i="32"/>
  <c r="O187" i="32"/>
  <c r="R171" i="32"/>
  <c r="R172" i="32"/>
  <c r="H168" i="32"/>
  <c r="Y168" i="32"/>
  <c r="U191" i="32"/>
  <c r="N188" i="32"/>
  <c r="AA171" i="32"/>
  <c r="AC97" i="32"/>
  <c r="AA102" i="32"/>
  <c r="R102" i="32"/>
  <c r="AC169" i="32"/>
  <c r="AA169" i="32"/>
  <c r="AC153" i="32"/>
  <c r="AC173" i="32" s="1"/>
  <c r="Z168" i="32"/>
  <c r="T191" i="32"/>
  <c r="O115" i="32"/>
  <c r="P191" i="32"/>
  <c r="I169" i="32"/>
  <c r="I170" i="32"/>
  <c r="V162" i="32"/>
  <c r="M172" i="32"/>
  <c r="O157" i="32"/>
  <c r="AA190" i="32"/>
  <c r="Q168" i="32"/>
  <c r="V182" i="32"/>
  <c r="Z170" i="32"/>
  <c r="P100" i="32"/>
  <c r="Y116" i="32"/>
  <c r="O177" i="32"/>
  <c r="N182" i="32"/>
  <c r="Q171" i="32"/>
  <c r="U187" i="32"/>
  <c r="W190" i="32"/>
  <c r="O126" i="32"/>
  <c r="AB89" i="32"/>
  <c r="O188" i="32"/>
  <c r="P109" i="32"/>
  <c r="N177" i="32"/>
  <c r="I172" i="32"/>
  <c r="I171" i="32"/>
  <c r="S192" i="32"/>
  <c r="O190" i="32"/>
  <c r="R116" i="32"/>
  <c r="N100" i="32"/>
  <c r="Q170" i="32"/>
  <c r="Q97" i="32"/>
  <c r="I167" i="32"/>
  <c r="Z172" i="32"/>
  <c r="M171" i="32"/>
  <c r="O129" i="32"/>
  <c r="Q166" i="32"/>
  <c r="I182" i="32"/>
  <c r="L167" i="32"/>
  <c r="L153" i="32"/>
  <c r="L193" i="32" s="1"/>
  <c r="V167" i="32"/>
  <c r="M157" i="32"/>
  <c r="U182" i="32"/>
  <c r="U167" i="32"/>
  <c r="U177" i="32"/>
  <c r="V157" i="32"/>
  <c r="W182" i="32"/>
  <c r="X100" i="32"/>
  <c r="AC172" i="32"/>
  <c r="AC192" i="32"/>
  <c r="Q167" i="32"/>
  <c r="Y177" i="32"/>
  <c r="X109" i="32"/>
  <c r="T162" i="32"/>
  <c r="R187" i="32"/>
  <c r="Y167" i="32"/>
  <c r="P177" i="32"/>
  <c r="AB192" i="32"/>
  <c r="AA182" i="32"/>
  <c r="AB182" i="32"/>
  <c r="O192" i="32"/>
  <c r="O172" i="32"/>
  <c r="Q153" i="32"/>
  <c r="Q173" i="32" s="1"/>
  <c r="Q182" i="32"/>
  <c r="S153" i="32"/>
  <c r="S183" i="32" s="1"/>
  <c r="Q177" i="32"/>
  <c r="K172" i="32"/>
  <c r="Q172" i="32"/>
  <c r="J182" i="32"/>
  <c r="J153" i="32"/>
  <c r="J193" i="32" s="1"/>
  <c r="Y162" i="32"/>
  <c r="Y172" i="32"/>
  <c r="L182" i="32"/>
  <c r="Y192" i="32"/>
  <c r="H177" i="32"/>
  <c r="Y153" i="32"/>
  <c r="Y183" i="32" s="1"/>
  <c r="M167" i="32"/>
  <c r="Z143" i="32"/>
  <c r="W191" i="32"/>
  <c r="U161" i="32"/>
  <c r="H159" i="32"/>
  <c r="Q117" i="32"/>
  <c r="Q129" i="32"/>
  <c r="N186" i="32"/>
  <c r="U158" i="32"/>
  <c r="O168" i="32"/>
  <c r="T126" i="32"/>
  <c r="H162" i="32"/>
  <c r="U162" i="32"/>
  <c r="H160" i="32"/>
  <c r="V189" i="32"/>
  <c r="V187" i="32"/>
  <c r="N91" i="32"/>
  <c r="R125" i="32"/>
  <c r="AB159" i="32"/>
  <c r="Y190" i="32"/>
  <c r="W189" i="32"/>
  <c r="AB156" i="32"/>
  <c r="U88" i="32"/>
  <c r="U159" i="32"/>
  <c r="R192" i="32"/>
  <c r="U160" i="32"/>
  <c r="H161" i="32"/>
  <c r="N160" i="32"/>
  <c r="J158" i="32"/>
  <c r="H157" i="32"/>
  <c r="U129" i="32"/>
  <c r="H89" i="32"/>
  <c r="W115" i="32"/>
  <c r="K212" i="32"/>
  <c r="N127" i="32"/>
  <c r="W126" i="32"/>
  <c r="N158" i="32"/>
  <c r="U93" i="32"/>
  <c r="U157" i="32"/>
  <c r="R160" i="32"/>
  <c r="V120" i="32"/>
  <c r="O167" i="32"/>
  <c r="X117" i="32"/>
  <c r="X126" i="32"/>
  <c r="X120" i="32"/>
  <c r="X116" i="32"/>
  <c r="I115" i="32"/>
  <c r="I187" i="32"/>
  <c r="N120" i="32"/>
  <c r="T186" i="32"/>
  <c r="N187" i="32"/>
  <c r="S120" i="32"/>
  <c r="K117" i="32"/>
  <c r="W129" i="32"/>
  <c r="W117" i="32"/>
  <c r="W120" i="32"/>
  <c r="K115" i="32"/>
  <c r="I189" i="32"/>
  <c r="K120" i="32"/>
  <c r="K191" i="32"/>
  <c r="Q126" i="32"/>
  <c r="V126" i="32"/>
  <c r="X191" i="32"/>
  <c r="X118" i="32"/>
  <c r="V192" i="32"/>
  <c r="X115" i="32"/>
  <c r="J191" i="32"/>
  <c r="AC190" i="32"/>
  <c r="N126" i="32"/>
  <c r="I192" i="32"/>
  <c r="W188" i="32"/>
  <c r="V191" i="32"/>
  <c r="X192" i="32"/>
  <c r="R161" i="32"/>
  <c r="K129" i="32"/>
  <c r="N162" i="32"/>
  <c r="O117" i="32"/>
  <c r="O125" i="32"/>
  <c r="O116" i="32"/>
  <c r="W125" i="32"/>
  <c r="N191" i="32"/>
  <c r="K126" i="32"/>
  <c r="X188" i="32"/>
  <c r="X129" i="32"/>
  <c r="V188" i="32"/>
  <c r="Q116" i="32"/>
  <c r="X187" i="32"/>
  <c r="AC186" i="32"/>
  <c r="T120" i="32"/>
  <c r="H90" i="32"/>
  <c r="H93" i="32"/>
  <c r="H158" i="32"/>
  <c r="K188" i="32"/>
  <c r="S189" i="32"/>
  <c r="I125" i="32"/>
  <c r="AB90" i="32"/>
  <c r="Y189" i="32"/>
  <c r="X189" i="32"/>
  <c r="N156" i="32"/>
  <c r="I116" i="32"/>
  <c r="W192" i="32"/>
  <c r="O169" i="32"/>
  <c r="W116" i="32"/>
  <c r="Q186" i="32"/>
  <c r="L218" i="32"/>
  <c r="L124" i="32" s="1"/>
  <c r="AC90" i="32"/>
  <c r="AC89" i="32"/>
  <c r="AA117" i="32"/>
  <c r="AC191" i="32"/>
  <c r="I190" i="32"/>
  <c r="AC93" i="32"/>
  <c r="X127" i="32"/>
  <c r="AA93" i="32"/>
  <c r="X190" i="32"/>
  <c r="X125" i="32"/>
  <c r="U118" i="32"/>
  <c r="U127" i="32"/>
  <c r="U109" i="32"/>
  <c r="U100" i="32"/>
  <c r="U91" i="32"/>
  <c r="U85" i="32"/>
  <c r="W121" i="32"/>
  <c r="W112" i="32"/>
  <c r="W103" i="32"/>
  <c r="W94" i="32"/>
  <c r="W130" i="32"/>
  <c r="T163" i="32"/>
  <c r="T193" i="32"/>
  <c r="T173" i="32"/>
  <c r="T183" i="32"/>
  <c r="Z126" i="32"/>
  <c r="Z129" i="32"/>
  <c r="L93" i="32"/>
  <c r="L158" i="32"/>
  <c r="L160" i="32"/>
  <c r="L89" i="32"/>
  <c r="L88" i="32"/>
  <c r="P158" i="32"/>
  <c r="W99" i="32"/>
  <c r="H112" i="32"/>
  <c r="H103" i="32"/>
  <c r="H94" i="32"/>
  <c r="H130" i="32"/>
  <c r="H121" i="32"/>
  <c r="P159" i="32"/>
  <c r="L115" i="32"/>
  <c r="L129" i="32"/>
  <c r="L125" i="32"/>
  <c r="L116" i="32"/>
  <c r="P186" i="32"/>
  <c r="P176" i="32"/>
  <c r="P156" i="32"/>
  <c r="P166" i="32"/>
  <c r="P153" i="32"/>
  <c r="W102" i="32"/>
  <c r="S156" i="32"/>
  <c r="P212" i="32"/>
  <c r="R90" i="32"/>
  <c r="R88" i="32"/>
  <c r="R93" i="32"/>
  <c r="R157" i="32"/>
  <c r="L162" i="32"/>
  <c r="I191" i="32"/>
  <c r="R162" i="32"/>
  <c r="K158" i="32"/>
  <c r="S162" i="32"/>
  <c r="AA189" i="32"/>
  <c r="P188" i="32"/>
  <c r="J186" i="32"/>
  <c r="O102" i="32"/>
  <c r="I89" i="32"/>
  <c r="T190" i="32"/>
  <c r="J88" i="32"/>
  <c r="O99" i="32"/>
  <c r="J127" i="32"/>
  <c r="J100" i="32"/>
  <c r="J91" i="32"/>
  <c r="J85" i="32"/>
  <c r="J118" i="32"/>
  <c r="J109" i="32"/>
  <c r="K156" i="32"/>
  <c r="J192" i="32"/>
  <c r="J159" i="32"/>
  <c r="H176" i="32"/>
  <c r="H156" i="32"/>
  <c r="H153" i="32"/>
  <c r="H186" i="32"/>
  <c r="H166" i="32"/>
  <c r="Q192" i="32"/>
  <c r="J187" i="32"/>
  <c r="P115" i="32"/>
  <c r="H192" i="32"/>
  <c r="Z190" i="32"/>
  <c r="I157" i="32"/>
  <c r="P127" i="32"/>
  <c r="W97" i="32"/>
  <c r="W172" i="32"/>
  <c r="P187" i="32"/>
  <c r="U186" i="32"/>
  <c r="U166" i="32"/>
  <c r="U153" i="32"/>
  <c r="U176" i="32"/>
  <c r="U156" i="32"/>
  <c r="P125" i="32"/>
  <c r="Z192" i="32"/>
  <c r="Q189" i="32"/>
  <c r="I117" i="32"/>
  <c r="M118" i="32"/>
  <c r="R129" i="32"/>
  <c r="L187" i="32"/>
  <c r="X90" i="32"/>
  <c r="X88" i="32"/>
  <c r="X89" i="32"/>
  <c r="R176" i="32"/>
  <c r="R156" i="32"/>
  <c r="R186" i="32"/>
  <c r="R166" i="32"/>
  <c r="R153" i="32"/>
  <c r="T177" i="32"/>
  <c r="T167" i="32"/>
  <c r="T187" i="32"/>
  <c r="T157" i="32"/>
  <c r="Q118" i="32"/>
  <c r="Q100" i="32"/>
  <c r="Q109" i="32"/>
  <c r="Q85" i="32"/>
  <c r="Q127" i="32"/>
  <c r="Q91" i="32"/>
  <c r="S90" i="32"/>
  <c r="X159" i="32"/>
  <c r="L120" i="32"/>
  <c r="L191" i="32"/>
  <c r="J188" i="32"/>
  <c r="O218" i="32"/>
  <c r="O196" i="32" s="1"/>
  <c r="M218" i="32"/>
  <c r="M196" i="32" s="1"/>
  <c r="K218" i="32"/>
  <c r="K197" i="32" s="1"/>
  <c r="L212" i="32"/>
  <c r="R191" i="32"/>
  <c r="I161" i="32"/>
  <c r="O170" i="32"/>
  <c r="T192" i="32"/>
  <c r="Z159" i="32"/>
  <c r="H188" i="32"/>
  <c r="L159" i="32"/>
  <c r="J116" i="32"/>
  <c r="I176" i="32"/>
  <c r="I156" i="32"/>
  <c r="I166" i="32"/>
  <c r="I153" i="32"/>
  <c r="I186" i="32"/>
  <c r="Z120" i="32"/>
  <c r="I129" i="32"/>
  <c r="AB177" i="32"/>
  <c r="AB167" i="32"/>
  <c r="AB187" i="32"/>
  <c r="AB157" i="32"/>
  <c r="X112" i="32"/>
  <c r="X103" i="32"/>
  <c r="X94" i="32"/>
  <c r="X130" i="32"/>
  <c r="X121" i="32"/>
  <c r="R188" i="32"/>
  <c r="W168" i="32"/>
  <c r="H115" i="32"/>
  <c r="Z160" i="32"/>
  <c r="S161" i="32"/>
  <c r="W169" i="32"/>
  <c r="Z162" i="32"/>
  <c r="S93" i="32"/>
  <c r="I126" i="32"/>
  <c r="S160" i="32"/>
  <c r="L157" i="32"/>
  <c r="P90" i="32"/>
  <c r="P88" i="32"/>
  <c r="P93" i="32"/>
  <c r="M190" i="32"/>
  <c r="M117" i="32"/>
  <c r="M116" i="32"/>
  <c r="M126" i="32"/>
  <c r="M115" i="32"/>
  <c r="P89" i="32"/>
  <c r="P91" i="32"/>
  <c r="T125" i="32"/>
  <c r="S118" i="32"/>
  <c r="S85" i="32"/>
  <c r="S127" i="32"/>
  <c r="S91" i="32"/>
  <c r="S109" i="32"/>
  <c r="S100" i="32"/>
  <c r="V143" i="32"/>
  <c r="V146" i="32"/>
  <c r="P157" i="32"/>
  <c r="L156" i="32"/>
  <c r="O212" i="32"/>
  <c r="O98" i="32"/>
  <c r="I218" i="32"/>
  <c r="R126" i="32"/>
  <c r="R120" i="32"/>
  <c r="Z161" i="32"/>
  <c r="L188" i="32"/>
  <c r="L190" i="32"/>
  <c r="P161" i="32"/>
  <c r="P120" i="32"/>
  <c r="X158" i="32"/>
  <c r="J162" i="32"/>
  <c r="K94" i="32"/>
  <c r="K103" i="32"/>
  <c r="K112" i="32"/>
  <c r="K121" i="32"/>
  <c r="K130" i="32"/>
  <c r="J157" i="32"/>
  <c r="P162" i="32"/>
  <c r="L161" i="32"/>
  <c r="Y120" i="32"/>
  <c r="Y115" i="32"/>
  <c r="I212" i="32"/>
  <c r="N159" i="32"/>
  <c r="N93" i="32"/>
  <c r="N90" i="32"/>
  <c r="N89" i="32"/>
  <c r="N88" i="32"/>
  <c r="P218" i="32"/>
  <c r="X160" i="32"/>
  <c r="P190" i="32"/>
  <c r="W171" i="32"/>
  <c r="L192" i="32"/>
  <c r="AC189" i="32"/>
  <c r="AC116" i="32"/>
  <c r="AC126" i="32"/>
  <c r="O171" i="32"/>
  <c r="O166" i="32"/>
  <c r="O186" i="32"/>
  <c r="O176" i="32"/>
  <c r="O156" i="32"/>
  <c r="O153" i="32"/>
  <c r="L189" i="32"/>
  <c r="L126" i="32"/>
  <c r="K88" i="32"/>
  <c r="AC129" i="32"/>
  <c r="Z188" i="32"/>
  <c r="S167" i="32"/>
  <c r="S187" i="32"/>
  <c r="S157" i="32"/>
  <c r="S177" i="32"/>
  <c r="S125" i="32"/>
  <c r="S116" i="32"/>
  <c r="R158" i="32"/>
  <c r="K160" i="32"/>
  <c r="X166" i="32"/>
  <c r="X156" i="32"/>
  <c r="X186" i="32"/>
  <c r="X153" i="32"/>
  <c r="X176" i="32"/>
  <c r="AA135" i="32"/>
  <c r="AA80" i="32"/>
  <c r="I160" i="32"/>
  <c r="Z187" i="32"/>
  <c r="Z167" i="32"/>
  <c r="Z177" i="32"/>
  <c r="Z157" i="32"/>
  <c r="M192" i="32"/>
  <c r="AC188" i="32"/>
  <c r="U188" i="32"/>
  <c r="M153" i="32"/>
  <c r="M176" i="32"/>
  <c r="M156" i="32"/>
  <c r="M186" i="32"/>
  <c r="M166" i="32"/>
  <c r="Y85" i="32"/>
  <c r="Y91" i="32"/>
  <c r="Y127" i="32"/>
  <c r="Y118" i="32"/>
  <c r="Y100" i="32"/>
  <c r="Y109" i="32"/>
  <c r="X157" i="32"/>
  <c r="L186" i="32"/>
  <c r="W98" i="32"/>
  <c r="Z117" i="32"/>
  <c r="W167" i="32"/>
  <c r="AB153" i="32"/>
  <c r="S186" i="32"/>
  <c r="AB91" i="32"/>
  <c r="AB127" i="32"/>
  <c r="AB118" i="32"/>
  <c r="AB109" i="32"/>
  <c r="AB100" i="32"/>
  <c r="AB85" i="32"/>
  <c r="AA126" i="32"/>
  <c r="S190" i="32"/>
  <c r="K162" i="32"/>
  <c r="Z115" i="32"/>
  <c r="T188" i="32"/>
  <c r="T115" i="32"/>
  <c r="T129" i="32"/>
  <c r="Z90" i="32"/>
  <c r="Z88" i="32"/>
  <c r="Z93" i="32"/>
  <c r="H117" i="32"/>
  <c r="H116" i="32"/>
  <c r="H126" i="32"/>
  <c r="H190" i="32"/>
  <c r="H120" i="32"/>
  <c r="J126" i="32"/>
  <c r="J120" i="32"/>
  <c r="J129" i="32"/>
  <c r="S159" i="32"/>
  <c r="T116" i="32"/>
  <c r="P117" i="32"/>
  <c r="P116" i="32"/>
  <c r="P126" i="32"/>
  <c r="Q191" i="32"/>
  <c r="Q115" i="32"/>
  <c r="Q120" i="32"/>
  <c r="R115" i="32"/>
  <c r="R189" i="32"/>
  <c r="X91" i="32"/>
  <c r="H109" i="32"/>
  <c r="H127" i="32"/>
  <c r="H100" i="32"/>
  <c r="H91" i="32"/>
  <c r="H118" i="32"/>
  <c r="J89" i="32"/>
  <c r="H189" i="32"/>
  <c r="L90" i="32"/>
  <c r="AA129" i="32"/>
  <c r="W127" i="32"/>
  <c r="W100" i="32"/>
  <c r="W91" i="32"/>
  <c r="W118" i="32"/>
  <c r="W109" i="32"/>
  <c r="I90" i="32"/>
  <c r="N218" i="32"/>
  <c r="J218" i="32"/>
  <c r="AB88" i="32"/>
  <c r="AB160" i="32"/>
  <c r="AB93" i="32"/>
  <c r="N129" i="32"/>
  <c r="N117" i="32"/>
  <c r="N116" i="32"/>
  <c r="N189" i="32"/>
  <c r="N115" i="32"/>
  <c r="H218" i="32"/>
  <c r="W170" i="32"/>
  <c r="M189" i="32"/>
  <c r="AB162" i="32"/>
  <c r="N125" i="32"/>
  <c r="N161" i="32"/>
  <c r="AA192" i="32"/>
  <c r="T189" i="32"/>
  <c r="J125" i="32"/>
  <c r="Y188" i="32"/>
  <c r="P118" i="32"/>
  <c r="Y129" i="32"/>
  <c r="AC125" i="32"/>
  <c r="M191" i="32"/>
  <c r="K187" i="32"/>
  <c r="K167" i="32"/>
  <c r="K157" i="32"/>
  <c r="K177" i="32"/>
  <c r="AC88" i="32"/>
  <c r="P112" i="32"/>
  <c r="P130" i="32"/>
  <c r="P121" i="32"/>
  <c r="P103" i="32"/>
  <c r="P94" i="32"/>
  <c r="I159" i="32"/>
  <c r="Y117" i="32"/>
  <c r="V159" i="32"/>
  <c r="V93" i="32"/>
  <c r="V90" i="32"/>
  <c r="V88" i="32"/>
  <c r="P192" i="32"/>
  <c r="J190" i="32"/>
  <c r="Q187" i="32"/>
  <c r="W166" i="32"/>
  <c r="W176" i="32"/>
  <c r="W186" i="32"/>
  <c r="W153" i="32"/>
  <c r="W156" i="32"/>
  <c r="S126" i="32"/>
  <c r="L117" i="32"/>
  <c r="O97" i="32"/>
  <c r="AC158" i="32"/>
  <c r="Y187" i="32"/>
  <c r="U120" i="32"/>
  <c r="O127" i="32"/>
  <c r="O100" i="32"/>
  <c r="O91" i="32"/>
  <c r="O118" i="32"/>
  <c r="O109" i="32"/>
  <c r="O85" i="32"/>
  <c r="AC156" i="32"/>
  <c r="R117" i="32"/>
  <c r="K161" i="32"/>
  <c r="S188" i="32"/>
  <c r="S129" i="32"/>
  <c r="Y126" i="32"/>
  <c r="T91" i="32"/>
  <c r="T85" i="32"/>
  <c r="T127" i="32"/>
  <c r="T118" i="32"/>
  <c r="T109" i="32"/>
  <c r="T100" i="32"/>
  <c r="U125" i="32"/>
  <c r="U116" i="32"/>
  <c r="U107" i="32"/>
  <c r="U98" i="32"/>
  <c r="U89" i="32"/>
  <c r="V107" i="32"/>
  <c r="V125" i="32"/>
  <c r="V98" i="32"/>
  <c r="V82" i="32"/>
  <c r="V89" i="32"/>
  <c r="V116" i="32"/>
  <c r="K183" i="32"/>
  <c r="K173" i="32"/>
  <c r="K163" i="32"/>
  <c r="K193" i="32"/>
  <c r="R127" i="32"/>
  <c r="R100" i="32"/>
  <c r="R91" i="32"/>
  <c r="R109" i="32"/>
  <c r="R85" i="32"/>
  <c r="R118" i="32"/>
  <c r="M188" i="32"/>
  <c r="K90" i="32"/>
  <c r="J156" i="32"/>
  <c r="J93" i="32"/>
  <c r="J90" i="32"/>
  <c r="J160" i="32"/>
  <c r="S89" i="32"/>
  <c r="N212" i="32"/>
  <c r="J212" i="32"/>
  <c r="Z191" i="32"/>
  <c r="K159" i="32"/>
  <c r="Y191" i="32"/>
  <c r="AC159" i="32"/>
  <c r="K192" i="32"/>
  <c r="K186" i="32"/>
  <c r="K189" i="32"/>
  <c r="K125" i="32"/>
  <c r="AA162" i="32"/>
  <c r="H191" i="32"/>
  <c r="Z189" i="32"/>
  <c r="R159" i="32"/>
  <c r="K118" i="32"/>
  <c r="K127" i="32"/>
  <c r="K91" i="32"/>
  <c r="K109" i="32"/>
  <c r="K100" i="32"/>
  <c r="AA188" i="32"/>
  <c r="AC177" i="32"/>
  <c r="AC157" i="32"/>
  <c r="AC167" i="32"/>
  <c r="AC187" i="32"/>
  <c r="M127" i="32"/>
  <c r="AC117" i="32"/>
  <c r="X93" i="32"/>
  <c r="I127" i="32"/>
  <c r="I85" i="32"/>
  <c r="I91" i="32"/>
  <c r="I118" i="32"/>
  <c r="I100" i="32"/>
  <c r="I109" i="32"/>
  <c r="Z127" i="32"/>
  <c r="Z100" i="32"/>
  <c r="Z91" i="32"/>
  <c r="Z118" i="32"/>
  <c r="Z109" i="32"/>
  <c r="Z85" i="32"/>
  <c r="I188" i="32"/>
  <c r="Z158" i="32"/>
  <c r="J189" i="32"/>
  <c r="M120" i="32"/>
  <c r="S88" i="32"/>
  <c r="H129" i="32"/>
  <c r="I88" i="32"/>
  <c r="I162" i="32"/>
  <c r="AA160" i="32"/>
  <c r="K190" i="32"/>
  <c r="M129" i="32"/>
  <c r="AC115" i="32"/>
  <c r="AC118" i="32"/>
  <c r="AC85" i="32"/>
  <c r="AC127" i="32"/>
  <c r="AC109" i="32"/>
  <c r="AC100" i="32"/>
  <c r="AC91" i="32"/>
  <c r="V115" i="32"/>
  <c r="V129" i="32"/>
  <c r="V117" i="32"/>
  <c r="X162" i="32"/>
  <c r="Q125" i="32"/>
  <c r="Z89" i="32"/>
  <c r="Z116" i="32"/>
  <c r="Z107" i="32"/>
  <c r="Z98" i="32"/>
  <c r="Z125" i="32"/>
  <c r="Z186" i="32"/>
  <c r="U192" i="32"/>
  <c r="AA191" i="32"/>
  <c r="S191" i="32"/>
  <c r="Q190" i="32"/>
  <c r="H187" i="32"/>
  <c r="AA90" i="32"/>
  <c r="AC162" i="32"/>
  <c r="Y186" i="32"/>
  <c r="J117" i="32"/>
  <c r="I158" i="32"/>
  <c r="AA120" i="32"/>
  <c r="K93" i="32"/>
  <c r="L91" i="32"/>
  <c r="L85" i="32"/>
  <c r="L127" i="32"/>
  <c r="L118" i="32"/>
  <c r="L109" i="32"/>
  <c r="L100" i="32"/>
  <c r="N192" i="32"/>
  <c r="M187" i="32"/>
  <c r="P189" i="32"/>
  <c r="R85" i="31"/>
  <c r="R94" i="31" s="1"/>
  <c r="AC177" i="31"/>
  <c r="V182" i="31"/>
  <c r="S192" i="31"/>
  <c r="M177" i="31"/>
  <c r="AB182" i="31"/>
  <c r="Z91" i="31"/>
  <c r="M157" i="31"/>
  <c r="U172" i="31"/>
  <c r="AC157" i="31"/>
  <c r="Z172" i="31"/>
  <c r="U177" i="31"/>
  <c r="R100" i="31"/>
  <c r="Q157" i="31"/>
  <c r="V162" i="31"/>
  <c r="U182" i="31"/>
  <c r="Z162" i="31"/>
  <c r="U187" i="31"/>
  <c r="K177" i="31"/>
  <c r="K94" i="31"/>
  <c r="N182" i="31"/>
  <c r="W199" i="31"/>
  <c r="AA118" i="31"/>
  <c r="I220" i="31"/>
  <c r="I201" i="31" s="1"/>
  <c r="N157" i="31"/>
  <c r="R169" i="31"/>
  <c r="N125" i="31"/>
  <c r="N89" i="31"/>
  <c r="W125" i="31"/>
  <c r="AA162" i="31"/>
  <c r="M167" i="31"/>
  <c r="U191" i="31"/>
  <c r="K167" i="31"/>
  <c r="N188" i="31"/>
  <c r="AB115" i="31"/>
  <c r="K100" i="31"/>
  <c r="O189" i="31"/>
  <c r="N189" i="31"/>
  <c r="R98" i="31"/>
  <c r="M93" i="31"/>
  <c r="O102" i="31"/>
  <c r="L191" i="31"/>
  <c r="H169" i="31"/>
  <c r="O126" i="31"/>
  <c r="M90" i="31"/>
  <c r="AA172" i="31"/>
  <c r="X169" i="31"/>
  <c r="X157" i="31"/>
  <c r="V170" i="31"/>
  <c r="L117" i="31"/>
  <c r="S100" i="31"/>
  <c r="Z120" i="31"/>
  <c r="N93" i="31"/>
  <c r="P120" i="31"/>
  <c r="M170" i="31"/>
  <c r="W115" i="31"/>
  <c r="U171" i="31"/>
  <c r="I157" i="31"/>
  <c r="U98" i="31"/>
  <c r="X125" i="31"/>
  <c r="AC162" i="31"/>
  <c r="Q162" i="31"/>
  <c r="U126" i="31"/>
  <c r="AA161" i="31"/>
  <c r="P190" i="31"/>
  <c r="AB220" i="31"/>
  <c r="AB202" i="31" s="1"/>
  <c r="H170" i="31"/>
  <c r="U192" i="31"/>
  <c r="O160" i="31"/>
  <c r="K168" i="31"/>
  <c r="Z188" i="31"/>
  <c r="V171" i="31"/>
  <c r="L170" i="31"/>
  <c r="O99" i="31"/>
  <c r="Z129" i="31"/>
  <c r="AB102" i="31"/>
  <c r="O116" i="31"/>
  <c r="W189" i="31"/>
  <c r="N88" i="31"/>
  <c r="I162" i="31"/>
  <c r="R129" i="31"/>
  <c r="V172" i="31"/>
  <c r="R191" i="31"/>
  <c r="T169" i="31"/>
  <c r="N191" i="31"/>
  <c r="J99" i="31"/>
  <c r="M161" i="31"/>
  <c r="U188" i="31"/>
  <c r="Q90" i="31"/>
  <c r="O125" i="31"/>
  <c r="M172" i="31"/>
  <c r="U125" i="31"/>
  <c r="L220" i="31"/>
  <c r="L199" i="31" s="1"/>
  <c r="J171" i="31"/>
  <c r="P187" i="31"/>
  <c r="W170" i="31"/>
  <c r="M159" i="31"/>
  <c r="N190" i="31"/>
  <c r="J168" i="31"/>
  <c r="P188" i="31"/>
  <c r="T167" i="31"/>
  <c r="U117" i="31"/>
  <c r="L115" i="31"/>
  <c r="V99" i="31"/>
  <c r="W191" i="31"/>
  <c r="P98" i="31"/>
  <c r="N120" i="31"/>
  <c r="AC93" i="31"/>
  <c r="AC161" i="31"/>
  <c r="O168" i="31"/>
  <c r="O156" i="31"/>
  <c r="L116" i="31"/>
  <c r="W187" i="31"/>
  <c r="T172" i="31"/>
  <c r="T182" i="31"/>
  <c r="O157" i="31"/>
  <c r="V187" i="31"/>
  <c r="O177" i="31"/>
  <c r="V177" i="31"/>
  <c r="S85" i="31"/>
  <c r="S121" i="31" s="1"/>
  <c r="Z85" i="31"/>
  <c r="Z94" i="31" s="1"/>
  <c r="O187" i="31"/>
  <c r="X167" i="31"/>
  <c r="J85" i="31"/>
  <c r="J121" i="31" s="1"/>
  <c r="H109" i="31"/>
  <c r="W177" i="31"/>
  <c r="T192" i="31"/>
  <c r="AA85" i="31"/>
  <c r="AA103" i="31" s="1"/>
  <c r="R167" i="31"/>
  <c r="AB192" i="31"/>
  <c r="Z167" i="31"/>
  <c r="R162" i="31"/>
  <c r="AA91" i="31"/>
  <c r="H118" i="31"/>
  <c r="W153" i="31"/>
  <c r="W193" i="31" s="1"/>
  <c r="Z127" i="31"/>
  <c r="M162" i="31"/>
  <c r="R172" i="31"/>
  <c r="K162" i="31"/>
  <c r="S177" i="31"/>
  <c r="O153" i="31"/>
  <c r="O173" i="31" s="1"/>
  <c r="AC192" i="31"/>
  <c r="M192" i="31"/>
  <c r="V157" i="31"/>
  <c r="Q192" i="31"/>
  <c r="X192" i="31"/>
  <c r="Q177" i="31"/>
  <c r="H127" i="31"/>
  <c r="S167" i="31"/>
  <c r="P162" i="31"/>
  <c r="P182" i="31"/>
  <c r="H192" i="31"/>
  <c r="Z157" i="31"/>
  <c r="Q182" i="31"/>
  <c r="H182" i="31"/>
  <c r="Y191" i="31"/>
  <c r="Y125" i="31"/>
  <c r="Y117" i="31"/>
  <c r="Y187" i="31"/>
  <c r="Y192" i="31"/>
  <c r="Y120" i="31"/>
  <c r="Y116" i="31"/>
  <c r="Y189" i="31"/>
  <c r="Y88" i="31"/>
  <c r="Y89" i="31"/>
  <c r="Y159" i="31"/>
  <c r="Y160" i="31"/>
  <c r="Y161" i="31"/>
  <c r="Y157" i="31"/>
  <c r="Y158" i="31"/>
  <c r="H88" i="31"/>
  <c r="H93" i="31"/>
  <c r="H89" i="31"/>
  <c r="H91" i="31"/>
  <c r="H162" i="31"/>
  <c r="H90" i="31"/>
  <c r="H159" i="31"/>
  <c r="H158" i="31"/>
  <c r="H161" i="31"/>
  <c r="U166" i="31"/>
  <c r="U186" i="31"/>
  <c r="U176" i="31"/>
  <c r="U153" i="31"/>
  <c r="U156" i="31"/>
  <c r="S89" i="31"/>
  <c r="S93" i="31"/>
  <c r="S90" i="31"/>
  <c r="S161" i="31"/>
  <c r="S159" i="31"/>
  <c r="S157" i="31"/>
  <c r="S160" i="31"/>
  <c r="S158" i="31"/>
  <c r="S91" i="31"/>
  <c r="T130" i="31"/>
  <c r="T94" i="31"/>
  <c r="T121" i="31"/>
  <c r="T112" i="31"/>
  <c r="T103" i="31"/>
  <c r="Y115" i="31"/>
  <c r="U127" i="31"/>
  <c r="U118" i="31"/>
  <c r="U109" i="31"/>
  <c r="U100" i="31"/>
  <c r="U91" i="31"/>
  <c r="U85" i="31"/>
  <c r="Y118" i="31"/>
  <c r="Y127" i="31"/>
  <c r="Y100" i="31"/>
  <c r="Y85" i="31"/>
  <c r="Y91" i="31"/>
  <c r="Y109" i="31"/>
  <c r="J115" i="31"/>
  <c r="J129" i="31"/>
  <c r="J126" i="31"/>
  <c r="J125" i="31"/>
  <c r="J118" i="31"/>
  <c r="J191" i="31"/>
  <c r="J187" i="31"/>
  <c r="J189" i="31"/>
  <c r="J190" i="31"/>
  <c r="J120" i="31"/>
  <c r="J188" i="31"/>
  <c r="J117" i="31"/>
  <c r="J192" i="31"/>
  <c r="L176" i="31"/>
  <c r="L186" i="31"/>
  <c r="L166" i="31"/>
  <c r="L153" i="31"/>
  <c r="L156" i="31"/>
  <c r="W88" i="31"/>
  <c r="W89" i="31"/>
  <c r="W93" i="31"/>
  <c r="W156" i="31"/>
  <c r="W90" i="31"/>
  <c r="W158" i="31"/>
  <c r="W160" i="31"/>
  <c r="W157" i="31"/>
  <c r="W159" i="31"/>
  <c r="W161" i="31"/>
  <c r="W169" i="31"/>
  <c r="W102" i="31"/>
  <c r="W167" i="31"/>
  <c r="W97" i="31"/>
  <c r="W172" i="31"/>
  <c r="W166" i="31"/>
  <c r="W168" i="31"/>
  <c r="I212" i="31"/>
  <c r="I102" i="31"/>
  <c r="I97" i="31"/>
  <c r="I167" i="31"/>
  <c r="I99" i="31"/>
  <c r="I170" i="31"/>
  <c r="I172" i="31"/>
  <c r="I168" i="31"/>
  <c r="I98" i="31"/>
  <c r="I171" i="31"/>
  <c r="AB99" i="31"/>
  <c r="AB170" i="31"/>
  <c r="AB168" i="31"/>
  <c r="AB167" i="31"/>
  <c r="R88" i="31"/>
  <c r="R89" i="31"/>
  <c r="R93" i="31"/>
  <c r="R90" i="31"/>
  <c r="R157" i="31"/>
  <c r="R160" i="31"/>
  <c r="R161" i="31"/>
  <c r="R158" i="31"/>
  <c r="R91" i="31"/>
  <c r="J88" i="31"/>
  <c r="J89" i="31"/>
  <c r="J93" i="31"/>
  <c r="J90" i="31"/>
  <c r="J162" i="31"/>
  <c r="J157" i="31"/>
  <c r="J160" i="31"/>
  <c r="J159" i="31"/>
  <c r="J161" i="31"/>
  <c r="J158" i="31"/>
  <c r="Q156" i="31"/>
  <c r="Q186" i="31"/>
  <c r="Q176" i="31"/>
  <c r="Q153" i="31"/>
  <c r="Q166" i="31"/>
  <c r="Y93" i="31"/>
  <c r="Y162" i="31"/>
  <c r="AA187" i="31"/>
  <c r="H199" i="31"/>
  <c r="Y176" i="31"/>
  <c r="Y166" i="31"/>
  <c r="Y186" i="31"/>
  <c r="Y156" i="31"/>
  <c r="Y153" i="31"/>
  <c r="H160" i="31"/>
  <c r="H187" i="31"/>
  <c r="H167" i="31"/>
  <c r="H157" i="31"/>
  <c r="H177" i="31"/>
  <c r="Y90" i="31"/>
  <c r="S88" i="31"/>
  <c r="W171" i="31"/>
  <c r="J127" i="31"/>
  <c r="AA97" i="31"/>
  <c r="X88" i="31"/>
  <c r="X89" i="31"/>
  <c r="X159" i="31"/>
  <c r="X93" i="31"/>
  <c r="X162" i="31"/>
  <c r="Y129" i="31"/>
  <c r="W202" i="31"/>
  <c r="L90" i="31"/>
  <c r="L160" i="31"/>
  <c r="L88" i="31"/>
  <c r="L161" i="31"/>
  <c r="L89" i="31"/>
  <c r="L157" i="31"/>
  <c r="L93" i="31"/>
  <c r="L159" i="31"/>
  <c r="L158" i="31"/>
  <c r="N168" i="31"/>
  <c r="N97" i="31"/>
  <c r="N169" i="31"/>
  <c r="N102" i="31"/>
  <c r="N167" i="31"/>
  <c r="N98" i="31"/>
  <c r="N99" i="31"/>
  <c r="Y102" i="31"/>
  <c r="Y97" i="31"/>
  <c r="Y99" i="31"/>
  <c r="Y98" i="31"/>
  <c r="Y169" i="31"/>
  <c r="Y171" i="31"/>
  <c r="Y170" i="31"/>
  <c r="Y168" i="31"/>
  <c r="Y167" i="31"/>
  <c r="Y172" i="31"/>
  <c r="AA117" i="31"/>
  <c r="AA116" i="31"/>
  <c r="AA115" i="31"/>
  <c r="AA188" i="31"/>
  <c r="AA191" i="31"/>
  <c r="AA129" i="31"/>
  <c r="AA189" i="31"/>
  <c r="AA125" i="31"/>
  <c r="AA126" i="31"/>
  <c r="AA120" i="31"/>
  <c r="AA192" i="31"/>
  <c r="AA127" i="31"/>
  <c r="L162" i="31"/>
  <c r="N170" i="31"/>
  <c r="Y188" i="31"/>
  <c r="I169" i="31"/>
  <c r="Y126" i="31"/>
  <c r="K186" i="31"/>
  <c r="K176" i="31"/>
  <c r="K166" i="31"/>
  <c r="K153" i="31"/>
  <c r="K156" i="31"/>
  <c r="M127" i="31"/>
  <c r="M109" i="31"/>
  <c r="M100" i="31"/>
  <c r="M118" i="31"/>
  <c r="M91" i="31"/>
  <c r="M85" i="31"/>
  <c r="Y190" i="31"/>
  <c r="I116" i="31"/>
  <c r="I115" i="31"/>
  <c r="I129" i="31"/>
  <c r="I126" i="31"/>
  <c r="I191" i="31"/>
  <c r="I187" i="31"/>
  <c r="I117" i="31"/>
  <c r="I190" i="31"/>
  <c r="I188" i="31"/>
  <c r="I120" i="31"/>
  <c r="I192" i="31"/>
  <c r="I189" i="31"/>
  <c r="I125" i="31"/>
  <c r="P88" i="31"/>
  <c r="P89" i="31"/>
  <c r="P93" i="31"/>
  <c r="P159" i="31"/>
  <c r="P160" i="31"/>
  <c r="P161" i="31"/>
  <c r="P90" i="31"/>
  <c r="P158" i="31"/>
  <c r="K129" i="31"/>
  <c r="K130" i="31"/>
  <c r="K127" i="31"/>
  <c r="K125" i="31"/>
  <c r="K120" i="31"/>
  <c r="K190" i="31"/>
  <c r="K189" i="31"/>
  <c r="K188" i="31"/>
  <c r="K126" i="31"/>
  <c r="K116" i="31"/>
  <c r="K187" i="31"/>
  <c r="K192" i="31"/>
  <c r="K121" i="31"/>
  <c r="K117" i="31"/>
  <c r="K118" i="31"/>
  <c r="K191" i="31"/>
  <c r="H212" i="31"/>
  <c r="H102" i="31"/>
  <c r="H97" i="31"/>
  <c r="H100" i="31"/>
  <c r="H98" i="31"/>
  <c r="H168" i="31"/>
  <c r="H99" i="31"/>
  <c r="H172" i="31"/>
  <c r="AA102" i="31"/>
  <c r="AA99" i="31"/>
  <c r="AA100" i="31"/>
  <c r="AA167" i="31"/>
  <c r="AA168" i="31"/>
  <c r="AA171" i="31"/>
  <c r="AA169" i="31"/>
  <c r="AA170" i="31"/>
  <c r="J212" i="31"/>
  <c r="J102" i="31"/>
  <c r="J97" i="31"/>
  <c r="J169" i="31"/>
  <c r="J100" i="31"/>
  <c r="J172" i="31"/>
  <c r="J167" i="31"/>
  <c r="J170" i="31"/>
  <c r="T90" i="31"/>
  <c r="T162" i="31"/>
  <c r="T88" i="31"/>
  <c r="T159" i="31"/>
  <c r="T89" i="31"/>
  <c r="T161" i="31"/>
  <c r="T93" i="31"/>
  <c r="T157" i="31"/>
  <c r="T160" i="31"/>
  <c r="X160" i="31"/>
  <c r="AB172" i="31"/>
  <c r="X158" i="31"/>
  <c r="AB98" i="31"/>
  <c r="J91" i="31"/>
  <c r="W109" i="31"/>
  <c r="W127" i="31"/>
  <c r="W100" i="31"/>
  <c r="W91" i="31"/>
  <c r="W85" i="31"/>
  <c r="W118" i="31"/>
  <c r="J116" i="31"/>
  <c r="R156" i="31"/>
  <c r="R186" i="31"/>
  <c r="R176" i="31"/>
  <c r="R153" i="31"/>
  <c r="R166" i="31"/>
  <c r="AB109" i="31"/>
  <c r="AB127" i="31"/>
  <c r="AB100" i="31"/>
  <c r="AB91" i="31"/>
  <c r="AB118" i="31"/>
  <c r="AB85" i="31"/>
  <c r="AA190" i="31"/>
  <c r="W162" i="31"/>
  <c r="Q102" i="31"/>
  <c r="Q99" i="31"/>
  <c r="Q97" i="31"/>
  <c r="AA89" i="31"/>
  <c r="AA93" i="31"/>
  <c r="AA90" i="31"/>
  <c r="X129" i="31"/>
  <c r="X120" i="31"/>
  <c r="M166" i="31"/>
  <c r="M153" i="31"/>
  <c r="M156" i="31"/>
  <c r="M186" i="31"/>
  <c r="M176" i="31"/>
  <c r="S116" i="31"/>
  <c r="S126" i="31"/>
  <c r="S115" i="31"/>
  <c r="X170" i="31"/>
  <c r="Q171" i="31"/>
  <c r="L192" i="31"/>
  <c r="X171" i="31"/>
  <c r="T186" i="31"/>
  <c r="T176" i="31"/>
  <c r="T166" i="31"/>
  <c r="T153" i="31"/>
  <c r="T156" i="31"/>
  <c r="L190" i="31"/>
  <c r="L130" i="31"/>
  <c r="L121" i="31"/>
  <c r="L112" i="31"/>
  <c r="L103" i="31"/>
  <c r="L94" i="31"/>
  <c r="Z126" i="31"/>
  <c r="O127" i="31"/>
  <c r="O118" i="31"/>
  <c r="O100" i="31"/>
  <c r="O91" i="31"/>
  <c r="O85" i="31"/>
  <c r="O109" i="31"/>
  <c r="Z100" i="31"/>
  <c r="L126" i="31"/>
  <c r="O171" i="31"/>
  <c r="Q168" i="31"/>
  <c r="S186" i="31"/>
  <c r="S156" i="31"/>
  <c r="S176" i="31"/>
  <c r="S153" i="31"/>
  <c r="S166" i="31"/>
  <c r="U97" i="31"/>
  <c r="AC127" i="31"/>
  <c r="AC91" i="31"/>
  <c r="AC118" i="31"/>
  <c r="AC109" i="31"/>
  <c r="Z186" i="31"/>
  <c r="Z176" i="31"/>
  <c r="Z166" i="31"/>
  <c r="Z156" i="31"/>
  <c r="Z153" i="31"/>
  <c r="Z118" i="31"/>
  <c r="W116" i="31"/>
  <c r="Z190" i="31"/>
  <c r="X189" i="31"/>
  <c r="P189" i="31"/>
  <c r="V168" i="31"/>
  <c r="X186" i="31"/>
  <c r="X176" i="31"/>
  <c r="X166" i="31"/>
  <c r="X156" i="31"/>
  <c r="X153" i="31"/>
  <c r="L120" i="31"/>
  <c r="W192" i="31"/>
  <c r="O192" i="31"/>
  <c r="S171" i="31"/>
  <c r="U168" i="31"/>
  <c r="O186" i="31"/>
  <c r="P97" i="31"/>
  <c r="O90" i="31"/>
  <c r="N126" i="31"/>
  <c r="H103" i="31"/>
  <c r="H130" i="31"/>
  <c r="H112" i="31"/>
  <c r="H94" i="31"/>
  <c r="H121" i="31"/>
  <c r="V196" i="31"/>
  <c r="AA220" i="31"/>
  <c r="AA196" i="31" s="1"/>
  <c r="Z220" i="31"/>
  <c r="Z196" i="31" s="1"/>
  <c r="Q88" i="31"/>
  <c r="Q89" i="31"/>
  <c r="K212" i="31"/>
  <c r="K98" i="31"/>
  <c r="R102" i="31"/>
  <c r="R99" i="31"/>
  <c r="R97" i="31"/>
  <c r="R125" i="31"/>
  <c r="R116" i="31"/>
  <c r="R126" i="31"/>
  <c r="R115" i="31"/>
  <c r="I186" i="31"/>
  <c r="I156" i="31"/>
  <c r="I166" i="31"/>
  <c r="I153" i="31"/>
  <c r="I176" i="31"/>
  <c r="Z191" i="31"/>
  <c r="X190" i="31"/>
  <c r="N159" i="31"/>
  <c r="X187" i="31"/>
  <c r="O190" i="31"/>
  <c r="P171" i="31"/>
  <c r="R168" i="31"/>
  <c r="R192" i="31"/>
  <c r="Z169" i="31"/>
  <c r="R189" i="31"/>
  <c r="X188" i="31"/>
  <c r="Z115" i="31"/>
  <c r="O97" i="31"/>
  <c r="AC88" i="31"/>
  <c r="R120" i="31"/>
  <c r="L125" i="31"/>
  <c r="O115" i="31"/>
  <c r="N90" i="31"/>
  <c r="S118" i="31"/>
  <c r="Z98" i="31"/>
  <c r="R117" i="31"/>
  <c r="X98" i="31"/>
  <c r="T127" i="31"/>
  <c r="T109" i="31"/>
  <c r="T91" i="31"/>
  <c r="T118" i="31"/>
  <c r="T100" i="31"/>
  <c r="O158" i="31"/>
  <c r="S187" i="31"/>
  <c r="P192" i="31"/>
  <c r="L171" i="31"/>
  <c r="X117" i="31"/>
  <c r="M158" i="31"/>
  <c r="W186" i="31"/>
  <c r="S129" i="31"/>
  <c r="I118" i="31"/>
  <c r="I100" i="31"/>
  <c r="I109" i="31"/>
  <c r="I91" i="31"/>
  <c r="I85" i="31"/>
  <c r="I127" i="31"/>
  <c r="S97" i="31"/>
  <c r="S120" i="31"/>
  <c r="AB117" i="31"/>
  <c r="AB116" i="31"/>
  <c r="AB125" i="31"/>
  <c r="M98" i="31"/>
  <c r="Z102" i="31"/>
  <c r="Z99" i="31"/>
  <c r="Z97" i="31"/>
  <c r="V186" i="31"/>
  <c r="V176" i="31"/>
  <c r="V166" i="31"/>
  <c r="V156" i="31"/>
  <c r="V153" i="31"/>
  <c r="N202" i="31"/>
  <c r="L168" i="31"/>
  <c r="AC159" i="31"/>
  <c r="L172" i="31"/>
  <c r="N160" i="31"/>
  <c r="L189" i="31"/>
  <c r="N197" i="31"/>
  <c r="AB190" i="31"/>
  <c r="AB187" i="31"/>
  <c r="AC89" i="31"/>
  <c r="Q93" i="31"/>
  <c r="Q98" i="31"/>
  <c r="P129" i="31"/>
  <c r="K172" i="31"/>
  <c r="O120" i="31"/>
  <c r="K102" i="31"/>
  <c r="J186" i="31"/>
  <c r="J176" i="31"/>
  <c r="J166" i="31"/>
  <c r="J153" i="31"/>
  <c r="J156" i="31"/>
  <c r="O98" i="31"/>
  <c r="L109" i="31"/>
  <c r="L127" i="31"/>
  <c r="L100" i="31"/>
  <c r="L118" i="31"/>
  <c r="L91" i="31"/>
  <c r="M171" i="31"/>
  <c r="S170" i="31"/>
  <c r="Q169" i="31"/>
  <c r="W188" i="31"/>
  <c r="S127" i="31"/>
  <c r="Z170" i="31"/>
  <c r="Z187" i="31"/>
  <c r="H186" i="31"/>
  <c r="H176" i="31"/>
  <c r="H156" i="31"/>
  <c r="H166" i="31"/>
  <c r="H153" i="31"/>
  <c r="V98" i="31"/>
  <c r="P117" i="31"/>
  <c r="O162" i="31"/>
  <c r="Z116" i="31"/>
  <c r="O89" i="31"/>
  <c r="K103" i="31"/>
  <c r="X102" i="31"/>
  <c r="AC220" i="31"/>
  <c r="AC196" i="31" s="1"/>
  <c r="K220" i="31"/>
  <c r="P102" i="31"/>
  <c r="L212" i="31"/>
  <c r="N186" i="31"/>
  <c r="N156" i="31"/>
  <c r="N166" i="31"/>
  <c r="N153" i="31"/>
  <c r="N176" i="31"/>
  <c r="N162" i="31"/>
  <c r="L188" i="31"/>
  <c r="P167" i="31"/>
  <c r="AA158" i="31"/>
  <c r="Z189" i="31"/>
  <c r="O93" i="31"/>
  <c r="M88" i="31"/>
  <c r="X91" i="31"/>
  <c r="X118" i="31"/>
  <c r="X127" i="31"/>
  <c r="X100" i="31"/>
  <c r="X85" i="31"/>
  <c r="X109" i="31"/>
  <c r="M102" i="31"/>
  <c r="S125" i="31"/>
  <c r="V100" i="31"/>
  <c r="V109" i="31"/>
  <c r="V127" i="31"/>
  <c r="V91" i="31"/>
  <c r="V85" i="31"/>
  <c r="V118" i="31"/>
  <c r="O161" i="31"/>
  <c r="U167" i="31"/>
  <c r="L129" i="31"/>
  <c r="R118" i="31"/>
  <c r="K99" i="31"/>
  <c r="N115" i="31"/>
  <c r="Q172" i="31"/>
  <c r="O188" i="31"/>
  <c r="AB191" i="31"/>
  <c r="R170" i="31"/>
  <c r="P169" i="31"/>
  <c r="N158" i="31"/>
  <c r="R187" i="31"/>
  <c r="P126" i="31"/>
  <c r="K171" i="31"/>
  <c r="Q170" i="31"/>
  <c r="O169" i="31"/>
  <c r="M168" i="31"/>
  <c r="P116" i="31"/>
  <c r="K97" i="31"/>
  <c r="X97" i="31"/>
  <c r="P176" i="31"/>
  <c r="P166" i="31"/>
  <c r="P156" i="31"/>
  <c r="P186" i="31"/>
  <c r="P153" i="31"/>
  <c r="Q118" i="31"/>
  <c r="Q100" i="31"/>
  <c r="Q91" i="31"/>
  <c r="Q85" i="31"/>
  <c r="Q109" i="31"/>
  <c r="Q127" i="31"/>
  <c r="J220" i="31"/>
  <c r="W129" i="31"/>
  <c r="W120" i="31"/>
  <c r="S102" i="31"/>
  <c r="S99" i="31"/>
  <c r="T99" i="31"/>
  <c r="AC186" i="31"/>
  <c r="AC153" i="31"/>
  <c r="AC156" i="31"/>
  <c r="AC176" i="31"/>
  <c r="N192" i="31"/>
  <c r="V169" i="31"/>
  <c r="T168" i="31"/>
  <c r="P191" i="31"/>
  <c r="Z168" i="31"/>
  <c r="R188" i="31"/>
  <c r="AB176" i="31"/>
  <c r="AB186" i="31"/>
  <c r="AB156" i="31"/>
  <c r="AB153" i="31"/>
  <c r="AB166" i="31"/>
  <c r="Z192" i="31"/>
  <c r="P168" i="31"/>
  <c r="X99" i="31"/>
  <c r="P91" i="31"/>
  <c r="P118" i="31"/>
  <c r="P127" i="31"/>
  <c r="P100" i="31"/>
  <c r="P85" i="31"/>
  <c r="P109" i="31"/>
  <c r="M89" i="31"/>
  <c r="X115" i="31"/>
  <c r="U102" i="31"/>
  <c r="V97" i="31"/>
  <c r="AA88" i="31"/>
  <c r="N100" i="31"/>
  <c r="N127" i="31"/>
  <c r="N118" i="31"/>
  <c r="N91" i="31"/>
  <c r="N85" i="31"/>
  <c r="N109" i="31"/>
  <c r="S172" i="31"/>
  <c r="O191" i="31"/>
  <c r="K169" i="31"/>
  <c r="Q158" i="31"/>
  <c r="AA166" i="31"/>
  <c r="AA186" i="31"/>
  <c r="AA156" i="31"/>
  <c r="AA153" i="31"/>
  <c r="AA176" i="31"/>
  <c r="S117" i="31"/>
  <c r="O129" i="31"/>
  <c r="T97" i="31"/>
  <c r="I88" i="31"/>
  <c r="I89" i="31"/>
  <c r="I90" i="31"/>
  <c r="AA160" i="31"/>
  <c r="S190" i="31"/>
  <c r="AA157" i="31"/>
  <c r="X172" i="31"/>
  <c r="T171" i="31"/>
  <c r="R127" i="31"/>
  <c r="AB129" i="31"/>
  <c r="N116" i="31"/>
  <c r="O172" i="31"/>
  <c r="O159" i="31"/>
  <c r="Q167" i="31"/>
  <c r="O166" i="31"/>
  <c r="Z125" i="31"/>
  <c r="AC85" i="31"/>
  <c r="P115" i="31"/>
  <c r="V127" i="30"/>
  <c r="I192" i="30"/>
  <c r="AC177" i="30"/>
  <c r="AC157" i="30"/>
  <c r="N100" i="30"/>
  <c r="U167" i="30"/>
  <c r="U177" i="30"/>
  <c r="O167" i="30"/>
  <c r="H153" i="30"/>
  <c r="H193" i="30" s="1"/>
  <c r="T167" i="30"/>
  <c r="AC182" i="30"/>
  <c r="V100" i="30"/>
  <c r="AA177" i="30"/>
  <c r="N85" i="30"/>
  <c r="N112" i="30" s="1"/>
  <c r="V85" i="30"/>
  <c r="V112" i="30" s="1"/>
  <c r="L153" i="30"/>
  <c r="L193" i="30" s="1"/>
  <c r="Z162" i="30"/>
  <c r="U109" i="30"/>
  <c r="P182" i="30"/>
  <c r="W192" i="30"/>
  <c r="M85" i="30"/>
  <c r="M94" i="30" s="1"/>
  <c r="M109" i="30"/>
  <c r="R177" i="30"/>
  <c r="H177" i="30"/>
  <c r="K157" i="30"/>
  <c r="N172" i="30"/>
  <c r="K162" i="30"/>
  <c r="U85" i="30"/>
  <c r="U94" i="30" s="1"/>
  <c r="Z167" i="30"/>
  <c r="Z157" i="30"/>
  <c r="Z187" i="30"/>
  <c r="P153" i="30"/>
  <c r="P173" i="30" s="1"/>
  <c r="W182" i="30"/>
  <c r="AC109" i="30"/>
  <c r="U172" i="30"/>
  <c r="Y153" i="30"/>
  <c r="Y193" i="30" s="1"/>
  <c r="Z192" i="30"/>
  <c r="S187" i="30"/>
  <c r="Z153" i="30"/>
  <c r="Z163" i="30" s="1"/>
  <c r="Q153" i="30"/>
  <c r="Q173" i="30" s="1"/>
  <c r="S167" i="30"/>
  <c r="Z172" i="30"/>
  <c r="P177" i="30"/>
  <c r="X172" i="30"/>
  <c r="V168" i="30"/>
  <c r="H156" i="30"/>
  <c r="K191" i="30"/>
  <c r="L188" i="30"/>
  <c r="S188" i="30"/>
  <c r="P191" i="30"/>
  <c r="L169" i="30"/>
  <c r="S159" i="30"/>
  <c r="S160" i="30"/>
  <c r="X98" i="30"/>
  <c r="AB129" i="30"/>
  <c r="S117" i="30"/>
  <c r="L190" i="30"/>
  <c r="X102" i="30"/>
  <c r="P157" i="30"/>
  <c r="K115" i="30"/>
  <c r="Y162" i="30"/>
  <c r="K190" i="30"/>
  <c r="X90" i="30"/>
  <c r="R172" i="30"/>
  <c r="L98" i="30"/>
  <c r="AB160" i="30"/>
  <c r="O188" i="30"/>
  <c r="O88" i="30"/>
  <c r="K188" i="30"/>
  <c r="S161" i="30"/>
  <c r="I172" i="30"/>
  <c r="X169" i="30"/>
  <c r="N159" i="30"/>
  <c r="I161" i="30"/>
  <c r="X161" i="30"/>
  <c r="Z168" i="30"/>
  <c r="W191" i="30"/>
  <c r="I158" i="30"/>
  <c r="S157" i="30"/>
  <c r="Q157" i="30"/>
  <c r="L93" i="30"/>
  <c r="W157" i="30"/>
  <c r="P90" i="30"/>
  <c r="I97" i="30"/>
  <c r="AB190" i="30"/>
  <c r="S99" i="30"/>
  <c r="V172" i="30"/>
  <c r="R171" i="30"/>
  <c r="K192" i="30"/>
  <c r="Y158" i="30"/>
  <c r="X171" i="30"/>
  <c r="W161" i="30"/>
  <c r="S97" i="30"/>
  <c r="AB115" i="30"/>
  <c r="L156" i="30"/>
  <c r="N89" i="30"/>
  <c r="S126" i="30"/>
  <c r="T99" i="30"/>
  <c r="X168" i="30"/>
  <c r="H162" i="30"/>
  <c r="O162" i="30"/>
  <c r="I160" i="30"/>
  <c r="S158" i="30"/>
  <c r="V170" i="30"/>
  <c r="O161" i="30"/>
  <c r="V126" i="30"/>
  <c r="X160" i="30"/>
  <c r="S93" i="30"/>
  <c r="P126" i="30"/>
  <c r="L161" i="30"/>
  <c r="I159" i="30"/>
  <c r="K187" i="30"/>
  <c r="W125" i="30"/>
  <c r="X167" i="30"/>
  <c r="Z170" i="30"/>
  <c r="S125" i="30"/>
  <c r="N161" i="30"/>
  <c r="L160" i="30"/>
  <c r="P188" i="30"/>
  <c r="N158" i="30"/>
  <c r="P98" i="30"/>
  <c r="L90" i="30"/>
  <c r="T98" i="30"/>
  <c r="AA171" i="30"/>
  <c r="X162" i="30"/>
  <c r="S171" i="30"/>
  <c r="N192" i="30"/>
  <c r="S168" i="30"/>
  <c r="R168" i="30"/>
  <c r="L191" i="30"/>
  <c r="AA189" i="30"/>
  <c r="Y115" i="30"/>
  <c r="V99" i="30"/>
  <c r="P170" i="30"/>
  <c r="Q120" i="30"/>
  <c r="V98" i="30"/>
  <c r="N120" i="30"/>
  <c r="L116" i="30"/>
  <c r="K98" i="30"/>
  <c r="N191" i="30"/>
  <c r="L170" i="30"/>
  <c r="P168" i="30"/>
  <c r="Q116" i="30"/>
  <c r="Y166" i="30"/>
  <c r="Y99" i="30"/>
  <c r="V187" i="30"/>
  <c r="V167" i="30"/>
  <c r="V157" i="30"/>
  <c r="V177" i="30"/>
  <c r="Q167" i="30"/>
  <c r="V186" i="30"/>
  <c r="V176" i="30"/>
  <c r="V156" i="30"/>
  <c r="V153" i="30"/>
  <c r="V166" i="30"/>
  <c r="J212" i="30"/>
  <c r="J169" i="30"/>
  <c r="J102" i="30"/>
  <c r="I212" i="30"/>
  <c r="I99" i="30"/>
  <c r="AB220" i="30"/>
  <c r="Z220" i="30"/>
  <c r="U93" i="30"/>
  <c r="U90" i="30"/>
  <c r="AC162" i="30"/>
  <c r="AC90" i="30"/>
  <c r="J187" i="30"/>
  <c r="J167" i="30"/>
  <c r="J177" i="30"/>
  <c r="J157" i="30"/>
  <c r="V159" i="30"/>
  <c r="I170" i="30"/>
  <c r="AC188" i="30"/>
  <c r="J161" i="30"/>
  <c r="U191" i="30"/>
  <c r="U162" i="30"/>
  <c r="S172" i="30"/>
  <c r="Y171" i="30"/>
  <c r="W160" i="30"/>
  <c r="M189" i="30"/>
  <c r="AB192" i="30"/>
  <c r="AB182" i="30"/>
  <c r="AB162" i="30"/>
  <c r="R158" i="30"/>
  <c r="J168" i="30"/>
  <c r="U160" i="30"/>
  <c r="Q192" i="30"/>
  <c r="Y192" i="30"/>
  <c r="AA170" i="30"/>
  <c r="Y169" i="30"/>
  <c r="I189" i="30"/>
  <c r="AA187" i="30"/>
  <c r="X116" i="30"/>
  <c r="K127" i="30"/>
  <c r="K100" i="30"/>
  <c r="K109" i="30"/>
  <c r="K91" i="30"/>
  <c r="K118" i="30"/>
  <c r="I126" i="30"/>
  <c r="N98" i="30"/>
  <c r="H89" i="30"/>
  <c r="J109" i="30"/>
  <c r="J118" i="30"/>
  <c r="J91" i="30"/>
  <c r="J127" i="30"/>
  <c r="J100" i="30"/>
  <c r="J85" i="30"/>
  <c r="AC189" i="30"/>
  <c r="O187" i="30"/>
  <c r="M176" i="30"/>
  <c r="M166" i="30"/>
  <c r="M186" i="30"/>
  <c r="M156" i="30"/>
  <c r="M153" i="30"/>
  <c r="AA120" i="30"/>
  <c r="Y109" i="30"/>
  <c r="Y91" i="30"/>
  <c r="Y127" i="30"/>
  <c r="Y100" i="30"/>
  <c r="Y118" i="30"/>
  <c r="Y85" i="30"/>
  <c r="AB189" i="30"/>
  <c r="V89" i="30"/>
  <c r="AB116" i="30"/>
  <c r="N129" i="30"/>
  <c r="I115" i="30"/>
  <c r="AA112" i="30"/>
  <c r="AA103" i="30"/>
  <c r="AA130" i="30"/>
  <c r="AA121" i="30"/>
  <c r="AA94" i="30"/>
  <c r="Q97" i="30"/>
  <c r="Z169" i="30"/>
  <c r="P158" i="30"/>
  <c r="Q98" i="30"/>
  <c r="AA126" i="30"/>
  <c r="N125" i="30"/>
  <c r="Y98" i="30"/>
  <c r="N116" i="30"/>
  <c r="O118" i="30"/>
  <c r="O127" i="30"/>
  <c r="O109" i="30"/>
  <c r="O100" i="30"/>
  <c r="O91" i="30"/>
  <c r="N127" i="30"/>
  <c r="X93" i="30"/>
  <c r="R109" i="30"/>
  <c r="R127" i="30"/>
  <c r="R100" i="30"/>
  <c r="R91" i="30"/>
  <c r="R118" i="30"/>
  <c r="R85" i="30"/>
  <c r="L117" i="30"/>
  <c r="Z98" i="30"/>
  <c r="X91" i="30"/>
  <c r="X127" i="30"/>
  <c r="X109" i="30"/>
  <c r="X100" i="30"/>
  <c r="X118" i="30"/>
  <c r="P88" i="30"/>
  <c r="P129" i="30"/>
  <c r="X85" i="30"/>
  <c r="AC129" i="30"/>
  <c r="Q109" i="30"/>
  <c r="Q127" i="30"/>
  <c r="Q100" i="30"/>
  <c r="Q91" i="30"/>
  <c r="Q118" i="30"/>
  <c r="Q85" i="30"/>
  <c r="R162" i="30"/>
  <c r="Q99" i="30"/>
  <c r="T116" i="30"/>
  <c r="U187" i="30"/>
  <c r="S112" i="30"/>
  <c r="S94" i="30"/>
  <c r="S130" i="30"/>
  <c r="S103" i="30"/>
  <c r="S121" i="30"/>
  <c r="J186" i="30"/>
  <c r="J176" i="30"/>
  <c r="J156" i="30"/>
  <c r="J153" i="30"/>
  <c r="J166" i="30"/>
  <c r="Q156" i="30"/>
  <c r="AC91" i="30"/>
  <c r="T120" i="30"/>
  <c r="R99" i="30"/>
  <c r="AB88" i="30"/>
  <c r="N118" i="30"/>
  <c r="T112" i="30"/>
  <c r="T94" i="30"/>
  <c r="T130" i="30"/>
  <c r="T103" i="30"/>
  <c r="T121" i="30"/>
  <c r="J97" i="30"/>
  <c r="R116" i="30"/>
  <c r="AB126" i="30"/>
  <c r="P120" i="30"/>
  <c r="Y116" i="30"/>
  <c r="T115" i="30"/>
  <c r="K112" i="30"/>
  <c r="K130" i="30"/>
  <c r="K103" i="30"/>
  <c r="K94" i="30"/>
  <c r="K121" i="30"/>
  <c r="U91" i="30"/>
  <c r="J120" i="30"/>
  <c r="L97" i="30"/>
  <c r="R126" i="30"/>
  <c r="W117" i="30"/>
  <c r="R98" i="30"/>
  <c r="AB117" i="30"/>
  <c r="L99" i="30"/>
  <c r="J89" i="30"/>
  <c r="X115" i="30"/>
  <c r="H94" i="30"/>
  <c r="H121" i="30"/>
  <c r="H130" i="30"/>
  <c r="H112" i="30"/>
  <c r="H103" i="30"/>
  <c r="W97" i="30"/>
  <c r="T192" i="30"/>
  <c r="T172" i="30"/>
  <c r="T162" i="30"/>
  <c r="T182" i="30"/>
  <c r="R157" i="30"/>
  <c r="K212" i="30"/>
  <c r="K172" i="30"/>
  <c r="K102" i="30"/>
  <c r="J220" i="30"/>
  <c r="Y160" i="30"/>
  <c r="Y90" i="30"/>
  <c r="Q117" i="30"/>
  <c r="Q115" i="30"/>
  <c r="M120" i="30"/>
  <c r="M118" i="30"/>
  <c r="N90" i="30"/>
  <c r="N93" i="30"/>
  <c r="N91" i="30"/>
  <c r="I171" i="30"/>
  <c r="AB191" i="30"/>
  <c r="R170" i="30"/>
  <c r="J170" i="30"/>
  <c r="P156" i="30"/>
  <c r="H172" i="30"/>
  <c r="W172" i="30"/>
  <c r="Q160" i="30"/>
  <c r="M158" i="30"/>
  <c r="M159" i="30"/>
  <c r="V162" i="30"/>
  <c r="R191" i="30"/>
  <c r="H170" i="30"/>
  <c r="N189" i="30"/>
  <c r="T188" i="30"/>
  <c r="AC192" i="30"/>
  <c r="M192" i="30"/>
  <c r="AA188" i="30"/>
  <c r="M161" i="30"/>
  <c r="J172" i="30"/>
  <c r="V190" i="30"/>
  <c r="N187" i="30"/>
  <c r="N177" i="30"/>
  <c r="N157" i="30"/>
  <c r="N167" i="30"/>
  <c r="W171" i="30"/>
  <c r="AC160" i="30"/>
  <c r="AA169" i="30"/>
  <c r="Q188" i="30"/>
  <c r="J159" i="30"/>
  <c r="Q159" i="30"/>
  <c r="M125" i="30"/>
  <c r="J90" i="30"/>
  <c r="U129" i="30"/>
  <c r="X157" i="30"/>
  <c r="J117" i="30"/>
  <c r="AB93" i="30"/>
  <c r="L115" i="30"/>
  <c r="O190" i="30"/>
  <c r="W187" i="30"/>
  <c r="AC127" i="30"/>
  <c r="V116" i="30"/>
  <c r="H99" i="30"/>
  <c r="H90" i="30"/>
  <c r="AC116" i="30"/>
  <c r="N160" i="30"/>
  <c r="T159" i="30"/>
  <c r="L186" i="30"/>
  <c r="R117" i="30"/>
  <c r="Z97" i="30"/>
  <c r="U88" i="30"/>
  <c r="AA166" i="30"/>
  <c r="AA186" i="30"/>
  <c r="AA176" i="30"/>
  <c r="AA153" i="30"/>
  <c r="AA156" i="30"/>
  <c r="Y93" i="30"/>
  <c r="AC117" i="30"/>
  <c r="AB187" i="30"/>
  <c r="L167" i="30"/>
  <c r="Z166" i="30"/>
  <c r="W158" i="30"/>
  <c r="I156" i="30"/>
  <c r="I186" i="30"/>
  <c r="I153" i="30"/>
  <c r="I166" i="30"/>
  <c r="I176" i="30"/>
  <c r="M91" i="30"/>
  <c r="K99" i="30"/>
  <c r="N188" i="30"/>
  <c r="U118" i="30"/>
  <c r="Q88" i="30"/>
  <c r="J99" i="30"/>
  <c r="H127" i="30"/>
  <c r="H109" i="30"/>
  <c r="H100" i="30"/>
  <c r="H118" i="30"/>
  <c r="H91" i="30"/>
  <c r="O115" i="30"/>
  <c r="S116" i="30"/>
  <c r="R125" i="30"/>
  <c r="T90" i="30"/>
  <c r="X88" i="30"/>
  <c r="Y129" i="30"/>
  <c r="H93" i="30"/>
  <c r="I98" i="30"/>
  <c r="X129" i="30"/>
  <c r="W118" i="30"/>
  <c r="W91" i="30"/>
  <c r="W127" i="30"/>
  <c r="W109" i="30"/>
  <c r="W100" i="30"/>
  <c r="T196" i="30"/>
  <c r="V160" i="30"/>
  <c r="R159" i="30"/>
  <c r="S98" i="30"/>
  <c r="AA220" i="30"/>
  <c r="P125" i="30"/>
  <c r="P117" i="30"/>
  <c r="P116" i="30"/>
  <c r="X192" i="30"/>
  <c r="R160" i="30"/>
  <c r="J160" i="30"/>
  <c r="P189" i="30"/>
  <c r="H166" i="30"/>
  <c r="K171" i="30"/>
  <c r="W189" i="30"/>
  <c r="Y177" i="30"/>
  <c r="Y187" i="30"/>
  <c r="Y157" i="30"/>
  <c r="Y167" i="30"/>
  <c r="T158" i="30"/>
  <c r="M162" i="30"/>
  <c r="Q191" i="30"/>
  <c r="U189" i="30"/>
  <c r="X191" i="30"/>
  <c r="R188" i="30"/>
  <c r="S169" i="30"/>
  <c r="M190" i="30"/>
  <c r="Q168" i="30"/>
  <c r="I169" i="30"/>
  <c r="Q169" i="30"/>
  <c r="Y186" i="30"/>
  <c r="R187" i="30"/>
  <c r="I157" i="30"/>
  <c r="Y89" i="30"/>
  <c r="X190" i="30"/>
  <c r="P187" i="30"/>
  <c r="W116" i="30"/>
  <c r="T129" i="30"/>
  <c r="W167" i="30"/>
  <c r="AC176" i="30"/>
  <c r="AC186" i="30"/>
  <c r="AC156" i="30"/>
  <c r="AC153" i="30"/>
  <c r="M115" i="30"/>
  <c r="U116" i="30"/>
  <c r="AB159" i="30"/>
  <c r="O129" i="30"/>
  <c r="M88" i="30"/>
  <c r="AC187" i="30"/>
  <c r="Y120" i="30"/>
  <c r="AC89" i="30"/>
  <c r="U117" i="30"/>
  <c r="N171" i="30"/>
  <c r="T190" i="30"/>
  <c r="R189" i="30"/>
  <c r="H168" i="30"/>
  <c r="AB157" i="30"/>
  <c r="M127" i="30"/>
  <c r="W120" i="30"/>
  <c r="K126" i="30"/>
  <c r="S129" i="30"/>
  <c r="X117" i="30"/>
  <c r="S102" i="30"/>
  <c r="AB127" i="30"/>
  <c r="AB118" i="30"/>
  <c r="AB109" i="30"/>
  <c r="AB91" i="30"/>
  <c r="J126" i="30"/>
  <c r="R93" i="30"/>
  <c r="H97" i="30"/>
  <c r="AC125" i="30"/>
  <c r="K116" i="30"/>
  <c r="Q129" i="30"/>
  <c r="L126" i="30"/>
  <c r="J116" i="30"/>
  <c r="P94" i="30"/>
  <c r="P121" i="30"/>
  <c r="P130" i="30"/>
  <c r="P112" i="30"/>
  <c r="P103" i="30"/>
  <c r="H102" i="30"/>
  <c r="X120" i="30"/>
  <c r="W115" i="30"/>
  <c r="V90" i="30"/>
  <c r="V93" i="30"/>
  <c r="AA212" i="30"/>
  <c r="G231" i="30" s="1"/>
  <c r="AA98" i="30"/>
  <c r="AA116" i="30"/>
  <c r="AA125" i="30"/>
  <c r="AC161" i="30"/>
  <c r="P159" i="30"/>
  <c r="V188" i="30"/>
  <c r="Q190" i="30"/>
  <c r="U188" i="30"/>
  <c r="W166" i="30"/>
  <c r="W153" i="30"/>
  <c r="W186" i="30"/>
  <c r="W176" i="30"/>
  <c r="W156" i="30"/>
  <c r="J191" i="30"/>
  <c r="Q161" i="30"/>
  <c r="M191" i="30"/>
  <c r="J162" i="30"/>
  <c r="AB186" i="30"/>
  <c r="AB176" i="30"/>
  <c r="AB156" i="30"/>
  <c r="AB153" i="30"/>
  <c r="M160" i="30"/>
  <c r="J189" i="30"/>
  <c r="AA167" i="30"/>
  <c r="Y156" i="30"/>
  <c r="Q170" i="30"/>
  <c r="I167" i="30"/>
  <c r="AC120" i="30"/>
  <c r="K97" i="30"/>
  <c r="Q89" i="30"/>
  <c r="M129" i="30"/>
  <c r="H157" i="30"/>
  <c r="N186" i="30"/>
  <c r="N166" i="30"/>
  <c r="N176" i="30"/>
  <c r="N153" i="30"/>
  <c r="N156" i="30"/>
  <c r="N115" i="30"/>
  <c r="AA102" i="30"/>
  <c r="L102" i="30"/>
  <c r="U125" i="30"/>
  <c r="N88" i="30"/>
  <c r="M116" i="30"/>
  <c r="R192" i="30"/>
  <c r="T189" i="30"/>
  <c r="AC126" i="30"/>
  <c r="V115" i="30"/>
  <c r="Q93" i="30"/>
  <c r="AB112" i="30"/>
  <c r="AB130" i="30"/>
  <c r="AB121" i="30"/>
  <c r="AB94" i="30"/>
  <c r="S186" i="30"/>
  <c r="S176" i="30"/>
  <c r="S166" i="30"/>
  <c r="S156" i="30"/>
  <c r="S153" i="30"/>
  <c r="AA117" i="30"/>
  <c r="U89" i="30"/>
  <c r="M117" i="30"/>
  <c r="K189" i="30"/>
  <c r="T160" i="30"/>
  <c r="H158" i="30"/>
  <c r="Q166" i="30"/>
  <c r="W93" i="30"/>
  <c r="I129" i="30"/>
  <c r="O116" i="30"/>
  <c r="I102" i="30"/>
  <c r="T127" i="30"/>
  <c r="T100" i="30"/>
  <c r="T118" i="30"/>
  <c r="T109" i="30"/>
  <c r="T91" i="30"/>
  <c r="R120" i="30"/>
  <c r="L112" i="30"/>
  <c r="L130" i="30"/>
  <c r="L103" i="30"/>
  <c r="L94" i="30"/>
  <c r="L121" i="30"/>
  <c r="M89" i="30"/>
  <c r="Y88" i="30"/>
  <c r="I120" i="30"/>
  <c r="J98" i="30"/>
  <c r="P115" i="30"/>
  <c r="P93" i="30"/>
  <c r="I116" i="30"/>
  <c r="AC118" i="30"/>
  <c r="W88" i="30"/>
  <c r="J93" i="30"/>
  <c r="J88" i="30"/>
  <c r="T191" i="30"/>
  <c r="O196" i="30"/>
  <c r="L220" i="30"/>
  <c r="Y126" i="30"/>
  <c r="Y117" i="30"/>
  <c r="V120" i="30"/>
  <c r="V129" i="30"/>
  <c r="Y190" i="30"/>
  <c r="V192" i="30"/>
  <c r="L182" i="30"/>
  <c r="L172" i="30"/>
  <c r="L162" i="30"/>
  <c r="L192" i="30"/>
  <c r="AC190" i="30"/>
  <c r="Q158" i="30"/>
  <c r="Y172" i="30"/>
  <c r="Y189" i="30"/>
  <c r="R90" i="30"/>
  <c r="T187" i="30"/>
  <c r="W98" i="30"/>
  <c r="W102" i="30"/>
  <c r="H212" i="30"/>
  <c r="H98" i="30"/>
  <c r="X189" i="30"/>
  <c r="AB188" i="30"/>
  <c r="K220" i="30"/>
  <c r="K196" i="30" s="1"/>
  <c r="Y159" i="30"/>
  <c r="R190" i="30"/>
  <c r="P169" i="30"/>
  <c r="V158" i="30"/>
  <c r="P186" i="30"/>
  <c r="AC158" i="30"/>
  <c r="U158" i="30"/>
  <c r="J171" i="30"/>
  <c r="V189" i="30"/>
  <c r="AB158" i="30"/>
  <c r="U161" i="30"/>
  <c r="Q171" i="30"/>
  <c r="W190" i="30"/>
  <c r="AA168" i="30"/>
  <c r="P161" i="30"/>
  <c r="N190" i="30"/>
  <c r="T186" i="30"/>
  <c r="T176" i="30"/>
  <c r="T156" i="30"/>
  <c r="T153" i="30"/>
  <c r="T166" i="30"/>
  <c r="S189" i="30"/>
  <c r="O191" i="30"/>
  <c r="Y188" i="30"/>
  <c r="Q162" i="30"/>
  <c r="S190" i="30"/>
  <c r="K170" i="30"/>
  <c r="Q189" i="30"/>
  <c r="W169" i="30"/>
  <c r="S120" i="30"/>
  <c r="AC93" i="30"/>
  <c r="W94" i="30"/>
  <c r="W121" i="30"/>
  <c r="W130" i="30"/>
  <c r="W112" i="30"/>
  <c r="W103" i="30"/>
  <c r="AA127" i="30"/>
  <c r="AA100" i="30"/>
  <c r="AA91" i="30"/>
  <c r="AA118" i="30"/>
  <c r="AA109" i="30"/>
  <c r="AA129" i="30"/>
  <c r="Q102" i="30"/>
  <c r="X89" i="30"/>
  <c r="L129" i="30"/>
  <c r="AA192" i="30"/>
  <c r="AC159" i="30"/>
  <c r="U186" i="30"/>
  <c r="U176" i="30"/>
  <c r="U166" i="30"/>
  <c r="U156" i="30"/>
  <c r="U153" i="30"/>
  <c r="AA97" i="30"/>
  <c r="AC130" i="30"/>
  <c r="AC112" i="30"/>
  <c r="AC94" i="30"/>
  <c r="AC121" i="30"/>
  <c r="AA115" i="30"/>
  <c r="Q126" i="30"/>
  <c r="J115" i="30"/>
  <c r="Y102" i="30"/>
  <c r="I93" i="30"/>
  <c r="V117" i="30"/>
  <c r="K176" i="30"/>
  <c r="K156" i="30"/>
  <c r="K153" i="30"/>
  <c r="K186" i="30"/>
  <c r="K166" i="30"/>
  <c r="T88" i="30"/>
  <c r="Y97" i="30"/>
  <c r="K169" i="30"/>
  <c r="L157" i="30"/>
  <c r="AB161" i="30"/>
  <c r="W126" i="30"/>
  <c r="W99" i="30"/>
  <c r="L127" i="30"/>
  <c r="L100" i="30"/>
  <c r="L118" i="30"/>
  <c r="L109" i="30"/>
  <c r="L91" i="30"/>
  <c r="U127" i="30"/>
  <c r="R102" i="30"/>
  <c r="I88" i="30"/>
  <c r="AB90" i="30"/>
  <c r="T126" i="30"/>
  <c r="J125" i="30"/>
  <c r="P127" i="30"/>
  <c r="P109" i="30"/>
  <c r="P100" i="30"/>
  <c r="P91" i="30"/>
  <c r="P118" i="30"/>
  <c r="P102" i="30"/>
  <c r="I89" i="30"/>
  <c r="V91" i="30"/>
  <c r="AC220" i="30"/>
  <c r="AC196" i="30" s="1"/>
  <c r="H220" i="30"/>
  <c r="M93" i="30"/>
  <c r="M90" i="30"/>
  <c r="X176" i="30"/>
  <c r="X166" i="30"/>
  <c r="X153" i="30"/>
  <c r="X186" i="30"/>
  <c r="X156" i="30"/>
  <c r="R161" i="30"/>
  <c r="I109" i="30"/>
  <c r="I127" i="30"/>
  <c r="I100" i="30"/>
  <c r="I118" i="30"/>
  <c r="I91" i="30"/>
  <c r="I85" i="30"/>
  <c r="V161" i="30"/>
  <c r="N197" i="30"/>
  <c r="N97" i="30"/>
  <c r="N99" i="30"/>
  <c r="O126" i="30"/>
  <c r="O125" i="30"/>
  <c r="O117" i="30"/>
  <c r="P162" i="30"/>
  <c r="Z212" i="30"/>
  <c r="Z102" i="30"/>
  <c r="X99" i="30"/>
  <c r="V102" i="30"/>
  <c r="V97" i="30"/>
  <c r="K129" i="30"/>
  <c r="K120" i="30"/>
  <c r="S162" i="30"/>
  <c r="S89" i="30"/>
  <c r="S88" i="30"/>
  <c r="O89" i="30"/>
  <c r="O160" i="30"/>
  <c r="O93" i="30"/>
  <c r="S191" i="30"/>
  <c r="X188" i="30"/>
  <c r="P192" i="30"/>
  <c r="T161" i="30"/>
  <c r="H169" i="30"/>
  <c r="O192" i="30"/>
  <c r="I190" i="30"/>
  <c r="W159" i="30"/>
  <c r="O176" i="30"/>
  <c r="O153" i="30"/>
  <c r="O166" i="30"/>
  <c r="O186" i="30"/>
  <c r="O156" i="30"/>
  <c r="V191" i="30"/>
  <c r="N162" i="30"/>
  <c r="L168" i="30"/>
  <c r="U192" i="30"/>
  <c r="S192" i="30"/>
  <c r="Y191" i="30"/>
  <c r="W170" i="30"/>
  <c r="J192" i="30"/>
  <c r="L171" i="30"/>
  <c r="U190" i="30"/>
  <c r="Y168" i="30"/>
  <c r="I188" i="30"/>
  <c r="Q172" i="30"/>
  <c r="AC191" i="30"/>
  <c r="S170" i="30"/>
  <c r="K167" i="30"/>
  <c r="O158" i="30"/>
  <c r="Q187" i="30"/>
  <c r="I187" i="30"/>
  <c r="K117" i="30"/>
  <c r="T93" i="30"/>
  <c r="O85" i="30"/>
  <c r="S127" i="30"/>
  <c r="S100" i="30"/>
  <c r="S91" i="30"/>
  <c r="S118" i="30"/>
  <c r="S109" i="30"/>
  <c r="P160" i="30"/>
  <c r="X187" i="30"/>
  <c r="H167" i="30"/>
  <c r="U126" i="30"/>
  <c r="Z109" i="30"/>
  <c r="Z91" i="30"/>
  <c r="Z127" i="30"/>
  <c r="Z100" i="30"/>
  <c r="Z118" i="30"/>
  <c r="Z85" i="30"/>
  <c r="O157" i="30"/>
  <c r="R97" i="30"/>
  <c r="L166" i="30"/>
  <c r="T125" i="30"/>
  <c r="W90" i="30"/>
  <c r="N117" i="30"/>
  <c r="M187" i="30"/>
  <c r="U115" i="30"/>
  <c r="N102" i="30"/>
  <c r="L88" i="30"/>
  <c r="T157" i="30"/>
  <c r="L187" i="30"/>
  <c r="R156" i="30"/>
  <c r="R186" i="30"/>
  <c r="R176" i="30"/>
  <c r="R166" i="30"/>
  <c r="R153" i="30"/>
  <c r="W188" i="30"/>
  <c r="Q186" i="30"/>
  <c r="AA99" i="30"/>
  <c r="N168" i="30"/>
  <c r="X125" i="30"/>
  <c r="Z99" i="30"/>
  <c r="V125" i="30"/>
  <c r="R129" i="30"/>
  <c r="R89" i="30"/>
  <c r="X97" i="30"/>
  <c r="P97" i="30"/>
  <c r="I125" i="30"/>
  <c r="V118" i="30"/>
  <c r="S193" i="29"/>
  <c r="P178" i="29"/>
  <c r="L168" i="29"/>
  <c r="X168" i="29"/>
  <c r="T168" i="29"/>
  <c r="L158" i="29"/>
  <c r="U173" i="29"/>
  <c r="N173" i="29"/>
  <c r="AB178" i="29"/>
  <c r="V178" i="29"/>
  <c r="V173" i="29"/>
  <c r="U188" i="29"/>
  <c r="J86" i="29"/>
  <c r="AA158" i="29"/>
  <c r="AA178" i="29"/>
  <c r="M221" i="29"/>
  <c r="M128" i="29" s="1"/>
  <c r="AA202" i="29"/>
  <c r="N168" i="29"/>
  <c r="V183" i="29"/>
  <c r="S168" i="29"/>
  <c r="I154" i="29"/>
  <c r="I174" i="29" s="1"/>
  <c r="J110" i="29"/>
  <c r="P183" i="29"/>
  <c r="I168" i="29"/>
  <c r="K183" i="29"/>
  <c r="Q154" i="29"/>
  <c r="Q174" i="29" s="1"/>
  <c r="V168" i="29"/>
  <c r="X178" i="29"/>
  <c r="Z101" i="29"/>
  <c r="H168" i="29"/>
  <c r="R101" i="29"/>
  <c r="Y154" i="29"/>
  <c r="Y164" i="29" s="1"/>
  <c r="Y178" i="29"/>
  <c r="O154" i="29"/>
  <c r="O164" i="29" s="1"/>
  <c r="S188" i="29"/>
  <c r="Q110" i="29"/>
  <c r="Z110" i="29"/>
  <c r="R110" i="29"/>
  <c r="Q86" i="29"/>
  <c r="H173" i="29"/>
  <c r="H154" i="29"/>
  <c r="I86" i="29"/>
  <c r="O183" i="29"/>
  <c r="Y110" i="29"/>
  <c r="Y86" i="29"/>
  <c r="S163" i="29"/>
  <c r="S173" i="29"/>
  <c r="S158" i="29"/>
  <c r="AC183" i="29"/>
  <c r="U168" i="29"/>
  <c r="M168" i="29"/>
  <c r="W154" i="29"/>
  <c r="W184" i="29" s="1"/>
  <c r="AA163" i="29"/>
  <c r="AA193" i="29"/>
  <c r="AA183" i="29"/>
  <c r="W173" i="29"/>
  <c r="I101" i="29"/>
  <c r="N94" i="29"/>
  <c r="AB158" i="29"/>
  <c r="N192" i="29"/>
  <c r="W193" i="29"/>
  <c r="W190" i="29"/>
  <c r="W121" i="29"/>
  <c r="W116" i="29"/>
  <c r="U190" i="29"/>
  <c r="Y192" i="29"/>
  <c r="AC192" i="29"/>
  <c r="Q161" i="29"/>
  <c r="W117" i="29"/>
  <c r="V162" i="29"/>
  <c r="T191" i="29"/>
  <c r="R159" i="29"/>
  <c r="U160" i="29"/>
  <c r="Y187" i="29"/>
  <c r="J191" i="29"/>
  <c r="H160" i="29"/>
  <c r="V94" i="29"/>
  <c r="T159" i="29"/>
  <c r="H89" i="29"/>
  <c r="Y159" i="29"/>
  <c r="T94" i="29"/>
  <c r="L116" i="29"/>
  <c r="AB89" i="29"/>
  <c r="P158" i="29"/>
  <c r="H118" i="29"/>
  <c r="W91" i="29"/>
  <c r="T121" i="29"/>
  <c r="V202" i="29"/>
  <c r="K221" i="29"/>
  <c r="K128" i="29" s="1"/>
  <c r="P213" i="29"/>
  <c r="Q158" i="29"/>
  <c r="Y188" i="29"/>
  <c r="AC89" i="29"/>
  <c r="Q160" i="29"/>
  <c r="O169" i="29"/>
  <c r="H157" i="29"/>
  <c r="H121" i="29"/>
  <c r="H116" i="29"/>
  <c r="AC193" i="29"/>
  <c r="M189" i="29"/>
  <c r="N163" i="29"/>
  <c r="J162" i="29"/>
  <c r="M193" i="29"/>
  <c r="I92" i="29"/>
  <c r="W103" i="29"/>
  <c r="J221" i="29"/>
  <c r="J128" i="29" s="1"/>
  <c r="V158" i="29"/>
  <c r="R157" i="29"/>
  <c r="U89" i="29"/>
  <c r="J89" i="29"/>
  <c r="Y117" i="29"/>
  <c r="N160" i="29"/>
  <c r="L189" i="29"/>
  <c r="T91" i="29"/>
  <c r="Y119" i="29"/>
  <c r="W118" i="29"/>
  <c r="Q159" i="29"/>
  <c r="X91" i="29"/>
  <c r="Q187" i="29"/>
  <c r="T160" i="29"/>
  <c r="J121" i="29"/>
  <c r="R161" i="29"/>
  <c r="H191" i="29"/>
  <c r="L117" i="29"/>
  <c r="R91" i="29"/>
  <c r="W172" i="29"/>
  <c r="AB94" i="29"/>
  <c r="W199" i="29"/>
  <c r="J189" i="29"/>
  <c r="T192" i="29"/>
  <c r="U159" i="29"/>
  <c r="L121" i="29"/>
  <c r="AA118" i="29"/>
  <c r="AA117" i="29"/>
  <c r="N221" i="29"/>
  <c r="H189" i="29"/>
  <c r="O221" i="29"/>
  <c r="O128" i="29" s="1"/>
  <c r="J213" i="29"/>
  <c r="H193" i="29"/>
  <c r="O157" i="29"/>
  <c r="N161" i="29"/>
  <c r="H213" i="29"/>
  <c r="N213" i="29"/>
  <c r="H192" i="29"/>
  <c r="N191" i="29"/>
  <c r="U162" i="29"/>
  <c r="L192" i="29"/>
  <c r="N159" i="29"/>
  <c r="AA192" i="29"/>
  <c r="W170" i="29"/>
  <c r="X158" i="29"/>
  <c r="X89" i="29"/>
  <c r="J92" i="29"/>
  <c r="AA190" i="29"/>
  <c r="P118" i="29"/>
  <c r="K160" i="29"/>
  <c r="AB90" i="29"/>
  <c r="R117" i="29"/>
  <c r="L90" i="29"/>
  <c r="O170" i="29"/>
  <c r="M101" i="29"/>
  <c r="M119" i="29"/>
  <c r="M110" i="29"/>
  <c r="M92" i="29"/>
  <c r="M86" i="29"/>
  <c r="I117" i="29"/>
  <c r="AB118" i="29"/>
  <c r="O192" i="29"/>
  <c r="R119" i="29"/>
  <c r="L119" i="29"/>
  <c r="L110" i="29"/>
  <c r="L101" i="29"/>
  <c r="L92" i="29"/>
  <c r="I189" i="29"/>
  <c r="W89" i="29"/>
  <c r="W90" i="29"/>
  <c r="AC118" i="29"/>
  <c r="AC121" i="29"/>
  <c r="Q89" i="29"/>
  <c r="Q91" i="29"/>
  <c r="Q92" i="29"/>
  <c r="I89" i="29"/>
  <c r="I91" i="29"/>
  <c r="Z183" i="29"/>
  <c r="Z173" i="29"/>
  <c r="Z163" i="29"/>
  <c r="Z193" i="29"/>
  <c r="X183" i="29"/>
  <c r="X163" i="29"/>
  <c r="X193" i="29"/>
  <c r="X173" i="29"/>
  <c r="I188" i="29"/>
  <c r="O167" i="29"/>
  <c r="I192" i="29"/>
  <c r="K159" i="29"/>
  <c r="U187" i="29"/>
  <c r="U154" i="29"/>
  <c r="U177" i="29"/>
  <c r="U157" i="29"/>
  <c r="U167" i="29"/>
  <c r="AB193" i="29"/>
  <c r="AB163" i="29"/>
  <c r="AB183" i="29"/>
  <c r="P192" i="29"/>
  <c r="R189" i="29"/>
  <c r="P159" i="29"/>
  <c r="T158" i="29"/>
  <c r="Z157" i="29"/>
  <c r="R187" i="29"/>
  <c r="X119" i="29"/>
  <c r="X101" i="29"/>
  <c r="X92" i="29"/>
  <c r="X86" i="29"/>
  <c r="X131" i="29" s="1"/>
  <c r="X110" i="29"/>
  <c r="Y190" i="29"/>
  <c r="Y121" i="29"/>
  <c r="L162" i="29"/>
  <c r="Z191" i="29"/>
  <c r="O116" i="29"/>
  <c r="P121" i="29"/>
  <c r="W160" i="29"/>
  <c r="O190" i="29"/>
  <c r="Z192" i="29"/>
  <c r="P161" i="29"/>
  <c r="P188" i="29"/>
  <c r="N118" i="29"/>
  <c r="AC116" i="29"/>
  <c r="P91" i="29"/>
  <c r="U90" i="29"/>
  <c r="AB91" i="29"/>
  <c r="O100" i="29"/>
  <c r="I90" i="29"/>
  <c r="AC117" i="29"/>
  <c r="U158" i="29"/>
  <c r="K121" i="29"/>
  <c r="U161" i="29"/>
  <c r="Q189" i="29"/>
  <c r="Y189" i="29"/>
  <c r="T104" i="29"/>
  <c r="AB119" i="29"/>
  <c r="AB110" i="29"/>
  <c r="AB92" i="29"/>
  <c r="K167" i="29"/>
  <c r="K157" i="29"/>
  <c r="K187" i="29"/>
  <c r="K154" i="29"/>
  <c r="K177" i="29"/>
  <c r="K189" i="29"/>
  <c r="Z90" i="29"/>
  <c r="Z92" i="29"/>
  <c r="Z94" i="29"/>
  <c r="Q213" i="29"/>
  <c r="G233" i="29" s="1"/>
  <c r="Y89" i="29"/>
  <c r="Y91" i="29"/>
  <c r="Y92" i="29"/>
  <c r="J90" i="29"/>
  <c r="J94" i="29"/>
  <c r="J183" i="29"/>
  <c r="J173" i="29"/>
  <c r="J163" i="29"/>
  <c r="J193" i="29"/>
  <c r="X154" i="29"/>
  <c r="Z168" i="29"/>
  <c r="Z188" i="29"/>
  <c r="Z158" i="29"/>
  <c r="Z178" i="29"/>
  <c r="Y162" i="29"/>
  <c r="O171" i="29"/>
  <c r="M187" i="29"/>
  <c r="M167" i="29"/>
  <c r="M154" i="29"/>
  <c r="M157" i="29"/>
  <c r="M177" i="29"/>
  <c r="L163" i="29"/>
  <c r="L193" i="29"/>
  <c r="L183" i="29"/>
  <c r="L173" i="29"/>
  <c r="P162" i="29"/>
  <c r="T190" i="29"/>
  <c r="Z159" i="29"/>
  <c r="AB188" i="29"/>
  <c r="T188" i="29"/>
  <c r="Z154" i="29"/>
  <c r="H119" i="29"/>
  <c r="H92" i="29"/>
  <c r="H86" i="29"/>
  <c r="H110" i="29"/>
  <c r="H101" i="29"/>
  <c r="AC162" i="29"/>
  <c r="U192" i="29"/>
  <c r="Y160" i="29"/>
  <c r="I160" i="29"/>
  <c r="Y157" i="29"/>
  <c r="Q121" i="29"/>
  <c r="P160" i="29"/>
  <c r="N189" i="29"/>
  <c r="V110" i="29"/>
  <c r="V101" i="29"/>
  <c r="V92" i="29"/>
  <c r="V119" i="29"/>
  <c r="V86" i="29"/>
  <c r="V131" i="29" s="1"/>
  <c r="O173" i="29"/>
  <c r="Y161" i="29"/>
  <c r="AC159" i="29"/>
  <c r="U189" i="29"/>
  <c r="N193" i="29"/>
  <c r="J192" i="29"/>
  <c r="L159" i="29"/>
  <c r="N116" i="29"/>
  <c r="M163" i="29"/>
  <c r="U116" i="29"/>
  <c r="U91" i="29"/>
  <c r="L91" i="29"/>
  <c r="O122" i="29"/>
  <c r="O113" i="29"/>
  <c r="O95" i="29"/>
  <c r="O119" i="29"/>
  <c r="O101" i="29"/>
  <c r="O92" i="29"/>
  <c r="O110" i="29"/>
  <c r="AC90" i="29"/>
  <c r="J91" i="29"/>
  <c r="T116" i="29"/>
  <c r="N90" i="29"/>
  <c r="L89" i="29"/>
  <c r="AC161" i="29"/>
  <c r="M188" i="29"/>
  <c r="AB86" i="29"/>
  <c r="AB131" i="29" s="1"/>
  <c r="AB116" i="29"/>
  <c r="M191" i="29"/>
  <c r="J187" i="29"/>
  <c r="J177" i="29"/>
  <c r="J154" i="29"/>
  <c r="J167" i="29"/>
  <c r="J157" i="29"/>
  <c r="J190" i="29"/>
  <c r="P193" i="29"/>
  <c r="R178" i="29"/>
  <c r="R168" i="29"/>
  <c r="R188" i="29"/>
  <c r="R158" i="29"/>
  <c r="W157" i="29"/>
  <c r="O187" i="29"/>
  <c r="T167" i="29"/>
  <c r="T187" i="29"/>
  <c r="T177" i="29"/>
  <c r="T154" i="29"/>
  <c r="T157" i="29"/>
  <c r="K163" i="29"/>
  <c r="Z121" i="29"/>
  <c r="K158" i="29"/>
  <c r="U118" i="29"/>
  <c r="P94" i="29"/>
  <c r="P190" i="29"/>
  <c r="H187" i="29"/>
  <c r="N119" i="29"/>
  <c r="N110" i="29"/>
  <c r="N101" i="29"/>
  <c r="N92" i="29"/>
  <c r="N86" i="29"/>
  <c r="O193" i="29"/>
  <c r="P191" i="29"/>
  <c r="N190" i="29"/>
  <c r="T189" i="29"/>
  <c r="V177" i="29"/>
  <c r="V167" i="29"/>
  <c r="V157" i="29"/>
  <c r="V187" i="29"/>
  <c r="V154" i="29"/>
  <c r="J116" i="29"/>
  <c r="O99" i="29"/>
  <c r="M91" i="29"/>
  <c r="J119" i="29"/>
  <c r="AA177" i="29"/>
  <c r="AA157" i="29"/>
  <c r="AA187" i="29"/>
  <c r="AA154" i="29"/>
  <c r="Z117" i="29"/>
  <c r="P117" i="29"/>
  <c r="T110" i="29"/>
  <c r="T101" i="29"/>
  <c r="T92" i="29"/>
  <c r="T119" i="29"/>
  <c r="W162" i="29"/>
  <c r="U191" i="29"/>
  <c r="AC191" i="29"/>
  <c r="M158" i="29"/>
  <c r="M117" i="29"/>
  <c r="Q118" i="29"/>
  <c r="R183" i="29"/>
  <c r="R173" i="29"/>
  <c r="R163" i="29"/>
  <c r="R193" i="29"/>
  <c r="Q188" i="29"/>
  <c r="P119" i="29"/>
  <c r="P92" i="29"/>
  <c r="P86" i="29"/>
  <c r="P110" i="29"/>
  <c r="P101" i="29"/>
  <c r="M161" i="29"/>
  <c r="I213" i="29"/>
  <c r="W161" i="29"/>
  <c r="M160" i="29"/>
  <c r="J159" i="29"/>
  <c r="K193" i="29"/>
  <c r="K118" i="29"/>
  <c r="Y94" i="29"/>
  <c r="I118" i="29"/>
  <c r="H94" i="29"/>
  <c r="I121" i="29"/>
  <c r="T162" i="29"/>
  <c r="W163" i="29"/>
  <c r="K192" i="29"/>
  <c r="AC189" i="29"/>
  <c r="M159" i="29"/>
  <c r="AB117" i="29"/>
  <c r="K90" i="29"/>
  <c r="Q117" i="29"/>
  <c r="V163" i="29"/>
  <c r="Z162" i="29"/>
  <c r="R192" i="29"/>
  <c r="V160" i="29"/>
  <c r="J118" i="29"/>
  <c r="U193" i="29"/>
  <c r="K110" i="29"/>
  <c r="K119" i="29"/>
  <c r="K101" i="29"/>
  <c r="K92" i="29"/>
  <c r="Z119" i="29"/>
  <c r="V90" i="29"/>
  <c r="K190" i="29"/>
  <c r="N121" i="29"/>
  <c r="AC158" i="29"/>
  <c r="AB121" i="29"/>
  <c r="M90" i="29"/>
  <c r="U117" i="29"/>
  <c r="P187" i="29"/>
  <c r="P157" i="29"/>
  <c r="P167" i="29"/>
  <c r="P177" i="29"/>
  <c r="P154" i="29"/>
  <c r="T193" i="29"/>
  <c r="T173" i="29"/>
  <c r="T183" i="29"/>
  <c r="T163" i="29"/>
  <c r="AB187" i="29"/>
  <c r="AB154" i="29"/>
  <c r="AB177" i="29"/>
  <c r="AB157" i="29"/>
  <c r="AC91" i="29"/>
  <c r="Q119" i="29"/>
  <c r="Y116" i="29"/>
  <c r="Y118" i="29"/>
  <c r="Z190" i="29"/>
  <c r="L161" i="29"/>
  <c r="J160" i="29"/>
  <c r="Y193" i="29"/>
  <c r="Y173" i="29"/>
  <c r="Y183" i="29"/>
  <c r="Y163" i="29"/>
  <c r="Q192" i="29"/>
  <c r="W188" i="29"/>
  <c r="W178" i="29"/>
  <c r="W158" i="29"/>
  <c r="W168" i="29"/>
  <c r="Z189" i="29"/>
  <c r="Y158" i="29"/>
  <c r="AC160" i="29"/>
  <c r="H162" i="29"/>
  <c r="AB190" i="29"/>
  <c r="L160" i="29"/>
  <c r="L187" i="29"/>
  <c r="L177" i="29"/>
  <c r="L154" i="29"/>
  <c r="L167" i="29"/>
  <c r="L157" i="29"/>
  <c r="Z187" i="29"/>
  <c r="T117" i="29"/>
  <c r="Q94" i="29"/>
  <c r="R121" i="29"/>
  <c r="M162" i="29"/>
  <c r="K161" i="29"/>
  <c r="I190" i="29"/>
  <c r="O189" i="29"/>
  <c r="K188" i="29"/>
  <c r="I157" i="29"/>
  <c r="V91" i="29"/>
  <c r="W119" i="29"/>
  <c r="W110" i="29"/>
  <c r="W101" i="29"/>
  <c r="W92" i="29"/>
  <c r="W86" i="29"/>
  <c r="W131" i="29" s="1"/>
  <c r="P163" i="29"/>
  <c r="Z161" i="29"/>
  <c r="U121" i="29"/>
  <c r="W94" i="29"/>
  <c r="P116" i="29"/>
  <c r="AC163" i="29"/>
  <c r="K162" i="29"/>
  <c r="I161" i="29"/>
  <c r="Z116" i="29"/>
  <c r="Z89" i="29"/>
  <c r="AC119" i="29"/>
  <c r="AC110" i="29"/>
  <c r="AC92" i="29"/>
  <c r="AC86" i="29"/>
  <c r="H161" i="29"/>
  <c r="AB159" i="29"/>
  <c r="H158" i="29"/>
  <c r="N177" i="29"/>
  <c r="N167" i="29"/>
  <c r="N187" i="29"/>
  <c r="N157" i="29"/>
  <c r="N154" i="29"/>
  <c r="K116" i="29"/>
  <c r="Z122" i="29"/>
  <c r="Z95" i="29"/>
  <c r="Z113" i="29"/>
  <c r="Z104" i="29"/>
  <c r="L94" i="29"/>
  <c r="T89" i="29"/>
  <c r="AC188" i="29"/>
  <c r="N117" i="29"/>
  <c r="I159" i="29"/>
  <c r="O213" i="29"/>
  <c r="O103" i="29"/>
  <c r="O98" i="29"/>
  <c r="R154" i="29"/>
  <c r="M89" i="29"/>
  <c r="AB192" i="29"/>
  <c r="R118" i="29"/>
  <c r="S110" i="29"/>
  <c r="S119" i="29"/>
  <c r="S101" i="29"/>
  <c r="S92" i="29"/>
  <c r="O191" i="29"/>
  <c r="AB191" i="29"/>
  <c r="J168" i="29"/>
  <c r="J158" i="29"/>
  <c r="J188" i="29"/>
  <c r="J178" i="29"/>
  <c r="N158" i="29"/>
  <c r="M213" i="29"/>
  <c r="L213" i="29"/>
  <c r="Q221" i="29"/>
  <c r="Q128" i="29" s="1"/>
  <c r="P221" i="29"/>
  <c r="P128" i="29" s="1"/>
  <c r="AB161" i="29"/>
  <c r="R190" i="29"/>
  <c r="P189" i="29"/>
  <c r="Q193" i="29"/>
  <c r="Q173" i="29"/>
  <c r="Q183" i="29"/>
  <c r="Q163" i="29"/>
  <c r="O188" i="29"/>
  <c r="O158" i="29"/>
  <c r="O178" i="29"/>
  <c r="O168" i="29"/>
  <c r="R90" i="29"/>
  <c r="R94" i="29"/>
  <c r="R92" i="29"/>
  <c r="L221" i="29"/>
  <c r="L128" i="29" s="1"/>
  <c r="I221" i="29"/>
  <c r="I128" i="29" s="1"/>
  <c r="O89" i="29"/>
  <c r="O90" i="29"/>
  <c r="M121" i="29"/>
  <c r="M118" i="29"/>
  <c r="Q162" i="29"/>
  <c r="R160" i="29"/>
  <c r="I193" i="29"/>
  <c r="I173" i="29"/>
  <c r="I163" i="29"/>
  <c r="I183" i="29"/>
  <c r="H163" i="29"/>
  <c r="I158" i="29"/>
  <c r="AC190" i="29"/>
  <c r="AC187" i="29"/>
  <c r="AC154" i="29"/>
  <c r="AC177" i="29"/>
  <c r="AC157" i="29"/>
  <c r="AB160" i="29"/>
  <c r="N188" i="29"/>
  <c r="N162" i="29"/>
  <c r="R116" i="29"/>
  <c r="I94" i="29"/>
  <c r="K191" i="29"/>
  <c r="Q190" i="29"/>
  <c r="O159" i="29"/>
  <c r="Q157" i="29"/>
  <c r="I187" i="29"/>
  <c r="Q116" i="29"/>
  <c r="N91" i="29"/>
  <c r="H190" i="29"/>
  <c r="V159" i="29"/>
  <c r="O94" i="29"/>
  <c r="Q191" i="29"/>
  <c r="I191" i="29"/>
  <c r="O160" i="29"/>
  <c r="R89" i="29"/>
  <c r="U101" i="29"/>
  <c r="U110" i="29"/>
  <c r="U92" i="29"/>
  <c r="U119" i="29"/>
  <c r="U86" i="29"/>
  <c r="H188" i="29"/>
  <c r="U163" i="29"/>
  <c r="P89" i="29"/>
  <c r="O117" i="29"/>
  <c r="K94" i="29"/>
  <c r="AA110" i="29"/>
  <c r="AA119" i="29"/>
  <c r="AA92" i="29"/>
  <c r="K89" i="29"/>
  <c r="S157" i="29"/>
  <c r="S177" i="29"/>
  <c r="S154" i="29"/>
  <c r="S167" i="29"/>
  <c r="S187" i="29"/>
  <c r="Y90" i="29"/>
  <c r="O162" i="29"/>
  <c r="I119" i="29"/>
  <c r="L86" i="29"/>
  <c r="O118" i="29"/>
  <c r="AA86" i="29"/>
  <c r="AA131" i="29" s="1"/>
  <c r="H91" i="29"/>
  <c r="H212" i="1"/>
  <c r="S134" i="1"/>
  <c r="T134" i="1"/>
  <c r="U134" i="1"/>
  <c r="U146" i="1" s="1"/>
  <c r="U196" i="1" s="1"/>
  <c r="V134" i="1"/>
  <c r="V146" i="1" s="1"/>
  <c r="V196" i="1" s="1"/>
  <c r="W134" i="1"/>
  <c r="W146" i="1" s="1"/>
  <c r="W196" i="1" s="1"/>
  <c r="X134" i="1"/>
  <c r="X146" i="1" s="1"/>
  <c r="X196" i="1" s="1"/>
  <c r="Y134" i="1"/>
  <c r="Z134" i="1"/>
  <c r="AA134" i="1"/>
  <c r="AB134" i="1"/>
  <c r="AC134" i="1"/>
  <c r="AC146" i="1" s="1"/>
  <c r="AC196" i="1" s="1"/>
  <c r="S135" i="1"/>
  <c r="T135" i="1"/>
  <c r="U135" i="1"/>
  <c r="V135" i="1"/>
  <c r="W135" i="1"/>
  <c r="X135" i="1"/>
  <c r="Y135" i="1"/>
  <c r="Z135" i="1"/>
  <c r="AA135" i="1"/>
  <c r="AB135" i="1"/>
  <c r="AC135" i="1"/>
  <c r="S136" i="1"/>
  <c r="T136" i="1"/>
  <c r="U136" i="1"/>
  <c r="V136" i="1"/>
  <c r="W136" i="1"/>
  <c r="X136" i="1"/>
  <c r="Y136" i="1"/>
  <c r="Z136" i="1"/>
  <c r="AA136" i="1"/>
  <c r="AB136" i="1"/>
  <c r="AC136" i="1"/>
  <c r="S137" i="1"/>
  <c r="T137" i="1"/>
  <c r="T148" i="1" s="1"/>
  <c r="T198" i="1" s="1"/>
  <c r="U137" i="1"/>
  <c r="U148" i="1" s="1"/>
  <c r="U198" i="1" s="1"/>
  <c r="V137" i="1"/>
  <c r="V148" i="1" s="1"/>
  <c r="V198" i="1" s="1"/>
  <c r="W137" i="1"/>
  <c r="W148" i="1" s="1"/>
  <c r="W198" i="1" s="1"/>
  <c r="X137" i="1"/>
  <c r="X148" i="1" s="1"/>
  <c r="X198" i="1" s="1"/>
  <c r="Y137" i="1"/>
  <c r="Y148" i="1" s="1"/>
  <c r="Y198" i="1" s="1"/>
  <c r="Z137" i="1"/>
  <c r="Z148" i="1" s="1"/>
  <c r="Z198" i="1" s="1"/>
  <c r="AA137" i="1"/>
  <c r="AB137" i="1"/>
  <c r="AB148" i="1" s="1"/>
  <c r="AB198" i="1" s="1"/>
  <c r="AC137" i="1"/>
  <c r="AC148" i="1" s="1"/>
  <c r="AC198" i="1" s="1"/>
  <c r="S138" i="1"/>
  <c r="S149" i="1" s="1"/>
  <c r="S199" i="1" s="1"/>
  <c r="T138" i="1"/>
  <c r="T149" i="1" s="1"/>
  <c r="T199" i="1" s="1"/>
  <c r="U138" i="1"/>
  <c r="U149" i="1" s="1"/>
  <c r="U199" i="1" s="1"/>
  <c r="V138" i="1"/>
  <c r="V149" i="1" s="1"/>
  <c r="V199" i="1" s="1"/>
  <c r="W138" i="1"/>
  <c r="W149" i="1" s="1"/>
  <c r="W199" i="1" s="1"/>
  <c r="X138" i="1"/>
  <c r="Y138" i="1"/>
  <c r="Y149" i="1" s="1"/>
  <c r="Y199" i="1" s="1"/>
  <c r="Z138" i="1"/>
  <c r="Z149" i="1" s="1"/>
  <c r="Z199" i="1" s="1"/>
  <c r="AA138" i="1"/>
  <c r="AA149" i="1" s="1"/>
  <c r="AA199" i="1" s="1"/>
  <c r="AB138" i="1"/>
  <c r="AB149" i="1" s="1"/>
  <c r="AB199" i="1" s="1"/>
  <c r="AC138" i="1"/>
  <c r="AC149" i="1" s="1"/>
  <c r="AC199" i="1" s="1"/>
  <c r="S139" i="1"/>
  <c r="S150" i="1" s="1"/>
  <c r="S200" i="1" s="1"/>
  <c r="T139" i="1"/>
  <c r="T150" i="1" s="1"/>
  <c r="T200" i="1" s="1"/>
  <c r="U139" i="1"/>
  <c r="V139" i="1"/>
  <c r="V150" i="1" s="1"/>
  <c r="V200" i="1" s="1"/>
  <c r="W139" i="1"/>
  <c r="W150" i="1" s="1"/>
  <c r="W200" i="1" s="1"/>
  <c r="X139" i="1"/>
  <c r="X150" i="1" s="1"/>
  <c r="X200" i="1" s="1"/>
  <c r="Y139" i="1"/>
  <c r="Y150" i="1" s="1"/>
  <c r="Y200" i="1" s="1"/>
  <c r="Z139" i="1"/>
  <c r="Z150" i="1" s="1"/>
  <c r="Z200" i="1" s="1"/>
  <c r="AA139" i="1"/>
  <c r="AA150" i="1" s="1"/>
  <c r="AA200" i="1" s="1"/>
  <c r="AB139" i="1"/>
  <c r="AB150" i="1" s="1"/>
  <c r="AB200" i="1" s="1"/>
  <c r="AC139" i="1"/>
  <c r="S140" i="1"/>
  <c r="S151" i="1" s="1"/>
  <c r="S201" i="1" s="1"/>
  <c r="T140" i="1"/>
  <c r="T151" i="1" s="1"/>
  <c r="T201" i="1" s="1"/>
  <c r="U140" i="1"/>
  <c r="U151" i="1" s="1"/>
  <c r="U201" i="1" s="1"/>
  <c r="V140" i="1"/>
  <c r="V151" i="1" s="1"/>
  <c r="V201" i="1" s="1"/>
  <c r="W140" i="1"/>
  <c r="W151" i="1" s="1"/>
  <c r="W201" i="1" s="1"/>
  <c r="X140" i="1"/>
  <c r="X151" i="1" s="1"/>
  <c r="X201" i="1" s="1"/>
  <c r="Y140" i="1"/>
  <c r="Y151" i="1" s="1"/>
  <c r="Y201" i="1" s="1"/>
  <c r="Z140" i="1"/>
  <c r="AA140" i="1"/>
  <c r="AA151" i="1" s="1"/>
  <c r="AA201" i="1" s="1"/>
  <c r="AB140" i="1"/>
  <c r="AB151" i="1" s="1"/>
  <c r="AB201" i="1" s="1"/>
  <c r="AC140" i="1"/>
  <c r="AC151" i="1" s="1"/>
  <c r="AC201" i="1" s="1"/>
  <c r="S141" i="1"/>
  <c r="T141" i="1"/>
  <c r="U141" i="1"/>
  <c r="V141" i="1"/>
  <c r="W141" i="1"/>
  <c r="X141" i="1"/>
  <c r="Y141" i="1"/>
  <c r="Z141" i="1"/>
  <c r="AA141" i="1"/>
  <c r="AB141" i="1"/>
  <c r="AC141" i="1"/>
  <c r="S142" i="1"/>
  <c r="T142" i="1"/>
  <c r="U142" i="1"/>
  <c r="V142" i="1"/>
  <c r="W142" i="1"/>
  <c r="X142" i="1"/>
  <c r="Y142" i="1"/>
  <c r="Z142" i="1"/>
  <c r="AA142" i="1"/>
  <c r="AB142" i="1"/>
  <c r="AC142" i="1"/>
  <c r="R134" i="1"/>
  <c r="R146" i="1" s="1"/>
  <c r="R196" i="1" s="1"/>
  <c r="H134" i="1"/>
  <c r="H146" i="1" s="1"/>
  <c r="H196" i="1" s="1"/>
  <c r="I134" i="1"/>
  <c r="I146" i="1" s="1"/>
  <c r="I196" i="1" s="1"/>
  <c r="J134" i="1"/>
  <c r="K134" i="1"/>
  <c r="L134" i="1"/>
  <c r="L146" i="1" s="1"/>
  <c r="L196" i="1" s="1"/>
  <c r="M134" i="1"/>
  <c r="M146" i="1" s="1"/>
  <c r="M196" i="1" s="1"/>
  <c r="N134" i="1"/>
  <c r="N146" i="1" s="1"/>
  <c r="N196" i="1" s="1"/>
  <c r="O134" i="1"/>
  <c r="O146" i="1" s="1"/>
  <c r="O196" i="1" s="1"/>
  <c r="P134" i="1"/>
  <c r="P146" i="1" s="1"/>
  <c r="P196" i="1" s="1"/>
  <c r="Q134" i="1"/>
  <c r="Q146" i="1" s="1"/>
  <c r="Q196" i="1" s="1"/>
  <c r="H135" i="1"/>
  <c r="I135" i="1"/>
  <c r="J135" i="1"/>
  <c r="K135" i="1"/>
  <c r="L135" i="1"/>
  <c r="M135" i="1"/>
  <c r="N135" i="1"/>
  <c r="O135" i="1"/>
  <c r="P135" i="1"/>
  <c r="Q135" i="1"/>
  <c r="H136" i="1"/>
  <c r="I136" i="1"/>
  <c r="J136" i="1"/>
  <c r="K136" i="1"/>
  <c r="L136" i="1"/>
  <c r="M136" i="1"/>
  <c r="N136" i="1"/>
  <c r="O136" i="1"/>
  <c r="P136" i="1"/>
  <c r="Q136" i="1"/>
  <c r="H137" i="1"/>
  <c r="H148" i="1" s="1"/>
  <c r="H198" i="1" s="1"/>
  <c r="I137" i="1"/>
  <c r="I148" i="1" s="1"/>
  <c r="I198" i="1" s="1"/>
  <c r="J137" i="1"/>
  <c r="J148" i="1" s="1"/>
  <c r="J198" i="1" s="1"/>
  <c r="K137" i="1"/>
  <c r="K148" i="1" s="1"/>
  <c r="K198" i="1" s="1"/>
  <c r="L137" i="1"/>
  <c r="M137" i="1"/>
  <c r="N137" i="1"/>
  <c r="O137" i="1"/>
  <c r="P137" i="1"/>
  <c r="P148" i="1" s="1"/>
  <c r="P198" i="1" s="1"/>
  <c r="Q137" i="1"/>
  <c r="Q148" i="1" s="1"/>
  <c r="Q198" i="1" s="1"/>
  <c r="H138" i="1"/>
  <c r="H149" i="1" s="1"/>
  <c r="H199" i="1" s="1"/>
  <c r="I138" i="1"/>
  <c r="I149" i="1" s="1"/>
  <c r="I199" i="1" s="1"/>
  <c r="J138" i="1"/>
  <c r="K138" i="1"/>
  <c r="L138" i="1"/>
  <c r="M138" i="1"/>
  <c r="N138" i="1"/>
  <c r="N149" i="1" s="1"/>
  <c r="N199" i="1" s="1"/>
  <c r="O138" i="1"/>
  <c r="O149" i="1" s="1"/>
  <c r="O199" i="1" s="1"/>
  <c r="P138" i="1"/>
  <c r="P149" i="1" s="1"/>
  <c r="P199" i="1" s="1"/>
  <c r="Q138" i="1"/>
  <c r="Q149" i="1" s="1"/>
  <c r="Q199" i="1" s="1"/>
  <c r="H139" i="1"/>
  <c r="I139" i="1"/>
  <c r="J139" i="1"/>
  <c r="K139" i="1"/>
  <c r="L139" i="1"/>
  <c r="L150" i="1" s="1"/>
  <c r="L200" i="1" s="1"/>
  <c r="M139" i="1"/>
  <c r="M150" i="1" s="1"/>
  <c r="M200" i="1" s="1"/>
  <c r="N139" i="1"/>
  <c r="N150" i="1" s="1"/>
  <c r="N200" i="1" s="1"/>
  <c r="O139" i="1"/>
  <c r="O150" i="1" s="1"/>
  <c r="O200" i="1" s="1"/>
  <c r="P139" i="1"/>
  <c r="Q139" i="1"/>
  <c r="H140" i="1"/>
  <c r="I140" i="1"/>
  <c r="J140" i="1"/>
  <c r="J151" i="1" s="1"/>
  <c r="J201" i="1" s="1"/>
  <c r="K140" i="1"/>
  <c r="K151" i="1" s="1"/>
  <c r="K201" i="1" s="1"/>
  <c r="L140" i="1"/>
  <c r="L151" i="1" s="1"/>
  <c r="L201" i="1" s="1"/>
  <c r="M140" i="1"/>
  <c r="M151" i="1" s="1"/>
  <c r="M201" i="1" s="1"/>
  <c r="N140" i="1"/>
  <c r="O140" i="1"/>
  <c r="P140" i="1"/>
  <c r="Q140" i="1"/>
  <c r="H141" i="1"/>
  <c r="I141" i="1"/>
  <c r="J141" i="1"/>
  <c r="K141" i="1"/>
  <c r="L141" i="1"/>
  <c r="M141" i="1"/>
  <c r="N141" i="1"/>
  <c r="O141" i="1"/>
  <c r="P141" i="1"/>
  <c r="Q141" i="1"/>
  <c r="H142" i="1"/>
  <c r="I142" i="1"/>
  <c r="J142" i="1"/>
  <c r="K142" i="1"/>
  <c r="L142" i="1"/>
  <c r="M142" i="1"/>
  <c r="N142" i="1"/>
  <c r="O142" i="1"/>
  <c r="P142" i="1"/>
  <c r="Q142" i="1"/>
  <c r="R135" i="1"/>
  <c r="R136" i="1"/>
  <c r="R137" i="1"/>
  <c r="R138" i="1"/>
  <c r="R139" i="1"/>
  <c r="R150" i="1" s="1"/>
  <c r="R200" i="1" s="1"/>
  <c r="R140" i="1"/>
  <c r="R141" i="1"/>
  <c r="R142" i="1"/>
  <c r="T206" i="1" a="1"/>
  <c r="T206" i="1" s="1"/>
  <c r="U206" i="1" a="1"/>
  <c r="U206" i="1" s="1"/>
  <c r="V206" i="1" a="1"/>
  <c r="V206" i="1" s="1"/>
  <c r="W206" i="1" a="1"/>
  <c r="W206" i="1" s="1"/>
  <c r="X206" i="1" a="1"/>
  <c r="X206" i="1" s="1"/>
  <c r="Y206" i="1" a="1"/>
  <c r="Y206" i="1" s="1"/>
  <c r="Z206" i="1" a="1"/>
  <c r="Z206" i="1" s="1"/>
  <c r="AA206" i="1" a="1"/>
  <c r="AA206" i="1" s="1"/>
  <c r="AB206" i="1" a="1"/>
  <c r="AB206" i="1" s="1"/>
  <c r="AC206" i="1" a="1"/>
  <c r="AC206" i="1" s="1"/>
  <c r="J206" i="1" a="1"/>
  <c r="J206" i="1" s="1"/>
  <c r="K206" i="1" a="1"/>
  <c r="K206" i="1" s="1"/>
  <c r="L206" i="1" a="1"/>
  <c r="L206" i="1" s="1"/>
  <c r="M206" i="1" a="1"/>
  <c r="M206" i="1" s="1"/>
  <c r="N206" i="1" a="1"/>
  <c r="N206" i="1" s="1"/>
  <c r="O206" i="1" a="1"/>
  <c r="O206" i="1" s="1"/>
  <c r="P206" i="1" a="1"/>
  <c r="P206" i="1" s="1"/>
  <c r="Q206" i="1" a="1"/>
  <c r="Q206" i="1" s="1"/>
  <c r="R206" i="1" a="1"/>
  <c r="R206" i="1" s="1"/>
  <c r="S206" i="1" a="1"/>
  <c r="S206" i="1" s="1"/>
  <c r="I206" i="1" a="1"/>
  <c r="I206" i="1" s="1"/>
  <c r="K95" i="29" l="1"/>
  <c r="K113" i="29"/>
  <c r="K104" i="29"/>
  <c r="H198" i="31"/>
  <c r="H196" i="31"/>
  <c r="H200" i="31"/>
  <c r="AC131" i="29"/>
  <c r="T122" i="29"/>
  <c r="T113" i="29"/>
  <c r="M130" i="32"/>
  <c r="M121" i="32"/>
  <c r="M103" i="32"/>
  <c r="M94" i="32"/>
  <c r="AC215" i="34"/>
  <c r="AC103" i="33"/>
  <c r="O196" i="31"/>
  <c r="O124" i="31"/>
  <c r="T197" i="29"/>
  <c r="AB216" i="29"/>
  <c r="AC216" i="29"/>
  <c r="Y197" i="29"/>
  <c r="T197" i="32"/>
  <c r="T201" i="32"/>
  <c r="AB173" i="33"/>
  <c r="AC211" i="34"/>
  <c r="AC223" i="34" s="1"/>
  <c r="AC213" i="34"/>
  <c r="U131" i="29"/>
  <c r="L131" i="29"/>
  <c r="O198" i="29"/>
  <c r="AB98" i="33"/>
  <c r="AA215" i="29"/>
  <c r="AA216" i="29" s="1"/>
  <c r="J131" i="29"/>
  <c r="R113" i="29"/>
  <c r="R104" i="29"/>
  <c r="R95" i="29"/>
  <c r="S95" i="29"/>
  <c r="S104" i="29"/>
  <c r="S122" i="29"/>
  <c r="AB99" i="33"/>
  <c r="S124" i="31"/>
  <c r="S198" i="31"/>
  <c r="S202" i="31"/>
  <c r="T131" i="29"/>
  <c r="M131" i="29"/>
  <c r="N131" i="29"/>
  <c r="H131" i="29"/>
  <c r="AB97" i="33"/>
  <c r="H202" i="31"/>
  <c r="H124" i="31"/>
  <c r="H197" i="31"/>
  <c r="I202" i="30"/>
  <c r="I200" i="30"/>
  <c r="I198" i="30"/>
  <c r="I199" i="30"/>
  <c r="I196" i="30"/>
  <c r="I124" i="30"/>
  <c r="AC198" i="29"/>
  <c r="AC126" i="29"/>
  <c r="AC130" i="29"/>
  <c r="AC125" i="29"/>
  <c r="AC127" i="29"/>
  <c r="R202" i="29"/>
  <c r="R130" i="29"/>
  <c r="R126" i="29"/>
  <c r="R127" i="29"/>
  <c r="R125" i="29"/>
  <c r="U125" i="29"/>
  <c r="U127" i="29"/>
  <c r="U130" i="29"/>
  <c r="U126" i="29"/>
  <c r="O131" i="29"/>
  <c r="S127" i="29"/>
  <c r="S130" i="29"/>
  <c r="S125" i="29"/>
  <c r="S126" i="29"/>
  <c r="H203" i="29"/>
  <c r="H127" i="29"/>
  <c r="H200" i="29"/>
  <c r="H126" i="29"/>
  <c r="H130" i="29"/>
  <c r="I125" i="29"/>
  <c r="I127" i="29"/>
  <c r="I130" i="29"/>
  <c r="I126" i="29"/>
  <c r="AB202" i="29"/>
  <c r="AB125" i="29"/>
  <c r="AB126" i="29"/>
  <c r="AB130" i="29"/>
  <c r="AB127" i="29"/>
  <c r="K131" i="29"/>
  <c r="S197" i="29"/>
  <c r="R203" i="29"/>
  <c r="O199" i="29"/>
  <c r="O127" i="29"/>
  <c r="O125" i="29"/>
  <c r="O126" i="29"/>
  <c r="O130" i="29"/>
  <c r="J200" i="29"/>
  <c r="J130" i="29"/>
  <c r="J126" i="29"/>
  <c r="J125" i="29"/>
  <c r="J127" i="29"/>
  <c r="I131" i="29"/>
  <c r="AA126" i="29"/>
  <c r="AA127" i="29"/>
  <c r="AA130" i="29"/>
  <c r="AA125" i="29"/>
  <c r="S128" i="29"/>
  <c r="Y95" i="29"/>
  <c r="Y131" i="29"/>
  <c r="H197" i="29"/>
  <c r="K198" i="29"/>
  <c r="K130" i="29"/>
  <c r="K126" i="29"/>
  <c r="K125" i="29"/>
  <c r="K127" i="29"/>
  <c r="W126" i="29"/>
  <c r="W130" i="29"/>
  <c r="W127" i="29"/>
  <c r="W125" i="29"/>
  <c r="AA128" i="29"/>
  <c r="R128" i="29"/>
  <c r="S131" i="29"/>
  <c r="L203" i="29"/>
  <c r="L126" i="29"/>
  <c r="L127" i="29"/>
  <c r="L125" i="29"/>
  <c r="L130" i="29"/>
  <c r="P197" i="29"/>
  <c r="P127" i="29"/>
  <c r="P126" i="29"/>
  <c r="P125" i="29"/>
  <c r="P130" i="29"/>
  <c r="Q130" i="29"/>
  <c r="Q125" i="29"/>
  <c r="Q127" i="29"/>
  <c r="Q126" i="29"/>
  <c r="U200" i="29"/>
  <c r="H125" i="29"/>
  <c r="N200" i="29"/>
  <c r="N130" i="29"/>
  <c r="N125" i="29"/>
  <c r="N127" i="29"/>
  <c r="N126" i="29"/>
  <c r="X125" i="29"/>
  <c r="X126" i="29"/>
  <c r="X127" i="29"/>
  <c r="X130" i="29"/>
  <c r="V126" i="29"/>
  <c r="V125" i="29"/>
  <c r="V127" i="29"/>
  <c r="V130" i="29"/>
  <c r="R131" i="29"/>
  <c r="U128" i="29"/>
  <c r="P131" i="29"/>
  <c r="H201" i="29"/>
  <c r="Q122" i="29"/>
  <c r="Q131" i="29"/>
  <c r="M201" i="29"/>
  <c r="M130" i="29"/>
  <c r="M127" i="29"/>
  <c r="M126" i="29"/>
  <c r="M125" i="29"/>
  <c r="T125" i="29"/>
  <c r="T130" i="29"/>
  <c r="T126" i="29"/>
  <c r="T127" i="29"/>
  <c r="Y127" i="29"/>
  <c r="Y130" i="29"/>
  <c r="Y126" i="29"/>
  <c r="Y125" i="29"/>
  <c r="N128" i="29"/>
  <c r="V128" i="29"/>
  <c r="W128" i="29"/>
  <c r="H128" i="29"/>
  <c r="AD213" i="34"/>
  <c r="AD211" i="34"/>
  <c r="AD223" i="34" s="1"/>
  <c r="AB212" i="33"/>
  <c r="AB169" i="33"/>
  <c r="AC97" i="33"/>
  <c r="AC98" i="33"/>
  <c r="AB170" i="33"/>
  <c r="AC168" i="33"/>
  <c r="AB102" i="33"/>
  <c r="AC167" i="33"/>
  <c r="Y201" i="31"/>
  <c r="AC212" i="35"/>
  <c r="AC171" i="35"/>
  <c r="AC97" i="35"/>
  <c r="AC99" i="35"/>
  <c r="AC168" i="35"/>
  <c r="AC169" i="35"/>
  <c r="AC102" i="35"/>
  <c r="AC98" i="35"/>
  <c r="AC170" i="35"/>
  <c r="AC172" i="35"/>
  <c r="AC166" i="35"/>
  <c r="AC167" i="35"/>
  <c r="AC100" i="35"/>
  <c r="AC173" i="35"/>
  <c r="AC98" i="34"/>
  <c r="AC167" i="34"/>
  <c r="AC171" i="34"/>
  <c r="AC166" i="34"/>
  <c r="AC169" i="34"/>
  <c r="AC168" i="34"/>
  <c r="AB172" i="33"/>
  <c r="AB166" i="33"/>
  <c r="AB100" i="33"/>
  <c r="AB168" i="33"/>
  <c r="AC169" i="33"/>
  <c r="AC102" i="33"/>
  <c r="AC172" i="33"/>
  <c r="AC100" i="33"/>
  <c r="AC166" i="33"/>
  <c r="AC99" i="33"/>
  <c r="AC170" i="33"/>
  <c r="AC212" i="33"/>
  <c r="AB167" i="33"/>
  <c r="N121" i="32"/>
  <c r="N103" i="32"/>
  <c r="AC193" i="32"/>
  <c r="N112" i="32"/>
  <c r="N94" i="32"/>
  <c r="G232" i="30"/>
  <c r="I197" i="30"/>
  <c r="AB210" i="30"/>
  <c r="AB214" i="30" s="1"/>
  <c r="AB215" i="30" s="1"/>
  <c r="AC210" i="30"/>
  <c r="AC214" i="30" s="1"/>
  <c r="AC215" i="30" s="1"/>
  <c r="AC214" i="29"/>
  <c r="AC212" i="29"/>
  <c r="AC104" i="29" s="1"/>
  <c r="AA214" i="29"/>
  <c r="AA229" i="29" s="1"/>
  <c r="AA212" i="29"/>
  <c r="AA174" i="29" s="1"/>
  <c r="AB214" i="29"/>
  <c r="AB212" i="29"/>
  <c r="AB104" i="29" s="1"/>
  <c r="I122" i="29"/>
  <c r="Q196" i="32"/>
  <c r="Q124" i="32"/>
  <c r="T199" i="32"/>
  <c r="T198" i="32"/>
  <c r="T196" i="32"/>
  <c r="T200" i="32"/>
  <c r="T202" i="32"/>
  <c r="R130" i="31"/>
  <c r="R103" i="31"/>
  <c r="R112" i="31"/>
  <c r="R121" i="31"/>
  <c r="J94" i="31"/>
  <c r="G232" i="31"/>
  <c r="G231" i="31"/>
  <c r="AC210" i="31" s="1"/>
  <c r="AC214" i="31" s="1"/>
  <c r="N200" i="31"/>
  <c r="N201" i="31"/>
  <c r="N198" i="31"/>
  <c r="N199" i="31"/>
  <c r="AB201" i="31"/>
  <c r="AA198" i="32"/>
  <c r="AA202" i="32"/>
  <c r="Z201" i="29"/>
  <c r="R201" i="29"/>
  <c r="R200" i="29"/>
  <c r="H202" i="29"/>
  <c r="H204" i="29"/>
  <c r="H198" i="29"/>
  <c r="H199" i="29"/>
  <c r="O201" i="29"/>
  <c r="M203" i="29"/>
  <c r="AB196" i="31"/>
  <c r="I197" i="31"/>
  <c r="Q196" i="31"/>
  <c r="W201" i="31"/>
  <c r="Q198" i="31"/>
  <c r="W196" i="31"/>
  <c r="Q202" i="31"/>
  <c r="Q201" i="31"/>
  <c r="W200" i="31"/>
  <c r="W197" i="31"/>
  <c r="S201" i="31"/>
  <c r="Y199" i="32"/>
  <c r="S199" i="31"/>
  <c r="K201" i="29"/>
  <c r="Q200" i="31"/>
  <c r="Q199" i="31"/>
  <c r="S196" i="31"/>
  <c r="Q197" i="31"/>
  <c r="Z163" i="32"/>
  <c r="M200" i="29"/>
  <c r="M197" i="29"/>
  <c r="M198" i="29"/>
  <c r="AB197" i="29"/>
  <c r="AB200" i="29"/>
  <c r="U199" i="29"/>
  <c r="AC197" i="29"/>
  <c r="AA198" i="29"/>
  <c r="AA197" i="33"/>
  <c r="AA187" i="33"/>
  <c r="AA157" i="33"/>
  <c r="AA177" i="33"/>
  <c r="AA167" i="33"/>
  <c r="AA153" i="33"/>
  <c r="U121" i="33"/>
  <c r="U130" i="33"/>
  <c r="U103" i="33"/>
  <c r="U94" i="33"/>
  <c r="U112" i="33"/>
  <c r="AA118" i="33"/>
  <c r="AA127" i="33"/>
  <c r="AA100" i="33"/>
  <c r="AA91" i="33"/>
  <c r="AA109" i="33"/>
  <c r="AA85" i="33"/>
  <c r="Z193" i="32"/>
  <c r="Z203" i="32"/>
  <c r="N203" i="32"/>
  <c r="AA124" i="32"/>
  <c r="AC163" i="32"/>
  <c r="Z183" i="32"/>
  <c r="AC183" i="32"/>
  <c r="L163" i="32"/>
  <c r="N193" i="32"/>
  <c r="N163" i="32"/>
  <c r="N183" i="32"/>
  <c r="L183" i="32"/>
  <c r="AC203" i="32"/>
  <c r="Q163" i="32"/>
  <c r="S173" i="32"/>
  <c r="S163" i="32"/>
  <c r="S193" i="32"/>
  <c r="Y201" i="32"/>
  <c r="J173" i="32"/>
  <c r="J203" i="32"/>
  <c r="L173" i="32"/>
  <c r="J183" i="32"/>
  <c r="S203" i="32"/>
  <c r="AA199" i="32"/>
  <c r="Y202" i="32"/>
  <c r="Q203" i="32"/>
  <c r="Q199" i="32"/>
  <c r="Q200" i="32"/>
  <c r="AA201" i="32"/>
  <c r="Y197" i="32"/>
  <c r="Q198" i="32"/>
  <c r="Q183" i="32"/>
  <c r="Q193" i="32"/>
  <c r="Y198" i="32"/>
  <c r="Y203" i="32"/>
  <c r="AA200" i="32"/>
  <c r="L196" i="32"/>
  <c r="L197" i="32"/>
  <c r="L202" i="32"/>
  <c r="L198" i="32"/>
  <c r="L203" i="32"/>
  <c r="L199" i="32"/>
  <c r="Y200" i="32"/>
  <c r="Q202" i="32"/>
  <c r="L200" i="32"/>
  <c r="Y196" i="32"/>
  <c r="Q201" i="32"/>
  <c r="Q197" i="32"/>
  <c r="Y193" i="32"/>
  <c r="Y173" i="32"/>
  <c r="Y163" i="32"/>
  <c r="J163" i="32"/>
  <c r="AC197" i="32"/>
  <c r="L201" i="32"/>
  <c r="I130" i="32"/>
  <c r="I103" i="32"/>
  <c r="I94" i="32"/>
  <c r="I112" i="32"/>
  <c r="I121" i="32"/>
  <c r="X183" i="32"/>
  <c r="X173" i="32"/>
  <c r="X163" i="32"/>
  <c r="X193" i="32"/>
  <c r="X203" i="32"/>
  <c r="T130" i="32"/>
  <c r="T103" i="32"/>
  <c r="T94" i="32"/>
  <c r="T121" i="32"/>
  <c r="T112" i="32"/>
  <c r="O121" i="32"/>
  <c r="O130" i="32"/>
  <c r="O112" i="32"/>
  <c r="O103" i="32"/>
  <c r="O94" i="32"/>
  <c r="H200" i="32"/>
  <c r="H199" i="32"/>
  <c r="H197" i="32"/>
  <c r="H202" i="32"/>
  <c r="H124" i="32"/>
  <c r="H198" i="32"/>
  <c r="H201" i="32"/>
  <c r="Y130" i="32"/>
  <c r="Y112" i="32"/>
  <c r="Y121" i="32"/>
  <c r="Y103" i="32"/>
  <c r="Y94" i="32"/>
  <c r="P199" i="32"/>
  <c r="P124" i="32"/>
  <c r="P198" i="32"/>
  <c r="P197" i="32"/>
  <c r="P202" i="32"/>
  <c r="P200" i="32"/>
  <c r="P201" i="32"/>
  <c r="R201" i="32"/>
  <c r="R198" i="32"/>
  <c r="R197" i="32"/>
  <c r="R200" i="32"/>
  <c r="R202" i="32"/>
  <c r="R124" i="32"/>
  <c r="R199" i="32"/>
  <c r="K124" i="32"/>
  <c r="K201" i="32"/>
  <c r="K200" i="32"/>
  <c r="K196" i="32"/>
  <c r="K198" i="32"/>
  <c r="K202" i="32"/>
  <c r="K199" i="32"/>
  <c r="U203" i="32"/>
  <c r="U193" i="32"/>
  <c r="U163" i="32"/>
  <c r="U173" i="32"/>
  <c r="U183" i="32"/>
  <c r="H173" i="32"/>
  <c r="H203" i="32"/>
  <c r="H193" i="32"/>
  <c r="H183" i="32"/>
  <c r="H163" i="32"/>
  <c r="S199" i="32"/>
  <c r="S200" i="32"/>
  <c r="S124" i="32"/>
  <c r="S196" i="32"/>
  <c r="S202" i="32"/>
  <c r="S198" i="32"/>
  <c r="S201" i="32"/>
  <c r="I124" i="32"/>
  <c r="I200" i="32"/>
  <c r="I197" i="32"/>
  <c r="I202" i="32"/>
  <c r="I201" i="32"/>
  <c r="I199" i="32"/>
  <c r="I198" i="32"/>
  <c r="V109" i="32"/>
  <c r="V127" i="32"/>
  <c r="V100" i="32"/>
  <c r="V91" i="32"/>
  <c r="V118" i="32"/>
  <c r="V85" i="32"/>
  <c r="O183" i="32"/>
  <c r="O203" i="32"/>
  <c r="O173" i="32"/>
  <c r="O193" i="32"/>
  <c r="O163" i="32"/>
  <c r="Z124" i="32"/>
  <c r="Z196" i="32"/>
  <c r="Z199" i="32"/>
  <c r="Z200" i="32"/>
  <c r="Z198" i="32"/>
  <c r="Z202" i="32"/>
  <c r="Z201" i="32"/>
  <c r="J112" i="32"/>
  <c r="J130" i="32"/>
  <c r="J103" i="32"/>
  <c r="J94" i="32"/>
  <c r="J121" i="32"/>
  <c r="U200" i="32"/>
  <c r="U202" i="32"/>
  <c r="U197" i="32"/>
  <c r="U124" i="32"/>
  <c r="U198" i="32"/>
  <c r="U199" i="32"/>
  <c r="U201" i="32"/>
  <c r="L130" i="32"/>
  <c r="L103" i="32"/>
  <c r="L94" i="32"/>
  <c r="L121" i="32"/>
  <c r="L112" i="32"/>
  <c r="U121" i="32"/>
  <c r="U130" i="32"/>
  <c r="U94" i="32"/>
  <c r="U112" i="32"/>
  <c r="U103" i="32"/>
  <c r="W203" i="32"/>
  <c r="W163" i="32"/>
  <c r="W183" i="32"/>
  <c r="W193" i="32"/>
  <c r="W173" i="32"/>
  <c r="J196" i="32"/>
  <c r="J124" i="32"/>
  <c r="J197" i="32"/>
  <c r="J198" i="32"/>
  <c r="J202" i="32"/>
  <c r="J200" i="32"/>
  <c r="J199" i="32"/>
  <c r="J201" i="32"/>
  <c r="AA116" i="32"/>
  <c r="AA107" i="32"/>
  <c r="AA98" i="32"/>
  <c r="AA89" i="32"/>
  <c r="AA82" i="32"/>
  <c r="AA125" i="32"/>
  <c r="S130" i="32"/>
  <c r="S94" i="32"/>
  <c r="S103" i="32"/>
  <c r="S112" i="32"/>
  <c r="S121" i="32"/>
  <c r="M124" i="32"/>
  <c r="M199" i="32"/>
  <c r="M197" i="32"/>
  <c r="M202" i="32"/>
  <c r="M201" i="32"/>
  <c r="M198" i="32"/>
  <c r="M200" i="32"/>
  <c r="H196" i="32"/>
  <c r="W199" i="32"/>
  <c r="W201" i="32"/>
  <c r="W200" i="32"/>
  <c r="W202" i="32"/>
  <c r="W198" i="32"/>
  <c r="W124" i="32"/>
  <c r="W197" i="32"/>
  <c r="AC198" i="32"/>
  <c r="AC200" i="32"/>
  <c r="AC124" i="32"/>
  <c r="AC196" i="32"/>
  <c r="AC201" i="32"/>
  <c r="AC202" i="32"/>
  <c r="AC199" i="32"/>
  <c r="I196" i="32"/>
  <c r="X124" i="32"/>
  <c r="X202" i="32"/>
  <c r="X201" i="32"/>
  <c r="X198" i="32"/>
  <c r="X200" i="32"/>
  <c r="X197" i="32"/>
  <c r="X199" i="32"/>
  <c r="P173" i="32"/>
  <c r="P203" i="32"/>
  <c r="P193" i="32"/>
  <c r="P183" i="32"/>
  <c r="P163" i="32"/>
  <c r="Z112" i="32"/>
  <c r="Z130" i="32"/>
  <c r="Z103" i="32"/>
  <c r="Z121" i="32"/>
  <c r="Z94" i="32"/>
  <c r="K203" i="32"/>
  <c r="AB124" i="32"/>
  <c r="AB202" i="32"/>
  <c r="AB200" i="32"/>
  <c r="AB196" i="32"/>
  <c r="AB199" i="32"/>
  <c r="AB198" i="32"/>
  <c r="AB201" i="32"/>
  <c r="AB193" i="32"/>
  <c r="AB183" i="32"/>
  <c r="AB163" i="32"/>
  <c r="AB203" i="32"/>
  <c r="AB173" i="32"/>
  <c r="Z197" i="32"/>
  <c r="AA147" i="32"/>
  <c r="AA143" i="32"/>
  <c r="S197" i="32"/>
  <c r="V200" i="32"/>
  <c r="V124" i="32"/>
  <c r="V202" i="32"/>
  <c r="V199" i="32"/>
  <c r="V197" i="32"/>
  <c r="V198" i="32"/>
  <c r="V201" i="32"/>
  <c r="O202" i="32"/>
  <c r="O124" i="32"/>
  <c r="O198" i="32"/>
  <c r="O201" i="32"/>
  <c r="O200" i="32"/>
  <c r="O197" i="32"/>
  <c r="O199" i="32"/>
  <c r="Q130" i="32"/>
  <c r="Q121" i="32"/>
  <c r="Q103" i="32"/>
  <c r="Q94" i="32"/>
  <c r="Q112" i="32"/>
  <c r="R112" i="32"/>
  <c r="R130" i="32"/>
  <c r="R103" i="32"/>
  <c r="R121" i="32"/>
  <c r="R94" i="32"/>
  <c r="M203" i="32"/>
  <c r="M173" i="32"/>
  <c r="M163" i="32"/>
  <c r="M183" i="32"/>
  <c r="M193" i="32"/>
  <c r="AC121" i="32"/>
  <c r="AC130" i="32"/>
  <c r="AC94" i="32"/>
  <c r="AC112" i="32"/>
  <c r="AC103" i="32"/>
  <c r="N124" i="32"/>
  <c r="N201" i="32"/>
  <c r="N196" i="32"/>
  <c r="N199" i="32"/>
  <c r="N200" i="32"/>
  <c r="N202" i="32"/>
  <c r="N198" i="32"/>
  <c r="N197" i="32"/>
  <c r="AB130" i="32"/>
  <c r="AB103" i="32"/>
  <c r="AB94" i="32"/>
  <c r="AB121" i="32"/>
  <c r="AB112" i="32"/>
  <c r="V166" i="32"/>
  <c r="V156" i="32"/>
  <c r="V153" i="32"/>
  <c r="V196" i="32"/>
  <c r="V186" i="32"/>
  <c r="V176" i="32"/>
  <c r="I203" i="32"/>
  <c r="I173" i="32"/>
  <c r="I163" i="32"/>
  <c r="I193" i="32"/>
  <c r="I183" i="32"/>
  <c r="R193" i="32"/>
  <c r="R183" i="32"/>
  <c r="R173" i="32"/>
  <c r="R163" i="32"/>
  <c r="R203" i="32"/>
  <c r="P196" i="32"/>
  <c r="J112" i="31"/>
  <c r="Z130" i="31"/>
  <c r="J130" i="31"/>
  <c r="J103" i="31"/>
  <c r="S130" i="31"/>
  <c r="S112" i="31"/>
  <c r="W163" i="31"/>
  <c r="AA121" i="31"/>
  <c r="W183" i="31"/>
  <c r="W203" i="31"/>
  <c r="W173" i="31"/>
  <c r="O163" i="31"/>
  <c r="Z112" i="31"/>
  <c r="Z103" i="31"/>
  <c r="Z121" i="31"/>
  <c r="S103" i="31"/>
  <c r="O202" i="31"/>
  <c r="T196" i="31"/>
  <c r="I199" i="31"/>
  <c r="T200" i="31"/>
  <c r="M196" i="31"/>
  <c r="I198" i="31"/>
  <c r="T198" i="31"/>
  <c r="O199" i="31"/>
  <c r="I202" i="31"/>
  <c r="T197" i="31"/>
  <c r="L198" i="31"/>
  <c r="W124" i="31"/>
  <c r="I196" i="31"/>
  <c r="O197" i="31"/>
  <c r="L124" i="31"/>
  <c r="I200" i="31"/>
  <c r="T199" i="31"/>
  <c r="L201" i="31"/>
  <c r="I124" i="31"/>
  <c r="T124" i="31"/>
  <c r="W198" i="31"/>
  <c r="S197" i="31"/>
  <c r="AA130" i="31"/>
  <c r="Y202" i="31"/>
  <c r="L196" i="31"/>
  <c r="M124" i="31"/>
  <c r="Y196" i="31"/>
  <c r="Y124" i="31"/>
  <c r="T202" i="31"/>
  <c r="L200" i="31"/>
  <c r="M200" i="31"/>
  <c r="M199" i="31"/>
  <c r="M197" i="31"/>
  <c r="M202" i="31"/>
  <c r="M201" i="31"/>
  <c r="L202" i="31"/>
  <c r="Y199" i="31"/>
  <c r="Y197" i="31"/>
  <c r="AB200" i="31"/>
  <c r="AB197" i="31"/>
  <c r="AB199" i="31"/>
  <c r="AB124" i="31"/>
  <c r="Y200" i="31"/>
  <c r="AB198" i="31"/>
  <c r="L197" i="31"/>
  <c r="O201" i="31"/>
  <c r="O200" i="31"/>
  <c r="S94" i="31"/>
  <c r="O203" i="31"/>
  <c r="O193" i="31"/>
  <c r="O183" i="31"/>
  <c r="AA94" i="31"/>
  <c r="AA112" i="31"/>
  <c r="AB193" i="31"/>
  <c r="AB203" i="31"/>
  <c r="AB183" i="31"/>
  <c r="AB173" i="31"/>
  <c r="AB163" i="31"/>
  <c r="J124" i="31"/>
  <c r="J200" i="31"/>
  <c r="J202" i="31"/>
  <c r="J197" i="31"/>
  <c r="J201" i="31"/>
  <c r="J198" i="31"/>
  <c r="J199" i="31"/>
  <c r="P183" i="31"/>
  <c r="P203" i="31"/>
  <c r="P193" i="31"/>
  <c r="P163" i="31"/>
  <c r="P173" i="31"/>
  <c r="N183" i="31"/>
  <c r="N203" i="31"/>
  <c r="N173" i="31"/>
  <c r="N163" i="31"/>
  <c r="N193" i="31"/>
  <c r="J173" i="31"/>
  <c r="J183" i="31"/>
  <c r="J203" i="31"/>
  <c r="J163" i="31"/>
  <c r="J193" i="31"/>
  <c r="V200" i="31"/>
  <c r="V197" i="31"/>
  <c r="V198" i="31"/>
  <c r="V201" i="31"/>
  <c r="V124" i="31"/>
  <c r="V199" i="31"/>
  <c r="V202" i="31"/>
  <c r="AB130" i="31"/>
  <c r="AB103" i="31"/>
  <c r="AB121" i="31"/>
  <c r="AB112" i="31"/>
  <c r="AB94" i="31"/>
  <c r="U198" i="31"/>
  <c r="U201" i="31"/>
  <c r="U199" i="31"/>
  <c r="U202" i="31"/>
  <c r="U200" i="31"/>
  <c r="U124" i="31"/>
  <c r="U197" i="31"/>
  <c r="V112" i="31"/>
  <c r="V130" i="31"/>
  <c r="V121" i="31"/>
  <c r="V103" i="31"/>
  <c r="V94" i="31"/>
  <c r="X103" i="31"/>
  <c r="X130" i="31"/>
  <c r="X121" i="31"/>
  <c r="X94" i="31"/>
  <c r="X112" i="31"/>
  <c r="R124" i="31"/>
  <c r="R199" i="31"/>
  <c r="R201" i="31"/>
  <c r="R198" i="31"/>
  <c r="R197" i="31"/>
  <c r="R202" i="31"/>
  <c r="R200" i="31"/>
  <c r="V193" i="31"/>
  <c r="V183" i="31"/>
  <c r="V173" i="31"/>
  <c r="V203" i="31"/>
  <c r="V163" i="31"/>
  <c r="Y183" i="31"/>
  <c r="Y203" i="31"/>
  <c r="Y193" i="31"/>
  <c r="Y163" i="31"/>
  <c r="Y173" i="31"/>
  <c r="U183" i="31"/>
  <c r="U193" i="31"/>
  <c r="U163" i="31"/>
  <c r="U203" i="31"/>
  <c r="U173" i="31"/>
  <c r="L193" i="31"/>
  <c r="L203" i="31"/>
  <c r="L173" i="31"/>
  <c r="L183" i="31"/>
  <c r="L163" i="31"/>
  <c r="U130" i="31"/>
  <c r="U112" i="31"/>
  <c r="U121" i="31"/>
  <c r="U103" i="31"/>
  <c r="U94" i="31"/>
  <c r="K124" i="31"/>
  <c r="K202" i="31"/>
  <c r="K201" i="31"/>
  <c r="K197" i="31"/>
  <c r="K200" i="31"/>
  <c r="K198" i="31"/>
  <c r="K199" i="31"/>
  <c r="N130" i="31"/>
  <c r="N112" i="31"/>
  <c r="N121" i="31"/>
  <c r="N103" i="31"/>
  <c r="N94" i="31"/>
  <c r="Q121" i="31"/>
  <c r="Q112" i="31"/>
  <c r="Q103" i="31"/>
  <c r="Q94" i="31"/>
  <c r="Q130" i="31"/>
  <c r="Z173" i="31"/>
  <c r="Z203" i="31"/>
  <c r="Z193" i="31"/>
  <c r="Z183" i="31"/>
  <c r="Z163" i="31"/>
  <c r="M130" i="31"/>
  <c r="M112" i="31"/>
  <c r="M121" i="31"/>
  <c r="M103" i="31"/>
  <c r="M94" i="31"/>
  <c r="AC130" i="31"/>
  <c r="AC112" i="31"/>
  <c r="AC121" i="31"/>
  <c r="AC94" i="31"/>
  <c r="AC200" i="31"/>
  <c r="AC198" i="31"/>
  <c r="AC202" i="31"/>
  <c r="AC197" i="31"/>
  <c r="AC124" i="31"/>
  <c r="AC199" i="31"/>
  <c r="AC201" i="31"/>
  <c r="W130" i="31"/>
  <c r="W121" i="31"/>
  <c r="W103" i="31"/>
  <c r="W94" i="31"/>
  <c r="W112" i="31"/>
  <c r="AC183" i="31"/>
  <c r="AC203" i="31"/>
  <c r="AC163" i="31"/>
  <c r="AC193" i="31"/>
  <c r="P197" i="31"/>
  <c r="P200" i="31"/>
  <c r="P124" i="31"/>
  <c r="P198" i="31"/>
  <c r="P202" i="31"/>
  <c r="P201" i="31"/>
  <c r="P199" i="31"/>
  <c r="O130" i="31"/>
  <c r="O121" i="31"/>
  <c r="O103" i="31"/>
  <c r="O112" i="31"/>
  <c r="O94" i="31"/>
  <c r="T193" i="31"/>
  <c r="T173" i="31"/>
  <c r="T183" i="31"/>
  <c r="T163" i="31"/>
  <c r="T203" i="31"/>
  <c r="U196" i="31"/>
  <c r="AA203" i="31"/>
  <c r="AA163" i="31"/>
  <c r="AA193" i="31"/>
  <c r="AA173" i="31"/>
  <c r="AA183" i="31"/>
  <c r="S203" i="31"/>
  <c r="S163" i="31"/>
  <c r="S193" i="31"/>
  <c r="S183" i="31"/>
  <c r="S173" i="31"/>
  <c r="X202" i="31"/>
  <c r="X201" i="31"/>
  <c r="X198" i="31"/>
  <c r="X199" i="31"/>
  <c r="X124" i="31"/>
  <c r="X197" i="31"/>
  <c r="X200" i="31"/>
  <c r="I203" i="31"/>
  <c r="I193" i="31"/>
  <c r="I183" i="31"/>
  <c r="I173" i="31"/>
  <c r="I163" i="31"/>
  <c r="Z197" i="31"/>
  <c r="Z200" i="31"/>
  <c r="Z124" i="31"/>
  <c r="Z201" i="31"/>
  <c r="Z202" i="31"/>
  <c r="Z198" i="31"/>
  <c r="Z199" i="31"/>
  <c r="K196" i="31"/>
  <c r="Q203" i="31"/>
  <c r="Q163" i="31"/>
  <c r="Q193" i="31"/>
  <c r="Q183" i="31"/>
  <c r="Q173" i="31"/>
  <c r="Y130" i="31"/>
  <c r="Y121" i="31"/>
  <c r="Y103" i="31"/>
  <c r="Y94" i="31"/>
  <c r="Y112" i="31"/>
  <c r="H193" i="31"/>
  <c r="H183" i="31"/>
  <c r="H173" i="31"/>
  <c r="H203" i="31"/>
  <c r="H163" i="31"/>
  <c r="J196" i="31"/>
  <c r="I130" i="31"/>
  <c r="I112" i="31"/>
  <c r="I103" i="31"/>
  <c r="I94" i="31"/>
  <c r="I121" i="31"/>
  <c r="M183" i="31"/>
  <c r="M193" i="31"/>
  <c r="M203" i="31"/>
  <c r="M173" i="31"/>
  <c r="M163" i="31"/>
  <c r="K203" i="31"/>
  <c r="K173" i="31"/>
  <c r="K163" i="31"/>
  <c r="K193" i="31"/>
  <c r="K183" i="31"/>
  <c r="P103" i="31"/>
  <c r="P121" i="31"/>
  <c r="P112" i="31"/>
  <c r="P94" i="31"/>
  <c r="P130" i="31"/>
  <c r="AA124" i="31"/>
  <c r="AA201" i="31"/>
  <c r="AA199" i="31"/>
  <c r="AA202" i="31"/>
  <c r="AA198" i="31"/>
  <c r="AA197" i="31"/>
  <c r="AA200" i="31"/>
  <c r="X183" i="31"/>
  <c r="X203" i="31"/>
  <c r="X163" i="31"/>
  <c r="X193" i="31"/>
  <c r="X173" i="31"/>
  <c r="R203" i="31"/>
  <c r="R173" i="31"/>
  <c r="R163" i="31"/>
  <c r="R193" i="31"/>
  <c r="R183" i="31"/>
  <c r="L203" i="30"/>
  <c r="Q193" i="30"/>
  <c r="Q183" i="30"/>
  <c r="Q163" i="30"/>
  <c r="M130" i="30"/>
  <c r="N121" i="30"/>
  <c r="U112" i="30"/>
  <c r="U121" i="30"/>
  <c r="U103" i="30"/>
  <c r="U130" i="30"/>
  <c r="H163" i="30"/>
  <c r="H203" i="30"/>
  <c r="H183" i="30"/>
  <c r="N103" i="30"/>
  <c r="H173" i="30"/>
  <c r="N130" i="30"/>
  <c r="N94" i="30"/>
  <c r="L163" i="30"/>
  <c r="L173" i="30"/>
  <c r="L183" i="30"/>
  <c r="V94" i="30"/>
  <c r="V121" i="30"/>
  <c r="V103" i="30"/>
  <c r="V130" i="30"/>
  <c r="Y203" i="30"/>
  <c r="M121" i="30"/>
  <c r="P193" i="30"/>
  <c r="P163" i="30"/>
  <c r="Z173" i="30"/>
  <c r="P203" i="30"/>
  <c r="Z193" i="30"/>
  <c r="Z183" i="30"/>
  <c r="P183" i="30"/>
  <c r="M103" i="30"/>
  <c r="M112" i="30"/>
  <c r="Y163" i="30"/>
  <c r="Y173" i="30"/>
  <c r="Y183" i="30"/>
  <c r="V196" i="30"/>
  <c r="Y197" i="30"/>
  <c r="R124" i="30"/>
  <c r="R199" i="30"/>
  <c r="R200" i="30"/>
  <c r="R202" i="30"/>
  <c r="R197" i="30"/>
  <c r="R198" i="30"/>
  <c r="R201" i="30"/>
  <c r="Z124" i="30"/>
  <c r="Z200" i="30"/>
  <c r="Z197" i="30"/>
  <c r="Z196" i="30"/>
  <c r="Z202" i="30"/>
  <c r="Z198" i="30"/>
  <c r="Z201" i="30"/>
  <c r="Z199" i="30"/>
  <c r="Q199" i="30"/>
  <c r="Q198" i="30"/>
  <c r="Q200" i="30"/>
  <c r="Q202" i="30"/>
  <c r="Q197" i="30"/>
  <c r="Q124" i="30"/>
  <c r="Q196" i="30"/>
  <c r="Q201" i="30"/>
  <c r="J203" i="30"/>
  <c r="J193" i="30"/>
  <c r="J183" i="30"/>
  <c r="J173" i="30"/>
  <c r="J163" i="30"/>
  <c r="O94" i="30"/>
  <c r="O121" i="30"/>
  <c r="O130" i="30"/>
  <c r="O112" i="30"/>
  <c r="O103" i="30"/>
  <c r="X193" i="30"/>
  <c r="X203" i="30"/>
  <c r="X183" i="30"/>
  <c r="X173" i="30"/>
  <c r="X163" i="30"/>
  <c r="U199" i="30"/>
  <c r="U202" i="30"/>
  <c r="U201" i="30"/>
  <c r="U198" i="30"/>
  <c r="U200" i="30"/>
  <c r="U124" i="30"/>
  <c r="U197" i="30"/>
  <c r="K203" i="30"/>
  <c r="K173" i="30"/>
  <c r="K163" i="30"/>
  <c r="K183" i="30"/>
  <c r="K193" i="30"/>
  <c r="U203" i="30"/>
  <c r="U183" i="30"/>
  <c r="U193" i="30"/>
  <c r="U173" i="30"/>
  <c r="U163" i="30"/>
  <c r="W193" i="30"/>
  <c r="W183" i="30"/>
  <c r="W203" i="30"/>
  <c r="W173" i="30"/>
  <c r="W163" i="30"/>
  <c r="J198" i="30"/>
  <c r="J201" i="30"/>
  <c r="J199" i="30"/>
  <c r="J202" i="30"/>
  <c r="J124" i="30"/>
  <c r="J200" i="30"/>
  <c r="Z203" i="30"/>
  <c r="AB124" i="30"/>
  <c r="AB200" i="30"/>
  <c r="AB199" i="30"/>
  <c r="AB201" i="30"/>
  <c r="AB197" i="30"/>
  <c r="AB198" i="30"/>
  <c r="V173" i="30"/>
  <c r="V193" i="30"/>
  <c r="V183" i="30"/>
  <c r="V203" i="30"/>
  <c r="V163" i="30"/>
  <c r="M203" i="30"/>
  <c r="M183" i="30"/>
  <c r="M193" i="30"/>
  <c r="M173" i="30"/>
  <c r="M163" i="30"/>
  <c r="J130" i="30"/>
  <c r="J112" i="30"/>
  <c r="J103" i="30"/>
  <c r="J121" i="30"/>
  <c r="J94" i="30"/>
  <c r="R173" i="30"/>
  <c r="R163" i="30"/>
  <c r="R203" i="30"/>
  <c r="R193" i="30"/>
  <c r="R183" i="30"/>
  <c r="T193" i="30"/>
  <c r="T183" i="30"/>
  <c r="T203" i="30"/>
  <c r="T173" i="30"/>
  <c r="T163" i="30"/>
  <c r="Y124" i="30"/>
  <c r="Y196" i="30"/>
  <c r="Y199" i="30"/>
  <c r="Y198" i="30"/>
  <c r="Y202" i="30"/>
  <c r="Y201" i="30"/>
  <c r="Y200" i="30"/>
  <c r="O124" i="30"/>
  <c r="O199" i="30"/>
  <c r="O200" i="30"/>
  <c r="O198" i="30"/>
  <c r="O197" i="30"/>
  <c r="O201" i="30"/>
  <c r="O202" i="30"/>
  <c r="Q203" i="30"/>
  <c r="J196" i="30"/>
  <c r="Y121" i="30"/>
  <c r="Y94" i="30"/>
  <c r="Y130" i="30"/>
  <c r="Y112" i="30"/>
  <c r="Y103" i="30"/>
  <c r="AB202" i="30"/>
  <c r="N202" i="30"/>
  <c r="N124" i="30"/>
  <c r="N200" i="30"/>
  <c r="N199" i="30"/>
  <c r="N201" i="30"/>
  <c r="N198" i="30"/>
  <c r="S203" i="30"/>
  <c r="S173" i="30"/>
  <c r="S163" i="30"/>
  <c r="S183" i="30"/>
  <c r="S193" i="30"/>
  <c r="N193" i="30"/>
  <c r="N203" i="30"/>
  <c r="N173" i="30"/>
  <c r="N163" i="30"/>
  <c r="N183" i="30"/>
  <c r="AB193" i="30"/>
  <c r="AB203" i="30"/>
  <c r="AB163" i="30"/>
  <c r="AB183" i="30"/>
  <c r="W202" i="30"/>
  <c r="W199" i="30"/>
  <c r="W124" i="30"/>
  <c r="W198" i="30"/>
  <c r="W197" i="30"/>
  <c r="W201" i="30"/>
  <c r="W200" i="30"/>
  <c r="AC203" i="30"/>
  <c r="AC183" i="30"/>
  <c r="AC163" i="30"/>
  <c r="AC193" i="30"/>
  <c r="T200" i="30"/>
  <c r="T197" i="30"/>
  <c r="T198" i="30"/>
  <c r="T201" i="30"/>
  <c r="T124" i="30"/>
  <c r="T199" i="30"/>
  <c r="AA203" i="30"/>
  <c r="AA173" i="30"/>
  <c r="AA163" i="30"/>
  <c r="AA183" i="30"/>
  <c r="AA193" i="30"/>
  <c r="T202" i="30"/>
  <c r="X94" i="30"/>
  <c r="X121" i="30"/>
  <c r="X130" i="30"/>
  <c r="X112" i="30"/>
  <c r="X103" i="30"/>
  <c r="AA198" i="30"/>
  <c r="AA124" i="30"/>
  <c r="AA197" i="30"/>
  <c r="AA201" i="30"/>
  <c r="AA199" i="30"/>
  <c r="AA200" i="30"/>
  <c r="AA202" i="30"/>
  <c r="Z130" i="30"/>
  <c r="Z112" i="30"/>
  <c r="Z103" i="30"/>
  <c r="Z121" i="30"/>
  <c r="Z94" i="30"/>
  <c r="O203" i="30"/>
  <c r="O173" i="30"/>
  <c r="O163" i="30"/>
  <c r="O193" i="30"/>
  <c r="O183" i="30"/>
  <c r="AC124" i="30"/>
  <c r="AC197" i="30"/>
  <c r="AC202" i="30"/>
  <c r="AC200" i="30"/>
  <c r="AC198" i="30"/>
  <c r="AC201" i="30"/>
  <c r="AC199" i="30"/>
  <c r="S124" i="30"/>
  <c r="S199" i="30"/>
  <c r="S202" i="30"/>
  <c r="S197" i="30"/>
  <c r="S200" i="30"/>
  <c r="S198" i="30"/>
  <c r="S201" i="30"/>
  <c r="U196" i="30"/>
  <c r="N196" i="30"/>
  <c r="AB196" i="30"/>
  <c r="AA196" i="30"/>
  <c r="M199" i="30"/>
  <c r="M201" i="30"/>
  <c r="M202" i="30"/>
  <c r="M198" i="30"/>
  <c r="M124" i="30"/>
  <c r="M197" i="30"/>
  <c r="M200" i="30"/>
  <c r="Q121" i="30"/>
  <c r="Q130" i="30"/>
  <c r="Q112" i="30"/>
  <c r="Q103" i="30"/>
  <c r="Q94" i="30"/>
  <c r="J197" i="30"/>
  <c r="P198" i="30"/>
  <c r="P196" i="30"/>
  <c r="P199" i="30"/>
  <c r="P197" i="30"/>
  <c r="P124" i="30"/>
  <c r="P200" i="30"/>
  <c r="P201" i="30"/>
  <c r="P202" i="30"/>
  <c r="I121" i="30"/>
  <c r="I130" i="30"/>
  <c r="I112" i="30"/>
  <c r="I103" i="30"/>
  <c r="I94" i="30"/>
  <c r="L201" i="30"/>
  <c r="L196" i="30"/>
  <c r="L197" i="30"/>
  <c r="L124" i="30"/>
  <c r="L200" i="30"/>
  <c r="L199" i="30"/>
  <c r="L198" i="30"/>
  <c r="I173" i="30"/>
  <c r="I203" i="30"/>
  <c r="I193" i="30"/>
  <c r="I183" i="30"/>
  <c r="I163" i="30"/>
  <c r="R196" i="30"/>
  <c r="V124" i="30"/>
  <c r="V199" i="30"/>
  <c r="V198" i="30"/>
  <c r="V200" i="30"/>
  <c r="V202" i="30"/>
  <c r="V201" i="30"/>
  <c r="H198" i="30"/>
  <c r="H124" i="30"/>
  <c r="H196" i="30"/>
  <c r="H200" i="30"/>
  <c r="H199" i="30"/>
  <c r="H202" i="30"/>
  <c r="H197" i="30"/>
  <c r="H201" i="30"/>
  <c r="K124" i="30"/>
  <c r="K200" i="30"/>
  <c r="K197" i="30"/>
  <c r="K202" i="30"/>
  <c r="K201" i="30"/>
  <c r="K198" i="30"/>
  <c r="K199" i="30"/>
  <c r="L202" i="30"/>
  <c r="R121" i="30"/>
  <c r="R94" i="30"/>
  <c r="R130" i="30"/>
  <c r="R112" i="30"/>
  <c r="R103" i="30"/>
  <c r="M196" i="30"/>
  <c r="X199" i="30"/>
  <c r="X198" i="30"/>
  <c r="X197" i="30"/>
  <c r="X200" i="30"/>
  <c r="X202" i="30"/>
  <c r="X124" i="30"/>
  <c r="X201" i="30"/>
  <c r="AA201" i="29"/>
  <c r="R198" i="29"/>
  <c r="R197" i="29"/>
  <c r="H174" i="29"/>
  <c r="H164" i="29"/>
  <c r="H194" i="29"/>
  <c r="J122" i="29"/>
  <c r="O184" i="29"/>
  <c r="J113" i="29"/>
  <c r="J104" i="29"/>
  <c r="J95" i="29"/>
  <c r="H184" i="29"/>
  <c r="N198" i="29"/>
  <c r="Z197" i="29"/>
  <c r="N197" i="29"/>
  <c r="M202" i="29"/>
  <c r="K203" i="29"/>
  <c r="AC202" i="29"/>
  <c r="M199" i="29"/>
  <c r="I194" i="29"/>
  <c r="I164" i="29"/>
  <c r="I204" i="29"/>
  <c r="I184" i="29"/>
  <c r="V201" i="29"/>
  <c r="AA200" i="29"/>
  <c r="AA197" i="29"/>
  <c r="AA203" i="29"/>
  <c r="V199" i="29"/>
  <c r="O204" i="29"/>
  <c r="Z198" i="29"/>
  <c r="K200" i="29"/>
  <c r="J199" i="29"/>
  <c r="Z200" i="29"/>
  <c r="Z199" i="29"/>
  <c r="O203" i="29"/>
  <c r="AB198" i="29"/>
  <c r="J201" i="29"/>
  <c r="K199" i="29"/>
  <c r="AB203" i="29"/>
  <c r="R199" i="29"/>
  <c r="J198" i="29"/>
  <c r="O197" i="29"/>
  <c r="U201" i="29"/>
  <c r="AA199" i="29"/>
  <c r="K197" i="29"/>
  <c r="N203" i="29"/>
  <c r="W198" i="29"/>
  <c r="W202" i="29"/>
  <c r="N202" i="29"/>
  <c r="J197" i="29"/>
  <c r="J203" i="29"/>
  <c r="Y201" i="29"/>
  <c r="Y202" i="29"/>
  <c r="X198" i="29"/>
  <c r="Z203" i="29"/>
  <c r="O194" i="29"/>
  <c r="I113" i="29"/>
  <c r="Q194" i="29"/>
  <c r="Q164" i="29"/>
  <c r="Q184" i="29"/>
  <c r="Q204" i="29"/>
  <c r="O174" i="29"/>
  <c r="I104" i="29"/>
  <c r="Y194" i="29"/>
  <c r="Q104" i="29"/>
  <c r="Y174" i="29"/>
  <c r="Q113" i="29"/>
  <c r="Y184" i="29"/>
  <c r="I95" i="29"/>
  <c r="Q95" i="29"/>
  <c r="Y104" i="29"/>
  <c r="W174" i="29"/>
  <c r="W164" i="29"/>
  <c r="Y113" i="29"/>
  <c r="W194" i="29"/>
  <c r="Y122" i="29"/>
  <c r="V198" i="29"/>
  <c r="V203" i="29"/>
  <c r="U198" i="29"/>
  <c r="V197" i="29"/>
  <c r="V200" i="29"/>
  <c r="J202" i="29"/>
  <c r="K202" i="29"/>
  <c r="U202" i="29"/>
  <c r="U197" i="29"/>
  <c r="U203" i="29"/>
  <c r="X202" i="29"/>
  <c r="X197" i="29"/>
  <c r="X201" i="29"/>
  <c r="X199" i="29"/>
  <c r="Y199" i="29"/>
  <c r="Y200" i="29"/>
  <c r="Y198" i="29"/>
  <c r="T203" i="29"/>
  <c r="N199" i="29"/>
  <c r="N201" i="29"/>
  <c r="W203" i="29"/>
  <c r="W197" i="29"/>
  <c r="Q203" i="29"/>
  <c r="W204" i="29"/>
  <c r="X200" i="29"/>
  <c r="AC199" i="29"/>
  <c r="AC200" i="29"/>
  <c r="AC201" i="29"/>
  <c r="AC203" i="29"/>
  <c r="L197" i="29"/>
  <c r="W201" i="29"/>
  <c r="X203" i="29"/>
  <c r="O202" i="29"/>
  <c r="O200" i="29"/>
  <c r="AB201" i="29"/>
  <c r="AB199" i="29"/>
  <c r="Y203" i="29"/>
  <c r="W200" i="29"/>
  <c r="Y204" i="29"/>
  <c r="S194" i="29"/>
  <c r="S204" i="29"/>
  <c r="S184" i="29"/>
  <c r="S164" i="29"/>
  <c r="S174" i="29"/>
  <c r="Z204" i="29"/>
  <c r="Z174" i="29"/>
  <c r="Z164" i="29"/>
  <c r="Z194" i="29"/>
  <c r="Z184" i="29"/>
  <c r="L104" i="29"/>
  <c r="L122" i="29"/>
  <c r="L113" i="29"/>
  <c r="L95" i="29"/>
  <c r="AC204" i="29"/>
  <c r="AC184" i="29"/>
  <c r="AC194" i="29"/>
  <c r="AC164" i="29"/>
  <c r="W104" i="29"/>
  <c r="W122" i="29"/>
  <c r="W95" i="29"/>
  <c r="W113" i="29"/>
  <c r="X122" i="29"/>
  <c r="X113" i="29"/>
  <c r="X104" i="29"/>
  <c r="X95" i="29"/>
  <c r="U113" i="29"/>
  <c r="U122" i="29"/>
  <c r="U104" i="29"/>
  <c r="U95" i="29"/>
  <c r="S199" i="29"/>
  <c r="S200" i="29"/>
  <c r="S198" i="29"/>
  <c r="S202" i="29"/>
  <c r="S201" i="29"/>
  <c r="S203" i="29"/>
  <c r="P122" i="29"/>
  <c r="P113" i="29"/>
  <c r="P95" i="29"/>
  <c r="P104" i="29"/>
  <c r="N104" i="29"/>
  <c r="N122" i="29"/>
  <c r="N113" i="29"/>
  <c r="N95" i="29"/>
  <c r="M113" i="29"/>
  <c r="M122" i="29"/>
  <c r="M104" i="29"/>
  <c r="M95" i="29"/>
  <c r="L200" i="29"/>
  <c r="L202" i="29"/>
  <c r="L198" i="29"/>
  <c r="L201" i="29"/>
  <c r="L199" i="29"/>
  <c r="AA194" i="29"/>
  <c r="AA184" i="29"/>
  <c r="AA204" i="29"/>
  <c r="AA164" i="29"/>
  <c r="P199" i="29"/>
  <c r="P202" i="29"/>
  <c r="P203" i="29"/>
  <c r="P201" i="29"/>
  <c r="P200" i="29"/>
  <c r="P198" i="29"/>
  <c r="J204" i="29"/>
  <c r="J184" i="29"/>
  <c r="J194" i="29"/>
  <c r="J174" i="29"/>
  <c r="J164" i="29"/>
  <c r="U204" i="29"/>
  <c r="U174" i="29"/>
  <c r="U184" i="29"/>
  <c r="U164" i="29"/>
  <c r="U194" i="29"/>
  <c r="I199" i="29"/>
  <c r="I200" i="29"/>
  <c r="I198" i="29"/>
  <c r="I202" i="29"/>
  <c r="I197" i="29"/>
  <c r="I201" i="29"/>
  <c r="N174" i="29"/>
  <c r="N204" i="29"/>
  <c r="N164" i="29"/>
  <c r="N184" i="29"/>
  <c r="N194" i="29"/>
  <c r="K194" i="29"/>
  <c r="K174" i="29"/>
  <c r="K204" i="29"/>
  <c r="K164" i="29"/>
  <c r="K184" i="29"/>
  <c r="Q199" i="29"/>
  <c r="Q198" i="29"/>
  <c r="Q202" i="29"/>
  <c r="Q201" i="29"/>
  <c r="Q197" i="29"/>
  <c r="Q200" i="29"/>
  <c r="AC113" i="29"/>
  <c r="AC122" i="29"/>
  <c r="AC95" i="29"/>
  <c r="L184" i="29"/>
  <c r="L174" i="29"/>
  <c r="L164" i="29"/>
  <c r="L204" i="29"/>
  <c r="L194" i="29"/>
  <c r="AB184" i="29"/>
  <c r="AB164" i="29"/>
  <c r="AB194" i="29"/>
  <c r="AB204" i="29"/>
  <c r="AB113" i="29"/>
  <c r="AB122" i="29"/>
  <c r="AB95" i="29"/>
  <c r="V122" i="29"/>
  <c r="V104" i="29"/>
  <c r="V95" i="29"/>
  <c r="V113" i="29"/>
  <c r="I203" i="29"/>
  <c r="H122" i="29"/>
  <c r="H113" i="29"/>
  <c r="H95" i="29"/>
  <c r="H104" i="29"/>
  <c r="AA122" i="29"/>
  <c r="AA113" i="29"/>
  <c r="AA95" i="29"/>
  <c r="T199" i="29"/>
  <c r="T198" i="29"/>
  <c r="T202" i="29"/>
  <c r="T201" i="29"/>
  <c r="T200" i="29"/>
  <c r="R204" i="29"/>
  <c r="R194" i="29"/>
  <c r="R184" i="29"/>
  <c r="R164" i="29"/>
  <c r="R174" i="29"/>
  <c r="P194" i="29"/>
  <c r="P204" i="29"/>
  <c r="P174" i="29"/>
  <c r="P184" i="29"/>
  <c r="P164" i="29"/>
  <c r="V174" i="29"/>
  <c r="V194" i="29"/>
  <c r="V164" i="29"/>
  <c r="V184" i="29"/>
  <c r="V204" i="29"/>
  <c r="T184" i="29"/>
  <c r="T174" i="29"/>
  <c r="T194" i="29"/>
  <c r="T164" i="29"/>
  <c r="T204" i="29"/>
  <c r="M204" i="29"/>
  <c r="M174" i="29"/>
  <c r="M184" i="29"/>
  <c r="M194" i="29"/>
  <c r="M164" i="29"/>
  <c r="X194" i="29"/>
  <c r="X174" i="29"/>
  <c r="X164" i="29"/>
  <c r="X204" i="29"/>
  <c r="X184" i="29"/>
  <c r="M181" i="1"/>
  <c r="M171" i="1"/>
  <c r="Q179" i="1"/>
  <c r="Q169" i="1"/>
  <c r="I176" i="1"/>
  <c r="I166" i="1"/>
  <c r="L181" i="1"/>
  <c r="L171" i="1"/>
  <c r="N180" i="1"/>
  <c r="N170" i="1"/>
  <c r="P179" i="1"/>
  <c r="P169" i="1"/>
  <c r="H179" i="1"/>
  <c r="H169" i="1"/>
  <c r="J178" i="1"/>
  <c r="J168" i="1"/>
  <c r="P176" i="1"/>
  <c r="P166" i="1"/>
  <c r="H176" i="1"/>
  <c r="H166" i="1"/>
  <c r="O180" i="1"/>
  <c r="O170" i="1"/>
  <c r="K178" i="1"/>
  <c r="K168" i="1"/>
  <c r="Q176" i="1"/>
  <c r="Q166" i="1"/>
  <c r="K181" i="1"/>
  <c r="K171" i="1"/>
  <c r="M180" i="1"/>
  <c r="M170" i="1"/>
  <c r="O179" i="1"/>
  <c r="O169" i="1"/>
  <c r="Q168" i="1"/>
  <c r="Q178" i="1"/>
  <c r="I168" i="1"/>
  <c r="I178" i="1"/>
  <c r="O176" i="1"/>
  <c r="O166" i="1"/>
  <c r="R176" i="1"/>
  <c r="R166" i="1"/>
  <c r="R170" i="1"/>
  <c r="R180" i="1"/>
  <c r="J181" i="1"/>
  <c r="J171" i="1"/>
  <c r="L180" i="1"/>
  <c r="L170" i="1"/>
  <c r="N179" i="1"/>
  <c r="N169" i="1"/>
  <c r="P168" i="1"/>
  <c r="P178" i="1"/>
  <c r="H168" i="1"/>
  <c r="H178" i="1"/>
  <c r="N176" i="1"/>
  <c r="N166" i="1"/>
  <c r="M176" i="1"/>
  <c r="M166" i="1"/>
  <c r="L176" i="1"/>
  <c r="L166" i="1"/>
  <c r="I179" i="1"/>
  <c r="I169" i="1"/>
  <c r="W181" i="1"/>
  <c r="W171" i="1"/>
  <c r="Z180" i="1"/>
  <c r="Z170" i="1"/>
  <c r="AC179" i="1"/>
  <c r="U179" i="1"/>
  <c r="U169" i="1"/>
  <c r="X178" i="1"/>
  <c r="X168" i="1"/>
  <c r="V181" i="1"/>
  <c r="V171" i="1"/>
  <c r="Y180" i="1"/>
  <c r="Y170" i="1"/>
  <c r="AB179" i="1"/>
  <c r="T179" i="1"/>
  <c r="T169" i="1"/>
  <c r="W178" i="1"/>
  <c r="W168" i="1"/>
  <c r="X176" i="1"/>
  <c r="X166" i="1"/>
  <c r="AC181" i="1"/>
  <c r="U181" i="1"/>
  <c r="U171" i="1"/>
  <c r="X180" i="1"/>
  <c r="X170" i="1"/>
  <c r="AA179" i="1"/>
  <c r="AA169" i="1"/>
  <c r="S179" i="1"/>
  <c r="S169" i="1"/>
  <c r="V178" i="1"/>
  <c r="V168" i="1"/>
  <c r="W176" i="1"/>
  <c r="W166" i="1"/>
  <c r="AB181" i="1"/>
  <c r="T181" i="1"/>
  <c r="T171" i="1"/>
  <c r="W180" i="1"/>
  <c r="W170" i="1"/>
  <c r="Z179" i="1"/>
  <c r="Z169" i="1"/>
  <c r="AC178" i="1"/>
  <c r="U178" i="1"/>
  <c r="U168" i="1"/>
  <c r="V176" i="1"/>
  <c r="V166" i="1"/>
  <c r="AA181" i="1"/>
  <c r="AA171" i="1"/>
  <c r="S181" i="1"/>
  <c r="S171" i="1"/>
  <c r="V180" i="1"/>
  <c r="V170" i="1"/>
  <c r="Y179" i="1"/>
  <c r="Y169" i="1"/>
  <c r="AB178" i="1"/>
  <c r="T178" i="1"/>
  <c r="T168" i="1"/>
  <c r="AC176" i="1"/>
  <c r="U176" i="1"/>
  <c r="U166" i="1"/>
  <c r="Y181" i="1"/>
  <c r="Y171" i="1"/>
  <c r="AB180" i="1"/>
  <c r="T180" i="1"/>
  <c r="T170" i="1"/>
  <c r="W179" i="1"/>
  <c r="W169" i="1"/>
  <c r="Z178" i="1"/>
  <c r="Z168" i="1"/>
  <c r="X181" i="1"/>
  <c r="X171" i="1"/>
  <c r="AA180" i="1"/>
  <c r="AA170" i="1"/>
  <c r="S180" i="1"/>
  <c r="S170" i="1"/>
  <c r="V179" i="1"/>
  <c r="V169" i="1"/>
  <c r="Y178" i="1"/>
  <c r="Y168" i="1"/>
  <c r="R152" i="1"/>
  <c r="R202" i="1" s="1"/>
  <c r="Q152" i="1"/>
  <c r="Q202" i="1" s="1"/>
  <c r="I152" i="1"/>
  <c r="I202" i="1" s="1"/>
  <c r="X152" i="1"/>
  <c r="X202" i="1" s="1"/>
  <c r="P152" i="1"/>
  <c r="P202" i="1" s="1"/>
  <c r="H152" i="1"/>
  <c r="H202" i="1" s="1"/>
  <c r="N80" i="1"/>
  <c r="V80" i="1"/>
  <c r="O80" i="1"/>
  <c r="W80" i="1"/>
  <c r="P80" i="1"/>
  <c r="X80" i="1"/>
  <c r="I80" i="1"/>
  <c r="Q80" i="1"/>
  <c r="Y80" i="1"/>
  <c r="J80" i="1"/>
  <c r="R80" i="1"/>
  <c r="Z98" i="1"/>
  <c r="K80" i="1"/>
  <c r="S80" i="1"/>
  <c r="AA80" i="1"/>
  <c r="L80" i="1"/>
  <c r="T80" i="1"/>
  <c r="AB80" i="1"/>
  <c r="AB125" i="1" s="1"/>
  <c r="M80" i="1"/>
  <c r="U80" i="1"/>
  <c r="AC80" i="1"/>
  <c r="AC125" i="1" s="1"/>
  <c r="H80" i="1"/>
  <c r="I84" i="1"/>
  <c r="Q84" i="1"/>
  <c r="Y84" i="1"/>
  <c r="J84" i="1"/>
  <c r="R84" i="1"/>
  <c r="Z84" i="1"/>
  <c r="K84" i="1"/>
  <c r="S84" i="1"/>
  <c r="AA84" i="1"/>
  <c r="L84" i="1"/>
  <c r="T84" i="1"/>
  <c r="AB84" i="1"/>
  <c r="AB129" i="1" s="1"/>
  <c r="M84" i="1"/>
  <c r="U84" i="1"/>
  <c r="AC84" i="1"/>
  <c r="AC129" i="1" s="1"/>
  <c r="N84" i="1"/>
  <c r="V84" i="1"/>
  <c r="H84" i="1"/>
  <c r="O84" i="1"/>
  <c r="W84" i="1"/>
  <c r="P84" i="1"/>
  <c r="X84" i="1"/>
  <c r="K79" i="1"/>
  <c r="K124" i="1" s="1"/>
  <c r="S79" i="1"/>
  <c r="S124" i="1" s="1"/>
  <c r="AA79" i="1"/>
  <c r="AA124" i="1" s="1"/>
  <c r="L79" i="1"/>
  <c r="L124" i="1" s="1"/>
  <c r="T79" i="1"/>
  <c r="T124" i="1" s="1"/>
  <c r="AB79" i="1"/>
  <c r="AB124" i="1" s="1"/>
  <c r="M79" i="1"/>
  <c r="M124" i="1" s="1"/>
  <c r="U79" i="1"/>
  <c r="U124" i="1" s="1"/>
  <c r="AC79" i="1"/>
  <c r="AC124" i="1" s="1"/>
  <c r="N79" i="1"/>
  <c r="N124" i="1" s="1"/>
  <c r="V79" i="1"/>
  <c r="V124" i="1" s="1"/>
  <c r="O79" i="1"/>
  <c r="O124" i="1" s="1"/>
  <c r="W79" i="1"/>
  <c r="W124" i="1" s="1"/>
  <c r="P79" i="1"/>
  <c r="P124" i="1" s="1"/>
  <c r="X79" i="1"/>
  <c r="X124" i="1" s="1"/>
  <c r="I79" i="1"/>
  <c r="I124" i="1" s="1"/>
  <c r="Q79" i="1"/>
  <c r="Q124" i="1" s="1"/>
  <c r="Y79" i="1"/>
  <c r="Y124" i="1" s="1"/>
  <c r="J79" i="1"/>
  <c r="J124" i="1" s="1"/>
  <c r="Z79" i="1"/>
  <c r="Z124" i="1" s="1"/>
  <c r="AB152" i="1"/>
  <c r="AB202" i="1" s="1"/>
  <c r="T152" i="1"/>
  <c r="T202" i="1" s="1"/>
  <c r="I81" i="1"/>
  <c r="Q81" i="1"/>
  <c r="Y81" i="1"/>
  <c r="J81" i="1"/>
  <c r="R81" i="1"/>
  <c r="Z81" i="1"/>
  <c r="Z126" i="1" s="1"/>
  <c r="K81" i="1"/>
  <c r="S81" i="1"/>
  <c r="S126" i="1" s="1"/>
  <c r="AA81" i="1"/>
  <c r="L81" i="1"/>
  <c r="T81" i="1"/>
  <c r="AB81" i="1"/>
  <c r="AB126" i="1" s="1"/>
  <c r="M81" i="1"/>
  <c r="M126" i="1" s="1"/>
  <c r="U81" i="1"/>
  <c r="U126" i="1" s="1"/>
  <c r="AC81" i="1"/>
  <c r="AC126" i="1" s="1"/>
  <c r="N81" i="1"/>
  <c r="N126" i="1" s="1"/>
  <c r="V81" i="1"/>
  <c r="O81" i="1"/>
  <c r="W81" i="1"/>
  <c r="H81" i="1"/>
  <c r="P81" i="1"/>
  <c r="P126" i="1" s="1"/>
  <c r="X81" i="1"/>
  <c r="L152" i="1"/>
  <c r="L202" i="1" s="1"/>
  <c r="O147" i="1"/>
  <c r="O197" i="1" s="1"/>
  <c r="W152" i="1"/>
  <c r="W202" i="1" s="1"/>
  <c r="AB147" i="1"/>
  <c r="T147" i="1"/>
  <c r="O152" i="1"/>
  <c r="O202" i="1" s="1"/>
  <c r="V152" i="1"/>
  <c r="N152" i="1"/>
  <c r="N202" i="1" s="1"/>
  <c r="AC152" i="1"/>
  <c r="AC202" i="1" s="1"/>
  <c r="U152" i="1"/>
  <c r="U202" i="1" s="1"/>
  <c r="AC207" i="1"/>
  <c r="AC161" i="1" s="1"/>
  <c r="AC209" i="1"/>
  <c r="AC191" i="1" s="1"/>
  <c r="P207" i="1"/>
  <c r="P212" i="1" s="1"/>
  <c r="P209" i="1"/>
  <c r="AB207" i="1"/>
  <c r="AB209" i="1"/>
  <c r="AB189" i="1" s="1"/>
  <c r="T207" i="1"/>
  <c r="T212" i="1" s="1"/>
  <c r="T209" i="1"/>
  <c r="V207" i="1"/>
  <c r="V212" i="1" s="1"/>
  <c r="V209" i="1"/>
  <c r="N207" i="1"/>
  <c r="N212" i="1" s="1"/>
  <c r="N209" i="1"/>
  <c r="AA207" i="1"/>
  <c r="AA212" i="1" s="1"/>
  <c r="G231" i="1" s="1"/>
  <c r="AB210" i="1" s="1"/>
  <c r="AB214" i="1" s="1"/>
  <c r="AA209" i="1"/>
  <c r="H209" i="1"/>
  <c r="O207" i="1"/>
  <c r="O212" i="1" s="1"/>
  <c r="O209" i="1"/>
  <c r="M207" i="1"/>
  <c r="M212" i="1" s="1"/>
  <c r="M209" i="1"/>
  <c r="Z207" i="1"/>
  <c r="Z212" i="1" s="1"/>
  <c r="Z209" i="1"/>
  <c r="M152" i="1"/>
  <c r="M202" i="1" s="1"/>
  <c r="Q207" i="1"/>
  <c r="Q209" i="1"/>
  <c r="I207" i="1"/>
  <c r="I212" i="1" s="1"/>
  <c r="I209" i="1"/>
  <c r="L207" i="1"/>
  <c r="L212" i="1" s="1"/>
  <c r="L209" i="1"/>
  <c r="Y207" i="1"/>
  <c r="Y212" i="1" s="1"/>
  <c r="Y209" i="1"/>
  <c r="AA152" i="1"/>
  <c r="S152" i="1"/>
  <c r="S202" i="1" s="1"/>
  <c r="S207" i="1"/>
  <c r="S212" i="1" s="1"/>
  <c r="S209" i="1"/>
  <c r="K207" i="1"/>
  <c r="K209" i="1"/>
  <c r="X207" i="1"/>
  <c r="X212" i="1" s="1"/>
  <c r="X209" i="1"/>
  <c r="K152" i="1"/>
  <c r="K202" i="1" s="1"/>
  <c r="Z152" i="1"/>
  <c r="Z202" i="1" s="1"/>
  <c r="U207" i="1"/>
  <c r="U212" i="1" s="1"/>
  <c r="U209" i="1"/>
  <c r="R207" i="1"/>
  <c r="R212" i="1" s="1"/>
  <c r="R209" i="1"/>
  <c r="J207" i="1"/>
  <c r="J212" i="1" s="1"/>
  <c r="J209" i="1"/>
  <c r="W207" i="1"/>
  <c r="W212" i="1" s="1"/>
  <c r="W209" i="1"/>
  <c r="J152" i="1"/>
  <c r="J202" i="1" s="1"/>
  <c r="Y152" i="1"/>
  <c r="L147" i="1"/>
  <c r="L197" i="1" s="1"/>
  <c r="AC147" i="1"/>
  <c r="U147" i="1"/>
  <c r="M147" i="1"/>
  <c r="M197" i="1" s="1"/>
  <c r="Z147" i="1"/>
  <c r="Z197" i="1" s="1"/>
  <c r="AA147" i="1"/>
  <c r="S147" i="1"/>
  <c r="S197" i="1" s="1"/>
  <c r="N147" i="1"/>
  <c r="N197" i="1" s="1"/>
  <c r="K147" i="1"/>
  <c r="K197" i="1" s="1"/>
  <c r="J147" i="1"/>
  <c r="J197" i="1" s="1"/>
  <c r="Q151" i="1"/>
  <c r="Q201" i="1" s="1"/>
  <c r="I151" i="1"/>
  <c r="I201" i="1" s="1"/>
  <c r="K150" i="1"/>
  <c r="K200" i="1" s="1"/>
  <c r="M149" i="1"/>
  <c r="M199" i="1" s="1"/>
  <c r="O148" i="1"/>
  <c r="O198" i="1" s="1"/>
  <c r="Q147" i="1"/>
  <c r="Q197" i="1" s="1"/>
  <c r="I147" i="1"/>
  <c r="I197" i="1" s="1"/>
  <c r="K146" i="1"/>
  <c r="K196" i="1" s="1"/>
  <c r="P151" i="1"/>
  <c r="P201" i="1" s="1"/>
  <c r="H151" i="1"/>
  <c r="H201" i="1" s="1"/>
  <c r="J150" i="1"/>
  <c r="J200" i="1" s="1"/>
  <c r="L149" i="1"/>
  <c r="L199" i="1" s="1"/>
  <c r="N148" i="1"/>
  <c r="N198" i="1" s="1"/>
  <c r="P147" i="1"/>
  <c r="P197" i="1" s="1"/>
  <c r="H147" i="1"/>
  <c r="H197" i="1" s="1"/>
  <c r="J146" i="1"/>
  <c r="J196" i="1" s="1"/>
  <c r="O151" i="1"/>
  <c r="O201" i="1" s="1"/>
  <c r="Q150" i="1"/>
  <c r="Q200" i="1" s="1"/>
  <c r="I150" i="1"/>
  <c r="I200" i="1" s="1"/>
  <c r="K149" i="1"/>
  <c r="K199" i="1" s="1"/>
  <c r="M148" i="1"/>
  <c r="M198" i="1" s="1"/>
  <c r="R147" i="1"/>
  <c r="R197" i="1" s="1"/>
  <c r="N151" i="1"/>
  <c r="N201" i="1" s="1"/>
  <c r="P150" i="1"/>
  <c r="P200" i="1" s="1"/>
  <c r="H150" i="1"/>
  <c r="H200" i="1" s="1"/>
  <c r="J149" i="1"/>
  <c r="J199" i="1" s="1"/>
  <c r="L148" i="1"/>
  <c r="L198" i="1" s="1"/>
  <c r="R148" i="1"/>
  <c r="R198" i="1" s="1"/>
  <c r="Y147" i="1"/>
  <c r="AB146" i="1"/>
  <c r="T146" i="1"/>
  <c r="T196" i="1" s="1"/>
  <c r="R149" i="1"/>
  <c r="R199" i="1" s="1"/>
  <c r="X147" i="1"/>
  <c r="AA146" i="1"/>
  <c r="S146" i="1"/>
  <c r="S196" i="1" s="1"/>
  <c r="W147" i="1"/>
  <c r="Z146" i="1"/>
  <c r="Z196" i="1" s="1"/>
  <c r="R151" i="1"/>
  <c r="R201" i="1" s="1"/>
  <c r="Z151" i="1"/>
  <c r="Z201" i="1" s="1"/>
  <c r="AC150" i="1"/>
  <c r="U150" i="1"/>
  <c r="X149" i="1"/>
  <c r="AA148" i="1"/>
  <c r="S148" i="1"/>
  <c r="S198" i="1" s="1"/>
  <c r="V147" i="1"/>
  <c r="V197" i="1" s="1"/>
  <c r="Y146" i="1"/>
  <c r="V143" i="1"/>
  <c r="Y143" i="1"/>
  <c r="W143" i="1"/>
  <c r="AC143" i="1"/>
  <c r="U143" i="1"/>
  <c r="AA143" i="1"/>
  <c r="S143" i="1"/>
  <c r="AB143" i="1"/>
  <c r="T143" i="1"/>
  <c r="Z143" i="1"/>
  <c r="L143" i="1"/>
  <c r="X143" i="1"/>
  <c r="P143" i="1"/>
  <c r="H143" i="1"/>
  <c r="J143" i="1"/>
  <c r="N143" i="1"/>
  <c r="Q143" i="1"/>
  <c r="I143" i="1"/>
  <c r="K143" i="1"/>
  <c r="M143" i="1"/>
  <c r="O143" i="1"/>
  <c r="R143" i="1"/>
  <c r="AB215" i="1" l="1"/>
  <c r="AC99" i="34"/>
  <c r="AC212" i="34"/>
  <c r="AC103" i="34"/>
  <c r="AC97" i="34"/>
  <c r="AC170" i="34"/>
  <c r="AC173" i="34"/>
  <c r="AC102" i="34"/>
  <c r="AC172" i="34"/>
  <c r="AC215" i="31"/>
  <c r="AC174" i="29"/>
  <c r="AC100" i="34"/>
  <c r="AA104" i="29"/>
  <c r="X102" i="1"/>
  <c r="X129" i="1"/>
  <c r="V99" i="1"/>
  <c r="V126" i="1"/>
  <c r="R102" i="1"/>
  <c r="R129" i="1"/>
  <c r="W99" i="1"/>
  <c r="W126" i="1"/>
  <c r="T99" i="1"/>
  <c r="T126" i="1"/>
  <c r="Y99" i="1"/>
  <c r="Y126" i="1"/>
  <c r="K102" i="1"/>
  <c r="K129" i="1"/>
  <c r="K98" i="1"/>
  <c r="K125" i="1"/>
  <c r="P98" i="1"/>
  <c r="P125" i="1"/>
  <c r="AA99" i="1"/>
  <c r="AA126" i="1"/>
  <c r="Q99" i="1"/>
  <c r="Q126" i="1"/>
  <c r="U102" i="1"/>
  <c r="U129" i="1"/>
  <c r="M98" i="1"/>
  <c r="M125" i="1"/>
  <c r="W102" i="1"/>
  <c r="W129" i="1"/>
  <c r="J102" i="1"/>
  <c r="J129" i="1"/>
  <c r="J98" i="1"/>
  <c r="J125" i="1"/>
  <c r="V98" i="1"/>
  <c r="V125" i="1"/>
  <c r="W98" i="1"/>
  <c r="W125" i="1"/>
  <c r="I99" i="1"/>
  <c r="I126" i="1"/>
  <c r="R98" i="1"/>
  <c r="R125" i="1"/>
  <c r="K99" i="1"/>
  <c r="K126" i="1"/>
  <c r="O102" i="1"/>
  <c r="O129" i="1"/>
  <c r="T102" i="1"/>
  <c r="T129" i="1"/>
  <c r="Y102" i="1"/>
  <c r="Y129" i="1"/>
  <c r="T98" i="1"/>
  <c r="T125" i="1"/>
  <c r="Y98" i="1"/>
  <c r="Y125" i="1"/>
  <c r="N98" i="1"/>
  <c r="N125" i="1"/>
  <c r="L99" i="1"/>
  <c r="L126" i="1"/>
  <c r="U98" i="1"/>
  <c r="U125" i="1"/>
  <c r="O98" i="1"/>
  <c r="O125" i="1"/>
  <c r="H102" i="1"/>
  <c r="H129" i="1"/>
  <c r="L102" i="1"/>
  <c r="L129" i="1"/>
  <c r="Q102" i="1"/>
  <c r="Q129" i="1"/>
  <c r="L98" i="1"/>
  <c r="L125" i="1"/>
  <c r="Q98" i="1"/>
  <c r="Q125" i="1"/>
  <c r="Z102" i="1"/>
  <c r="Z129" i="1"/>
  <c r="P102" i="1"/>
  <c r="P129" i="1"/>
  <c r="X99" i="1"/>
  <c r="X126" i="1"/>
  <c r="R99" i="1"/>
  <c r="R126" i="1"/>
  <c r="V102" i="1"/>
  <c r="V129" i="1"/>
  <c r="AA102" i="1"/>
  <c r="AA129" i="1"/>
  <c r="I102" i="1"/>
  <c r="I129" i="1"/>
  <c r="AA98" i="1"/>
  <c r="AA125" i="1"/>
  <c r="I98" i="1"/>
  <c r="I125" i="1"/>
  <c r="O99" i="1"/>
  <c r="O126" i="1"/>
  <c r="M102" i="1"/>
  <c r="M129" i="1"/>
  <c r="H99" i="1"/>
  <c r="H126" i="1"/>
  <c r="J99" i="1"/>
  <c r="J126" i="1"/>
  <c r="N102" i="1"/>
  <c r="N129" i="1"/>
  <c r="S102" i="1"/>
  <c r="S129" i="1"/>
  <c r="H98" i="1"/>
  <c r="H125" i="1"/>
  <c r="S98" i="1"/>
  <c r="S125" i="1"/>
  <c r="X98" i="1"/>
  <c r="X125" i="1"/>
  <c r="AD173" i="34"/>
  <c r="AD168" i="34"/>
  <c r="AD100" i="34"/>
  <c r="AD102" i="34"/>
  <c r="AD166" i="34"/>
  <c r="AD169" i="34"/>
  <c r="AD167" i="34"/>
  <c r="AD103" i="34"/>
  <c r="AD170" i="34"/>
  <c r="AD97" i="34"/>
  <c r="AD171" i="34"/>
  <c r="AD212" i="34"/>
  <c r="AD98" i="34"/>
  <c r="AD99" i="34"/>
  <c r="AD172" i="34"/>
  <c r="L191" i="1"/>
  <c r="L213" i="1"/>
  <c r="I186" i="1"/>
  <c r="I213" i="1"/>
  <c r="O186" i="1"/>
  <c r="O213" i="1"/>
  <c r="O228" i="1" s="1"/>
  <c r="K191" i="1"/>
  <c r="K213" i="1"/>
  <c r="H115" i="1"/>
  <c r="H213" i="1"/>
  <c r="N190" i="1"/>
  <c r="N213" i="1"/>
  <c r="M190" i="1"/>
  <c r="M213" i="1"/>
  <c r="J188" i="1"/>
  <c r="J213" i="1"/>
  <c r="AC211" i="31"/>
  <c r="AC170" i="31" s="1"/>
  <c r="AC213" i="31"/>
  <c r="AC211" i="30"/>
  <c r="AC173" i="30" s="1"/>
  <c r="AC213" i="30"/>
  <c r="AB211" i="30"/>
  <c r="AB173" i="30" s="1"/>
  <c r="AB213" i="30"/>
  <c r="AC100" i="30"/>
  <c r="AB213" i="29"/>
  <c r="AB99" i="29"/>
  <c r="AB98" i="29"/>
  <c r="AB169" i="29"/>
  <c r="AB100" i="29"/>
  <c r="AB172" i="29"/>
  <c r="AB171" i="29"/>
  <c r="AB103" i="29"/>
  <c r="AB170" i="29"/>
  <c r="AB167" i="29"/>
  <c r="AB168" i="29"/>
  <c r="AB101" i="29"/>
  <c r="AB173" i="29"/>
  <c r="AA213" i="29"/>
  <c r="AA170" i="29"/>
  <c r="AA172" i="29"/>
  <c r="AA99" i="29"/>
  <c r="AA103" i="29"/>
  <c r="AA98" i="29"/>
  <c r="AA169" i="29"/>
  <c r="AA100" i="29"/>
  <c r="AA171" i="29"/>
  <c r="AA101" i="29"/>
  <c r="AA168" i="29"/>
  <c r="AA173" i="29"/>
  <c r="AA167" i="29"/>
  <c r="AC213" i="29"/>
  <c r="AC103" i="29"/>
  <c r="AC99" i="29"/>
  <c r="AC172" i="29"/>
  <c r="AC171" i="29"/>
  <c r="AC98" i="29"/>
  <c r="AC170" i="29"/>
  <c r="AC173" i="29"/>
  <c r="AC169" i="29"/>
  <c r="AC168" i="29"/>
  <c r="AC100" i="29"/>
  <c r="AC167" i="29"/>
  <c r="AC101" i="29"/>
  <c r="AB174" i="29"/>
  <c r="Y190" i="1"/>
  <c r="Y213" i="1"/>
  <c r="Y228" i="1" s="1"/>
  <c r="AA190" i="1"/>
  <c r="AA213" i="1"/>
  <c r="AA228" i="1" s="1"/>
  <c r="R115" i="1"/>
  <c r="R213" i="1"/>
  <c r="R228" i="1" s="1"/>
  <c r="AB211" i="1"/>
  <c r="AB167" i="1" s="1"/>
  <c r="AB213" i="1"/>
  <c r="P188" i="1"/>
  <c r="P228" i="1"/>
  <c r="S190" i="1"/>
  <c r="S213" i="1"/>
  <c r="S228" i="1" s="1"/>
  <c r="X191" i="1"/>
  <c r="X213" i="1"/>
  <c r="X228" i="1" s="1"/>
  <c r="Z190" i="1"/>
  <c r="Z213" i="1"/>
  <c r="Z228" i="1" s="1"/>
  <c r="U191" i="1"/>
  <c r="U213" i="1"/>
  <c r="U228" i="1" s="1"/>
  <c r="V189" i="1"/>
  <c r="V213" i="1"/>
  <c r="V228" i="1" s="1"/>
  <c r="W191" i="1"/>
  <c r="W213" i="1"/>
  <c r="W228" i="1" s="1"/>
  <c r="Q188" i="1"/>
  <c r="Q213" i="1"/>
  <c r="Q228" i="1" s="1"/>
  <c r="T189" i="1"/>
  <c r="T213" i="1"/>
  <c r="T228" i="1" s="1"/>
  <c r="AC210" i="1"/>
  <c r="AC214" i="1" s="1"/>
  <c r="AA193" i="33"/>
  <c r="AA203" i="33"/>
  <c r="AA183" i="33"/>
  <c r="AA173" i="33"/>
  <c r="AA163" i="33"/>
  <c r="AA130" i="33"/>
  <c r="AA121" i="33"/>
  <c r="AA112" i="33"/>
  <c r="AA103" i="33"/>
  <c r="AA94" i="33"/>
  <c r="AA118" i="32"/>
  <c r="AA91" i="32"/>
  <c r="AA127" i="32"/>
  <c r="AA109" i="32"/>
  <c r="AA100" i="32"/>
  <c r="AA85" i="32"/>
  <c r="AA197" i="32"/>
  <c r="AA187" i="32"/>
  <c r="AA157" i="32"/>
  <c r="AA177" i="32"/>
  <c r="AA167" i="32"/>
  <c r="AA153" i="32"/>
  <c r="V173" i="32"/>
  <c r="V183" i="32"/>
  <c r="V163" i="32"/>
  <c r="V203" i="32"/>
  <c r="V193" i="32"/>
  <c r="V94" i="32"/>
  <c r="V112" i="32"/>
  <c r="V103" i="32"/>
  <c r="V121" i="32"/>
  <c r="V130" i="32"/>
  <c r="V191" i="1"/>
  <c r="O190" i="1"/>
  <c r="AA188" i="1"/>
  <c r="AA198" i="1"/>
  <c r="AA192" i="1"/>
  <c r="AA202" i="1"/>
  <c r="X189" i="1"/>
  <c r="X199" i="1"/>
  <c r="AA186" i="1"/>
  <c r="AA196" i="1"/>
  <c r="U190" i="1"/>
  <c r="U200" i="1"/>
  <c r="X187" i="1"/>
  <c r="X197" i="1"/>
  <c r="U187" i="1"/>
  <c r="U197" i="1"/>
  <c r="V192" i="1"/>
  <c r="V202" i="1"/>
  <c r="H186" i="1"/>
  <c r="AC190" i="1"/>
  <c r="AC200" i="1"/>
  <c r="AC187" i="1"/>
  <c r="AC197" i="1"/>
  <c r="T186" i="1"/>
  <c r="T187" i="1"/>
  <c r="T197" i="1"/>
  <c r="T188" i="1"/>
  <c r="T191" i="1"/>
  <c r="Y186" i="1"/>
  <c r="Y196" i="1"/>
  <c r="AB186" i="1"/>
  <c r="AB196" i="1"/>
  <c r="Y192" i="1"/>
  <c r="Y202" i="1"/>
  <c r="AB187" i="1"/>
  <c r="AB197" i="1"/>
  <c r="I189" i="1"/>
  <c r="Y187" i="1"/>
  <c r="Y197" i="1"/>
  <c r="W187" i="1"/>
  <c r="W197" i="1"/>
  <c r="AA187" i="1"/>
  <c r="AA197" i="1"/>
  <c r="N186" i="1"/>
  <c r="R189" i="1"/>
  <c r="R179" i="1"/>
  <c r="R169" i="1"/>
  <c r="X192" i="1"/>
  <c r="AB188" i="1"/>
  <c r="N189" i="1"/>
  <c r="AB191" i="1"/>
  <c r="W186" i="1"/>
  <c r="H189" i="1"/>
  <c r="M191" i="1"/>
  <c r="H190" i="1"/>
  <c r="H180" i="1"/>
  <c r="H170" i="1"/>
  <c r="P191" i="1"/>
  <c r="P171" i="1"/>
  <c r="P181" i="1"/>
  <c r="J186" i="1"/>
  <c r="J176" i="1"/>
  <c r="J166" i="1"/>
  <c r="J177" i="1"/>
  <c r="J167" i="1"/>
  <c r="J187" i="1"/>
  <c r="K167" i="1"/>
  <c r="K187" i="1"/>
  <c r="K177" i="1"/>
  <c r="L187" i="1"/>
  <c r="L167" i="1"/>
  <c r="L177" i="1"/>
  <c r="I192" i="1"/>
  <c r="I182" i="1"/>
  <c r="I172" i="1"/>
  <c r="L186" i="1"/>
  <c r="Y189" i="1"/>
  <c r="L190" i="1"/>
  <c r="R190" i="1"/>
  <c r="I188" i="1"/>
  <c r="Q186" i="1"/>
  <c r="V188" i="1"/>
  <c r="X186" i="1"/>
  <c r="Z191" i="1"/>
  <c r="N181" i="1"/>
  <c r="N171" i="1"/>
  <c r="N191" i="1"/>
  <c r="Q187" i="1"/>
  <c r="Q177" i="1"/>
  <c r="Q167" i="1"/>
  <c r="Q192" i="1"/>
  <c r="Q182" i="1"/>
  <c r="Q172" i="1"/>
  <c r="Y188" i="1"/>
  <c r="Z188" i="1"/>
  <c r="M186" i="1"/>
  <c r="V190" i="1"/>
  <c r="H188" i="1"/>
  <c r="V186" i="1"/>
  <c r="K188" i="1"/>
  <c r="S189" i="1"/>
  <c r="P186" i="1"/>
  <c r="X188" i="1"/>
  <c r="I187" i="1"/>
  <c r="I177" i="1"/>
  <c r="I167" i="1"/>
  <c r="R177" i="1"/>
  <c r="R167" i="1"/>
  <c r="R187" i="1"/>
  <c r="N177" i="1"/>
  <c r="N167" i="1"/>
  <c r="N187" i="1"/>
  <c r="Z186" i="1"/>
  <c r="M188" i="1"/>
  <c r="M178" i="1"/>
  <c r="M168" i="1"/>
  <c r="N178" i="1"/>
  <c r="N168" i="1"/>
  <c r="N188" i="1"/>
  <c r="O188" i="1"/>
  <c r="O178" i="1"/>
  <c r="O168" i="1"/>
  <c r="S187" i="1"/>
  <c r="J182" i="1"/>
  <c r="J172" i="1"/>
  <c r="J192" i="1"/>
  <c r="W192" i="1"/>
  <c r="R182" i="1"/>
  <c r="R172" i="1"/>
  <c r="R192" i="1"/>
  <c r="W189" i="1"/>
  <c r="S191" i="1"/>
  <c r="U188" i="1"/>
  <c r="R186" i="1"/>
  <c r="AA189" i="1"/>
  <c r="P189" i="1"/>
  <c r="Q189" i="1"/>
  <c r="U189" i="1"/>
  <c r="K186" i="1"/>
  <c r="K176" i="1"/>
  <c r="K166" i="1"/>
  <c r="H177" i="1"/>
  <c r="H167" i="1"/>
  <c r="H187" i="1"/>
  <c r="R181" i="1"/>
  <c r="R171" i="1"/>
  <c r="R191" i="1"/>
  <c r="P177" i="1"/>
  <c r="P167" i="1"/>
  <c r="P187" i="1"/>
  <c r="V187" i="1"/>
  <c r="S188" i="1"/>
  <c r="R178" i="1"/>
  <c r="R168" i="1"/>
  <c r="R188" i="1"/>
  <c r="L189" i="1"/>
  <c r="L179" i="1"/>
  <c r="L169" i="1"/>
  <c r="M189" i="1"/>
  <c r="M179" i="1"/>
  <c r="M169" i="1"/>
  <c r="Z192" i="1"/>
  <c r="S192" i="1"/>
  <c r="U192" i="1"/>
  <c r="O177" i="1"/>
  <c r="O167" i="1"/>
  <c r="O187" i="1"/>
  <c r="T192" i="1"/>
  <c r="T190" i="1"/>
  <c r="AA191" i="1"/>
  <c r="J191" i="1"/>
  <c r="AC188" i="1"/>
  <c r="X190" i="1"/>
  <c r="W188" i="1"/>
  <c r="AC189" i="1"/>
  <c r="O191" i="1"/>
  <c r="O171" i="1"/>
  <c r="O181" i="1"/>
  <c r="Q181" i="1"/>
  <c r="Q171" i="1"/>
  <c r="Q191" i="1"/>
  <c r="P192" i="1"/>
  <c r="P182" i="1"/>
  <c r="P172" i="1"/>
  <c r="P190" i="1"/>
  <c r="P180" i="1"/>
  <c r="P170" i="1"/>
  <c r="O182" i="1"/>
  <c r="O172" i="1"/>
  <c r="O192" i="1"/>
  <c r="L188" i="1"/>
  <c r="L178" i="1"/>
  <c r="L168" i="1"/>
  <c r="J190" i="1"/>
  <c r="J170" i="1"/>
  <c r="J180" i="1"/>
  <c r="Z187" i="1"/>
  <c r="AB192" i="1"/>
  <c r="AB190" i="1"/>
  <c r="U186" i="1"/>
  <c r="Z189" i="1"/>
  <c r="O189" i="1"/>
  <c r="K189" i="1"/>
  <c r="K179" i="1"/>
  <c r="K169" i="1"/>
  <c r="S186" i="1"/>
  <c r="I180" i="1"/>
  <c r="I170" i="1"/>
  <c r="I190" i="1"/>
  <c r="K190" i="1"/>
  <c r="K170" i="1"/>
  <c r="K180" i="1"/>
  <c r="K192" i="1"/>
  <c r="K182" i="1"/>
  <c r="K172" i="1"/>
  <c r="AC192" i="1"/>
  <c r="L192" i="1"/>
  <c r="L182" i="1"/>
  <c r="L172" i="1"/>
  <c r="J189" i="1"/>
  <c r="J179" i="1"/>
  <c r="J169" i="1"/>
  <c r="Q180" i="1"/>
  <c r="Q170" i="1"/>
  <c r="Q190" i="1"/>
  <c r="H191" i="1"/>
  <c r="H171" i="1"/>
  <c r="H181" i="1"/>
  <c r="I181" i="1"/>
  <c r="I171" i="1"/>
  <c r="I191" i="1"/>
  <c r="M177" i="1"/>
  <c r="M167" i="1"/>
  <c r="M187" i="1"/>
  <c r="M192" i="1"/>
  <c r="M182" i="1"/>
  <c r="M172" i="1"/>
  <c r="N182" i="1"/>
  <c r="N172" i="1"/>
  <c r="N192" i="1"/>
  <c r="H192" i="1"/>
  <c r="H182" i="1"/>
  <c r="H172" i="1"/>
  <c r="Y191" i="1"/>
  <c r="AC186" i="1"/>
  <c r="W190" i="1"/>
  <c r="Y176" i="1"/>
  <c r="Y166" i="1"/>
  <c r="AB176" i="1"/>
  <c r="Y182" i="1"/>
  <c r="Y172" i="1"/>
  <c r="AB177" i="1"/>
  <c r="U156" i="1"/>
  <c r="Y177" i="1"/>
  <c r="Y167" i="1"/>
  <c r="AB182" i="1"/>
  <c r="Y159" i="1"/>
  <c r="V177" i="1"/>
  <c r="V167" i="1"/>
  <c r="Z176" i="1"/>
  <c r="Z166" i="1"/>
  <c r="W182" i="1"/>
  <c r="W172" i="1"/>
  <c r="R156" i="1"/>
  <c r="Z182" i="1"/>
  <c r="Z172" i="1"/>
  <c r="U182" i="1"/>
  <c r="U172" i="1"/>
  <c r="T182" i="1"/>
  <c r="T172" i="1"/>
  <c r="AA176" i="1"/>
  <c r="AA166" i="1"/>
  <c r="AC159" i="1"/>
  <c r="S178" i="1"/>
  <c r="S168" i="1"/>
  <c r="S182" i="1"/>
  <c r="S172" i="1"/>
  <c r="S176" i="1"/>
  <c r="S166" i="1"/>
  <c r="X177" i="1"/>
  <c r="X167" i="1"/>
  <c r="U177" i="1"/>
  <c r="U167" i="1"/>
  <c r="AC177" i="1"/>
  <c r="X182" i="1"/>
  <c r="X172" i="1"/>
  <c r="S177" i="1"/>
  <c r="S167" i="1"/>
  <c r="W177" i="1"/>
  <c r="W167" i="1"/>
  <c r="AA177" i="1"/>
  <c r="AA167" i="1"/>
  <c r="AA178" i="1"/>
  <c r="AA168" i="1"/>
  <c r="Z177" i="1"/>
  <c r="Z167" i="1"/>
  <c r="AA182" i="1"/>
  <c r="AA172" i="1"/>
  <c r="AC182" i="1"/>
  <c r="X179" i="1"/>
  <c r="X169" i="1"/>
  <c r="U180" i="1"/>
  <c r="U170" i="1"/>
  <c r="V182" i="1"/>
  <c r="V172" i="1"/>
  <c r="AC180" i="1"/>
  <c r="Z181" i="1"/>
  <c r="Z171" i="1"/>
  <c r="T176" i="1"/>
  <c r="T166" i="1"/>
  <c r="T177" i="1"/>
  <c r="T167" i="1"/>
  <c r="S156" i="1"/>
  <c r="O97" i="1"/>
  <c r="X157" i="1"/>
  <c r="U157" i="1"/>
  <c r="M99" i="1"/>
  <c r="J97" i="1"/>
  <c r="V97" i="1"/>
  <c r="AA97" i="1"/>
  <c r="W159" i="1"/>
  <c r="R160" i="1"/>
  <c r="Z159" i="1"/>
  <c r="AA159" i="1"/>
  <c r="X156" i="1"/>
  <c r="Y160" i="1"/>
  <c r="V159" i="1"/>
  <c r="AB162" i="1"/>
  <c r="U99" i="1"/>
  <c r="U160" i="1"/>
  <c r="Y97" i="1"/>
  <c r="N97" i="1"/>
  <c r="S97" i="1"/>
  <c r="X162" i="1"/>
  <c r="T160" i="1"/>
  <c r="AC156" i="1"/>
  <c r="V160" i="1"/>
  <c r="V156" i="1"/>
  <c r="W160" i="1"/>
  <c r="W156" i="1"/>
  <c r="S160" i="1"/>
  <c r="AA158" i="1"/>
  <c r="Z157" i="1"/>
  <c r="Q159" i="1"/>
  <c r="Q212" i="1"/>
  <c r="G232" i="1" s="1"/>
  <c r="AC162" i="1"/>
  <c r="Z97" i="1"/>
  <c r="V162" i="1"/>
  <c r="Z161" i="1"/>
  <c r="K158" i="1"/>
  <c r="K212" i="1"/>
  <c r="T157" i="1"/>
  <c r="Q97" i="1"/>
  <c r="K97" i="1"/>
  <c r="X160" i="1"/>
  <c r="W158" i="1"/>
  <c r="V161" i="1"/>
  <c r="Z160" i="1"/>
  <c r="T97" i="1"/>
  <c r="Z99" i="1"/>
  <c r="P99" i="1"/>
  <c r="AC160" i="1"/>
  <c r="R159" i="1"/>
  <c r="AC157" i="1"/>
  <c r="T156" i="1"/>
  <c r="Y156" i="1"/>
  <c r="R161" i="1"/>
  <c r="AB156" i="1"/>
  <c r="R157" i="1"/>
  <c r="Y162" i="1"/>
  <c r="AB157" i="1"/>
  <c r="I97" i="1"/>
  <c r="U97" i="1"/>
  <c r="AB160" i="1"/>
  <c r="T158" i="1"/>
  <c r="S161" i="1"/>
  <c r="T159" i="1"/>
  <c r="X158" i="1"/>
  <c r="W161" i="1"/>
  <c r="AA160" i="1"/>
  <c r="W97" i="1"/>
  <c r="Z156" i="1"/>
  <c r="S157" i="1"/>
  <c r="W162" i="1"/>
  <c r="X97" i="1"/>
  <c r="M97" i="1"/>
  <c r="R162" i="1"/>
  <c r="U158" i="1"/>
  <c r="T161" i="1"/>
  <c r="V158" i="1"/>
  <c r="U161" i="1"/>
  <c r="AA162" i="1"/>
  <c r="X159" i="1"/>
  <c r="AA156" i="1"/>
  <c r="L97" i="1"/>
  <c r="V157" i="1"/>
  <c r="Y157" i="1"/>
  <c r="S158" i="1"/>
  <c r="W157" i="1"/>
  <c r="R158" i="1"/>
  <c r="AA157" i="1"/>
  <c r="Z162" i="1"/>
  <c r="S162" i="1"/>
  <c r="U162" i="1"/>
  <c r="N99" i="1"/>
  <c r="S99" i="1"/>
  <c r="T162" i="1"/>
  <c r="P97" i="1"/>
  <c r="Z158" i="1"/>
  <c r="Y161" i="1"/>
  <c r="AB158" i="1"/>
  <c r="AA161" i="1"/>
  <c r="AB159" i="1"/>
  <c r="U159" i="1"/>
  <c r="Y158" i="1"/>
  <c r="X161" i="1"/>
  <c r="AC158" i="1"/>
  <c r="AB161" i="1"/>
  <c r="S159" i="1"/>
  <c r="O157" i="1"/>
  <c r="O158" i="1"/>
  <c r="Y111" i="1"/>
  <c r="Y93" i="1"/>
  <c r="Y120" i="1"/>
  <c r="L111" i="1"/>
  <c r="L93" i="1"/>
  <c r="L120" i="1"/>
  <c r="N108" i="1"/>
  <c r="N90" i="1"/>
  <c r="N117" i="1"/>
  <c r="S108" i="1"/>
  <c r="S90" i="1"/>
  <c r="S117" i="1"/>
  <c r="P106" i="1"/>
  <c r="P88" i="1"/>
  <c r="P115" i="1"/>
  <c r="AB88" i="1"/>
  <c r="AB115" i="1"/>
  <c r="AB106" i="1"/>
  <c r="W93" i="1"/>
  <c r="W120" i="1"/>
  <c r="W111" i="1"/>
  <c r="AB111" i="1"/>
  <c r="AB93" i="1"/>
  <c r="AB120" i="1"/>
  <c r="J111" i="1"/>
  <c r="J93" i="1"/>
  <c r="J120" i="1"/>
  <c r="AB116" i="1"/>
  <c r="AB107" i="1"/>
  <c r="AB89" i="1"/>
  <c r="J107" i="1"/>
  <c r="J89" i="1"/>
  <c r="J116" i="1"/>
  <c r="V89" i="1"/>
  <c r="V116" i="1"/>
  <c r="V107" i="1"/>
  <c r="K108" i="1"/>
  <c r="K90" i="1"/>
  <c r="K117" i="1"/>
  <c r="T116" i="1"/>
  <c r="T107" i="1"/>
  <c r="T89" i="1"/>
  <c r="Y107" i="1"/>
  <c r="Y89" i="1"/>
  <c r="Y116" i="1"/>
  <c r="N89" i="1"/>
  <c r="N116" i="1"/>
  <c r="N107" i="1"/>
  <c r="Z90" i="1"/>
  <c r="Z117" i="1"/>
  <c r="Z108" i="1"/>
  <c r="L116" i="1"/>
  <c r="L107" i="1"/>
  <c r="L89" i="1"/>
  <c r="Q107" i="1"/>
  <c r="Q89" i="1"/>
  <c r="Q116" i="1"/>
  <c r="W106" i="1"/>
  <c r="W88" i="1"/>
  <c r="W115" i="1"/>
  <c r="X117" i="1"/>
  <c r="X108" i="1"/>
  <c r="X90" i="1"/>
  <c r="O106" i="1"/>
  <c r="O88" i="1"/>
  <c r="O115" i="1"/>
  <c r="M108" i="1"/>
  <c r="M90" i="1"/>
  <c r="M117" i="1"/>
  <c r="R90" i="1"/>
  <c r="R117" i="1"/>
  <c r="R108" i="1"/>
  <c r="J115" i="1"/>
  <c r="J106" i="1"/>
  <c r="J88" i="1"/>
  <c r="V106" i="1"/>
  <c r="V88" i="1"/>
  <c r="V115" i="1"/>
  <c r="AA88" i="1"/>
  <c r="AA115" i="1"/>
  <c r="AA106" i="1"/>
  <c r="V120" i="1"/>
  <c r="V111" i="1"/>
  <c r="V93" i="1"/>
  <c r="AA111" i="1"/>
  <c r="AA93" i="1"/>
  <c r="AA120" i="1"/>
  <c r="I111" i="1"/>
  <c r="I93" i="1"/>
  <c r="I120" i="1"/>
  <c r="AA107" i="1"/>
  <c r="AA89" i="1"/>
  <c r="AA116" i="1"/>
  <c r="I107" i="1"/>
  <c r="I89" i="1"/>
  <c r="I116" i="1"/>
  <c r="AC108" i="1"/>
  <c r="AC90" i="1"/>
  <c r="AC117" i="1"/>
  <c r="U108" i="1"/>
  <c r="U90" i="1"/>
  <c r="U117" i="1"/>
  <c r="Z115" i="1"/>
  <c r="Z106" i="1"/>
  <c r="Z88" i="1"/>
  <c r="P117" i="1"/>
  <c r="P108" i="1"/>
  <c r="P90" i="1"/>
  <c r="R88" i="1"/>
  <c r="H117" i="1"/>
  <c r="H108" i="1"/>
  <c r="H90" i="1"/>
  <c r="AB108" i="1"/>
  <c r="AB90" i="1"/>
  <c r="AB117" i="1"/>
  <c r="J90" i="1"/>
  <c r="J117" i="1"/>
  <c r="J108" i="1"/>
  <c r="Y115" i="1"/>
  <c r="Y106" i="1"/>
  <c r="Y88" i="1"/>
  <c r="N106" i="1"/>
  <c r="N88" i="1"/>
  <c r="N115" i="1"/>
  <c r="S88" i="1"/>
  <c r="S115" i="1"/>
  <c r="S106" i="1"/>
  <c r="N120" i="1"/>
  <c r="N111" i="1"/>
  <c r="N93" i="1"/>
  <c r="S111" i="1"/>
  <c r="S93" i="1"/>
  <c r="S120" i="1"/>
  <c r="H89" i="1"/>
  <c r="H116" i="1"/>
  <c r="H107" i="1"/>
  <c r="S107" i="1"/>
  <c r="S89" i="1"/>
  <c r="S116" i="1"/>
  <c r="X107" i="1"/>
  <c r="X89" i="1"/>
  <c r="X116" i="1"/>
  <c r="T88" i="1"/>
  <c r="T115" i="1"/>
  <c r="T106" i="1"/>
  <c r="L88" i="1"/>
  <c r="L115" i="1"/>
  <c r="L106" i="1"/>
  <c r="W117" i="1"/>
  <c r="W108" i="1"/>
  <c r="W90" i="1"/>
  <c r="T108" i="1"/>
  <c r="T90" i="1"/>
  <c r="T117" i="1"/>
  <c r="Y90" i="1"/>
  <c r="Y117" i="1"/>
  <c r="Y108" i="1"/>
  <c r="Q115" i="1"/>
  <c r="Q106" i="1"/>
  <c r="Q88" i="1"/>
  <c r="AC106" i="1"/>
  <c r="AC88" i="1"/>
  <c r="AC115" i="1"/>
  <c r="K88" i="1"/>
  <c r="K115" i="1"/>
  <c r="K106" i="1"/>
  <c r="AC120" i="1"/>
  <c r="AC111" i="1"/>
  <c r="AC93" i="1"/>
  <c r="K111" i="1"/>
  <c r="K93" i="1"/>
  <c r="K120" i="1"/>
  <c r="AC116" i="1"/>
  <c r="AC107" i="1"/>
  <c r="AC89" i="1"/>
  <c r="K107" i="1"/>
  <c r="K89" i="1"/>
  <c r="K116" i="1"/>
  <c r="P107" i="1"/>
  <c r="P89" i="1"/>
  <c r="P116" i="1"/>
  <c r="O93" i="1"/>
  <c r="O120" i="1"/>
  <c r="O111" i="1"/>
  <c r="H111" i="1"/>
  <c r="H93" i="1"/>
  <c r="H120" i="1"/>
  <c r="O117" i="1"/>
  <c r="O108" i="1"/>
  <c r="O90" i="1"/>
  <c r="L108" i="1"/>
  <c r="L90" i="1"/>
  <c r="L117" i="1"/>
  <c r="Q90" i="1"/>
  <c r="Q117" i="1"/>
  <c r="Q108" i="1"/>
  <c r="I115" i="1"/>
  <c r="I106" i="1"/>
  <c r="I88" i="1"/>
  <c r="U106" i="1"/>
  <c r="U88" i="1"/>
  <c r="U115" i="1"/>
  <c r="X93" i="1"/>
  <c r="X120" i="1"/>
  <c r="X111" i="1"/>
  <c r="U120" i="1"/>
  <c r="U111" i="1"/>
  <c r="U93" i="1"/>
  <c r="Z111" i="1"/>
  <c r="Z93" i="1"/>
  <c r="Z120" i="1"/>
  <c r="U116" i="1"/>
  <c r="U107" i="1"/>
  <c r="U89" i="1"/>
  <c r="Z107" i="1"/>
  <c r="Z89" i="1"/>
  <c r="Z116" i="1"/>
  <c r="W89" i="1"/>
  <c r="W116" i="1"/>
  <c r="W107" i="1"/>
  <c r="T111" i="1"/>
  <c r="T93" i="1"/>
  <c r="T120" i="1"/>
  <c r="Q111" i="1"/>
  <c r="Q93" i="1"/>
  <c r="Q120" i="1"/>
  <c r="V108" i="1"/>
  <c r="V90" i="1"/>
  <c r="V117" i="1"/>
  <c r="AA108" i="1"/>
  <c r="AA90" i="1"/>
  <c r="AA117" i="1"/>
  <c r="I90" i="1"/>
  <c r="I117" i="1"/>
  <c r="I108" i="1"/>
  <c r="X106" i="1"/>
  <c r="X88" i="1"/>
  <c r="X115" i="1"/>
  <c r="M106" i="1"/>
  <c r="M88" i="1"/>
  <c r="M115" i="1"/>
  <c r="P93" i="1"/>
  <c r="P120" i="1"/>
  <c r="P111" i="1"/>
  <c r="M120" i="1"/>
  <c r="M111" i="1"/>
  <c r="M93" i="1"/>
  <c r="R111" i="1"/>
  <c r="R93" i="1"/>
  <c r="R120" i="1"/>
  <c r="M116" i="1"/>
  <c r="M107" i="1"/>
  <c r="M89" i="1"/>
  <c r="R107" i="1"/>
  <c r="R89" i="1"/>
  <c r="R116" i="1"/>
  <c r="O89" i="1"/>
  <c r="O116" i="1"/>
  <c r="O107" i="1"/>
  <c r="I156" i="1"/>
  <c r="H157" i="1"/>
  <c r="M82" i="1"/>
  <c r="M127" i="1" s="1"/>
  <c r="K82" i="1"/>
  <c r="K127" i="1" s="1"/>
  <c r="L157" i="1"/>
  <c r="N82" i="1"/>
  <c r="N127" i="1" s="1"/>
  <c r="I82" i="1"/>
  <c r="I127" i="1" s="1"/>
  <c r="O159" i="1"/>
  <c r="K161" i="1"/>
  <c r="K157" i="1"/>
  <c r="L158" i="1"/>
  <c r="O161" i="1"/>
  <c r="I157" i="1"/>
  <c r="O156" i="1"/>
  <c r="P159" i="1"/>
  <c r="J82" i="1"/>
  <c r="J127" i="1" s="1"/>
  <c r="H82" i="1"/>
  <c r="H127" i="1" s="1"/>
  <c r="Q82" i="1"/>
  <c r="Q127" i="1" s="1"/>
  <c r="I160" i="1"/>
  <c r="N157" i="1"/>
  <c r="N156" i="1"/>
  <c r="O162" i="1"/>
  <c r="I159" i="1"/>
  <c r="P160" i="1"/>
  <c r="I161" i="1"/>
  <c r="O160" i="1"/>
  <c r="P82" i="1"/>
  <c r="P127" i="1" s="1"/>
  <c r="O82" i="1"/>
  <c r="O127" i="1" s="1"/>
  <c r="M160" i="1"/>
  <c r="P157" i="1"/>
  <c r="N158" i="1"/>
  <c r="L82" i="1"/>
  <c r="L127" i="1" s="1"/>
  <c r="AC153" i="1"/>
  <c r="J158" i="1"/>
  <c r="L159" i="1"/>
  <c r="M159" i="1"/>
  <c r="L162" i="1"/>
  <c r="P158" i="1"/>
  <c r="N160" i="1"/>
  <c r="M161" i="1"/>
  <c r="N161" i="1"/>
  <c r="J160" i="1"/>
  <c r="K160" i="1"/>
  <c r="L160" i="1"/>
  <c r="P162" i="1"/>
  <c r="I162" i="1"/>
  <c r="J159" i="1"/>
  <c r="M156" i="1"/>
  <c r="I158" i="1"/>
  <c r="K162" i="1"/>
  <c r="M158" i="1"/>
  <c r="K159" i="1"/>
  <c r="P161" i="1"/>
  <c r="N159" i="1"/>
  <c r="Q158" i="1"/>
  <c r="M162" i="1"/>
  <c r="H160" i="1"/>
  <c r="R153" i="1"/>
  <c r="R203" i="1" s="1"/>
  <c r="H158" i="1"/>
  <c r="H159" i="1"/>
  <c r="Q161" i="1"/>
  <c r="Q162" i="1"/>
  <c r="Q160" i="1"/>
  <c r="J161" i="1"/>
  <c r="H162" i="1"/>
  <c r="Q156" i="1"/>
  <c r="J162" i="1"/>
  <c r="H161" i="1"/>
  <c r="Q157" i="1"/>
  <c r="M157" i="1"/>
  <c r="H156" i="1"/>
  <c r="L161" i="1"/>
  <c r="J157" i="1"/>
  <c r="N162" i="1"/>
  <c r="L156" i="1"/>
  <c r="P156" i="1"/>
  <c r="J153" i="1"/>
  <c r="J203" i="1" s="1"/>
  <c r="J156" i="1"/>
  <c r="X153" i="1"/>
  <c r="AB153" i="1"/>
  <c r="I153" i="1"/>
  <c r="I203" i="1" s="1"/>
  <c r="O153" i="1"/>
  <c r="O203" i="1" s="1"/>
  <c r="U153" i="1"/>
  <c r="L153" i="1"/>
  <c r="L203" i="1" s="1"/>
  <c r="M153" i="1"/>
  <c r="M203" i="1" s="1"/>
  <c r="Z153" i="1"/>
  <c r="K153" i="1"/>
  <c r="K203" i="1" s="1"/>
  <c r="K156" i="1"/>
  <c r="P153" i="1"/>
  <c r="P203" i="1" s="1"/>
  <c r="N153" i="1"/>
  <c r="N203" i="1" s="1"/>
  <c r="Y153" i="1"/>
  <c r="S153" i="1"/>
  <c r="Q153" i="1"/>
  <c r="Q203" i="1" s="1"/>
  <c r="T153" i="1"/>
  <c r="AA153" i="1"/>
  <c r="H153" i="1"/>
  <c r="H203" i="1" s="1"/>
  <c r="W153" i="1"/>
  <c r="V153" i="1"/>
  <c r="BW44" i="1"/>
  <c r="BV44" i="1"/>
  <c r="BJ44" i="1"/>
  <c r="BI44" i="1"/>
  <c r="BH44" i="1"/>
  <c r="BG44" i="1"/>
  <c r="BF44" i="1"/>
  <c r="BE44" i="1"/>
  <c r="BD44" i="1"/>
  <c r="BC44" i="1"/>
  <c r="BB44" i="1"/>
  <c r="AZ44" i="1"/>
  <c r="AJ44" i="1"/>
  <c r="AI44" i="1"/>
  <c r="AH44" i="1"/>
  <c r="AG44" i="1"/>
  <c r="AF44" i="1"/>
  <c r="AE44" i="1"/>
  <c r="BW43" i="1"/>
  <c r="BV43" i="1"/>
  <c r="BI43" i="1"/>
  <c r="BH43" i="1"/>
  <c r="BG43" i="1"/>
  <c r="BF43" i="1"/>
  <c r="BE43" i="1"/>
  <c r="BD43" i="1"/>
  <c r="BC43" i="1"/>
  <c r="BB43" i="1"/>
  <c r="AZ43" i="1"/>
  <c r="AJ43" i="1"/>
  <c r="AI43" i="1"/>
  <c r="AH43" i="1"/>
  <c r="AG43" i="1"/>
  <c r="AF43" i="1"/>
  <c r="AE43" i="1"/>
  <c r="BW42" i="1"/>
  <c r="BI42" i="1"/>
  <c r="BH42" i="1"/>
  <c r="BG42" i="1"/>
  <c r="BF42" i="1"/>
  <c r="BD42" i="1"/>
  <c r="BC42" i="1"/>
  <c r="BB42" i="1"/>
  <c r="AZ42" i="1"/>
  <c r="AJ42" i="1"/>
  <c r="AI42" i="1"/>
  <c r="AH42" i="1"/>
  <c r="AG42" i="1"/>
  <c r="AF42" i="1"/>
  <c r="AE42" i="1"/>
  <c r="BW41" i="1"/>
  <c r="BI41" i="1"/>
  <c r="BH41" i="1"/>
  <c r="BG41" i="1"/>
  <c r="BF41" i="1"/>
  <c r="BE41" i="1"/>
  <c r="BD41" i="1"/>
  <c r="BC41" i="1"/>
  <c r="BB41" i="1"/>
  <c r="AZ41" i="1"/>
  <c r="AJ41" i="1"/>
  <c r="AI41" i="1"/>
  <c r="AH41" i="1"/>
  <c r="AG41" i="1"/>
  <c r="AF41" i="1"/>
  <c r="AE41" i="1"/>
  <c r="BW40" i="1"/>
  <c r="BI40" i="1"/>
  <c r="BH40" i="1"/>
  <c r="BG40" i="1"/>
  <c r="BF40" i="1"/>
  <c r="BE40" i="1"/>
  <c r="BD40" i="1"/>
  <c r="BC40" i="1"/>
  <c r="BB40" i="1"/>
  <c r="AZ40" i="1"/>
  <c r="AJ40" i="1"/>
  <c r="AI40" i="1"/>
  <c r="AH40" i="1"/>
  <c r="AG40" i="1"/>
  <c r="AF40" i="1"/>
  <c r="AE40" i="1"/>
  <c r="BW56" i="1"/>
  <c r="BI56" i="1"/>
  <c r="BH56" i="1"/>
  <c r="BG56" i="1"/>
  <c r="BF56" i="1"/>
  <c r="BE56" i="1"/>
  <c r="BD56" i="1"/>
  <c r="BC56" i="1"/>
  <c r="BB56" i="1"/>
  <c r="AZ56" i="1"/>
  <c r="AJ56" i="1"/>
  <c r="AI56" i="1"/>
  <c r="AH56" i="1"/>
  <c r="AG56" i="1"/>
  <c r="AF56" i="1"/>
  <c r="AE56" i="1"/>
  <c r="BW55" i="1"/>
  <c r="BI55" i="1"/>
  <c r="BH55" i="1"/>
  <c r="BG55" i="1"/>
  <c r="BF55" i="1"/>
  <c r="BE55" i="1"/>
  <c r="BD55" i="1"/>
  <c r="BC55" i="1"/>
  <c r="BB55" i="1"/>
  <c r="AZ55" i="1"/>
  <c r="AJ55" i="1"/>
  <c r="AI55" i="1"/>
  <c r="AH55" i="1"/>
  <c r="AG55" i="1"/>
  <c r="AF55" i="1"/>
  <c r="AE55" i="1"/>
  <c r="AJ15" i="1"/>
  <c r="BP20" i="1"/>
  <c r="AT18" i="1"/>
  <c r="AC215" i="1" l="1"/>
  <c r="AB99" i="30"/>
  <c r="AB97" i="30"/>
  <c r="AC102" i="31"/>
  <c r="AB166" i="30"/>
  <c r="AB170" i="30"/>
  <c r="AB102" i="30"/>
  <c r="AC167" i="31"/>
  <c r="AC100" i="31"/>
  <c r="AC168" i="31"/>
  <c r="AC170" i="30"/>
  <c r="AC99" i="30"/>
  <c r="AC168" i="30"/>
  <c r="AC98" i="30"/>
  <c r="AC171" i="30"/>
  <c r="AC103" i="30"/>
  <c r="AC167" i="30"/>
  <c r="AC212" i="31"/>
  <c r="AC98" i="31"/>
  <c r="AC97" i="31"/>
  <c r="AC169" i="31"/>
  <c r="AC171" i="31"/>
  <c r="AC172" i="31"/>
  <c r="AC99" i="31"/>
  <c r="AC166" i="31"/>
  <c r="AB100" i="30"/>
  <c r="AB167" i="30"/>
  <c r="AB212" i="30"/>
  <c r="AB171" i="30"/>
  <c r="AB172" i="30"/>
  <c r="AC102" i="30"/>
  <c r="AB103" i="30"/>
  <c r="AB169" i="30"/>
  <c r="AC166" i="30"/>
  <c r="AC97" i="30"/>
  <c r="AB98" i="30"/>
  <c r="AC172" i="30"/>
  <c r="AC169" i="30"/>
  <c r="AC103" i="31"/>
  <c r="AC173" i="31"/>
  <c r="AB168" i="30"/>
  <c r="AB172" i="1"/>
  <c r="AB212" i="1"/>
  <c r="AB97" i="1"/>
  <c r="AB166" i="1"/>
  <c r="AB98" i="1"/>
  <c r="AB169" i="1"/>
  <c r="AB102" i="1"/>
  <c r="AB170" i="1"/>
  <c r="AB99" i="1"/>
  <c r="AB171" i="1"/>
  <c r="AC211" i="1"/>
  <c r="AC169" i="1" s="1"/>
  <c r="AC213" i="1"/>
  <c r="AB168" i="1"/>
  <c r="AA183" i="32"/>
  <c r="AA203" i="32"/>
  <c r="AA193" i="32"/>
  <c r="AA163" i="32"/>
  <c r="AA173" i="32"/>
  <c r="AA121" i="32"/>
  <c r="AA130" i="32"/>
  <c r="AA94" i="32"/>
  <c r="AA103" i="32"/>
  <c r="AA112" i="32"/>
  <c r="AA193" i="1"/>
  <c r="AA203" i="1"/>
  <c r="X193" i="1"/>
  <c r="X203" i="1"/>
  <c r="AC193" i="1"/>
  <c r="AC203" i="1"/>
  <c r="T193" i="1"/>
  <c r="T203" i="1"/>
  <c r="Z193" i="1"/>
  <c r="Z203" i="1"/>
  <c r="V193" i="1"/>
  <c r="V203" i="1"/>
  <c r="W193" i="1"/>
  <c r="W203" i="1"/>
  <c r="S193" i="1"/>
  <c r="S203" i="1"/>
  <c r="AB193" i="1"/>
  <c r="AB203" i="1"/>
  <c r="Y193" i="1"/>
  <c r="Y203" i="1"/>
  <c r="U193" i="1"/>
  <c r="U203" i="1"/>
  <c r="Q163" i="1"/>
  <c r="Q193" i="1"/>
  <c r="Q173" i="1"/>
  <c r="Q183" i="1"/>
  <c r="M163" i="1"/>
  <c r="M183" i="1"/>
  <c r="M173" i="1"/>
  <c r="M193" i="1"/>
  <c r="J163" i="1"/>
  <c r="J193" i="1"/>
  <c r="J173" i="1"/>
  <c r="J183" i="1"/>
  <c r="N163" i="1"/>
  <c r="N193" i="1"/>
  <c r="N183" i="1"/>
  <c r="N173" i="1"/>
  <c r="R193" i="1"/>
  <c r="R173" i="1"/>
  <c r="R183" i="1"/>
  <c r="O163" i="1"/>
  <c r="O193" i="1"/>
  <c r="O183" i="1"/>
  <c r="O173" i="1"/>
  <c r="P163" i="1"/>
  <c r="P193" i="1"/>
  <c r="P183" i="1"/>
  <c r="P173" i="1"/>
  <c r="I163" i="1"/>
  <c r="I193" i="1"/>
  <c r="I173" i="1"/>
  <c r="I183" i="1"/>
  <c r="L163" i="1"/>
  <c r="L183" i="1"/>
  <c r="L173" i="1"/>
  <c r="L193" i="1"/>
  <c r="H163" i="1"/>
  <c r="H193" i="1"/>
  <c r="H183" i="1"/>
  <c r="H173" i="1"/>
  <c r="K163" i="1"/>
  <c r="K183" i="1"/>
  <c r="K173" i="1"/>
  <c r="K193" i="1"/>
  <c r="U183" i="1"/>
  <c r="U173" i="1"/>
  <c r="V183" i="1"/>
  <c r="V173" i="1"/>
  <c r="S183" i="1"/>
  <c r="S173" i="1"/>
  <c r="AC183" i="1"/>
  <c r="Y183" i="1"/>
  <c r="Y173" i="1"/>
  <c r="AB183" i="1"/>
  <c r="AB173" i="1"/>
  <c r="AA183" i="1"/>
  <c r="AA173" i="1"/>
  <c r="X183" i="1"/>
  <c r="X173" i="1"/>
  <c r="W183" i="1"/>
  <c r="W173" i="1"/>
  <c r="T183" i="1"/>
  <c r="T173" i="1"/>
  <c r="Z183" i="1"/>
  <c r="Z173" i="1"/>
  <c r="L100" i="1"/>
  <c r="I100" i="1"/>
  <c r="W163" i="1"/>
  <c r="AC163" i="1"/>
  <c r="H100" i="1"/>
  <c r="X163" i="1"/>
  <c r="AB163" i="1"/>
  <c r="AA163" i="1"/>
  <c r="T163" i="1"/>
  <c r="Z163" i="1"/>
  <c r="N100" i="1"/>
  <c r="J100" i="1"/>
  <c r="S163" i="1"/>
  <c r="O100" i="1"/>
  <c r="K100" i="1"/>
  <c r="Y163" i="1"/>
  <c r="U163" i="1"/>
  <c r="P100" i="1"/>
  <c r="M100" i="1"/>
  <c r="V163" i="1"/>
  <c r="R163" i="1"/>
  <c r="Q100" i="1"/>
  <c r="I109" i="1"/>
  <c r="I91" i="1"/>
  <c r="I118" i="1"/>
  <c r="N109" i="1"/>
  <c r="N91" i="1"/>
  <c r="N118" i="1"/>
  <c r="K118" i="1"/>
  <c r="K109" i="1"/>
  <c r="K91" i="1"/>
  <c r="L91" i="1"/>
  <c r="L118" i="1"/>
  <c r="L109" i="1"/>
  <c r="O109" i="1"/>
  <c r="O91" i="1"/>
  <c r="O118" i="1"/>
  <c r="M91" i="1"/>
  <c r="M118" i="1"/>
  <c r="M109" i="1"/>
  <c r="P109" i="1"/>
  <c r="P91" i="1"/>
  <c r="P118" i="1"/>
  <c r="Q109" i="1"/>
  <c r="Q91" i="1"/>
  <c r="Q118" i="1"/>
  <c r="H118" i="1"/>
  <c r="H109" i="1"/>
  <c r="H91" i="1"/>
  <c r="J118" i="1"/>
  <c r="J109" i="1"/>
  <c r="J91" i="1"/>
  <c r="AA82" i="1"/>
  <c r="AA127" i="1" s="1"/>
  <c r="S82" i="1"/>
  <c r="S127" i="1" s="1"/>
  <c r="AB82" i="1"/>
  <c r="AB127" i="1" s="1"/>
  <c r="T82" i="1"/>
  <c r="T127" i="1" s="1"/>
  <c r="AC82" i="1"/>
  <c r="AC127" i="1" s="1"/>
  <c r="U82" i="1"/>
  <c r="U127" i="1" s="1"/>
  <c r="W82" i="1"/>
  <c r="W127" i="1" s="1"/>
  <c r="Z82" i="1"/>
  <c r="Z127" i="1" s="1"/>
  <c r="R82" i="1"/>
  <c r="R127" i="1" s="1"/>
  <c r="V82" i="1"/>
  <c r="V127" i="1" s="1"/>
  <c r="Y82" i="1"/>
  <c r="Y127" i="1" s="1"/>
  <c r="X82" i="1"/>
  <c r="X127" i="1" s="1"/>
  <c r="AC173" i="1" l="1"/>
  <c r="AC171" i="1"/>
  <c r="AC166" i="1"/>
  <c r="AC212" i="1"/>
  <c r="AC168" i="1"/>
  <c r="AC102" i="1"/>
  <c r="AC98" i="1"/>
  <c r="AC167" i="1"/>
  <c r="AC172" i="1"/>
  <c r="AC170" i="1"/>
  <c r="AC97" i="1"/>
  <c r="AC99" i="1"/>
  <c r="U100" i="1"/>
  <c r="AC100" i="1"/>
  <c r="Y100" i="1"/>
  <c r="X100" i="1"/>
  <c r="T100" i="1"/>
  <c r="AB100" i="1"/>
  <c r="V100" i="1"/>
  <c r="S100" i="1"/>
  <c r="R100" i="1"/>
  <c r="AA100" i="1"/>
  <c r="Z100" i="1"/>
  <c r="W100" i="1"/>
  <c r="Z118" i="1"/>
  <c r="Z109" i="1"/>
  <c r="Z91" i="1"/>
  <c r="W109" i="1"/>
  <c r="W91" i="1"/>
  <c r="W118" i="1"/>
  <c r="U91" i="1"/>
  <c r="U118" i="1"/>
  <c r="U109" i="1"/>
  <c r="AC91" i="1"/>
  <c r="AC118" i="1"/>
  <c r="AC109" i="1"/>
  <c r="X109" i="1"/>
  <c r="X91" i="1"/>
  <c r="X118" i="1"/>
  <c r="T91" i="1"/>
  <c r="T118" i="1"/>
  <c r="T109" i="1"/>
  <c r="Y109" i="1"/>
  <c r="Y91" i="1"/>
  <c r="Y118" i="1"/>
  <c r="AB91" i="1"/>
  <c r="AB118" i="1"/>
  <c r="AB109" i="1"/>
  <c r="V109" i="1"/>
  <c r="V91" i="1"/>
  <c r="V118" i="1"/>
  <c r="S118" i="1"/>
  <c r="S109" i="1"/>
  <c r="S91" i="1"/>
  <c r="R118" i="1"/>
  <c r="R109" i="1"/>
  <c r="R91" i="1"/>
  <c r="AA118" i="1"/>
  <c r="AA109" i="1"/>
  <c r="AA91" i="1"/>
  <c r="P85" i="1"/>
  <c r="P130" i="1" s="1"/>
  <c r="I85" i="1"/>
  <c r="I130" i="1" s="1"/>
  <c r="T85" i="1"/>
  <c r="T130" i="1" s="1"/>
  <c r="AB85" i="1"/>
  <c r="AB130" i="1" s="1"/>
  <c r="V85" i="1"/>
  <c r="V130" i="1" s="1"/>
  <c r="U85" i="1"/>
  <c r="U130" i="1" s="1"/>
  <c r="AC85" i="1"/>
  <c r="AC130" i="1" s="1"/>
  <c r="Z85" i="1"/>
  <c r="Z130" i="1" s="1"/>
  <c r="Q85" i="1"/>
  <c r="Q130" i="1" s="1"/>
  <c r="O85" i="1"/>
  <c r="O130" i="1" s="1"/>
  <c r="Y85" i="1"/>
  <c r="Y130" i="1" s="1"/>
  <c r="W85" i="1"/>
  <c r="W130" i="1" s="1"/>
  <c r="N85" i="1"/>
  <c r="N130" i="1" s="1"/>
  <c r="K85" i="1"/>
  <c r="K130" i="1" s="1"/>
  <c r="M85" i="1"/>
  <c r="M130" i="1" s="1"/>
  <c r="H85" i="1"/>
  <c r="H130" i="1" s="1"/>
  <c r="S85" i="1"/>
  <c r="S130" i="1" s="1"/>
  <c r="J85" i="1"/>
  <c r="J130" i="1" s="1"/>
  <c r="X85" i="1"/>
  <c r="X130" i="1" s="1"/>
  <c r="R85" i="1"/>
  <c r="R130" i="1" s="1"/>
  <c r="L85" i="1"/>
  <c r="L130" i="1" s="1"/>
  <c r="AA85" i="1"/>
  <c r="AA130" i="1" s="1"/>
  <c r="AS26" i="1"/>
  <c r="Y103" i="1" l="1"/>
  <c r="R103" i="1"/>
  <c r="W103" i="1"/>
  <c r="AB103" i="1"/>
  <c r="J103" i="1"/>
  <c r="S103" i="1"/>
  <c r="H103" i="1"/>
  <c r="T103" i="1"/>
  <c r="AC103" i="1"/>
  <c r="X103" i="1"/>
  <c r="O103" i="1"/>
  <c r="Q103" i="1"/>
  <c r="Z103" i="1"/>
  <c r="I103" i="1"/>
  <c r="P103" i="1"/>
  <c r="M103" i="1"/>
  <c r="AA103" i="1"/>
  <c r="K103" i="1"/>
  <c r="U103" i="1"/>
  <c r="L103" i="1"/>
  <c r="N103" i="1"/>
  <c r="V103" i="1"/>
  <c r="Z94" i="1"/>
  <c r="Z121" i="1"/>
  <c r="Z112" i="1"/>
  <c r="H112" i="1"/>
  <c r="H94" i="1"/>
  <c r="H121" i="1"/>
  <c r="M112" i="1"/>
  <c r="M94" i="1"/>
  <c r="M121" i="1"/>
  <c r="AC112" i="1"/>
  <c r="AC94" i="1"/>
  <c r="AC121" i="1"/>
  <c r="AA94" i="1"/>
  <c r="AA121" i="1"/>
  <c r="AA112" i="1"/>
  <c r="K94" i="1"/>
  <c r="K121" i="1"/>
  <c r="K112" i="1"/>
  <c r="U112" i="1"/>
  <c r="U94" i="1"/>
  <c r="U121" i="1"/>
  <c r="L112" i="1"/>
  <c r="L94" i="1"/>
  <c r="L121" i="1"/>
  <c r="N112" i="1"/>
  <c r="N94" i="1"/>
  <c r="N121" i="1"/>
  <c r="V112" i="1"/>
  <c r="V94" i="1"/>
  <c r="V121" i="1"/>
  <c r="R94" i="1"/>
  <c r="R121" i="1"/>
  <c r="R112" i="1"/>
  <c r="W112" i="1"/>
  <c r="W94" i="1"/>
  <c r="W121" i="1"/>
  <c r="AB112" i="1"/>
  <c r="AB94" i="1"/>
  <c r="AB121" i="1"/>
  <c r="X121" i="1"/>
  <c r="X112" i="1"/>
  <c r="X94" i="1"/>
  <c r="Y121" i="1"/>
  <c r="Y112" i="1"/>
  <c r="Y94" i="1"/>
  <c r="T112" i="1"/>
  <c r="T94" i="1"/>
  <c r="T121" i="1"/>
  <c r="J94" i="1"/>
  <c r="J121" i="1"/>
  <c r="J112" i="1"/>
  <c r="O112" i="1"/>
  <c r="O94" i="1"/>
  <c r="O121" i="1"/>
  <c r="I121" i="1"/>
  <c r="I112" i="1"/>
  <c r="I94" i="1"/>
  <c r="S94" i="1"/>
  <c r="S121" i="1"/>
  <c r="S112" i="1"/>
  <c r="Q121" i="1"/>
  <c r="Q112" i="1"/>
  <c r="Q94" i="1"/>
  <c r="P121" i="1"/>
  <c r="P112" i="1"/>
  <c r="P94" i="1"/>
  <c r="BU22" i="1"/>
  <c r="BC9" i="1"/>
  <c r="BD9" i="1"/>
  <c r="BE9" i="1"/>
  <c r="BF9" i="1"/>
  <c r="BG9" i="1"/>
  <c r="BH9" i="1"/>
  <c r="BI9" i="1"/>
  <c r="BL9" i="1"/>
  <c r="BM9" i="1"/>
  <c r="BN9" i="1"/>
  <c r="BO9" i="1"/>
  <c r="BP9" i="1"/>
  <c r="BQ9" i="1"/>
  <c r="BR9" i="1"/>
  <c r="BS9" i="1"/>
  <c r="BT9" i="1"/>
  <c r="BU9" i="1"/>
  <c r="BV9" i="1"/>
  <c r="BW9" i="1"/>
  <c r="BB9" i="1"/>
  <c r="AF9" i="1"/>
  <c r="AG9" i="1"/>
  <c r="AH9" i="1"/>
  <c r="AI9" i="1"/>
  <c r="AJ9" i="1"/>
  <c r="AK9" i="1"/>
  <c r="AL9" i="1"/>
  <c r="AO9" i="1"/>
  <c r="AP9" i="1"/>
  <c r="AQ9" i="1"/>
  <c r="AR9" i="1"/>
  <c r="AS9" i="1"/>
  <c r="AT9" i="1"/>
  <c r="AU9" i="1"/>
  <c r="AV9" i="1"/>
  <c r="AW9" i="1"/>
  <c r="AX9" i="1"/>
  <c r="AY9" i="1"/>
  <c r="AZ9" i="1"/>
  <c r="AE9" i="1"/>
  <c r="AX22" i="1"/>
  <c r="BC57" i="1"/>
  <c r="BD57" i="1"/>
  <c r="BE57" i="1"/>
  <c r="BF57" i="1"/>
  <c r="BG57" i="1"/>
  <c r="BH57" i="1"/>
  <c r="BI57" i="1"/>
  <c r="BK57" i="1"/>
  <c r="BL57" i="1"/>
  <c r="BM57" i="1"/>
  <c r="BN57" i="1"/>
  <c r="BO57" i="1"/>
  <c r="BP57" i="1"/>
  <c r="BQ57" i="1"/>
  <c r="BR57" i="1"/>
  <c r="BS57" i="1"/>
  <c r="BT57" i="1"/>
  <c r="BV57" i="1"/>
  <c r="BW57" i="1"/>
  <c r="BC58" i="1"/>
  <c r="BD58" i="1"/>
  <c r="BE58" i="1"/>
  <c r="BF58" i="1"/>
  <c r="BG58" i="1"/>
  <c r="BH58" i="1"/>
  <c r="BI58" i="1"/>
  <c r="BK58" i="1"/>
  <c r="BL58" i="1"/>
  <c r="BM58" i="1"/>
  <c r="BN58" i="1"/>
  <c r="BO58" i="1"/>
  <c r="BP58" i="1"/>
  <c r="BQ58" i="1"/>
  <c r="BR58" i="1"/>
  <c r="BS58" i="1"/>
  <c r="BT58" i="1"/>
  <c r="BV58" i="1"/>
  <c r="BW58" i="1"/>
  <c r="BC59" i="1"/>
  <c r="BD59" i="1"/>
  <c r="BE59" i="1"/>
  <c r="BF59" i="1"/>
  <c r="BG59" i="1"/>
  <c r="BH59" i="1"/>
  <c r="BI59" i="1"/>
  <c r="BK59" i="1"/>
  <c r="BL59" i="1"/>
  <c r="BM59" i="1"/>
  <c r="BN59" i="1"/>
  <c r="BO59" i="1"/>
  <c r="BP59" i="1"/>
  <c r="BQ59" i="1"/>
  <c r="BR59" i="1"/>
  <c r="BS59" i="1"/>
  <c r="BT59" i="1"/>
  <c r="BV59" i="1"/>
  <c r="BW59" i="1"/>
  <c r="BC60" i="1"/>
  <c r="BD60" i="1"/>
  <c r="BE60" i="1"/>
  <c r="BF60" i="1"/>
  <c r="BG60" i="1"/>
  <c r="BH60" i="1"/>
  <c r="BI60" i="1"/>
  <c r="BK60" i="1"/>
  <c r="BL60" i="1"/>
  <c r="BM60" i="1"/>
  <c r="BN60" i="1"/>
  <c r="BO60" i="1"/>
  <c r="BP60" i="1"/>
  <c r="BQ60" i="1"/>
  <c r="BR60" i="1"/>
  <c r="BS60" i="1"/>
  <c r="BT60" i="1"/>
  <c r="BV60" i="1"/>
  <c r="BW60" i="1"/>
  <c r="BC61" i="1"/>
  <c r="BD61" i="1"/>
  <c r="BE61" i="1"/>
  <c r="BF61" i="1"/>
  <c r="BG61" i="1"/>
  <c r="BH61" i="1"/>
  <c r="BI61" i="1"/>
  <c r="BK61" i="1"/>
  <c r="BL61" i="1"/>
  <c r="BM61" i="1"/>
  <c r="BN61" i="1"/>
  <c r="BO61" i="1"/>
  <c r="BP61" i="1"/>
  <c r="BQ61" i="1"/>
  <c r="BR61" i="1"/>
  <c r="BS61" i="1"/>
  <c r="BT61" i="1"/>
  <c r="BV61" i="1"/>
  <c r="BW61" i="1"/>
  <c r="BC62" i="1"/>
  <c r="BD62" i="1"/>
  <c r="BE62" i="1"/>
  <c r="BF62" i="1"/>
  <c r="BG62" i="1"/>
  <c r="BH62" i="1"/>
  <c r="BI62" i="1"/>
  <c r="BK62" i="1"/>
  <c r="BL62" i="1"/>
  <c r="BM62" i="1"/>
  <c r="BN62" i="1"/>
  <c r="BO62" i="1"/>
  <c r="BP62" i="1"/>
  <c r="BQ62" i="1"/>
  <c r="BR62" i="1"/>
  <c r="BS62" i="1"/>
  <c r="BT62" i="1"/>
  <c r="BV62" i="1"/>
  <c r="BW62" i="1"/>
  <c r="BC63" i="1"/>
  <c r="BD63" i="1"/>
  <c r="BE63" i="1"/>
  <c r="BF63" i="1"/>
  <c r="BG63" i="1"/>
  <c r="BH63" i="1"/>
  <c r="BI63" i="1"/>
  <c r="BK63" i="1"/>
  <c r="BL63" i="1"/>
  <c r="BM63" i="1"/>
  <c r="BN63" i="1"/>
  <c r="BO63" i="1"/>
  <c r="BP63" i="1"/>
  <c r="BQ63" i="1"/>
  <c r="BR63" i="1"/>
  <c r="BS63" i="1"/>
  <c r="BT63" i="1"/>
  <c r="BV63" i="1"/>
  <c r="BW63" i="1"/>
  <c r="BC64" i="1"/>
  <c r="BD64" i="1"/>
  <c r="BE64" i="1"/>
  <c r="BF64" i="1"/>
  <c r="BG64" i="1"/>
  <c r="BH64" i="1"/>
  <c r="BI64" i="1"/>
  <c r="BK64" i="1"/>
  <c r="BL64" i="1"/>
  <c r="BM64" i="1"/>
  <c r="BN64" i="1"/>
  <c r="BO64" i="1"/>
  <c r="BP64" i="1"/>
  <c r="BQ64" i="1"/>
  <c r="BR64" i="1"/>
  <c r="BS64" i="1"/>
  <c r="BT64" i="1"/>
  <c r="BV64" i="1"/>
  <c r="BW64" i="1"/>
  <c r="BB57" i="1"/>
  <c r="BB58" i="1"/>
  <c r="BB59" i="1"/>
  <c r="BB60" i="1"/>
  <c r="BB61" i="1"/>
  <c r="BB62" i="1"/>
  <c r="BB63" i="1"/>
  <c r="BB64" i="1"/>
  <c r="BC36" i="1"/>
  <c r="BD36" i="1"/>
  <c r="BE36" i="1"/>
  <c r="BF36" i="1"/>
  <c r="BG36" i="1"/>
  <c r="BH36" i="1"/>
  <c r="BI36" i="1"/>
  <c r="BW36" i="1"/>
  <c r="BC37" i="1"/>
  <c r="BD37" i="1"/>
  <c r="BE37" i="1"/>
  <c r="BF37" i="1"/>
  <c r="BG37" i="1"/>
  <c r="BH37" i="1"/>
  <c r="BI37" i="1"/>
  <c r="BW37" i="1"/>
  <c r="BC38" i="1"/>
  <c r="BD38" i="1"/>
  <c r="BE38" i="1"/>
  <c r="BF38" i="1"/>
  <c r="BG38" i="1"/>
  <c r="BH38" i="1"/>
  <c r="BI38" i="1"/>
  <c r="BW38" i="1"/>
  <c r="BC39" i="1"/>
  <c r="BD39" i="1"/>
  <c r="BE39" i="1"/>
  <c r="BF39" i="1"/>
  <c r="BG39" i="1"/>
  <c r="BH39" i="1"/>
  <c r="BI39" i="1"/>
  <c r="BW39" i="1"/>
  <c r="BC52" i="1"/>
  <c r="BD52" i="1"/>
  <c r="BE52" i="1"/>
  <c r="BF52" i="1"/>
  <c r="BG52" i="1"/>
  <c r="BH52" i="1"/>
  <c r="BI52" i="1"/>
  <c r="BJ52" i="1"/>
  <c r="BK52" i="1"/>
  <c r="BL52" i="1"/>
  <c r="BM52" i="1"/>
  <c r="BN52" i="1"/>
  <c r="BO52" i="1"/>
  <c r="BP52" i="1"/>
  <c r="BQ52" i="1"/>
  <c r="BR52" i="1"/>
  <c r="BS52" i="1"/>
  <c r="BT52" i="1"/>
  <c r="BV52" i="1"/>
  <c r="BW52" i="1"/>
  <c r="BC53" i="1"/>
  <c r="BD53" i="1"/>
  <c r="BE53" i="1"/>
  <c r="BF53" i="1"/>
  <c r="BG53" i="1"/>
  <c r="BH53" i="1"/>
  <c r="BI53" i="1"/>
  <c r="BJ53" i="1"/>
  <c r="BK53" i="1"/>
  <c r="BL53" i="1"/>
  <c r="BM53" i="1"/>
  <c r="BN53" i="1"/>
  <c r="BO53" i="1"/>
  <c r="BP53" i="1"/>
  <c r="BQ53" i="1"/>
  <c r="BR53" i="1"/>
  <c r="BS53" i="1"/>
  <c r="BT53" i="1"/>
  <c r="BV53" i="1"/>
  <c r="BW53" i="1"/>
  <c r="BB37" i="1"/>
  <c r="BB38" i="1"/>
  <c r="BB39" i="1"/>
  <c r="BB52" i="1"/>
  <c r="BB53" i="1"/>
  <c r="BB36" i="1"/>
  <c r="BB11" i="1"/>
  <c r="BC11" i="1"/>
  <c r="BD11" i="1"/>
  <c r="BE11" i="1"/>
  <c r="BF11" i="1"/>
  <c r="BG11" i="1"/>
  <c r="BH11" i="1"/>
  <c r="BI11" i="1"/>
  <c r="BB12" i="1"/>
  <c r="BC12" i="1"/>
  <c r="BD12" i="1"/>
  <c r="BE12" i="1"/>
  <c r="BF12" i="1"/>
  <c r="BG12" i="1"/>
  <c r="BH12" i="1"/>
  <c r="BI12" i="1"/>
  <c r="BB13" i="1"/>
  <c r="BC13" i="1"/>
  <c r="BD13" i="1"/>
  <c r="BE13" i="1"/>
  <c r="BF13" i="1"/>
  <c r="BG13" i="1"/>
  <c r="BH13" i="1"/>
  <c r="BI13" i="1"/>
  <c r="BO13" i="1"/>
  <c r="BP13" i="1"/>
  <c r="BB14" i="1"/>
  <c r="BC14" i="1"/>
  <c r="BD14" i="1"/>
  <c r="BE14" i="1"/>
  <c r="BF14" i="1"/>
  <c r="BG14" i="1"/>
  <c r="BH14" i="1"/>
  <c r="BI14" i="1"/>
  <c r="BB15" i="1"/>
  <c r="BC15" i="1"/>
  <c r="BD15" i="1"/>
  <c r="BE15" i="1"/>
  <c r="BF15" i="1"/>
  <c r="BG15" i="1"/>
  <c r="BH15" i="1"/>
  <c r="BI15" i="1"/>
  <c r="BP15" i="1"/>
  <c r="BB16" i="1"/>
  <c r="BC16" i="1"/>
  <c r="BD16" i="1"/>
  <c r="BE16" i="1"/>
  <c r="BF16" i="1"/>
  <c r="BG16" i="1"/>
  <c r="BH16" i="1"/>
  <c r="BI16" i="1"/>
  <c r="BB17" i="1"/>
  <c r="BC17" i="1"/>
  <c r="BD17" i="1"/>
  <c r="BE17" i="1"/>
  <c r="BF17" i="1"/>
  <c r="BG17" i="1"/>
  <c r="BH17" i="1"/>
  <c r="BI17" i="1"/>
  <c r="BB18" i="1"/>
  <c r="BC18" i="1"/>
  <c r="BD18" i="1"/>
  <c r="BE18" i="1"/>
  <c r="BF18" i="1"/>
  <c r="BG18" i="1"/>
  <c r="BH18" i="1"/>
  <c r="BI18" i="1"/>
  <c r="BO18" i="1"/>
  <c r="BP18" i="1"/>
  <c r="BQ18" i="1"/>
  <c r="BR18" i="1"/>
  <c r="BS18" i="1"/>
  <c r="BB19" i="1"/>
  <c r="BC19" i="1"/>
  <c r="BD19" i="1"/>
  <c r="BE19" i="1"/>
  <c r="BF19" i="1"/>
  <c r="BG19" i="1"/>
  <c r="BH19" i="1"/>
  <c r="BI19" i="1"/>
  <c r="BB20" i="1"/>
  <c r="BC20" i="1"/>
  <c r="BD20" i="1"/>
  <c r="BE20" i="1"/>
  <c r="BF20" i="1"/>
  <c r="BG20" i="1"/>
  <c r="BH20" i="1"/>
  <c r="BI20" i="1"/>
  <c r="BO20" i="1"/>
  <c r="BB21" i="1"/>
  <c r="BC21" i="1"/>
  <c r="BD21" i="1"/>
  <c r="BE21" i="1"/>
  <c r="BF21" i="1"/>
  <c r="BG21" i="1"/>
  <c r="BH21" i="1"/>
  <c r="BI21" i="1"/>
  <c r="BB22" i="1"/>
  <c r="BC22" i="1"/>
  <c r="BD22" i="1"/>
  <c r="BE22" i="1"/>
  <c r="BF22" i="1"/>
  <c r="BG22" i="1"/>
  <c r="BH22" i="1"/>
  <c r="BI22" i="1"/>
  <c r="BO22" i="1"/>
  <c r="BP22" i="1"/>
  <c r="BQ22" i="1"/>
  <c r="BR22" i="1"/>
  <c r="BS22" i="1"/>
  <c r="BV22" i="1"/>
  <c r="BW22" i="1"/>
  <c r="BB23" i="1"/>
  <c r="BC23" i="1"/>
  <c r="BD23" i="1"/>
  <c r="BE23" i="1"/>
  <c r="BF23" i="1"/>
  <c r="BG23" i="1"/>
  <c r="BH23" i="1"/>
  <c r="BI23" i="1"/>
  <c r="BB24" i="1"/>
  <c r="BC24" i="1"/>
  <c r="BD24" i="1"/>
  <c r="BE24" i="1"/>
  <c r="BF24" i="1"/>
  <c r="BG24" i="1"/>
  <c r="BH24" i="1"/>
  <c r="BI24" i="1"/>
  <c r="BJ24" i="1"/>
  <c r="BK24" i="1"/>
  <c r="BL24" i="1"/>
  <c r="BM24" i="1"/>
  <c r="BN24" i="1"/>
  <c r="BO24" i="1"/>
  <c r="BP24" i="1"/>
  <c r="BQ24" i="1"/>
  <c r="BR24" i="1"/>
  <c r="BS24" i="1"/>
  <c r="BB25" i="1"/>
  <c r="BC25" i="1"/>
  <c r="BD25" i="1"/>
  <c r="BE25" i="1"/>
  <c r="BF25" i="1"/>
  <c r="BG25" i="1"/>
  <c r="BH25" i="1"/>
  <c r="BI25" i="1"/>
  <c r="BJ25" i="1"/>
  <c r="BK25" i="1"/>
  <c r="BL25" i="1"/>
  <c r="BM25" i="1"/>
  <c r="BN25" i="1"/>
  <c r="BO25" i="1"/>
  <c r="BP25" i="1"/>
  <c r="BQ25" i="1"/>
  <c r="BR25" i="1"/>
  <c r="BS25" i="1"/>
  <c r="BB26" i="1"/>
  <c r="BC26" i="1"/>
  <c r="BD26" i="1"/>
  <c r="BE26" i="1"/>
  <c r="BF26" i="1"/>
  <c r="BG26" i="1"/>
  <c r="BH26" i="1"/>
  <c r="BI26" i="1"/>
  <c r="BJ26" i="1"/>
  <c r="BK26" i="1"/>
  <c r="BL26" i="1"/>
  <c r="BM26" i="1"/>
  <c r="BN26" i="1"/>
  <c r="BO26" i="1"/>
  <c r="BP26" i="1"/>
  <c r="BQ26" i="1"/>
  <c r="BR26" i="1"/>
  <c r="BS26" i="1"/>
  <c r="BT26" i="1"/>
  <c r="BW26" i="1"/>
  <c r="BB27" i="1"/>
  <c r="BC27" i="1"/>
  <c r="BD27" i="1"/>
  <c r="BE27" i="1"/>
  <c r="BF27" i="1"/>
  <c r="BG27" i="1"/>
  <c r="BH27" i="1"/>
  <c r="BI27" i="1"/>
  <c r="BJ27" i="1"/>
  <c r="BK27" i="1"/>
  <c r="BL27" i="1"/>
  <c r="BM27" i="1"/>
  <c r="BN27" i="1"/>
  <c r="BO27" i="1"/>
  <c r="BP27" i="1"/>
  <c r="BQ27" i="1"/>
  <c r="BS27" i="1"/>
  <c r="BT27" i="1"/>
  <c r="BV27" i="1"/>
  <c r="BB33" i="1"/>
  <c r="BC33" i="1"/>
  <c r="BD33" i="1"/>
  <c r="BE33" i="1"/>
  <c r="BF33" i="1"/>
  <c r="BG33" i="1"/>
  <c r="BH33" i="1"/>
  <c r="BI33" i="1"/>
  <c r="BJ33" i="1"/>
  <c r="BK33" i="1"/>
  <c r="BL33" i="1"/>
  <c r="BM33" i="1"/>
  <c r="BN33" i="1"/>
  <c r="BO33" i="1"/>
  <c r="BP33" i="1"/>
  <c r="BQ33" i="1"/>
  <c r="BR33" i="1"/>
  <c r="BS33" i="1"/>
  <c r="BT33" i="1"/>
  <c r="BW33" i="1"/>
  <c r="BB34" i="1"/>
  <c r="BC34" i="1"/>
  <c r="BD34" i="1"/>
  <c r="BE34" i="1"/>
  <c r="BF34" i="1"/>
  <c r="BG34" i="1"/>
  <c r="BH34" i="1"/>
  <c r="BI34" i="1"/>
  <c r="BJ34" i="1"/>
  <c r="BK34" i="1"/>
  <c r="BL34" i="1"/>
  <c r="BM34" i="1"/>
  <c r="BN34" i="1"/>
  <c r="BO34" i="1"/>
  <c r="BP34" i="1"/>
  <c r="BQ34" i="1"/>
  <c r="BR34" i="1"/>
  <c r="BS34" i="1"/>
  <c r="BT34" i="1"/>
  <c r="BW34" i="1"/>
  <c r="BC10" i="1"/>
  <c r="BD10" i="1"/>
  <c r="BE10" i="1"/>
  <c r="BF10" i="1"/>
  <c r="BG10" i="1"/>
  <c r="BH10" i="1"/>
  <c r="BI10" i="1"/>
  <c r="BB10" i="1"/>
  <c r="AE57" i="1"/>
  <c r="AF57" i="1"/>
  <c r="AG57" i="1"/>
  <c r="AH57" i="1"/>
  <c r="AI57" i="1"/>
  <c r="AJ57" i="1"/>
  <c r="AK57" i="1"/>
  <c r="AL57" i="1"/>
  <c r="AM57" i="1"/>
  <c r="AN57" i="1"/>
  <c r="AO57" i="1"/>
  <c r="AP57" i="1"/>
  <c r="AQ57" i="1"/>
  <c r="AR57" i="1"/>
  <c r="AS57" i="1"/>
  <c r="AT57" i="1"/>
  <c r="AU57" i="1"/>
  <c r="AV57" i="1"/>
  <c r="AW57" i="1"/>
  <c r="AY57" i="1"/>
  <c r="AZ57" i="1"/>
  <c r="AE58" i="1"/>
  <c r="AF58" i="1"/>
  <c r="AG58" i="1"/>
  <c r="AH58" i="1"/>
  <c r="AI58" i="1"/>
  <c r="AJ58" i="1"/>
  <c r="AK58" i="1"/>
  <c r="AL58" i="1"/>
  <c r="AM58" i="1"/>
  <c r="AN58" i="1"/>
  <c r="AO58" i="1"/>
  <c r="AP58" i="1"/>
  <c r="AQ58" i="1"/>
  <c r="AR58" i="1"/>
  <c r="AS58" i="1"/>
  <c r="AT58" i="1"/>
  <c r="AU58" i="1"/>
  <c r="AV58" i="1"/>
  <c r="AW58" i="1"/>
  <c r="AY58" i="1"/>
  <c r="AZ58" i="1"/>
  <c r="AE59" i="1"/>
  <c r="AF59" i="1"/>
  <c r="AG59" i="1"/>
  <c r="AH59" i="1"/>
  <c r="AI59" i="1"/>
  <c r="AJ59" i="1"/>
  <c r="AK59" i="1"/>
  <c r="AL59" i="1"/>
  <c r="AM59" i="1"/>
  <c r="AN59" i="1"/>
  <c r="AO59" i="1"/>
  <c r="AP59" i="1"/>
  <c r="AQ59" i="1"/>
  <c r="AR59" i="1"/>
  <c r="AS59" i="1"/>
  <c r="AT59" i="1"/>
  <c r="AU59" i="1"/>
  <c r="AV59" i="1"/>
  <c r="AW59" i="1"/>
  <c r="AY59" i="1"/>
  <c r="AZ59" i="1"/>
  <c r="AE60" i="1"/>
  <c r="AF60" i="1"/>
  <c r="AG60" i="1"/>
  <c r="AH60" i="1"/>
  <c r="AI60" i="1"/>
  <c r="AJ60" i="1"/>
  <c r="AK60" i="1"/>
  <c r="AL60" i="1"/>
  <c r="AM60" i="1"/>
  <c r="AN60" i="1"/>
  <c r="AO60" i="1"/>
  <c r="AP60" i="1"/>
  <c r="AQ60" i="1"/>
  <c r="AR60" i="1"/>
  <c r="AS60" i="1"/>
  <c r="AT60" i="1"/>
  <c r="AU60" i="1"/>
  <c r="AV60" i="1"/>
  <c r="AW60" i="1"/>
  <c r="AY60" i="1"/>
  <c r="AZ60" i="1"/>
  <c r="AE61" i="1"/>
  <c r="AF61" i="1"/>
  <c r="AG61" i="1"/>
  <c r="AH61" i="1"/>
  <c r="AI61" i="1"/>
  <c r="AJ61" i="1"/>
  <c r="AK61" i="1"/>
  <c r="AL61" i="1"/>
  <c r="AM61" i="1"/>
  <c r="AN61" i="1"/>
  <c r="AO61" i="1"/>
  <c r="AP61" i="1"/>
  <c r="AQ61" i="1"/>
  <c r="AR61" i="1"/>
  <c r="AS61" i="1"/>
  <c r="AT61" i="1"/>
  <c r="AU61" i="1"/>
  <c r="AV61" i="1"/>
  <c r="AW61" i="1"/>
  <c r="AY61" i="1"/>
  <c r="AZ61" i="1"/>
  <c r="AE62" i="1"/>
  <c r="AF62" i="1"/>
  <c r="AG62" i="1"/>
  <c r="AH62" i="1"/>
  <c r="AI62" i="1"/>
  <c r="AJ62" i="1"/>
  <c r="AK62" i="1"/>
  <c r="AL62" i="1"/>
  <c r="AM62" i="1"/>
  <c r="AN62" i="1"/>
  <c r="AO62" i="1"/>
  <c r="AP62" i="1"/>
  <c r="AQ62" i="1"/>
  <c r="AR62" i="1"/>
  <c r="AS62" i="1"/>
  <c r="AT62" i="1"/>
  <c r="AU62" i="1"/>
  <c r="AV62" i="1"/>
  <c r="AW62" i="1"/>
  <c r="AY62" i="1"/>
  <c r="AZ62" i="1"/>
  <c r="AE63" i="1"/>
  <c r="AF63" i="1"/>
  <c r="AG63" i="1"/>
  <c r="AH63" i="1"/>
  <c r="AI63" i="1"/>
  <c r="AJ63" i="1"/>
  <c r="AK63" i="1"/>
  <c r="AL63" i="1"/>
  <c r="AM63" i="1"/>
  <c r="AN63" i="1"/>
  <c r="AO63" i="1"/>
  <c r="AP63" i="1"/>
  <c r="AQ63" i="1"/>
  <c r="AR63" i="1"/>
  <c r="AS63" i="1"/>
  <c r="AT63" i="1"/>
  <c r="AU63" i="1"/>
  <c r="AV63" i="1"/>
  <c r="AW63" i="1"/>
  <c r="AY63" i="1"/>
  <c r="AZ63" i="1"/>
  <c r="AE64" i="1"/>
  <c r="AF64" i="1"/>
  <c r="AG64" i="1"/>
  <c r="AH64" i="1"/>
  <c r="AI64" i="1"/>
  <c r="AJ64" i="1"/>
  <c r="AK64" i="1"/>
  <c r="AL64" i="1"/>
  <c r="AM64" i="1"/>
  <c r="AN64" i="1"/>
  <c r="AO64" i="1"/>
  <c r="AP64" i="1"/>
  <c r="AQ64" i="1"/>
  <c r="AR64" i="1"/>
  <c r="AS64" i="1"/>
  <c r="AT64" i="1"/>
  <c r="AU64" i="1"/>
  <c r="AV64" i="1"/>
  <c r="AW64" i="1"/>
  <c r="AY64" i="1"/>
  <c r="AZ64" i="1"/>
  <c r="AE37" i="1"/>
  <c r="AF37" i="1"/>
  <c r="AG37" i="1"/>
  <c r="AH37" i="1"/>
  <c r="AI37" i="1"/>
  <c r="AJ37" i="1"/>
  <c r="AZ37" i="1"/>
  <c r="AE38" i="1"/>
  <c r="AF38" i="1"/>
  <c r="AG38" i="1"/>
  <c r="AH38" i="1"/>
  <c r="AI38" i="1"/>
  <c r="AJ38" i="1"/>
  <c r="AZ38" i="1"/>
  <c r="AE39" i="1"/>
  <c r="AF39" i="1"/>
  <c r="AG39" i="1"/>
  <c r="AH39" i="1"/>
  <c r="AI39" i="1"/>
  <c r="AJ39" i="1"/>
  <c r="AZ39" i="1"/>
  <c r="AE52" i="1"/>
  <c r="AF52" i="1"/>
  <c r="AG52" i="1"/>
  <c r="AH52" i="1"/>
  <c r="AI52" i="1"/>
  <c r="AJ52" i="1"/>
  <c r="AR52" i="1"/>
  <c r="AS52" i="1"/>
  <c r="AT52" i="1"/>
  <c r="AU52" i="1"/>
  <c r="AV52" i="1"/>
  <c r="AW52" i="1"/>
  <c r="AY52" i="1"/>
  <c r="AZ52" i="1"/>
  <c r="AE53" i="1"/>
  <c r="AF53" i="1"/>
  <c r="AG53" i="1"/>
  <c r="AH53" i="1"/>
  <c r="AI53" i="1"/>
  <c r="AJ53" i="1"/>
  <c r="AR53" i="1"/>
  <c r="AS53" i="1"/>
  <c r="AT53" i="1"/>
  <c r="AU53" i="1"/>
  <c r="AV53" i="1"/>
  <c r="AW53" i="1"/>
  <c r="AY53" i="1"/>
  <c r="AZ53" i="1"/>
  <c r="AF36" i="1"/>
  <c r="AG36" i="1"/>
  <c r="AH36" i="1"/>
  <c r="AI36" i="1"/>
  <c r="AJ36" i="1"/>
  <c r="AZ36" i="1"/>
  <c r="AE36" i="1"/>
  <c r="AE11" i="1"/>
  <c r="AF11" i="1"/>
  <c r="AG11" i="1"/>
  <c r="AH11" i="1"/>
  <c r="AI11" i="1"/>
  <c r="AJ11" i="1"/>
  <c r="AE12" i="1"/>
  <c r="AF12" i="1"/>
  <c r="AG12" i="1"/>
  <c r="AH12" i="1"/>
  <c r="AI12" i="1"/>
  <c r="AJ12" i="1"/>
  <c r="AE13" i="1"/>
  <c r="AF13" i="1"/>
  <c r="AG13" i="1"/>
  <c r="AH13" i="1"/>
  <c r="AI13" i="1"/>
  <c r="AJ13" i="1"/>
  <c r="AS13" i="1"/>
  <c r="AE14" i="1"/>
  <c r="AF14" i="1"/>
  <c r="AG14" i="1"/>
  <c r="AH14" i="1"/>
  <c r="AI14" i="1"/>
  <c r="AJ14" i="1"/>
  <c r="AE15" i="1"/>
  <c r="AF15" i="1"/>
  <c r="AG15" i="1"/>
  <c r="AH15" i="1"/>
  <c r="AI15" i="1"/>
  <c r="AS15" i="1"/>
  <c r="AE16" i="1"/>
  <c r="AF16" i="1"/>
  <c r="AG16" i="1"/>
  <c r="AH16" i="1"/>
  <c r="AI16" i="1"/>
  <c r="AJ16" i="1"/>
  <c r="AE17" i="1"/>
  <c r="AF17" i="1"/>
  <c r="AG17" i="1"/>
  <c r="AH17" i="1"/>
  <c r="AI17" i="1"/>
  <c r="AJ17" i="1"/>
  <c r="AE18" i="1"/>
  <c r="AF18" i="1"/>
  <c r="AG18" i="1"/>
  <c r="AH18" i="1"/>
  <c r="AI18" i="1"/>
  <c r="AJ18" i="1"/>
  <c r="AS18" i="1"/>
  <c r="AU18" i="1"/>
  <c r="AV18" i="1"/>
  <c r="AE19" i="1"/>
  <c r="AF19" i="1"/>
  <c r="AG19" i="1"/>
  <c r="AH19" i="1"/>
  <c r="AI19" i="1"/>
  <c r="AJ19" i="1"/>
  <c r="AE20" i="1"/>
  <c r="AF20" i="1"/>
  <c r="AG20" i="1"/>
  <c r="AH20" i="1"/>
  <c r="AI20" i="1"/>
  <c r="AJ20" i="1"/>
  <c r="AS20" i="1"/>
  <c r="AE21" i="1"/>
  <c r="AF21" i="1"/>
  <c r="AG21" i="1"/>
  <c r="AH21" i="1"/>
  <c r="AI21" i="1"/>
  <c r="AJ21" i="1"/>
  <c r="AE22" i="1"/>
  <c r="AF22" i="1"/>
  <c r="AG22" i="1"/>
  <c r="AH22" i="1"/>
  <c r="AI22" i="1"/>
  <c r="AJ22" i="1"/>
  <c r="AS22" i="1"/>
  <c r="AT22" i="1"/>
  <c r="AU22" i="1"/>
  <c r="AV22" i="1"/>
  <c r="AY22" i="1"/>
  <c r="AZ22" i="1"/>
  <c r="AE23" i="1"/>
  <c r="AF23" i="1"/>
  <c r="AG23" i="1"/>
  <c r="AH23" i="1"/>
  <c r="AI23" i="1"/>
  <c r="AJ23" i="1"/>
  <c r="AE24" i="1"/>
  <c r="AF24" i="1"/>
  <c r="AG24" i="1"/>
  <c r="AH24" i="1"/>
  <c r="AI24" i="1"/>
  <c r="AJ24" i="1"/>
  <c r="AS24" i="1"/>
  <c r="AT24" i="1"/>
  <c r="AU24" i="1"/>
  <c r="AV24" i="1"/>
  <c r="AE25" i="1"/>
  <c r="AF25" i="1"/>
  <c r="AG25" i="1"/>
  <c r="AH25" i="1"/>
  <c r="AI25" i="1"/>
  <c r="AJ25" i="1"/>
  <c r="AS25" i="1"/>
  <c r="AT25" i="1"/>
  <c r="AU25" i="1"/>
  <c r="AV25" i="1"/>
  <c r="AE26" i="1"/>
  <c r="AF26" i="1"/>
  <c r="AG26" i="1"/>
  <c r="AH26" i="1"/>
  <c r="AI26" i="1"/>
  <c r="AJ26" i="1"/>
  <c r="AR26" i="1"/>
  <c r="AT26" i="1"/>
  <c r="AU26" i="1"/>
  <c r="AV26" i="1"/>
  <c r="AW26" i="1"/>
  <c r="AZ26" i="1"/>
  <c r="AE27" i="1"/>
  <c r="AF27" i="1"/>
  <c r="AG27" i="1"/>
  <c r="AH27" i="1"/>
  <c r="AI27" i="1"/>
  <c r="AJ27" i="1"/>
  <c r="AR27" i="1"/>
  <c r="AS27" i="1"/>
  <c r="AT27" i="1"/>
  <c r="AU27" i="1"/>
  <c r="AV27" i="1"/>
  <c r="AW27" i="1"/>
  <c r="AY27" i="1"/>
  <c r="AE33" i="1"/>
  <c r="AF33" i="1"/>
  <c r="AG33" i="1"/>
  <c r="AH33" i="1"/>
  <c r="AI33" i="1"/>
  <c r="AJ33" i="1"/>
  <c r="AR33" i="1"/>
  <c r="AS33" i="1"/>
  <c r="AT33" i="1"/>
  <c r="AU33" i="1"/>
  <c r="AV33" i="1"/>
  <c r="AW33" i="1"/>
  <c r="AZ33" i="1"/>
  <c r="AE34" i="1"/>
  <c r="AF34" i="1"/>
  <c r="AG34" i="1"/>
  <c r="AH34" i="1"/>
  <c r="AI34" i="1"/>
  <c r="AJ34" i="1"/>
  <c r="AR34" i="1"/>
  <c r="AS34" i="1"/>
  <c r="AT34" i="1"/>
  <c r="AU34" i="1"/>
  <c r="AV34" i="1"/>
  <c r="AW34" i="1"/>
  <c r="AZ34" i="1"/>
  <c r="AF10" i="1"/>
  <c r="AG10" i="1"/>
  <c r="AH10" i="1"/>
  <c r="AI10" i="1"/>
  <c r="AJ10" i="1"/>
  <c r="AE1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<sst xmlns="http://schemas.openxmlformats.org/spreadsheetml/2006/main" count="17221" uniqueCount="1482">
  <si>
    <t>Fiji</t>
  </si>
  <si>
    <t>Latest year of complete data</t>
  </si>
  <si>
    <t>2021-22</t>
  </si>
  <si>
    <t xml:space="preserve">Budget cycle: </t>
  </si>
  <si>
    <t>August 1st - July 31st</t>
  </si>
  <si>
    <t>Currency</t>
  </si>
  <si>
    <t>FDJ</t>
  </si>
  <si>
    <t>Country code</t>
  </si>
  <si>
    <t>FJI</t>
  </si>
  <si>
    <t>Unit</t>
  </si>
  <si>
    <t>thousands</t>
  </si>
  <si>
    <t>Time series</t>
  </si>
  <si>
    <t>Sources</t>
  </si>
  <si>
    <t>Budgeted / actual</t>
  </si>
  <si>
    <t>Programme</t>
  </si>
  <si>
    <t>Year Introduced</t>
  </si>
  <si>
    <t>Administrator</t>
  </si>
  <si>
    <t>Economic classicfication (Expense)</t>
  </si>
  <si>
    <t>COFOG</t>
  </si>
  <si>
    <t>2016-17</t>
  </si>
  <si>
    <t>2017-18</t>
  </si>
  <si>
    <t>2018-19</t>
  </si>
  <si>
    <t>2019-20</t>
  </si>
  <si>
    <t>2020-21</t>
  </si>
  <si>
    <t>2022-23</t>
  </si>
  <si>
    <t>2023-24</t>
  </si>
  <si>
    <t>Social Pension Scheme</t>
  </si>
  <si>
    <t xml:space="preserve">MWCPA </t>
  </si>
  <si>
    <t>Social assistance benefits (272)</t>
  </si>
  <si>
    <t>Old age (7102)</t>
  </si>
  <si>
    <t>2013 Budget Estimates (p. 181)</t>
  </si>
  <si>
    <t>2014 Budget Estimates (p. 191)</t>
  </si>
  <si>
    <t>2015 Budget Estimates (p. 195)</t>
  </si>
  <si>
    <t>2016-17 Budget Estimates (p. 179)</t>
  </si>
  <si>
    <t>2017-18 Budget Estimates (p. 165)</t>
  </si>
  <si>
    <t>2018-19 Budget Estimates (p. 164)</t>
  </si>
  <si>
    <t>2019-20 Budget Estimates (p. 163)</t>
  </si>
  <si>
    <t>2020-21 Budget Estimates (p. 153)</t>
  </si>
  <si>
    <t>2021-22 Budget Estimates (p. 154)</t>
  </si>
  <si>
    <t>2022-23 Budget Estimates (p. 153)</t>
  </si>
  <si>
    <t>2023-24 Budget Estimates (p. 169)</t>
  </si>
  <si>
    <t>Budgeted</t>
  </si>
  <si>
    <t>Family Assistance Scheme / Poverty Benefit Scheme</t>
  </si>
  <si>
    <t>Social exclusion n.e.c (7107)</t>
  </si>
  <si>
    <t>2012 Budget Estimates (p. 179)</t>
  </si>
  <si>
    <t>Child Protection Allowance / Care and Protection Program</t>
  </si>
  <si>
    <t>Family and children (7104)</t>
  </si>
  <si>
    <t>Allowance for people with disabilities</t>
  </si>
  <si>
    <t>Sickness and disability (7101)</t>
  </si>
  <si>
    <t>Food Voucher Program for Rural Pregnant Women</t>
  </si>
  <si>
    <t>Bus Fare Programme for Old/Disabled Persons</t>
  </si>
  <si>
    <t xml:space="preserve">Housing Assistance and Relief Trust (HART) Rental subsidy </t>
  </si>
  <si>
    <t>Public Rental Board, MHCD</t>
  </si>
  <si>
    <t>Housing (7106)</t>
  </si>
  <si>
    <t>2013 Budget Estimates (p. 175)</t>
  </si>
  <si>
    <t>2014 Budget Estimates (p. 185)</t>
  </si>
  <si>
    <t>2015 Budget Estimates (p. 189)</t>
  </si>
  <si>
    <t>2016-17 Budget Estimates (p. 173)</t>
  </si>
  <si>
    <t>2017-18 Budget Estimates (p. 159)</t>
  </si>
  <si>
    <t>2018-19 Budget Estimates (p. 158)</t>
  </si>
  <si>
    <t>2019-20 Budget Estimates (p. 157)</t>
  </si>
  <si>
    <t>2020-21 Budget Estimates (p. 147)</t>
  </si>
  <si>
    <t>2021-22 Budget Estimates (p. 148)</t>
  </si>
  <si>
    <t>2022-23 Budget Estimates (p. 147)</t>
  </si>
  <si>
    <t>2023-24 Budget Estimates (p. 163)</t>
  </si>
  <si>
    <t>Public Rental Board Subsidy</t>
  </si>
  <si>
    <t xml:space="preserve">Public Rental Board, MHCD </t>
  </si>
  <si>
    <t>Housing assistance for people with disabilities</t>
  </si>
  <si>
    <t>MHCD</t>
  </si>
  <si>
    <t>Fiji Servicemen’s After Care Fund</t>
  </si>
  <si>
    <t>MDNS</t>
  </si>
  <si>
    <t>2013 Budget Estimates (p. 33)</t>
  </si>
  <si>
    <t>2014 Budget Estimates (p. 35)</t>
  </si>
  <si>
    <t>2015 Budget Estimates (p. 31)</t>
  </si>
  <si>
    <t>2016-17 Budget Estimates (p. 27)</t>
  </si>
  <si>
    <t>2017-18 Budget Estimates (p. 27)</t>
  </si>
  <si>
    <t>2018-19 Budget Estimates (p. 28)</t>
  </si>
  <si>
    <t>2019-20 Budget Estimates (p. 43)</t>
  </si>
  <si>
    <t>2020-21 Budget Estimates (p. 45)</t>
  </si>
  <si>
    <t>2021-22 Budget Estimates (p. 46)</t>
  </si>
  <si>
    <t>2022-23 Budget Estimates (p. 45)</t>
  </si>
  <si>
    <t>2023-24 Budget Estimates (p. 17)</t>
  </si>
  <si>
    <t xml:space="preserve">Accident Compensation Commission of Fiji (ACCF) </t>
  </si>
  <si>
    <t>MEPIR</t>
  </si>
  <si>
    <t>2019-20 Budget Estimates (p. 58)</t>
  </si>
  <si>
    <t>2020-21 Budget Estimates (p. 60)</t>
  </si>
  <si>
    <t>2022-23 Budget Estimates (p. 60)</t>
  </si>
  <si>
    <t>2023-24 Budget Estimates (p. 68)</t>
  </si>
  <si>
    <t>Actual</t>
  </si>
  <si>
    <t>Revised estimate</t>
  </si>
  <si>
    <t>Pensions, gratuities and compassionate allowances</t>
  </si>
  <si>
    <t>Ministry of Economy</t>
  </si>
  <si>
    <t>2014 Budget Estimates (p. 332)</t>
  </si>
  <si>
    <t>2016-17 Budget Estimates (p. 306)</t>
  </si>
  <si>
    <t>2017-18 Budget Estimates (p. 300)</t>
  </si>
  <si>
    <t>2018-19 Budget Estimates (p. 295)</t>
  </si>
  <si>
    <t>2019-20 Budget Estimates (p. 282)</t>
  </si>
  <si>
    <t>2020-21 Budget Estimates (p. 278)</t>
  </si>
  <si>
    <t>2022-23 Budget Estimates (p. 280)</t>
  </si>
  <si>
    <t>2023-24 Budget Estimates (p. 308)</t>
  </si>
  <si>
    <t xml:space="preserve">Social Welfare Top-Up (DFAT) </t>
  </si>
  <si>
    <t>Social protection n.e.c (7019)</t>
  </si>
  <si>
    <t>Child protection programme</t>
  </si>
  <si>
    <t>Child helpline</t>
  </si>
  <si>
    <t>Social Welfare Management Information System (DFAT)</t>
  </si>
  <si>
    <t>Ageing with Dignity</t>
  </si>
  <si>
    <t>Welfare Graduation Programme</t>
  </si>
  <si>
    <t>PF1</t>
  </si>
  <si>
    <t>FNPF - Retirement (55 years and over)</t>
  </si>
  <si>
    <t>FNPF</t>
  </si>
  <si>
    <t>FNPF Annual Report 2015 (p. 5)</t>
  </si>
  <si>
    <t>FNPF Annual Report 2017 (p.106)</t>
  </si>
  <si>
    <t>FNPF Annual Report 2018 (p.105)</t>
  </si>
  <si>
    <t>FNPF Annual Report 2019 (p.135)</t>
  </si>
  <si>
    <t>FNPF Annual Report 2021 (p.103)</t>
  </si>
  <si>
    <t>FNPF Annual Report 2022 (p.102)</t>
  </si>
  <si>
    <t>PF2</t>
  </si>
  <si>
    <t>FNPF - Disability</t>
  </si>
  <si>
    <t>Survivors (7103)</t>
  </si>
  <si>
    <t>PF3</t>
  </si>
  <si>
    <t>FNPF - Death</t>
  </si>
  <si>
    <t>PF4</t>
  </si>
  <si>
    <t>FNPF - Housing transfers</t>
  </si>
  <si>
    <t>PF7</t>
  </si>
  <si>
    <t>FNPF - Partial including COVID-19</t>
  </si>
  <si>
    <t>Unemployment (7105)</t>
  </si>
  <si>
    <t>PF8</t>
  </si>
  <si>
    <t>FNPF - Small accounts</t>
  </si>
  <si>
    <t>PF9</t>
  </si>
  <si>
    <t>FNPF - Annuities</t>
  </si>
  <si>
    <t>PF10</t>
  </si>
  <si>
    <t>FNPF - TC Winston Assistance</t>
  </si>
  <si>
    <t>PF11</t>
  </si>
  <si>
    <t>FNPF - Unclaimed - Over 65 years</t>
  </si>
  <si>
    <t>PF12</t>
  </si>
  <si>
    <t>PF13</t>
  </si>
  <si>
    <t>PF14</t>
  </si>
  <si>
    <t>PF15</t>
  </si>
  <si>
    <t>PF16</t>
  </si>
  <si>
    <t>PF17</t>
  </si>
  <si>
    <t>PF18</t>
  </si>
  <si>
    <t>PF19</t>
  </si>
  <si>
    <t>PF20</t>
  </si>
  <si>
    <t>Not included</t>
  </si>
  <si>
    <t>NA1</t>
  </si>
  <si>
    <t>FNPF - Migration</t>
  </si>
  <si>
    <t>NA2</t>
  </si>
  <si>
    <t>FNPF - Non-citizen migrating</t>
  </si>
  <si>
    <t>NA3</t>
  </si>
  <si>
    <t>NA4</t>
  </si>
  <si>
    <t>NA5</t>
  </si>
  <si>
    <t>NA6</t>
  </si>
  <si>
    <t>NA7</t>
  </si>
  <si>
    <t>NA8</t>
  </si>
  <si>
    <t>NA9</t>
  </si>
  <si>
    <t>NA10</t>
  </si>
  <si>
    <t>NA11</t>
  </si>
  <si>
    <t>NA12</t>
  </si>
  <si>
    <t>NA13</t>
  </si>
  <si>
    <t>NA14</t>
  </si>
  <si>
    <t>NA15</t>
  </si>
  <si>
    <t>NA16</t>
  </si>
  <si>
    <t>NA17</t>
  </si>
  <si>
    <t>NA18</t>
  </si>
  <si>
    <t>NA19</t>
  </si>
  <si>
    <t>NA20</t>
  </si>
  <si>
    <t>Notes</t>
  </si>
  <si>
    <t>Economic classification</t>
  </si>
  <si>
    <t>Social benefits (27)</t>
  </si>
  <si>
    <t>% of GDP</t>
  </si>
  <si>
    <t>% of GNI</t>
  </si>
  <si>
    <t>% of government expenditure</t>
  </si>
  <si>
    <t>Social assistance (272) by COFOG sub-function</t>
  </si>
  <si>
    <t>R&amp;D Social protection (7108)</t>
  </si>
  <si>
    <t>Social assistance (272) by COFOG sub-function (simplified)</t>
  </si>
  <si>
    <t>Old age and survivors (7102/3)</t>
  </si>
  <si>
    <t>Other (7108/9)</t>
  </si>
  <si>
    <t>Background data</t>
  </si>
  <si>
    <t>GDP, current prices (national currency, billions)</t>
  </si>
  <si>
    <t>NGDP</t>
  </si>
  <si>
    <t>GDP, current prices (USD, billions)</t>
  </si>
  <si>
    <t>NGDPD</t>
  </si>
  <si>
    <t>Exchange rate (1 USD = x LCU)</t>
  </si>
  <si>
    <t>GNI</t>
  </si>
  <si>
    <t>GNI as a % of GDP</t>
  </si>
  <si>
    <t>General government total expenditure (LCU, billions)</t>
  </si>
  <si>
    <t>GGX</t>
  </si>
  <si>
    <t>General government total expenditure (% of GDP)</t>
  </si>
  <si>
    <t>GGX_NGDP</t>
  </si>
  <si>
    <t>Inflation, average consumer prices (Index)</t>
  </si>
  <si>
    <t>PCPI</t>
  </si>
  <si>
    <t>Year of data</t>
  </si>
  <si>
    <t>Index in that year</t>
  </si>
  <si>
    <t>Year of IMF data</t>
  </si>
  <si>
    <t>ODA Social protection (16010) (USD, millions)</t>
  </si>
  <si>
    <t>ODA Social protection (16010) (USD, thousands)</t>
  </si>
  <si>
    <t>Drop down list fields</t>
  </si>
  <si>
    <t>Cash or In Kind (relates to sub-categories of Social benefits)</t>
  </si>
  <si>
    <t>Cash</t>
  </si>
  <si>
    <t>In-kind</t>
  </si>
  <si>
    <t>Both</t>
  </si>
  <si>
    <t>Values in…</t>
  </si>
  <si>
    <t>millions</t>
  </si>
  <si>
    <t>billions</t>
  </si>
  <si>
    <t>Tonga</t>
  </si>
  <si>
    <t>July 1st - June 30th</t>
  </si>
  <si>
    <t>TOP</t>
  </si>
  <si>
    <t>TON</t>
  </si>
  <si>
    <t>2011-12</t>
  </si>
  <si>
    <t>2012-13</t>
  </si>
  <si>
    <t>2013-14</t>
  </si>
  <si>
    <t>2014-15</t>
  </si>
  <si>
    <t>2015-16</t>
  </si>
  <si>
    <t>Elderly Social Welfare Scheme (Polokalama Tokoni ki he kau Toulekeleka)</t>
  </si>
  <si>
    <t>MOF/National Retirement Benefits Fund (NRBF)</t>
  </si>
  <si>
    <t>2013-14 Budget Estimates (p. 129)</t>
  </si>
  <si>
    <t>2014-15 Budget Estimates (p. 137)</t>
  </si>
  <si>
    <t>2015-16 Budget Estimates (p. 138)</t>
  </si>
  <si>
    <t>2016-17 Budget Estimates (p. 137)</t>
  </si>
  <si>
    <t>2017-18 Budget Estimates (p. 141)</t>
  </si>
  <si>
    <t>2018-19 Budget Estimates (p. 151)</t>
  </si>
  <si>
    <t>2019-20 Budget Estimates (p. 147)</t>
  </si>
  <si>
    <t>2020-21 Budget Estimates (p. 148)</t>
  </si>
  <si>
    <t>2021-22 Budget Estimates (p. 151)</t>
  </si>
  <si>
    <t>2022-23 Budget Estimates (p. 152)</t>
  </si>
  <si>
    <t>2023-24 Budget Estimates (p. 162)</t>
  </si>
  <si>
    <t>Estimate</t>
  </si>
  <si>
    <t>Disability Welfare Scheme (Polokalama tokoni ki he kau faingata'a'ia)</t>
  </si>
  <si>
    <t>Social Protection and Disability Division (SPDD), Ministry of Internal Affairs (MIA)</t>
  </si>
  <si>
    <t>Government Pension scheme (Phasing out, replaced by RFB) (Pensions and grauities - Penisoni mo e Ngaahi Me'a'ofa)</t>
  </si>
  <si>
    <t>MOF</t>
  </si>
  <si>
    <t>2012-13 Budget Estimates (p. 10)</t>
  </si>
  <si>
    <t>2013-14 Budget Estimates (p. 10)</t>
  </si>
  <si>
    <t>2014-15 Budget Estimates (p. 10)</t>
  </si>
  <si>
    <t>2015-16 Budget Estimates (p. 9)</t>
  </si>
  <si>
    <t>2016-17 Budget Estimates (p. 9)</t>
  </si>
  <si>
    <t>2017-18 Budget Estimates (p. 9)</t>
  </si>
  <si>
    <t>2018-19 Budget Estimates (p. 9)</t>
  </si>
  <si>
    <t>2019-20 Budget Estimates (p. 11)</t>
  </si>
  <si>
    <t>2020-21 Budget Estimates (p. 9)</t>
  </si>
  <si>
    <t>2021-22 Budget Estimates (p. 9)</t>
  </si>
  <si>
    <t>2022-23 Budget Estimates (p. 9)</t>
  </si>
  <si>
    <t>2023-24 Budget Estimates (p. 9)</t>
  </si>
  <si>
    <t>Provisional</t>
  </si>
  <si>
    <t>Conditional cash transfer</t>
  </si>
  <si>
    <t>Normal retirement</t>
  </si>
  <si>
    <t>National Retirement Benefits Fund</t>
  </si>
  <si>
    <t>2013-14 Annual Report (p.8)</t>
  </si>
  <si>
    <t>2014-15 Annual Report (p.7)</t>
  </si>
  <si>
    <t>2015-16 Annual Report (p.10)</t>
  </si>
  <si>
    <t>2016-17 Annual Report (p.9)</t>
  </si>
  <si>
    <t>2018-19 Annual Report (p.14)</t>
  </si>
  <si>
    <t>2018-19 Annual Report (p.13)</t>
  </si>
  <si>
    <t>2019-20 Annual Report (p.11)</t>
  </si>
  <si>
    <t>2020-21 Annual Report (p.18)</t>
  </si>
  <si>
    <t>Death</t>
  </si>
  <si>
    <t>Phased</t>
  </si>
  <si>
    <t>Medical</t>
  </si>
  <si>
    <t>PF5</t>
  </si>
  <si>
    <t>Redundancy</t>
  </si>
  <si>
    <t>PF6</t>
  </si>
  <si>
    <t>Financial Hardship</t>
  </si>
  <si>
    <t>Voluntary</t>
  </si>
  <si>
    <t>Attained retirement age</t>
  </si>
  <si>
    <t xml:space="preserve">Retirement Fund Board (RFB) </t>
  </si>
  <si>
    <t>2012-13 RFB Annual Report (pp. 5-6)</t>
  </si>
  <si>
    <t>2014-15 RFB Annual Report (p. 33)</t>
  </si>
  <si>
    <t>2019-20 RFB Annual Report (p. 9)</t>
  </si>
  <si>
    <t>Allocated pension</t>
  </si>
  <si>
    <t>Death benefit</t>
  </si>
  <si>
    <t>Death insurance claims</t>
  </si>
  <si>
    <t>Early release: Retire on Medical Ground</t>
  </si>
  <si>
    <t>Financial Hardship: Severe Financial Hardship</t>
  </si>
  <si>
    <t>Financial Hardship: Preserved medical</t>
  </si>
  <si>
    <t>Rollover</t>
  </si>
  <si>
    <t>MVA - Resignation</t>
  </si>
  <si>
    <t>COVID-19 Pandemic Assistance</t>
  </si>
  <si>
    <t>"Others"</t>
  </si>
  <si>
    <t>Migration</t>
  </si>
  <si>
    <t>Social Welfare expenditure according to NRBF</t>
  </si>
  <si>
    <t>2018-19 Annual Report (p.21)</t>
  </si>
  <si>
    <t>2019-20 Annual Report (p.17)</t>
  </si>
  <si>
    <t>2020-21 Annual Report (p.24)</t>
  </si>
  <si>
    <t>Transfer contributions</t>
  </si>
  <si>
    <t>Financial Hardship: Migration</t>
  </si>
  <si>
    <t>Foreclosure of Home Mortgage</t>
  </si>
  <si>
    <t>UT TV Claims</t>
  </si>
  <si>
    <t>Samoa</t>
  </si>
  <si>
    <t>WST</t>
  </si>
  <si>
    <t>WSM</t>
  </si>
  <si>
    <t>2007-08</t>
  </si>
  <si>
    <t>2008-09</t>
  </si>
  <si>
    <t>2009-10</t>
  </si>
  <si>
    <t>2010-11</t>
  </si>
  <si>
    <t xml:space="preserve">Senior Citizens Pension Scheme </t>
  </si>
  <si>
    <t>Samoa National Provident Fund (SNPF)</t>
  </si>
  <si>
    <t>2008-09 Budget Estimates (p. 73)</t>
  </si>
  <si>
    <t>2009-10 Budget Estimates (p. 86)</t>
  </si>
  <si>
    <t>2010-11 Budget Estimates (p. 86)</t>
  </si>
  <si>
    <t>2011-12 Budget Estimates (p. 51)</t>
  </si>
  <si>
    <t>2012-13 Budget Estimates (p. 52)</t>
  </si>
  <si>
    <t>2013-14 Budget Estimates (p. 54)</t>
  </si>
  <si>
    <t>2014-15 Budget Estimates (p. 54)</t>
  </si>
  <si>
    <t>2015-16 Budget Estimates (p. 53)</t>
  </si>
  <si>
    <t>2016-17 Budget Estimates (p. 52)</t>
  </si>
  <si>
    <t>2017-18 Budget Estimates (p. 53)</t>
  </si>
  <si>
    <t>2018-19 Budget Estimates (p. 54)</t>
  </si>
  <si>
    <t>2019-20 Budget Estimates (p. 53)</t>
  </si>
  <si>
    <t>2020-21 Budget Estimates (p. 56)</t>
  </si>
  <si>
    <t>2021-22 Budget Estimates (p. 58)</t>
  </si>
  <si>
    <t>2022-23 Budget Estimates (p. 64)</t>
  </si>
  <si>
    <t>2023-24 Budget Estimates (p. 63)</t>
  </si>
  <si>
    <t>Disability Benefit Package</t>
  </si>
  <si>
    <t>2022-23 Budget Estimates (p. 63)</t>
  </si>
  <si>
    <t>2023-24 Budget Estimates (p. 62)</t>
  </si>
  <si>
    <t>Pension payments</t>
  </si>
  <si>
    <t>ADB SPI Report 2023 (p. 5)</t>
  </si>
  <si>
    <t>Lump sum payments</t>
  </si>
  <si>
    <t>Death benefits</t>
  </si>
  <si>
    <t>Tuvalu</t>
  </si>
  <si>
    <t>January 1st - December 31st</t>
  </si>
  <si>
    <t>TVD</t>
  </si>
  <si>
    <t>TUV</t>
  </si>
  <si>
    <t>Senior Citizen Scheme</t>
  </si>
  <si>
    <t>Ministry of Health, Social Welfare and Gender Affairs</t>
  </si>
  <si>
    <t>2009 Programme Estimates (p. 44)</t>
  </si>
  <si>
    <t>2011 Programme Estimates (p. 39)</t>
  </si>
  <si>
    <t>2012 Programme Estimates (p. 122)</t>
  </si>
  <si>
    <t>2013 Programme Estimates (p. 113)</t>
  </si>
  <si>
    <t>2014 Programme Estimates (p. 116)</t>
  </si>
  <si>
    <t>2017 Budget Speech (p. 5)</t>
  </si>
  <si>
    <t>2018 Budget Speech (p. 6)</t>
  </si>
  <si>
    <t>2019 National Budget (p.15)</t>
  </si>
  <si>
    <t>2021 National Budget (p, 21)</t>
  </si>
  <si>
    <t>2022 Budget Speech (p. 4)</t>
  </si>
  <si>
    <t>Revised</t>
  </si>
  <si>
    <t>Preliminary</t>
  </si>
  <si>
    <t>Disability Support Scheme</t>
  </si>
  <si>
    <t>2015 Budget Speech (p. 6)</t>
  </si>
  <si>
    <t>2020 National Budget (p, 21)</t>
  </si>
  <si>
    <t>Cook Islands</t>
  </si>
  <si>
    <t>July 1st - June 30st</t>
  </si>
  <si>
    <t>NZD</t>
  </si>
  <si>
    <t>Old Age Pension 60+ (or total)</t>
  </si>
  <si>
    <t>2012-13 Budget (p. 84)</t>
  </si>
  <si>
    <t>2014-15 Budget (p. 86)</t>
  </si>
  <si>
    <t>2015-16 Budget (p. 89-90)</t>
  </si>
  <si>
    <t>2016-17 Budget (p. 109)</t>
  </si>
  <si>
    <t>2017-18 Budget (p. 107)</t>
  </si>
  <si>
    <t>2018-19 Budget (p. 116-17)</t>
  </si>
  <si>
    <t>2019-20 Budget (p. 114)</t>
  </si>
  <si>
    <t>2020-21 Budget (p. 176)</t>
  </si>
  <si>
    <t>2023-24 Budget (p. 120)</t>
  </si>
  <si>
    <t>Old Age Pension 70+</t>
  </si>
  <si>
    <t>Child Benefit</t>
  </si>
  <si>
    <t>New-born Allowance</t>
  </si>
  <si>
    <t>Destitute and Infirmed</t>
  </si>
  <si>
    <t>Maternity Leave</t>
  </si>
  <si>
    <t>Carer Order Payment</t>
  </si>
  <si>
    <t>Caregivers allowance</t>
  </si>
  <si>
    <t>Christmas Bonus</t>
  </si>
  <si>
    <t>Funeral Allowance</t>
  </si>
  <si>
    <t>Power Subsidy</t>
  </si>
  <si>
    <t>Special Assistance</t>
  </si>
  <si>
    <t>BCI fees</t>
  </si>
  <si>
    <t>Retirement</t>
  </si>
  <si>
    <t>CINSF</t>
  </si>
  <si>
    <t>2016 Financial Accounts (p. 4)</t>
  </si>
  <si>
    <t>2017 Financial Accounts (p. 4)</t>
  </si>
  <si>
    <t>2018 Financial Accounts (p. 4)</t>
  </si>
  <si>
    <t>2019 Annual Report (p. 10)</t>
  </si>
  <si>
    <t>2020 Annual Report (p. 18)</t>
  </si>
  <si>
    <t>2021 Annual Report (p. 10)</t>
  </si>
  <si>
    <t>2022 Annual Report (p. 10)</t>
  </si>
  <si>
    <t>Insurance proceeds</t>
  </si>
  <si>
    <t>Pensions</t>
  </si>
  <si>
    <t xml:space="preserve">Temporary and permanent disablement </t>
  </si>
  <si>
    <t>Serious illness (Medical Disability)</t>
  </si>
  <si>
    <t>Expatriate withdrawal</t>
  </si>
  <si>
    <t>Withdrawn Membership</t>
  </si>
  <si>
    <t>Forefeited benefits</t>
  </si>
  <si>
    <t>Volunrary contribution withdrawals</t>
  </si>
  <si>
    <t>Nauru</t>
  </si>
  <si>
    <t>AUD</t>
  </si>
  <si>
    <t>NRU</t>
  </si>
  <si>
    <t>Birth claim (one off benefit of AUD 100)</t>
  </si>
  <si>
    <t>Department of Finance</t>
  </si>
  <si>
    <t>2013-14 Budget (p. 35)</t>
  </si>
  <si>
    <t>2014-15 Budget (p. 16)</t>
  </si>
  <si>
    <t>2015-16 Budget (p. 18)</t>
  </si>
  <si>
    <t>2016-17 Budget (p. 20-21)</t>
  </si>
  <si>
    <t>2018-19 Budget (p. 23)</t>
  </si>
  <si>
    <t>2019-20 Budget (p. 23)</t>
  </si>
  <si>
    <t>2020-21 Budget (p. 30)</t>
  </si>
  <si>
    <t>2021-22 Budget (p. 34)</t>
  </si>
  <si>
    <t>2022-23 Budget (p. 35)</t>
  </si>
  <si>
    <t>2023-24 Budget (p. 34)</t>
  </si>
  <si>
    <t>Revised Budget</t>
  </si>
  <si>
    <t>Preliminary Actual</t>
  </si>
  <si>
    <t>Projected Actual</t>
  </si>
  <si>
    <t>Approved budget</t>
  </si>
  <si>
    <t>Death claim (one off benefit of AUD 2000)</t>
  </si>
  <si>
    <t>Disability Payments</t>
  </si>
  <si>
    <t>Aged Pensions</t>
  </si>
  <si>
    <t>Ex Gratia - Age and Disable</t>
  </si>
  <si>
    <t>Ex Gratia SOEs</t>
  </si>
  <si>
    <t>Ex Gratia Nauru Public Service</t>
  </si>
  <si>
    <t>Super Contributors</t>
  </si>
  <si>
    <t>Suprt Ex MP's</t>
  </si>
  <si>
    <t>Kiribati</t>
  </si>
  <si>
    <t>KIR</t>
  </si>
  <si>
    <t>Senior Citizens Benefit</t>
  </si>
  <si>
    <t>Ministry for Women, Youth, Sport and Social Affairs (MWYSSA)</t>
  </si>
  <si>
    <t>2010 Budget (p. 15)</t>
  </si>
  <si>
    <t>2011 Budget (p. 21)</t>
  </si>
  <si>
    <t>2012 Budget (p. 20)</t>
  </si>
  <si>
    <t>2013 Budget (p. 22)</t>
  </si>
  <si>
    <t>2014 Budget (p. 66)</t>
  </si>
  <si>
    <t>2015 Budget (p. 72)</t>
  </si>
  <si>
    <t>2016 Budget (p. 70)</t>
  </si>
  <si>
    <t>2018 Budget (p. 106)</t>
  </si>
  <si>
    <t>2019 Budget (p. 62)</t>
  </si>
  <si>
    <t>2020 Budget (p. 69)</t>
  </si>
  <si>
    <t>2021 Budget (p. 69)</t>
  </si>
  <si>
    <t>2022 Budget (p. 89)</t>
  </si>
  <si>
    <t>2023 Budget (p. 84)</t>
  </si>
  <si>
    <t>Budget</t>
  </si>
  <si>
    <t>Disability Support Allowance</t>
  </si>
  <si>
    <t>Unemployment benefit</t>
  </si>
  <si>
    <t>2023 Budget (p. 102)</t>
  </si>
  <si>
    <t>School Fees for Underprivileged Children</t>
  </si>
  <si>
    <t>Estimated actual</t>
  </si>
  <si>
    <t>Copra price subsidy</t>
  </si>
  <si>
    <t>2011 Budget (p. 47)</t>
  </si>
  <si>
    <t>2012 Budget (p. 48)</t>
  </si>
  <si>
    <t>2013 Budget (p. 51)</t>
  </si>
  <si>
    <t>2014 Budget (p. 61)</t>
  </si>
  <si>
    <t>2015 Budget (p. 67)</t>
  </si>
  <si>
    <t>2016 Budget (p. 65)</t>
  </si>
  <si>
    <t>2018 Budget (p. 64)</t>
  </si>
  <si>
    <t>2019 Budget (p. 79)</t>
  </si>
  <si>
    <t>2021 Budget (p. 87)</t>
  </si>
  <si>
    <t>2022 Budget (p. 111)</t>
  </si>
  <si>
    <t>- Unemployment is listed under "Local contribution to Development Fund" from 2022</t>
  </si>
  <si>
    <t>Solomon Islands</t>
  </si>
  <si>
    <t>SBD</t>
  </si>
  <si>
    <t>SLB</t>
  </si>
  <si>
    <t>Pensions and gratuities</t>
  </si>
  <si>
    <t>2011 Approved Recurrent Estimates (p. 272)</t>
  </si>
  <si>
    <t>2012 Approved Recurrent Estimates (p. 260)</t>
  </si>
  <si>
    <t>2013 Approved Recurrent Estimates (p. 249)</t>
  </si>
  <si>
    <t>2014 Approved Recurrent Estimates (p. 275)</t>
  </si>
  <si>
    <t>2014 Final Budget Outcome (p. 17)</t>
  </si>
  <si>
    <t>2015 Final Budget Outcome (p. 22)</t>
  </si>
  <si>
    <t>2018 Approved Recurrent Estimates (p. 266)</t>
  </si>
  <si>
    <t>2019 Approved Recurrent Estimates (p. 271)</t>
  </si>
  <si>
    <t>2020 Approved Recurrent Estimates (p. 298)</t>
  </si>
  <si>
    <t>2021 Approved Recurrent Estimates (p. 298)</t>
  </si>
  <si>
    <t>2022 Approved Recurrent Estimates (p. 330)</t>
  </si>
  <si>
    <t>2023 Approved Recurrent Estimates (p. 356)</t>
  </si>
  <si>
    <t>At 50 years</t>
  </si>
  <si>
    <t>SINPF</t>
  </si>
  <si>
    <t>2013 Annual Report (p. 20-24)</t>
  </si>
  <si>
    <t>2013 Annual Report (p. 22)</t>
  </si>
  <si>
    <t>2014 Annual Report (p. 36)</t>
  </si>
  <si>
    <t>2015 Annual Report (p. 35)</t>
  </si>
  <si>
    <t>2017 Annual Report (p. 21)</t>
  </si>
  <si>
    <t>2019 Annual Report (p. 19)</t>
  </si>
  <si>
    <t>Death (including SDB)</t>
  </si>
  <si>
    <t>Exemption</t>
  </si>
  <si>
    <t>Incapacitated / Medical</t>
  </si>
  <si>
    <t>Lenders Claim</t>
  </si>
  <si>
    <t>Retirement at 40 years / Early Retirement</t>
  </si>
  <si>
    <t>Unclaimed Deposit</t>
  </si>
  <si>
    <t>Adjustment after yr. end</t>
  </si>
  <si>
    <t>Vanuatu</t>
  </si>
  <si>
    <t>VUV</t>
  </si>
  <si>
    <t>VUT</t>
  </si>
  <si>
    <t>Medical / Incapacitated</t>
  </si>
  <si>
    <t xml:space="preserve">Vanuatu National Provident Fund (VNPF)
</t>
  </si>
  <si>
    <t>2011 Annual Report (p. 22)</t>
  </si>
  <si>
    <t>2015 Annual Report (p. 7)</t>
  </si>
  <si>
    <t>2020 Annual Report (p. 30)</t>
  </si>
  <si>
    <t>ABD SPI Consultant Report 2023 (p. 7)</t>
  </si>
  <si>
    <t>Old age (partial)</t>
  </si>
  <si>
    <t>Old age</t>
  </si>
  <si>
    <t>Age 47</t>
  </si>
  <si>
    <t>Special death benefit</t>
  </si>
  <si>
    <t>2011 Annual Report (p. 31)</t>
  </si>
  <si>
    <t>Immigration</t>
  </si>
  <si>
    <t>- 2016-2017 figures for VNPF Old age are for "Retirement/disability benefits" as per ADB SPI Consultant report</t>
  </si>
  <si>
    <t>Palau</t>
  </si>
  <si>
    <t>October 1st - September 30st</t>
  </si>
  <si>
    <t>USD</t>
  </si>
  <si>
    <t>PLW</t>
  </si>
  <si>
    <t>2009-2010</t>
  </si>
  <si>
    <t>2010-2011</t>
  </si>
  <si>
    <t>2011-2012</t>
  </si>
  <si>
    <t>2012-2013</t>
  </si>
  <si>
    <t>2013-2014</t>
  </si>
  <si>
    <t>Palau Social Security Retirement Fund</t>
  </si>
  <si>
    <t>2010 Financial statements (p. 21)</t>
  </si>
  <si>
    <t>2011 Financial statements (p. 22)</t>
  </si>
  <si>
    <t>2012 Financial statements (p. 22)</t>
  </si>
  <si>
    <t>2013 Financial statements (p. 29)</t>
  </si>
  <si>
    <t>2014 Financial statements (p. 31)</t>
  </si>
  <si>
    <t>2015 Financial statements (p. 40)</t>
  </si>
  <si>
    <t>2016 Financial statements (p. 39)</t>
  </si>
  <si>
    <t>2017 Financial statements (p. 40)</t>
  </si>
  <si>
    <t>2018 Financial statements (p. 43)</t>
  </si>
  <si>
    <t>2019 Financial statements (p. 43)</t>
  </si>
  <si>
    <t>2020 Financial statements (p. 45)</t>
  </si>
  <si>
    <t>Survivors</t>
  </si>
  <si>
    <t>Disability</t>
  </si>
  <si>
    <t>Lump sum</t>
  </si>
  <si>
    <t>Medical savings account</t>
  </si>
  <si>
    <t>National health insurance</t>
  </si>
  <si>
    <t>Papua New Guinea</t>
  </si>
  <si>
    <t>PGK</t>
  </si>
  <si>
    <t>PNG</t>
  </si>
  <si>
    <t>Resignation, Retirement, Medical</t>
  </si>
  <si>
    <t>Nambawan Super Limited</t>
  </si>
  <si>
    <t>2013 Annual Report (p. 11)</t>
  </si>
  <si>
    <t>2015 Annual Report (p. 15)</t>
  </si>
  <si>
    <t>2017 Annual Report (p. 22)</t>
  </si>
  <si>
    <t>2019 Annual Report (p. 46)</t>
  </si>
  <si>
    <t>2020 Annual Report (p. 47)</t>
  </si>
  <si>
    <t>2022 Annual Report (p. 61)</t>
  </si>
  <si>
    <t>Death (Mainstream, RSA)</t>
  </si>
  <si>
    <t>Transfer Out (to other ASF)</t>
  </si>
  <si>
    <t>Unemployment Benefits</t>
  </si>
  <si>
    <t>RSA Withdrawals</t>
  </si>
  <si>
    <t>Housing Advance Payments</t>
  </si>
  <si>
    <t>Marshall Islands</t>
  </si>
  <si>
    <t>MHL</t>
  </si>
  <si>
    <t>Marshall Islands Social Security Administration (MISSA)</t>
  </si>
  <si>
    <t>Financial Statements 2012 (p. 9)</t>
  </si>
  <si>
    <t>Financial Statements 2014 (p. 10)</t>
  </si>
  <si>
    <t>Financial Statements 2016 (p. 11)</t>
  </si>
  <si>
    <t>Financial Statements 2017 (p. 24)</t>
  </si>
  <si>
    <t>Financial Statements 2019 (p. 26)</t>
  </si>
  <si>
    <t>Micronesia</t>
  </si>
  <si>
    <t>FSM</t>
  </si>
  <si>
    <t>Federated States of Micronesia Social Security Administration (FSMSSA)</t>
  </si>
  <si>
    <t>2006 Financial Statement (p. 9)</t>
  </si>
  <si>
    <t>2009 Financial Statement (p. 6)</t>
  </si>
  <si>
    <t>2012 Financial Statement (p. 6)</t>
  </si>
  <si>
    <t>2014 Financial Statement (p. 12)</t>
  </si>
  <si>
    <t>2016 Financial Statement (p. 12)</t>
  </si>
  <si>
    <t>2017 Financial Statement (p. 27)</t>
  </si>
  <si>
    <t>2019 Financial Statement (p. 12)</t>
  </si>
  <si>
    <t>2021 Financial Statement (p. 12)</t>
  </si>
  <si>
    <t>WEO Country Code</t>
  </si>
  <si>
    <t>ISO</t>
  </si>
  <si>
    <t>WEO Subject Code</t>
  </si>
  <si>
    <t>Country</t>
  </si>
  <si>
    <t>Subject Descriptor</t>
  </si>
  <si>
    <t>Subject Notes</t>
  </si>
  <si>
    <t>Units</t>
  </si>
  <si>
    <t>Scale</t>
  </si>
  <si>
    <t>Country/Series-specific Notes</t>
  </si>
  <si>
    <t>Estimates Start After</t>
  </si>
  <si>
    <t>NGDP_R</t>
  </si>
  <si>
    <t>Gross domestic product, constant prices</t>
  </si>
  <si>
    <t>Expressed in billions of national currency units; the base year is country-specific. Expenditure-based GDP is total final expenditures at purchasers' prices (including the f.o.b. value of exports of goods and services), less the f.o.b. value of imports of goods and services. [SNA 1993]</t>
  </si>
  <si>
    <t>National currency</t>
  </si>
  <si>
    <t>Billions</t>
  </si>
  <si>
    <t>Source: National Statistics Office. Fiji Islands Bureau of Statistics Latest actual data: 2022 National accounts manual used: System of National Accounts (SNA) 2008 GDP valuation: Factor costs Reporting in calendar year: Yes Start/end months of reporting year: January/December Base year: 2014 Chain-weighted: No Primary domestic currency: Fijian dollar Data last updated: 09/2023</t>
  </si>
  <si>
    <t>NGDP_RPCH</t>
  </si>
  <si>
    <t>Annual percentages of constant price GDP are year-on-year changes; the base year is country-specific. Expenditure-based GDP is total final expenditures at purchasers' prices (including the f.o.b. value of exports of goods and services), less the f.o.b. value of imports of goods and services. [SNA 1993]</t>
  </si>
  <si>
    <t>Percent change</t>
  </si>
  <si>
    <t>See notes for:  Gross domestic product, constant prices (National currency).</t>
  </si>
  <si>
    <t>Gross domestic product, current prices</t>
  </si>
  <si>
    <t>Expressed in billions of national currency units. Expenditure-based GDP is total final expenditures at purchasers' prices (including the f.o.b. value of exports of goods and services), less the f.o.b. value of imports of goods and services. [SNA 1993]</t>
  </si>
  <si>
    <t>Values are based upon GDP in national currency converted to U.S. dollars using market exchange rates (yearly average). Exchange rate projections are provided by country economists for the group of other emerging market and developing countries. Exchanges rates for advanced economies are established in the WEO assumptions for each WEO exercise. Expenditure-based GDP is total final expenditures at purchasers' prices (including the f.o.b. value of exports of goods and services), less the f.o.b. value of imports of goods and services. [SNA 1993]</t>
  </si>
  <si>
    <t>U.S. dollars</t>
  </si>
  <si>
    <t>See notes for:  Gross domestic product, current prices (National currency).</t>
  </si>
  <si>
    <t>PPPGDP</t>
  </si>
  <si>
    <t>These data form the basis for the country weights used to generate the World Economic Outlook country group composites for the domestic economy.   The IMF is not a primary source for purchasing power parity (PPP) data. WEO weights have been created from primary sources and are used solely for purposes of generating country group composites. For primary source information, please refer to one of the following sources: the Organization for Economic Cooperation and Development, the World Bank, or the Penn World Tables.   For further information see Box 1.1 in the October 2020 World Economic Outlook, "Revised Purchasing Power Parity Weights" in the July 2014 WEO Update, Box A2 in the April 2004 World Economic Outlook, Box A1 in the May 2000 World Economic Outlook, and Annex IV in the May 1993 World Economic Outlook for summaries of the revised PPP-based weights; and Box 1.2 in the September 2003 World Economic Outlook for a discussion on the measurement of global growth. See also Anne Marie Gulde and Marianne Schulze-Ghattas, Purchasing Power Parity Based Weights for the World Economic Outlook, in Staff Studies for the World Economic Outlook (Washington: IMF, December 1993), pp. 106-23.</t>
  </si>
  <si>
    <t>Purchasing power parity; international dollars</t>
  </si>
  <si>
    <t>NGDP_D</t>
  </si>
  <si>
    <t>Gross domestic product, deflator</t>
  </si>
  <si>
    <t>The GDP deflator is derived by dividing current price GDP by constant price GDP and is considered to be an alternate measure of inflation. Data are expressed in the base year of each country's national accounts.</t>
  </si>
  <si>
    <t>Index</t>
  </si>
  <si>
    <t>See notes for:  Gross domestic product, constant prices (National currency) Gross domestic product, current prices (National currency).</t>
  </si>
  <si>
    <t>NGDPRPC</t>
  </si>
  <si>
    <t>Gross domestic product per capita, constant prices</t>
  </si>
  <si>
    <t>GDP is expressed in constant national currency per person. Data are derived by dividing constant price GDP by total population.</t>
  </si>
  <si>
    <t>See notes for:  Gross domestic product, constant prices (National currency) Population (Persons).</t>
  </si>
  <si>
    <t>NGDPRPPPPC</t>
  </si>
  <si>
    <t>GDP is expressed in constant international dollars per person. Data are derived by dividing constant price purchasing-power parity (PPP) GDP by total population.</t>
  </si>
  <si>
    <t>Purchasing power parity; 2017 international dollar</t>
  </si>
  <si>
    <t>NGDPPC</t>
  </si>
  <si>
    <t>Gross domestic product per capita, current prices</t>
  </si>
  <si>
    <t>GDP is expressed in current national currency per person. Data are derived by dividing current price GDP by total population.</t>
  </si>
  <si>
    <t>See notes for:  Gross domestic product, current prices (National currency) Population (Persons).</t>
  </si>
  <si>
    <t>NGDPDPC</t>
  </si>
  <si>
    <t>GDP is expressed in current U.S. dollars per person. Data are derived by first converting GDP in national currency to U.S. dollars and then dividing it by total population.</t>
  </si>
  <si>
    <t>PPPPC</t>
  </si>
  <si>
    <t>Expressed in GDP in PPP dollars per person. Data are derived by dividing GDP in PPP dollars by total population. These data form the basis for the country weights used to generate the World Economic Outlook country group composites for the domestic economy.   The IMF is not a primary source for purchasing power parity (PPP) data. WEO weights have been created from primary sources and are used solely for purposes of generating country group composites. For primary source information, please refer to one of the following sources: the Organization for Economic Cooperation and Development, the World Bank, or the Penn World Tables.  For further information see Box 1.1 in the October 2020 World Economic Outlook, "Revised Purchasing Power Parity Weights" in the July 2014 WEO Update, Box A2 in the April 2004 World Economic Outlook, Box A1 in the May 2000 World Economic Outlook, and Annex IV in the May 1993 World Economic Outlook for summaries of the revised PPP-based weights; and Box 1.2 in the September 2003 World Economic Outlook for a discussion on the measurement of global growth. See also Anne Marie Gulde and Marianne Schulze-Ghattas, Purchasing Power Parity Based Weights for the World Economic Outlook, in Staff Studies for the World Economic Outlook (Washington: IMF, December 1993), pp. 106-23.</t>
  </si>
  <si>
    <t>NGAP_NPGDP</t>
  </si>
  <si>
    <t>Output gap in percent of potential GDP</t>
  </si>
  <si>
    <t>Output gaps for advanced economies are calculated as actual GDP less potential GDP as a percent of potential GDP. Estimates of output gaps are subject to a significant margin of uncertainty. For a discussion of approaches to calculating potential output, see Paula R. De Masi, IMF Estimates of Potential Output: Theory and Practice, in Staff Studies for the World Economic Outlook (Washington: IMF, December 1997), pp. 40-46.</t>
  </si>
  <si>
    <t>Percent of potential GDP</t>
  </si>
  <si>
    <t>PPPSH</t>
  </si>
  <si>
    <t>Gross domestic product based on purchasing-power-parity (PPP) share of world total</t>
  </si>
  <si>
    <t>Expressed in percent of world GDP in PPP dollars. These data form the basis for the country weights used to generate the World Economic Outlook country group composites for the domestic economy.   The IMF is not a primary source for purchasing power parity (PPP) data. WEO weights have been created from primary sources and are used solely for purposes of generating country group composites. For primary source information, please refer to one of the following sources: the Organization for Economic Cooperation and Development, the World Bank, or the Penn World Tables.  For further information see Box 1.1 in the October 2020 World Economic Outlook, "Revised Purchasing Power Parity Weights" in the July 2014 WEO Update, Box A2 in the April 2004 World Economic Outlook, Box A1 in the May 2000 World Economic Outlook, and Annex IV in the May 1993 World Economic Outlook for summaries of the revised PPP-based weights; and Box 1.2 in the September 2003 World Economic Outlook for a discussion on the measurement of global growth. See also Anne Marie Gulde and Marianne Schulze-Ghattas, Purchasing Power Parity Based Weights for the World Economic Outlook, in Staff Studies for the World Economic Outlook (Washington: IMF, December 1993), pp. 106-23.</t>
  </si>
  <si>
    <t>Percent</t>
  </si>
  <si>
    <t>PPPEX</t>
  </si>
  <si>
    <t>Implied PPP conversion rate</t>
  </si>
  <si>
    <t>Expressed in national currency per current international dollar. These data form the basis for the country weights used to generate the World Economic Outlook country group composites for the domestic economy.   The IMF is not a primary source for purchasing power parity (PPP) data. WEO weights have been created from primary sources and are used solely for purposes of generating country group composites. For primary source information, please refer to one of the following sources: the Organization for Economic Cooperation and Development, the World Bank, or the Penn World Tables.  For further information see Box 1.1 in the October 2020 World Economic Outlook, "Revised Purchasing Power Parity Weights" in the July 2014 WEO Update, Box A2 in the April 2004 World Economic Outlook, Box A1 in the May 2000 World Economic Outlook, and Annex IV in the May 1993 World Economic Outlook for summaries of the revised PPP-based weights; and Box 1.2 in the September 2003 World Economic Outlook for a discussion on the measurement of global growth. See also Anne Marie Gulde and Marianne Schulze-Ghattas, Purchasing Power Parity Based Weights for the World Economic Outlook, in Staff Studies for the World Economic Outlook (Washington: IMF, December 1993), pp. 106-23.</t>
  </si>
  <si>
    <t>National currency per current international dollar</t>
  </si>
  <si>
    <t>NID_NGDP</t>
  </si>
  <si>
    <t>Total investment</t>
  </si>
  <si>
    <t>Expressed as a ratio of total investment in current local currency and GDP in current local currency. Investment or gross capital formation is measured by the total value of the gross fixed capital formation and changes in inventories and acquisitions less disposals of valuables for a unit or sector. [SNA 1993]</t>
  </si>
  <si>
    <t>Percent of GDP</t>
  </si>
  <si>
    <t>NGSD_NGDP</t>
  </si>
  <si>
    <t>Gross national savings</t>
  </si>
  <si>
    <t>Expressed as a ratio of gross national savings in current local currency and GDP in current local currency. Gross national saving is gross disposable income less final consumption expenditure after taking account of an adjustment for pension funds. [SNA 1993] For many countries, the estimates of national saving are built up from national accounts data on gross domestic investment and from balance of payments-based data on net foreign investment.</t>
  </si>
  <si>
    <t>Inflation, average consumer prices</t>
  </si>
  <si>
    <t>Expressed in averages for the year, not end-of-period data. A consumer price index (CPI) measures changes in the prices of goods and services that households consume. Such changes affect the real purchasing power of consumers' incomes and their welfare. As the prices of different goods and services do not all change at the same rate, a price index can only reflect their average movement. A price index is typically assigned a value of unity, or 100, in some reference period and the values of the index for other periods of time are intended to indicate the average proportionate, or percentage, change in prices from this price reference period. Price indices can also be used to measure differences in price levels between different cities, regions or countries at the same point in time. [CPI Manual 2004, Introduction] For euro countries, consumer prices are calculated based on harmonized prices. For more information see http://epp.eurostat.ec.europa.eu/cache/ITY_OFFPUB/KS-BE-04-001/EN/KS-BE-04-001-EN.PDF.]</t>
  </si>
  <si>
    <t>Source: National Statistics Office. Fiji Islands Bureau of Statistics Latest actual data: 2022 Harmonized prices: No Base year: 2011 Primary domestic currency: Fijian dollar Data last updated: 09/2023</t>
  </si>
  <si>
    <t>PCPIPCH</t>
  </si>
  <si>
    <t>Annual percentages of average consumer prices are year-on-year changes.</t>
  </si>
  <si>
    <t>See notes for:  Inflation, average consumer prices (Index).</t>
  </si>
  <si>
    <t>PCPIE</t>
  </si>
  <si>
    <t>Inflation, end of period consumer prices</t>
  </si>
  <si>
    <t>Expressed in end of the period, not annual average data. A consumer price index (CPI) measures changes in the prices of goods and services that households consume. Such changes affect the real purchasing power of consumers' incomes and their welfare. As the prices of different goods and services do not all change at the same rate, a price index can only reflect their average movement. A price index is typically assigned a value of unity, or 100, in some reference period and the values of the index for other periods of time are intended to indicate the average proportionate, or percentage, change in prices from this price reference period. Price indices can also be used to measure differences in price levels between different cities, regions or countries at the same point in time. [CPI Manual 2004, Introduction] For euro countries, consumer prices are calculated based on harmonized prices. For more information see http://epp.eurostat.ec.europa.eu/cache/ITY_OFFPUB/KS-BE-04-001/EN/KS-BE-04-001-EN.PDF.</t>
  </si>
  <si>
    <t>n/a</t>
  </si>
  <si>
    <t>PCPIEPCH</t>
  </si>
  <si>
    <t>Annual percentages of end of period consumer prices are year-on-year changes.</t>
  </si>
  <si>
    <t>See notes for:  Inflation, end of period consumer prices (Index).</t>
  </si>
  <si>
    <t>TM_RPCH</t>
  </si>
  <si>
    <t>Volume of imports of goods and services</t>
  </si>
  <si>
    <t>Percent change of volume of imports refers to the aggregate change in the quantities of total imports whose characteristics are unchanged. The goods and services and their prices are held constant, therefore changes are due to changes in quantities only. [Export and Import Price Index Manual: Theory and Practice, Glossary]</t>
  </si>
  <si>
    <t>TMG_RPCH</t>
  </si>
  <si>
    <t>Volume of Imports of goods</t>
  </si>
  <si>
    <t>Percent change of volume of imports of goods refers to the aggregate change in the quantities of imports of goods whose characteristics are unchanged. The goods and their prices are held constant, therefore changes are due to changes in quantities only. [Export and Import Price Index Manual: Theory and Practice, Glossary]</t>
  </si>
  <si>
    <t>TX_RPCH</t>
  </si>
  <si>
    <t>Volume of exports of goods and services</t>
  </si>
  <si>
    <t>Percent change of volume of exports refers to the aggregate change in the quantities of total exports whose characteristics are unchanged. The goods and services and their prices are held constant, therefore changes are due to changes in quantities only. [Export and Import Price Index Manual: Theory and Practice, Glossary]</t>
  </si>
  <si>
    <t>TXG_RPCH</t>
  </si>
  <si>
    <t>Volume of exports of goods</t>
  </si>
  <si>
    <t>Percent change of volume of exports of goods refers to the aggregate change in the quantities of exports of goods whose characteristics are unchanged. The goods and their prices are held constant, therefore changes are due to changes in quantities only. [Export and Import Price Index Manual: Theory and Practice, Glossary]</t>
  </si>
  <si>
    <t>LUR</t>
  </si>
  <si>
    <t>Unemployment rate</t>
  </si>
  <si>
    <t>Unemployment rate can be defined by either the national definition, the ILO harmonized definition, or the OECD harmonized definition. The OECD harmonized unemployment rate gives the number of unemployed persons as a percentage of the labor force (the total number of people employed plus unemployed). [OECD Main Economic Indicators, OECD, monthly] As defined by the International Labour Organization, unemployed workers are those who are currently not working but are willing and able to work for pay, currently available to work, and have actively searched for work. [ILO, http://www.ilo.org/public/english/bureau/stat/res/index.htm]</t>
  </si>
  <si>
    <t>Percent of total labor force</t>
  </si>
  <si>
    <t>Source: National Statistics Office. 2012-2013 unemployment rate are missing since the authority didn't provide it. The numbers here are based on linear interpolation using 2011 and 2014 data. Latest actual data: 2020 Employment type: Not applicable Primary domestic currency: Fijian dollar Data last updated: 09/2023</t>
  </si>
  <si>
    <t>LE</t>
  </si>
  <si>
    <t>Employment</t>
  </si>
  <si>
    <t>Employment can be defined by either the national definition, the ILO harmonized definition, or the OECD harmonized definition. Persons who during a specified brief period such as one week or one day, (a) performed some work for wage or salary in cash or in kind, (b) had a formal attachment to their job but were temporarily not at work during the reference period, (c) performed some work for profit or family gain in cash or in kind, (d) were with an enterprise such as a business, farm or service but who were temporarily not at work during the reference period for any specific reason. [Current International Recommendations on Labour Statistics, 1988 Edition, ILO, Geneva, page 47]</t>
  </si>
  <si>
    <t>Persons</t>
  </si>
  <si>
    <t>Millions</t>
  </si>
  <si>
    <t>LP</t>
  </si>
  <si>
    <t>Population</t>
  </si>
  <si>
    <t>For census purposes, the total population of the country consists of all persons falling within the scope of the census. In the broadest sense, the total may comprise either all usual residents of the country or all persons present in the country at the time of the census. [Principles and Recommendations for Population and Housing Censuses, Revision 1, paragraph 2.42]</t>
  </si>
  <si>
    <t>Source: National Statistics Office Latest actual data: 2020 Primary domestic currency: Fijian dollar Data last updated: 09/2023</t>
  </si>
  <si>
    <t>GGR</t>
  </si>
  <si>
    <t>General government revenue</t>
  </si>
  <si>
    <t>Revenue consists of taxes, social contributions, grants receivable, and other revenue. Revenue increases government's net worth, which is the difference between its assets and liabilities (GFSM 2001, paragraph 4.20). Note: Transactions that merely change the composition of the balance sheet do not change the net worth position, for example, proceeds from sales of nonfinancial and financial assets or incurrence of liabilities.</t>
  </si>
  <si>
    <t>Source: Ministry of Finance or Treasury Latest actual data: FY2021/22 Reporting in calendar year: No. Fiji has changed to August/July fiscal year starting 2016 and reporting 2014/2015 in the new fiscal year cycle. Fiscal year data are mapped to calendar year as follows: FY(t/t+1) = CY(t)_x001D_  Start/end months of reporting year: August/July GFS Manual used: Government Finance Statistics Manual (GFSM) 1986 Basis of recording: Cash General government includes: Central Government; Valuation of public debt: Face value Primary domestic currency: Fijian dollar Data last updated: 09/2023</t>
  </si>
  <si>
    <t>GGR_NGDP</t>
  </si>
  <si>
    <t>See notes for:  General government revenue (National currency).</t>
  </si>
  <si>
    <t>General government total expenditure</t>
  </si>
  <si>
    <t>Total expenditure consists of total expense and the net acquisition of nonfinancial assets. Note: Apart from being on an accrual basis, total expenditure differs from the GFSM 1986 definition of total expenditure in the sense that it also takes the disposals of nonfinancial assets into account.</t>
  </si>
  <si>
    <t>See notes for:  General government total expenditure (National currency).</t>
  </si>
  <si>
    <t>GGXCNL</t>
  </si>
  <si>
    <t>General government net lending/borrowing</t>
  </si>
  <si>
    <t>Net lending (+)/ borrowing (-) is calculated as revenue minus total expenditure. This is a core GFS balance that measures the extent to which general government is either putting financial resources at the disposal of other sectors in the economy and nonresidents (net lending), or utilizing the financial resources generated by other sectors and nonresidents (net borrowing). This balance may be viewed as an indicator of the financial impact of general government activity on the rest of the economy and nonresidents (GFSM 2001, paragraph 4.17). Note: Net lending (+)/borrowing (-) is also equal to net acquisition of financial assets minus net incurrence of liabilities.</t>
  </si>
  <si>
    <t>GGXCNL_NGDP</t>
  </si>
  <si>
    <t>See notes for:  General government net lending/borrowing (National currency).</t>
  </si>
  <si>
    <t>GGSB</t>
  </si>
  <si>
    <t>General government structural balance</t>
  </si>
  <si>
    <t>The structural budget balance refers to the general government cyclically adjusted balance adjusted for nonstructural elements beyond the economic cycle. These include temporary financial sector and asset price movements as well as one-off, or temporary, revenue or expenditure items. The cyclically adjusted balance is the fiscal balance adjusted for the effects of the economic cycle; see, for example, A. Fedelino. A. Ivanova and M. Horton "Computing Cyclically Adjusted Balances and Automatic Stabilizers" IMF Technical Guidance Note No. 5, http://www.imf.org/external/pubs/ft/tnm/2009/tnm0905.pdf.</t>
  </si>
  <si>
    <t>GGSB_NPGDP</t>
  </si>
  <si>
    <t>GGXONLB</t>
  </si>
  <si>
    <t>General government primary net lending/borrowing</t>
  </si>
  <si>
    <t>Primary net lending/borrowing is net lending (+)/borrowing (-) plus net interest payable/paid (interest expense minus interest revenue).</t>
  </si>
  <si>
    <t>GGXONLB_NGDP</t>
  </si>
  <si>
    <t>See notes for:  General government primary net lending/borrowing (National currency).</t>
  </si>
  <si>
    <t>GGXWDN</t>
  </si>
  <si>
    <t>General government net debt</t>
  </si>
  <si>
    <t>Net debt is calculated as gross debt minus financial assets corresponding to debt instruments. These financial assets are: monetary gold and SDRs, currency and deposits, debt securities, loans, insurance, pension, and standardized guarantee schemes, and other accounts receivable.</t>
  </si>
  <si>
    <t>GGXWDN_NGDP</t>
  </si>
  <si>
    <t>See notes for:  General government net debt (National currency).</t>
  </si>
  <si>
    <t>GGXWDG</t>
  </si>
  <si>
    <t>General government gross debt</t>
  </si>
  <si>
    <t>Gross debt consists of all liabilities that require payment or payments of interest and/or principal by the debtor to the creditor at a date or dates in the future. This includes debt liabilities in the form of SDRs, currency and deposits, debt securities, loans, insurance, pensions and standardized guarantee schemes, and other accounts payable. Thus, all liabilities in the GFSM 2001 system are debt, except for equity and investment fund shares and financial derivatives and employee stock options. Debt can be valued at current market, nominal, or face values (GFSM 2001, paragraph 7.110).</t>
  </si>
  <si>
    <t>GGXWDG_NGDP</t>
  </si>
  <si>
    <t>See notes for:  General government gross debt (National currency).</t>
  </si>
  <si>
    <t>NGDP_FY</t>
  </si>
  <si>
    <t>Gross domestic product corresponding to fiscal year, current prices</t>
  </si>
  <si>
    <t>Gross domestic product corresponding to fiscal year is the country's GDP based on the same period during the year as their fiscal data. In the case of countries whose fiscal data are based on a fiscal calendar (e.g., July to June), this series would be the country's GDP over that same period. For countries whose fiscal data are based on a calendar year (i.e., January to December), this series will be the same as their GDP in current prices.</t>
  </si>
  <si>
    <t>BCA</t>
  </si>
  <si>
    <t>Current account balance</t>
  </si>
  <si>
    <t>Current account is all transactions other than those in financial and capital items. The major classifications are goods and services, income and current transfers. The focus of the BOP is on transactions (between an economy and the rest of the world) in goods, services, and income.</t>
  </si>
  <si>
    <t>Source: Central Bank. Reserve Bank of Fiji (RBF) Latest actual data: 2021 BOP Manual used: Balance of Payments and International Investment Position Manual, sixth edition (BPM6) Primary domestic currency: Fijian dollar Data last updated: 09/2023</t>
  </si>
  <si>
    <t>BCA_NGDPD</t>
  </si>
  <si>
    <t>See notes for:  Gross domestic product, current prices (National currency) Current account balance (U.S. dollars).</t>
  </si>
  <si>
    <t>Source: National Statistics Office Latest actual data: 2021 National accounts manual used: System of National Accounts (SNA) 2008 GDP valuation: Market prices Reporting in calendar year: Yes Start/end months of reporting year: January/December Base year: 2006 Chain-weighted: No Primary domestic currency: Australian dollar Data last updated: 08/2023</t>
  </si>
  <si>
    <t>--</t>
  </si>
  <si>
    <t>Source: IMF Staff Estimates Latest actual data: 2022 Harmonized prices: No Base year: 2006. Base year is 2006M10 Primary domestic currency: Australian dollar Data last updated: 08/2023</t>
  </si>
  <si>
    <t>Source: National Statistics Office. Data from STA database ID:BOP (submitted to STA by authorities) Latest actual data: 2021 Base year: 2006 Methodology used to derive volumes: Deflation by survey-based price indexes Formula used to derive volumes: Laspeyres-type Chain-weighted: No Trade System: General trade Excluded items in trade: In transit; Low valued; Re-exports; Re-imports; Other; Valuation of exports: Free on board (FOB) Valuation of imports: Cost, insurance, freight (CIF) Primary domestic currency: Australian dollar Data last updated: 08/2023</t>
  </si>
  <si>
    <t>Source: National Statistics Office Latest actual data: 2020 Primary domestic currency: Australian dollar Data last updated: 08/2023</t>
  </si>
  <si>
    <t>Source: Ministry of Finance or Treasury Latest actual data: 2021 Fiscal assumptions: Revenue projections reflect the IMF staff's macroeconomic assumptions and incorporate the updated data. Expenditure projections are based on budgeted figures, institutional arrangements, and current data in each year. Reporting in calendar year: Yes Start/end months of reporting year: January/December GFS Manual used: Government Finance Statistics Manual (GFSM) 1986. GFS manual adjusted for data shortcomings Basis of recording: Cash General government includes: Central Government; Valuation of public debt: Nominal value Primary domestic currency: Australian dollar Data last updated: 08/2023</t>
  </si>
  <si>
    <t>Source: National Statistics Office. IMF Statistics Department Latest actual data: 2021 BOP Manual used: Balance of Payments and International Investment Position Manual, sixth edition (BPM6) Primary domestic currency: Australian dollar Data last updated: 08/2023</t>
  </si>
  <si>
    <t>Source: National Statistics Office Latest actual data: FY2021/22 National accounts manual used: System of National Accounts (SNA) 2008 GDP valuation: Market prices Reporting in calendar year: No. Fiscal year data are mapped to calendar year as follows: FY(t-1/t) = CY(t) Start/end months of reporting year: October/September. Fiscal year starts on October 1 and ends September 30. Base year: FY2014/15 Chain-weighted: No Primary domestic currency: US dollar Data last updated: 08/2023</t>
  </si>
  <si>
    <t>Source: National Statistics Office Latest actual data: FY2021/22 Harmonized prices: No Base year: FY2002/03. Base Year is 2003 Quarter 1 Primary domestic currency: US dollar Data last updated: 08/2023</t>
  </si>
  <si>
    <t>Source: National Statistics Office Latest actual data: FY2021/22 Base year: FY2004/05 Methodology used to derive volumes: Other Formula used to derive volumes: Other Chain-weighted: No Trade System: General trade Excluded items in trade: Other; Oil coverage: Other; Valuation of exports: Other Valuation of imports: Other Primary domestic currency: US dollar Data last updated: 08/2023</t>
  </si>
  <si>
    <t>Source: National Statistics Office Latest actual data: FY2021/22 Primary domestic currency: US dollar Data last updated: 08/2023</t>
  </si>
  <si>
    <t>Source: Ministry of Finance or Treasury Latest actual data: FY2021/22 Reporting in calendar year: No. Fiscal year data are mapped to calendar year as follows: FY(t-1/t) = CY(t) Start/end months of reporting year: October/September. Data only available for Fiscal Year for most series, the desk estimates calendar year data are the same with fiscal year data. GFS Manual used: Government Finance Statistics Manual (GFSM) 2001 Basis of recording: Accrual General government includes: Central Government; Local Government; Social Security Funds; Valuation of public debt: Face value Primary domestic currency: US dollar Data last updated: 08/2023</t>
  </si>
  <si>
    <t>Source: National Statistics Office Latest actual data: FY2021/22 BOP Manual used: Balance of Payments and International Investment Position Manual, sixth edition (BPM6) Primary domestic currency: US dollar Data last updated: 08/2023</t>
  </si>
  <si>
    <t>Source: Nauru Authorities, IMF staff estimates Latest actual data: FY2019/20 National accounts manual used: System of National Accounts (SNA) 2008 GDP valuation: Market prices Reporting in calendar year: No. Fiscal year data are mapped to calendar year as follows: FY(t-1/t) = CY(t) Start/end months of reporting year: July/June Base year: FY2012/13 Chain-weighted: No Primary domestic currency: Australian dollar Data last updated: 09/2023</t>
  </si>
  <si>
    <t>Source: National Statistics Office. Also includes assistance from IMF staff Latest actual data: FY2020/21 Harmonized prices: No Base year: FY2008/09. Base: August 2008 Primary domestic currency: Australian dollar Data last updated: 09/2023</t>
  </si>
  <si>
    <t>Source: Nauru Bureau of Statistics, Secretariat of the Pacific Community, IMF staff estimates Latest actual data: FY2019/20 Primary domestic currency: Australian dollar Data last updated: 09/2023</t>
  </si>
  <si>
    <t>Source: Ministry of Finance or Treasury Latest actual data: FY2020/21 Reporting in calendar year: No. Fiscal year data are mapped to calendar year as follows: FY(t-1/t) = CY(t) Start/end months of reporting year: July/June GFS Manual used: Government Finance Statistics Manual (GFSM) 2001. The GFS manual is only partially used. Basis of recording: Mixed General government includes: Central Government; Valuation of public debt: Face value Primary domestic currency: Australian dollar Data last updated: 09/2023</t>
  </si>
  <si>
    <t>Source: IMF Staff Estimates. Nauru Authorities and IMF staff estimates Latest actual data: FY2021/22 BOP Manual used: Balance of Payments and International Investment Position Manual, sixth edition (BPM6) Primary domestic currency: Australian dollar Data last updated: 09/2023</t>
  </si>
  <si>
    <t>Source: Ministry of Finance or Treasury Latest actual data: FY2021/22 National accounts manual used: System of National Accounts (SNA) 1993 GDP valuation: Market prices Reporting in calendar year: No. Fiscal year data are mapped to calendar year as follows: FY(t-1/t) = CY(t). Start/end months of reporting year: October/September Base year: FY2018/19 Chain-weighted: No Primary domestic currency: US dollar Data last updated: 09/2023</t>
  </si>
  <si>
    <t>Source: Ministry of Finance or Treasury Latest actual data: FY2021/22 Harmonized prices: No Base year: FY2016/17. Reference year is FY2016Q4=100. The base year is 2016Q3. The team converts quarterly CY CPI to FY. Primary domestic currency: US dollar Data last updated: 09/2023</t>
  </si>
  <si>
    <t>Source: Ministry of Finance or Treasury Latest actual data: FY2020/21 Base year: FY2014/15 Methodology used to derive volumes: Other Formula used to derive volumes: Other Chain-weighted: No Trade System: General trade Excluded items in trade: In transit; Oil coverage: Secondary or refined products; Valuation of exports: Other Valuation of imports: Other Primary domestic currency: US dollar Data last updated: 09/2023</t>
  </si>
  <si>
    <t>Source: Ministry of Finance or Treasury Latest actual data: 2021 Primary domestic currency: US dollar Data last updated: 09/2023</t>
  </si>
  <si>
    <t>Source: Ministry of Finance or Treasury Latest actual data: FY2021/22 Reporting in calendar year: No. Fiscal year data are mapped to calendar year as follows: FY(t-1/t) = CY(t). Start/end months of reporting year: October/September GFS Manual used: Government Finance Statistics Manual (GFSM) 2001 Basis of recording: Other General government includes: Central Government; Valuation of public debt: Face value Primary domestic currency: US dollar Data last updated: 09/2023</t>
  </si>
  <si>
    <t>Source: Ministry of Finance or Treasury Latest actual data: FY2020/21 BOP Manual used: Balance of Payments and International Investment Position Manual, sixth edition (BPM6) Primary domestic currency: US dollar Data last updated: 09/2023</t>
  </si>
  <si>
    <t>Source: National Statistical Office and MOF Latest actual data: 2020 National accounts manual used: System of National Accounts (SNA) 2008 GDP valuation: Market prices Reporting in calendar year: Yes Start/end months of reporting year: January/December Base year: 2013 Chain-weighted: No Primary domestic currency: Papua New Guinea kina Data last updated: 09/2023</t>
  </si>
  <si>
    <t>Source: National Statistics Office Latest actual data: 2022 Harmonized prices: No Base year: 2012. June 2012 Primary domestic currency: Papua New Guinea kina Data last updated: 09/2023</t>
  </si>
  <si>
    <t>Source: Ministry of Finance or Treasury Latest actual data: 2022 Base year: 2005 Methodology used to derive volumes: Weighted average of volume changes Formula used to derive volumes: Laspeyres-type Chain-weighted: No Trade System: Other Excluded items in trade: Limited data availability Oil coverage: Primary or unrefined products; Secondary or refined products;. Series spliced. Current working data starts in 1994. Oil imports data currently unavailable prior to 1994. Valuation of exports: Free on board (FOB) Valuation of imports: Cost, insurance, freight (CIF) Primary domestic currency: Papua New Guinea kina Data last updated: 09/2023</t>
  </si>
  <si>
    <t>Source: Ministry of Finance or Treasury, World Bank, and NSO Latest actual data: 2021 Primary domestic currency: Papua New Guinea kina Data last updated: 09/2023</t>
  </si>
  <si>
    <t>Source: Ministry of Finance or Treasury Latest actual data: 2022 Fiscal assumptions: For 2023, agreement with authorities for program. For 2024 onwards, staff's projections. Reporting in calendar year: Yes Start/end months of reporting year: January/December GFS Manual used: Government Finance Statistics Manual (GFSM) 2014 Basis of recording: Cash General government includes: Central Government; Valuation of public debt: Face value Instruments included in gross and net debt: Securities Other than Shares; Loans Primary domestic currency: Papua New Guinea kina Data last updated: 09/2023</t>
  </si>
  <si>
    <t>Source: Central Bank. Some Treasury data as well Latest actual data: 2022 BOP Manual used: Balance of Payments and International Investment Position Manual, sixth edition (BPM6) Primary domestic currency: Papua New Guinea kina Data last updated: 09/2023</t>
  </si>
  <si>
    <t>Source: National Statistics Office Latest actual data: FY2021/22 Notes: Data prior to 2000 cannot be confirmed by national sources at this time. National accounts manual used: System of National Accounts (SNA) 2008 GDP valuation: Market prices. Data refer to fiscal years Reporting in calendar year: No. Fiscal year data are mapped to calendar year as follows: FY(t-1/t) = CY(t) Start/end months of reporting year: July/June Base year: FY2012/13. Base year was updated from 2009 to 2013, affecting the data from 2009. Chain-weighted: No Primary domestic currency: Samoan tala Data last updated: 08/2023</t>
  </si>
  <si>
    <t>Source: National Statistics Office Latest actual data: FY2021/22 Notes: Data prior to 1991 cannot be confirmed by national sources at this time. Harmonized prices: Yes. Data refer to fiscal years Base year: 2016. It is a monthly series. The base year is Feb 2016 = 100 Primary domestic currency: Samoan tala Data last updated: 08/2023</t>
  </si>
  <si>
    <t>Source: Asian Development Bank; Samoa Bureau of Statistics. Latest actual data: 2021 Primary domestic currency: Samoan tala Data last updated: 08/2023</t>
  </si>
  <si>
    <t>Source: Ministry of Finance or Treasury Latest actual data: FY2021/22 Reporting in calendar year: No. Fiscal year data are mapped to calendar year as follows: FY(t-1/t) = CY(t) Start/end months of reporting year: July/June GFS Manual used: Government Finance Statistics Manual (GFSM) 2001 Basis of recording: Accrual General government includes: Central Government; Valuation of public debt: Nominal value Primary domestic currency: Samoan tala Data last updated: 08/2023</t>
  </si>
  <si>
    <t>Source: Central Bank Latest actual data: FY2021/22 Notes: Data prior to 2000 cannot be confirmed by national sources at this time. BOP Manual used: Balance of Payments and International Investment Position Manual, sixth edition (BPM6) Primary domestic currency: Samoan tala Data last updated: 08/2023</t>
  </si>
  <si>
    <t>Source: Central Bank. For data prior to 1990, the source is IMF staff estimates. Latest actual data: 2020 National accounts manual used: System of National Accounts (SNA) 1993 GDP valuation: Market prices. This has been updated till 2016 with data provided by the country authorities. For 2017 and onwards, real GDP is estimated by the staff, based on sectoral growth assumptions provided by the Central Bank of Solomon Islands. Reporting in calendar year: Yes Start/end months of reporting year: January/December Base year: 2012 Chain-weighted: No Primary domestic currency: Solomon Islands dollar Data last updated: 08/2023</t>
  </si>
  <si>
    <t>Source: National Statistics Office. For data prior to 1990, the source is IMF staff estimates. Latest actual data: 2022 Harmonized prices: No Base year: 2017 Primary domestic currency: Solomon Islands dollar Data last updated: 08/2023</t>
  </si>
  <si>
    <t>Source: Central Bank Latest actual data: 2022 Base year: 2012 Methodology used to derive volumes: Other Formula used to derive volumes: Other Chain-weighted: No Trade System: General trade Excluded items in trade: cannot verify Valuation of exports: Free on board (FOB) Valuation of imports: Free on board (FOB) Primary domestic currency: Solomon Islands dollar Data last updated: 08/2023</t>
  </si>
  <si>
    <t>Source: National Statistics Office. For data prior to 1990, the source is IMF staff estimates. Latest actual data: 2019 Primary domestic currency: Solomon Islands dollar Data last updated: 08/2023</t>
  </si>
  <si>
    <t>Source: Ministry of Finance or Treasury Latest actual data: 2022 Fiscal assumptions: Fiscal projections are based on the staff's assessment on the current fiscal situation and the authorities' fiscal policy. Reporting in calendar year: Yes Start/end months of reporting year: January/December GFS Manual used: Government Finance Statistics Manual (GFSM) 1986 Basis of recording: Cash General government includes: Central Government; Valuation of public debt: Nominal value Instruments included in gross and net debt: Loans Primary domestic currency: Solomon Islands dollar Data last updated: 08/2023</t>
  </si>
  <si>
    <t>Source: Central Bank Latest actual data: 2022 Notes: The IMF staff estimates the current account balance based on foreign exchange receipts and payments data published by the Central Bank of Solomon Islands. BOP Manual used: Balance of Payments and International Investment Position Manual, sixth edition (BPM6) Primary domestic currency: Solomon Islands dollar Data last updated: 08/2023</t>
  </si>
  <si>
    <t>TLS</t>
  </si>
  <si>
    <t>Timor-Leste</t>
  </si>
  <si>
    <t>Source: National Statistics Office Latest actual data: 2021 National accounts manual used: System of National Accounts (SNA) 2008 GDP valuation: Market prices Reporting in calendar year: Yes Start/end months of reporting year: January/December Base year: 2015 Chain-weighted: No Primary domestic currency: US dollar Data last updated: 08/2023</t>
  </si>
  <si>
    <t>Source: National Statistics Office Latest actual data: 2021 Harmonized prices: No Base year: 2018. The CPI base year is August 2018. CPI weights are based on a 2011 Household Income and Expenditure Survey. Primary domestic currency: US dollar Data last updated: 08/2023</t>
  </si>
  <si>
    <t>Source: National Statistics Office Latest actual data: 2019 Primary domestic currency: US dollar Data last updated: 08/2023</t>
  </si>
  <si>
    <t>Source: Ministry of Finance or Treasury Latest actual data: 2022 Reporting in calendar year: Yes Start/end months of reporting year: January/December GFS Manual used: Government Finance Statistics Manual (GFSM) 2001 Basis of recording: Cash General government includes: Central Government; Valuation of public debt: Nominal value Instruments included in gross and net debt: Currency and Deposits; Loans; Monetary Gold and SDRs Primary domestic currency: US dollar Data last updated: 08/2023</t>
  </si>
  <si>
    <t>Source: Central Bank Latest actual data: 2021 BOP Manual used: Balance of Payments and International Investment Position Manual, sixth edition (BPM6) Primary domestic currency: US dollar Data last updated: 08/2023</t>
  </si>
  <si>
    <t>Source: Central Bank. National Reserve Bank of Tonga Latest actual data: FY2021/22 Notes: Prior to 1994, the data are in fiscal year (FY) reporting basis converted to calendar year by averaging two FYs (e.g. 1990 is the average of 1989/90 and 1990/91), and are further adjusted to produce a smooth series with the use of a splicing technique. These estimates continue to serve as proxies for historical series when complete information is unavailable. National accounts manual used: System of National Accounts (SNA) 2008 GDP valuation: Market prices Reporting in calendar year: No. Fiscal year data are mapped to calendar year as follows: FY(t-1/t) = CY(t) Start/end months of reporting year: July/June Base year: FY2016/17 Chain-weighted: No Primary domestic currency: Tongan pa'anga Data last updated: 08/2023</t>
  </si>
  <si>
    <t>Source: Central Bank. National Reserve Bank of Tonga Latest actual data: FY2021/22 Notes: Prior to 1996, the data are in fiscal year (FY) reporting basis converted to calendar year by averaging two FYs (e.g. 1990 is the average of 1989/90 and 1990/91), and are further adjusted to produce a smooth series with the use of a splicing technique. These estimates continue to serve as proxies for historical series when complete information is unavailable. Harmonized prices: No Base year: FY2018/19. Base for CPI: September 2018=100 Primary domestic currency: Tongan pa'anga Data last updated: 08/2023</t>
  </si>
  <si>
    <t>Source: Central Bank. plus Statistics Department of Tonga Latest actual data: FY2021/22 Notes: Prior to 1999, the data are in fiscal year (FY) reporting basis converted to calendar year by averaging two FYs (e.g. 1990 is the average of 1989/90 and 1990/91), and are further adjusted to produce a smooth series with the use of a splicing technique. These estimates continue to serve as proxies for historical series when complete information is unavailable. Base year: FY2016/17 Methodology used to derive volumes: Other Formula used to derive volumes: Other Chain-weighted: No Trade System: General trade Excluded items in trade: Low valued; Other;. Joint venture fishing with foreign and local ownership carried out in the Tonga economic zone. Valuation of exports: Free on board (FOB) Valuation of imports: Cost, insurance, freight (CIF) Primary domestic currency: Tongan pa'anga Data last updated: 08/2023</t>
  </si>
  <si>
    <t>Source: Central Bank. National Reserve Bank of Tonga Latest actual data: FY2019/20 Notes: Prior to 1995, the data are in fiscal year (FY) reporting basis converted to calendar year by averaging two FYs (e.g. 1990 is the average of 1989/90 and 1990/91), and are further adjusted to produce a smooth series with the use of a splicing technique. These estimates continue to serve as proxies for historical series when complete information is unavailable. Primary domestic currency: Tongan pa'anga Data last updated: 08/2023</t>
  </si>
  <si>
    <t>Source: Ministry of Finance or Treasury Latest actual data: FY2020/21 Reporting in calendar year: No. Fiscal year data are mapped to calendar year as follows: FY(t-1/t) = CY(t) Start/end months of reporting year: July/June GFS Manual used: Government Finance Statistics Manual (GFSM) 2014 Basis of recording: Cash General government includes: Central Government; Valuation of public debt: Face value Primary domestic currency: Tongan pa'anga Data last updated: 08/2023</t>
  </si>
  <si>
    <t>Source: Central Bank. National Reserve Bank of Tonga and Statistic Department of Tonga Latest actual data: FY2020/21 Notes: Prior to 1999, the data are in fiscal year (FY) reporting basis converted to calendar year by averaging two FYs (e.g. 1990 is the average of 1989/90 and 1990/91), and are further adjusted to produce a smooth series with the use of a splicing technique. These estimates continue to serve as proxies for historical series when complete information is unavailable. BOP Manual used: Balance of Payments and International Investment Position Manual, sixth edition (BPM6) Primary domestic currency: Tongan pa'anga Data last updated: 08/2023</t>
  </si>
  <si>
    <t>Source: PFTAC advisors Latest actual data: 2021 National accounts manual used: System of National Accounts (SNA) 1993 GDP valuation: Market prices Reporting in calendar year: Yes Start/end months of reporting year: January/December Base year: 2016 Chain-weighted: No Primary domestic currency: Australian dollar Data last updated: 09/2023</t>
  </si>
  <si>
    <t>Source: Central Statistical Directorate Latest actual data: 2022 Harmonized prices: No Base year: 2000 Primary domestic currency: Australian dollar Data last updated: 09/2023</t>
  </si>
  <si>
    <t>Source: Central Statistical Directorate Latest actual data: 2017 Primary domestic currency: Australian dollar Data last updated: 09/2023</t>
  </si>
  <si>
    <t>Source: Ministry of Finance or Treasury Latest actual data: 2022 Reporting in calendar year: Yes Start/end months of reporting year: January/December GFS Manual used: Currently not compiling on GFS manual basis Basis of recording: Tax and grant revenue in cash, others in accrual basis General government includes: Central Government; Valuation of public debt: Current market value Primary domestic currency: Australian dollar Data last updated: 09/2023</t>
  </si>
  <si>
    <t>Source: IMF Staff Estimates. STA Latest actual data: 2021 BOP Manual used: Balance of Payments and International Investment Position Manual, sixth edition (BPM6) Primary domestic currency: Australian dollar Data last updated: 09/2023</t>
  </si>
  <si>
    <t>Source: National Statistics Office Latest actual data: 2020 National accounts manual used: System of National Accounts (SNA) 1993 GDP valuation: Market prices Reporting in calendar year: Yes Start/end months of reporting year: January/December Base year: 2006 Chain-weighted: No Primary domestic currency: Vanuatu vatu Data last updated: 08/2023</t>
  </si>
  <si>
    <t>Source: National Statistics Office Latest actual data: 2022 Harmonized prices: No Base year: 2000. Base year is 2000Q1 Primary domestic currency: Vanuatu vatu Data last updated: 08/2023</t>
  </si>
  <si>
    <t>Source: National Statistics Office Latest actual data: 2020 Primary domestic currency: Vanuatu vatu Data last updated: 08/2023</t>
  </si>
  <si>
    <t>Source: Ministry of Finance or Treasury Latest actual data: 2020 Reporting in calendar year: Yes Start/end months of reporting year: January/December GFS Manual used: Government Finance Statistics Manual (GFSM) 2001 Basis of recording: Cash General government includes: Central Government; Valuation of public debt: Current market value Primary domestic currency: Vanuatu vatu Data last updated: 08/2023</t>
  </si>
  <si>
    <t>Source: Central Bank Latest actual data: 2021 BOP Manual used: Balance of Payments and International Investment Position Manual, sixth edition (BPM6) Primary domestic currency: Vanuatu vatu Data last updated: 08/2023</t>
  </si>
  <si>
    <t>Source: National Statistics Office Latest actual data: FY2017/18 National accounts manual used: System of National Accounts (SNA) 2008 GDP valuation: Market prices Reporting in calendar year: No. Fiscal year data are mapped to calendar year as follows: FY(t-1/t) = CY(t) Start/end months of reporting year: October/September Base year: FY2003/04 Chain-weighted: No Primary domestic currency: US dollar Data last updated: 09/2023</t>
  </si>
  <si>
    <t>Source: National Statistics Office Latest actual data: FY2021/22 Harmonized prices: No Base year: FY2007/08. The base is 2008Q2 (i.e. 2008Q2 = 100) Primary domestic currency: US dollar Data last updated: 09/2023</t>
  </si>
  <si>
    <t>Source: National Statistics Office Latest actual data: FY2017/18 Primary domestic currency: US dollar Data last updated: 09/2023</t>
  </si>
  <si>
    <t>Source: Ministry of Finance or Treasury Latest actual data: FY2020/21 Fiscal assumptions: Cash basis following fiscal year Reporting in calendar year: No. Fiscal year data are mapped to calendar year as follows: FY(t-1/t) = CY(t) Start/end months of reporting year: October/September GFS Manual used: Government Finance Statistics Manual (GFSM) 2001 Basis of recording: Other General government includes: Central Government; State Government; Valuation of public debt: Face value Primary domestic currency: US dollar Data last updated: 09/2023</t>
  </si>
  <si>
    <t>Source: National Statistics Office Latest actual data: FY2017/18 BOP Manual used: Balance of Payments and International Investment Position Manual, sixth edition (BPM6). Data provided in BPM5, desks converted to BPM6. Primary domestic currency: US dollar Data last updated: 09/2023</t>
  </si>
  <si>
    <t>International Monetary Fund, World Economic Outlook Database, October 2023</t>
  </si>
  <si>
    <t>Data Source</t>
  </si>
  <si>
    <t>World Development Indicators</t>
  </si>
  <si>
    <t>Last Updated Date</t>
  </si>
  <si>
    <t>Country Name</t>
  </si>
  <si>
    <t>Country Code</t>
  </si>
  <si>
    <t>Indicator Name</t>
  </si>
  <si>
    <t>Indicator Code</t>
  </si>
  <si>
    <t>Aruba</t>
  </si>
  <si>
    <t>ABW</t>
  </si>
  <si>
    <t>GNI (current LCU)</t>
  </si>
  <si>
    <t>NY.GNP.MKTP.CN</t>
  </si>
  <si>
    <t>Africa Eastern and Southern</t>
  </si>
  <si>
    <t>AFE</t>
  </si>
  <si>
    <t>Afghanistan</t>
  </si>
  <si>
    <t>AFG</t>
  </si>
  <si>
    <t>Africa Western and Central</t>
  </si>
  <si>
    <t>AFW</t>
  </si>
  <si>
    <t>Angola</t>
  </si>
  <si>
    <t>AGO</t>
  </si>
  <si>
    <t>Albania</t>
  </si>
  <si>
    <t>ALB</t>
  </si>
  <si>
    <t>Andorra</t>
  </si>
  <si>
    <t>AND</t>
  </si>
  <si>
    <t>Arab World</t>
  </si>
  <si>
    <t>ARB</t>
  </si>
  <si>
    <t>United Arab Emirates</t>
  </si>
  <si>
    <t>ARE</t>
  </si>
  <si>
    <t>Argentina</t>
  </si>
  <si>
    <t>ARG</t>
  </si>
  <si>
    <t>Armenia</t>
  </si>
  <si>
    <t>ARM</t>
  </si>
  <si>
    <t>American Samoa</t>
  </si>
  <si>
    <t>ASM</t>
  </si>
  <si>
    <t>Antigua and Barbuda</t>
  </si>
  <si>
    <t>ATG</t>
  </si>
  <si>
    <t>Australia</t>
  </si>
  <si>
    <t>AUS</t>
  </si>
  <si>
    <t>Austria</t>
  </si>
  <si>
    <t>AUT</t>
  </si>
  <si>
    <t>Azerbaijan</t>
  </si>
  <si>
    <t>AZE</t>
  </si>
  <si>
    <t>Burundi</t>
  </si>
  <si>
    <t>BDI</t>
  </si>
  <si>
    <t>Belgium</t>
  </si>
  <si>
    <t>BEL</t>
  </si>
  <si>
    <t>Benin</t>
  </si>
  <si>
    <t>BEN</t>
  </si>
  <si>
    <t>Burkina Faso</t>
  </si>
  <si>
    <t>BFA</t>
  </si>
  <si>
    <t>Bangladesh</t>
  </si>
  <si>
    <t>BGD</t>
  </si>
  <si>
    <t>Bulgaria</t>
  </si>
  <si>
    <t>BGR</t>
  </si>
  <si>
    <t>Bahrain</t>
  </si>
  <si>
    <t>BHR</t>
  </si>
  <si>
    <t>Bahamas, The</t>
  </si>
  <si>
    <t>BHS</t>
  </si>
  <si>
    <t>Bosnia and Herzegovina</t>
  </si>
  <si>
    <t>BIH</t>
  </si>
  <si>
    <t>Belarus</t>
  </si>
  <si>
    <t>BLR</t>
  </si>
  <si>
    <t>Belize</t>
  </si>
  <si>
    <t>BLZ</t>
  </si>
  <si>
    <t>Bermuda</t>
  </si>
  <si>
    <t>BMU</t>
  </si>
  <si>
    <t>Bolivia</t>
  </si>
  <si>
    <t>BOL</t>
  </si>
  <si>
    <t>Brazil</t>
  </si>
  <si>
    <t>BRA</t>
  </si>
  <si>
    <t>Barbados</t>
  </si>
  <si>
    <t>BRB</t>
  </si>
  <si>
    <t>Brunei Darussalam</t>
  </si>
  <si>
    <t>BRN</t>
  </si>
  <si>
    <t>Bhutan</t>
  </si>
  <si>
    <t>BTN</t>
  </si>
  <si>
    <t>Botswana</t>
  </si>
  <si>
    <t>BWA</t>
  </si>
  <si>
    <t>Central African Republic</t>
  </si>
  <si>
    <t>CAF</t>
  </si>
  <si>
    <t>Canada</t>
  </si>
  <si>
    <t>CAN</t>
  </si>
  <si>
    <t>Central Europe and the Baltics</t>
  </si>
  <si>
    <t>CEB</t>
  </si>
  <si>
    <t>Switzerland</t>
  </si>
  <si>
    <t>CHE</t>
  </si>
  <si>
    <t>Channel Islands</t>
  </si>
  <si>
    <t>CHI</t>
  </si>
  <si>
    <t>Chile</t>
  </si>
  <si>
    <t>CHL</t>
  </si>
  <si>
    <t>China</t>
  </si>
  <si>
    <t>CHN</t>
  </si>
  <si>
    <t>Cote d'Ivoire</t>
  </si>
  <si>
    <t>CIV</t>
  </si>
  <si>
    <t>Cameroon</t>
  </si>
  <si>
    <t>CMR</t>
  </si>
  <si>
    <t>Congo, Dem. Rep.</t>
  </si>
  <si>
    <t>COD</t>
  </si>
  <si>
    <t>Congo, Rep.</t>
  </si>
  <si>
    <t>COG</t>
  </si>
  <si>
    <t>Colombia</t>
  </si>
  <si>
    <t>COL</t>
  </si>
  <si>
    <t>Comoros</t>
  </si>
  <si>
    <t>COM</t>
  </si>
  <si>
    <t>Cabo Verde</t>
  </si>
  <si>
    <t>CPV</t>
  </si>
  <si>
    <t>Costa Rica</t>
  </si>
  <si>
    <t>CRI</t>
  </si>
  <si>
    <t>Caribbean small states</t>
  </si>
  <si>
    <t>CSS</t>
  </si>
  <si>
    <t>Cuba</t>
  </si>
  <si>
    <t>CUB</t>
  </si>
  <si>
    <t>Curacao</t>
  </si>
  <si>
    <t>CUW</t>
  </si>
  <si>
    <t>Cayman Islands</t>
  </si>
  <si>
    <t>CYM</t>
  </si>
  <si>
    <t>Cyprus</t>
  </si>
  <si>
    <t>CYP</t>
  </si>
  <si>
    <t>Czechia</t>
  </si>
  <si>
    <t>CZE</t>
  </si>
  <si>
    <t>Germany</t>
  </si>
  <si>
    <t>DEU</t>
  </si>
  <si>
    <t>Djibouti</t>
  </si>
  <si>
    <t>DJI</t>
  </si>
  <si>
    <t>Dominica</t>
  </si>
  <si>
    <t>DMA</t>
  </si>
  <si>
    <t>Denmark</t>
  </si>
  <si>
    <t>DNK</t>
  </si>
  <si>
    <t>Dominican Republic</t>
  </si>
  <si>
    <t>DOM</t>
  </si>
  <si>
    <t>Algeria</t>
  </si>
  <si>
    <t>DZA</t>
  </si>
  <si>
    <t>East Asia &amp; Pacific (excluding high income)</t>
  </si>
  <si>
    <t>EAP</t>
  </si>
  <si>
    <t>Early-demographic dividend</t>
  </si>
  <si>
    <t>EAR</t>
  </si>
  <si>
    <t>East Asia &amp; Pacific</t>
  </si>
  <si>
    <t>EAS</t>
  </si>
  <si>
    <t>Europe &amp; Central Asia (excluding high income)</t>
  </si>
  <si>
    <t>ECA</t>
  </si>
  <si>
    <t>Europe &amp; Central Asia</t>
  </si>
  <si>
    <t>ECS</t>
  </si>
  <si>
    <t>Ecuador</t>
  </si>
  <si>
    <t>ECU</t>
  </si>
  <si>
    <t>Egypt, Arab Rep.</t>
  </si>
  <si>
    <t>EGY</t>
  </si>
  <si>
    <t>Euro area</t>
  </si>
  <si>
    <t>EMU</t>
  </si>
  <si>
    <t>Eritrea</t>
  </si>
  <si>
    <t>ERI</t>
  </si>
  <si>
    <t>Spain</t>
  </si>
  <si>
    <t>ESP</t>
  </si>
  <si>
    <t>Estonia</t>
  </si>
  <si>
    <t>EST</t>
  </si>
  <si>
    <t>Ethiopia</t>
  </si>
  <si>
    <t>ETH</t>
  </si>
  <si>
    <t>European Union</t>
  </si>
  <si>
    <t>EUU</t>
  </si>
  <si>
    <t>Fragile and conflict affected situations</t>
  </si>
  <si>
    <t>FCS</t>
  </si>
  <si>
    <t>Finland</t>
  </si>
  <si>
    <t>FIN</t>
  </si>
  <si>
    <t>France</t>
  </si>
  <si>
    <t>FRA</t>
  </si>
  <si>
    <t>Faroe Islands</t>
  </si>
  <si>
    <t>FRO</t>
  </si>
  <si>
    <t>Micronesia, Fed. Sts.</t>
  </si>
  <si>
    <t>Gabon</t>
  </si>
  <si>
    <t>GAB</t>
  </si>
  <si>
    <t>United Kingdom</t>
  </si>
  <si>
    <t>GBR</t>
  </si>
  <si>
    <t>Georgia</t>
  </si>
  <si>
    <t>GEO</t>
  </si>
  <si>
    <t>Ghana</t>
  </si>
  <si>
    <t>GHA</t>
  </si>
  <si>
    <t>Gibraltar</t>
  </si>
  <si>
    <t>GIB</t>
  </si>
  <si>
    <t>Guinea</t>
  </si>
  <si>
    <t>GIN</t>
  </si>
  <si>
    <t>Gambia, The</t>
  </si>
  <si>
    <t>GMB</t>
  </si>
  <si>
    <t>Guinea-Bissau</t>
  </si>
  <si>
    <t>GNB</t>
  </si>
  <si>
    <t>Equatorial Guinea</t>
  </si>
  <si>
    <t>GNQ</t>
  </si>
  <si>
    <t>Greece</t>
  </si>
  <si>
    <t>GRC</t>
  </si>
  <si>
    <t>Grenada</t>
  </si>
  <si>
    <t>GRD</t>
  </si>
  <si>
    <t>Greenland</t>
  </si>
  <si>
    <t>GRL</t>
  </si>
  <si>
    <t>Guatemala</t>
  </si>
  <si>
    <t>GTM</t>
  </si>
  <si>
    <t>Guam</t>
  </si>
  <si>
    <t>GUM</t>
  </si>
  <si>
    <t>Guyana</t>
  </si>
  <si>
    <t>GUY</t>
  </si>
  <si>
    <t>High income</t>
  </si>
  <si>
    <t>HIC</t>
  </si>
  <si>
    <t>Hong Kong SAR, China</t>
  </si>
  <si>
    <t>HKG</t>
  </si>
  <si>
    <t>Honduras</t>
  </si>
  <si>
    <t>HND</t>
  </si>
  <si>
    <t>Heavily indebted poor countries (HIPC)</t>
  </si>
  <si>
    <t>HPC</t>
  </si>
  <si>
    <t>Croatia</t>
  </si>
  <si>
    <t>HRV</t>
  </si>
  <si>
    <t>Haiti</t>
  </si>
  <si>
    <t>HTI</t>
  </si>
  <si>
    <t>Hungary</t>
  </si>
  <si>
    <t>HUN</t>
  </si>
  <si>
    <t>IBRD only</t>
  </si>
  <si>
    <t>IBD</t>
  </si>
  <si>
    <t>IDA &amp; IBRD total</t>
  </si>
  <si>
    <t>IBT</t>
  </si>
  <si>
    <t>IDA total</t>
  </si>
  <si>
    <t>IDA</t>
  </si>
  <si>
    <t>IDA blend</t>
  </si>
  <si>
    <t>IDB</t>
  </si>
  <si>
    <t>Indonesia</t>
  </si>
  <si>
    <t>IDN</t>
  </si>
  <si>
    <t>IDA only</t>
  </si>
  <si>
    <t>IDX</t>
  </si>
  <si>
    <t>Isle of Man</t>
  </si>
  <si>
    <t>IMN</t>
  </si>
  <si>
    <t>India</t>
  </si>
  <si>
    <t>IND</t>
  </si>
  <si>
    <t>Not classified</t>
  </si>
  <si>
    <t>INX</t>
  </si>
  <si>
    <t>Ireland</t>
  </si>
  <si>
    <t>IRL</t>
  </si>
  <si>
    <t>Iran, Islamic Rep.</t>
  </si>
  <si>
    <t>IRN</t>
  </si>
  <si>
    <t>Iraq</t>
  </si>
  <si>
    <t>IRQ</t>
  </si>
  <si>
    <t>Iceland</t>
  </si>
  <si>
    <t>ISL</t>
  </si>
  <si>
    <t>Israel</t>
  </si>
  <si>
    <t>ISR</t>
  </si>
  <si>
    <t>Italy</t>
  </si>
  <si>
    <t>ITA</t>
  </si>
  <si>
    <t>Jamaica</t>
  </si>
  <si>
    <t>JAM</t>
  </si>
  <si>
    <t>Jordan</t>
  </si>
  <si>
    <t>JOR</t>
  </si>
  <si>
    <t>Japan</t>
  </si>
  <si>
    <t>JPN</t>
  </si>
  <si>
    <t>Kazakhstan</t>
  </si>
  <si>
    <t>KAZ</t>
  </si>
  <si>
    <t>Kenya</t>
  </si>
  <si>
    <t>KEN</t>
  </si>
  <si>
    <t>Kyrgyz Republic</t>
  </si>
  <si>
    <t>KGZ</t>
  </si>
  <si>
    <t>Cambodia</t>
  </si>
  <si>
    <t>KHM</t>
  </si>
  <si>
    <t>St. Kitts and Nevis</t>
  </si>
  <si>
    <t>KNA</t>
  </si>
  <si>
    <t>Korea, Rep.</t>
  </si>
  <si>
    <t>KOR</t>
  </si>
  <si>
    <t>Kuwait</t>
  </si>
  <si>
    <t>KWT</t>
  </si>
  <si>
    <t>Latin America &amp; Caribbean (excluding high income)</t>
  </si>
  <si>
    <t>LAC</t>
  </si>
  <si>
    <t>Lao PDR</t>
  </si>
  <si>
    <t>LAO</t>
  </si>
  <si>
    <t>Lebanon</t>
  </si>
  <si>
    <t>LBN</t>
  </si>
  <si>
    <t>Liberia</t>
  </si>
  <si>
    <t>LBR</t>
  </si>
  <si>
    <t>Libya</t>
  </si>
  <si>
    <t>LBY</t>
  </si>
  <si>
    <t>St. Lucia</t>
  </si>
  <si>
    <t>LCA</t>
  </si>
  <si>
    <t>Latin America &amp; Caribbean</t>
  </si>
  <si>
    <t>LCN</t>
  </si>
  <si>
    <t>Least developed countries: UN classification</t>
  </si>
  <si>
    <t>LDC</t>
  </si>
  <si>
    <t>Low income</t>
  </si>
  <si>
    <t>LIC</t>
  </si>
  <si>
    <t>Liechtenstein</t>
  </si>
  <si>
    <t>LIE</t>
  </si>
  <si>
    <t>Sri Lanka</t>
  </si>
  <si>
    <t>LKA</t>
  </si>
  <si>
    <t>Lower middle income</t>
  </si>
  <si>
    <t>LMC</t>
  </si>
  <si>
    <t>Low &amp; middle income</t>
  </si>
  <si>
    <t>LMY</t>
  </si>
  <si>
    <t>Lesotho</t>
  </si>
  <si>
    <t>LSO</t>
  </si>
  <si>
    <t>Late-demographic dividend</t>
  </si>
  <si>
    <t>LTE</t>
  </si>
  <si>
    <t>Lithuania</t>
  </si>
  <si>
    <t>LTU</t>
  </si>
  <si>
    <t>Luxembourg</t>
  </si>
  <si>
    <t>LUX</t>
  </si>
  <si>
    <t>Latvia</t>
  </si>
  <si>
    <t>LVA</t>
  </si>
  <si>
    <t>Macao SAR, China</t>
  </si>
  <si>
    <t>MAC</t>
  </si>
  <si>
    <t>St. Martin (French part)</t>
  </si>
  <si>
    <t>MAF</t>
  </si>
  <si>
    <t>Morocco</t>
  </si>
  <si>
    <t>MAR</t>
  </si>
  <si>
    <t>Monaco</t>
  </si>
  <si>
    <t>MCO</t>
  </si>
  <si>
    <t>Moldova</t>
  </si>
  <si>
    <t>MDA</t>
  </si>
  <si>
    <t>Madagascar</t>
  </si>
  <si>
    <t>MDG</t>
  </si>
  <si>
    <t>Maldives</t>
  </si>
  <si>
    <t>MDV</t>
  </si>
  <si>
    <t>Middle East &amp; North Africa</t>
  </si>
  <si>
    <t>MEA</t>
  </si>
  <si>
    <t>Mexico</t>
  </si>
  <si>
    <t>MEX</t>
  </si>
  <si>
    <t>Middle income</t>
  </si>
  <si>
    <t>MIC</t>
  </si>
  <si>
    <t>North Macedonia</t>
  </si>
  <si>
    <t>MKD</t>
  </si>
  <si>
    <t>Mali</t>
  </si>
  <si>
    <t>MLI</t>
  </si>
  <si>
    <t>Malta</t>
  </si>
  <si>
    <t>MLT</t>
  </si>
  <si>
    <t>Myanmar</t>
  </si>
  <si>
    <t>MMR</t>
  </si>
  <si>
    <t>Middle East &amp; North Africa (excluding high income)</t>
  </si>
  <si>
    <t>MNA</t>
  </si>
  <si>
    <t>Montenegro</t>
  </si>
  <si>
    <t>MNE</t>
  </si>
  <si>
    <t>Mongolia</t>
  </si>
  <si>
    <t>MNG</t>
  </si>
  <si>
    <t>Northern Mariana Islands</t>
  </si>
  <si>
    <t>MNP</t>
  </si>
  <si>
    <t>Mozambique</t>
  </si>
  <si>
    <t>MOZ</t>
  </si>
  <si>
    <t>Mauritania</t>
  </si>
  <si>
    <t>MRT</t>
  </si>
  <si>
    <t>Mauritius</t>
  </si>
  <si>
    <t>MUS</t>
  </si>
  <si>
    <t>Malawi</t>
  </si>
  <si>
    <t>MWI</t>
  </si>
  <si>
    <t>Malaysia</t>
  </si>
  <si>
    <t>MYS</t>
  </si>
  <si>
    <t>North America</t>
  </si>
  <si>
    <t>NAC</t>
  </si>
  <si>
    <t>Namibia</t>
  </si>
  <si>
    <t>NAM</t>
  </si>
  <si>
    <t>New Caledonia</t>
  </si>
  <si>
    <t>NCL</t>
  </si>
  <si>
    <t>Niger</t>
  </si>
  <si>
    <t>NER</t>
  </si>
  <si>
    <t>Nigeria</t>
  </si>
  <si>
    <t>NGA</t>
  </si>
  <si>
    <t>Nicaragua</t>
  </si>
  <si>
    <t>NIC</t>
  </si>
  <si>
    <t>Netherlands</t>
  </si>
  <si>
    <t>NLD</t>
  </si>
  <si>
    <t>Norway</t>
  </si>
  <si>
    <t>NOR</t>
  </si>
  <si>
    <t>Nepal</t>
  </si>
  <si>
    <t>NPL</t>
  </si>
  <si>
    <t>New Zealand</t>
  </si>
  <si>
    <t>NZL</t>
  </si>
  <si>
    <t>OECD members</t>
  </si>
  <si>
    <t>OED</t>
  </si>
  <si>
    <t>Oman</t>
  </si>
  <si>
    <t>OMN</t>
  </si>
  <si>
    <t>Other small states</t>
  </si>
  <si>
    <t>OSS</t>
  </si>
  <si>
    <t>Pakistan</t>
  </si>
  <si>
    <t>PAK</t>
  </si>
  <si>
    <t>Panama</t>
  </si>
  <si>
    <t>PAN</t>
  </si>
  <si>
    <t>Peru</t>
  </si>
  <si>
    <t>PER</t>
  </si>
  <si>
    <t>Philippines</t>
  </si>
  <si>
    <t>PHL</t>
  </si>
  <si>
    <t>Poland</t>
  </si>
  <si>
    <t>POL</t>
  </si>
  <si>
    <t>Pre-demographic dividend</t>
  </si>
  <si>
    <t>PRE</t>
  </si>
  <si>
    <t>Puerto Rico</t>
  </si>
  <si>
    <t>PRI</t>
  </si>
  <si>
    <t>Korea, Dem. People's Rep.</t>
  </si>
  <si>
    <t>PRK</t>
  </si>
  <si>
    <t>Portugal</t>
  </si>
  <si>
    <t>PRT</t>
  </si>
  <si>
    <t>Paraguay</t>
  </si>
  <si>
    <t>PRY</t>
  </si>
  <si>
    <t>West Bank and Gaza</t>
  </si>
  <si>
    <t>PSE</t>
  </si>
  <si>
    <t>Pacific island small states</t>
  </si>
  <si>
    <t>PSS</t>
  </si>
  <si>
    <t>Post-demographic dividend</t>
  </si>
  <si>
    <t>PST</t>
  </si>
  <si>
    <t>French Polynesia</t>
  </si>
  <si>
    <t>PYF</t>
  </si>
  <si>
    <t>Qatar</t>
  </si>
  <si>
    <t>QAT</t>
  </si>
  <si>
    <t>Romania</t>
  </si>
  <si>
    <t>ROU</t>
  </si>
  <si>
    <t>Russian Federation</t>
  </si>
  <si>
    <t>RUS</t>
  </si>
  <si>
    <t>Rwanda</t>
  </si>
  <si>
    <t>RWA</t>
  </si>
  <si>
    <t>South Asia</t>
  </si>
  <si>
    <t>SAS</t>
  </si>
  <si>
    <t>Saudi Arabia</t>
  </si>
  <si>
    <t>SAU</t>
  </si>
  <si>
    <t>Sudan</t>
  </si>
  <si>
    <t>SDN</t>
  </si>
  <si>
    <t>Senegal</t>
  </si>
  <si>
    <t>SEN</t>
  </si>
  <si>
    <t>Singapore</t>
  </si>
  <si>
    <t>SGP</t>
  </si>
  <si>
    <t>Sierra Leone</t>
  </si>
  <si>
    <t>SLE</t>
  </si>
  <si>
    <t>El Salvador</t>
  </si>
  <si>
    <t>SLV</t>
  </si>
  <si>
    <t>San Marino</t>
  </si>
  <si>
    <t>SMR</t>
  </si>
  <si>
    <t>Somalia</t>
  </si>
  <si>
    <t>SOM</t>
  </si>
  <si>
    <t>Serbia</t>
  </si>
  <si>
    <t>SRB</t>
  </si>
  <si>
    <t>Sub-Saharan Africa (excluding high income)</t>
  </si>
  <si>
    <t>SSA</t>
  </si>
  <si>
    <t>South Sudan</t>
  </si>
  <si>
    <t>SSD</t>
  </si>
  <si>
    <t>Sub-Saharan Africa</t>
  </si>
  <si>
    <t>SSF</t>
  </si>
  <si>
    <t>Small states</t>
  </si>
  <si>
    <t>SST</t>
  </si>
  <si>
    <t>Sao Tome and Principe</t>
  </si>
  <si>
    <t>STP</t>
  </si>
  <si>
    <t>Suriname</t>
  </si>
  <si>
    <t>SUR</t>
  </si>
  <si>
    <t>Slovak Republic</t>
  </si>
  <si>
    <t>SVK</t>
  </si>
  <si>
    <t>Slovenia</t>
  </si>
  <si>
    <t>SVN</t>
  </si>
  <si>
    <t>Sweden</t>
  </si>
  <si>
    <t>SWE</t>
  </si>
  <si>
    <t>Eswatini</t>
  </si>
  <si>
    <t>SWZ</t>
  </si>
  <si>
    <t>Sint Maarten (Dutch part)</t>
  </si>
  <si>
    <t>SXM</t>
  </si>
  <si>
    <t>Seychelles</t>
  </si>
  <si>
    <t>SYC</t>
  </si>
  <si>
    <t>Syrian Arab Republic</t>
  </si>
  <si>
    <t>SYR</t>
  </si>
  <si>
    <t>Turks and Caicos Islands</t>
  </si>
  <si>
    <t>TCA</t>
  </si>
  <si>
    <t>Chad</t>
  </si>
  <si>
    <t>TCD</t>
  </si>
  <si>
    <t>East Asia &amp; Pacific (IDA &amp; IBRD countries)</t>
  </si>
  <si>
    <t>TEA</t>
  </si>
  <si>
    <t>Europe &amp; Central Asia (IDA &amp; IBRD countries)</t>
  </si>
  <si>
    <t>TEC</t>
  </si>
  <si>
    <t>Togo</t>
  </si>
  <si>
    <t>TGO</t>
  </si>
  <si>
    <t>Thailand</t>
  </si>
  <si>
    <t>THA</t>
  </si>
  <si>
    <t>Tajikistan</t>
  </si>
  <si>
    <t>TJK</t>
  </si>
  <si>
    <t>Turkmenistan</t>
  </si>
  <si>
    <t>TKM</t>
  </si>
  <si>
    <t>Latin America &amp; the Caribbean (IDA &amp; IBRD countries)</t>
  </si>
  <si>
    <t>TLA</t>
  </si>
  <si>
    <t>Middle East &amp; North Africa (IDA &amp; IBRD countries)</t>
  </si>
  <si>
    <t>TMN</t>
  </si>
  <si>
    <t>South Asia (IDA &amp; IBRD)</t>
  </si>
  <si>
    <t>TSA</t>
  </si>
  <si>
    <t>Sub-Saharan Africa (IDA &amp; IBRD countries)</t>
  </si>
  <si>
    <t>TSS</t>
  </si>
  <si>
    <t>Trinidad and Tobago</t>
  </si>
  <si>
    <t>TTO</t>
  </si>
  <si>
    <t>Tunisia</t>
  </si>
  <si>
    <t>TUN</t>
  </si>
  <si>
    <t>Turkiye</t>
  </si>
  <si>
    <t>TUR</t>
  </si>
  <si>
    <t>Tanzania</t>
  </si>
  <si>
    <t>TZA</t>
  </si>
  <si>
    <t>Uganda</t>
  </si>
  <si>
    <t>UGA</t>
  </si>
  <si>
    <t>Ukraine</t>
  </si>
  <si>
    <t>UKR</t>
  </si>
  <si>
    <t>Upper middle income</t>
  </si>
  <si>
    <t>UMC</t>
  </si>
  <si>
    <t>Uruguay</t>
  </si>
  <si>
    <t>URY</t>
  </si>
  <si>
    <t>United States</t>
  </si>
  <si>
    <t>USA</t>
  </si>
  <si>
    <t>Uzbekistan</t>
  </si>
  <si>
    <t>UZB</t>
  </si>
  <si>
    <t>St. Vincent and the Grenadines</t>
  </si>
  <si>
    <t>VCT</t>
  </si>
  <si>
    <t>Venezuela, RB</t>
  </si>
  <si>
    <t>VEN</t>
  </si>
  <si>
    <t>British Virgin Islands</t>
  </si>
  <si>
    <t>VGB</t>
  </si>
  <si>
    <t>Virgin Islands (U.S.)</t>
  </si>
  <si>
    <t>VIR</t>
  </si>
  <si>
    <t>Vietnam</t>
  </si>
  <si>
    <t>VNM</t>
  </si>
  <si>
    <t>World</t>
  </si>
  <si>
    <t>WLD</t>
  </si>
  <si>
    <t>Kosovo</t>
  </si>
  <si>
    <t>XKX</t>
  </si>
  <si>
    <t>Yemen, Rep.</t>
  </si>
  <si>
    <t>YEM</t>
  </si>
  <si>
    <t>South Africa</t>
  </si>
  <si>
    <t>ZAF</t>
  </si>
  <si>
    <t>Zambia</t>
  </si>
  <si>
    <t>ZMB</t>
  </si>
  <si>
    <t>Zimbabwe</t>
  </si>
  <si>
    <t>ZWE</t>
  </si>
  <si>
    <t>Bolsa da Mãe conditional cash transfer</t>
  </si>
  <si>
    <t xml:space="preserve">Social Pension for Elderly People </t>
  </si>
  <si>
    <r>
      <t xml:space="preserve">Social Pension for People with </t>
    </r>
    <r>
      <rPr>
        <sz val="12"/>
        <color theme="1"/>
        <rFont val="Calibri"/>
        <family val="2"/>
        <scheme val="minor"/>
      </rPr>
      <t>Disabilities</t>
    </r>
  </si>
  <si>
    <t>National Liberation Combatants and Martyrs' benefits</t>
  </si>
  <si>
    <t>Database of social protection expenditure in Pacific Island Countries and Timor-Leste</t>
  </si>
  <si>
    <t>Partnerships for Social Protection</t>
  </si>
  <si>
    <t>Introduction</t>
  </si>
  <si>
    <t>Suggested citation:</t>
  </si>
  <si>
    <t>Contents</t>
  </si>
  <si>
    <t>Palau Severely Disabled Assistance Fund</t>
  </si>
  <si>
    <t>Statement of Appropriations and Expenditures 2017 Q4 (p. 2)</t>
  </si>
  <si>
    <t>Statement of Appropriations and Expenditures 2018 Q4 (p. 2)</t>
  </si>
  <si>
    <t>Statement of Appropriations and Expenditures 2019 Q1 (p. 2)</t>
  </si>
  <si>
    <t>Statement of Appropriations and Expenditures 2020 Q4 (p. 2)</t>
  </si>
  <si>
    <t>Statement of Appropriations and Expenditures 2021 Q4 (p. 3)</t>
  </si>
  <si>
    <t>Statement of Appropriations and Expenditures 2022 Q4 (p. 3)</t>
  </si>
  <si>
    <t>Statement of Appropriations and Expenditures 2023 Q4 (p. 3)</t>
  </si>
  <si>
    <t>ODA Social protection (16010) % of GDP</t>
  </si>
  <si>
    <t>ODA total (USD millions)</t>
  </si>
  <si>
    <t>ODA - social protection / total</t>
  </si>
  <si>
    <t>AUD exchange rate</t>
  </si>
  <si>
    <t>Source: National Statistics Office. Australian Bureau of Statistics (via Haver Analytics) Latest actual data: 2022. Data refer to calendar years National accounts manual used: System of National Accounts (SNA) 2008 GDP valuation: Market prices Reporting in calendar year: Yes. Annual CY data are reconstructed from quarterly data Start/end months of reporting year: January/December Base year: 2020. The base period is 2020Q1-2020Q4 Chain-weighted: Yes, from before 1980. Annually-reweighted Primary domestic currency: Australian dollar Data last updated: 09/2023</t>
  </si>
  <si>
    <t>Source: National Statistics Office. Australian Bureau of Statistics (via Haver Analytics) Latest actual data: 2022. Data refer to calendar years Harmonized prices: No Base year: 2011. The base period is 2011Q3-2012Q2 Primary domestic currency: Australian dollar Data last updated: 09/2023</t>
  </si>
  <si>
    <t>Source: National Statistics Office. Australian Bureau of Statistics (via Haver Analytics) Latest actual data: 2021 Base year: 2005. Applies to export and import deflators. Data from the authorities are based on year 2011/12 Methodology used to derive volumes: Deflation by survey-based price indexes Formula used to derive volumes: Laspeyres-type Chain-weighted: Yes, from before 1980. Annually-reweighted Trade System: General trade. General Merchandise Trade Excluded items in trade: No items are excluded Oil coverage: Primary or unrefined products; Valuation of exports: Free on board (FOB) Valuation of imports: Cost, insurance, freight (CIF) Primary domestic currency: Australian dollar Data last updated: 09/2023</t>
  </si>
  <si>
    <t>Source: National Statistics Office. Australian Bureau of Statistics (via Haver Analytics) Latest actual data: 2022. Data refer to calendar years Employment type: National definition Primary domestic currency: Australian dollar Data last updated: 09/2023</t>
  </si>
  <si>
    <t>Source: National Statistics Office. Australian Bureau of Statistics (via Haver Analytics) Latest actual data: 2021 Primary domestic currency: Australian dollar Data last updated: 09/2023</t>
  </si>
  <si>
    <t>Source: Ministry of Finance or Treasury. Treasury Department Latest actual data: 2021 Notes: Social Benefits series comprises social security and welfare spending for which we do not have comparable data prior to 2004 Fiscal assumptions: Fiscal projections are based on data from the Australian Bureau of Statistics, the fiscal year (FY)2023/24 budgets published by the Commonwealth Government and the respective state/territory governments, and the IMF staff's estimates and projections. Reporting in calendar year: Yes. Data are converted by averaging two FYs. Example: Avg(2009/10, 2010/11)=2010. Start/end months of reporting year: January/December. July/June by authorities, and Jan/Dec by staff GFS Manual used: Government Finance Statistics Manual (GFSM) 2014. The IMF has published a revised Government Finance Statistics Manual (GFSM 2014), and the Australian system has been updated to reflect the new international standards. These changes are presented in the Australian System of Government Finance Statistics: Concepts, Sources and Methods, 2015†(cat. no. 5514.0), and will be implemented for data reported for periods from 1 July 2017 onwards, Source: ABS Basis of recording: Accrual General government includes: Central Government; State Government; Local Government; Other;. Other includes Territory governments Valuation of public debt: Current market value Instruments included in gross and net debt: Currency and Deposits; Securities Other than Shares; Loans; Shares and Other Equity; Other Accounts Receivable/Payable Primary domestic currency: Australian dollar Data last updated: 09/2023</t>
  </si>
  <si>
    <t>See notes for:  General government structural balance (National currency).</t>
  </si>
  <si>
    <t>Source: National Statistics Office. Australian Bureau of Statistics (via Haver Analytics) Latest actual data: 2021 BOP Manual used: Balance of Payments and International Investment Position Manual, sixth edition (BPM6) Primary domestic currency: Australian dollar Data last updated: 09/2023</t>
  </si>
  <si>
    <t>ODA 2020-21</t>
  </si>
  <si>
    <t>USD millions</t>
  </si>
  <si>
    <t>Bolsa da Mãe-Nova Geração</t>
  </si>
  <si>
    <t>Combatants and martyrs benefits</t>
  </si>
  <si>
    <t>INSS Invalidity (General)</t>
  </si>
  <si>
    <t>INSS Survivors (General)</t>
  </si>
  <si>
    <t>INSS Old age (General)</t>
  </si>
  <si>
    <t>INSS Maternity</t>
  </si>
  <si>
    <t>INSS Paternity</t>
  </si>
  <si>
    <t>INSS Adoption</t>
  </si>
  <si>
    <t>INSS Death</t>
  </si>
  <si>
    <t>INSS Sickness</t>
  </si>
  <si>
    <t>Transfers to INSS</t>
  </si>
  <si>
    <t>Uma Kain (COVID-19 Response - near-universal cash benefit)</t>
  </si>
  <si>
    <t>Basic Basket Distribution (COVID-19 response)</t>
  </si>
  <si>
    <t>SET Project Financial Statements 2020</t>
  </si>
  <si>
    <t>SET Project Financial Statements 2022</t>
  </si>
  <si>
    <t>2016 Budget Estimates (p. 173)</t>
  </si>
  <si>
    <t>2016 Budget Estimates (p. 167)</t>
  </si>
  <si>
    <t>2016 Budget Estimates (p. 27)</t>
  </si>
  <si>
    <t>2016 Budget Estimates (p. 300)</t>
  </si>
  <si>
    <t>2015 Budget Estimates (p. 346))</t>
  </si>
  <si>
    <t>2021 Annual Report (p. 30)</t>
  </si>
  <si>
    <t>GNI / GDP - latest year</t>
  </si>
  <si>
    <t>GNI / GDP - average (2011-2022)</t>
  </si>
  <si>
    <t>GNI / GDP - average (2011-2021)</t>
  </si>
  <si>
    <t>GNI / GDP - average (2002-2022)</t>
  </si>
  <si>
    <t>GNI / GDP - average (2008-2022)</t>
  </si>
  <si>
    <t>GNI / GDP - average (2010-2022)</t>
  </si>
  <si>
    <t>GNI / GDP - average (2009-2022)</t>
  </si>
  <si>
    <t>Retirement (lump sum)</t>
  </si>
  <si>
    <t>Retirement Pension</t>
  </si>
  <si>
    <t>Emigration</t>
  </si>
  <si>
    <t>Incapacity</t>
  </si>
  <si>
    <t>Housing</t>
  </si>
  <si>
    <t>Recovery for bad debts</t>
  </si>
  <si>
    <t>Medical and Educational Benefit (MEDU)</t>
  </si>
  <si>
    <t>2018 Annual Report (pp. 21-22)</t>
  </si>
  <si>
    <t xml:space="preserve">GDP, current prices (national currency, thousands) </t>
  </si>
  <si>
    <t>Pacific community data</t>
  </si>
  <si>
    <t>GDP, current prices (USD, thousands)</t>
  </si>
  <si>
    <t>UN data</t>
  </si>
  <si>
    <t xml:space="preserve">GNI, current prices (USD) </t>
  </si>
  <si>
    <t xml:space="preserve">GNI, current prices (national currency) </t>
  </si>
  <si>
    <t>COK</t>
  </si>
  <si>
    <t>Normal Benefit Payments</t>
  </si>
  <si>
    <t>Medical Retirement</t>
  </si>
  <si>
    <t>RSA Payments</t>
  </si>
  <si>
    <t>2022 Annual Report (p. 42)</t>
  </si>
  <si>
    <t>2022 Annual Report (p. 47)</t>
  </si>
  <si>
    <t>2018 Annual Report (pp. 30)</t>
  </si>
  <si>
    <t>COVID-19 top ups (DFAT-funded)</t>
  </si>
  <si>
    <t>Own workings based on budget statements</t>
  </si>
  <si>
    <t>GNI USD current prices (billions)</t>
  </si>
  <si>
    <t>ODA Social protection (16010) % of GNI</t>
  </si>
  <si>
    <t>2024 Budget (p. 91)</t>
  </si>
  <si>
    <t>2024 Budget (p. 112)</t>
  </si>
  <si>
    <t>GNI per capita (LCU)</t>
  </si>
  <si>
    <t>GNI (LCU)</t>
  </si>
  <si>
    <t>GNI per capita (USD)</t>
  </si>
  <si>
    <t>Special dividend payout</t>
  </si>
  <si>
    <t>2023-24 Budget Estimates (p. 304)</t>
  </si>
  <si>
    <t>2022-23 Budget Estimates (p. 276)</t>
  </si>
  <si>
    <t>SET Project Financial Statements 2023</t>
  </si>
  <si>
    <t>Inflation mitigation - tertiary students</t>
  </si>
  <si>
    <t>Inflation mitigation - children and C&amp;P allowance</t>
  </si>
  <si>
    <t>Inflation mitigation - Social pension scheme</t>
  </si>
  <si>
    <t>Inflation mitigation - Disability allowance</t>
  </si>
  <si>
    <t>Inflation mitigation - FAS / PBS</t>
  </si>
  <si>
    <t>Inflation mitigation - Aftercare and pensioners</t>
  </si>
  <si>
    <t>2020-22</t>
  </si>
  <si>
    <t>MSSI and Ministry of State Administration</t>
  </si>
  <si>
    <t>Ministry Coordination of Economic Activities</t>
  </si>
  <si>
    <t xml:space="preserve">Ministry of Social Solidarity and Inclusion (MSSI) </t>
  </si>
  <si>
    <t>MACLN (Ministry of National Liberation and Combatants Affairs</t>
  </si>
  <si>
    <t>National Institute of Social Security (INSS)</t>
  </si>
  <si>
    <t>FNPF Annual Report 2023 (p.100)</t>
  </si>
  <si>
    <t>Author calculations based on media reports</t>
  </si>
  <si>
    <t>- In absence of disaggregated data for "Bus Fare Programme" all expenditure is classified under the Old age (7102) function
- In absence of disaggregated data for "Pensions, gratuities and compassionate allowances", all expenditure is classified under the Old age (7102) function
- Note that the budget year changed from calendar to fiscal year in 2016-17
- FNPF figures are all for financial year (rather than calendar year) for all years.</t>
  </si>
  <si>
    <t>Unemployment benefit (COVID-19)</t>
  </si>
  <si>
    <t>Edition: August 2024</t>
  </si>
  <si>
    <t>Cook Islands (COK)</t>
  </si>
  <si>
    <t>Fiji (FJI)</t>
  </si>
  <si>
    <t>Kiribati (KIR)</t>
  </si>
  <si>
    <t>Nauru (NRU)</t>
  </si>
  <si>
    <t>Federated States of Micronesia</t>
  </si>
  <si>
    <t>Detailed country data and classification (sheets are labelled by ISO country code)</t>
  </si>
  <si>
    <t>Federated States of Micronesia (FSM)</t>
  </si>
  <si>
    <t>Papua New Guinea (PNG)</t>
  </si>
  <si>
    <t>Samoa (WSM)</t>
  </si>
  <si>
    <t>Solomon Islands (SLB)</t>
  </si>
  <si>
    <t>Republic of the Marshall Islands (MHL)</t>
  </si>
  <si>
    <t>Timor-Leste (TLS)</t>
  </si>
  <si>
    <t>Palau (PLW)</t>
  </si>
  <si>
    <t>Tonga (TON)</t>
  </si>
  <si>
    <t>Tuvalu (TUV)</t>
  </si>
  <si>
    <t>Vanuatu (VUT)</t>
  </si>
  <si>
    <t>- Budget data relates to fiscal year (1 July to 30 June). CINSF data relates to calendar year.
- Detailed CINSF disaggregations not available for 2014 and earlier
- GDP data is from Pacific Data Hub: https://pacificdata.org/
- GNI data is from UNData https://data.un.org/Data.aspx?q=Cook+Islands&amp;d=SNAAMA&amp;f=grID%3A103%3BcurrID%3AUSD%3BpcFlag%3A0%3BcrID%3A184</t>
  </si>
  <si>
    <t>2021-22 Budget (p. 171)</t>
  </si>
  <si>
    <t>2022-23 Budget (p. 132)</t>
  </si>
  <si>
    <t>Provident fund withdrawals</t>
  </si>
  <si>
    <t>Social benefits (27) + provident fund withdrawals</t>
  </si>
  <si>
    <t>Social insurance benefits (271)</t>
  </si>
  <si>
    <t>Public servant benefits (273)</t>
  </si>
  <si>
    <t>Ministry of Health and Human Services</t>
  </si>
  <si>
    <t>Civil Service Pension Trust Fund</t>
  </si>
  <si>
    <t>Normal and early retirement</t>
  </si>
  <si>
    <t>Refunds to terminated employees</t>
  </si>
  <si>
    <t>Lump sum death disbursement</t>
  </si>
  <si>
    <t>2020 CSPTF Financial Statements, p. 10</t>
  </si>
  <si>
    <t>2019 CSPTF Financial Statements, p. 9</t>
  </si>
  <si>
    <t>2020 CSPTF Financial Statements, p. 9</t>
  </si>
  <si>
    <t>2021 CSPTF Financial Statements, p. 9</t>
  </si>
  <si>
    <t>2022 CSPTF Financial Statements, p. 9</t>
  </si>
  <si>
    <t>2023 CSPTF Financial Statements, p. 9</t>
  </si>
  <si>
    <t>2018 CSPTF Financial Statements, p. 10</t>
  </si>
  <si>
    <t>2017 CSPTF Financial Statements, p. 10</t>
  </si>
  <si>
    <t>2016 CSPTF Financial Statements, p. 10</t>
  </si>
  <si>
    <t>2015 CSPTF Financial Statements, p. 10</t>
  </si>
  <si>
    <t>2014 CSPTF Financial Statements, p. 10</t>
  </si>
  <si>
    <t>2013 CSPTF Financial Statements, p. 9</t>
  </si>
  <si>
    <t>2012 CSPTF Financial Statements, p. 9</t>
  </si>
  <si>
    <t>2011 CSPTF Financial Statements, p. 9</t>
  </si>
  <si>
    <t>2011 CSPTF Financial Statements, p. 8</t>
  </si>
  <si>
    <t>All withdrawals (not disaggregated for some years)</t>
  </si>
  <si>
    <t>- SINPF data only up to FY2019</t>
  </si>
  <si>
    <t>MISSA Financial Statements only available up to FY 2018-19</t>
  </si>
  <si>
    <t>2022 Financial Statement, p. 9</t>
  </si>
  <si>
    <t>2020 Financial Statement, p. 8</t>
  </si>
  <si>
    <t>nasfund</t>
  </si>
  <si>
    <t>- The data here only includes withdrawals from the two main superannuation funds in Papua New Guinea. The other two funds (Aon Master Trust PNG and Defence Force Retirement Benefit Fund Limited) are excluded due to lack of time series data.
-  For Nambawan fund "Resignation, Retirement, Medical" includes "Resignation, Retrenchment, Retirement Termination, Transfer out" from 2017 and earlier</t>
  </si>
  <si>
    <t xml:space="preserve">This spreadsheet data on social protection expenditure in a selection of Pacific Island Countries, and Timor-Leste. The expenditure data is presented by scheme, and is classified according to the economic and functional classification of government expenditure described in the IMF Government Finance Statistics Manual (GFSM) of 2014. The expenditure data was collected and classified as part of a Partnership for Social Protection (P4SP) activity focused on financing investments in social protection. </t>
  </si>
  <si>
    <r>
      <t xml:space="preserve">Partnerships for Social Protection (P4SP) (2023) </t>
    </r>
    <r>
      <rPr>
        <i/>
        <sz val="12"/>
        <color theme="1"/>
        <rFont val="Calibri"/>
        <family val="2"/>
        <scheme val="minor"/>
      </rPr>
      <t>Database of social protection expenditure in Pacific Island Countries and Timor-Leste - August 2024 edition</t>
    </r>
  </si>
  <si>
    <t>- Nauru Community Housing, Smart Housing and Scholarships (School and Trade) not included.
- The Nauru Superannuation Scheme (NSS) and Parliamentary Pension Fund are excluded from expenditure figures. The NSS (which is managed by the New Zealand superannuation fund SuperLife was only initiated in 2019 and no data was available on benefit payments. It is assumed that few (or no) benefits have yet been paid. The Parliamentary Pension Fund (also managed by SuperLife) is being fully funded by five payments to the fund by the national government. These transfers are not included as they represent ad hoc rather than recurrent expenditures.</t>
  </si>
  <si>
    <t>URLs for key data sources</t>
  </si>
  <si>
    <t>- National Budget documents (Ministry of Finance and Economic Management): https://www.mfem.gov.ck/the-national-budget
- CINSF Annual Reports: https://www.cinsf.com/publications/annual-reports/</t>
  </si>
  <si>
    <t>- Budget documents (Ministry of Finance): https://www.finance.gov.fj/budget-document/
- FNPF Annual Reports: https://myfnpf.com.fj/annual_reports/</t>
  </si>
  <si>
    <t>- FSMSSA Audit Reports: http://www.fsmssa.fm/reports/</t>
  </si>
  <si>
    <t>- National Budget documents (Ministry of Finance and Economic Development): https://www.mfed.gov.ki/publications/kiribati-national-budget</t>
  </si>
  <si>
    <t>- Budget documents (Department of Finance): https://naurufinance.info/</t>
  </si>
  <si>
    <t>- Audit documents for Palau Social Security Retirement Fund and Civil Service Pension Trust Fund (Office of the Public Auditor): https://www.palauopa.org/single-audits.html</t>
  </si>
  <si>
    <t>- Nasfund Annual Reports: https://nasfund.com.pg/news-resources/annual-reports/
- Nambawan Super Limited Annual Reports: https://www.nambawansuper.com.pg/about-us/annual-reports/</t>
  </si>
  <si>
    <t>- SNPF data only available for FYs 2017-2022, and only disaggregated by benefit for FYs 2017-2019.</t>
  </si>
  <si>
    <t>- Budget Estimates (Ministry of Finance): https://mof.gov.ws/budget-estimate/
- SNPF data provided in response to direct request to SNPF.</t>
  </si>
  <si>
    <t>- SINPF Annual Reports: https://www.sinpf.org.sb/index.php/forms-publications/annual-reports.html</t>
  </si>
  <si>
    <t>- MISSA Financial Statements: https://rmimissa.org/statements/</t>
  </si>
  <si>
    <t>- Budget documents (Ministry of Finance): https://finance.gov.to/budgetpublication
- NRFB Annual Reports: https://nrbf.to/
- RFB Annual Reports: http://www.rfb.to/Annual%20Report.html</t>
  </si>
  <si>
    <t>For FY 2017-18, data is only available on total withdrawals from NRBF.</t>
  </si>
  <si>
    <t>National Retirement Benefits Fund (NRBF)</t>
  </si>
  <si>
    <t>Estimated</t>
  </si>
  <si>
    <t>- TNPF Annual Reports
- Budget documents: https://www.tuvaluaudit.tv/?s=budget&amp;post_type=work ; https://finance.gov.tv/planning-and-budget/</t>
  </si>
  <si>
    <t>- 2023 national budget makes provision for 1,200 TVD (for both old age and disability schemes) - but does not disaggregate. The split of expenditure is estimated based on expenditure in prior years.</t>
  </si>
  <si>
    <t>- VNPF Annual Reports: https://www.vnpf.com.vu/annual-reports.html</t>
  </si>
  <si>
    <t>- Budgetary data from…
-- Timor-Leste Budget-Transparency Portal: http://www.budgettransparency.gov.tl/public/index;jsessionid=A3061BC72FC8C4383164574574252F3F
-- Budget and spending documents: https://www.mof.gov.tl/pagedetails/budget-and-spending-documents</t>
  </si>
  <si>
    <t>- Data is only available for the combined Social Pension for Elderly People and People with Disabilities. Given that the benefit is flat rate, the disaggregated data on expenditure for each component has been calculated based on the number of recipients for each component.
- Espenditure data for Bolsa da Mae conditional cash transfer is estimated for 2008-2015 based the 2016 and relative coverage data.</t>
  </si>
  <si>
    <t>Timor-Leste Transparency Portal</t>
  </si>
  <si>
    <t>2016 - State Budget Book 2 (p. 292)</t>
  </si>
  <si>
    <t>2017 - State Budget Book 2 (p. 247)</t>
  </si>
  <si>
    <t>2021 - State Budget Book 2 - pp. 89-90</t>
  </si>
  <si>
    <t>2022 - State Budget Book 2 - p. 88</t>
  </si>
  <si>
    <t>2023 - State Budget Book 2 - p. 125</t>
  </si>
  <si>
    <t>Budget Annex XXI 2023 (p. 130)</t>
  </si>
  <si>
    <t>2023 - State Budget Book 2 - p. 131</t>
  </si>
  <si>
    <t>The database presents the best attempt by the researchers to accurately, however, the researchers welcome any corrections or suggestions on refining the data. For any questions about the dataset or to share the findings of further secondary analysis, please contact admin@p4sp.org.</t>
  </si>
  <si>
    <t>Investing in social protection for good times and bad: An assessment of social protection financing in the Pacific and Timor-Leste - P4SP</t>
  </si>
  <si>
    <t xml:space="preserve">A description of the methodology used in the mapping, and discussion of the findings from the mapping can be found in the report. </t>
  </si>
  <si>
    <t>Updated database of social protection expenditure in Pacific Island Countries and Timor-Leste - P4SP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</si>
</sst>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0_-;\-* #,##0_-;_-* &quot;-&quot;_-;_-@_-"/>
    <numFmt numFmtId="164" formatCode="_(* #,##0.00_);_(* \(#,##0.00\);_(* &quot;-&quot;??_);_(@_)"/>
    <numFmt numFmtId="165" formatCode="_(* #,##0_);_(* \(#,##0\);_(* &quot;-&quot;??_);_(@_)"/>
    <numFmt numFmtId="166" formatCode="0.0%"/>
    <numFmt numFmtId="167" formatCode="_(* #,##0.000_);_(* \(#,##0.000\);_(* &quot;-&quot;??_);_(@_)"/>
    <numFmt numFmtId="168" formatCode="_-* #,##0_-;\-* #,##0_-;_-* &quot;-&quot;??_-;_-@_-"/>
  </numFmts>
  <fonts count="20" x14ac:knownFonts="1">
    <font>
      <sz val="12"/>
      <color theme="1"/>
      <name val="Calibri"/>
      <family val="2"/>
      <scheme val="minor"/>
    </font>
    <font>
      <sz val="12"/>
      <color theme="1"/>
      <name val="Calibri"/>
      <family val="2"/>
      <scheme val="minor"/>
    </font>
    <font>
      <b/>
      <sz val="12"/>
      <color theme="1"/>
      <name val="Calibri"/>
      <family val="2"/>
      <scheme val="minor"/>
    </font>
    <font>
      <sz val="12"/>
      <color rgb="FF000000"/>
      <name val="Calibri"/>
      <family val="2"/>
      <scheme val="minor"/>
    </font>
    <font>
      <i/>
      <sz val="12"/>
      <color theme="1"/>
      <name val="Calibri"/>
      <family val="2"/>
      <scheme val="minor"/>
    </font>
    <font>
      <sz val="11"/>
      <color theme="1"/>
      <name val="Calibri"/>
      <family val="2"/>
      <scheme val="minor"/>
    </font>
    <font>
      <sz val="12"/>
      <color rgb="FFFF0000"/>
      <name val="Calibri"/>
      <family val="2"/>
      <scheme val="minor"/>
    </font>
    <font>
      <u/>
      <sz val="12"/>
      <color theme="10"/>
      <name val="Calibri"/>
      <family val="2"/>
      <scheme val="minor"/>
    </font>
    <font>
      <b/>
      <sz val="12"/>
      <color rgb="FFFF0000"/>
      <name val="Calibri"/>
      <family val="2"/>
      <scheme val="minor"/>
    </font>
    <font>
      <sz val="8"/>
      <name val="Calibri"/>
      <family val="2"/>
      <scheme val="minor"/>
    </font>
    <font>
      <b/>
      <i/>
      <sz val="12"/>
      <color theme="1"/>
      <name val="Calibri"/>
      <family val="2"/>
      <scheme val="minor"/>
    </font>
    <font>
      <b/>
      <sz val="12"/>
      <color theme="0"/>
      <name val="Calibri"/>
      <family val="2"/>
      <scheme val="minor"/>
    </font>
    <font>
      <b/>
      <sz val="22"/>
      <color theme="1"/>
      <name val="Calibri"/>
      <family val="2"/>
      <scheme val="minor"/>
    </font>
    <font>
      <sz val="12"/>
      <color theme="1" tint="0.499984740745262"/>
      <name val="Calibri"/>
      <family val="2"/>
      <scheme val="minor"/>
    </font>
    <font>
      <b/>
      <sz val="24"/>
      <color theme="1"/>
      <name val="Calibri"/>
      <family val="2"/>
      <scheme val="minor"/>
    </font>
    <font>
      <sz val="12"/>
      <color theme="0"/>
      <name val="Calibri"/>
      <family val="2"/>
      <scheme val="minor"/>
    </font>
    <font>
      <sz val="12"/>
      <color theme="0" tint="-0.499984740745262"/>
      <name val="Calibri"/>
      <family val="2"/>
      <scheme val="minor"/>
    </font>
    <font>
      <sz val="12"/>
      <color theme="5" tint="0.79998168889431442"/>
      <name val="Calibri"/>
      <family val="2"/>
      <scheme val="minor"/>
    </font>
    <font>
      <sz val="10"/>
      <name val="Arial"/>
      <family val="2"/>
    </font>
    <font>
      <sz val="12"/>
      <name val="Calibri"/>
      <family val="2"/>
      <scheme val="minor"/>
    </font>
  </fonts>
  <fills count="22">
    <fill>
      <patternFill patternType="none"/>
    </fill>
    <fill>
      <patternFill patternType="gray125"/>
    </fill>
    <fill>
      <patternFill patternType="solid">
        <fgColor theme="9" tint="0.79998168889431442"/>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theme="5" tint="-0.249977111117893"/>
        <bgColor indexed="64"/>
      </patternFill>
    </fill>
    <fill>
      <patternFill patternType="solid">
        <fgColor theme="9"/>
        <bgColor indexed="64"/>
      </patternFill>
    </fill>
    <fill>
      <patternFill patternType="solid">
        <fgColor theme="5"/>
        <bgColor indexed="64"/>
      </patternFill>
    </fill>
    <fill>
      <patternFill patternType="solid">
        <fgColor theme="7"/>
        <bgColor indexed="64"/>
      </patternFill>
    </fill>
    <fill>
      <patternFill patternType="solid">
        <fgColor rgb="FFFFC000"/>
        <bgColor indexed="64"/>
      </patternFill>
    </fill>
    <fill>
      <patternFill patternType="solid">
        <fgColor theme="0"/>
        <bgColor indexed="64"/>
      </patternFill>
    </fill>
    <fill>
      <patternFill patternType="solid">
        <fgColor theme="3"/>
        <bgColor indexed="64"/>
      </patternFill>
    </fill>
    <fill>
      <patternFill patternType="solid">
        <fgColor theme="7" tint="0.59999389629810485"/>
        <bgColor indexed="64"/>
      </patternFill>
    </fill>
    <fill>
      <patternFill patternType="solid">
        <fgColor theme="8"/>
        <bgColor indexed="64"/>
      </patternFill>
    </fill>
    <fill>
      <patternFill patternType="solid">
        <fgColor theme="8" tint="-0.249977111117893"/>
        <bgColor indexed="64"/>
      </patternFill>
    </fill>
    <fill>
      <patternFill patternType="solid">
        <fgColor theme="8" tint="0.59999389629810485"/>
        <bgColor indexed="64"/>
      </patternFill>
    </fill>
    <fill>
      <patternFill patternType="solid">
        <fgColor theme="3"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s>
  <cellStyleXfs count="8">
    <xf numFmtId="0" fontId="0" fillId="0" borderId="0"/>
    <xf numFmtId="164" fontId="1" fillId="0" borderId="0" applyFont="0" applyFill="0" applyBorder="0" applyAlignment="0" applyProtection="0"/>
    <xf numFmtId="9" fontId="1" fillId="0" borderId="0" applyFont="0" applyFill="0" applyBorder="0" applyAlignment="0" applyProtection="0"/>
    <xf numFmtId="0" fontId="7" fillId="0" borderId="0" applyNumberFormat="0" applyFill="0" applyBorder="0" applyAlignment="0" applyProtection="0"/>
    <xf numFmtId="0" fontId="5" fillId="0" borderId="0"/>
    <xf numFmtId="9" fontId="5" fillId="0" borderId="0" applyFont="0" applyFill="0" applyBorder="0" applyAlignment="0" applyProtection="0"/>
    <xf numFmtId="0" fontId="5" fillId="0" borderId="0"/>
    <xf numFmtId="0" fontId="18" fillId="0" borderId="0"/>
  </cellStyleXfs>
  <cellXfs count="134">
    <xf numFmtId="0" fontId="0" fillId="0" borderId="0" xfId="0"/>
    <xf numFmtId="0" fontId="2" fillId="0" borderId="0" xfId="0" applyFont="1"/>
    <xf numFmtId="0" fontId="0" fillId="2" borderId="0" xfId="0" applyFill="1"/>
    <xf numFmtId="0" fontId="4" fillId="0" borderId="0" xfId="0" applyFont="1"/>
    <xf numFmtId="0" fontId="0" fillId="0" borderId="1" xfId="0" applyBorder="1"/>
    <xf numFmtId="165" fontId="0" fillId="0" borderId="1" xfId="1" applyNumberFormat="1" applyFont="1" applyBorder="1"/>
    <xf numFmtId="3" fontId="0" fillId="0" borderId="1" xfId="0" applyNumberFormat="1" applyBorder="1"/>
    <xf numFmtId="166" fontId="0" fillId="0" borderId="1" xfId="2" applyNumberFormat="1" applyFont="1" applyBorder="1"/>
    <xf numFmtId="0" fontId="3" fillId="0" borderId="1" xfId="0" applyFont="1" applyBorder="1"/>
    <xf numFmtId="3" fontId="0" fillId="0" borderId="0" xfId="0" applyNumberFormat="1"/>
    <xf numFmtId="165" fontId="0" fillId="0" borderId="0" xfId="0" applyNumberFormat="1"/>
    <xf numFmtId="0" fontId="0" fillId="0" borderId="1" xfId="0" applyBorder="1" applyAlignment="1">
      <alignment wrapText="1"/>
    </xf>
    <xf numFmtId="0" fontId="3" fillId="0" borderId="1" xfId="0" applyFont="1" applyBorder="1" applyAlignment="1">
      <alignment vertical="center" wrapText="1"/>
    </xf>
    <xf numFmtId="0" fontId="3" fillId="0" borderId="0" xfId="0" applyFont="1"/>
    <xf numFmtId="0" fontId="0" fillId="0" borderId="0" xfId="0" applyAlignment="1">
      <alignment horizontal="left"/>
    </xf>
    <xf numFmtId="0" fontId="0" fillId="0" borderId="3" xfId="0" applyBorder="1"/>
    <xf numFmtId="0" fontId="8" fillId="0" borderId="0" xfId="0" applyFont="1"/>
    <xf numFmtId="0" fontId="6" fillId="0" borderId="0" xfId="0" applyFont="1"/>
    <xf numFmtId="165" fontId="0" fillId="0" borderId="0" xfId="1" applyNumberFormat="1" applyFont="1" applyBorder="1"/>
    <xf numFmtId="165" fontId="0" fillId="0" borderId="0" xfId="1" applyNumberFormat="1" applyFont="1"/>
    <xf numFmtId="4" fontId="0" fillId="0" borderId="0" xfId="0" applyNumberFormat="1"/>
    <xf numFmtId="0" fontId="0" fillId="0" borderId="0" xfId="0" applyAlignment="1">
      <alignment vertical="top"/>
    </xf>
    <xf numFmtId="0" fontId="2" fillId="0" borderId="1" xfId="0" applyFont="1" applyBorder="1"/>
    <xf numFmtId="165" fontId="2" fillId="0" borderId="1" xfId="1" applyNumberFormat="1" applyFont="1" applyBorder="1"/>
    <xf numFmtId="0" fontId="0" fillId="0" borderId="0" xfId="0" applyAlignment="1">
      <alignment vertical="top" wrapText="1"/>
    </xf>
    <xf numFmtId="0" fontId="3" fillId="0" borderId="1" xfId="0" applyFont="1" applyBorder="1" applyAlignment="1">
      <alignment wrapText="1"/>
    </xf>
    <xf numFmtId="0" fontId="0" fillId="0" borderId="1" xfId="0" applyBorder="1" applyAlignment="1">
      <alignment vertical="center" wrapText="1"/>
    </xf>
    <xf numFmtId="0" fontId="0" fillId="3" borderId="0" xfId="0" applyFill="1"/>
    <xf numFmtId="10" fontId="0" fillId="0" borderId="0" xfId="2" applyNumberFormat="1" applyFont="1" applyBorder="1"/>
    <xf numFmtId="165" fontId="0" fillId="0" borderId="1" xfId="1" applyNumberFormat="1" applyFont="1" applyFill="1" applyBorder="1"/>
    <xf numFmtId="165" fontId="0" fillId="0" borderId="1" xfId="1" applyNumberFormat="1" applyFont="1" applyFill="1" applyBorder="1" applyAlignment="1">
      <alignment vertical="top" wrapText="1"/>
    </xf>
    <xf numFmtId="0" fontId="12" fillId="0" borderId="0" xfId="0" applyFont="1"/>
    <xf numFmtId="165" fontId="2" fillId="0" borderId="1" xfId="1" applyNumberFormat="1" applyFont="1" applyBorder="1" applyAlignment="1">
      <alignment horizontal="left" indent="1"/>
    </xf>
    <xf numFmtId="0" fontId="2" fillId="0" borderId="1" xfId="0" applyFont="1" applyBorder="1" applyAlignment="1">
      <alignment vertical="top" wrapText="1"/>
    </xf>
    <xf numFmtId="0" fontId="0" fillId="0" borderId="1" xfId="0" applyBorder="1" applyAlignment="1">
      <alignment horizontal="left" vertical="center" wrapText="1"/>
    </xf>
    <xf numFmtId="0" fontId="0" fillId="0" borderId="1" xfId="0" applyBorder="1" applyAlignment="1">
      <alignment horizontal="left"/>
    </xf>
    <xf numFmtId="0" fontId="10" fillId="0" borderId="1" xfId="0" applyFont="1" applyBorder="1"/>
    <xf numFmtId="165" fontId="10" fillId="0" borderId="1" xfId="1" applyNumberFormat="1" applyFont="1" applyBorder="1" applyAlignment="1">
      <alignment horizontal="left" indent="1"/>
    </xf>
    <xf numFmtId="0" fontId="4" fillId="0" borderId="1" xfId="0" applyFont="1" applyBorder="1" applyAlignment="1">
      <alignment vertical="top" wrapText="1"/>
    </xf>
    <xf numFmtId="166" fontId="0" fillId="0" borderId="0" xfId="2" applyNumberFormat="1" applyFont="1" applyBorder="1"/>
    <xf numFmtId="0" fontId="2" fillId="0" borderId="0" xfId="0" applyFont="1" applyAlignment="1">
      <alignment vertical="top"/>
    </xf>
    <xf numFmtId="0" fontId="13" fillId="0" borderId="1" xfId="0" applyFont="1" applyBorder="1"/>
    <xf numFmtId="0" fontId="0" fillId="0" borderId="0" xfId="0" applyAlignment="1">
      <alignment horizontal="center"/>
    </xf>
    <xf numFmtId="0" fontId="14" fillId="0" borderId="0" xfId="0" applyFont="1" applyAlignment="1">
      <alignment vertical="top"/>
    </xf>
    <xf numFmtId="0" fontId="7" fillId="0" borderId="0" xfId="3" applyAlignment="1">
      <alignment horizontal="left" vertical="top" indent="1"/>
    </xf>
    <xf numFmtId="0" fontId="4" fillId="0" borderId="0" xfId="0" applyFont="1" applyAlignment="1">
      <alignment vertical="top"/>
    </xf>
    <xf numFmtId="0" fontId="3" fillId="0" borderId="0" xfId="0" applyFont="1" applyAlignment="1">
      <alignment wrapText="1"/>
    </xf>
    <xf numFmtId="0" fontId="0" fillId="0" borderId="1" xfId="0" applyBorder="1" applyAlignment="1">
      <alignment horizontal="right" vertical="center" wrapText="1"/>
    </xf>
    <xf numFmtId="0" fontId="0" fillId="0" borderId="1" xfId="0" applyBorder="1" applyAlignment="1">
      <alignment horizontal="left" vertical="center"/>
    </xf>
    <xf numFmtId="165" fontId="0" fillId="0" borderId="1" xfId="0" applyNumberFormat="1" applyBorder="1"/>
    <xf numFmtId="0" fontId="2" fillId="2" borderId="1" xfId="0" applyFont="1" applyFill="1" applyBorder="1" applyAlignment="1">
      <alignment horizontal="center"/>
    </xf>
    <xf numFmtId="0" fontId="0" fillId="0" borderId="1" xfId="0" applyBorder="1" applyAlignment="1">
      <alignment vertical="center"/>
    </xf>
    <xf numFmtId="4" fontId="0" fillId="0" borderId="1" xfId="0" applyNumberFormat="1" applyBorder="1"/>
    <xf numFmtId="164" fontId="0" fillId="0" borderId="0" xfId="1" applyFont="1"/>
    <xf numFmtId="0" fontId="16" fillId="0" borderId="0" xfId="0" applyFont="1" applyAlignment="1">
      <alignment horizontal="center"/>
    </xf>
    <xf numFmtId="0" fontId="0" fillId="0" borderId="2" xfId="0" applyBorder="1"/>
    <xf numFmtId="9" fontId="0" fillId="0" borderId="1" xfId="2" applyFont="1" applyBorder="1"/>
    <xf numFmtId="10" fontId="0" fillId="0" borderId="1" xfId="2" applyNumberFormat="1" applyFont="1" applyBorder="1"/>
    <xf numFmtId="10" fontId="0" fillId="0" borderId="0" xfId="2" applyNumberFormat="1" applyFont="1"/>
    <xf numFmtId="0" fontId="0" fillId="3" borderId="1" xfId="0" applyFill="1" applyBorder="1"/>
    <xf numFmtId="0" fontId="11" fillId="11" borderId="0" xfId="0" applyFont="1" applyFill="1"/>
    <xf numFmtId="0" fontId="11" fillId="12" borderId="0" xfId="0" applyFont="1" applyFill="1"/>
    <xf numFmtId="0" fontId="10" fillId="0" borderId="1" xfId="0" applyFont="1" applyBorder="1" applyAlignment="1">
      <alignment vertical="top" wrapText="1"/>
    </xf>
    <xf numFmtId="0" fontId="11" fillId="2" borderId="0" xfId="0" applyFont="1" applyFill="1"/>
    <xf numFmtId="0" fontId="13" fillId="0" borderId="3" xfId="0" applyFont="1" applyBorder="1"/>
    <xf numFmtId="0" fontId="0" fillId="0" borderId="1" xfId="0" applyBorder="1" applyAlignment="1">
      <alignment horizontal="left" indent="1"/>
    </xf>
    <xf numFmtId="14" fontId="0" fillId="0" borderId="0" xfId="0" applyNumberFormat="1"/>
    <xf numFmtId="11" fontId="0" fillId="0" borderId="0" xfId="0" applyNumberFormat="1"/>
    <xf numFmtId="0" fontId="15" fillId="10" borderId="0" xfId="0" applyFont="1" applyFill="1"/>
    <xf numFmtId="0" fontId="0" fillId="7" borderId="0" xfId="0" applyFill="1"/>
    <xf numFmtId="0" fontId="2" fillId="6" borderId="1" xfId="0" applyFont="1" applyFill="1" applyBorder="1"/>
    <xf numFmtId="0" fontId="2" fillId="6" borderId="1" xfId="0" applyFont="1" applyFill="1" applyBorder="1" applyAlignment="1">
      <alignment horizontal="center"/>
    </xf>
    <xf numFmtId="0" fontId="2" fillId="0" borderId="0" xfId="0" applyFont="1" applyAlignment="1">
      <alignment vertical="top" wrapText="1"/>
    </xf>
    <xf numFmtId="0" fontId="17" fillId="7" borderId="0" xfId="0" applyFont="1" applyFill="1"/>
    <xf numFmtId="0" fontId="3" fillId="0" borderId="4" xfId="0" applyFont="1" applyBorder="1"/>
    <xf numFmtId="165" fontId="1" fillId="4" borderId="1" xfId="1" applyNumberFormat="1" applyFont="1" applyFill="1" applyBorder="1"/>
    <xf numFmtId="165" fontId="0" fillId="4" borderId="1" xfId="1" applyNumberFormat="1" applyFont="1" applyFill="1" applyBorder="1"/>
    <xf numFmtId="0" fontId="0" fillId="5" borderId="1" xfId="0" applyFill="1" applyBorder="1"/>
    <xf numFmtId="165" fontId="1" fillId="0" borderId="1" xfId="1" applyNumberFormat="1" applyFont="1" applyFill="1" applyBorder="1"/>
    <xf numFmtId="0" fontId="0" fillId="0" borderId="6" xfId="0" applyBorder="1"/>
    <xf numFmtId="17" fontId="0" fillId="0" borderId="1" xfId="0" applyNumberFormat="1" applyBorder="1"/>
    <xf numFmtId="9" fontId="0" fillId="0" borderId="1" xfId="0" applyNumberFormat="1" applyBorder="1"/>
    <xf numFmtId="9" fontId="0" fillId="0" borderId="0" xfId="2" applyFont="1"/>
    <xf numFmtId="1" fontId="0" fillId="0" borderId="1" xfId="1" applyNumberFormat="1" applyFont="1" applyBorder="1"/>
    <xf numFmtId="0" fontId="0" fillId="0" borderId="1" xfId="1" applyNumberFormat="1" applyFont="1" applyBorder="1"/>
    <xf numFmtId="165" fontId="0" fillId="13" borderId="1" xfId="1" applyNumberFormat="1" applyFont="1" applyFill="1" applyBorder="1"/>
    <xf numFmtId="167" fontId="0" fillId="0" borderId="1" xfId="2" applyNumberFormat="1" applyFont="1" applyBorder="1"/>
    <xf numFmtId="10" fontId="0" fillId="0" borderId="6" xfId="2" applyNumberFormat="1" applyFont="1" applyBorder="1"/>
    <xf numFmtId="166" fontId="0" fillId="0" borderId="1" xfId="2" applyNumberFormat="1" applyFont="1" applyFill="1" applyBorder="1"/>
    <xf numFmtId="166" fontId="0" fillId="0" borderId="6" xfId="2" applyNumberFormat="1" applyFont="1" applyBorder="1"/>
    <xf numFmtId="165" fontId="0" fillId="0" borderId="3" xfId="1" applyNumberFormat="1" applyFont="1" applyBorder="1"/>
    <xf numFmtId="164" fontId="0" fillId="0" borderId="0" xfId="0" applyNumberFormat="1"/>
    <xf numFmtId="41" fontId="0" fillId="0" borderId="1" xfId="1" applyNumberFormat="1" applyFont="1" applyBorder="1"/>
    <xf numFmtId="168" fontId="0" fillId="0" borderId="1" xfId="1" applyNumberFormat="1" applyFont="1" applyBorder="1"/>
    <xf numFmtId="165" fontId="0" fillId="14" borderId="1" xfId="1" applyNumberFormat="1" applyFont="1" applyFill="1" applyBorder="1"/>
    <xf numFmtId="167" fontId="0" fillId="14" borderId="1" xfId="2" applyNumberFormat="1" applyFont="1" applyFill="1" applyBorder="1"/>
    <xf numFmtId="165" fontId="0" fillId="0" borderId="1" xfId="2" applyNumberFormat="1" applyFont="1" applyBorder="1"/>
    <xf numFmtId="165" fontId="0" fillId="14" borderId="1" xfId="2" applyNumberFormat="1" applyFont="1" applyFill="1" applyBorder="1"/>
    <xf numFmtId="0" fontId="3" fillId="0" borderId="1" xfId="0" applyFont="1" applyBorder="1" applyAlignment="1">
      <alignment vertical="center"/>
    </xf>
    <xf numFmtId="0" fontId="0" fillId="0" borderId="1" xfId="0" applyBorder="1" applyAlignment="1">
      <alignment horizontal="fill"/>
    </xf>
    <xf numFmtId="0" fontId="0" fillId="0" borderId="0" xfId="0" applyAlignment="1">
      <alignment horizontal="fill"/>
    </xf>
    <xf numFmtId="0" fontId="11" fillId="11" borderId="2" xfId="0" applyFont="1" applyFill="1" applyBorder="1"/>
    <xf numFmtId="0" fontId="0" fillId="11" borderId="0" xfId="0" applyFill="1"/>
    <xf numFmtId="165" fontId="0" fillId="15" borderId="1" xfId="1" applyNumberFormat="1" applyFont="1" applyFill="1" applyBorder="1"/>
    <xf numFmtId="0" fontId="11" fillId="16" borderId="1" xfId="0" applyFont="1" applyFill="1" applyBorder="1"/>
    <xf numFmtId="0" fontId="11" fillId="16" borderId="1" xfId="0" applyFont="1" applyFill="1" applyBorder="1" applyAlignment="1">
      <alignment horizontal="center"/>
    </xf>
    <xf numFmtId="0" fontId="11" fillId="13" borderId="0" xfId="0" applyFont="1" applyFill="1"/>
    <xf numFmtId="0" fontId="0" fillId="17" borderId="0" xfId="0" applyFill="1"/>
    <xf numFmtId="0" fontId="11" fillId="17" borderId="0" xfId="0" applyFont="1" applyFill="1"/>
    <xf numFmtId="0" fontId="2" fillId="18" borderId="0" xfId="0" applyFont="1" applyFill="1"/>
    <xf numFmtId="0" fontId="11" fillId="19" borderId="0" xfId="0" applyFont="1" applyFill="1"/>
    <xf numFmtId="0" fontId="15" fillId="19" borderId="0" xfId="0" applyFont="1" applyFill="1"/>
    <xf numFmtId="0" fontId="0" fillId="20" borderId="0" xfId="0" applyFill="1"/>
    <xf numFmtId="0" fontId="17" fillId="20" borderId="0" xfId="0" applyFont="1" applyFill="1"/>
    <xf numFmtId="0" fontId="0" fillId="21" borderId="0" xfId="0" applyFill="1"/>
    <xf numFmtId="0" fontId="15" fillId="21" borderId="0" xfId="0" applyFont="1" applyFill="1"/>
    <xf numFmtId="0" fontId="2" fillId="19" borderId="0" xfId="0" applyFont="1" applyFill="1"/>
    <xf numFmtId="0" fontId="0" fillId="19" borderId="0" xfId="0" applyFill="1"/>
    <xf numFmtId="0" fontId="19" fillId="0" borderId="1" xfId="0" applyFont="1" applyBorder="1"/>
    <xf numFmtId="0" fontId="11" fillId="12" borderId="1" xfId="0" applyFont="1" applyFill="1" applyBorder="1" applyAlignment="1">
      <alignment horizontal="center"/>
    </xf>
    <xf numFmtId="0" fontId="0" fillId="9" borderId="1" xfId="0" applyFill="1" applyBorder="1" applyAlignment="1">
      <alignment horizontal="center"/>
    </xf>
    <xf numFmtId="0" fontId="0" fillId="8" borderId="0" xfId="0" applyFill="1" applyAlignment="1">
      <alignment horizontal="center"/>
    </xf>
    <xf numFmtId="0" fontId="0" fillId="0" borderId="5" xfId="0" quotePrefix="1" applyBorder="1" applyAlignment="1">
      <alignment horizontal="left" vertical="top" wrapText="1"/>
    </xf>
    <xf numFmtId="0" fontId="0" fillId="0" borderId="2" xfId="0" quotePrefix="1"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1" xfId="0" quotePrefix="1" applyBorder="1" applyAlignment="1">
      <alignment horizontal="left" vertical="top" wrapText="1"/>
    </xf>
    <xf numFmtId="0" fontId="0" fillId="0" borderId="1" xfId="0" applyBorder="1" applyAlignment="1">
      <alignment horizontal="left" vertical="top" wrapText="1"/>
    </xf>
    <xf numFmtId="0" fontId="11" fillId="12" borderId="7" xfId="0" applyFont="1" applyFill="1" applyBorder="1" applyAlignment="1">
      <alignment horizontal="center"/>
    </xf>
    <xf numFmtId="0" fontId="11" fillId="12" borderId="0" xfId="0" applyFont="1" applyFill="1" applyAlignment="1">
      <alignment horizontal="center"/>
    </xf>
    <xf numFmtId="0" fontId="0" fillId="9" borderId="7" xfId="0" applyFill="1" applyBorder="1" applyAlignment="1">
      <alignment horizontal="center"/>
    </xf>
    <xf numFmtId="0" fontId="0" fillId="9" borderId="0" xfId="0" applyFill="1" applyAlignment="1">
      <alignment horizontal="center"/>
    </xf>
    <xf numFmtId="0" fontId="0" fillId="8" borderId="1" xfId="0" applyFill="1" applyBorder="1" applyAlignment="1">
      <alignment horizontal="center"/>
    </xf>
    <xf numFmtId="0" fontId="7" fillId="0" borderId="0" xfId="3"/>
  </cellXfs>
  <cellStyles count="8">
    <cellStyle name="Comma" xfId="1" builtinId="3"/>
    <cellStyle name="Hyperlink" xfId="3" builtinId="8"/>
    <cellStyle name="Normal" xfId="0" builtinId="0"/>
    <cellStyle name="Normal 11" xfId="6" xr:uid="{B7CFFE87-F9BD-5D4C-BF37-88A1A3E6BBB0}"/>
    <cellStyle name="Normal 2" xfId="4" xr:uid="{4F6CDDE6-C423-014A-B032-B384FFAC1A8E}"/>
    <cellStyle name="Normal 7" xfId="7" xr:uid="{874291D9-4F89-804D-9E6E-D80760F7D534}"/>
    <cellStyle name="Per cent 2" xfId="5" xr:uid="{F7F7D6AB-4F61-D245-83CE-58F838748C2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 Id="rId27"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chemeClr val="tx1">
                    <a:lumMod val="65000"/>
                    <a:lumOff val="35000"/>
                  </a:schemeClr>
                </a:solidFill>
                <a:latin typeface="+mn-lt"/>
                <a:ea typeface="+mn-ea"/>
                <a:cs typeface="+mn-cs"/>
              </a:defRPr>
            </a:pPr>
            <a:r>
              <a:rPr lang="en-GB"/>
              <a:t>Social benefit expenditure (economic classification) by type, % of GNI, plus provident fund withdrawals</a:t>
            </a:r>
          </a:p>
        </c:rich>
      </c:tx>
      <c:overlay val="0"/>
      <c:spPr>
        <a:noFill/>
        <a:ln>
          <a:noFill/>
        </a:ln>
        <a:effectLst/>
      </c:spPr>
      <c:txPr>
        <a:bodyPr rot="0" spcFirstLastPara="1" vertOverflow="ellipsis" vert="horz" wrap="square" anchor="ctr" anchorCtr="1"/>
        <a:lstStyle/>
        <a:p>
          <a:pPr>
            <a:defRPr sz="132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COK!$G$97</c:f>
              <c:strCache>
                <c:ptCount val="1"/>
                <c:pt idx="0">
                  <c:v>Social insurance benefits (271)</c:v>
                </c:pt>
              </c:strCache>
            </c:strRef>
          </c:tx>
          <c:spPr>
            <a:solidFill>
              <a:schemeClr val="accent1"/>
            </a:solidFill>
            <a:ln>
              <a:noFill/>
            </a:ln>
            <a:effectLst/>
          </c:spPr>
          <c:invertIfNegative val="0"/>
          <c:cat>
            <c:strRef>
              <c:f>COK!$R$9:$AC$9</c:f>
              <c:strCache>
                <c:ptCount val="12"/>
                <c:pt idx="0">
                  <c:v>2012-13</c:v>
                </c:pt>
                <c:pt idx="1">
                  <c:v>2013-14</c:v>
                </c:pt>
                <c:pt idx="2">
                  <c:v>2014-15</c:v>
                </c:pt>
                <c:pt idx="3">
                  <c:v>2015-16</c:v>
                </c:pt>
                <c:pt idx="4">
                  <c:v>2016-17</c:v>
                </c:pt>
                <c:pt idx="5">
                  <c:v>2017-18</c:v>
                </c:pt>
                <c:pt idx="6">
                  <c:v>2018-19</c:v>
                </c:pt>
                <c:pt idx="7">
                  <c:v>2019-20</c:v>
                </c:pt>
                <c:pt idx="8">
                  <c:v>2020-21</c:v>
                </c:pt>
                <c:pt idx="9">
                  <c:v>2021-22</c:v>
                </c:pt>
                <c:pt idx="10">
                  <c:v>2022-23</c:v>
                </c:pt>
                <c:pt idx="11">
                  <c:v>2023-24</c:v>
                </c:pt>
              </c:strCache>
            </c:strRef>
          </c:cat>
          <c:val>
            <c:numRef>
              <c:f>COK!$R$97:$AA$97</c:f>
              <c:numCache>
                <c:formatCode>0.00%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A579-644E-9542-DF4A5C0AF2F5}"/>
            </c:ext>
          </c:extLst>
        </c:ser>
        <c:ser>
          <c:idx val="1"/>
          <c:order val="1"/>
          <c:tx>
            <c:strRef>
              <c:f>COK!$G$98</c:f>
              <c:strCache>
                <c:ptCount val="1"/>
                <c:pt idx="0">
                  <c:v>Social assistance benefits (272)</c:v>
                </c:pt>
              </c:strCache>
            </c:strRef>
          </c:tx>
          <c:spPr>
            <a:solidFill>
              <a:schemeClr val="accent2"/>
            </a:solidFill>
            <a:ln>
              <a:noFill/>
            </a:ln>
            <a:effectLst/>
          </c:spPr>
          <c:invertIfNegative val="0"/>
          <c:cat>
            <c:strRef>
              <c:f>COK!$R$9:$AC$9</c:f>
              <c:strCache>
                <c:ptCount val="12"/>
                <c:pt idx="0">
                  <c:v>2012-13</c:v>
                </c:pt>
                <c:pt idx="1">
                  <c:v>2013-14</c:v>
                </c:pt>
                <c:pt idx="2">
                  <c:v>2014-15</c:v>
                </c:pt>
                <c:pt idx="3">
                  <c:v>2015-16</c:v>
                </c:pt>
                <c:pt idx="4">
                  <c:v>2016-17</c:v>
                </c:pt>
                <c:pt idx="5">
                  <c:v>2017-18</c:v>
                </c:pt>
                <c:pt idx="6">
                  <c:v>2018-19</c:v>
                </c:pt>
                <c:pt idx="7">
                  <c:v>2019-20</c:v>
                </c:pt>
                <c:pt idx="8">
                  <c:v>2020-21</c:v>
                </c:pt>
                <c:pt idx="9">
                  <c:v>2021-22</c:v>
                </c:pt>
                <c:pt idx="10">
                  <c:v>2022-23</c:v>
                </c:pt>
                <c:pt idx="11">
                  <c:v>2023-24</c:v>
                </c:pt>
              </c:strCache>
            </c:strRef>
          </c:cat>
          <c:val>
            <c:numRef>
              <c:f>COK!$R$98:$AA$98</c:f>
              <c:numCache>
                <c:formatCode>0.00%</c:formatCode>
                <c:ptCount val="10"/>
                <c:pt idx="0">
                  <c:v>3.713622451755727E-2</c:v>
                </c:pt>
                <c:pt idx="1">
                  <c:v>3.7439378079620687E-2</c:v>
                </c:pt>
                <c:pt idx="2">
                  <c:v>3.781961270190777E-2</c:v>
                </c:pt>
                <c:pt idx="3">
                  <c:v>3.843780634036463E-2</c:v>
                </c:pt>
                <c:pt idx="4">
                  <c:v>3.4501060721737274E-2</c:v>
                </c:pt>
                <c:pt idx="5">
                  <c:v>3.4977853149171304E-2</c:v>
                </c:pt>
                <c:pt idx="6">
                  <c:v>3.5340797822798843E-2</c:v>
                </c:pt>
                <c:pt idx="7">
                  <c:v>4.8010955596593415E-2</c:v>
                </c:pt>
                <c:pt idx="8">
                  <c:v>6.0909950514243361E-2</c:v>
                </c:pt>
                <c:pt idx="9">
                  <c:v>4.7138215692814164E-2</c:v>
                </c:pt>
              </c:numCache>
            </c:numRef>
          </c:val>
          <c:extLst>
            <c:ext xmlns:c16="http://schemas.microsoft.com/office/drawing/2014/chart" uri="{C3380CC4-5D6E-409C-BE32-E72D297353CC}">
              <c16:uniqueId val="{00000001-A579-644E-9542-DF4A5C0AF2F5}"/>
            </c:ext>
          </c:extLst>
        </c:ser>
        <c:ser>
          <c:idx val="2"/>
          <c:order val="2"/>
          <c:tx>
            <c:strRef>
              <c:f>COK!$G$99</c:f>
              <c:strCache>
                <c:ptCount val="1"/>
                <c:pt idx="0">
                  <c:v>Public servant benefits (273)</c:v>
                </c:pt>
              </c:strCache>
            </c:strRef>
          </c:tx>
          <c:spPr>
            <a:solidFill>
              <a:schemeClr val="accent3"/>
            </a:solidFill>
            <a:ln>
              <a:noFill/>
            </a:ln>
            <a:effectLst/>
          </c:spPr>
          <c:invertIfNegative val="0"/>
          <c:cat>
            <c:strRef>
              <c:f>COK!$R$9:$AC$9</c:f>
              <c:strCache>
                <c:ptCount val="12"/>
                <c:pt idx="0">
                  <c:v>2012-13</c:v>
                </c:pt>
                <c:pt idx="1">
                  <c:v>2013-14</c:v>
                </c:pt>
                <c:pt idx="2">
                  <c:v>2014-15</c:v>
                </c:pt>
                <c:pt idx="3">
                  <c:v>2015-16</c:v>
                </c:pt>
                <c:pt idx="4">
                  <c:v>2016-17</c:v>
                </c:pt>
                <c:pt idx="5">
                  <c:v>2017-18</c:v>
                </c:pt>
                <c:pt idx="6">
                  <c:v>2018-19</c:v>
                </c:pt>
                <c:pt idx="7">
                  <c:v>2019-20</c:v>
                </c:pt>
                <c:pt idx="8">
                  <c:v>2020-21</c:v>
                </c:pt>
                <c:pt idx="9">
                  <c:v>2021-22</c:v>
                </c:pt>
                <c:pt idx="10">
                  <c:v>2022-23</c:v>
                </c:pt>
                <c:pt idx="11">
                  <c:v>2023-24</c:v>
                </c:pt>
              </c:strCache>
            </c:strRef>
          </c:cat>
          <c:val>
            <c:numRef>
              <c:f>COK!$R$99:$AA$99</c:f>
              <c:numCache>
                <c:formatCode>0.00%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A579-644E-9542-DF4A5C0AF2F5}"/>
            </c:ext>
          </c:extLst>
        </c:ser>
        <c:ser>
          <c:idx val="3"/>
          <c:order val="3"/>
          <c:tx>
            <c:strRef>
              <c:f>COK!$G$102</c:f>
              <c:strCache>
                <c:ptCount val="1"/>
                <c:pt idx="0">
                  <c:v>Provident fund withdrawals</c:v>
                </c:pt>
              </c:strCache>
            </c:strRef>
          </c:tx>
          <c:spPr>
            <a:pattFill prst="dkUpDiag">
              <a:fgClr>
                <a:schemeClr val="accent5"/>
              </a:fgClr>
              <a:bgClr>
                <a:schemeClr val="bg1"/>
              </a:bgClr>
            </a:pattFill>
            <a:ln>
              <a:noFill/>
            </a:ln>
            <a:effectLst/>
          </c:spPr>
          <c:invertIfNegative val="0"/>
          <c:cat>
            <c:strRef>
              <c:f>COK!$R$9:$AC$9</c:f>
              <c:strCache>
                <c:ptCount val="12"/>
                <c:pt idx="0">
                  <c:v>2012-13</c:v>
                </c:pt>
                <c:pt idx="1">
                  <c:v>2013-14</c:v>
                </c:pt>
                <c:pt idx="2">
                  <c:v>2014-15</c:v>
                </c:pt>
                <c:pt idx="3">
                  <c:v>2015-16</c:v>
                </c:pt>
                <c:pt idx="4">
                  <c:v>2016-17</c:v>
                </c:pt>
                <c:pt idx="5">
                  <c:v>2017-18</c:v>
                </c:pt>
                <c:pt idx="6">
                  <c:v>2018-19</c:v>
                </c:pt>
                <c:pt idx="7">
                  <c:v>2019-20</c:v>
                </c:pt>
                <c:pt idx="8">
                  <c:v>2020-21</c:v>
                </c:pt>
                <c:pt idx="9">
                  <c:v>2021-22</c:v>
                </c:pt>
                <c:pt idx="10">
                  <c:v>2022-23</c:v>
                </c:pt>
                <c:pt idx="11">
                  <c:v>2023-24</c:v>
                </c:pt>
              </c:strCache>
            </c:strRef>
          </c:cat>
          <c:val>
            <c:numRef>
              <c:f>COK!$R$102:$AA$102</c:f>
              <c:numCache>
                <c:formatCode>0.00%</c:formatCode>
                <c:ptCount val="10"/>
                <c:pt idx="0">
                  <c:v>0</c:v>
                </c:pt>
                <c:pt idx="1">
                  <c:v>0</c:v>
                </c:pt>
                <c:pt idx="2">
                  <c:v>0</c:v>
                </c:pt>
                <c:pt idx="3">
                  <c:v>2.7764053350735288E-3</c:v>
                </c:pt>
                <c:pt idx="4">
                  <c:v>3.8481062344453134E-3</c:v>
                </c:pt>
                <c:pt idx="5">
                  <c:v>3.4956297689810083E-3</c:v>
                </c:pt>
                <c:pt idx="6">
                  <c:v>4.3738472684116325E-3</c:v>
                </c:pt>
                <c:pt idx="7">
                  <c:v>6.515735343652072E-3</c:v>
                </c:pt>
                <c:pt idx="8">
                  <c:v>6.7400949763600877E-3</c:v>
                </c:pt>
                <c:pt idx="9">
                  <c:v>1.6777607551967055E-2</c:v>
                </c:pt>
              </c:numCache>
            </c:numRef>
          </c:val>
          <c:extLst>
            <c:ext xmlns:c16="http://schemas.microsoft.com/office/drawing/2014/chart" uri="{C3380CC4-5D6E-409C-BE32-E72D297353CC}">
              <c16:uniqueId val="{00000003-A579-644E-9542-DF4A5C0AF2F5}"/>
            </c:ext>
          </c:extLst>
        </c:ser>
        <c:dLbls>
          <c:showLegendKey val="0"/>
          <c:showVal val="0"/>
          <c:showCatName val="0"/>
          <c:showSerName val="0"/>
          <c:showPercent val="0"/>
          <c:showBubbleSize val="0"/>
        </c:dLbls>
        <c:gapWidth val="30"/>
        <c:overlap val="100"/>
        <c:axId val="1241188112"/>
        <c:axId val="1056349920"/>
      </c:barChart>
      <c:lineChart>
        <c:grouping val="standard"/>
        <c:varyColors val="0"/>
        <c:ser>
          <c:idx val="4"/>
          <c:order val="4"/>
          <c:tx>
            <c:strRef>
              <c:f>COK!$G$100</c:f>
              <c:strCache>
                <c:ptCount val="1"/>
                <c:pt idx="0">
                  <c:v>Social benefits (27)</c:v>
                </c:pt>
              </c:strCache>
            </c:strRef>
          </c:tx>
          <c:spPr>
            <a:ln w="25400" cap="rnd">
              <a:noFill/>
              <a:round/>
            </a:ln>
            <a:effectLst/>
          </c:spPr>
          <c:marker>
            <c:symbol val="circle"/>
            <c:size val="5"/>
            <c:spPr>
              <a:solidFill>
                <a:schemeClr val="tx1"/>
              </a:solidFill>
              <a:ln w="9525">
                <a:noFill/>
              </a:ln>
              <a:effectLst/>
            </c:spPr>
          </c:marker>
          <c:dLbls>
            <c:spPr>
              <a:noFill/>
              <a:ln>
                <a:noFill/>
              </a:ln>
              <a:effectLst/>
            </c:spPr>
            <c:txPr>
              <a:bodyPr rot="0" spcFirstLastPara="1" vertOverflow="ellipsis" vert="horz" wrap="square" anchor="ctr" anchorCtr="1"/>
              <a:lstStyle/>
              <a:p>
                <a:pPr>
                  <a:defRPr sz="11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eparator>, </c:separator>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COK!$R$9:$AC$9</c:f>
              <c:strCache>
                <c:ptCount val="12"/>
                <c:pt idx="0">
                  <c:v>2012-13</c:v>
                </c:pt>
                <c:pt idx="1">
                  <c:v>2013-14</c:v>
                </c:pt>
                <c:pt idx="2">
                  <c:v>2014-15</c:v>
                </c:pt>
                <c:pt idx="3">
                  <c:v>2015-16</c:v>
                </c:pt>
                <c:pt idx="4">
                  <c:v>2016-17</c:v>
                </c:pt>
                <c:pt idx="5">
                  <c:v>2017-18</c:v>
                </c:pt>
                <c:pt idx="6">
                  <c:v>2018-19</c:v>
                </c:pt>
                <c:pt idx="7">
                  <c:v>2019-20</c:v>
                </c:pt>
                <c:pt idx="8">
                  <c:v>2020-21</c:v>
                </c:pt>
                <c:pt idx="9">
                  <c:v>2021-22</c:v>
                </c:pt>
                <c:pt idx="10">
                  <c:v>2022-23</c:v>
                </c:pt>
                <c:pt idx="11">
                  <c:v>2023-24</c:v>
                </c:pt>
              </c:strCache>
            </c:strRef>
          </c:cat>
          <c:val>
            <c:numRef>
              <c:f>COK!$R$100:$AA$100</c:f>
              <c:numCache>
                <c:formatCode>0.00%</c:formatCode>
                <c:ptCount val="10"/>
                <c:pt idx="0">
                  <c:v>3.713622451755727E-2</c:v>
                </c:pt>
                <c:pt idx="1">
                  <c:v>3.7439378079620687E-2</c:v>
                </c:pt>
                <c:pt idx="2">
                  <c:v>3.781961270190777E-2</c:v>
                </c:pt>
                <c:pt idx="3">
                  <c:v>3.843780634036463E-2</c:v>
                </c:pt>
                <c:pt idx="4">
                  <c:v>3.4501060721737274E-2</c:v>
                </c:pt>
                <c:pt idx="5">
                  <c:v>3.4977853149171304E-2</c:v>
                </c:pt>
                <c:pt idx="6">
                  <c:v>3.5340797822798843E-2</c:v>
                </c:pt>
                <c:pt idx="7">
                  <c:v>4.8010955596593415E-2</c:v>
                </c:pt>
                <c:pt idx="8">
                  <c:v>6.0909950514243361E-2</c:v>
                </c:pt>
                <c:pt idx="9">
                  <c:v>4.7138215692814164E-2</c:v>
                </c:pt>
              </c:numCache>
            </c:numRef>
          </c:val>
          <c:smooth val="0"/>
          <c:extLst>
            <c:ext xmlns:c16="http://schemas.microsoft.com/office/drawing/2014/chart" uri="{C3380CC4-5D6E-409C-BE32-E72D297353CC}">
              <c16:uniqueId val="{00000004-A579-644E-9542-DF4A5C0AF2F5}"/>
            </c:ext>
          </c:extLst>
        </c:ser>
        <c:dLbls>
          <c:showLegendKey val="0"/>
          <c:showVal val="0"/>
          <c:showCatName val="0"/>
          <c:showSerName val="0"/>
          <c:showPercent val="0"/>
          <c:showBubbleSize val="0"/>
        </c:dLbls>
        <c:marker val="1"/>
        <c:smooth val="0"/>
        <c:axId val="1241188112"/>
        <c:axId val="1056349920"/>
      </c:lineChart>
      <c:catAx>
        <c:axId val="12411881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056349920"/>
        <c:crosses val="autoZero"/>
        <c:auto val="1"/>
        <c:lblAlgn val="ctr"/>
        <c:lblOffset val="100"/>
        <c:noMultiLvlLbl val="0"/>
      </c:catAx>
      <c:valAx>
        <c:axId val="105634992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2411881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10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chemeClr val="tx1">
                    <a:lumMod val="65000"/>
                    <a:lumOff val="35000"/>
                  </a:schemeClr>
                </a:solidFill>
                <a:latin typeface="+mn-lt"/>
                <a:ea typeface="+mn-ea"/>
                <a:cs typeface="+mn-cs"/>
              </a:defRPr>
            </a:pPr>
            <a:r>
              <a:rPr lang="en-GB"/>
              <a:t>Social assistance expenditure (economic classification) by function (COFOG), % of GNI</a:t>
            </a:r>
          </a:p>
        </c:rich>
      </c:tx>
      <c:overlay val="0"/>
      <c:spPr>
        <a:noFill/>
        <a:ln>
          <a:noFill/>
        </a:ln>
        <a:effectLst/>
      </c:spPr>
      <c:txPr>
        <a:bodyPr rot="0" spcFirstLastPara="1" vertOverflow="ellipsis" vert="horz" wrap="square" anchor="ctr" anchorCtr="1"/>
        <a:lstStyle/>
        <a:p>
          <a:pPr>
            <a:defRPr sz="132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COK!$G$166</c:f>
              <c:strCache>
                <c:ptCount val="1"/>
                <c:pt idx="0">
                  <c:v>Sickness and disability (7101)</c:v>
                </c:pt>
              </c:strCache>
            </c:strRef>
          </c:tx>
          <c:spPr>
            <a:solidFill>
              <a:schemeClr val="accent1"/>
            </a:solidFill>
            <a:ln>
              <a:noFill/>
            </a:ln>
            <a:effectLst/>
          </c:spPr>
          <c:invertIfNegative val="0"/>
          <c:cat>
            <c:strRef>
              <c:f>COK!$N$9:$AA$9</c:f>
              <c:strCache>
                <c:ptCount val="11"/>
                <c:pt idx="0">
                  <c:v>2011-12</c:v>
                </c:pt>
                <c:pt idx="1">
                  <c:v>2012-13</c:v>
                </c:pt>
                <c:pt idx="2">
                  <c:v>2013-14</c:v>
                </c:pt>
                <c:pt idx="3">
                  <c:v>2014-15</c:v>
                </c:pt>
                <c:pt idx="4">
                  <c:v>2015-16</c:v>
                </c:pt>
                <c:pt idx="5">
                  <c:v>2016-17</c:v>
                </c:pt>
                <c:pt idx="6">
                  <c:v>2017-18</c:v>
                </c:pt>
                <c:pt idx="7">
                  <c:v>2018-19</c:v>
                </c:pt>
                <c:pt idx="8">
                  <c:v>2019-20</c:v>
                </c:pt>
                <c:pt idx="9">
                  <c:v>2020-21</c:v>
                </c:pt>
                <c:pt idx="10">
                  <c:v>2021-22</c:v>
                </c:pt>
              </c:strCache>
            </c:strRef>
          </c:cat>
          <c:val>
            <c:numRef>
              <c:f>COK!$N$166:$AA$166</c:f>
              <c:numCache>
                <c:formatCode>0.00%</c:formatCode>
                <c:ptCount val="11"/>
                <c:pt idx="0">
                  <c:v>2.3793924300119181E-3</c:v>
                </c:pt>
                <c:pt idx="1">
                  <c:v>2.1642333077627721E-3</c:v>
                </c:pt>
                <c:pt idx="2">
                  <c:v>1.6847777657871483E-3</c:v>
                </c:pt>
                <c:pt idx="3">
                  <c:v>1.7136527696698916E-3</c:v>
                </c:pt>
                <c:pt idx="4">
                  <c:v>1.7347520827265003E-3</c:v>
                </c:pt>
                <c:pt idx="5">
                  <c:v>1.8395210795921794E-3</c:v>
                </c:pt>
                <c:pt idx="6">
                  <c:v>1.7068871713644314E-3</c:v>
                </c:pt>
                <c:pt idx="7">
                  <c:v>1.6521910987923147E-3</c:v>
                </c:pt>
                <c:pt idx="8">
                  <c:v>2.7510017575853585E-3</c:v>
                </c:pt>
                <c:pt idx="9">
                  <c:v>4.3940550390043137E-3</c:v>
                </c:pt>
                <c:pt idx="10">
                  <c:v>3.7370541977327816E-3</c:v>
                </c:pt>
              </c:numCache>
            </c:numRef>
          </c:val>
          <c:extLst>
            <c:ext xmlns:c16="http://schemas.microsoft.com/office/drawing/2014/chart" uri="{C3380CC4-5D6E-409C-BE32-E72D297353CC}">
              <c16:uniqueId val="{00000000-5EAA-B342-8F69-CE0ED9D53206}"/>
            </c:ext>
          </c:extLst>
        </c:ser>
        <c:ser>
          <c:idx val="1"/>
          <c:order val="1"/>
          <c:tx>
            <c:strRef>
              <c:f>COK!$G$167</c:f>
              <c:strCache>
                <c:ptCount val="1"/>
                <c:pt idx="0">
                  <c:v>Old age and survivors (7102/3)</c:v>
                </c:pt>
              </c:strCache>
            </c:strRef>
          </c:tx>
          <c:spPr>
            <a:solidFill>
              <a:schemeClr val="accent2"/>
            </a:solidFill>
            <a:ln>
              <a:noFill/>
            </a:ln>
            <a:effectLst/>
          </c:spPr>
          <c:invertIfNegative val="0"/>
          <c:cat>
            <c:strRef>
              <c:f>COK!$N$9:$AA$9</c:f>
              <c:strCache>
                <c:ptCount val="11"/>
                <c:pt idx="0">
                  <c:v>2011-12</c:v>
                </c:pt>
                <c:pt idx="1">
                  <c:v>2012-13</c:v>
                </c:pt>
                <c:pt idx="2">
                  <c:v>2013-14</c:v>
                </c:pt>
                <c:pt idx="3">
                  <c:v>2014-15</c:v>
                </c:pt>
                <c:pt idx="4">
                  <c:v>2015-16</c:v>
                </c:pt>
                <c:pt idx="5">
                  <c:v>2016-17</c:v>
                </c:pt>
                <c:pt idx="6">
                  <c:v>2017-18</c:v>
                </c:pt>
                <c:pt idx="7">
                  <c:v>2018-19</c:v>
                </c:pt>
                <c:pt idx="8">
                  <c:v>2019-20</c:v>
                </c:pt>
                <c:pt idx="9">
                  <c:v>2020-21</c:v>
                </c:pt>
                <c:pt idx="10">
                  <c:v>2021-22</c:v>
                </c:pt>
              </c:strCache>
            </c:strRef>
          </c:cat>
          <c:val>
            <c:numRef>
              <c:f>COK!$N$167:$AA$167</c:f>
              <c:numCache>
                <c:formatCode>0.00%</c:formatCode>
                <c:ptCount val="11"/>
                <c:pt idx="0">
                  <c:v>2.1747584350114257E-2</c:v>
                </c:pt>
                <c:pt idx="1">
                  <c:v>2.4919308982306258E-2</c:v>
                </c:pt>
                <c:pt idx="2">
                  <c:v>2.6488014865570949E-2</c:v>
                </c:pt>
                <c:pt idx="3">
                  <c:v>2.7568461055497449E-2</c:v>
                </c:pt>
                <c:pt idx="4">
                  <c:v>2.8416492665516123E-2</c:v>
                </c:pt>
                <c:pt idx="5">
                  <c:v>2.524440275000427E-2</c:v>
                </c:pt>
                <c:pt idx="6">
                  <c:v>2.3751609678575713E-2</c:v>
                </c:pt>
                <c:pt idx="7">
                  <c:v>2.3312065581084316E-2</c:v>
                </c:pt>
                <c:pt idx="8">
                  <c:v>3.0316286919412554E-2</c:v>
                </c:pt>
                <c:pt idx="9">
                  <c:v>3.7468692084299218E-2</c:v>
                </c:pt>
                <c:pt idx="10">
                  <c:v>2.8873497322455921E-2</c:v>
                </c:pt>
              </c:numCache>
            </c:numRef>
          </c:val>
          <c:extLst>
            <c:ext xmlns:c16="http://schemas.microsoft.com/office/drawing/2014/chart" uri="{C3380CC4-5D6E-409C-BE32-E72D297353CC}">
              <c16:uniqueId val="{00000001-5EAA-B342-8F69-CE0ED9D53206}"/>
            </c:ext>
          </c:extLst>
        </c:ser>
        <c:ser>
          <c:idx val="2"/>
          <c:order val="2"/>
          <c:tx>
            <c:strRef>
              <c:f>COK!$G$168</c:f>
              <c:strCache>
                <c:ptCount val="1"/>
                <c:pt idx="0">
                  <c:v>Family and children (7104)</c:v>
                </c:pt>
              </c:strCache>
            </c:strRef>
          </c:tx>
          <c:spPr>
            <a:solidFill>
              <a:schemeClr val="accent3"/>
            </a:solidFill>
            <a:ln>
              <a:noFill/>
            </a:ln>
            <a:effectLst/>
          </c:spPr>
          <c:invertIfNegative val="0"/>
          <c:cat>
            <c:strRef>
              <c:f>COK!$N$9:$AA$9</c:f>
              <c:strCache>
                <c:ptCount val="11"/>
                <c:pt idx="0">
                  <c:v>2011-12</c:v>
                </c:pt>
                <c:pt idx="1">
                  <c:v>2012-13</c:v>
                </c:pt>
                <c:pt idx="2">
                  <c:v>2013-14</c:v>
                </c:pt>
                <c:pt idx="3">
                  <c:v>2014-15</c:v>
                </c:pt>
                <c:pt idx="4">
                  <c:v>2015-16</c:v>
                </c:pt>
                <c:pt idx="5">
                  <c:v>2016-17</c:v>
                </c:pt>
                <c:pt idx="6">
                  <c:v>2017-18</c:v>
                </c:pt>
                <c:pt idx="7">
                  <c:v>2018-19</c:v>
                </c:pt>
                <c:pt idx="8">
                  <c:v>2019-20</c:v>
                </c:pt>
                <c:pt idx="9">
                  <c:v>2020-21</c:v>
                </c:pt>
                <c:pt idx="10">
                  <c:v>2021-22</c:v>
                </c:pt>
              </c:strCache>
            </c:strRef>
          </c:cat>
          <c:val>
            <c:numRef>
              <c:f>COK!$N$168:$AA$168</c:f>
              <c:numCache>
                <c:formatCode>0.00%</c:formatCode>
                <c:ptCount val="11"/>
                <c:pt idx="0">
                  <c:v>7.9744240368508513E-3</c:v>
                </c:pt>
                <c:pt idx="1">
                  <c:v>8.256527383231245E-3</c:v>
                </c:pt>
                <c:pt idx="2">
                  <c:v>7.6992798981669634E-3</c:v>
                </c:pt>
                <c:pt idx="3">
                  <c:v>7.1241796221104669E-3</c:v>
                </c:pt>
                <c:pt idx="4">
                  <c:v>6.8983914989250439E-3</c:v>
                </c:pt>
                <c:pt idx="5">
                  <c:v>6.1774583914998857E-3</c:v>
                </c:pt>
                <c:pt idx="6">
                  <c:v>8.3681555172594995E-3</c:v>
                </c:pt>
                <c:pt idx="7">
                  <c:v>9.2613066119288379E-3</c:v>
                </c:pt>
                <c:pt idx="8">
                  <c:v>1.3560334254077294E-2</c:v>
                </c:pt>
                <c:pt idx="9">
                  <c:v>1.6618110544146351E-2</c:v>
                </c:pt>
                <c:pt idx="10">
                  <c:v>1.3038444026845892E-2</c:v>
                </c:pt>
              </c:numCache>
            </c:numRef>
          </c:val>
          <c:extLst>
            <c:ext xmlns:c16="http://schemas.microsoft.com/office/drawing/2014/chart" uri="{C3380CC4-5D6E-409C-BE32-E72D297353CC}">
              <c16:uniqueId val="{00000002-5EAA-B342-8F69-CE0ED9D53206}"/>
            </c:ext>
          </c:extLst>
        </c:ser>
        <c:ser>
          <c:idx val="3"/>
          <c:order val="3"/>
          <c:tx>
            <c:strRef>
              <c:f>COK!$G$169</c:f>
              <c:strCache>
                <c:ptCount val="1"/>
                <c:pt idx="0">
                  <c:v>Unemployment (7105)</c:v>
                </c:pt>
              </c:strCache>
            </c:strRef>
          </c:tx>
          <c:spPr>
            <a:solidFill>
              <a:schemeClr val="accent4"/>
            </a:solidFill>
            <a:ln>
              <a:noFill/>
            </a:ln>
            <a:effectLst/>
          </c:spPr>
          <c:invertIfNegative val="0"/>
          <c:cat>
            <c:strRef>
              <c:f>COK!$N$9:$AA$9</c:f>
              <c:strCache>
                <c:ptCount val="11"/>
                <c:pt idx="0">
                  <c:v>2011-12</c:v>
                </c:pt>
                <c:pt idx="1">
                  <c:v>2012-13</c:v>
                </c:pt>
                <c:pt idx="2">
                  <c:v>2013-14</c:v>
                </c:pt>
                <c:pt idx="3">
                  <c:v>2014-15</c:v>
                </c:pt>
                <c:pt idx="4">
                  <c:v>2015-16</c:v>
                </c:pt>
                <c:pt idx="5">
                  <c:v>2016-17</c:v>
                </c:pt>
                <c:pt idx="6">
                  <c:v>2017-18</c:v>
                </c:pt>
                <c:pt idx="7">
                  <c:v>2018-19</c:v>
                </c:pt>
                <c:pt idx="8">
                  <c:v>2019-20</c:v>
                </c:pt>
                <c:pt idx="9">
                  <c:v>2020-21</c:v>
                </c:pt>
                <c:pt idx="10">
                  <c:v>2021-22</c:v>
                </c:pt>
              </c:strCache>
            </c:strRef>
          </c:cat>
          <c:val>
            <c:numRef>
              <c:f>COK!$N$169:$AA$169</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3-5EAA-B342-8F69-CE0ED9D53206}"/>
            </c:ext>
          </c:extLst>
        </c:ser>
        <c:ser>
          <c:idx val="5"/>
          <c:order val="4"/>
          <c:tx>
            <c:strRef>
              <c:f>COK!$G$170</c:f>
              <c:strCache>
                <c:ptCount val="1"/>
                <c:pt idx="0">
                  <c:v>Housing (7106)</c:v>
                </c:pt>
              </c:strCache>
            </c:strRef>
          </c:tx>
          <c:spPr>
            <a:solidFill>
              <a:schemeClr val="accent6"/>
            </a:solidFill>
            <a:ln>
              <a:noFill/>
            </a:ln>
            <a:effectLst/>
          </c:spPr>
          <c:invertIfNegative val="0"/>
          <c:cat>
            <c:strRef>
              <c:f>COK!$N$9:$AA$9</c:f>
              <c:strCache>
                <c:ptCount val="11"/>
                <c:pt idx="0">
                  <c:v>2011-12</c:v>
                </c:pt>
                <c:pt idx="1">
                  <c:v>2012-13</c:v>
                </c:pt>
                <c:pt idx="2">
                  <c:v>2013-14</c:v>
                </c:pt>
                <c:pt idx="3">
                  <c:v>2014-15</c:v>
                </c:pt>
                <c:pt idx="4">
                  <c:v>2015-16</c:v>
                </c:pt>
                <c:pt idx="5">
                  <c:v>2016-17</c:v>
                </c:pt>
                <c:pt idx="6">
                  <c:v>2017-18</c:v>
                </c:pt>
                <c:pt idx="7">
                  <c:v>2018-19</c:v>
                </c:pt>
                <c:pt idx="8">
                  <c:v>2019-20</c:v>
                </c:pt>
                <c:pt idx="9">
                  <c:v>2020-21</c:v>
                </c:pt>
                <c:pt idx="10">
                  <c:v>2021-22</c:v>
                </c:pt>
              </c:strCache>
            </c:strRef>
          </c:cat>
          <c:val>
            <c:numRef>
              <c:f>COK!$N$170:$AA$170</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4-5EAA-B342-8F69-CE0ED9D53206}"/>
            </c:ext>
          </c:extLst>
        </c:ser>
        <c:ser>
          <c:idx val="6"/>
          <c:order val="5"/>
          <c:tx>
            <c:strRef>
              <c:f>COK!$G$171</c:f>
              <c:strCache>
                <c:ptCount val="1"/>
                <c:pt idx="0">
                  <c:v>Social exclusion n.e.c (7107)</c:v>
                </c:pt>
              </c:strCache>
            </c:strRef>
          </c:tx>
          <c:spPr>
            <a:solidFill>
              <a:schemeClr val="accent1">
                <a:lumMod val="60000"/>
              </a:schemeClr>
            </a:solidFill>
            <a:ln>
              <a:noFill/>
            </a:ln>
            <a:effectLst/>
          </c:spPr>
          <c:invertIfNegative val="0"/>
          <c:cat>
            <c:strRef>
              <c:f>COK!$N$9:$AA$9</c:f>
              <c:strCache>
                <c:ptCount val="11"/>
                <c:pt idx="0">
                  <c:v>2011-12</c:v>
                </c:pt>
                <c:pt idx="1">
                  <c:v>2012-13</c:v>
                </c:pt>
                <c:pt idx="2">
                  <c:v>2013-14</c:v>
                </c:pt>
                <c:pt idx="3">
                  <c:v>2014-15</c:v>
                </c:pt>
                <c:pt idx="4">
                  <c:v>2015-16</c:v>
                </c:pt>
                <c:pt idx="5">
                  <c:v>2016-17</c:v>
                </c:pt>
                <c:pt idx="6">
                  <c:v>2017-18</c:v>
                </c:pt>
                <c:pt idx="7">
                  <c:v>2018-19</c:v>
                </c:pt>
                <c:pt idx="8">
                  <c:v>2019-20</c:v>
                </c:pt>
                <c:pt idx="9">
                  <c:v>2020-21</c:v>
                </c:pt>
                <c:pt idx="10">
                  <c:v>2021-22</c:v>
                </c:pt>
              </c:strCache>
            </c:strRef>
          </c:cat>
          <c:val>
            <c:numRef>
              <c:f>COK!$N$171:$AA$171</c:f>
              <c:numCache>
                <c:formatCode>0.00%</c:formatCode>
                <c:ptCount val="11"/>
                <c:pt idx="0">
                  <c:v>1.0824990412032084E-3</c:v>
                </c:pt>
                <c:pt idx="1">
                  <c:v>1.1342941864584759E-3</c:v>
                </c:pt>
                <c:pt idx="2">
                  <c:v>9.8865198438732415E-4</c:v>
                </c:pt>
                <c:pt idx="3">
                  <c:v>8.7298203384193469E-4</c:v>
                </c:pt>
                <c:pt idx="4">
                  <c:v>8.6201587758523229E-4</c:v>
                </c:pt>
                <c:pt idx="5">
                  <c:v>7.7465875521878162E-4</c:v>
                </c:pt>
                <c:pt idx="6">
                  <c:v>7.1971008219222225E-4</c:v>
                </c:pt>
                <c:pt idx="7">
                  <c:v>6.97570665831521E-4</c:v>
                </c:pt>
                <c:pt idx="8">
                  <c:v>8.6571391977329523E-4</c:v>
                </c:pt>
                <c:pt idx="9">
                  <c:v>1.6843744010373012E-3</c:v>
                </c:pt>
                <c:pt idx="10">
                  <c:v>1.3043257844537217E-3</c:v>
                </c:pt>
              </c:numCache>
            </c:numRef>
          </c:val>
          <c:extLst>
            <c:ext xmlns:c16="http://schemas.microsoft.com/office/drawing/2014/chart" uri="{C3380CC4-5D6E-409C-BE32-E72D297353CC}">
              <c16:uniqueId val="{00000005-5EAA-B342-8F69-CE0ED9D53206}"/>
            </c:ext>
          </c:extLst>
        </c:ser>
        <c:ser>
          <c:idx val="4"/>
          <c:order val="6"/>
          <c:tx>
            <c:strRef>
              <c:f>COK!$G$172</c:f>
              <c:strCache>
                <c:ptCount val="1"/>
                <c:pt idx="0">
                  <c:v>Other (7108/9)</c:v>
                </c:pt>
              </c:strCache>
            </c:strRef>
          </c:tx>
          <c:spPr>
            <a:solidFill>
              <a:schemeClr val="accent5"/>
            </a:solidFill>
            <a:ln>
              <a:noFill/>
            </a:ln>
            <a:effectLst/>
          </c:spPr>
          <c:invertIfNegative val="0"/>
          <c:cat>
            <c:strRef>
              <c:f>COK!$N$9:$AA$9</c:f>
              <c:strCache>
                <c:ptCount val="11"/>
                <c:pt idx="0">
                  <c:v>2011-12</c:v>
                </c:pt>
                <c:pt idx="1">
                  <c:v>2012-13</c:v>
                </c:pt>
                <c:pt idx="2">
                  <c:v>2013-14</c:v>
                </c:pt>
                <c:pt idx="3">
                  <c:v>2014-15</c:v>
                </c:pt>
                <c:pt idx="4">
                  <c:v>2015-16</c:v>
                </c:pt>
                <c:pt idx="5">
                  <c:v>2016-17</c:v>
                </c:pt>
                <c:pt idx="6">
                  <c:v>2017-18</c:v>
                </c:pt>
                <c:pt idx="7">
                  <c:v>2018-19</c:v>
                </c:pt>
                <c:pt idx="8">
                  <c:v>2019-20</c:v>
                </c:pt>
                <c:pt idx="9">
                  <c:v>2020-21</c:v>
                </c:pt>
                <c:pt idx="10">
                  <c:v>2021-22</c:v>
                </c:pt>
              </c:strCache>
            </c:strRef>
          </c:cat>
          <c:val>
            <c:numRef>
              <c:f>COK!$N$172:$AA$172</c:f>
              <c:numCache>
                <c:formatCode>0.00%</c:formatCode>
                <c:ptCount val="11"/>
                <c:pt idx="0">
                  <c:v>6.3163819054207215E-4</c:v>
                </c:pt>
                <c:pt idx="1">
                  <c:v>6.6186065779852063E-4</c:v>
                </c:pt>
                <c:pt idx="2">
                  <c:v>5.7865356570830663E-4</c:v>
                </c:pt>
                <c:pt idx="3">
                  <c:v>5.4033722078803369E-4</c:v>
                </c:pt>
                <c:pt idx="4">
                  <c:v>5.2615421561172447E-4</c:v>
                </c:pt>
                <c:pt idx="5">
                  <c:v>4.6501974542216247E-4</c:v>
                </c:pt>
                <c:pt idx="6">
                  <c:v>4.3149069977943045E-4</c:v>
                </c:pt>
                <c:pt idx="7">
                  <c:v>4.1766386516184801E-4</c:v>
                </c:pt>
                <c:pt idx="8">
                  <c:v>5.176187457449008E-4</c:v>
                </c:pt>
                <c:pt idx="9">
                  <c:v>7.4471844575616972E-4</c:v>
                </c:pt>
                <c:pt idx="10">
                  <c:v>1.8489436132585049E-4</c:v>
                </c:pt>
              </c:numCache>
            </c:numRef>
          </c:val>
          <c:extLst>
            <c:ext xmlns:c16="http://schemas.microsoft.com/office/drawing/2014/chart" uri="{C3380CC4-5D6E-409C-BE32-E72D297353CC}">
              <c16:uniqueId val="{00000006-5EAA-B342-8F69-CE0ED9D53206}"/>
            </c:ext>
          </c:extLst>
        </c:ser>
        <c:dLbls>
          <c:showLegendKey val="0"/>
          <c:showVal val="0"/>
          <c:showCatName val="0"/>
          <c:showSerName val="0"/>
          <c:showPercent val="0"/>
          <c:showBubbleSize val="0"/>
        </c:dLbls>
        <c:gapWidth val="30"/>
        <c:overlap val="100"/>
        <c:axId val="1241188112"/>
        <c:axId val="1056349920"/>
      </c:barChart>
      <c:catAx>
        <c:axId val="12411881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056349920"/>
        <c:crosses val="autoZero"/>
        <c:auto val="1"/>
        <c:lblAlgn val="ctr"/>
        <c:lblOffset val="100"/>
        <c:noMultiLvlLbl val="0"/>
      </c:catAx>
      <c:valAx>
        <c:axId val="105634992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2411881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100"/>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chemeClr val="tx1">
                    <a:lumMod val="65000"/>
                    <a:lumOff val="35000"/>
                  </a:schemeClr>
                </a:solidFill>
                <a:latin typeface="+mn-lt"/>
                <a:ea typeface="+mn-ea"/>
                <a:cs typeface="+mn-cs"/>
              </a:defRPr>
            </a:pPr>
            <a:r>
              <a:rPr lang="en-GB"/>
              <a:t>Social benefit expenditure (economic classification) by type, % of GDP, plus provident fund withdrawals</a:t>
            </a:r>
          </a:p>
        </c:rich>
      </c:tx>
      <c:overlay val="0"/>
      <c:spPr>
        <a:noFill/>
        <a:ln>
          <a:noFill/>
        </a:ln>
        <a:effectLst/>
      </c:spPr>
      <c:txPr>
        <a:bodyPr rot="0" spcFirstLastPara="1" vertOverflow="ellipsis" vert="horz" wrap="square" anchor="ctr" anchorCtr="1"/>
        <a:lstStyle/>
        <a:p>
          <a:pPr>
            <a:defRPr sz="132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FJI!$G$88</c:f>
              <c:strCache>
                <c:ptCount val="1"/>
                <c:pt idx="0">
                  <c:v>Social insurance benefits (271)</c:v>
                </c:pt>
              </c:strCache>
            </c:strRef>
          </c:tx>
          <c:spPr>
            <a:solidFill>
              <a:schemeClr val="accent1"/>
            </a:solidFill>
            <a:ln>
              <a:noFill/>
            </a:ln>
            <a:effectLst/>
          </c:spPr>
          <c:invertIfNegative val="0"/>
          <c:cat>
            <c:strRef>
              <c:f>FJI!$R$9:$AC$9</c:f>
              <c:strCache>
                <c:ptCount val="12"/>
                <c:pt idx="0">
                  <c:v>2013</c:v>
                </c:pt>
                <c:pt idx="1">
                  <c:v>2014</c:v>
                </c:pt>
                <c:pt idx="2">
                  <c:v>2015</c:v>
                </c:pt>
                <c:pt idx="3">
                  <c:v>2016</c:v>
                </c:pt>
                <c:pt idx="4">
                  <c:v>2016-17</c:v>
                </c:pt>
                <c:pt idx="5">
                  <c:v>2017-18</c:v>
                </c:pt>
                <c:pt idx="6">
                  <c:v>2018-19</c:v>
                </c:pt>
                <c:pt idx="7">
                  <c:v>2019-20</c:v>
                </c:pt>
                <c:pt idx="8">
                  <c:v>2020-21</c:v>
                </c:pt>
                <c:pt idx="9">
                  <c:v>2021-22</c:v>
                </c:pt>
                <c:pt idx="10">
                  <c:v>2022-23</c:v>
                </c:pt>
                <c:pt idx="11">
                  <c:v>2023-24</c:v>
                </c:pt>
              </c:strCache>
            </c:strRef>
          </c:cat>
          <c:val>
            <c:numRef>
              <c:f>FJI!$R$88:$AB$88</c:f>
              <c:numCache>
                <c:formatCode>0.00%</c:formatCode>
                <c:ptCount val="11"/>
                <c:pt idx="0">
                  <c:v>0</c:v>
                </c:pt>
                <c:pt idx="1">
                  <c:v>0</c:v>
                </c:pt>
                <c:pt idx="2">
                  <c:v>0</c:v>
                </c:pt>
                <c:pt idx="3">
                  <c:v>0</c:v>
                </c:pt>
                <c:pt idx="4">
                  <c:v>0</c:v>
                </c:pt>
                <c:pt idx="5">
                  <c:v>8.5829542528538324E-5</c:v>
                </c:pt>
                <c:pt idx="6">
                  <c:v>1.4453324264580852E-4</c:v>
                </c:pt>
                <c:pt idx="7">
                  <c:v>2.1845417663580568E-4</c:v>
                </c:pt>
                <c:pt idx="8">
                  <c:v>2.4506394435719092E-4</c:v>
                </c:pt>
                <c:pt idx="9">
                  <c:v>1.9666149776521025E-4</c:v>
                </c:pt>
                <c:pt idx="10">
                  <c:v>1.9545085296506905E-4</c:v>
                </c:pt>
              </c:numCache>
            </c:numRef>
          </c:val>
          <c:extLst>
            <c:ext xmlns:c16="http://schemas.microsoft.com/office/drawing/2014/chart" uri="{C3380CC4-5D6E-409C-BE32-E72D297353CC}">
              <c16:uniqueId val="{00000000-7280-5743-8C5D-70ECEFB17411}"/>
            </c:ext>
          </c:extLst>
        </c:ser>
        <c:ser>
          <c:idx val="1"/>
          <c:order val="1"/>
          <c:tx>
            <c:strRef>
              <c:f>FJI!$G$89</c:f>
              <c:strCache>
                <c:ptCount val="1"/>
                <c:pt idx="0">
                  <c:v>Social assistance benefits (272)</c:v>
                </c:pt>
              </c:strCache>
            </c:strRef>
          </c:tx>
          <c:spPr>
            <a:solidFill>
              <a:schemeClr val="accent2"/>
            </a:solidFill>
            <a:ln>
              <a:noFill/>
            </a:ln>
            <a:effectLst/>
          </c:spPr>
          <c:invertIfNegative val="0"/>
          <c:cat>
            <c:strRef>
              <c:f>FJI!$R$9:$AC$9</c:f>
              <c:strCache>
                <c:ptCount val="12"/>
                <c:pt idx="0">
                  <c:v>2013</c:v>
                </c:pt>
                <c:pt idx="1">
                  <c:v>2014</c:v>
                </c:pt>
                <c:pt idx="2">
                  <c:v>2015</c:v>
                </c:pt>
                <c:pt idx="3">
                  <c:v>2016</c:v>
                </c:pt>
                <c:pt idx="4">
                  <c:v>2016-17</c:v>
                </c:pt>
                <c:pt idx="5">
                  <c:v>2017-18</c:v>
                </c:pt>
                <c:pt idx="6">
                  <c:v>2018-19</c:v>
                </c:pt>
                <c:pt idx="7">
                  <c:v>2019-20</c:v>
                </c:pt>
                <c:pt idx="8">
                  <c:v>2020-21</c:v>
                </c:pt>
                <c:pt idx="9">
                  <c:v>2021-22</c:v>
                </c:pt>
                <c:pt idx="10">
                  <c:v>2022-23</c:v>
                </c:pt>
                <c:pt idx="11">
                  <c:v>2023-24</c:v>
                </c:pt>
              </c:strCache>
            </c:strRef>
          </c:cat>
          <c:val>
            <c:numRef>
              <c:f>FJI!$R$89:$AB$89</c:f>
              <c:numCache>
                <c:formatCode>0.00%</c:formatCode>
                <c:ptCount val="11"/>
                <c:pt idx="0">
                  <c:v>4.0428332136874844E-3</c:v>
                </c:pt>
                <c:pt idx="1">
                  <c:v>3.6224119122940986E-3</c:v>
                </c:pt>
                <c:pt idx="2">
                  <c:v>3.5125229077580941E-3</c:v>
                </c:pt>
                <c:pt idx="3">
                  <c:v>3.9556502372421806E-3</c:v>
                </c:pt>
                <c:pt idx="4">
                  <c:v>3.94938996836873E-3</c:v>
                </c:pt>
                <c:pt idx="5">
                  <c:v>8.1076080164792733E-3</c:v>
                </c:pt>
                <c:pt idx="6">
                  <c:v>9.0441320353681354E-3</c:v>
                </c:pt>
                <c:pt idx="7">
                  <c:v>1.1286799126183293E-2</c:v>
                </c:pt>
                <c:pt idx="8">
                  <c:v>3.6625464886695082E-2</c:v>
                </c:pt>
                <c:pt idx="9">
                  <c:v>2.8150281948371794E-2</c:v>
                </c:pt>
                <c:pt idx="10">
                  <c:v>1.5876387246141349E-2</c:v>
                </c:pt>
              </c:numCache>
            </c:numRef>
          </c:val>
          <c:extLst>
            <c:ext xmlns:c16="http://schemas.microsoft.com/office/drawing/2014/chart" uri="{C3380CC4-5D6E-409C-BE32-E72D297353CC}">
              <c16:uniqueId val="{00000001-7280-5743-8C5D-70ECEFB17411}"/>
            </c:ext>
          </c:extLst>
        </c:ser>
        <c:ser>
          <c:idx val="2"/>
          <c:order val="2"/>
          <c:tx>
            <c:strRef>
              <c:f>FJI!$G$90</c:f>
              <c:strCache>
                <c:ptCount val="1"/>
                <c:pt idx="0">
                  <c:v>Public servant benefits (273)</c:v>
                </c:pt>
              </c:strCache>
            </c:strRef>
          </c:tx>
          <c:spPr>
            <a:solidFill>
              <a:schemeClr val="accent3"/>
            </a:solidFill>
            <a:ln>
              <a:noFill/>
            </a:ln>
            <a:effectLst/>
          </c:spPr>
          <c:invertIfNegative val="0"/>
          <c:cat>
            <c:strRef>
              <c:f>FJI!$R$9:$AC$9</c:f>
              <c:strCache>
                <c:ptCount val="12"/>
                <c:pt idx="0">
                  <c:v>2013</c:v>
                </c:pt>
                <c:pt idx="1">
                  <c:v>2014</c:v>
                </c:pt>
                <c:pt idx="2">
                  <c:v>2015</c:v>
                </c:pt>
                <c:pt idx="3">
                  <c:v>2016</c:v>
                </c:pt>
                <c:pt idx="4">
                  <c:v>2016-17</c:v>
                </c:pt>
                <c:pt idx="5">
                  <c:v>2017-18</c:v>
                </c:pt>
                <c:pt idx="6">
                  <c:v>2018-19</c:v>
                </c:pt>
                <c:pt idx="7">
                  <c:v>2019-20</c:v>
                </c:pt>
                <c:pt idx="8">
                  <c:v>2020-21</c:v>
                </c:pt>
                <c:pt idx="9">
                  <c:v>2021-22</c:v>
                </c:pt>
                <c:pt idx="10">
                  <c:v>2022-23</c:v>
                </c:pt>
                <c:pt idx="11">
                  <c:v>2023-24</c:v>
                </c:pt>
              </c:strCache>
            </c:strRef>
          </c:cat>
          <c:val>
            <c:numRef>
              <c:f>FJI!$R$90:$AB$90</c:f>
              <c:numCache>
                <c:formatCode>0.00%</c:formatCode>
                <c:ptCount val="11"/>
                <c:pt idx="0">
                  <c:v>4.9320704714046412E-3</c:v>
                </c:pt>
                <c:pt idx="1">
                  <c:v>4.7635044180211628E-3</c:v>
                </c:pt>
                <c:pt idx="2">
                  <c:v>4.8442170637344739E-3</c:v>
                </c:pt>
                <c:pt idx="3">
                  <c:v>4.5307493947903555E-3</c:v>
                </c:pt>
                <c:pt idx="4">
                  <c:v>3.9455173068233176E-3</c:v>
                </c:pt>
                <c:pt idx="5">
                  <c:v>4.1148784653677788E-3</c:v>
                </c:pt>
                <c:pt idx="6">
                  <c:v>3.9197627104233974E-3</c:v>
                </c:pt>
                <c:pt idx="7">
                  <c:v>4.2968676791844381E-3</c:v>
                </c:pt>
                <c:pt idx="8">
                  <c:v>4.7393650437514015E-3</c:v>
                </c:pt>
                <c:pt idx="9">
                  <c:v>3.8372105263157893E-3</c:v>
                </c:pt>
                <c:pt idx="10">
                  <c:v>3.6978333062550766E-3</c:v>
                </c:pt>
              </c:numCache>
            </c:numRef>
          </c:val>
          <c:extLst>
            <c:ext xmlns:c16="http://schemas.microsoft.com/office/drawing/2014/chart" uri="{C3380CC4-5D6E-409C-BE32-E72D297353CC}">
              <c16:uniqueId val="{00000002-7280-5743-8C5D-70ECEFB17411}"/>
            </c:ext>
          </c:extLst>
        </c:ser>
        <c:ser>
          <c:idx val="3"/>
          <c:order val="3"/>
          <c:tx>
            <c:strRef>
              <c:f>FJI!$G$93</c:f>
              <c:strCache>
                <c:ptCount val="1"/>
                <c:pt idx="0">
                  <c:v>Provident fund withdrawals</c:v>
                </c:pt>
              </c:strCache>
            </c:strRef>
          </c:tx>
          <c:spPr>
            <a:pattFill prst="dkUpDiag">
              <a:fgClr>
                <a:schemeClr val="accent5"/>
              </a:fgClr>
              <a:bgClr>
                <a:schemeClr val="bg1"/>
              </a:bgClr>
            </a:pattFill>
            <a:ln>
              <a:noFill/>
            </a:ln>
            <a:effectLst/>
          </c:spPr>
          <c:invertIfNegative val="0"/>
          <c:cat>
            <c:strRef>
              <c:f>FJI!$R$9:$AC$9</c:f>
              <c:strCache>
                <c:ptCount val="12"/>
                <c:pt idx="0">
                  <c:v>2013</c:v>
                </c:pt>
                <c:pt idx="1">
                  <c:v>2014</c:v>
                </c:pt>
                <c:pt idx="2">
                  <c:v>2015</c:v>
                </c:pt>
                <c:pt idx="3">
                  <c:v>2016</c:v>
                </c:pt>
                <c:pt idx="4">
                  <c:v>2016-17</c:v>
                </c:pt>
                <c:pt idx="5">
                  <c:v>2017-18</c:v>
                </c:pt>
                <c:pt idx="6">
                  <c:v>2018-19</c:v>
                </c:pt>
                <c:pt idx="7">
                  <c:v>2019-20</c:v>
                </c:pt>
                <c:pt idx="8">
                  <c:v>2020-21</c:v>
                </c:pt>
                <c:pt idx="9">
                  <c:v>2021-22</c:v>
                </c:pt>
                <c:pt idx="10">
                  <c:v>2022-23</c:v>
                </c:pt>
                <c:pt idx="11">
                  <c:v>2023-24</c:v>
                </c:pt>
              </c:strCache>
            </c:strRef>
          </c:cat>
          <c:val>
            <c:numRef>
              <c:f>FJI!$R$93:$AB$93</c:f>
              <c:numCache>
                <c:formatCode>0.00%</c:formatCode>
                <c:ptCount val="11"/>
                <c:pt idx="0">
                  <c:v>3.0569514237855942E-2</c:v>
                </c:pt>
                <c:pt idx="1">
                  <c:v>2.795898330969783E-2</c:v>
                </c:pt>
                <c:pt idx="2">
                  <c:v>2.8721238037059661E-2</c:v>
                </c:pt>
                <c:pt idx="3">
                  <c:v>5.3838384816500433E-2</c:v>
                </c:pt>
                <c:pt idx="4">
                  <c:v>2.4291640307275191E-2</c:v>
                </c:pt>
                <c:pt idx="5">
                  <c:v>2.6203330186250106E-2</c:v>
                </c:pt>
                <c:pt idx="6">
                  <c:v>2.8455534772997788E-2</c:v>
                </c:pt>
                <c:pt idx="7">
                  <c:v>4.43435972121086E-2</c:v>
                </c:pt>
                <c:pt idx="8">
                  <c:v>5.4805474534440207E-2</c:v>
                </c:pt>
                <c:pt idx="9">
                  <c:v>4.0081273374076437E-2</c:v>
                </c:pt>
                <c:pt idx="10">
                  <c:v>3.0448090982940698E-2</c:v>
                </c:pt>
              </c:numCache>
            </c:numRef>
          </c:val>
          <c:extLst>
            <c:ext xmlns:c16="http://schemas.microsoft.com/office/drawing/2014/chart" uri="{C3380CC4-5D6E-409C-BE32-E72D297353CC}">
              <c16:uniqueId val="{00000003-7280-5743-8C5D-70ECEFB17411}"/>
            </c:ext>
          </c:extLst>
        </c:ser>
        <c:dLbls>
          <c:showLegendKey val="0"/>
          <c:showVal val="0"/>
          <c:showCatName val="0"/>
          <c:showSerName val="0"/>
          <c:showPercent val="0"/>
          <c:showBubbleSize val="0"/>
        </c:dLbls>
        <c:gapWidth val="30"/>
        <c:overlap val="100"/>
        <c:axId val="1241188112"/>
        <c:axId val="1056349920"/>
      </c:barChart>
      <c:lineChart>
        <c:grouping val="standard"/>
        <c:varyColors val="0"/>
        <c:ser>
          <c:idx val="4"/>
          <c:order val="4"/>
          <c:tx>
            <c:strRef>
              <c:f>FJI!$G$91</c:f>
              <c:strCache>
                <c:ptCount val="1"/>
                <c:pt idx="0">
                  <c:v>Social benefits (27)</c:v>
                </c:pt>
              </c:strCache>
            </c:strRef>
          </c:tx>
          <c:spPr>
            <a:ln w="25400" cap="rnd">
              <a:noFill/>
              <a:round/>
            </a:ln>
            <a:effectLst/>
          </c:spPr>
          <c:marker>
            <c:symbol val="circle"/>
            <c:size val="5"/>
            <c:spPr>
              <a:solidFill>
                <a:schemeClr val="tx1"/>
              </a:solidFill>
              <a:ln w="9525">
                <a:noFill/>
              </a:ln>
              <a:effectLst/>
            </c:spPr>
          </c:marker>
          <c:dLbls>
            <c:spPr>
              <a:noFill/>
              <a:ln>
                <a:noFill/>
              </a:ln>
              <a:effectLst/>
            </c:spPr>
            <c:txPr>
              <a:bodyPr rot="0" spcFirstLastPara="1" vertOverflow="ellipsis" vert="horz" wrap="square" anchor="ctr" anchorCtr="1"/>
              <a:lstStyle/>
              <a:p>
                <a:pPr>
                  <a:defRPr sz="11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FJI!$R$91:$AB$91</c:f>
              <c:numCache>
                <c:formatCode>0.00%</c:formatCode>
                <c:ptCount val="11"/>
                <c:pt idx="0">
                  <c:v>8.9749036850921265E-3</c:v>
                </c:pt>
                <c:pt idx="1">
                  <c:v>8.3859163303152615E-3</c:v>
                </c:pt>
                <c:pt idx="2">
                  <c:v>8.3567399714925671E-3</c:v>
                </c:pt>
                <c:pt idx="3">
                  <c:v>8.4863996320325361E-3</c:v>
                </c:pt>
                <c:pt idx="4">
                  <c:v>7.8949072751920476E-3</c:v>
                </c:pt>
                <c:pt idx="5">
                  <c:v>1.230831602437559E-2</c:v>
                </c:pt>
                <c:pt idx="6">
                  <c:v>1.3108427988437341E-2</c:v>
                </c:pt>
                <c:pt idx="7">
                  <c:v>1.5802120982003537E-2</c:v>
                </c:pt>
                <c:pt idx="8">
                  <c:v>4.1609893874803676E-2</c:v>
                </c:pt>
                <c:pt idx="9">
                  <c:v>3.2184153972452792E-2</c:v>
                </c:pt>
                <c:pt idx="10">
                  <c:v>1.9769671405361493E-2</c:v>
                </c:pt>
              </c:numCache>
            </c:numRef>
          </c:val>
          <c:smooth val="0"/>
          <c:extLst>
            <c:ext xmlns:c16="http://schemas.microsoft.com/office/drawing/2014/chart" uri="{C3380CC4-5D6E-409C-BE32-E72D297353CC}">
              <c16:uniqueId val="{00000004-7280-5743-8C5D-70ECEFB17411}"/>
            </c:ext>
          </c:extLst>
        </c:ser>
        <c:dLbls>
          <c:showLegendKey val="0"/>
          <c:showVal val="0"/>
          <c:showCatName val="0"/>
          <c:showSerName val="0"/>
          <c:showPercent val="0"/>
          <c:showBubbleSize val="0"/>
        </c:dLbls>
        <c:marker val="1"/>
        <c:smooth val="0"/>
        <c:axId val="1241188112"/>
        <c:axId val="1056349920"/>
      </c:lineChart>
      <c:catAx>
        <c:axId val="12411881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056349920"/>
        <c:crosses val="autoZero"/>
        <c:auto val="1"/>
        <c:lblAlgn val="ctr"/>
        <c:lblOffset val="100"/>
        <c:noMultiLvlLbl val="0"/>
      </c:catAx>
      <c:valAx>
        <c:axId val="105634992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2411881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100"/>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chemeClr val="tx1">
                    <a:lumMod val="65000"/>
                    <a:lumOff val="35000"/>
                  </a:schemeClr>
                </a:solidFill>
                <a:latin typeface="+mn-lt"/>
                <a:ea typeface="+mn-ea"/>
                <a:cs typeface="+mn-cs"/>
              </a:defRPr>
            </a:pPr>
            <a:r>
              <a:rPr lang="en-GB"/>
              <a:t>Social assistance expenditure (economic classification) by function (COFOG), % of GNI</a:t>
            </a:r>
          </a:p>
        </c:rich>
      </c:tx>
      <c:overlay val="0"/>
      <c:spPr>
        <a:noFill/>
        <a:ln>
          <a:noFill/>
        </a:ln>
        <a:effectLst/>
      </c:spPr>
      <c:txPr>
        <a:bodyPr rot="0" spcFirstLastPara="1" vertOverflow="ellipsis" vert="horz" wrap="square" anchor="ctr" anchorCtr="1"/>
        <a:lstStyle/>
        <a:p>
          <a:pPr>
            <a:defRPr sz="132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FJI!$G$166</c:f>
              <c:strCache>
                <c:ptCount val="1"/>
                <c:pt idx="0">
                  <c:v>Sickness and disability (7101)</c:v>
                </c:pt>
              </c:strCache>
            </c:strRef>
          </c:tx>
          <c:spPr>
            <a:solidFill>
              <a:schemeClr val="accent1"/>
            </a:solidFill>
            <a:ln>
              <a:noFill/>
            </a:ln>
            <a:effectLst/>
          </c:spPr>
          <c:invertIfNegative val="0"/>
          <c:cat>
            <c:strRef>
              <c:f>FJI!$R$9:$AC$9</c:f>
              <c:strCache>
                <c:ptCount val="12"/>
                <c:pt idx="0">
                  <c:v>2013</c:v>
                </c:pt>
                <c:pt idx="1">
                  <c:v>2014</c:v>
                </c:pt>
                <c:pt idx="2">
                  <c:v>2015</c:v>
                </c:pt>
                <c:pt idx="3">
                  <c:v>2016</c:v>
                </c:pt>
                <c:pt idx="4">
                  <c:v>2016-17</c:v>
                </c:pt>
                <c:pt idx="5">
                  <c:v>2017-18</c:v>
                </c:pt>
                <c:pt idx="6">
                  <c:v>2018-19</c:v>
                </c:pt>
                <c:pt idx="7">
                  <c:v>2019-20</c:v>
                </c:pt>
                <c:pt idx="8">
                  <c:v>2020-21</c:v>
                </c:pt>
                <c:pt idx="9">
                  <c:v>2021-22</c:v>
                </c:pt>
                <c:pt idx="10">
                  <c:v>2022-23</c:v>
                </c:pt>
                <c:pt idx="11">
                  <c:v>2023-24</c:v>
                </c:pt>
              </c:strCache>
            </c:strRef>
          </c:cat>
          <c:val>
            <c:numRef>
              <c:f>FJI!$R$166:$AC$166</c:f>
              <c:numCache>
                <c:formatCode>0.00%</c:formatCode>
                <c:ptCount val="12"/>
                <c:pt idx="0">
                  <c:v>1.3219068236261814E-4</c:v>
                </c:pt>
                <c:pt idx="1">
                  <c:v>1.1439511000256656E-4</c:v>
                </c:pt>
                <c:pt idx="2">
                  <c:v>1.0817230632540914E-4</c:v>
                </c:pt>
                <c:pt idx="3">
                  <c:v>1.0242544687300641E-4</c:v>
                </c:pt>
                <c:pt idx="4">
                  <c:v>9.8131077920040374E-5</c:v>
                </c:pt>
                <c:pt idx="5">
                  <c:v>8.2341140047398342E-4</c:v>
                </c:pt>
                <c:pt idx="6">
                  <c:v>7.4989288255281506E-4</c:v>
                </c:pt>
                <c:pt idx="7">
                  <c:v>7.2525660802815199E-4</c:v>
                </c:pt>
                <c:pt idx="8">
                  <c:v>1.2719590364557896E-3</c:v>
                </c:pt>
                <c:pt idx="9">
                  <c:v>1.1059089479326482E-3</c:v>
                </c:pt>
                <c:pt idx="10">
                  <c:v>1.1886377082477311E-3</c:v>
                </c:pt>
                <c:pt idx="11">
                  <c:v>1.3852443458776396E-3</c:v>
                </c:pt>
              </c:numCache>
            </c:numRef>
          </c:val>
          <c:extLst>
            <c:ext xmlns:c16="http://schemas.microsoft.com/office/drawing/2014/chart" uri="{C3380CC4-5D6E-409C-BE32-E72D297353CC}">
              <c16:uniqueId val="{00000000-CD0F-854C-B65E-3ADC1ED556A2}"/>
            </c:ext>
          </c:extLst>
        </c:ser>
        <c:ser>
          <c:idx val="1"/>
          <c:order val="1"/>
          <c:tx>
            <c:strRef>
              <c:f>FJI!$G$167</c:f>
              <c:strCache>
                <c:ptCount val="1"/>
                <c:pt idx="0">
                  <c:v>Old age and survivors (7102/3)</c:v>
                </c:pt>
              </c:strCache>
            </c:strRef>
          </c:tx>
          <c:spPr>
            <a:solidFill>
              <a:schemeClr val="accent2"/>
            </a:solidFill>
            <a:ln>
              <a:noFill/>
            </a:ln>
            <a:effectLst/>
          </c:spPr>
          <c:invertIfNegative val="0"/>
          <c:cat>
            <c:strRef>
              <c:f>FJI!$R$9:$AC$9</c:f>
              <c:strCache>
                <c:ptCount val="12"/>
                <c:pt idx="0">
                  <c:v>2013</c:v>
                </c:pt>
                <c:pt idx="1">
                  <c:v>2014</c:v>
                </c:pt>
                <c:pt idx="2">
                  <c:v>2015</c:v>
                </c:pt>
                <c:pt idx="3">
                  <c:v>2016</c:v>
                </c:pt>
                <c:pt idx="4">
                  <c:v>2016-17</c:v>
                </c:pt>
                <c:pt idx="5">
                  <c:v>2017-18</c:v>
                </c:pt>
                <c:pt idx="6">
                  <c:v>2018-19</c:v>
                </c:pt>
                <c:pt idx="7">
                  <c:v>2019-20</c:v>
                </c:pt>
                <c:pt idx="8">
                  <c:v>2020-21</c:v>
                </c:pt>
                <c:pt idx="9">
                  <c:v>2021-22</c:v>
                </c:pt>
                <c:pt idx="10">
                  <c:v>2022-23</c:v>
                </c:pt>
                <c:pt idx="11">
                  <c:v>2023-24</c:v>
                </c:pt>
              </c:strCache>
            </c:strRef>
          </c:cat>
          <c:val>
            <c:numRef>
              <c:f>FJI!$R$167:$AC$167</c:f>
              <c:numCache>
                <c:formatCode>0.00%</c:formatCode>
                <c:ptCount val="12"/>
                <c:pt idx="0">
                  <c:v>4.4812641320927552E-4</c:v>
                </c:pt>
                <c:pt idx="1">
                  <c:v>3.603445965080847E-4</c:v>
                </c:pt>
                <c:pt idx="2">
                  <c:v>8.653784506032731E-4</c:v>
                </c:pt>
                <c:pt idx="3">
                  <c:v>1.3468946263800344E-3</c:v>
                </c:pt>
                <c:pt idx="4">
                  <c:v>1.3738350908805651E-3</c:v>
                </c:pt>
                <c:pt idx="5">
                  <c:v>3.4148815652774436E-3</c:v>
                </c:pt>
                <c:pt idx="6">
                  <c:v>4.3660823057618189E-3</c:v>
                </c:pt>
                <c:pt idx="7">
                  <c:v>6.1536924317540176E-3</c:v>
                </c:pt>
                <c:pt idx="8">
                  <c:v>7.3888453749671387E-3</c:v>
                </c:pt>
                <c:pt idx="9">
                  <c:v>5.8319610244907793E-3</c:v>
                </c:pt>
                <c:pt idx="10">
                  <c:v>6.3305481840867711E-3</c:v>
                </c:pt>
                <c:pt idx="11">
                  <c:v>7.0271703252953134E-3</c:v>
                </c:pt>
              </c:numCache>
            </c:numRef>
          </c:val>
          <c:extLst>
            <c:ext xmlns:c16="http://schemas.microsoft.com/office/drawing/2014/chart" uri="{C3380CC4-5D6E-409C-BE32-E72D297353CC}">
              <c16:uniqueId val="{00000001-CD0F-854C-B65E-3ADC1ED556A2}"/>
            </c:ext>
          </c:extLst>
        </c:ser>
        <c:ser>
          <c:idx val="2"/>
          <c:order val="2"/>
          <c:tx>
            <c:strRef>
              <c:f>FJI!$G$168</c:f>
              <c:strCache>
                <c:ptCount val="1"/>
                <c:pt idx="0">
                  <c:v>Family and children (7104)</c:v>
                </c:pt>
              </c:strCache>
            </c:strRef>
          </c:tx>
          <c:spPr>
            <a:solidFill>
              <a:schemeClr val="accent3"/>
            </a:solidFill>
            <a:ln>
              <a:noFill/>
            </a:ln>
            <a:effectLst/>
          </c:spPr>
          <c:invertIfNegative val="0"/>
          <c:cat>
            <c:strRef>
              <c:f>FJI!$R$9:$AC$9</c:f>
              <c:strCache>
                <c:ptCount val="12"/>
                <c:pt idx="0">
                  <c:v>2013</c:v>
                </c:pt>
                <c:pt idx="1">
                  <c:v>2014</c:v>
                </c:pt>
                <c:pt idx="2">
                  <c:v>2015</c:v>
                </c:pt>
                <c:pt idx="3">
                  <c:v>2016</c:v>
                </c:pt>
                <c:pt idx="4">
                  <c:v>2016-17</c:v>
                </c:pt>
                <c:pt idx="5">
                  <c:v>2017-18</c:v>
                </c:pt>
                <c:pt idx="6">
                  <c:v>2018-19</c:v>
                </c:pt>
                <c:pt idx="7">
                  <c:v>2019-20</c:v>
                </c:pt>
                <c:pt idx="8">
                  <c:v>2020-21</c:v>
                </c:pt>
                <c:pt idx="9">
                  <c:v>2021-22</c:v>
                </c:pt>
                <c:pt idx="10">
                  <c:v>2022-23</c:v>
                </c:pt>
                <c:pt idx="11">
                  <c:v>2023-24</c:v>
                </c:pt>
              </c:strCache>
            </c:strRef>
          </c:cat>
          <c:val>
            <c:numRef>
              <c:f>FJI!$R$168:$AC$168</c:f>
              <c:numCache>
                <c:formatCode>0.00%</c:formatCode>
                <c:ptCount val="12"/>
                <c:pt idx="0">
                  <c:v>8.1165078970647547E-4</c:v>
                </c:pt>
                <c:pt idx="1">
                  <c:v>6.9156762986281601E-4</c:v>
                </c:pt>
                <c:pt idx="2">
                  <c:v>3.2451691897622743E-4</c:v>
                </c:pt>
                <c:pt idx="3">
                  <c:v>4.3018687686662693E-4</c:v>
                </c:pt>
                <c:pt idx="4">
                  <c:v>4.9065538960020182E-4</c:v>
                </c:pt>
                <c:pt idx="5">
                  <c:v>8.9139534638775909E-4</c:v>
                </c:pt>
                <c:pt idx="6">
                  <c:v>1.1244062077608327E-3</c:v>
                </c:pt>
                <c:pt idx="7">
                  <c:v>1.0329412296158529E-3</c:v>
                </c:pt>
                <c:pt idx="8">
                  <c:v>1.6575096828289316E-3</c:v>
                </c:pt>
                <c:pt idx="9">
                  <c:v>1.1747733690737733E-3</c:v>
                </c:pt>
                <c:pt idx="10">
                  <c:v>5.6938664228118972E-3</c:v>
                </c:pt>
                <c:pt idx="11">
                  <c:v>1.6733663348116935E-3</c:v>
                </c:pt>
              </c:numCache>
            </c:numRef>
          </c:val>
          <c:extLst>
            <c:ext xmlns:c16="http://schemas.microsoft.com/office/drawing/2014/chart" uri="{C3380CC4-5D6E-409C-BE32-E72D297353CC}">
              <c16:uniqueId val="{00000002-CD0F-854C-B65E-3ADC1ED556A2}"/>
            </c:ext>
          </c:extLst>
        </c:ser>
        <c:ser>
          <c:idx val="3"/>
          <c:order val="3"/>
          <c:tx>
            <c:strRef>
              <c:f>FJI!$G$169</c:f>
              <c:strCache>
                <c:ptCount val="1"/>
                <c:pt idx="0">
                  <c:v>Unemployment (7105)</c:v>
                </c:pt>
              </c:strCache>
            </c:strRef>
          </c:tx>
          <c:spPr>
            <a:solidFill>
              <a:schemeClr val="accent4"/>
            </a:solidFill>
            <a:ln>
              <a:noFill/>
            </a:ln>
            <a:effectLst/>
          </c:spPr>
          <c:invertIfNegative val="0"/>
          <c:cat>
            <c:strRef>
              <c:f>FJI!$R$9:$AC$9</c:f>
              <c:strCache>
                <c:ptCount val="12"/>
                <c:pt idx="0">
                  <c:v>2013</c:v>
                </c:pt>
                <c:pt idx="1">
                  <c:v>2014</c:v>
                </c:pt>
                <c:pt idx="2">
                  <c:v>2015</c:v>
                </c:pt>
                <c:pt idx="3">
                  <c:v>2016</c:v>
                </c:pt>
                <c:pt idx="4">
                  <c:v>2016-17</c:v>
                </c:pt>
                <c:pt idx="5">
                  <c:v>2017-18</c:v>
                </c:pt>
                <c:pt idx="6">
                  <c:v>2018-19</c:v>
                </c:pt>
                <c:pt idx="7">
                  <c:v>2019-20</c:v>
                </c:pt>
                <c:pt idx="8">
                  <c:v>2020-21</c:v>
                </c:pt>
                <c:pt idx="9">
                  <c:v>2021-22</c:v>
                </c:pt>
                <c:pt idx="10">
                  <c:v>2022-23</c:v>
                </c:pt>
                <c:pt idx="11">
                  <c:v>2023-24</c:v>
                </c:pt>
              </c:strCache>
            </c:strRef>
          </c:cat>
          <c:val>
            <c:numRef>
              <c:f>FJI!$R$169:$AC$169</c:f>
              <c:numCache>
                <c:formatCode>0.00%</c:formatCode>
                <c:ptCount val="12"/>
                <c:pt idx="0">
                  <c:v>0</c:v>
                </c:pt>
                <c:pt idx="1">
                  <c:v>0</c:v>
                </c:pt>
                <c:pt idx="2">
                  <c:v>0</c:v>
                </c:pt>
                <c:pt idx="3">
                  <c:v>0</c:v>
                </c:pt>
                <c:pt idx="4">
                  <c:v>0</c:v>
                </c:pt>
                <c:pt idx="5">
                  <c:v>0</c:v>
                </c:pt>
                <c:pt idx="6">
                  <c:v>0</c:v>
                </c:pt>
                <c:pt idx="7">
                  <c:v>0</c:v>
                </c:pt>
                <c:pt idx="8">
                  <c:v>2.2834851763904075E-2</c:v>
                </c:pt>
                <c:pt idx="9">
                  <c:v>1.8756326909684862E-2</c:v>
                </c:pt>
                <c:pt idx="10">
                  <c:v>0</c:v>
                </c:pt>
                <c:pt idx="11">
                  <c:v>0</c:v>
                </c:pt>
              </c:numCache>
            </c:numRef>
          </c:val>
          <c:extLst>
            <c:ext xmlns:c16="http://schemas.microsoft.com/office/drawing/2014/chart" uri="{C3380CC4-5D6E-409C-BE32-E72D297353CC}">
              <c16:uniqueId val="{00000005-CD0F-854C-B65E-3ADC1ED556A2}"/>
            </c:ext>
          </c:extLst>
        </c:ser>
        <c:ser>
          <c:idx val="5"/>
          <c:order val="4"/>
          <c:tx>
            <c:strRef>
              <c:f>FJI!$G$170</c:f>
              <c:strCache>
                <c:ptCount val="1"/>
                <c:pt idx="0">
                  <c:v>Housing (7106)</c:v>
                </c:pt>
              </c:strCache>
            </c:strRef>
          </c:tx>
          <c:spPr>
            <a:solidFill>
              <a:schemeClr val="accent6"/>
            </a:solidFill>
            <a:ln>
              <a:noFill/>
            </a:ln>
            <a:effectLst/>
          </c:spPr>
          <c:invertIfNegative val="0"/>
          <c:cat>
            <c:strRef>
              <c:f>FJI!$R$9:$AC$9</c:f>
              <c:strCache>
                <c:ptCount val="12"/>
                <c:pt idx="0">
                  <c:v>2013</c:v>
                </c:pt>
                <c:pt idx="1">
                  <c:v>2014</c:v>
                </c:pt>
                <c:pt idx="2">
                  <c:v>2015</c:v>
                </c:pt>
                <c:pt idx="3">
                  <c:v>2016</c:v>
                </c:pt>
                <c:pt idx="4">
                  <c:v>2016-17</c:v>
                </c:pt>
                <c:pt idx="5">
                  <c:v>2017-18</c:v>
                </c:pt>
                <c:pt idx="6">
                  <c:v>2018-19</c:v>
                </c:pt>
                <c:pt idx="7">
                  <c:v>2019-20</c:v>
                </c:pt>
                <c:pt idx="8">
                  <c:v>2020-21</c:v>
                </c:pt>
                <c:pt idx="9">
                  <c:v>2021-22</c:v>
                </c:pt>
                <c:pt idx="10">
                  <c:v>2022-23</c:v>
                </c:pt>
                <c:pt idx="11">
                  <c:v>2023-24</c:v>
                </c:pt>
              </c:strCache>
            </c:strRef>
          </c:cat>
          <c:val>
            <c:numRef>
              <c:f>FJI!$R$170:$AC$170</c:f>
              <c:numCache>
                <c:formatCode>0.00%</c:formatCode>
                <c:ptCount val="12"/>
                <c:pt idx="0">
                  <c:v>7.9314409417570897E-5</c:v>
                </c:pt>
                <c:pt idx="1">
                  <c:v>1.1439511000256656E-4</c:v>
                </c:pt>
                <c:pt idx="2">
                  <c:v>5.4086153162704569E-5</c:v>
                </c:pt>
                <c:pt idx="3">
                  <c:v>5.1212723436503204E-5</c:v>
                </c:pt>
                <c:pt idx="4">
                  <c:v>4.9065538960020187E-5</c:v>
                </c:pt>
                <c:pt idx="5">
                  <c:v>4.5873850800401444E-5</c:v>
                </c:pt>
                <c:pt idx="6">
                  <c:v>4.6002768814649419E-5</c:v>
                </c:pt>
                <c:pt idx="7">
                  <c:v>5.4943682426375153E-5</c:v>
                </c:pt>
                <c:pt idx="8">
                  <c:v>4.7746210077169277E-5</c:v>
                </c:pt>
                <c:pt idx="9">
                  <c:v>9.7107166574950059E-6</c:v>
                </c:pt>
                <c:pt idx="10">
                  <c:v>2.5079602069597192E-5</c:v>
                </c:pt>
                <c:pt idx="11">
                  <c:v>3.9631668050077341E-5</c:v>
                </c:pt>
              </c:numCache>
            </c:numRef>
          </c:val>
          <c:extLst>
            <c:ext xmlns:c16="http://schemas.microsoft.com/office/drawing/2014/chart" uri="{C3380CC4-5D6E-409C-BE32-E72D297353CC}">
              <c16:uniqueId val="{00000006-CD0F-854C-B65E-3ADC1ED556A2}"/>
            </c:ext>
          </c:extLst>
        </c:ser>
        <c:ser>
          <c:idx val="6"/>
          <c:order val="5"/>
          <c:tx>
            <c:strRef>
              <c:f>FJI!$G$171</c:f>
              <c:strCache>
                <c:ptCount val="1"/>
                <c:pt idx="0">
                  <c:v>Social exclusion n.e.c (7107)</c:v>
                </c:pt>
              </c:strCache>
            </c:strRef>
          </c:tx>
          <c:spPr>
            <a:solidFill>
              <a:schemeClr val="accent1">
                <a:lumMod val="60000"/>
              </a:schemeClr>
            </a:solidFill>
            <a:ln>
              <a:noFill/>
            </a:ln>
            <a:effectLst/>
          </c:spPr>
          <c:invertIfNegative val="0"/>
          <c:cat>
            <c:strRef>
              <c:f>FJI!$R$9:$AC$9</c:f>
              <c:strCache>
                <c:ptCount val="12"/>
                <c:pt idx="0">
                  <c:v>2013</c:v>
                </c:pt>
                <c:pt idx="1">
                  <c:v>2014</c:v>
                </c:pt>
                <c:pt idx="2">
                  <c:v>2015</c:v>
                </c:pt>
                <c:pt idx="3">
                  <c:v>2016</c:v>
                </c:pt>
                <c:pt idx="4">
                  <c:v>2016-17</c:v>
                </c:pt>
                <c:pt idx="5">
                  <c:v>2017-18</c:v>
                </c:pt>
                <c:pt idx="6">
                  <c:v>2018-19</c:v>
                </c:pt>
                <c:pt idx="7">
                  <c:v>2019-20</c:v>
                </c:pt>
                <c:pt idx="8">
                  <c:v>2020-21</c:v>
                </c:pt>
                <c:pt idx="9">
                  <c:v>2021-22</c:v>
                </c:pt>
                <c:pt idx="10">
                  <c:v>2022-23</c:v>
                </c:pt>
                <c:pt idx="11">
                  <c:v>2023-24</c:v>
                </c:pt>
              </c:strCache>
            </c:strRef>
          </c:cat>
          <c:val>
            <c:numRef>
              <c:f>FJI!$R$171:$AC$171</c:f>
              <c:numCache>
                <c:formatCode>0.00%</c:formatCode>
                <c:ptCount val="12"/>
                <c:pt idx="0">
                  <c:v>2.9954408623369274E-3</c:v>
                </c:pt>
                <c:pt idx="1">
                  <c:v>2.5179759331906935E-3</c:v>
                </c:pt>
                <c:pt idx="2">
                  <c:v>2.3797907391590011E-3</c:v>
                </c:pt>
                <c:pt idx="3">
                  <c:v>2.2533598312061412E-3</c:v>
                </c:pt>
                <c:pt idx="4">
                  <c:v>2.2766410077449365E-3</c:v>
                </c:pt>
                <c:pt idx="5">
                  <c:v>3.4910854630207399E-3</c:v>
                </c:pt>
                <c:pt idx="6">
                  <c:v>3.5008963639503532E-3</c:v>
                </c:pt>
                <c:pt idx="7">
                  <c:v>3.9559451346990113E-3</c:v>
                </c:pt>
                <c:pt idx="8">
                  <c:v>4.5759967737959038E-3</c:v>
                </c:pt>
                <c:pt idx="9">
                  <c:v>3.0751452760132271E-3</c:v>
                </c:pt>
                <c:pt idx="10">
                  <c:v>3.2899560365115912E-3</c:v>
                </c:pt>
                <c:pt idx="11">
                  <c:v>3.626456153254277E-3</c:v>
                </c:pt>
              </c:numCache>
            </c:numRef>
          </c:val>
          <c:extLst>
            <c:ext xmlns:c16="http://schemas.microsoft.com/office/drawing/2014/chart" uri="{C3380CC4-5D6E-409C-BE32-E72D297353CC}">
              <c16:uniqueId val="{00000007-CD0F-854C-B65E-3ADC1ED556A2}"/>
            </c:ext>
          </c:extLst>
        </c:ser>
        <c:ser>
          <c:idx val="4"/>
          <c:order val="6"/>
          <c:tx>
            <c:strRef>
              <c:f>FJI!$G$172</c:f>
              <c:strCache>
                <c:ptCount val="1"/>
                <c:pt idx="0">
                  <c:v>Other (7108/9)</c:v>
                </c:pt>
              </c:strCache>
            </c:strRef>
          </c:tx>
          <c:spPr>
            <a:solidFill>
              <a:schemeClr val="accent5"/>
            </a:solidFill>
            <a:ln>
              <a:noFill/>
            </a:ln>
            <a:effectLst/>
          </c:spPr>
          <c:invertIfNegative val="0"/>
          <c:cat>
            <c:strRef>
              <c:f>FJI!$R$9:$AC$9</c:f>
              <c:strCache>
                <c:ptCount val="12"/>
                <c:pt idx="0">
                  <c:v>2013</c:v>
                </c:pt>
                <c:pt idx="1">
                  <c:v>2014</c:v>
                </c:pt>
                <c:pt idx="2">
                  <c:v>2015</c:v>
                </c:pt>
                <c:pt idx="3">
                  <c:v>2016</c:v>
                </c:pt>
                <c:pt idx="4">
                  <c:v>2016-17</c:v>
                </c:pt>
                <c:pt idx="5">
                  <c:v>2017-18</c:v>
                </c:pt>
                <c:pt idx="6">
                  <c:v>2018-19</c:v>
                </c:pt>
                <c:pt idx="7">
                  <c:v>2019-20</c:v>
                </c:pt>
                <c:pt idx="8">
                  <c:v>2020-21</c:v>
                </c:pt>
                <c:pt idx="9">
                  <c:v>2021-22</c:v>
                </c:pt>
                <c:pt idx="10">
                  <c:v>2022-23</c:v>
                </c:pt>
                <c:pt idx="11">
                  <c:v>2023-24</c:v>
                </c:pt>
              </c:strCache>
            </c:strRef>
          </c:cat>
          <c:val>
            <c:numRef>
              <c:f>FJI!$R$172:$AC$172</c:f>
              <c:numCache>
                <c:formatCode>0.00%</c:formatCode>
                <c:ptCount val="12"/>
                <c:pt idx="0">
                  <c:v>0</c:v>
                </c:pt>
                <c:pt idx="1">
                  <c:v>0</c:v>
                </c:pt>
                <c:pt idx="2">
                  <c:v>0</c:v>
                </c:pt>
                <c:pt idx="3">
                  <c:v>0</c:v>
                </c:pt>
                <c:pt idx="4">
                  <c:v>0</c:v>
                </c:pt>
                <c:pt idx="5">
                  <c:v>0</c:v>
                </c:pt>
                <c:pt idx="6">
                  <c:v>0</c:v>
                </c:pt>
                <c:pt idx="7">
                  <c:v>0</c:v>
                </c:pt>
                <c:pt idx="8">
                  <c:v>1.1934754874482914E-3</c:v>
                </c:pt>
                <c:pt idx="9">
                  <c:v>1.4566074986242509E-5</c:v>
                </c:pt>
                <c:pt idx="10">
                  <c:v>3.7368953009245606E-4</c:v>
                </c:pt>
                <c:pt idx="11">
                  <c:v>1.4267400498027842E-4</c:v>
                </c:pt>
              </c:numCache>
            </c:numRef>
          </c:val>
          <c:extLst>
            <c:ext xmlns:c16="http://schemas.microsoft.com/office/drawing/2014/chart" uri="{C3380CC4-5D6E-409C-BE32-E72D297353CC}">
              <c16:uniqueId val="{00000004-CD0F-854C-B65E-3ADC1ED556A2}"/>
            </c:ext>
          </c:extLst>
        </c:ser>
        <c:dLbls>
          <c:showLegendKey val="0"/>
          <c:showVal val="0"/>
          <c:showCatName val="0"/>
          <c:showSerName val="0"/>
          <c:showPercent val="0"/>
          <c:showBubbleSize val="0"/>
        </c:dLbls>
        <c:gapWidth val="30"/>
        <c:overlap val="100"/>
        <c:axId val="1241188112"/>
        <c:axId val="1056349920"/>
      </c:barChart>
      <c:catAx>
        <c:axId val="12411881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056349920"/>
        <c:crosses val="autoZero"/>
        <c:auto val="1"/>
        <c:lblAlgn val="ctr"/>
        <c:lblOffset val="100"/>
        <c:noMultiLvlLbl val="0"/>
      </c:catAx>
      <c:valAx>
        <c:axId val="105634992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2411881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100"/>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chemeClr val="tx1">
                    <a:lumMod val="65000"/>
                    <a:lumOff val="35000"/>
                  </a:schemeClr>
                </a:solidFill>
                <a:latin typeface="+mn-lt"/>
                <a:ea typeface="+mn-ea"/>
                <a:cs typeface="+mn-cs"/>
              </a:defRPr>
            </a:pPr>
            <a:r>
              <a:rPr lang="en-GB"/>
              <a:t>Social benefit expenditure (economic classification) by type, % of GNI</a:t>
            </a:r>
          </a:p>
        </c:rich>
      </c:tx>
      <c:overlay val="0"/>
      <c:spPr>
        <a:noFill/>
        <a:ln>
          <a:noFill/>
        </a:ln>
        <a:effectLst/>
      </c:spPr>
      <c:txPr>
        <a:bodyPr rot="0" spcFirstLastPara="1" vertOverflow="ellipsis" vert="horz" wrap="square" anchor="ctr" anchorCtr="1"/>
        <a:lstStyle/>
        <a:p>
          <a:pPr>
            <a:defRPr sz="132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FSM!$G$97</c:f>
              <c:strCache>
                <c:ptCount val="1"/>
                <c:pt idx="0">
                  <c:v>Social insurance benefits (271)</c:v>
                </c:pt>
              </c:strCache>
            </c:strRef>
          </c:tx>
          <c:spPr>
            <a:solidFill>
              <a:schemeClr val="accent1"/>
            </a:solidFill>
            <a:ln>
              <a:noFill/>
            </a:ln>
            <a:effectLst/>
          </c:spPr>
          <c:invertIfNegative val="0"/>
          <c:cat>
            <c:numRef>
              <c:f>FSM!$I$9:$AA$9</c:f>
              <c:numCache>
                <c:formatCode>General</c:formatCode>
                <c:ptCount val="12"/>
                <c:pt idx="0">
                  <c:v>2010</c:v>
                </c:pt>
                <c:pt idx="1">
                  <c:v>2011</c:v>
                </c:pt>
                <c:pt idx="2">
                  <c:v>2012</c:v>
                </c:pt>
                <c:pt idx="3">
                  <c:v>2013</c:v>
                </c:pt>
                <c:pt idx="4">
                  <c:v>2014</c:v>
                </c:pt>
                <c:pt idx="5">
                  <c:v>2015</c:v>
                </c:pt>
                <c:pt idx="6">
                  <c:v>2016</c:v>
                </c:pt>
                <c:pt idx="7">
                  <c:v>2017</c:v>
                </c:pt>
                <c:pt idx="8">
                  <c:v>2018</c:v>
                </c:pt>
                <c:pt idx="9">
                  <c:v>2019</c:v>
                </c:pt>
                <c:pt idx="10">
                  <c:v>2020</c:v>
                </c:pt>
                <c:pt idx="11">
                  <c:v>2021</c:v>
                </c:pt>
              </c:numCache>
            </c:numRef>
          </c:cat>
          <c:val>
            <c:numRef>
              <c:f>FSM!$I$97:$AA$97</c:f>
              <c:numCache>
                <c:formatCode>0.00%</c:formatCode>
                <c:ptCount val="12"/>
                <c:pt idx="0">
                  <c:v>5.362065668706293E-2</c:v>
                </c:pt>
                <c:pt idx="1">
                  <c:v>5.4125498120962748E-2</c:v>
                </c:pt>
                <c:pt idx="2">
                  <c:v>5.1794952622460089E-2</c:v>
                </c:pt>
                <c:pt idx="3">
                  <c:v>5.443415515078584E-2</c:v>
                </c:pt>
                <c:pt idx="4">
                  <c:v>5.598051438789535E-2</c:v>
                </c:pt>
                <c:pt idx="5">
                  <c:v>5.1679759586220106E-2</c:v>
                </c:pt>
                <c:pt idx="6">
                  <c:v>5.2250037596879788E-2</c:v>
                </c:pt>
                <c:pt idx="7">
                  <c:v>4.988072154749424E-2</c:v>
                </c:pt>
                <c:pt idx="8">
                  <c:v>5.3807188012345533E-2</c:v>
                </c:pt>
                <c:pt idx="9">
                  <c:v>4.9235468034038832E-2</c:v>
                </c:pt>
                <c:pt idx="10">
                  <c:v>5.0843877640845067E-2</c:v>
                </c:pt>
                <c:pt idx="11">
                  <c:v>5.1812681674903605E-2</c:v>
                </c:pt>
              </c:numCache>
            </c:numRef>
          </c:val>
          <c:extLst>
            <c:ext xmlns:c16="http://schemas.microsoft.com/office/drawing/2014/chart" uri="{C3380CC4-5D6E-409C-BE32-E72D297353CC}">
              <c16:uniqueId val="{00000000-53EA-7B43-B366-8A9B22CCDBCD}"/>
            </c:ext>
          </c:extLst>
        </c:ser>
        <c:ser>
          <c:idx val="1"/>
          <c:order val="1"/>
          <c:tx>
            <c:strRef>
              <c:f>FSM!$G$98</c:f>
              <c:strCache>
                <c:ptCount val="1"/>
                <c:pt idx="0">
                  <c:v>Social assistance benefits (272)</c:v>
                </c:pt>
              </c:strCache>
            </c:strRef>
          </c:tx>
          <c:spPr>
            <a:solidFill>
              <a:schemeClr val="accent2"/>
            </a:solidFill>
            <a:ln>
              <a:noFill/>
            </a:ln>
            <a:effectLst/>
          </c:spPr>
          <c:invertIfNegative val="0"/>
          <c:cat>
            <c:numRef>
              <c:f>FSM!$I$9:$AA$9</c:f>
              <c:numCache>
                <c:formatCode>General</c:formatCode>
                <c:ptCount val="12"/>
                <c:pt idx="0">
                  <c:v>2010</c:v>
                </c:pt>
                <c:pt idx="1">
                  <c:v>2011</c:v>
                </c:pt>
                <c:pt idx="2">
                  <c:v>2012</c:v>
                </c:pt>
                <c:pt idx="3">
                  <c:v>2013</c:v>
                </c:pt>
                <c:pt idx="4">
                  <c:v>2014</c:v>
                </c:pt>
                <c:pt idx="5">
                  <c:v>2015</c:v>
                </c:pt>
                <c:pt idx="6">
                  <c:v>2016</c:v>
                </c:pt>
                <c:pt idx="7">
                  <c:v>2017</c:v>
                </c:pt>
                <c:pt idx="8">
                  <c:v>2018</c:v>
                </c:pt>
                <c:pt idx="9">
                  <c:v>2019</c:v>
                </c:pt>
                <c:pt idx="10">
                  <c:v>2020</c:v>
                </c:pt>
                <c:pt idx="11">
                  <c:v>2021</c:v>
                </c:pt>
              </c:numCache>
            </c:numRef>
          </c:cat>
          <c:val>
            <c:numRef>
              <c:f>FSM!$I$98:$AA$98</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1-53EA-7B43-B366-8A9B22CCDBCD}"/>
            </c:ext>
          </c:extLst>
        </c:ser>
        <c:ser>
          <c:idx val="2"/>
          <c:order val="2"/>
          <c:tx>
            <c:strRef>
              <c:f>FSM!$G$99</c:f>
              <c:strCache>
                <c:ptCount val="1"/>
                <c:pt idx="0">
                  <c:v>Public servant benefits (273)</c:v>
                </c:pt>
              </c:strCache>
            </c:strRef>
          </c:tx>
          <c:spPr>
            <a:solidFill>
              <a:schemeClr val="accent3"/>
            </a:solidFill>
            <a:ln>
              <a:noFill/>
            </a:ln>
            <a:effectLst/>
          </c:spPr>
          <c:invertIfNegative val="0"/>
          <c:cat>
            <c:numRef>
              <c:f>FSM!$I$9:$AA$9</c:f>
              <c:numCache>
                <c:formatCode>General</c:formatCode>
                <c:ptCount val="12"/>
                <c:pt idx="0">
                  <c:v>2010</c:v>
                </c:pt>
                <c:pt idx="1">
                  <c:v>2011</c:v>
                </c:pt>
                <c:pt idx="2">
                  <c:v>2012</c:v>
                </c:pt>
                <c:pt idx="3">
                  <c:v>2013</c:v>
                </c:pt>
                <c:pt idx="4">
                  <c:v>2014</c:v>
                </c:pt>
                <c:pt idx="5">
                  <c:v>2015</c:v>
                </c:pt>
                <c:pt idx="6">
                  <c:v>2016</c:v>
                </c:pt>
                <c:pt idx="7">
                  <c:v>2017</c:v>
                </c:pt>
                <c:pt idx="8">
                  <c:v>2018</c:v>
                </c:pt>
                <c:pt idx="9">
                  <c:v>2019</c:v>
                </c:pt>
                <c:pt idx="10">
                  <c:v>2020</c:v>
                </c:pt>
                <c:pt idx="11">
                  <c:v>2021</c:v>
                </c:pt>
              </c:numCache>
            </c:numRef>
          </c:cat>
          <c:val>
            <c:numRef>
              <c:f>FSM!$I$99:$AA$99</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2-53EA-7B43-B366-8A9B22CCDBCD}"/>
            </c:ext>
          </c:extLst>
        </c:ser>
        <c:ser>
          <c:idx val="3"/>
          <c:order val="3"/>
          <c:tx>
            <c:strRef>
              <c:f>FSM!$G$102</c:f>
              <c:strCache>
                <c:ptCount val="1"/>
                <c:pt idx="0">
                  <c:v>Provident fund withdrawals</c:v>
                </c:pt>
              </c:strCache>
            </c:strRef>
          </c:tx>
          <c:spPr>
            <a:solidFill>
              <a:schemeClr val="accent4"/>
            </a:solidFill>
            <a:ln>
              <a:noFill/>
            </a:ln>
            <a:effectLst/>
          </c:spPr>
          <c:invertIfNegative val="0"/>
          <c:cat>
            <c:numRef>
              <c:f>FSM!$I$9:$AA$9</c:f>
              <c:numCache>
                <c:formatCode>General</c:formatCode>
                <c:ptCount val="12"/>
                <c:pt idx="0">
                  <c:v>2010</c:v>
                </c:pt>
                <c:pt idx="1">
                  <c:v>2011</c:v>
                </c:pt>
                <c:pt idx="2">
                  <c:v>2012</c:v>
                </c:pt>
                <c:pt idx="3">
                  <c:v>2013</c:v>
                </c:pt>
                <c:pt idx="4">
                  <c:v>2014</c:v>
                </c:pt>
                <c:pt idx="5">
                  <c:v>2015</c:v>
                </c:pt>
                <c:pt idx="6">
                  <c:v>2016</c:v>
                </c:pt>
                <c:pt idx="7">
                  <c:v>2017</c:v>
                </c:pt>
                <c:pt idx="8">
                  <c:v>2018</c:v>
                </c:pt>
                <c:pt idx="9">
                  <c:v>2019</c:v>
                </c:pt>
                <c:pt idx="10">
                  <c:v>2020</c:v>
                </c:pt>
                <c:pt idx="11">
                  <c:v>2021</c:v>
                </c:pt>
              </c:numCache>
            </c:numRef>
          </c:cat>
          <c:val>
            <c:numRef>
              <c:f>FSM!$I$102:$AA$102</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3-53EA-7B43-B366-8A9B22CCDBCD}"/>
            </c:ext>
          </c:extLst>
        </c:ser>
        <c:dLbls>
          <c:showLegendKey val="0"/>
          <c:showVal val="0"/>
          <c:showCatName val="0"/>
          <c:showSerName val="0"/>
          <c:showPercent val="0"/>
          <c:showBubbleSize val="0"/>
        </c:dLbls>
        <c:gapWidth val="30"/>
        <c:overlap val="100"/>
        <c:axId val="1241188112"/>
        <c:axId val="1056349920"/>
      </c:barChart>
      <c:lineChart>
        <c:grouping val="standard"/>
        <c:varyColors val="0"/>
        <c:ser>
          <c:idx val="4"/>
          <c:order val="4"/>
          <c:tx>
            <c:strRef>
              <c:f>FSM!$G$100</c:f>
              <c:strCache>
                <c:ptCount val="1"/>
                <c:pt idx="0">
                  <c:v>Social benefits (27)</c:v>
                </c:pt>
              </c:strCache>
            </c:strRef>
          </c:tx>
          <c:spPr>
            <a:ln w="25400" cap="rnd">
              <a:noFill/>
              <a:round/>
            </a:ln>
            <a:effectLst/>
          </c:spPr>
          <c:marker>
            <c:symbol val="circle"/>
            <c:size val="5"/>
            <c:spPr>
              <a:solidFill>
                <a:schemeClr val="accent5"/>
              </a:solidFill>
              <a:ln w="9525">
                <a:solidFill>
                  <a:schemeClr val="accent5"/>
                </a:solidFill>
              </a:ln>
              <a:effectLst/>
            </c:spPr>
          </c:marker>
          <c:dLbls>
            <c:spPr>
              <a:noFill/>
              <a:ln>
                <a:noFill/>
              </a:ln>
              <a:effectLst/>
            </c:spPr>
            <c:txPr>
              <a:bodyPr rot="0" spcFirstLastPara="1" vertOverflow="ellipsis" vert="horz" wrap="square" anchor="ctr" anchorCtr="1"/>
              <a:lstStyle/>
              <a:p>
                <a:pPr>
                  <a:defRPr sz="11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eparator>, </c:separator>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FSM!$I$9:$AC$9</c:f>
              <c:numCache>
                <c:formatCode>General</c:formatCode>
                <c:ptCount val="12"/>
                <c:pt idx="0">
                  <c:v>2010</c:v>
                </c:pt>
                <c:pt idx="1">
                  <c:v>2011</c:v>
                </c:pt>
                <c:pt idx="2">
                  <c:v>2012</c:v>
                </c:pt>
                <c:pt idx="3">
                  <c:v>2013</c:v>
                </c:pt>
                <c:pt idx="4">
                  <c:v>2014</c:v>
                </c:pt>
                <c:pt idx="5">
                  <c:v>2015</c:v>
                </c:pt>
                <c:pt idx="6">
                  <c:v>2016</c:v>
                </c:pt>
                <c:pt idx="7">
                  <c:v>2017</c:v>
                </c:pt>
                <c:pt idx="8">
                  <c:v>2018</c:v>
                </c:pt>
                <c:pt idx="9">
                  <c:v>2019</c:v>
                </c:pt>
                <c:pt idx="10">
                  <c:v>2020</c:v>
                </c:pt>
                <c:pt idx="11">
                  <c:v>2021</c:v>
                </c:pt>
              </c:numCache>
            </c:numRef>
          </c:cat>
          <c:val>
            <c:numRef>
              <c:f>FSM!$I$100:$AA$100</c:f>
              <c:numCache>
                <c:formatCode>0.00%</c:formatCode>
                <c:ptCount val="12"/>
                <c:pt idx="0">
                  <c:v>5.362065668706293E-2</c:v>
                </c:pt>
                <c:pt idx="1">
                  <c:v>5.4125498120962748E-2</c:v>
                </c:pt>
                <c:pt idx="2">
                  <c:v>5.1794952622460089E-2</c:v>
                </c:pt>
                <c:pt idx="3">
                  <c:v>5.443415515078584E-2</c:v>
                </c:pt>
                <c:pt idx="4">
                  <c:v>5.598051438789535E-2</c:v>
                </c:pt>
                <c:pt idx="5">
                  <c:v>5.1679759586220106E-2</c:v>
                </c:pt>
                <c:pt idx="6">
                  <c:v>5.2250037596879788E-2</c:v>
                </c:pt>
                <c:pt idx="7">
                  <c:v>4.988072154749424E-2</c:v>
                </c:pt>
                <c:pt idx="8">
                  <c:v>5.3807188012345533E-2</c:v>
                </c:pt>
                <c:pt idx="9">
                  <c:v>4.9235468034038832E-2</c:v>
                </c:pt>
                <c:pt idx="10">
                  <c:v>5.0843877640845067E-2</c:v>
                </c:pt>
                <c:pt idx="11">
                  <c:v>5.1812681674903605E-2</c:v>
                </c:pt>
              </c:numCache>
            </c:numRef>
          </c:val>
          <c:smooth val="0"/>
          <c:extLst>
            <c:ext xmlns:c16="http://schemas.microsoft.com/office/drawing/2014/chart" uri="{C3380CC4-5D6E-409C-BE32-E72D297353CC}">
              <c16:uniqueId val="{00000004-53EA-7B43-B366-8A9B22CCDBCD}"/>
            </c:ext>
          </c:extLst>
        </c:ser>
        <c:dLbls>
          <c:showLegendKey val="0"/>
          <c:showVal val="0"/>
          <c:showCatName val="0"/>
          <c:showSerName val="0"/>
          <c:showPercent val="0"/>
          <c:showBubbleSize val="0"/>
        </c:dLbls>
        <c:marker val="1"/>
        <c:smooth val="0"/>
        <c:axId val="1241188112"/>
        <c:axId val="1056349920"/>
      </c:lineChart>
      <c:catAx>
        <c:axId val="12411881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056349920"/>
        <c:crosses val="autoZero"/>
        <c:auto val="1"/>
        <c:lblAlgn val="ctr"/>
        <c:lblOffset val="100"/>
        <c:noMultiLvlLbl val="0"/>
      </c:catAx>
      <c:valAx>
        <c:axId val="1056349920"/>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2411881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100"/>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chemeClr val="tx1">
                    <a:lumMod val="65000"/>
                    <a:lumOff val="35000"/>
                  </a:schemeClr>
                </a:solidFill>
                <a:latin typeface="+mn-lt"/>
                <a:ea typeface="+mn-ea"/>
                <a:cs typeface="+mn-cs"/>
              </a:defRPr>
            </a:pPr>
            <a:r>
              <a:rPr lang="en-GB"/>
              <a:t>Social benefit expenditure (economic classification) by type, % of GNI, plus provident fund expenditure</a:t>
            </a:r>
          </a:p>
        </c:rich>
      </c:tx>
      <c:overlay val="0"/>
      <c:spPr>
        <a:noFill/>
        <a:ln>
          <a:noFill/>
        </a:ln>
        <a:effectLst/>
      </c:spPr>
      <c:txPr>
        <a:bodyPr rot="0" spcFirstLastPara="1" vertOverflow="ellipsis" vert="horz" wrap="square" anchor="ctr" anchorCtr="1"/>
        <a:lstStyle/>
        <a:p>
          <a:pPr>
            <a:defRPr sz="132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KIR!$G$97</c:f>
              <c:strCache>
                <c:ptCount val="1"/>
                <c:pt idx="0">
                  <c:v>Social insurance benefits (271)</c:v>
                </c:pt>
              </c:strCache>
            </c:strRef>
          </c:tx>
          <c:spPr>
            <a:solidFill>
              <a:schemeClr val="accent1"/>
            </a:solidFill>
            <a:ln>
              <a:noFill/>
            </a:ln>
            <a:effectLst/>
          </c:spPr>
          <c:invertIfNegative val="0"/>
          <c:cat>
            <c:numRef>
              <c:f>KIR!$R$9:$AC$9</c:f>
              <c:numCache>
                <c:formatCode>General</c:formatCode>
                <c:ptCount val="12"/>
                <c:pt idx="0">
                  <c:v>2012</c:v>
                </c:pt>
                <c:pt idx="1">
                  <c:v>2013</c:v>
                </c:pt>
                <c:pt idx="2">
                  <c:v>2014</c:v>
                </c:pt>
                <c:pt idx="3">
                  <c:v>2015</c:v>
                </c:pt>
                <c:pt idx="4">
                  <c:v>2016</c:v>
                </c:pt>
                <c:pt idx="5">
                  <c:v>2017</c:v>
                </c:pt>
                <c:pt idx="6">
                  <c:v>2018</c:v>
                </c:pt>
                <c:pt idx="7">
                  <c:v>2019</c:v>
                </c:pt>
                <c:pt idx="8">
                  <c:v>2020</c:v>
                </c:pt>
                <c:pt idx="9">
                  <c:v>2021</c:v>
                </c:pt>
                <c:pt idx="10">
                  <c:v>2022</c:v>
                </c:pt>
                <c:pt idx="11">
                  <c:v>2023</c:v>
                </c:pt>
              </c:numCache>
            </c:numRef>
          </c:cat>
          <c:val>
            <c:numRef>
              <c:f>KIR!$R$97:$AC$97</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3F46-D34B-A003-B302FB8DAED8}"/>
            </c:ext>
          </c:extLst>
        </c:ser>
        <c:ser>
          <c:idx val="1"/>
          <c:order val="1"/>
          <c:tx>
            <c:strRef>
              <c:f>KIR!$G$98</c:f>
              <c:strCache>
                <c:ptCount val="1"/>
                <c:pt idx="0">
                  <c:v>Social assistance benefits (272)</c:v>
                </c:pt>
              </c:strCache>
            </c:strRef>
          </c:tx>
          <c:spPr>
            <a:solidFill>
              <a:schemeClr val="accent2"/>
            </a:solidFill>
            <a:ln>
              <a:noFill/>
            </a:ln>
            <a:effectLst/>
          </c:spPr>
          <c:invertIfNegative val="0"/>
          <c:cat>
            <c:numRef>
              <c:f>KIR!$R$9:$AC$9</c:f>
              <c:numCache>
                <c:formatCode>General</c:formatCode>
                <c:ptCount val="12"/>
                <c:pt idx="0">
                  <c:v>2012</c:v>
                </c:pt>
                <c:pt idx="1">
                  <c:v>2013</c:v>
                </c:pt>
                <c:pt idx="2">
                  <c:v>2014</c:v>
                </c:pt>
                <c:pt idx="3">
                  <c:v>2015</c:v>
                </c:pt>
                <c:pt idx="4">
                  <c:v>2016</c:v>
                </c:pt>
                <c:pt idx="5">
                  <c:v>2017</c:v>
                </c:pt>
                <c:pt idx="6">
                  <c:v>2018</c:v>
                </c:pt>
                <c:pt idx="7">
                  <c:v>2019</c:v>
                </c:pt>
                <c:pt idx="8">
                  <c:v>2020</c:v>
                </c:pt>
                <c:pt idx="9">
                  <c:v>2021</c:v>
                </c:pt>
                <c:pt idx="10">
                  <c:v>2022</c:v>
                </c:pt>
                <c:pt idx="11">
                  <c:v>2023</c:v>
                </c:pt>
              </c:numCache>
            </c:numRef>
          </c:cat>
          <c:val>
            <c:numRef>
              <c:f>KIR!$R$98:$AC$98</c:f>
              <c:numCache>
                <c:formatCode>0.00%</c:formatCode>
                <c:ptCount val="12"/>
                <c:pt idx="0">
                  <c:v>6.4195306842296787E-3</c:v>
                </c:pt>
                <c:pt idx="1">
                  <c:v>6.3459430956548258E-3</c:v>
                </c:pt>
                <c:pt idx="2">
                  <c:v>5.3550061115519056E-3</c:v>
                </c:pt>
                <c:pt idx="3">
                  <c:v>4.3649620523784072E-3</c:v>
                </c:pt>
                <c:pt idx="4">
                  <c:v>6.8614771718304591E-3</c:v>
                </c:pt>
                <c:pt idx="5">
                  <c:v>6.4303473998294971E-3</c:v>
                </c:pt>
                <c:pt idx="6">
                  <c:v>6.4063942380158962E-3</c:v>
                </c:pt>
                <c:pt idx="7">
                  <c:v>6.2533981694868138E-3</c:v>
                </c:pt>
                <c:pt idx="8">
                  <c:v>4.5434567728357592E-2</c:v>
                </c:pt>
                <c:pt idx="9">
                  <c:v>0.12760693939393938</c:v>
                </c:pt>
                <c:pt idx="10">
                  <c:v>9.2536036526152221E-2</c:v>
                </c:pt>
                <c:pt idx="11">
                  <c:v>7.801175225941076E-2</c:v>
                </c:pt>
              </c:numCache>
            </c:numRef>
          </c:val>
          <c:extLst>
            <c:ext xmlns:c16="http://schemas.microsoft.com/office/drawing/2014/chart" uri="{C3380CC4-5D6E-409C-BE32-E72D297353CC}">
              <c16:uniqueId val="{00000001-3F46-D34B-A003-B302FB8DAED8}"/>
            </c:ext>
          </c:extLst>
        </c:ser>
        <c:ser>
          <c:idx val="2"/>
          <c:order val="2"/>
          <c:tx>
            <c:strRef>
              <c:f>KIR!$G$99</c:f>
              <c:strCache>
                <c:ptCount val="1"/>
                <c:pt idx="0">
                  <c:v>Public servant benefits (273)</c:v>
                </c:pt>
              </c:strCache>
            </c:strRef>
          </c:tx>
          <c:spPr>
            <a:solidFill>
              <a:schemeClr val="accent3"/>
            </a:solidFill>
            <a:ln>
              <a:noFill/>
            </a:ln>
            <a:effectLst/>
          </c:spPr>
          <c:invertIfNegative val="0"/>
          <c:cat>
            <c:numRef>
              <c:f>KIR!$R$9:$AC$9</c:f>
              <c:numCache>
                <c:formatCode>General</c:formatCode>
                <c:ptCount val="12"/>
                <c:pt idx="0">
                  <c:v>2012</c:v>
                </c:pt>
                <c:pt idx="1">
                  <c:v>2013</c:v>
                </c:pt>
                <c:pt idx="2">
                  <c:v>2014</c:v>
                </c:pt>
                <c:pt idx="3">
                  <c:v>2015</c:v>
                </c:pt>
                <c:pt idx="4">
                  <c:v>2016</c:v>
                </c:pt>
                <c:pt idx="5">
                  <c:v>2017</c:v>
                </c:pt>
                <c:pt idx="6">
                  <c:v>2018</c:v>
                </c:pt>
                <c:pt idx="7">
                  <c:v>2019</c:v>
                </c:pt>
                <c:pt idx="8">
                  <c:v>2020</c:v>
                </c:pt>
                <c:pt idx="9">
                  <c:v>2021</c:v>
                </c:pt>
                <c:pt idx="10">
                  <c:v>2022</c:v>
                </c:pt>
                <c:pt idx="11">
                  <c:v>2023</c:v>
                </c:pt>
              </c:numCache>
            </c:numRef>
          </c:cat>
          <c:val>
            <c:numRef>
              <c:f>KIR!$R$99:$AC$99</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2-3F46-D34B-A003-B302FB8DAED8}"/>
            </c:ext>
          </c:extLst>
        </c:ser>
        <c:ser>
          <c:idx val="3"/>
          <c:order val="3"/>
          <c:tx>
            <c:strRef>
              <c:f>KIR!$G$102</c:f>
              <c:strCache>
                <c:ptCount val="1"/>
                <c:pt idx="0">
                  <c:v>Provident fund withdrawals</c:v>
                </c:pt>
              </c:strCache>
            </c:strRef>
          </c:tx>
          <c:spPr>
            <a:solidFill>
              <a:schemeClr val="accent4"/>
            </a:solidFill>
            <a:ln>
              <a:noFill/>
            </a:ln>
            <a:effectLst/>
          </c:spPr>
          <c:invertIfNegative val="0"/>
          <c:cat>
            <c:numRef>
              <c:f>KIR!$R$9:$AC$9</c:f>
              <c:numCache>
                <c:formatCode>General</c:formatCode>
                <c:ptCount val="12"/>
                <c:pt idx="0">
                  <c:v>2012</c:v>
                </c:pt>
                <c:pt idx="1">
                  <c:v>2013</c:v>
                </c:pt>
                <c:pt idx="2">
                  <c:v>2014</c:v>
                </c:pt>
                <c:pt idx="3">
                  <c:v>2015</c:v>
                </c:pt>
                <c:pt idx="4">
                  <c:v>2016</c:v>
                </c:pt>
                <c:pt idx="5">
                  <c:v>2017</c:v>
                </c:pt>
                <c:pt idx="6">
                  <c:v>2018</c:v>
                </c:pt>
                <c:pt idx="7">
                  <c:v>2019</c:v>
                </c:pt>
                <c:pt idx="8">
                  <c:v>2020</c:v>
                </c:pt>
                <c:pt idx="9">
                  <c:v>2021</c:v>
                </c:pt>
                <c:pt idx="10">
                  <c:v>2022</c:v>
                </c:pt>
                <c:pt idx="11">
                  <c:v>2023</c:v>
                </c:pt>
              </c:numCache>
            </c:numRef>
          </c:cat>
          <c:val>
            <c:numRef>
              <c:f>KIR!$R$102:$AC$102</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3-3F46-D34B-A003-B302FB8DAED8}"/>
            </c:ext>
          </c:extLst>
        </c:ser>
        <c:dLbls>
          <c:showLegendKey val="0"/>
          <c:showVal val="0"/>
          <c:showCatName val="0"/>
          <c:showSerName val="0"/>
          <c:showPercent val="0"/>
          <c:showBubbleSize val="0"/>
        </c:dLbls>
        <c:gapWidth val="30"/>
        <c:overlap val="100"/>
        <c:axId val="1241188112"/>
        <c:axId val="1056349920"/>
      </c:barChart>
      <c:lineChart>
        <c:grouping val="standard"/>
        <c:varyColors val="0"/>
        <c:ser>
          <c:idx val="4"/>
          <c:order val="4"/>
          <c:tx>
            <c:strRef>
              <c:f>KIR!$G$100</c:f>
              <c:strCache>
                <c:ptCount val="1"/>
                <c:pt idx="0">
                  <c:v>Social benefits (27)</c:v>
                </c:pt>
              </c:strCache>
            </c:strRef>
          </c:tx>
          <c:spPr>
            <a:ln w="25400" cap="rnd">
              <a:noFill/>
              <a:round/>
            </a:ln>
            <a:effectLst/>
          </c:spPr>
          <c:marker>
            <c:symbol val="circle"/>
            <c:size val="5"/>
            <c:spPr>
              <a:solidFill>
                <a:schemeClr val="tx1"/>
              </a:solidFill>
              <a:ln w="9525">
                <a:noFill/>
              </a:ln>
              <a:effectLst/>
            </c:spPr>
          </c:marker>
          <c:dLbls>
            <c:spPr>
              <a:noFill/>
              <a:ln>
                <a:noFill/>
              </a:ln>
              <a:effectLst/>
            </c:spPr>
            <c:txPr>
              <a:bodyPr rot="0" spcFirstLastPara="1" vertOverflow="ellipsis" vert="horz" wrap="square" anchor="ctr" anchorCtr="1"/>
              <a:lstStyle/>
              <a:p>
                <a:pPr>
                  <a:defRPr sz="11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eparator>, </c:separator>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KIR!$R$9:$AC$9</c:f>
              <c:numCache>
                <c:formatCode>General</c:formatCode>
                <c:ptCount val="12"/>
                <c:pt idx="0">
                  <c:v>2012</c:v>
                </c:pt>
                <c:pt idx="1">
                  <c:v>2013</c:v>
                </c:pt>
                <c:pt idx="2">
                  <c:v>2014</c:v>
                </c:pt>
                <c:pt idx="3">
                  <c:v>2015</c:v>
                </c:pt>
                <c:pt idx="4">
                  <c:v>2016</c:v>
                </c:pt>
                <c:pt idx="5">
                  <c:v>2017</c:v>
                </c:pt>
                <c:pt idx="6">
                  <c:v>2018</c:v>
                </c:pt>
                <c:pt idx="7">
                  <c:v>2019</c:v>
                </c:pt>
                <c:pt idx="8">
                  <c:v>2020</c:v>
                </c:pt>
                <c:pt idx="9">
                  <c:v>2021</c:v>
                </c:pt>
                <c:pt idx="10">
                  <c:v>2022</c:v>
                </c:pt>
                <c:pt idx="11">
                  <c:v>2023</c:v>
                </c:pt>
              </c:numCache>
            </c:numRef>
          </c:cat>
          <c:val>
            <c:numRef>
              <c:f>KIR!$R$100:$AC$100</c:f>
              <c:numCache>
                <c:formatCode>0.00%</c:formatCode>
                <c:ptCount val="12"/>
                <c:pt idx="0">
                  <c:v>6.4195306842296787E-3</c:v>
                </c:pt>
                <c:pt idx="1">
                  <c:v>6.3459430956548258E-3</c:v>
                </c:pt>
                <c:pt idx="2">
                  <c:v>5.3550061115519056E-3</c:v>
                </c:pt>
                <c:pt idx="3">
                  <c:v>4.3649620523784072E-3</c:v>
                </c:pt>
                <c:pt idx="4">
                  <c:v>6.8614771718304591E-3</c:v>
                </c:pt>
                <c:pt idx="5">
                  <c:v>6.4303473998294971E-3</c:v>
                </c:pt>
                <c:pt idx="6">
                  <c:v>6.4063942380158962E-3</c:v>
                </c:pt>
                <c:pt idx="7">
                  <c:v>6.2533981694868138E-3</c:v>
                </c:pt>
                <c:pt idx="8">
                  <c:v>4.5434567728357592E-2</c:v>
                </c:pt>
                <c:pt idx="9">
                  <c:v>0.12760693939393938</c:v>
                </c:pt>
                <c:pt idx="10">
                  <c:v>9.2536036526152221E-2</c:v>
                </c:pt>
                <c:pt idx="11">
                  <c:v>7.801175225941076E-2</c:v>
                </c:pt>
              </c:numCache>
            </c:numRef>
          </c:val>
          <c:smooth val="0"/>
          <c:extLst>
            <c:ext xmlns:c16="http://schemas.microsoft.com/office/drawing/2014/chart" uri="{C3380CC4-5D6E-409C-BE32-E72D297353CC}">
              <c16:uniqueId val="{00000004-3F46-D34B-A003-B302FB8DAED8}"/>
            </c:ext>
          </c:extLst>
        </c:ser>
        <c:dLbls>
          <c:showLegendKey val="0"/>
          <c:showVal val="0"/>
          <c:showCatName val="0"/>
          <c:showSerName val="0"/>
          <c:showPercent val="0"/>
          <c:showBubbleSize val="0"/>
        </c:dLbls>
        <c:marker val="1"/>
        <c:smooth val="0"/>
        <c:axId val="1241188112"/>
        <c:axId val="1056349920"/>
      </c:lineChart>
      <c:catAx>
        <c:axId val="12411881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056349920"/>
        <c:crosses val="autoZero"/>
        <c:auto val="1"/>
        <c:lblAlgn val="ctr"/>
        <c:lblOffset val="100"/>
        <c:noMultiLvlLbl val="0"/>
      </c:catAx>
      <c:valAx>
        <c:axId val="105634992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2411881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100"/>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chemeClr val="tx1">
                    <a:lumMod val="65000"/>
                    <a:lumOff val="35000"/>
                  </a:schemeClr>
                </a:solidFill>
                <a:latin typeface="+mn-lt"/>
                <a:ea typeface="+mn-ea"/>
                <a:cs typeface="+mn-cs"/>
              </a:defRPr>
            </a:pPr>
            <a:r>
              <a:rPr lang="en-GB"/>
              <a:t>Social assistance expenditure (economic classification) by function (COFOG), % of GNI</a:t>
            </a:r>
          </a:p>
        </c:rich>
      </c:tx>
      <c:overlay val="0"/>
      <c:spPr>
        <a:noFill/>
        <a:ln>
          <a:noFill/>
        </a:ln>
        <a:effectLst/>
      </c:spPr>
      <c:txPr>
        <a:bodyPr rot="0" spcFirstLastPara="1" vertOverflow="ellipsis" vert="horz" wrap="square" anchor="ctr" anchorCtr="1"/>
        <a:lstStyle/>
        <a:p>
          <a:pPr>
            <a:defRPr sz="132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KIR!$G$166</c:f>
              <c:strCache>
                <c:ptCount val="1"/>
                <c:pt idx="0">
                  <c:v>Sickness and disability (7101)</c:v>
                </c:pt>
              </c:strCache>
            </c:strRef>
          </c:tx>
          <c:spPr>
            <a:solidFill>
              <a:schemeClr val="accent1"/>
            </a:solidFill>
            <a:ln>
              <a:noFill/>
            </a:ln>
            <a:effectLst/>
          </c:spPr>
          <c:invertIfNegative val="0"/>
          <c:cat>
            <c:numRef>
              <c:f>KIR!$N$9:$AD$9</c:f>
              <c:numCache>
                <c:formatCode>General</c:formatCode>
                <c:ptCount val="17"/>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numCache>
            </c:numRef>
          </c:cat>
          <c:val>
            <c:numRef>
              <c:f>KIR!$N$166:$AD$166</c:f>
              <c:numCache>
                <c:formatCode>0.00%</c:formatCode>
                <c:ptCount val="17"/>
                <c:pt idx="0">
                  <c:v>0</c:v>
                </c:pt>
                <c:pt idx="1">
                  <c:v>0</c:v>
                </c:pt>
                <c:pt idx="2">
                  <c:v>0</c:v>
                </c:pt>
                <c:pt idx="3">
                  <c:v>0</c:v>
                </c:pt>
                <c:pt idx="4">
                  <c:v>0</c:v>
                </c:pt>
                <c:pt idx="5">
                  <c:v>0</c:v>
                </c:pt>
                <c:pt idx="6">
                  <c:v>0</c:v>
                </c:pt>
                <c:pt idx="7">
                  <c:v>0</c:v>
                </c:pt>
                <c:pt idx="8">
                  <c:v>0</c:v>
                </c:pt>
                <c:pt idx="9">
                  <c:v>0</c:v>
                </c:pt>
                <c:pt idx="10">
                  <c:v>0</c:v>
                </c:pt>
                <c:pt idx="11">
                  <c:v>0</c:v>
                </c:pt>
                <c:pt idx="12">
                  <c:v>2.7068896993260008E-3</c:v>
                </c:pt>
                <c:pt idx="13">
                  <c:v>3.3723276515151513E-3</c:v>
                </c:pt>
                <c:pt idx="14">
                  <c:v>4.1680332379465408E-3</c:v>
                </c:pt>
                <c:pt idx="15">
                  <c:v>3.5247985683405933E-3</c:v>
                </c:pt>
                <c:pt idx="16">
                  <c:v>3.3010018338427783E-3</c:v>
                </c:pt>
              </c:numCache>
            </c:numRef>
          </c:val>
          <c:extLst>
            <c:ext xmlns:c16="http://schemas.microsoft.com/office/drawing/2014/chart" uri="{C3380CC4-5D6E-409C-BE32-E72D297353CC}">
              <c16:uniqueId val="{00000000-7C51-E544-A0FC-2ABA2A09743A}"/>
            </c:ext>
          </c:extLst>
        </c:ser>
        <c:ser>
          <c:idx val="1"/>
          <c:order val="1"/>
          <c:tx>
            <c:strRef>
              <c:f>KIR!$G$167</c:f>
              <c:strCache>
                <c:ptCount val="1"/>
                <c:pt idx="0">
                  <c:v>Old age and survivors (7102/3)</c:v>
                </c:pt>
              </c:strCache>
            </c:strRef>
          </c:tx>
          <c:spPr>
            <a:solidFill>
              <a:schemeClr val="accent2"/>
            </a:solidFill>
            <a:ln>
              <a:noFill/>
            </a:ln>
            <a:effectLst/>
          </c:spPr>
          <c:invertIfNegative val="0"/>
          <c:cat>
            <c:numRef>
              <c:f>KIR!$N$9:$AD$9</c:f>
              <c:numCache>
                <c:formatCode>General</c:formatCode>
                <c:ptCount val="17"/>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numCache>
            </c:numRef>
          </c:cat>
          <c:val>
            <c:numRef>
              <c:f>KIR!$N$167:$AD$167</c:f>
              <c:numCache>
                <c:formatCode>0.00%</c:formatCode>
                <c:ptCount val="17"/>
                <c:pt idx="0">
                  <c:v>3.7224673202614377E-3</c:v>
                </c:pt>
                <c:pt idx="1">
                  <c:v>4.5153316421467377E-3</c:v>
                </c:pt>
                <c:pt idx="2">
                  <c:v>4.3007288688438772E-3</c:v>
                </c:pt>
                <c:pt idx="3">
                  <c:v>5.873037978831471E-3</c:v>
                </c:pt>
                <c:pt idx="4">
                  <c:v>6.4195306842296787E-3</c:v>
                </c:pt>
                <c:pt idx="5">
                  <c:v>6.3459430956548258E-3</c:v>
                </c:pt>
                <c:pt idx="6">
                  <c:v>5.3550061115519056E-3</c:v>
                </c:pt>
                <c:pt idx="7">
                  <c:v>4.3649620523784072E-3</c:v>
                </c:pt>
                <c:pt idx="8">
                  <c:v>6.8614771718304591E-3</c:v>
                </c:pt>
                <c:pt idx="9">
                  <c:v>6.4303473998294971E-3</c:v>
                </c:pt>
                <c:pt idx="10">
                  <c:v>6.4063942380158962E-3</c:v>
                </c:pt>
                <c:pt idx="11">
                  <c:v>6.2533981694868138E-3</c:v>
                </c:pt>
                <c:pt idx="12">
                  <c:v>2.4942694637043385E-2</c:v>
                </c:pt>
                <c:pt idx="13">
                  <c:v>3.8544100378787881E-2</c:v>
                </c:pt>
                <c:pt idx="14">
                  <c:v>3.5756144524807042E-2</c:v>
                </c:pt>
                <c:pt idx="15">
                  <c:v>3.0028153252814917E-2</c:v>
                </c:pt>
                <c:pt idx="16">
                  <c:v>3.1814898589206539E-2</c:v>
                </c:pt>
              </c:numCache>
            </c:numRef>
          </c:val>
          <c:extLst>
            <c:ext xmlns:c16="http://schemas.microsoft.com/office/drawing/2014/chart" uri="{C3380CC4-5D6E-409C-BE32-E72D297353CC}">
              <c16:uniqueId val="{00000001-7C51-E544-A0FC-2ABA2A09743A}"/>
            </c:ext>
          </c:extLst>
        </c:ser>
        <c:ser>
          <c:idx val="2"/>
          <c:order val="2"/>
          <c:tx>
            <c:strRef>
              <c:f>KIR!$G$168</c:f>
              <c:strCache>
                <c:ptCount val="1"/>
                <c:pt idx="0">
                  <c:v>Family and children (7104)</c:v>
                </c:pt>
              </c:strCache>
            </c:strRef>
          </c:tx>
          <c:spPr>
            <a:solidFill>
              <a:schemeClr val="accent3"/>
            </a:solidFill>
            <a:ln>
              <a:noFill/>
            </a:ln>
            <a:effectLst/>
          </c:spPr>
          <c:invertIfNegative val="0"/>
          <c:cat>
            <c:numRef>
              <c:f>KIR!$N$9:$AD$9</c:f>
              <c:numCache>
                <c:formatCode>General</c:formatCode>
                <c:ptCount val="17"/>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numCache>
            </c:numRef>
          </c:cat>
          <c:val>
            <c:numRef>
              <c:f>KIR!$N$168:$AD$168</c:f>
              <c:numCache>
                <c:formatCode>0.00%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extLst>
            <c:ext xmlns:c16="http://schemas.microsoft.com/office/drawing/2014/chart" uri="{C3380CC4-5D6E-409C-BE32-E72D297353CC}">
              <c16:uniqueId val="{00000002-7C51-E544-A0FC-2ABA2A09743A}"/>
            </c:ext>
          </c:extLst>
        </c:ser>
        <c:ser>
          <c:idx val="3"/>
          <c:order val="3"/>
          <c:tx>
            <c:strRef>
              <c:f>KIR!$G$169</c:f>
              <c:strCache>
                <c:ptCount val="1"/>
                <c:pt idx="0">
                  <c:v>Unemployment (7105)</c:v>
                </c:pt>
              </c:strCache>
            </c:strRef>
          </c:tx>
          <c:spPr>
            <a:solidFill>
              <a:schemeClr val="accent4"/>
            </a:solidFill>
            <a:ln>
              <a:noFill/>
            </a:ln>
            <a:effectLst/>
          </c:spPr>
          <c:invertIfNegative val="0"/>
          <c:cat>
            <c:numRef>
              <c:f>KIR!$N$9:$AD$9</c:f>
              <c:numCache>
                <c:formatCode>General</c:formatCode>
                <c:ptCount val="17"/>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numCache>
            </c:numRef>
          </c:cat>
          <c:val>
            <c:numRef>
              <c:f>KIR!$N$169:$AD$169</c:f>
              <c:numCache>
                <c:formatCode>0.00%</c:formatCode>
                <c:ptCount val="17"/>
                <c:pt idx="0">
                  <c:v>0</c:v>
                </c:pt>
                <c:pt idx="1">
                  <c:v>0</c:v>
                </c:pt>
                <c:pt idx="2">
                  <c:v>0</c:v>
                </c:pt>
                <c:pt idx="3">
                  <c:v>0</c:v>
                </c:pt>
                <c:pt idx="4">
                  <c:v>0</c:v>
                </c:pt>
                <c:pt idx="5">
                  <c:v>0</c:v>
                </c:pt>
                <c:pt idx="6">
                  <c:v>0</c:v>
                </c:pt>
                <c:pt idx="7">
                  <c:v>0</c:v>
                </c:pt>
                <c:pt idx="8">
                  <c:v>0</c:v>
                </c:pt>
                <c:pt idx="9">
                  <c:v>0</c:v>
                </c:pt>
                <c:pt idx="10">
                  <c:v>0</c:v>
                </c:pt>
                <c:pt idx="11">
                  <c:v>0</c:v>
                </c:pt>
                <c:pt idx="12">
                  <c:v>1.7784983391988207E-2</c:v>
                </c:pt>
                <c:pt idx="13">
                  <c:v>8.5690511363636354E-2</c:v>
                </c:pt>
                <c:pt idx="14">
                  <c:v>5.261185876339864E-2</c:v>
                </c:pt>
                <c:pt idx="15">
                  <c:v>4.4458800438255237E-2</c:v>
                </c:pt>
                <c:pt idx="16">
                  <c:v>3.8731180891207966E-2</c:v>
                </c:pt>
              </c:numCache>
            </c:numRef>
          </c:val>
          <c:extLst>
            <c:ext xmlns:c16="http://schemas.microsoft.com/office/drawing/2014/chart" uri="{C3380CC4-5D6E-409C-BE32-E72D297353CC}">
              <c16:uniqueId val="{00000003-7C51-E544-A0FC-2ABA2A09743A}"/>
            </c:ext>
          </c:extLst>
        </c:ser>
        <c:ser>
          <c:idx val="5"/>
          <c:order val="4"/>
          <c:tx>
            <c:strRef>
              <c:f>KIR!$G$170</c:f>
              <c:strCache>
                <c:ptCount val="1"/>
                <c:pt idx="0">
                  <c:v>Housing (7106)</c:v>
                </c:pt>
              </c:strCache>
            </c:strRef>
          </c:tx>
          <c:spPr>
            <a:solidFill>
              <a:schemeClr val="accent6"/>
            </a:solidFill>
            <a:ln>
              <a:noFill/>
            </a:ln>
            <a:effectLst/>
          </c:spPr>
          <c:invertIfNegative val="0"/>
          <c:cat>
            <c:numRef>
              <c:f>KIR!$N$9:$AD$9</c:f>
              <c:numCache>
                <c:formatCode>General</c:formatCode>
                <c:ptCount val="17"/>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numCache>
            </c:numRef>
          </c:cat>
          <c:val>
            <c:numRef>
              <c:f>KIR!$N$170:$AD$170</c:f>
              <c:numCache>
                <c:formatCode>0.00%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extLst>
            <c:ext xmlns:c16="http://schemas.microsoft.com/office/drawing/2014/chart" uri="{C3380CC4-5D6E-409C-BE32-E72D297353CC}">
              <c16:uniqueId val="{00000004-7C51-E544-A0FC-2ABA2A09743A}"/>
            </c:ext>
          </c:extLst>
        </c:ser>
        <c:ser>
          <c:idx val="6"/>
          <c:order val="5"/>
          <c:tx>
            <c:strRef>
              <c:f>KIR!$G$171</c:f>
              <c:strCache>
                <c:ptCount val="1"/>
                <c:pt idx="0">
                  <c:v>Social exclusion n.e.c (7107)</c:v>
                </c:pt>
              </c:strCache>
            </c:strRef>
          </c:tx>
          <c:spPr>
            <a:solidFill>
              <a:schemeClr val="accent1">
                <a:lumMod val="60000"/>
              </a:schemeClr>
            </a:solidFill>
            <a:ln>
              <a:noFill/>
            </a:ln>
            <a:effectLst/>
          </c:spPr>
          <c:invertIfNegative val="0"/>
          <c:cat>
            <c:numRef>
              <c:f>KIR!$N$9:$AD$9</c:f>
              <c:numCache>
                <c:formatCode>General</c:formatCode>
                <c:ptCount val="17"/>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numCache>
            </c:numRef>
          </c:cat>
          <c:val>
            <c:numRef>
              <c:f>KIR!$N$171:$AD$171</c:f>
              <c:numCache>
                <c:formatCode>0.00%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extLst>
            <c:ext xmlns:c16="http://schemas.microsoft.com/office/drawing/2014/chart" uri="{C3380CC4-5D6E-409C-BE32-E72D297353CC}">
              <c16:uniqueId val="{00000005-7C51-E544-A0FC-2ABA2A09743A}"/>
            </c:ext>
          </c:extLst>
        </c:ser>
        <c:ser>
          <c:idx val="4"/>
          <c:order val="6"/>
          <c:tx>
            <c:strRef>
              <c:f>KIR!$G$172</c:f>
              <c:strCache>
                <c:ptCount val="1"/>
                <c:pt idx="0">
                  <c:v>Other (7108/9)</c:v>
                </c:pt>
              </c:strCache>
            </c:strRef>
          </c:tx>
          <c:spPr>
            <a:solidFill>
              <a:schemeClr val="accent5"/>
            </a:solidFill>
            <a:ln>
              <a:noFill/>
            </a:ln>
            <a:effectLst/>
          </c:spPr>
          <c:invertIfNegative val="0"/>
          <c:cat>
            <c:numRef>
              <c:f>KIR!$N$9:$AD$9</c:f>
              <c:numCache>
                <c:formatCode>General</c:formatCode>
                <c:ptCount val="17"/>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numCache>
            </c:numRef>
          </c:cat>
          <c:val>
            <c:numRef>
              <c:f>KIR!$N$172:$AD$172</c:f>
              <c:numCache>
                <c:formatCode>0.00%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extLst>
            <c:ext xmlns:c16="http://schemas.microsoft.com/office/drawing/2014/chart" uri="{C3380CC4-5D6E-409C-BE32-E72D297353CC}">
              <c16:uniqueId val="{00000006-7C51-E544-A0FC-2ABA2A09743A}"/>
            </c:ext>
          </c:extLst>
        </c:ser>
        <c:dLbls>
          <c:showLegendKey val="0"/>
          <c:showVal val="0"/>
          <c:showCatName val="0"/>
          <c:showSerName val="0"/>
          <c:showPercent val="0"/>
          <c:showBubbleSize val="0"/>
        </c:dLbls>
        <c:gapWidth val="30"/>
        <c:overlap val="100"/>
        <c:axId val="1241188112"/>
        <c:axId val="1056349920"/>
      </c:barChart>
      <c:catAx>
        <c:axId val="12411881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056349920"/>
        <c:crosses val="autoZero"/>
        <c:auto val="1"/>
        <c:lblAlgn val="ctr"/>
        <c:lblOffset val="100"/>
        <c:noMultiLvlLbl val="0"/>
      </c:catAx>
      <c:valAx>
        <c:axId val="105634992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2411881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100"/>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chemeClr val="tx1">
                    <a:lumMod val="65000"/>
                    <a:lumOff val="35000"/>
                  </a:schemeClr>
                </a:solidFill>
                <a:latin typeface="+mn-lt"/>
                <a:ea typeface="+mn-ea"/>
                <a:cs typeface="+mn-cs"/>
              </a:defRPr>
            </a:pPr>
            <a:r>
              <a:rPr lang="en-GB"/>
              <a:t>Social benefit expenditure (economic classification) by type, % of GNI</a:t>
            </a:r>
          </a:p>
        </c:rich>
      </c:tx>
      <c:overlay val="0"/>
      <c:spPr>
        <a:noFill/>
        <a:ln>
          <a:noFill/>
        </a:ln>
        <a:effectLst/>
      </c:spPr>
      <c:txPr>
        <a:bodyPr rot="0" spcFirstLastPara="1" vertOverflow="ellipsis" vert="horz" wrap="square" anchor="ctr" anchorCtr="1"/>
        <a:lstStyle/>
        <a:p>
          <a:pPr>
            <a:defRPr sz="132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NRU!$G$97</c:f>
              <c:strCache>
                <c:ptCount val="1"/>
                <c:pt idx="0">
                  <c:v>Social insurance benefits (271)</c:v>
                </c:pt>
              </c:strCache>
            </c:strRef>
          </c:tx>
          <c:spPr>
            <a:solidFill>
              <a:schemeClr val="accent1"/>
            </a:solidFill>
            <a:ln>
              <a:noFill/>
            </a:ln>
            <a:effectLst/>
          </c:spPr>
          <c:invertIfNegative val="0"/>
          <c:cat>
            <c:strRef>
              <c:f>NRU!$R$9:$AC$9</c:f>
              <c:strCache>
                <c:ptCount val="12"/>
                <c:pt idx="0">
                  <c:v>2012-13</c:v>
                </c:pt>
                <c:pt idx="1">
                  <c:v>2013-14</c:v>
                </c:pt>
                <c:pt idx="2">
                  <c:v>2014-15</c:v>
                </c:pt>
                <c:pt idx="3">
                  <c:v>2015-16</c:v>
                </c:pt>
                <c:pt idx="4">
                  <c:v>2016-17</c:v>
                </c:pt>
                <c:pt idx="5">
                  <c:v>2017-18</c:v>
                </c:pt>
                <c:pt idx="6">
                  <c:v>2018-19</c:v>
                </c:pt>
                <c:pt idx="7">
                  <c:v>2019-20</c:v>
                </c:pt>
                <c:pt idx="8">
                  <c:v>2020-21</c:v>
                </c:pt>
                <c:pt idx="9">
                  <c:v>2021-22</c:v>
                </c:pt>
                <c:pt idx="10">
                  <c:v>2022-23</c:v>
                </c:pt>
                <c:pt idx="11">
                  <c:v>2023-24</c:v>
                </c:pt>
              </c:strCache>
            </c:strRef>
          </c:cat>
          <c:val>
            <c:numRef>
              <c:f>NRU!$R$97:$AB$97</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0-B839-F245-9A33-6730C8270491}"/>
            </c:ext>
          </c:extLst>
        </c:ser>
        <c:ser>
          <c:idx val="1"/>
          <c:order val="1"/>
          <c:tx>
            <c:strRef>
              <c:f>NRU!$G$98</c:f>
              <c:strCache>
                <c:ptCount val="1"/>
                <c:pt idx="0">
                  <c:v>Social assistance benefits (272)</c:v>
                </c:pt>
              </c:strCache>
            </c:strRef>
          </c:tx>
          <c:spPr>
            <a:solidFill>
              <a:schemeClr val="accent2"/>
            </a:solidFill>
            <a:ln>
              <a:noFill/>
            </a:ln>
            <a:effectLst/>
          </c:spPr>
          <c:invertIfNegative val="0"/>
          <c:cat>
            <c:strRef>
              <c:f>NRU!$R$9:$AC$9</c:f>
              <c:strCache>
                <c:ptCount val="12"/>
                <c:pt idx="0">
                  <c:v>2012-13</c:v>
                </c:pt>
                <c:pt idx="1">
                  <c:v>2013-14</c:v>
                </c:pt>
                <c:pt idx="2">
                  <c:v>2014-15</c:v>
                </c:pt>
                <c:pt idx="3">
                  <c:v>2015-16</c:v>
                </c:pt>
                <c:pt idx="4">
                  <c:v>2016-17</c:v>
                </c:pt>
                <c:pt idx="5">
                  <c:v>2017-18</c:v>
                </c:pt>
                <c:pt idx="6">
                  <c:v>2018-19</c:v>
                </c:pt>
                <c:pt idx="7">
                  <c:v>2019-20</c:v>
                </c:pt>
                <c:pt idx="8">
                  <c:v>2020-21</c:v>
                </c:pt>
                <c:pt idx="9">
                  <c:v>2021-22</c:v>
                </c:pt>
                <c:pt idx="10">
                  <c:v>2022-23</c:v>
                </c:pt>
                <c:pt idx="11">
                  <c:v>2023-24</c:v>
                </c:pt>
              </c:strCache>
            </c:strRef>
          </c:cat>
          <c:val>
            <c:numRef>
              <c:f>NRU!$R$98:$AB$98</c:f>
              <c:numCache>
                <c:formatCode>0.00%</c:formatCode>
                <c:ptCount val="11"/>
                <c:pt idx="0">
                  <c:v>1.0832074292903858E-2</c:v>
                </c:pt>
                <c:pt idx="1">
                  <c:v>1.4663534747119608E-2</c:v>
                </c:pt>
                <c:pt idx="2">
                  <c:v>1.9388650963597431E-2</c:v>
                </c:pt>
                <c:pt idx="3">
                  <c:v>1.675858310626703E-2</c:v>
                </c:pt>
                <c:pt idx="4">
                  <c:v>1.4223415597235932E-2</c:v>
                </c:pt>
                <c:pt idx="5">
                  <c:v>1.3140229378032641E-2</c:v>
                </c:pt>
                <c:pt idx="6">
                  <c:v>1.2536540016168149E-2</c:v>
                </c:pt>
                <c:pt idx="7">
                  <c:v>1.8048887298747762E-2</c:v>
                </c:pt>
                <c:pt idx="8">
                  <c:v>1.6899141398021067E-2</c:v>
                </c:pt>
                <c:pt idx="9">
                  <c:v>1.9821727416259365E-2</c:v>
                </c:pt>
                <c:pt idx="10">
                  <c:v>2.4368950454563526E-2</c:v>
                </c:pt>
              </c:numCache>
            </c:numRef>
          </c:val>
          <c:extLst>
            <c:ext xmlns:c16="http://schemas.microsoft.com/office/drawing/2014/chart" uri="{C3380CC4-5D6E-409C-BE32-E72D297353CC}">
              <c16:uniqueId val="{00000001-B839-F245-9A33-6730C8270491}"/>
            </c:ext>
          </c:extLst>
        </c:ser>
        <c:ser>
          <c:idx val="2"/>
          <c:order val="2"/>
          <c:tx>
            <c:strRef>
              <c:f>NRU!$G$99</c:f>
              <c:strCache>
                <c:ptCount val="1"/>
                <c:pt idx="0">
                  <c:v>Public servant benefits (273)</c:v>
                </c:pt>
              </c:strCache>
            </c:strRef>
          </c:tx>
          <c:spPr>
            <a:solidFill>
              <a:schemeClr val="accent3"/>
            </a:solidFill>
            <a:ln>
              <a:noFill/>
            </a:ln>
            <a:effectLst/>
          </c:spPr>
          <c:invertIfNegative val="0"/>
          <c:cat>
            <c:strRef>
              <c:f>NRU!$R$9:$AC$9</c:f>
              <c:strCache>
                <c:ptCount val="12"/>
                <c:pt idx="0">
                  <c:v>2012-13</c:v>
                </c:pt>
                <c:pt idx="1">
                  <c:v>2013-14</c:v>
                </c:pt>
                <c:pt idx="2">
                  <c:v>2014-15</c:v>
                </c:pt>
                <c:pt idx="3">
                  <c:v>2015-16</c:v>
                </c:pt>
                <c:pt idx="4">
                  <c:v>2016-17</c:v>
                </c:pt>
                <c:pt idx="5">
                  <c:v>2017-18</c:v>
                </c:pt>
                <c:pt idx="6">
                  <c:v>2018-19</c:v>
                </c:pt>
                <c:pt idx="7">
                  <c:v>2019-20</c:v>
                </c:pt>
                <c:pt idx="8">
                  <c:v>2020-21</c:v>
                </c:pt>
                <c:pt idx="9">
                  <c:v>2021-22</c:v>
                </c:pt>
                <c:pt idx="10">
                  <c:v>2022-23</c:v>
                </c:pt>
                <c:pt idx="11">
                  <c:v>2023-24</c:v>
                </c:pt>
              </c:strCache>
            </c:strRef>
          </c:cat>
          <c:val>
            <c:numRef>
              <c:f>NRU!$R$99:$AB$99</c:f>
              <c:numCache>
                <c:formatCode>0.00%</c:formatCode>
                <c:ptCount val="11"/>
                <c:pt idx="0">
                  <c:v>1.2086701590977137E-3</c:v>
                </c:pt>
                <c:pt idx="1">
                  <c:v>1.0153359526473061E-3</c:v>
                </c:pt>
                <c:pt idx="2">
                  <c:v>1.0907922912205567E-3</c:v>
                </c:pt>
                <c:pt idx="3">
                  <c:v>9.5909536784741147E-4</c:v>
                </c:pt>
                <c:pt idx="4">
                  <c:v>1.7892991115498519E-3</c:v>
                </c:pt>
                <c:pt idx="5">
                  <c:v>9.7400970445522719E-4</c:v>
                </c:pt>
                <c:pt idx="6">
                  <c:v>4.2078496362166528E-3</c:v>
                </c:pt>
                <c:pt idx="7">
                  <c:v>3.8663434704830054E-3</c:v>
                </c:pt>
                <c:pt idx="8">
                  <c:v>5.6923396105968728E-4</c:v>
                </c:pt>
                <c:pt idx="9">
                  <c:v>5.7318179184687734E-3</c:v>
                </c:pt>
                <c:pt idx="10">
                  <c:v>1.7399562122451417E-2</c:v>
                </c:pt>
              </c:numCache>
            </c:numRef>
          </c:val>
          <c:extLst>
            <c:ext xmlns:c16="http://schemas.microsoft.com/office/drawing/2014/chart" uri="{C3380CC4-5D6E-409C-BE32-E72D297353CC}">
              <c16:uniqueId val="{00000002-B839-F245-9A33-6730C8270491}"/>
            </c:ext>
          </c:extLst>
        </c:ser>
        <c:ser>
          <c:idx val="3"/>
          <c:order val="3"/>
          <c:tx>
            <c:strRef>
              <c:f>NRU!$G$102</c:f>
              <c:strCache>
                <c:ptCount val="1"/>
                <c:pt idx="0">
                  <c:v>Provident fund withdrawals</c:v>
                </c:pt>
              </c:strCache>
            </c:strRef>
          </c:tx>
          <c:spPr>
            <a:solidFill>
              <a:schemeClr val="accent4"/>
            </a:solidFill>
            <a:ln>
              <a:noFill/>
            </a:ln>
            <a:effectLst/>
          </c:spPr>
          <c:invertIfNegative val="0"/>
          <c:cat>
            <c:strRef>
              <c:f>NRU!$R$9:$AC$9</c:f>
              <c:strCache>
                <c:ptCount val="12"/>
                <c:pt idx="0">
                  <c:v>2012-13</c:v>
                </c:pt>
                <c:pt idx="1">
                  <c:v>2013-14</c:v>
                </c:pt>
                <c:pt idx="2">
                  <c:v>2014-15</c:v>
                </c:pt>
                <c:pt idx="3">
                  <c:v>2015-16</c:v>
                </c:pt>
                <c:pt idx="4">
                  <c:v>2016-17</c:v>
                </c:pt>
                <c:pt idx="5">
                  <c:v>2017-18</c:v>
                </c:pt>
                <c:pt idx="6">
                  <c:v>2018-19</c:v>
                </c:pt>
                <c:pt idx="7">
                  <c:v>2019-20</c:v>
                </c:pt>
                <c:pt idx="8">
                  <c:v>2020-21</c:v>
                </c:pt>
                <c:pt idx="9">
                  <c:v>2021-22</c:v>
                </c:pt>
                <c:pt idx="10">
                  <c:v>2022-23</c:v>
                </c:pt>
                <c:pt idx="11">
                  <c:v>2023-24</c:v>
                </c:pt>
              </c:strCache>
            </c:strRef>
          </c:cat>
          <c:val>
            <c:numRef>
              <c:f>NRU!$R$102:$AB$102</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3-B839-F245-9A33-6730C8270491}"/>
            </c:ext>
          </c:extLst>
        </c:ser>
        <c:dLbls>
          <c:showLegendKey val="0"/>
          <c:showVal val="0"/>
          <c:showCatName val="0"/>
          <c:showSerName val="0"/>
          <c:showPercent val="0"/>
          <c:showBubbleSize val="0"/>
        </c:dLbls>
        <c:gapWidth val="30"/>
        <c:overlap val="100"/>
        <c:axId val="1241188112"/>
        <c:axId val="1056349920"/>
      </c:barChart>
      <c:lineChart>
        <c:grouping val="standard"/>
        <c:varyColors val="0"/>
        <c:ser>
          <c:idx val="4"/>
          <c:order val="4"/>
          <c:tx>
            <c:strRef>
              <c:f>NRU!$G$100</c:f>
              <c:strCache>
                <c:ptCount val="1"/>
                <c:pt idx="0">
                  <c:v>Social benefits (27)</c:v>
                </c:pt>
              </c:strCache>
            </c:strRef>
          </c:tx>
          <c:spPr>
            <a:ln w="25400" cap="rnd">
              <a:noFill/>
              <a:round/>
            </a:ln>
            <a:effectLst/>
          </c:spPr>
          <c:marker>
            <c:symbol val="circle"/>
            <c:size val="5"/>
            <c:spPr>
              <a:solidFill>
                <a:schemeClr val="tx1"/>
              </a:solidFill>
              <a:ln w="9525">
                <a:noFill/>
              </a:ln>
              <a:effectLst/>
            </c:spPr>
          </c:marker>
          <c:dLbls>
            <c:spPr>
              <a:noFill/>
              <a:ln>
                <a:noFill/>
              </a:ln>
              <a:effectLst/>
            </c:spPr>
            <c:txPr>
              <a:bodyPr rot="0" spcFirstLastPara="1" vertOverflow="ellipsis" vert="horz" wrap="square" anchor="ctr" anchorCtr="1"/>
              <a:lstStyle/>
              <a:p>
                <a:pPr>
                  <a:defRPr sz="11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eparator>, </c:separator>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NRU!$R$9:$AB$9</c:f>
              <c:strCache>
                <c:ptCount val="11"/>
                <c:pt idx="0">
                  <c:v>2012-13</c:v>
                </c:pt>
                <c:pt idx="1">
                  <c:v>2013-14</c:v>
                </c:pt>
                <c:pt idx="2">
                  <c:v>2014-15</c:v>
                </c:pt>
                <c:pt idx="3">
                  <c:v>2015-16</c:v>
                </c:pt>
                <c:pt idx="4">
                  <c:v>2016-17</c:v>
                </c:pt>
                <c:pt idx="5">
                  <c:v>2017-18</c:v>
                </c:pt>
                <c:pt idx="6">
                  <c:v>2018-19</c:v>
                </c:pt>
                <c:pt idx="7">
                  <c:v>2019-20</c:v>
                </c:pt>
                <c:pt idx="8">
                  <c:v>2020-21</c:v>
                </c:pt>
                <c:pt idx="9">
                  <c:v>2021-22</c:v>
                </c:pt>
                <c:pt idx="10">
                  <c:v>2022-23</c:v>
                </c:pt>
              </c:strCache>
            </c:strRef>
          </c:cat>
          <c:val>
            <c:numRef>
              <c:f>NRU!$R$100:$AB$100</c:f>
              <c:numCache>
                <c:formatCode>0.00%</c:formatCode>
                <c:ptCount val="11"/>
                <c:pt idx="0">
                  <c:v>1.2040744452001572E-2</c:v>
                </c:pt>
                <c:pt idx="1">
                  <c:v>1.5678870699766912E-2</c:v>
                </c:pt>
                <c:pt idx="2">
                  <c:v>2.047944325481799E-2</c:v>
                </c:pt>
                <c:pt idx="3">
                  <c:v>1.7717678474114443E-2</c:v>
                </c:pt>
                <c:pt idx="4">
                  <c:v>1.6012714708785784E-2</c:v>
                </c:pt>
                <c:pt idx="5">
                  <c:v>1.411423908248787E-2</c:v>
                </c:pt>
                <c:pt idx="6">
                  <c:v>1.6744389652384801E-2</c:v>
                </c:pt>
                <c:pt idx="7">
                  <c:v>2.191523076923077E-2</c:v>
                </c:pt>
                <c:pt idx="8">
                  <c:v>1.7468375359080756E-2</c:v>
                </c:pt>
                <c:pt idx="9">
                  <c:v>2.5553545334728135E-2</c:v>
                </c:pt>
                <c:pt idx="10">
                  <c:v>4.1768512577014943E-2</c:v>
                </c:pt>
              </c:numCache>
            </c:numRef>
          </c:val>
          <c:smooth val="0"/>
          <c:extLst>
            <c:ext xmlns:c16="http://schemas.microsoft.com/office/drawing/2014/chart" uri="{C3380CC4-5D6E-409C-BE32-E72D297353CC}">
              <c16:uniqueId val="{00000004-B839-F245-9A33-6730C8270491}"/>
            </c:ext>
          </c:extLst>
        </c:ser>
        <c:dLbls>
          <c:showLegendKey val="0"/>
          <c:showVal val="0"/>
          <c:showCatName val="0"/>
          <c:showSerName val="0"/>
          <c:showPercent val="0"/>
          <c:showBubbleSize val="0"/>
        </c:dLbls>
        <c:marker val="1"/>
        <c:smooth val="0"/>
        <c:axId val="1241188112"/>
        <c:axId val="1056349920"/>
      </c:lineChart>
      <c:catAx>
        <c:axId val="12411881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056349920"/>
        <c:crosses val="autoZero"/>
        <c:auto val="1"/>
        <c:lblAlgn val="ctr"/>
        <c:lblOffset val="100"/>
        <c:noMultiLvlLbl val="0"/>
      </c:catAx>
      <c:valAx>
        <c:axId val="105634992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2411881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100"/>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chemeClr val="tx1">
                    <a:lumMod val="65000"/>
                    <a:lumOff val="35000"/>
                  </a:schemeClr>
                </a:solidFill>
                <a:latin typeface="+mn-lt"/>
                <a:ea typeface="+mn-ea"/>
                <a:cs typeface="+mn-cs"/>
              </a:defRPr>
            </a:pPr>
            <a:r>
              <a:rPr lang="en-GB"/>
              <a:t>Social assistance expenditure (economic classification) by function (COFOG), % of GNI</a:t>
            </a:r>
          </a:p>
        </c:rich>
      </c:tx>
      <c:overlay val="0"/>
      <c:spPr>
        <a:noFill/>
        <a:ln>
          <a:noFill/>
        </a:ln>
        <a:effectLst/>
      </c:spPr>
      <c:txPr>
        <a:bodyPr rot="0" spcFirstLastPara="1" vertOverflow="ellipsis" vert="horz" wrap="square" anchor="ctr" anchorCtr="1"/>
        <a:lstStyle/>
        <a:p>
          <a:pPr>
            <a:defRPr sz="132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NRU!$G$166</c:f>
              <c:strCache>
                <c:ptCount val="1"/>
                <c:pt idx="0">
                  <c:v>Sickness and disability (7101)</c:v>
                </c:pt>
              </c:strCache>
            </c:strRef>
          </c:tx>
          <c:spPr>
            <a:solidFill>
              <a:schemeClr val="accent1"/>
            </a:solidFill>
            <a:ln>
              <a:noFill/>
            </a:ln>
            <a:effectLst/>
          </c:spPr>
          <c:invertIfNegative val="0"/>
          <c:cat>
            <c:strRef>
              <c:f>NRU!$N$9:$AC$9</c:f>
              <c:strCache>
                <c:ptCount val="12"/>
                <c:pt idx="0">
                  <c:v>2012-13</c:v>
                </c:pt>
                <c:pt idx="1">
                  <c:v>2013-14</c:v>
                </c:pt>
                <c:pt idx="2">
                  <c:v>2014-15</c:v>
                </c:pt>
                <c:pt idx="3">
                  <c:v>2015-16</c:v>
                </c:pt>
                <c:pt idx="4">
                  <c:v>2016-17</c:v>
                </c:pt>
                <c:pt idx="5">
                  <c:v>2017-18</c:v>
                </c:pt>
                <c:pt idx="6">
                  <c:v>2018-19</c:v>
                </c:pt>
                <c:pt idx="7">
                  <c:v>2019-20</c:v>
                </c:pt>
                <c:pt idx="8">
                  <c:v>2020-21</c:v>
                </c:pt>
                <c:pt idx="9">
                  <c:v>2021-22</c:v>
                </c:pt>
                <c:pt idx="10">
                  <c:v>2022-23</c:v>
                </c:pt>
                <c:pt idx="11">
                  <c:v>2023-24</c:v>
                </c:pt>
              </c:strCache>
            </c:strRef>
          </c:cat>
          <c:val>
            <c:numRef>
              <c:f>NRU!$N$166:$AC$166</c:f>
              <c:numCache>
                <c:formatCode>0.00%</c:formatCode>
                <c:ptCount val="12"/>
                <c:pt idx="0">
                  <c:v>2.6582626799649027E-3</c:v>
                </c:pt>
                <c:pt idx="1">
                  <c:v>4.2629184142998862E-3</c:v>
                </c:pt>
                <c:pt idx="2">
                  <c:v>5.9842969307637404E-3</c:v>
                </c:pt>
                <c:pt idx="3">
                  <c:v>5.0855585831062677E-3</c:v>
                </c:pt>
                <c:pt idx="4">
                  <c:v>4.2868706811451133E-3</c:v>
                </c:pt>
                <c:pt idx="5">
                  <c:v>3.6474636082928979E-3</c:v>
                </c:pt>
                <c:pt idx="6">
                  <c:v>3.376596604688763E-3</c:v>
                </c:pt>
                <c:pt idx="7">
                  <c:v>3.9403792486583187E-3</c:v>
                </c:pt>
                <c:pt idx="8">
                  <c:v>5.0470794765400577E-3</c:v>
                </c:pt>
                <c:pt idx="9">
                  <c:v>5.73097289150158E-3</c:v>
                </c:pt>
                <c:pt idx="10">
                  <c:v>7.1736882405097025E-3</c:v>
                </c:pt>
                <c:pt idx="11">
                  <c:v>7.2317797592260976E-3</c:v>
                </c:pt>
              </c:numCache>
            </c:numRef>
          </c:val>
          <c:extLst>
            <c:ext xmlns:c16="http://schemas.microsoft.com/office/drawing/2014/chart" uri="{C3380CC4-5D6E-409C-BE32-E72D297353CC}">
              <c16:uniqueId val="{00000000-B7F5-3240-AA7F-A9F93CE117F3}"/>
            </c:ext>
          </c:extLst>
        </c:ser>
        <c:ser>
          <c:idx val="1"/>
          <c:order val="1"/>
          <c:tx>
            <c:strRef>
              <c:f>NRU!$G$167</c:f>
              <c:strCache>
                <c:ptCount val="1"/>
                <c:pt idx="0">
                  <c:v>Old age and survivors (7102/3)</c:v>
                </c:pt>
              </c:strCache>
            </c:strRef>
          </c:tx>
          <c:spPr>
            <a:solidFill>
              <a:schemeClr val="accent2"/>
            </a:solidFill>
            <a:ln>
              <a:noFill/>
            </a:ln>
            <a:effectLst/>
          </c:spPr>
          <c:invertIfNegative val="0"/>
          <c:cat>
            <c:strRef>
              <c:f>NRU!$N$9:$AC$9</c:f>
              <c:strCache>
                <c:ptCount val="12"/>
                <c:pt idx="0">
                  <c:v>2012-13</c:v>
                </c:pt>
                <c:pt idx="1">
                  <c:v>2013-14</c:v>
                </c:pt>
                <c:pt idx="2">
                  <c:v>2014-15</c:v>
                </c:pt>
                <c:pt idx="3">
                  <c:v>2015-16</c:v>
                </c:pt>
                <c:pt idx="4">
                  <c:v>2016-17</c:v>
                </c:pt>
                <c:pt idx="5">
                  <c:v>2017-18</c:v>
                </c:pt>
                <c:pt idx="6">
                  <c:v>2018-19</c:v>
                </c:pt>
                <c:pt idx="7">
                  <c:v>2019-20</c:v>
                </c:pt>
                <c:pt idx="8">
                  <c:v>2020-21</c:v>
                </c:pt>
                <c:pt idx="9">
                  <c:v>2021-22</c:v>
                </c:pt>
                <c:pt idx="10">
                  <c:v>2022-23</c:v>
                </c:pt>
                <c:pt idx="11">
                  <c:v>2023-24</c:v>
                </c:pt>
              </c:strCache>
            </c:strRef>
          </c:cat>
          <c:val>
            <c:numRef>
              <c:f>NRU!$N$167:$AC$167</c:f>
              <c:numCache>
                <c:formatCode>0.00%</c:formatCode>
                <c:ptCount val="12"/>
                <c:pt idx="0">
                  <c:v>7.8536432563025577E-3</c:v>
                </c:pt>
                <c:pt idx="1">
                  <c:v>1.0121698593953064E-2</c:v>
                </c:pt>
                <c:pt idx="2">
                  <c:v>1.3118843683083511E-2</c:v>
                </c:pt>
                <c:pt idx="3">
                  <c:v>1.1468664850136239E-2</c:v>
                </c:pt>
                <c:pt idx="4">
                  <c:v>9.7692201382033571E-3</c:v>
                </c:pt>
                <c:pt idx="5">
                  <c:v>9.3670489633877387E-3</c:v>
                </c:pt>
                <c:pt idx="6">
                  <c:v>9.0245351657235236E-3</c:v>
                </c:pt>
                <c:pt idx="7">
                  <c:v>1.3708508050089444E-2</c:v>
                </c:pt>
                <c:pt idx="8">
                  <c:v>1.129764123842962E-2</c:v>
                </c:pt>
                <c:pt idx="9">
                  <c:v>1.3555358193468457E-2</c:v>
                </c:pt>
                <c:pt idx="10">
                  <c:v>1.662145322616123E-2</c:v>
                </c:pt>
                <c:pt idx="11">
                  <c:v>1.2445965990893567E-2</c:v>
                </c:pt>
              </c:numCache>
            </c:numRef>
          </c:val>
          <c:extLst>
            <c:ext xmlns:c16="http://schemas.microsoft.com/office/drawing/2014/chart" uri="{C3380CC4-5D6E-409C-BE32-E72D297353CC}">
              <c16:uniqueId val="{00000001-B7F5-3240-AA7F-A9F93CE117F3}"/>
            </c:ext>
          </c:extLst>
        </c:ser>
        <c:ser>
          <c:idx val="2"/>
          <c:order val="2"/>
          <c:tx>
            <c:strRef>
              <c:f>NRU!$G$168</c:f>
              <c:strCache>
                <c:ptCount val="1"/>
                <c:pt idx="0">
                  <c:v>Family and children (7104)</c:v>
                </c:pt>
              </c:strCache>
            </c:strRef>
          </c:tx>
          <c:spPr>
            <a:solidFill>
              <a:schemeClr val="accent3"/>
            </a:solidFill>
            <a:ln>
              <a:noFill/>
            </a:ln>
            <a:effectLst/>
          </c:spPr>
          <c:invertIfNegative val="0"/>
          <c:cat>
            <c:strRef>
              <c:f>NRU!$N$9:$AC$9</c:f>
              <c:strCache>
                <c:ptCount val="12"/>
                <c:pt idx="0">
                  <c:v>2012-13</c:v>
                </c:pt>
                <c:pt idx="1">
                  <c:v>2013-14</c:v>
                </c:pt>
                <c:pt idx="2">
                  <c:v>2014-15</c:v>
                </c:pt>
                <c:pt idx="3">
                  <c:v>2015-16</c:v>
                </c:pt>
                <c:pt idx="4">
                  <c:v>2016-17</c:v>
                </c:pt>
                <c:pt idx="5">
                  <c:v>2017-18</c:v>
                </c:pt>
                <c:pt idx="6">
                  <c:v>2018-19</c:v>
                </c:pt>
                <c:pt idx="7">
                  <c:v>2019-20</c:v>
                </c:pt>
                <c:pt idx="8">
                  <c:v>2020-21</c:v>
                </c:pt>
                <c:pt idx="9">
                  <c:v>2021-22</c:v>
                </c:pt>
                <c:pt idx="10">
                  <c:v>2022-23</c:v>
                </c:pt>
                <c:pt idx="11">
                  <c:v>2023-24</c:v>
                </c:pt>
              </c:strCache>
            </c:strRef>
          </c:cat>
          <c:val>
            <c:numRef>
              <c:f>NRU!$N$168:$AC$168</c:f>
              <c:numCache>
                <c:formatCode>0.00%</c:formatCode>
                <c:ptCount val="12"/>
                <c:pt idx="0">
                  <c:v>3.2016835663639778E-4</c:v>
                </c:pt>
                <c:pt idx="1">
                  <c:v>2.7891773886665921E-4</c:v>
                </c:pt>
                <c:pt idx="2">
                  <c:v>2.8551034975017847E-4</c:v>
                </c:pt>
                <c:pt idx="3">
                  <c:v>2.0435967302452317E-4</c:v>
                </c:pt>
                <c:pt idx="4">
                  <c:v>1.6732477788746297E-4</c:v>
                </c:pt>
                <c:pt idx="5">
                  <c:v>1.2571680635200706E-4</c:v>
                </c:pt>
                <c:pt idx="6">
                  <c:v>1.3540824575586095E-4</c:v>
                </c:pt>
                <c:pt idx="7">
                  <c:v>3.9999999999999996E-4</c:v>
                </c:pt>
                <c:pt idx="8">
                  <c:v>5.5442068305138837E-4</c:v>
                </c:pt>
                <c:pt idx="9">
                  <c:v>5.3539633128932599E-4</c:v>
                </c:pt>
                <c:pt idx="10">
                  <c:v>5.7380898789259225E-4</c:v>
                </c:pt>
                <c:pt idx="11">
                  <c:v>4.7848067847240205E-4</c:v>
                </c:pt>
              </c:numCache>
            </c:numRef>
          </c:val>
          <c:extLst>
            <c:ext xmlns:c16="http://schemas.microsoft.com/office/drawing/2014/chart" uri="{C3380CC4-5D6E-409C-BE32-E72D297353CC}">
              <c16:uniqueId val="{00000002-B7F5-3240-AA7F-A9F93CE117F3}"/>
            </c:ext>
          </c:extLst>
        </c:ser>
        <c:ser>
          <c:idx val="3"/>
          <c:order val="3"/>
          <c:tx>
            <c:strRef>
              <c:f>NRU!$G$169</c:f>
              <c:strCache>
                <c:ptCount val="1"/>
                <c:pt idx="0">
                  <c:v>Unemployment (7105)</c:v>
                </c:pt>
              </c:strCache>
            </c:strRef>
          </c:tx>
          <c:spPr>
            <a:solidFill>
              <a:schemeClr val="accent4"/>
            </a:solidFill>
            <a:ln>
              <a:noFill/>
            </a:ln>
            <a:effectLst/>
          </c:spPr>
          <c:invertIfNegative val="0"/>
          <c:cat>
            <c:strRef>
              <c:f>NRU!$N$9:$AC$9</c:f>
              <c:strCache>
                <c:ptCount val="12"/>
                <c:pt idx="0">
                  <c:v>2012-13</c:v>
                </c:pt>
                <c:pt idx="1">
                  <c:v>2013-14</c:v>
                </c:pt>
                <c:pt idx="2">
                  <c:v>2014-15</c:v>
                </c:pt>
                <c:pt idx="3">
                  <c:v>2015-16</c:v>
                </c:pt>
                <c:pt idx="4">
                  <c:v>2016-17</c:v>
                </c:pt>
                <c:pt idx="5">
                  <c:v>2017-18</c:v>
                </c:pt>
                <c:pt idx="6">
                  <c:v>2018-19</c:v>
                </c:pt>
                <c:pt idx="7">
                  <c:v>2019-20</c:v>
                </c:pt>
                <c:pt idx="8">
                  <c:v>2020-21</c:v>
                </c:pt>
                <c:pt idx="9">
                  <c:v>2021-22</c:v>
                </c:pt>
                <c:pt idx="10">
                  <c:v>2022-23</c:v>
                </c:pt>
                <c:pt idx="11">
                  <c:v>2023-24</c:v>
                </c:pt>
              </c:strCache>
            </c:strRef>
          </c:cat>
          <c:val>
            <c:numRef>
              <c:f>NRU!$N$169:$AC$169</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3-B7F5-3240-AA7F-A9F93CE117F3}"/>
            </c:ext>
          </c:extLst>
        </c:ser>
        <c:ser>
          <c:idx val="5"/>
          <c:order val="4"/>
          <c:tx>
            <c:strRef>
              <c:f>NRU!$G$170</c:f>
              <c:strCache>
                <c:ptCount val="1"/>
                <c:pt idx="0">
                  <c:v>Housing (7106)</c:v>
                </c:pt>
              </c:strCache>
            </c:strRef>
          </c:tx>
          <c:spPr>
            <a:solidFill>
              <a:schemeClr val="accent6"/>
            </a:solidFill>
            <a:ln>
              <a:noFill/>
            </a:ln>
            <a:effectLst/>
          </c:spPr>
          <c:invertIfNegative val="0"/>
          <c:cat>
            <c:strRef>
              <c:f>NRU!$N$9:$AC$9</c:f>
              <c:strCache>
                <c:ptCount val="12"/>
                <c:pt idx="0">
                  <c:v>2012-13</c:v>
                </c:pt>
                <c:pt idx="1">
                  <c:v>2013-14</c:v>
                </c:pt>
                <c:pt idx="2">
                  <c:v>2014-15</c:v>
                </c:pt>
                <c:pt idx="3">
                  <c:v>2015-16</c:v>
                </c:pt>
                <c:pt idx="4">
                  <c:v>2016-17</c:v>
                </c:pt>
                <c:pt idx="5">
                  <c:v>2017-18</c:v>
                </c:pt>
                <c:pt idx="6">
                  <c:v>2018-19</c:v>
                </c:pt>
                <c:pt idx="7">
                  <c:v>2019-20</c:v>
                </c:pt>
                <c:pt idx="8">
                  <c:v>2020-21</c:v>
                </c:pt>
                <c:pt idx="9">
                  <c:v>2021-22</c:v>
                </c:pt>
                <c:pt idx="10">
                  <c:v>2022-23</c:v>
                </c:pt>
                <c:pt idx="11">
                  <c:v>2023-24</c:v>
                </c:pt>
              </c:strCache>
            </c:strRef>
          </c:cat>
          <c:val>
            <c:numRef>
              <c:f>NRU!$N$170:$AC$170</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4-B7F5-3240-AA7F-A9F93CE117F3}"/>
            </c:ext>
          </c:extLst>
        </c:ser>
        <c:ser>
          <c:idx val="6"/>
          <c:order val="5"/>
          <c:tx>
            <c:strRef>
              <c:f>NRU!$G$171</c:f>
              <c:strCache>
                <c:ptCount val="1"/>
                <c:pt idx="0">
                  <c:v>Social exclusion n.e.c (7107)</c:v>
                </c:pt>
              </c:strCache>
            </c:strRef>
          </c:tx>
          <c:spPr>
            <a:solidFill>
              <a:schemeClr val="accent1">
                <a:lumMod val="60000"/>
              </a:schemeClr>
            </a:solidFill>
            <a:ln>
              <a:noFill/>
            </a:ln>
            <a:effectLst/>
          </c:spPr>
          <c:invertIfNegative val="0"/>
          <c:cat>
            <c:strRef>
              <c:f>NRU!$N$9:$AC$9</c:f>
              <c:strCache>
                <c:ptCount val="12"/>
                <c:pt idx="0">
                  <c:v>2012-13</c:v>
                </c:pt>
                <c:pt idx="1">
                  <c:v>2013-14</c:v>
                </c:pt>
                <c:pt idx="2">
                  <c:v>2014-15</c:v>
                </c:pt>
                <c:pt idx="3">
                  <c:v>2015-16</c:v>
                </c:pt>
                <c:pt idx="4">
                  <c:v>2016-17</c:v>
                </c:pt>
                <c:pt idx="5">
                  <c:v>2017-18</c:v>
                </c:pt>
                <c:pt idx="6">
                  <c:v>2018-19</c:v>
                </c:pt>
                <c:pt idx="7">
                  <c:v>2019-20</c:v>
                </c:pt>
                <c:pt idx="8">
                  <c:v>2020-21</c:v>
                </c:pt>
                <c:pt idx="9">
                  <c:v>2021-22</c:v>
                </c:pt>
                <c:pt idx="10">
                  <c:v>2022-23</c:v>
                </c:pt>
                <c:pt idx="11">
                  <c:v>2023-24</c:v>
                </c:pt>
              </c:strCache>
            </c:strRef>
          </c:cat>
          <c:val>
            <c:numRef>
              <c:f>NRU!$N$171:$AC$171</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5-B7F5-3240-AA7F-A9F93CE117F3}"/>
            </c:ext>
          </c:extLst>
        </c:ser>
        <c:ser>
          <c:idx val="4"/>
          <c:order val="6"/>
          <c:tx>
            <c:strRef>
              <c:f>NRU!$G$172</c:f>
              <c:strCache>
                <c:ptCount val="1"/>
                <c:pt idx="0">
                  <c:v>Other (7108/9)</c:v>
                </c:pt>
              </c:strCache>
            </c:strRef>
          </c:tx>
          <c:spPr>
            <a:solidFill>
              <a:schemeClr val="accent5"/>
            </a:solidFill>
            <a:ln>
              <a:noFill/>
            </a:ln>
            <a:effectLst/>
          </c:spPr>
          <c:invertIfNegative val="0"/>
          <c:cat>
            <c:strRef>
              <c:f>NRU!$N$9:$AC$9</c:f>
              <c:strCache>
                <c:ptCount val="12"/>
                <c:pt idx="0">
                  <c:v>2012-13</c:v>
                </c:pt>
                <c:pt idx="1">
                  <c:v>2013-14</c:v>
                </c:pt>
                <c:pt idx="2">
                  <c:v>2014-15</c:v>
                </c:pt>
                <c:pt idx="3">
                  <c:v>2015-16</c:v>
                </c:pt>
                <c:pt idx="4">
                  <c:v>2016-17</c:v>
                </c:pt>
                <c:pt idx="5">
                  <c:v>2017-18</c:v>
                </c:pt>
                <c:pt idx="6">
                  <c:v>2018-19</c:v>
                </c:pt>
                <c:pt idx="7">
                  <c:v>2019-20</c:v>
                </c:pt>
                <c:pt idx="8">
                  <c:v>2020-21</c:v>
                </c:pt>
                <c:pt idx="9">
                  <c:v>2021-22</c:v>
                </c:pt>
                <c:pt idx="10">
                  <c:v>2022-23</c:v>
                </c:pt>
                <c:pt idx="11">
                  <c:v>2023-24</c:v>
                </c:pt>
              </c:strCache>
            </c:strRef>
          </c:cat>
          <c:val>
            <c:numRef>
              <c:f>NRU!$N$172:$AC$172</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6-B7F5-3240-AA7F-A9F93CE117F3}"/>
            </c:ext>
          </c:extLst>
        </c:ser>
        <c:dLbls>
          <c:showLegendKey val="0"/>
          <c:showVal val="0"/>
          <c:showCatName val="0"/>
          <c:showSerName val="0"/>
          <c:showPercent val="0"/>
          <c:showBubbleSize val="0"/>
        </c:dLbls>
        <c:gapWidth val="30"/>
        <c:overlap val="100"/>
        <c:axId val="1241188112"/>
        <c:axId val="1056349920"/>
      </c:barChart>
      <c:catAx>
        <c:axId val="12411881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056349920"/>
        <c:crosses val="autoZero"/>
        <c:auto val="1"/>
        <c:lblAlgn val="ctr"/>
        <c:lblOffset val="100"/>
        <c:noMultiLvlLbl val="0"/>
      </c:catAx>
      <c:valAx>
        <c:axId val="105634992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2411881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10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chemeClr val="tx1">
                    <a:lumMod val="65000"/>
                    <a:lumOff val="35000"/>
                  </a:schemeClr>
                </a:solidFill>
                <a:latin typeface="+mn-lt"/>
                <a:ea typeface="+mn-ea"/>
                <a:cs typeface="+mn-cs"/>
              </a:defRPr>
            </a:pPr>
            <a:r>
              <a:rPr lang="en-GB"/>
              <a:t>Social benefit expenditure (economic classification) by type, % of GNI, plus provident fund expenditure</a:t>
            </a:r>
          </a:p>
        </c:rich>
      </c:tx>
      <c:overlay val="0"/>
      <c:spPr>
        <a:noFill/>
        <a:ln>
          <a:noFill/>
        </a:ln>
        <a:effectLst/>
      </c:spPr>
      <c:txPr>
        <a:bodyPr rot="0" spcFirstLastPara="1" vertOverflow="ellipsis" vert="horz" wrap="square" anchor="ctr" anchorCtr="1"/>
        <a:lstStyle/>
        <a:p>
          <a:pPr>
            <a:defRPr sz="132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PLW!$G$97</c:f>
              <c:strCache>
                <c:ptCount val="1"/>
                <c:pt idx="0">
                  <c:v>Social insurance benefits (271)</c:v>
                </c:pt>
              </c:strCache>
            </c:strRef>
          </c:tx>
          <c:spPr>
            <a:solidFill>
              <a:schemeClr val="accent1"/>
            </a:solidFill>
            <a:ln>
              <a:noFill/>
            </a:ln>
            <a:effectLst/>
          </c:spPr>
          <c:invertIfNegative val="0"/>
          <c:cat>
            <c:strRef>
              <c:f>PLW!$P$9:$Z$9</c:f>
              <c:strCache>
                <c:ptCount val="11"/>
                <c:pt idx="0">
                  <c:v>2009-2010</c:v>
                </c:pt>
                <c:pt idx="1">
                  <c:v>2010-2011</c:v>
                </c:pt>
                <c:pt idx="2">
                  <c:v>2011-2012</c:v>
                </c:pt>
                <c:pt idx="3">
                  <c:v>2012-2013</c:v>
                </c:pt>
                <c:pt idx="4">
                  <c:v>2013-2014</c:v>
                </c:pt>
                <c:pt idx="5">
                  <c:v>2014-15</c:v>
                </c:pt>
                <c:pt idx="6">
                  <c:v>2015-16</c:v>
                </c:pt>
                <c:pt idx="7">
                  <c:v>2016-17</c:v>
                </c:pt>
                <c:pt idx="8">
                  <c:v>2017-18</c:v>
                </c:pt>
                <c:pt idx="9">
                  <c:v>2018-19</c:v>
                </c:pt>
                <c:pt idx="10">
                  <c:v>2019-20</c:v>
                </c:pt>
              </c:strCache>
            </c:strRef>
          </c:cat>
          <c:val>
            <c:numRef>
              <c:f>PLW!$P$97:$Z$97</c:f>
              <c:numCache>
                <c:formatCode>0.00%</c:formatCode>
                <c:ptCount val="11"/>
                <c:pt idx="0">
                  <c:v>4.3647839068592521E-2</c:v>
                </c:pt>
                <c:pt idx="1">
                  <c:v>4.3070675025831208E-2</c:v>
                </c:pt>
                <c:pt idx="2">
                  <c:v>4.2424728223505827E-2</c:v>
                </c:pt>
                <c:pt idx="3">
                  <c:v>4.3591689013616049E-2</c:v>
                </c:pt>
                <c:pt idx="4">
                  <c:v>5.4553054073771257E-2</c:v>
                </c:pt>
                <c:pt idx="5">
                  <c:v>4.9581629739805476E-2</c:v>
                </c:pt>
                <c:pt idx="6">
                  <c:v>5.4362971161817084E-2</c:v>
                </c:pt>
                <c:pt idx="7">
                  <c:v>6.0840208741708958E-2</c:v>
                </c:pt>
                <c:pt idx="8">
                  <c:v>6.43616624137065E-2</c:v>
                </c:pt>
                <c:pt idx="9">
                  <c:v>7.7602212249665306E-2</c:v>
                </c:pt>
                <c:pt idx="10">
                  <c:v>9.7144953234606382E-2</c:v>
                </c:pt>
              </c:numCache>
            </c:numRef>
          </c:val>
          <c:extLst>
            <c:ext xmlns:c16="http://schemas.microsoft.com/office/drawing/2014/chart" uri="{C3380CC4-5D6E-409C-BE32-E72D297353CC}">
              <c16:uniqueId val="{00000000-129A-1143-A9AD-FBCBDF109C96}"/>
            </c:ext>
          </c:extLst>
        </c:ser>
        <c:ser>
          <c:idx val="1"/>
          <c:order val="1"/>
          <c:tx>
            <c:strRef>
              <c:f>PLW!$G$98</c:f>
              <c:strCache>
                <c:ptCount val="1"/>
                <c:pt idx="0">
                  <c:v>Social assistance benefits (272)</c:v>
                </c:pt>
              </c:strCache>
            </c:strRef>
          </c:tx>
          <c:spPr>
            <a:solidFill>
              <a:schemeClr val="accent2"/>
            </a:solidFill>
            <a:ln>
              <a:noFill/>
            </a:ln>
            <a:effectLst/>
          </c:spPr>
          <c:invertIfNegative val="0"/>
          <c:cat>
            <c:strRef>
              <c:f>PLW!$P$9:$Z$9</c:f>
              <c:strCache>
                <c:ptCount val="11"/>
                <c:pt idx="0">
                  <c:v>2009-2010</c:v>
                </c:pt>
                <c:pt idx="1">
                  <c:v>2010-2011</c:v>
                </c:pt>
                <c:pt idx="2">
                  <c:v>2011-2012</c:v>
                </c:pt>
                <c:pt idx="3">
                  <c:v>2012-2013</c:v>
                </c:pt>
                <c:pt idx="4">
                  <c:v>2013-2014</c:v>
                </c:pt>
                <c:pt idx="5">
                  <c:v>2014-15</c:v>
                </c:pt>
                <c:pt idx="6">
                  <c:v>2015-16</c:v>
                </c:pt>
                <c:pt idx="7">
                  <c:v>2016-17</c:v>
                </c:pt>
                <c:pt idx="8">
                  <c:v>2017-18</c:v>
                </c:pt>
                <c:pt idx="9">
                  <c:v>2018-19</c:v>
                </c:pt>
                <c:pt idx="10">
                  <c:v>2019-20</c:v>
                </c:pt>
              </c:strCache>
            </c:strRef>
          </c:cat>
          <c:val>
            <c:numRef>
              <c:f>PLW!$P$98:$Z$98</c:f>
              <c:numCache>
                <c:formatCode>0.00%</c:formatCode>
                <c:ptCount val="11"/>
                <c:pt idx="0">
                  <c:v>0</c:v>
                </c:pt>
                <c:pt idx="1">
                  <c:v>0</c:v>
                </c:pt>
                <c:pt idx="2">
                  <c:v>0</c:v>
                </c:pt>
                <c:pt idx="3">
                  <c:v>0</c:v>
                </c:pt>
                <c:pt idx="4">
                  <c:v>0</c:v>
                </c:pt>
                <c:pt idx="5">
                  <c:v>0</c:v>
                </c:pt>
                <c:pt idx="6">
                  <c:v>0</c:v>
                </c:pt>
                <c:pt idx="7">
                  <c:v>9.8059507642554006E-4</c:v>
                </c:pt>
                <c:pt idx="8">
                  <c:v>9.732871860209831E-4</c:v>
                </c:pt>
                <c:pt idx="9">
                  <c:v>1.0042200832559105E-3</c:v>
                </c:pt>
                <c:pt idx="10">
                  <c:v>1.161340607950117E-3</c:v>
                </c:pt>
              </c:numCache>
            </c:numRef>
          </c:val>
          <c:extLst>
            <c:ext xmlns:c16="http://schemas.microsoft.com/office/drawing/2014/chart" uri="{C3380CC4-5D6E-409C-BE32-E72D297353CC}">
              <c16:uniqueId val="{00000001-129A-1143-A9AD-FBCBDF109C96}"/>
            </c:ext>
          </c:extLst>
        </c:ser>
        <c:ser>
          <c:idx val="2"/>
          <c:order val="2"/>
          <c:tx>
            <c:strRef>
              <c:f>PLW!$G$99</c:f>
              <c:strCache>
                <c:ptCount val="1"/>
                <c:pt idx="0">
                  <c:v>Public servant benefits (273)</c:v>
                </c:pt>
              </c:strCache>
            </c:strRef>
          </c:tx>
          <c:spPr>
            <a:solidFill>
              <a:schemeClr val="accent3"/>
            </a:solidFill>
            <a:ln>
              <a:noFill/>
            </a:ln>
            <a:effectLst/>
          </c:spPr>
          <c:invertIfNegative val="0"/>
          <c:cat>
            <c:strRef>
              <c:f>PLW!$P$9:$Z$9</c:f>
              <c:strCache>
                <c:ptCount val="11"/>
                <c:pt idx="0">
                  <c:v>2009-2010</c:v>
                </c:pt>
                <c:pt idx="1">
                  <c:v>2010-2011</c:v>
                </c:pt>
                <c:pt idx="2">
                  <c:v>2011-2012</c:v>
                </c:pt>
                <c:pt idx="3">
                  <c:v>2012-2013</c:v>
                </c:pt>
                <c:pt idx="4">
                  <c:v>2013-2014</c:v>
                </c:pt>
                <c:pt idx="5">
                  <c:v>2014-15</c:v>
                </c:pt>
                <c:pt idx="6">
                  <c:v>2015-16</c:v>
                </c:pt>
                <c:pt idx="7">
                  <c:v>2016-17</c:v>
                </c:pt>
                <c:pt idx="8">
                  <c:v>2017-18</c:v>
                </c:pt>
                <c:pt idx="9">
                  <c:v>2018-19</c:v>
                </c:pt>
                <c:pt idx="10">
                  <c:v>2019-20</c:v>
                </c:pt>
              </c:strCache>
            </c:strRef>
          </c:cat>
          <c:val>
            <c:numRef>
              <c:f>PLW!$P$99:$Z$99</c:f>
              <c:numCache>
                <c:formatCode>0.00%</c:formatCode>
                <c:ptCount val="11"/>
                <c:pt idx="0">
                  <c:v>3.72525205039669E-2</c:v>
                </c:pt>
                <c:pt idx="1">
                  <c:v>3.6943508100657045E-2</c:v>
                </c:pt>
                <c:pt idx="2">
                  <c:v>3.5234252838564135E-2</c:v>
                </c:pt>
                <c:pt idx="3">
                  <c:v>3.712937532481031E-2</c:v>
                </c:pt>
                <c:pt idx="4">
                  <c:v>3.5758258434376897E-2</c:v>
                </c:pt>
                <c:pt idx="5">
                  <c:v>3.1107180582623194E-2</c:v>
                </c:pt>
                <c:pt idx="6">
                  <c:v>2.9351518323152512E-2</c:v>
                </c:pt>
                <c:pt idx="7">
                  <c:v>3.2158766898400803E-2</c:v>
                </c:pt>
                <c:pt idx="8">
                  <c:v>3.1767698557934591E-2</c:v>
                </c:pt>
                <c:pt idx="9">
                  <c:v>3.34765728597054E-2</c:v>
                </c:pt>
                <c:pt idx="10">
                  <c:v>4.0138573655494933E-2</c:v>
                </c:pt>
              </c:numCache>
            </c:numRef>
          </c:val>
          <c:extLst>
            <c:ext xmlns:c16="http://schemas.microsoft.com/office/drawing/2014/chart" uri="{C3380CC4-5D6E-409C-BE32-E72D297353CC}">
              <c16:uniqueId val="{00000002-129A-1143-A9AD-FBCBDF109C96}"/>
            </c:ext>
          </c:extLst>
        </c:ser>
        <c:ser>
          <c:idx val="3"/>
          <c:order val="3"/>
          <c:tx>
            <c:strRef>
              <c:f>PLW!$G$102</c:f>
              <c:strCache>
                <c:ptCount val="1"/>
                <c:pt idx="0">
                  <c:v>Provident fund withdrawals</c:v>
                </c:pt>
              </c:strCache>
            </c:strRef>
          </c:tx>
          <c:spPr>
            <a:solidFill>
              <a:schemeClr val="accent4"/>
            </a:solidFill>
            <a:ln>
              <a:noFill/>
            </a:ln>
            <a:effectLst/>
          </c:spPr>
          <c:invertIfNegative val="0"/>
          <c:cat>
            <c:strRef>
              <c:f>PLW!$P$9:$Z$9</c:f>
              <c:strCache>
                <c:ptCount val="11"/>
                <c:pt idx="0">
                  <c:v>2009-2010</c:v>
                </c:pt>
                <c:pt idx="1">
                  <c:v>2010-2011</c:v>
                </c:pt>
                <c:pt idx="2">
                  <c:v>2011-2012</c:v>
                </c:pt>
                <c:pt idx="3">
                  <c:v>2012-2013</c:v>
                </c:pt>
                <c:pt idx="4">
                  <c:v>2013-2014</c:v>
                </c:pt>
                <c:pt idx="5">
                  <c:v>2014-15</c:v>
                </c:pt>
                <c:pt idx="6">
                  <c:v>2015-16</c:v>
                </c:pt>
                <c:pt idx="7">
                  <c:v>2016-17</c:v>
                </c:pt>
                <c:pt idx="8">
                  <c:v>2017-18</c:v>
                </c:pt>
                <c:pt idx="9">
                  <c:v>2018-19</c:v>
                </c:pt>
                <c:pt idx="10">
                  <c:v>2019-20</c:v>
                </c:pt>
              </c:strCache>
            </c:strRef>
          </c:cat>
          <c:val>
            <c:numRef>
              <c:f>PLW!$P$102:$Z$102</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3-129A-1143-A9AD-FBCBDF109C96}"/>
            </c:ext>
          </c:extLst>
        </c:ser>
        <c:dLbls>
          <c:showLegendKey val="0"/>
          <c:showVal val="0"/>
          <c:showCatName val="0"/>
          <c:showSerName val="0"/>
          <c:showPercent val="0"/>
          <c:showBubbleSize val="0"/>
        </c:dLbls>
        <c:gapWidth val="30"/>
        <c:overlap val="100"/>
        <c:axId val="1241188112"/>
        <c:axId val="1056349920"/>
      </c:barChart>
      <c:lineChart>
        <c:grouping val="standard"/>
        <c:varyColors val="0"/>
        <c:ser>
          <c:idx val="4"/>
          <c:order val="4"/>
          <c:tx>
            <c:strRef>
              <c:f>PLW!$G$100</c:f>
              <c:strCache>
                <c:ptCount val="1"/>
                <c:pt idx="0">
                  <c:v>Social benefits (27)</c:v>
                </c:pt>
              </c:strCache>
            </c:strRef>
          </c:tx>
          <c:spPr>
            <a:ln w="25400" cap="rnd">
              <a:noFill/>
              <a:round/>
            </a:ln>
            <a:effectLst/>
          </c:spPr>
          <c:marker>
            <c:symbol val="circle"/>
            <c:size val="5"/>
            <c:spPr>
              <a:solidFill>
                <a:schemeClr val="tx1"/>
              </a:solidFill>
              <a:ln w="9525">
                <a:solidFill>
                  <a:schemeClr val="accent5"/>
                </a:solidFill>
              </a:ln>
              <a:effectLst/>
            </c:spPr>
          </c:marker>
          <c:dLbls>
            <c:spPr>
              <a:noFill/>
              <a:ln>
                <a:noFill/>
              </a:ln>
              <a:effectLst/>
            </c:spPr>
            <c:txPr>
              <a:bodyPr rot="0" spcFirstLastPara="1" vertOverflow="ellipsis" vert="horz" wrap="square" anchor="ctr" anchorCtr="1"/>
              <a:lstStyle/>
              <a:p>
                <a:pPr>
                  <a:defRPr sz="11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eparator>, </c:separator>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PLW!$R$9:$AC$9</c:f>
              <c:strCache>
                <c:ptCount val="12"/>
                <c:pt idx="0">
                  <c:v>2011-2012</c:v>
                </c:pt>
                <c:pt idx="1">
                  <c:v>2012-2013</c:v>
                </c:pt>
                <c:pt idx="2">
                  <c:v>2013-2014</c:v>
                </c:pt>
                <c:pt idx="3">
                  <c:v>2014-15</c:v>
                </c:pt>
                <c:pt idx="4">
                  <c:v>2015-16</c:v>
                </c:pt>
                <c:pt idx="5">
                  <c:v>2016-17</c:v>
                </c:pt>
                <c:pt idx="6">
                  <c:v>2017-18</c:v>
                </c:pt>
                <c:pt idx="7">
                  <c:v>2018-19</c:v>
                </c:pt>
                <c:pt idx="8">
                  <c:v>2019-20</c:v>
                </c:pt>
                <c:pt idx="9">
                  <c:v>2020-21</c:v>
                </c:pt>
                <c:pt idx="10">
                  <c:v>2021-22</c:v>
                </c:pt>
                <c:pt idx="11">
                  <c:v>2022-23</c:v>
                </c:pt>
              </c:strCache>
            </c:strRef>
          </c:cat>
          <c:val>
            <c:numRef>
              <c:f>PLW!$P$100:$Z$100</c:f>
              <c:numCache>
                <c:formatCode>0.00%</c:formatCode>
                <c:ptCount val="11"/>
                <c:pt idx="0">
                  <c:v>8.0900359572559422E-2</c:v>
                </c:pt>
                <c:pt idx="1">
                  <c:v>8.0014183126488253E-2</c:v>
                </c:pt>
                <c:pt idx="2">
                  <c:v>7.7658981062069962E-2</c:v>
                </c:pt>
                <c:pt idx="3">
                  <c:v>8.0721064338426365E-2</c:v>
                </c:pt>
                <c:pt idx="4">
                  <c:v>9.0311312508148153E-2</c:v>
                </c:pt>
                <c:pt idx="5">
                  <c:v>8.0688810322428681E-2</c:v>
                </c:pt>
                <c:pt idx="6">
                  <c:v>8.3714489484969595E-2</c:v>
                </c:pt>
                <c:pt idx="7">
                  <c:v>9.3979570716535302E-2</c:v>
                </c:pt>
                <c:pt idx="8">
                  <c:v>9.7102648157662064E-2</c:v>
                </c:pt>
                <c:pt idx="9">
                  <c:v>0.11208300519262664</c:v>
                </c:pt>
                <c:pt idx="10">
                  <c:v>0.13844486749805143</c:v>
                </c:pt>
              </c:numCache>
            </c:numRef>
          </c:val>
          <c:smooth val="0"/>
          <c:extLst>
            <c:ext xmlns:c16="http://schemas.microsoft.com/office/drawing/2014/chart" uri="{C3380CC4-5D6E-409C-BE32-E72D297353CC}">
              <c16:uniqueId val="{00000004-129A-1143-A9AD-FBCBDF109C96}"/>
            </c:ext>
          </c:extLst>
        </c:ser>
        <c:dLbls>
          <c:showLegendKey val="0"/>
          <c:showVal val="0"/>
          <c:showCatName val="0"/>
          <c:showSerName val="0"/>
          <c:showPercent val="0"/>
          <c:showBubbleSize val="0"/>
        </c:dLbls>
        <c:marker val="1"/>
        <c:smooth val="0"/>
        <c:axId val="1241188112"/>
        <c:axId val="1056349920"/>
      </c:lineChart>
      <c:catAx>
        <c:axId val="12411881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056349920"/>
        <c:crosses val="autoZero"/>
        <c:auto val="1"/>
        <c:lblAlgn val="ctr"/>
        <c:lblOffset val="100"/>
        <c:noMultiLvlLbl val="0"/>
      </c:catAx>
      <c:valAx>
        <c:axId val="105634992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2411881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10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chemeClr val="tx1">
                    <a:lumMod val="65000"/>
                    <a:lumOff val="35000"/>
                  </a:schemeClr>
                </a:solidFill>
                <a:latin typeface="+mn-lt"/>
                <a:ea typeface="+mn-ea"/>
                <a:cs typeface="+mn-cs"/>
              </a:defRPr>
            </a:pPr>
            <a:r>
              <a:rPr lang="en-GB"/>
              <a:t>Social assistance expenditure (economic classification) by function (COFOG), % of GNI</a:t>
            </a:r>
          </a:p>
        </c:rich>
      </c:tx>
      <c:overlay val="0"/>
      <c:spPr>
        <a:noFill/>
        <a:ln>
          <a:noFill/>
        </a:ln>
        <a:effectLst/>
      </c:spPr>
      <c:txPr>
        <a:bodyPr rot="0" spcFirstLastPara="1" vertOverflow="ellipsis" vert="horz" wrap="square" anchor="ctr" anchorCtr="1"/>
        <a:lstStyle/>
        <a:p>
          <a:pPr>
            <a:defRPr sz="132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PLW!$G$166</c:f>
              <c:strCache>
                <c:ptCount val="1"/>
                <c:pt idx="0">
                  <c:v>Sickness and disability (7101)</c:v>
                </c:pt>
              </c:strCache>
            </c:strRef>
          </c:tx>
          <c:spPr>
            <a:solidFill>
              <a:schemeClr val="accent1">
                <a:lumMod val="60000"/>
                <a:lumOff val="40000"/>
              </a:schemeClr>
            </a:solidFill>
            <a:ln>
              <a:noFill/>
            </a:ln>
            <a:effectLst/>
          </c:spPr>
          <c:invertIfNegative val="0"/>
          <c:cat>
            <c:strRef>
              <c:f>PLW!$N$9:$AC$9</c:f>
              <c:strCache>
                <c:ptCount val="14"/>
                <c:pt idx="0">
                  <c:v>2009-2010</c:v>
                </c:pt>
                <c:pt idx="1">
                  <c:v>2010-2011</c:v>
                </c:pt>
                <c:pt idx="2">
                  <c:v>2011-2012</c:v>
                </c:pt>
                <c:pt idx="3">
                  <c:v>2012-2013</c:v>
                </c:pt>
                <c:pt idx="4">
                  <c:v>2013-2014</c:v>
                </c:pt>
                <c:pt idx="5">
                  <c:v>2014-15</c:v>
                </c:pt>
                <c:pt idx="6">
                  <c:v>2015-16</c:v>
                </c:pt>
                <c:pt idx="7">
                  <c:v>2016-17</c:v>
                </c:pt>
                <c:pt idx="8">
                  <c:v>2017-18</c:v>
                </c:pt>
                <c:pt idx="9">
                  <c:v>2018-19</c:v>
                </c:pt>
                <c:pt idx="10">
                  <c:v>2019-20</c:v>
                </c:pt>
                <c:pt idx="11">
                  <c:v>2020-21</c:v>
                </c:pt>
                <c:pt idx="12">
                  <c:v>2021-22</c:v>
                </c:pt>
                <c:pt idx="13">
                  <c:v>2022-23</c:v>
                </c:pt>
              </c:strCache>
            </c:strRef>
          </c:cat>
          <c:val>
            <c:numRef>
              <c:f>PLW!$N$166:$AC$166</c:f>
              <c:numCache>
                <c:formatCode>0.00%</c:formatCode>
                <c:ptCount val="14"/>
                <c:pt idx="0">
                  <c:v>0</c:v>
                </c:pt>
                <c:pt idx="1">
                  <c:v>0</c:v>
                </c:pt>
                <c:pt idx="2">
                  <c:v>0</c:v>
                </c:pt>
                <c:pt idx="3">
                  <c:v>0</c:v>
                </c:pt>
                <c:pt idx="4">
                  <c:v>0</c:v>
                </c:pt>
                <c:pt idx="5">
                  <c:v>0</c:v>
                </c:pt>
                <c:pt idx="6">
                  <c:v>0</c:v>
                </c:pt>
                <c:pt idx="7">
                  <c:v>9.8059507642554006E-4</c:v>
                </c:pt>
                <c:pt idx="8">
                  <c:v>9.732871860209831E-4</c:v>
                </c:pt>
                <c:pt idx="9">
                  <c:v>1.0042200832559105E-3</c:v>
                </c:pt>
                <c:pt idx="10">
                  <c:v>1.161340607950117E-3</c:v>
                </c:pt>
                <c:pt idx="11">
                  <c:v>2.2351885098743267E-3</c:v>
                </c:pt>
                <c:pt idx="12">
                  <c:v>3.07782691830509E-3</c:v>
                </c:pt>
                <c:pt idx="13">
                  <c:v>2.8749184704039165E-3</c:v>
                </c:pt>
              </c:numCache>
            </c:numRef>
          </c:val>
          <c:extLst>
            <c:ext xmlns:c16="http://schemas.microsoft.com/office/drawing/2014/chart" uri="{C3380CC4-5D6E-409C-BE32-E72D297353CC}">
              <c16:uniqueId val="{00000000-8F52-3140-BA7B-133310157710}"/>
            </c:ext>
          </c:extLst>
        </c:ser>
        <c:ser>
          <c:idx val="1"/>
          <c:order val="1"/>
          <c:tx>
            <c:strRef>
              <c:f>PLW!$G$167</c:f>
              <c:strCache>
                <c:ptCount val="1"/>
                <c:pt idx="0">
                  <c:v>Old age and survivors (7102/3)</c:v>
                </c:pt>
              </c:strCache>
            </c:strRef>
          </c:tx>
          <c:spPr>
            <a:solidFill>
              <a:schemeClr val="accent2">
                <a:lumMod val="60000"/>
                <a:lumOff val="40000"/>
              </a:schemeClr>
            </a:solidFill>
            <a:ln>
              <a:noFill/>
            </a:ln>
            <a:effectLst/>
          </c:spPr>
          <c:invertIfNegative val="0"/>
          <c:cat>
            <c:strRef>
              <c:f>PLW!$N$9:$AC$9</c:f>
              <c:strCache>
                <c:ptCount val="14"/>
                <c:pt idx="0">
                  <c:v>2009-2010</c:v>
                </c:pt>
                <c:pt idx="1">
                  <c:v>2010-2011</c:v>
                </c:pt>
                <c:pt idx="2">
                  <c:v>2011-2012</c:v>
                </c:pt>
                <c:pt idx="3">
                  <c:v>2012-2013</c:v>
                </c:pt>
                <c:pt idx="4">
                  <c:v>2013-2014</c:v>
                </c:pt>
                <c:pt idx="5">
                  <c:v>2014-15</c:v>
                </c:pt>
                <c:pt idx="6">
                  <c:v>2015-16</c:v>
                </c:pt>
                <c:pt idx="7">
                  <c:v>2016-17</c:v>
                </c:pt>
                <c:pt idx="8">
                  <c:v>2017-18</c:v>
                </c:pt>
                <c:pt idx="9">
                  <c:v>2018-19</c:v>
                </c:pt>
                <c:pt idx="10">
                  <c:v>2019-20</c:v>
                </c:pt>
                <c:pt idx="11">
                  <c:v>2020-21</c:v>
                </c:pt>
                <c:pt idx="12">
                  <c:v>2021-22</c:v>
                </c:pt>
                <c:pt idx="13">
                  <c:v>2022-23</c:v>
                </c:pt>
              </c:strCache>
            </c:strRef>
          </c:cat>
          <c:val>
            <c:numRef>
              <c:f>PLW!$N$167:$AC$167</c:f>
              <c:numCache>
                <c:formatCode>0.00%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val>
          <c:extLst>
            <c:ext xmlns:c16="http://schemas.microsoft.com/office/drawing/2014/chart" uri="{C3380CC4-5D6E-409C-BE32-E72D297353CC}">
              <c16:uniqueId val="{00000001-8F52-3140-BA7B-133310157710}"/>
            </c:ext>
          </c:extLst>
        </c:ser>
        <c:ser>
          <c:idx val="2"/>
          <c:order val="2"/>
          <c:tx>
            <c:strRef>
              <c:f>PLW!$G$168</c:f>
              <c:strCache>
                <c:ptCount val="1"/>
                <c:pt idx="0">
                  <c:v>Family and children (7104)</c:v>
                </c:pt>
              </c:strCache>
            </c:strRef>
          </c:tx>
          <c:spPr>
            <a:solidFill>
              <a:schemeClr val="accent3"/>
            </a:solidFill>
            <a:ln>
              <a:noFill/>
            </a:ln>
            <a:effectLst/>
          </c:spPr>
          <c:invertIfNegative val="0"/>
          <c:cat>
            <c:strRef>
              <c:f>PLW!$N$9:$AC$9</c:f>
              <c:strCache>
                <c:ptCount val="14"/>
                <c:pt idx="0">
                  <c:v>2009-2010</c:v>
                </c:pt>
                <c:pt idx="1">
                  <c:v>2010-2011</c:v>
                </c:pt>
                <c:pt idx="2">
                  <c:v>2011-2012</c:v>
                </c:pt>
                <c:pt idx="3">
                  <c:v>2012-2013</c:v>
                </c:pt>
                <c:pt idx="4">
                  <c:v>2013-2014</c:v>
                </c:pt>
                <c:pt idx="5">
                  <c:v>2014-15</c:v>
                </c:pt>
                <c:pt idx="6">
                  <c:v>2015-16</c:v>
                </c:pt>
                <c:pt idx="7">
                  <c:v>2016-17</c:v>
                </c:pt>
                <c:pt idx="8">
                  <c:v>2017-18</c:v>
                </c:pt>
                <c:pt idx="9">
                  <c:v>2018-19</c:v>
                </c:pt>
                <c:pt idx="10">
                  <c:v>2019-20</c:v>
                </c:pt>
                <c:pt idx="11">
                  <c:v>2020-21</c:v>
                </c:pt>
                <c:pt idx="12">
                  <c:v>2021-22</c:v>
                </c:pt>
                <c:pt idx="13">
                  <c:v>2022-23</c:v>
                </c:pt>
              </c:strCache>
            </c:strRef>
          </c:cat>
          <c:val>
            <c:numRef>
              <c:f>PLW!$N$168:$AC$168</c:f>
              <c:numCache>
                <c:formatCode>0.00%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val>
          <c:extLst>
            <c:ext xmlns:c16="http://schemas.microsoft.com/office/drawing/2014/chart" uri="{C3380CC4-5D6E-409C-BE32-E72D297353CC}">
              <c16:uniqueId val="{00000002-8F52-3140-BA7B-133310157710}"/>
            </c:ext>
          </c:extLst>
        </c:ser>
        <c:ser>
          <c:idx val="3"/>
          <c:order val="3"/>
          <c:tx>
            <c:strRef>
              <c:f>PLW!$G$169</c:f>
              <c:strCache>
                <c:ptCount val="1"/>
                <c:pt idx="0">
                  <c:v>Unemployment (7105)</c:v>
                </c:pt>
              </c:strCache>
            </c:strRef>
          </c:tx>
          <c:spPr>
            <a:solidFill>
              <a:schemeClr val="accent4"/>
            </a:solidFill>
            <a:ln>
              <a:noFill/>
            </a:ln>
            <a:effectLst/>
          </c:spPr>
          <c:invertIfNegative val="0"/>
          <c:cat>
            <c:strRef>
              <c:f>PLW!$N$9:$AC$9</c:f>
              <c:strCache>
                <c:ptCount val="14"/>
                <c:pt idx="0">
                  <c:v>2009-2010</c:v>
                </c:pt>
                <c:pt idx="1">
                  <c:v>2010-2011</c:v>
                </c:pt>
                <c:pt idx="2">
                  <c:v>2011-2012</c:v>
                </c:pt>
                <c:pt idx="3">
                  <c:v>2012-2013</c:v>
                </c:pt>
                <c:pt idx="4">
                  <c:v>2013-2014</c:v>
                </c:pt>
                <c:pt idx="5">
                  <c:v>2014-15</c:v>
                </c:pt>
                <c:pt idx="6">
                  <c:v>2015-16</c:v>
                </c:pt>
                <c:pt idx="7">
                  <c:v>2016-17</c:v>
                </c:pt>
                <c:pt idx="8">
                  <c:v>2017-18</c:v>
                </c:pt>
                <c:pt idx="9">
                  <c:v>2018-19</c:v>
                </c:pt>
                <c:pt idx="10">
                  <c:v>2019-20</c:v>
                </c:pt>
                <c:pt idx="11">
                  <c:v>2020-21</c:v>
                </c:pt>
                <c:pt idx="12">
                  <c:v>2021-22</c:v>
                </c:pt>
                <c:pt idx="13">
                  <c:v>2022-23</c:v>
                </c:pt>
              </c:strCache>
            </c:strRef>
          </c:cat>
          <c:val>
            <c:numRef>
              <c:f>PLW!$N$169:$AC$169</c:f>
              <c:numCache>
                <c:formatCode>0.00%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val>
          <c:extLst>
            <c:ext xmlns:c16="http://schemas.microsoft.com/office/drawing/2014/chart" uri="{C3380CC4-5D6E-409C-BE32-E72D297353CC}">
              <c16:uniqueId val="{00000003-8F52-3140-BA7B-133310157710}"/>
            </c:ext>
          </c:extLst>
        </c:ser>
        <c:ser>
          <c:idx val="5"/>
          <c:order val="4"/>
          <c:tx>
            <c:strRef>
              <c:f>PLW!$G$170</c:f>
              <c:strCache>
                <c:ptCount val="1"/>
                <c:pt idx="0">
                  <c:v>Housing (7106)</c:v>
                </c:pt>
              </c:strCache>
            </c:strRef>
          </c:tx>
          <c:spPr>
            <a:solidFill>
              <a:schemeClr val="accent6"/>
            </a:solidFill>
            <a:ln>
              <a:noFill/>
            </a:ln>
            <a:effectLst/>
          </c:spPr>
          <c:invertIfNegative val="0"/>
          <c:cat>
            <c:strRef>
              <c:f>PLW!$N$9:$AC$9</c:f>
              <c:strCache>
                <c:ptCount val="14"/>
                <c:pt idx="0">
                  <c:v>2009-2010</c:v>
                </c:pt>
                <c:pt idx="1">
                  <c:v>2010-2011</c:v>
                </c:pt>
                <c:pt idx="2">
                  <c:v>2011-2012</c:v>
                </c:pt>
                <c:pt idx="3">
                  <c:v>2012-2013</c:v>
                </c:pt>
                <c:pt idx="4">
                  <c:v>2013-2014</c:v>
                </c:pt>
                <c:pt idx="5">
                  <c:v>2014-15</c:v>
                </c:pt>
                <c:pt idx="6">
                  <c:v>2015-16</c:v>
                </c:pt>
                <c:pt idx="7">
                  <c:v>2016-17</c:v>
                </c:pt>
                <c:pt idx="8">
                  <c:v>2017-18</c:v>
                </c:pt>
                <c:pt idx="9">
                  <c:v>2018-19</c:v>
                </c:pt>
                <c:pt idx="10">
                  <c:v>2019-20</c:v>
                </c:pt>
                <c:pt idx="11">
                  <c:v>2020-21</c:v>
                </c:pt>
                <c:pt idx="12">
                  <c:v>2021-22</c:v>
                </c:pt>
                <c:pt idx="13">
                  <c:v>2022-23</c:v>
                </c:pt>
              </c:strCache>
            </c:strRef>
          </c:cat>
          <c:val>
            <c:numRef>
              <c:f>PLW!$N$170:$AC$170</c:f>
              <c:numCache>
                <c:formatCode>0.00%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val>
          <c:extLst>
            <c:ext xmlns:c16="http://schemas.microsoft.com/office/drawing/2014/chart" uri="{C3380CC4-5D6E-409C-BE32-E72D297353CC}">
              <c16:uniqueId val="{00000004-8F52-3140-BA7B-133310157710}"/>
            </c:ext>
          </c:extLst>
        </c:ser>
        <c:ser>
          <c:idx val="6"/>
          <c:order val="5"/>
          <c:tx>
            <c:strRef>
              <c:f>PLW!$G$171</c:f>
              <c:strCache>
                <c:ptCount val="1"/>
                <c:pt idx="0">
                  <c:v>Social exclusion n.e.c (7107)</c:v>
                </c:pt>
              </c:strCache>
            </c:strRef>
          </c:tx>
          <c:spPr>
            <a:solidFill>
              <a:schemeClr val="accent1">
                <a:lumMod val="60000"/>
              </a:schemeClr>
            </a:solidFill>
            <a:ln>
              <a:noFill/>
            </a:ln>
            <a:effectLst/>
          </c:spPr>
          <c:invertIfNegative val="0"/>
          <c:cat>
            <c:strRef>
              <c:f>PLW!$N$9:$AC$9</c:f>
              <c:strCache>
                <c:ptCount val="14"/>
                <c:pt idx="0">
                  <c:v>2009-2010</c:v>
                </c:pt>
                <c:pt idx="1">
                  <c:v>2010-2011</c:v>
                </c:pt>
                <c:pt idx="2">
                  <c:v>2011-2012</c:v>
                </c:pt>
                <c:pt idx="3">
                  <c:v>2012-2013</c:v>
                </c:pt>
                <c:pt idx="4">
                  <c:v>2013-2014</c:v>
                </c:pt>
                <c:pt idx="5">
                  <c:v>2014-15</c:v>
                </c:pt>
                <c:pt idx="6">
                  <c:v>2015-16</c:v>
                </c:pt>
                <c:pt idx="7">
                  <c:v>2016-17</c:v>
                </c:pt>
                <c:pt idx="8">
                  <c:v>2017-18</c:v>
                </c:pt>
                <c:pt idx="9">
                  <c:v>2018-19</c:v>
                </c:pt>
                <c:pt idx="10">
                  <c:v>2019-20</c:v>
                </c:pt>
                <c:pt idx="11">
                  <c:v>2020-21</c:v>
                </c:pt>
                <c:pt idx="12">
                  <c:v>2021-22</c:v>
                </c:pt>
                <c:pt idx="13">
                  <c:v>2022-23</c:v>
                </c:pt>
              </c:strCache>
            </c:strRef>
          </c:cat>
          <c:val>
            <c:numRef>
              <c:f>PLW!$N$171:$AC$171</c:f>
              <c:numCache>
                <c:formatCode>0.00%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val>
          <c:extLst>
            <c:ext xmlns:c16="http://schemas.microsoft.com/office/drawing/2014/chart" uri="{C3380CC4-5D6E-409C-BE32-E72D297353CC}">
              <c16:uniqueId val="{00000005-8F52-3140-BA7B-133310157710}"/>
            </c:ext>
          </c:extLst>
        </c:ser>
        <c:ser>
          <c:idx val="4"/>
          <c:order val="6"/>
          <c:tx>
            <c:strRef>
              <c:f>PLW!$G$172</c:f>
              <c:strCache>
                <c:ptCount val="1"/>
                <c:pt idx="0">
                  <c:v>Other (7108/9)</c:v>
                </c:pt>
              </c:strCache>
            </c:strRef>
          </c:tx>
          <c:spPr>
            <a:solidFill>
              <a:schemeClr val="accent5"/>
            </a:solidFill>
            <a:ln>
              <a:noFill/>
            </a:ln>
            <a:effectLst/>
          </c:spPr>
          <c:invertIfNegative val="0"/>
          <c:cat>
            <c:strRef>
              <c:f>PLW!$N$9:$AC$9</c:f>
              <c:strCache>
                <c:ptCount val="14"/>
                <c:pt idx="0">
                  <c:v>2009-2010</c:v>
                </c:pt>
                <c:pt idx="1">
                  <c:v>2010-2011</c:v>
                </c:pt>
                <c:pt idx="2">
                  <c:v>2011-2012</c:v>
                </c:pt>
                <c:pt idx="3">
                  <c:v>2012-2013</c:v>
                </c:pt>
                <c:pt idx="4">
                  <c:v>2013-2014</c:v>
                </c:pt>
                <c:pt idx="5">
                  <c:v>2014-15</c:v>
                </c:pt>
                <c:pt idx="6">
                  <c:v>2015-16</c:v>
                </c:pt>
                <c:pt idx="7">
                  <c:v>2016-17</c:v>
                </c:pt>
                <c:pt idx="8">
                  <c:v>2017-18</c:v>
                </c:pt>
                <c:pt idx="9">
                  <c:v>2018-19</c:v>
                </c:pt>
                <c:pt idx="10">
                  <c:v>2019-20</c:v>
                </c:pt>
                <c:pt idx="11">
                  <c:v>2020-21</c:v>
                </c:pt>
                <c:pt idx="12">
                  <c:v>2021-22</c:v>
                </c:pt>
                <c:pt idx="13">
                  <c:v>2022-23</c:v>
                </c:pt>
              </c:strCache>
            </c:strRef>
          </c:cat>
          <c:val>
            <c:numRef>
              <c:f>PLW!$N$172:$AC$172</c:f>
              <c:numCache>
                <c:formatCode>0.00%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val>
          <c:extLst>
            <c:ext xmlns:c16="http://schemas.microsoft.com/office/drawing/2014/chart" uri="{C3380CC4-5D6E-409C-BE32-E72D297353CC}">
              <c16:uniqueId val="{00000006-8F52-3140-BA7B-133310157710}"/>
            </c:ext>
          </c:extLst>
        </c:ser>
        <c:dLbls>
          <c:showLegendKey val="0"/>
          <c:showVal val="0"/>
          <c:showCatName val="0"/>
          <c:showSerName val="0"/>
          <c:showPercent val="0"/>
          <c:showBubbleSize val="0"/>
        </c:dLbls>
        <c:gapWidth val="30"/>
        <c:overlap val="100"/>
        <c:axId val="1241188112"/>
        <c:axId val="1056349920"/>
      </c:barChart>
      <c:catAx>
        <c:axId val="12411881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056349920"/>
        <c:crosses val="autoZero"/>
        <c:auto val="1"/>
        <c:lblAlgn val="ctr"/>
        <c:lblOffset val="100"/>
        <c:noMultiLvlLbl val="0"/>
      </c:catAx>
      <c:valAx>
        <c:axId val="105634992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2411881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100"/>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chemeClr val="tx1">
                    <a:lumMod val="65000"/>
                    <a:lumOff val="35000"/>
                  </a:schemeClr>
                </a:solidFill>
                <a:latin typeface="+mn-lt"/>
                <a:ea typeface="+mn-ea"/>
                <a:cs typeface="+mn-cs"/>
              </a:defRPr>
            </a:pPr>
            <a:r>
              <a:rPr lang="en-GB"/>
              <a:t>Social benefit expenditure (economic classification) by type, % of GNI, plus provident fund expenditure</a:t>
            </a:r>
          </a:p>
        </c:rich>
      </c:tx>
      <c:overlay val="0"/>
      <c:spPr>
        <a:noFill/>
        <a:ln>
          <a:noFill/>
        </a:ln>
        <a:effectLst/>
      </c:spPr>
      <c:txPr>
        <a:bodyPr rot="0" spcFirstLastPara="1" vertOverflow="ellipsis" vert="horz" wrap="square" anchor="ctr" anchorCtr="1"/>
        <a:lstStyle/>
        <a:p>
          <a:pPr>
            <a:defRPr sz="132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PNG!$G$97</c:f>
              <c:strCache>
                <c:ptCount val="1"/>
                <c:pt idx="0">
                  <c:v>Social insurance benefits (271)</c:v>
                </c:pt>
              </c:strCache>
            </c:strRef>
          </c:tx>
          <c:spPr>
            <a:solidFill>
              <a:schemeClr val="accent1"/>
            </a:solidFill>
            <a:ln>
              <a:noFill/>
            </a:ln>
            <a:effectLst/>
          </c:spPr>
          <c:invertIfNegative val="0"/>
          <c:cat>
            <c:numRef>
              <c:f>PNG!$P$9:$AB$9</c:f>
              <c:numCache>
                <c:formatCode>General</c:formatCode>
                <c:ptCount val="11"/>
                <c:pt idx="0">
                  <c:v>2012</c:v>
                </c:pt>
                <c:pt idx="1">
                  <c:v>2013</c:v>
                </c:pt>
                <c:pt idx="2">
                  <c:v>2014</c:v>
                </c:pt>
                <c:pt idx="3">
                  <c:v>2015</c:v>
                </c:pt>
                <c:pt idx="4">
                  <c:v>2016</c:v>
                </c:pt>
                <c:pt idx="5">
                  <c:v>2017</c:v>
                </c:pt>
                <c:pt idx="6">
                  <c:v>2018</c:v>
                </c:pt>
                <c:pt idx="7">
                  <c:v>2019</c:v>
                </c:pt>
                <c:pt idx="8">
                  <c:v>2020</c:v>
                </c:pt>
                <c:pt idx="9">
                  <c:v>2021</c:v>
                </c:pt>
                <c:pt idx="10">
                  <c:v>2022</c:v>
                </c:pt>
              </c:numCache>
            </c:numRef>
          </c:cat>
          <c:val>
            <c:numRef>
              <c:f>PNG!$P$97:$AB$97</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0-913B-3244-9B40-FBCBFFBB72FD}"/>
            </c:ext>
          </c:extLst>
        </c:ser>
        <c:ser>
          <c:idx val="1"/>
          <c:order val="1"/>
          <c:tx>
            <c:strRef>
              <c:f>PNG!$G$98</c:f>
              <c:strCache>
                <c:ptCount val="1"/>
                <c:pt idx="0">
                  <c:v>Social assistance benefits (272)</c:v>
                </c:pt>
              </c:strCache>
            </c:strRef>
          </c:tx>
          <c:spPr>
            <a:solidFill>
              <a:schemeClr val="accent2"/>
            </a:solidFill>
            <a:ln>
              <a:noFill/>
            </a:ln>
            <a:effectLst/>
          </c:spPr>
          <c:invertIfNegative val="0"/>
          <c:cat>
            <c:numRef>
              <c:f>PNG!$P$9:$AB$9</c:f>
              <c:numCache>
                <c:formatCode>General</c:formatCode>
                <c:ptCount val="11"/>
                <c:pt idx="0">
                  <c:v>2012</c:v>
                </c:pt>
                <c:pt idx="1">
                  <c:v>2013</c:v>
                </c:pt>
                <c:pt idx="2">
                  <c:v>2014</c:v>
                </c:pt>
                <c:pt idx="3">
                  <c:v>2015</c:v>
                </c:pt>
                <c:pt idx="4">
                  <c:v>2016</c:v>
                </c:pt>
                <c:pt idx="5">
                  <c:v>2017</c:v>
                </c:pt>
                <c:pt idx="6">
                  <c:v>2018</c:v>
                </c:pt>
                <c:pt idx="7">
                  <c:v>2019</c:v>
                </c:pt>
                <c:pt idx="8">
                  <c:v>2020</c:v>
                </c:pt>
                <c:pt idx="9">
                  <c:v>2021</c:v>
                </c:pt>
                <c:pt idx="10">
                  <c:v>2022</c:v>
                </c:pt>
              </c:numCache>
            </c:numRef>
          </c:cat>
          <c:val>
            <c:numRef>
              <c:f>PNG!$P$98:$AB$98</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1-913B-3244-9B40-FBCBFFBB72FD}"/>
            </c:ext>
          </c:extLst>
        </c:ser>
        <c:ser>
          <c:idx val="2"/>
          <c:order val="2"/>
          <c:tx>
            <c:strRef>
              <c:f>PNG!$G$99</c:f>
              <c:strCache>
                <c:ptCount val="1"/>
                <c:pt idx="0">
                  <c:v>Public servant benefits (273)</c:v>
                </c:pt>
              </c:strCache>
            </c:strRef>
          </c:tx>
          <c:spPr>
            <a:solidFill>
              <a:schemeClr val="accent3"/>
            </a:solidFill>
            <a:ln>
              <a:noFill/>
            </a:ln>
            <a:effectLst/>
          </c:spPr>
          <c:invertIfNegative val="0"/>
          <c:cat>
            <c:numRef>
              <c:f>PNG!$P$9:$AB$9</c:f>
              <c:numCache>
                <c:formatCode>General</c:formatCode>
                <c:ptCount val="11"/>
                <c:pt idx="0">
                  <c:v>2012</c:v>
                </c:pt>
                <c:pt idx="1">
                  <c:v>2013</c:v>
                </c:pt>
                <c:pt idx="2">
                  <c:v>2014</c:v>
                </c:pt>
                <c:pt idx="3">
                  <c:v>2015</c:v>
                </c:pt>
                <c:pt idx="4">
                  <c:v>2016</c:v>
                </c:pt>
                <c:pt idx="5">
                  <c:v>2017</c:v>
                </c:pt>
                <c:pt idx="6">
                  <c:v>2018</c:v>
                </c:pt>
                <c:pt idx="7">
                  <c:v>2019</c:v>
                </c:pt>
                <c:pt idx="8">
                  <c:v>2020</c:v>
                </c:pt>
                <c:pt idx="9">
                  <c:v>2021</c:v>
                </c:pt>
                <c:pt idx="10">
                  <c:v>2022</c:v>
                </c:pt>
              </c:numCache>
            </c:numRef>
          </c:cat>
          <c:val>
            <c:numRef>
              <c:f>PNG!$P$99:$AB$99</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2-913B-3244-9B40-FBCBFFBB72FD}"/>
            </c:ext>
          </c:extLst>
        </c:ser>
        <c:ser>
          <c:idx val="3"/>
          <c:order val="3"/>
          <c:tx>
            <c:strRef>
              <c:f>PNG!$G$102</c:f>
              <c:strCache>
                <c:ptCount val="1"/>
                <c:pt idx="0">
                  <c:v>Provident fund withdrawals</c:v>
                </c:pt>
              </c:strCache>
            </c:strRef>
          </c:tx>
          <c:spPr>
            <a:pattFill prst="dkUpDiag">
              <a:fgClr>
                <a:schemeClr val="accent5"/>
              </a:fgClr>
              <a:bgClr>
                <a:schemeClr val="bg1"/>
              </a:bgClr>
            </a:pattFill>
            <a:ln>
              <a:noFill/>
            </a:ln>
            <a:effectLst/>
          </c:spPr>
          <c:invertIfNegative val="0"/>
          <c:cat>
            <c:numRef>
              <c:f>PNG!$P$9:$AB$9</c:f>
              <c:numCache>
                <c:formatCode>General</c:formatCode>
                <c:ptCount val="11"/>
                <c:pt idx="0">
                  <c:v>2012</c:v>
                </c:pt>
                <c:pt idx="1">
                  <c:v>2013</c:v>
                </c:pt>
                <c:pt idx="2">
                  <c:v>2014</c:v>
                </c:pt>
                <c:pt idx="3">
                  <c:v>2015</c:v>
                </c:pt>
                <c:pt idx="4">
                  <c:v>2016</c:v>
                </c:pt>
                <c:pt idx="5">
                  <c:v>2017</c:v>
                </c:pt>
                <c:pt idx="6">
                  <c:v>2018</c:v>
                </c:pt>
                <c:pt idx="7">
                  <c:v>2019</c:v>
                </c:pt>
                <c:pt idx="8">
                  <c:v>2020</c:v>
                </c:pt>
                <c:pt idx="9">
                  <c:v>2021</c:v>
                </c:pt>
                <c:pt idx="10">
                  <c:v>2022</c:v>
                </c:pt>
              </c:numCache>
            </c:numRef>
          </c:cat>
          <c:val>
            <c:numRef>
              <c:f>PNG!$P$102:$AB$102</c:f>
              <c:numCache>
                <c:formatCode>0.00%</c:formatCode>
                <c:ptCount val="11"/>
                <c:pt idx="0">
                  <c:v>6.9735574170100151E-3</c:v>
                </c:pt>
                <c:pt idx="1">
                  <c:v>6.8026018656000527E-3</c:v>
                </c:pt>
                <c:pt idx="2">
                  <c:v>5.0306389297960913E-3</c:v>
                </c:pt>
                <c:pt idx="3">
                  <c:v>6.7944116432528184E-3</c:v>
                </c:pt>
                <c:pt idx="4">
                  <c:v>3.4360527838343822E-3</c:v>
                </c:pt>
                <c:pt idx="5">
                  <c:v>6.6106564103132672E-3</c:v>
                </c:pt>
                <c:pt idx="6">
                  <c:v>1.0370998312553073E-2</c:v>
                </c:pt>
                <c:pt idx="7">
                  <c:v>1.0152404758143307E-2</c:v>
                </c:pt>
                <c:pt idx="8">
                  <c:v>1.1394982033533382E-2</c:v>
                </c:pt>
                <c:pt idx="9">
                  <c:v>1.2874291598995903E-2</c:v>
                </c:pt>
                <c:pt idx="10">
                  <c:v>1.2521515976133601E-2</c:v>
                </c:pt>
              </c:numCache>
            </c:numRef>
          </c:val>
          <c:extLst>
            <c:ext xmlns:c16="http://schemas.microsoft.com/office/drawing/2014/chart" uri="{C3380CC4-5D6E-409C-BE32-E72D297353CC}">
              <c16:uniqueId val="{00000003-913B-3244-9B40-FBCBFFBB72FD}"/>
            </c:ext>
          </c:extLst>
        </c:ser>
        <c:dLbls>
          <c:showLegendKey val="0"/>
          <c:showVal val="0"/>
          <c:showCatName val="0"/>
          <c:showSerName val="0"/>
          <c:showPercent val="0"/>
          <c:showBubbleSize val="0"/>
        </c:dLbls>
        <c:gapWidth val="30"/>
        <c:overlap val="100"/>
        <c:axId val="1241188112"/>
        <c:axId val="1056349920"/>
      </c:barChart>
      <c:lineChart>
        <c:grouping val="standard"/>
        <c:varyColors val="0"/>
        <c:ser>
          <c:idx val="4"/>
          <c:order val="4"/>
          <c:tx>
            <c:strRef>
              <c:f>PNG!$G$100</c:f>
              <c:strCache>
                <c:ptCount val="1"/>
                <c:pt idx="0">
                  <c:v>Social benefits (27)</c:v>
                </c:pt>
              </c:strCache>
            </c:strRef>
          </c:tx>
          <c:spPr>
            <a:ln w="25400" cap="rnd">
              <a:noFill/>
              <a:round/>
            </a:ln>
            <a:effectLst/>
          </c:spPr>
          <c:marker>
            <c:symbol val="circle"/>
            <c:size val="5"/>
            <c:spPr>
              <a:solidFill>
                <a:schemeClr val="tx1"/>
              </a:solidFill>
              <a:ln w="9525">
                <a:noFill/>
              </a:ln>
              <a:effectLst/>
            </c:spPr>
          </c:marker>
          <c:dLbls>
            <c:spPr>
              <a:noFill/>
              <a:ln>
                <a:noFill/>
              </a:ln>
              <a:effectLst/>
            </c:spPr>
            <c:txPr>
              <a:bodyPr rot="0" spcFirstLastPara="1" vertOverflow="ellipsis" vert="horz" wrap="square" anchor="ctr" anchorCtr="1"/>
              <a:lstStyle/>
              <a:p>
                <a:pPr>
                  <a:defRPr sz="11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eparator>, </c:separator>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PNG!$R$9:$AB$9</c:f>
              <c:numCache>
                <c:formatCode>General</c:formatCode>
                <c:ptCount val="11"/>
                <c:pt idx="0">
                  <c:v>2012</c:v>
                </c:pt>
                <c:pt idx="1">
                  <c:v>2013</c:v>
                </c:pt>
                <c:pt idx="2">
                  <c:v>2014</c:v>
                </c:pt>
                <c:pt idx="3">
                  <c:v>2015</c:v>
                </c:pt>
                <c:pt idx="4">
                  <c:v>2016</c:v>
                </c:pt>
                <c:pt idx="5">
                  <c:v>2017</c:v>
                </c:pt>
                <c:pt idx="6">
                  <c:v>2018</c:v>
                </c:pt>
                <c:pt idx="7">
                  <c:v>2019</c:v>
                </c:pt>
                <c:pt idx="8">
                  <c:v>2020</c:v>
                </c:pt>
                <c:pt idx="9">
                  <c:v>2021</c:v>
                </c:pt>
                <c:pt idx="10">
                  <c:v>2022</c:v>
                </c:pt>
              </c:numCache>
            </c:numRef>
          </c:cat>
          <c:val>
            <c:numRef>
              <c:f>PNG!$P$100:$AB$100</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smooth val="0"/>
          <c:extLst>
            <c:ext xmlns:c16="http://schemas.microsoft.com/office/drawing/2014/chart" uri="{C3380CC4-5D6E-409C-BE32-E72D297353CC}">
              <c16:uniqueId val="{00000004-913B-3244-9B40-FBCBFFBB72FD}"/>
            </c:ext>
          </c:extLst>
        </c:ser>
        <c:dLbls>
          <c:showLegendKey val="0"/>
          <c:showVal val="0"/>
          <c:showCatName val="0"/>
          <c:showSerName val="0"/>
          <c:showPercent val="0"/>
          <c:showBubbleSize val="0"/>
        </c:dLbls>
        <c:marker val="1"/>
        <c:smooth val="0"/>
        <c:axId val="1241188112"/>
        <c:axId val="1056349920"/>
      </c:lineChart>
      <c:catAx>
        <c:axId val="12411881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056349920"/>
        <c:crosses val="autoZero"/>
        <c:auto val="1"/>
        <c:lblAlgn val="ctr"/>
        <c:lblOffset val="100"/>
        <c:noMultiLvlLbl val="0"/>
      </c:catAx>
      <c:valAx>
        <c:axId val="105634992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2411881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100"/>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chemeClr val="tx1">
                    <a:lumMod val="65000"/>
                    <a:lumOff val="35000"/>
                  </a:schemeClr>
                </a:solidFill>
                <a:latin typeface="+mn-lt"/>
                <a:ea typeface="+mn-ea"/>
                <a:cs typeface="+mn-cs"/>
              </a:defRPr>
            </a:pPr>
            <a:r>
              <a:rPr lang="en-GB"/>
              <a:t>Social assistance expenditure (economic classification) by function (COFOG), % of GNI</a:t>
            </a:r>
          </a:p>
        </c:rich>
      </c:tx>
      <c:overlay val="0"/>
      <c:spPr>
        <a:noFill/>
        <a:ln>
          <a:noFill/>
        </a:ln>
        <a:effectLst/>
      </c:spPr>
      <c:txPr>
        <a:bodyPr rot="0" spcFirstLastPara="1" vertOverflow="ellipsis" vert="horz" wrap="square" anchor="ctr" anchorCtr="1"/>
        <a:lstStyle/>
        <a:p>
          <a:pPr>
            <a:defRPr sz="132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PNG!$G$166</c:f>
              <c:strCache>
                <c:ptCount val="1"/>
                <c:pt idx="0">
                  <c:v>Sickness and disability (7101)</c:v>
                </c:pt>
              </c:strCache>
            </c:strRef>
          </c:tx>
          <c:spPr>
            <a:solidFill>
              <a:schemeClr val="accent1">
                <a:lumMod val="60000"/>
                <a:lumOff val="40000"/>
              </a:schemeClr>
            </a:solidFill>
            <a:ln>
              <a:noFill/>
            </a:ln>
            <a:effectLst/>
          </c:spPr>
          <c:invertIfNegative val="0"/>
          <c:cat>
            <c:numRef>
              <c:f>PNG!$N$9:$AC$9</c:f>
              <c:numCache>
                <c:formatCode>General</c:formatCode>
                <c:ptCount val="11"/>
                <c:pt idx="0">
                  <c:v>2012</c:v>
                </c:pt>
                <c:pt idx="1">
                  <c:v>2013</c:v>
                </c:pt>
                <c:pt idx="2">
                  <c:v>2014</c:v>
                </c:pt>
                <c:pt idx="3">
                  <c:v>2015</c:v>
                </c:pt>
                <c:pt idx="4">
                  <c:v>2016</c:v>
                </c:pt>
                <c:pt idx="5">
                  <c:v>2017</c:v>
                </c:pt>
                <c:pt idx="6">
                  <c:v>2018</c:v>
                </c:pt>
                <c:pt idx="7">
                  <c:v>2019</c:v>
                </c:pt>
                <c:pt idx="8">
                  <c:v>2020</c:v>
                </c:pt>
                <c:pt idx="9">
                  <c:v>2021</c:v>
                </c:pt>
                <c:pt idx="10">
                  <c:v>2022</c:v>
                </c:pt>
              </c:numCache>
            </c:numRef>
          </c:cat>
          <c:val>
            <c:numRef>
              <c:f>PNG!$N$166:$AC$166</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0-C580-994C-B570-C04100AC1FA3}"/>
            </c:ext>
          </c:extLst>
        </c:ser>
        <c:ser>
          <c:idx val="1"/>
          <c:order val="1"/>
          <c:tx>
            <c:strRef>
              <c:f>PNG!$G$167</c:f>
              <c:strCache>
                <c:ptCount val="1"/>
                <c:pt idx="0">
                  <c:v>Old age and survivors (7102/3)</c:v>
                </c:pt>
              </c:strCache>
            </c:strRef>
          </c:tx>
          <c:spPr>
            <a:solidFill>
              <a:schemeClr val="accent2">
                <a:lumMod val="60000"/>
                <a:lumOff val="40000"/>
              </a:schemeClr>
            </a:solidFill>
            <a:ln>
              <a:noFill/>
            </a:ln>
            <a:effectLst/>
          </c:spPr>
          <c:invertIfNegative val="0"/>
          <c:cat>
            <c:numRef>
              <c:f>PNG!$N$9:$AC$9</c:f>
              <c:numCache>
                <c:formatCode>General</c:formatCode>
                <c:ptCount val="11"/>
                <c:pt idx="0">
                  <c:v>2012</c:v>
                </c:pt>
                <c:pt idx="1">
                  <c:v>2013</c:v>
                </c:pt>
                <c:pt idx="2">
                  <c:v>2014</c:v>
                </c:pt>
                <c:pt idx="3">
                  <c:v>2015</c:v>
                </c:pt>
                <c:pt idx="4">
                  <c:v>2016</c:v>
                </c:pt>
                <c:pt idx="5">
                  <c:v>2017</c:v>
                </c:pt>
                <c:pt idx="6">
                  <c:v>2018</c:v>
                </c:pt>
                <c:pt idx="7">
                  <c:v>2019</c:v>
                </c:pt>
                <c:pt idx="8">
                  <c:v>2020</c:v>
                </c:pt>
                <c:pt idx="9">
                  <c:v>2021</c:v>
                </c:pt>
                <c:pt idx="10">
                  <c:v>2022</c:v>
                </c:pt>
              </c:numCache>
            </c:numRef>
          </c:cat>
          <c:val>
            <c:numRef>
              <c:f>PNG!$N$167:$AC$167</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1-C580-994C-B570-C04100AC1FA3}"/>
            </c:ext>
          </c:extLst>
        </c:ser>
        <c:ser>
          <c:idx val="2"/>
          <c:order val="2"/>
          <c:tx>
            <c:strRef>
              <c:f>PNG!$G$168</c:f>
              <c:strCache>
                <c:ptCount val="1"/>
                <c:pt idx="0">
                  <c:v>Family and children (7104)</c:v>
                </c:pt>
              </c:strCache>
            </c:strRef>
          </c:tx>
          <c:spPr>
            <a:solidFill>
              <a:schemeClr val="accent3"/>
            </a:solidFill>
            <a:ln>
              <a:noFill/>
            </a:ln>
            <a:effectLst/>
          </c:spPr>
          <c:invertIfNegative val="0"/>
          <c:cat>
            <c:numRef>
              <c:f>PNG!$N$9:$AC$9</c:f>
              <c:numCache>
                <c:formatCode>General</c:formatCode>
                <c:ptCount val="11"/>
                <c:pt idx="0">
                  <c:v>2012</c:v>
                </c:pt>
                <c:pt idx="1">
                  <c:v>2013</c:v>
                </c:pt>
                <c:pt idx="2">
                  <c:v>2014</c:v>
                </c:pt>
                <c:pt idx="3">
                  <c:v>2015</c:v>
                </c:pt>
                <c:pt idx="4">
                  <c:v>2016</c:v>
                </c:pt>
                <c:pt idx="5">
                  <c:v>2017</c:v>
                </c:pt>
                <c:pt idx="6">
                  <c:v>2018</c:v>
                </c:pt>
                <c:pt idx="7">
                  <c:v>2019</c:v>
                </c:pt>
                <c:pt idx="8">
                  <c:v>2020</c:v>
                </c:pt>
                <c:pt idx="9">
                  <c:v>2021</c:v>
                </c:pt>
                <c:pt idx="10">
                  <c:v>2022</c:v>
                </c:pt>
              </c:numCache>
            </c:numRef>
          </c:cat>
          <c:val>
            <c:numRef>
              <c:f>PNG!$N$168:$AC$168</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2-C580-994C-B570-C04100AC1FA3}"/>
            </c:ext>
          </c:extLst>
        </c:ser>
        <c:ser>
          <c:idx val="3"/>
          <c:order val="3"/>
          <c:tx>
            <c:strRef>
              <c:f>PNG!$G$169</c:f>
              <c:strCache>
                <c:ptCount val="1"/>
                <c:pt idx="0">
                  <c:v>Unemployment (7105)</c:v>
                </c:pt>
              </c:strCache>
            </c:strRef>
          </c:tx>
          <c:spPr>
            <a:solidFill>
              <a:schemeClr val="accent4"/>
            </a:solidFill>
            <a:ln>
              <a:noFill/>
            </a:ln>
            <a:effectLst/>
          </c:spPr>
          <c:invertIfNegative val="0"/>
          <c:cat>
            <c:numRef>
              <c:f>PNG!$N$9:$AC$9</c:f>
              <c:numCache>
                <c:formatCode>General</c:formatCode>
                <c:ptCount val="11"/>
                <c:pt idx="0">
                  <c:v>2012</c:v>
                </c:pt>
                <c:pt idx="1">
                  <c:v>2013</c:v>
                </c:pt>
                <c:pt idx="2">
                  <c:v>2014</c:v>
                </c:pt>
                <c:pt idx="3">
                  <c:v>2015</c:v>
                </c:pt>
                <c:pt idx="4">
                  <c:v>2016</c:v>
                </c:pt>
                <c:pt idx="5">
                  <c:v>2017</c:v>
                </c:pt>
                <c:pt idx="6">
                  <c:v>2018</c:v>
                </c:pt>
                <c:pt idx="7">
                  <c:v>2019</c:v>
                </c:pt>
                <c:pt idx="8">
                  <c:v>2020</c:v>
                </c:pt>
                <c:pt idx="9">
                  <c:v>2021</c:v>
                </c:pt>
                <c:pt idx="10">
                  <c:v>2022</c:v>
                </c:pt>
              </c:numCache>
            </c:numRef>
          </c:cat>
          <c:val>
            <c:numRef>
              <c:f>PNG!$N$169:$AC$169</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3-C580-994C-B570-C04100AC1FA3}"/>
            </c:ext>
          </c:extLst>
        </c:ser>
        <c:ser>
          <c:idx val="5"/>
          <c:order val="4"/>
          <c:tx>
            <c:strRef>
              <c:f>PNG!$G$170</c:f>
              <c:strCache>
                <c:ptCount val="1"/>
                <c:pt idx="0">
                  <c:v>Housing (7106)</c:v>
                </c:pt>
              </c:strCache>
            </c:strRef>
          </c:tx>
          <c:spPr>
            <a:solidFill>
              <a:schemeClr val="accent6"/>
            </a:solidFill>
            <a:ln>
              <a:noFill/>
            </a:ln>
            <a:effectLst/>
          </c:spPr>
          <c:invertIfNegative val="0"/>
          <c:cat>
            <c:numRef>
              <c:f>PNG!$N$9:$AC$9</c:f>
              <c:numCache>
                <c:formatCode>General</c:formatCode>
                <c:ptCount val="11"/>
                <c:pt idx="0">
                  <c:v>2012</c:v>
                </c:pt>
                <c:pt idx="1">
                  <c:v>2013</c:v>
                </c:pt>
                <c:pt idx="2">
                  <c:v>2014</c:v>
                </c:pt>
                <c:pt idx="3">
                  <c:v>2015</c:v>
                </c:pt>
                <c:pt idx="4">
                  <c:v>2016</c:v>
                </c:pt>
                <c:pt idx="5">
                  <c:v>2017</c:v>
                </c:pt>
                <c:pt idx="6">
                  <c:v>2018</c:v>
                </c:pt>
                <c:pt idx="7">
                  <c:v>2019</c:v>
                </c:pt>
                <c:pt idx="8">
                  <c:v>2020</c:v>
                </c:pt>
                <c:pt idx="9">
                  <c:v>2021</c:v>
                </c:pt>
                <c:pt idx="10">
                  <c:v>2022</c:v>
                </c:pt>
              </c:numCache>
            </c:numRef>
          </c:cat>
          <c:val>
            <c:numRef>
              <c:f>PNG!$N$170:$AC$170</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4-C580-994C-B570-C04100AC1FA3}"/>
            </c:ext>
          </c:extLst>
        </c:ser>
        <c:ser>
          <c:idx val="6"/>
          <c:order val="5"/>
          <c:tx>
            <c:strRef>
              <c:f>PNG!$G$171</c:f>
              <c:strCache>
                <c:ptCount val="1"/>
                <c:pt idx="0">
                  <c:v>Social exclusion n.e.c (7107)</c:v>
                </c:pt>
              </c:strCache>
            </c:strRef>
          </c:tx>
          <c:spPr>
            <a:solidFill>
              <a:schemeClr val="accent1">
                <a:lumMod val="60000"/>
              </a:schemeClr>
            </a:solidFill>
            <a:ln>
              <a:noFill/>
            </a:ln>
            <a:effectLst/>
          </c:spPr>
          <c:invertIfNegative val="0"/>
          <c:cat>
            <c:numRef>
              <c:f>PNG!$N$9:$AC$9</c:f>
              <c:numCache>
                <c:formatCode>General</c:formatCode>
                <c:ptCount val="11"/>
                <c:pt idx="0">
                  <c:v>2012</c:v>
                </c:pt>
                <c:pt idx="1">
                  <c:v>2013</c:v>
                </c:pt>
                <c:pt idx="2">
                  <c:v>2014</c:v>
                </c:pt>
                <c:pt idx="3">
                  <c:v>2015</c:v>
                </c:pt>
                <c:pt idx="4">
                  <c:v>2016</c:v>
                </c:pt>
                <c:pt idx="5">
                  <c:v>2017</c:v>
                </c:pt>
                <c:pt idx="6">
                  <c:v>2018</c:v>
                </c:pt>
                <c:pt idx="7">
                  <c:v>2019</c:v>
                </c:pt>
                <c:pt idx="8">
                  <c:v>2020</c:v>
                </c:pt>
                <c:pt idx="9">
                  <c:v>2021</c:v>
                </c:pt>
                <c:pt idx="10">
                  <c:v>2022</c:v>
                </c:pt>
              </c:numCache>
            </c:numRef>
          </c:cat>
          <c:val>
            <c:numRef>
              <c:f>PNG!$N$171:$AC$171</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5-C580-994C-B570-C04100AC1FA3}"/>
            </c:ext>
          </c:extLst>
        </c:ser>
        <c:ser>
          <c:idx val="4"/>
          <c:order val="6"/>
          <c:tx>
            <c:strRef>
              <c:f>PNG!$G$172</c:f>
              <c:strCache>
                <c:ptCount val="1"/>
                <c:pt idx="0">
                  <c:v>Other (7108/9)</c:v>
                </c:pt>
              </c:strCache>
            </c:strRef>
          </c:tx>
          <c:spPr>
            <a:solidFill>
              <a:schemeClr val="accent5"/>
            </a:solidFill>
            <a:ln>
              <a:noFill/>
            </a:ln>
            <a:effectLst/>
          </c:spPr>
          <c:invertIfNegative val="0"/>
          <c:cat>
            <c:numRef>
              <c:f>PNG!$N$9:$AC$9</c:f>
              <c:numCache>
                <c:formatCode>General</c:formatCode>
                <c:ptCount val="11"/>
                <c:pt idx="0">
                  <c:v>2012</c:v>
                </c:pt>
                <c:pt idx="1">
                  <c:v>2013</c:v>
                </c:pt>
                <c:pt idx="2">
                  <c:v>2014</c:v>
                </c:pt>
                <c:pt idx="3">
                  <c:v>2015</c:v>
                </c:pt>
                <c:pt idx="4">
                  <c:v>2016</c:v>
                </c:pt>
                <c:pt idx="5">
                  <c:v>2017</c:v>
                </c:pt>
                <c:pt idx="6">
                  <c:v>2018</c:v>
                </c:pt>
                <c:pt idx="7">
                  <c:v>2019</c:v>
                </c:pt>
                <c:pt idx="8">
                  <c:v>2020</c:v>
                </c:pt>
                <c:pt idx="9">
                  <c:v>2021</c:v>
                </c:pt>
                <c:pt idx="10">
                  <c:v>2022</c:v>
                </c:pt>
              </c:numCache>
            </c:numRef>
          </c:cat>
          <c:val>
            <c:numRef>
              <c:f>PNG!$N$172:$AC$172</c:f>
              <c:numCache>
                <c:formatCode>0.00%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6-C580-994C-B570-C04100AC1FA3}"/>
            </c:ext>
          </c:extLst>
        </c:ser>
        <c:dLbls>
          <c:showLegendKey val="0"/>
          <c:showVal val="0"/>
          <c:showCatName val="0"/>
          <c:showSerName val="0"/>
          <c:showPercent val="0"/>
          <c:showBubbleSize val="0"/>
        </c:dLbls>
        <c:gapWidth val="30"/>
        <c:overlap val="100"/>
        <c:axId val="1241188112"/>
        <c:axId val="1056349920"/>
      </c:barChart>
      <c:catAx>
        <c:axId val="12411881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056349920"/>
        <c:crosses val="autoZero"/>
        <c:auto val="1"/>
        <c:lblAlgn val="ctr"/>
        <c:lblOffset val="100"/>
        <c:noMultiLvlLbl val="0"/>
      </c:catAx>
      <c:valAx>
        <c:axId val="105634992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2411881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100"/>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60" b="0" i="0" u="none" strike="noStrike" kern="1200" spc="0" baseline="0">
                <a:solidFill>
                  <a:schemeClr val="tx1">
                    <a:lumMod val="65000"/>
                    <a:lumOff val="35000"/>
                  </a:schemeClr>
                </a:solidFill>
                <a:latin typeface="+mn-lt"/>
                <a:ea typeface="+mn-ea"/>
                <a:cs typeface="+mn-cs"/>
              </a:defRPr>
            </a:pPr>
            <a:r>
              <a:rPr lang="en-GB"/>
              <a:t>Social benefit expenditure (economic classification) by type, % of GDP, plus provident fund expenditure</a:t>
            </a:r>
          </a:p>
        </c:rich>
      </c:tx>
      <c:overlay val="0"/>
      <c:spPr>
        <a:noFill/>
        <a:ln>
          <a:noFill/>
        </a:ln>
        <a:effectLst/>
      </c:spPr>
      <c:txPr>
        <a:bodyPr rot="0" spcFirstLastPara="1" vertOverflow="ellipsis" vert="horz" wrap="square" anchor="ctr" anchorCtr="1"/>
        <a:lstStyle/>
        <a:p>
          <a:pPr>
            <a:defRPr sz="126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WSM!$G$88</c:f>
              <c:strCache>
                <c:ptCount val="1"/>
                <c:pt idx="0">
                  <c:v>Social insurance benefits (271)</c:v>
                </c:pt>
              </c:strCache>
            </c:strRef>
          </c:tx>
          <c:spPr>
            <a:solidFill>
              <a:schemeClr val="accent1"/>
            </a:solidFill>
            <a:ln>
              <a:noFill/>
            </a:ln>
            <a:effectLst/>
          </c:spPr>
          <c:invertIfNegative val="0"/>
          <c:cat>
            <c:strRef>
              <c:f>WSM!$R$9:$AC$9</c:f>
              <c:strCache>
                <c:ptCount val="12"/>
                <c:pt idx="0">
                  <c:v>2012-13</c:v>
                </c:pt>
                <c:pt idx="1">
                  <c:v>2013-14</c:v>
                </c:pt>
                <c:pt idx="2">
                  <c:v>2014-15</c:v>
                </c:pt>
                <c:pt idx="3">
                  <c:v>2015-16</c:v>
                </c:pt>
                <c:pt idx="4">
                  <c:v>2016-17</c:v>
                </c:pt>
                <c:pt idx="5">
                  <c:v>2017-18</c:v>
                </c:pt>
                <c:pt idx="6">
                  <c:v>2018-19</c:v>
                </c:pt>
                <c:pt idx="7">
                  <c:v>2019-20</c:v>
                </c:pt>
                <c:pt idx="8">
                  <c:v>2020-21</c:v>
                </c:pt>
                <c:pt idx="9">
                  <c:v>2021-22</c:v>
                </c:pt>
                <c:pt idx="10">
                  <c:v>2022-23</c:v>
                </c:pt>
                <c:pt idx="11">
                  <c:v>2023-24</c:v>
                </c:pt>
              </c:strCache>
            </c:strRef>
          </c:cat>
          <c:val>
            <c:numRef>
              <c:f>WSM!$R$88:$AA$88</c:f>
              <c:numCache>
                <c:formatCode>0.00%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DFF8-CF49-8FCF-FCA1CD9BCAC1}"/>
            </c:ext>
          </c:extLst>
        </c:ser>
        <c:ser>
          <c:idx val="1"/>
          <c:order val="1"/>
          <c:tx>
            <c:strRef>
              <c:f>WSM!$G$89</c:f>
              <c:strCache>
                <c:ptCount val="1"/>
                <c:pt idx="0">
                  <c:v>Social assistance benefits (272)</c:v>
                </c:pt>
              </c:strCache>
            </c:strRef>
          </c:tx>
          <c:spPr>
            <a:solidFill>
              <a:schemeClr val="accent2"/>
            </a:solidFill>
            <a:ln>
              <a:noFill/>
            </a:ln>
            <a:effectLst/>
          </c:spPr>
          <c:invertIfNegative val="0"/>
          <c:cat>
            <c:strRef>
              <c:f>WSM!$R$9:$AC$9</c:f>
              <c:strCache>
                <c:ptCount val="12"/>
                <c:pt idx="0">
                  <c:v>2012-13</c:v>
                </c:pt>
                <c:pt idx="1">
                  <c:v>2013-14</c:v>
                </c:pt>
                <c:pt idx="2">
                  <c:v>2014-15</c:v>
                </c:pt>
                <c:pt idx="3">
                  <c:v>2015-16</c:v>
                </c:pt>
                <c:pt idx="4">
                  <c:v>2016-17</c:v>
                </c:pt>
                <c:pt idx="5">
                  <c:v>2017-18</c:v>
                </c:pt>
                <c:pt idx="6">
                  <c:v>2018-19</c:v>
                </c:pt>
                <c:pt idx="7">
                  <c:v>2019-20</c:v>
                </c:pt>
                <c:pt idx="8">
                  <c:v>2020-21</c:v>
                </c:pt>
                <c:pt idx="9">
                  <c:v>2021-22</c:v>
                </c:pt>
                <c:pt idx="10">
                  <c:v>2022-23</c:v>
                </c:pt>
                <c:pt idx="11">
                  <c:v>2023-24</c:v>
                </c:pt>
              </c:strCache>
            </c:strRef>
          </c:cat>
          <c:val>
            <c:numRef>
              <c:f>WSM!$R$89:$AA$89</c:f>
              <c:numCache>
                <c:formatCode>0.00%</c:formatCode>
                <c:ptCount val="10"/>
                <c:pt idx="0">
                  <c:v>9.2766763576522231E-3</c:v>
                </c:pt>
                <c:pt idx="1">
                  <c:v>9.5187248648648647E-3</c:v>
                </c:pt>
                <c:pt idx="2">
                  <c:v>8.8321396396396409E-3</c:v>
                </c:pt>
                <c:pt idx="3">
                  <c:v>8.1017357207615586E-3</c:v>
                </c:pt>
                <c:pt idx="4">
                  <c:v>8.062197860962567E-3</c:v>
                </c:pt>
                <c:pt idx="5">
                  <c:v>8.2648003549245785E-3</c:v>
                </c:pt>
                <c:pt idx="6">
                  <c:v>8.0567698744769874E-3</c:v>
                </c:pt>
                <c:pt idx="7">
                  <c:v>8.2148805460750852E-3</c:v>
                </c:pt>
                <c:pt idx="8">
                  <c:v>1.2488846473029046E-2</c:v>
                </c:pt>
                <c:pt idx="9">
                  <c:v>1.6768805529953915E-2</c:v>
                </c:pt>
              </c:numCache>
            </c:numRef>
          </c:val>
          <c:extLst>
            <c:ext xmlns:c16="http://schemas.microsoft.com/office/drawing/2014/chart" uri="{C3380CC4-5D6E-409C-BE32-E72D297353CC}">
              <c16:uniqueId val="{00000001-DFF8-CF49-8FCF-FCA1CD9BCAC1}"/>
            </c:ext>
          </c:extLst>
        </c:ser>
        <c:ser>
          <c:idx val="2"/>
          <c:order val="2"/>
          <c:tx>
            <c:strRef>
              <c:f>WSM!$G$90</c:f>
              <c:strCache>
                <c:ptCount val="1"/>
                <c:pt idx="0">
                  <c:v>Public servant benefits (273)</c:v>
                </c:pt>
              </c:strCache>
            </c:strRef>
          </c:tx>
          <c:spPr>
            <a:solidFill>
              <a:schemeClr val="accent3"/>
            </a:solidFill>
            <a:ln>
              <a:noFill/>
            </a:ln>
            <a:effectLst/>
          </c:spPr>
          <c:invertIfNegative val="0"/>
          <c:cat>
            <c:strRef>
              <c:f>WSM!$R$9:$AC$9</c:f>
              <c:strCache>
                <c:ptCount val="12"/>
                <c:pt idx="0">
                  <c:v>2012-13</c:v>
                </c:pt>
                <c:pt idx="1">
                  <c:v>2013-14</c:v>
                </c:pt>
                <c:pt idx="2">
                  <c:v>2014-15</c:v>
                </c:pt>
                <c:pt idx="3">
                  <c:v>2015-16</c:v>
                </c:pt>
                <c:pt idx="4">
                  <c:v>2016-17</c:v>
                </c:pt>
                <c:pt idx="5">
                  <c:v>2017-18</c:v>
                </c:pt>
                <c:pt idx="6">
                  <c:v>2018-19</c:v>
                </c:pt>
                <c:pt idx="7">
                  <c:v>2019-20</c:v>
                </c:pt>
                <c:pt idx="8">
                  <c:v>2020-21</c:v>
                </c:pt>
                <c:pt idx="9">
                  <c:v>2021-22</c:v>
                </c:pt>
                <c:pt idx="10">
                  <c:v>2022-23</c:v>
                </c:pt>
                <c:pt idx="11">
                  <c:v>2023-24</c:v>
                </c:pt>
              </c:strCache>
            </c:strRef>
          </c:cat>
          <c:val>
            <c:numRef>
              <c:f>WSM!$R$90:$AA$90</c:f>
              <c:numCache>
                <c:formatCode>0.00%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DFF8-CF49-8FCF-FCA1CD9BCAC1}"/>
            </c:ext>
          </c:extLst>
        </c:ser>
        <c:ser>
          <c:idx val="3"/>
          <c:order val="3"/>
          <c:tx>
            <c:strRef>
              <c:f>WSM!$G$93</c:f>
              <c:strCache>
                <c:ptCount val="1"/>
                <c:pt idx="0">
                  <c:v>Provident fund withdrawals</c:v>
                </c:pt>
              </c:strCache>
            </c:strRef>
          </c:tx>
          <c:spPr>
            <a:pattFill prst="dkUpDiag">
              <a:fgClr>
                <a:schemeClr val="accent5"/>
              </a:fgClr>
              <a:bgClr>
                <a:schemeClr val="bg1"/>
              </a:bgClr>
            </a:pattFill>
            <a:ln>
              <a:noFill/>
            </a:ln>
            <a:effectLst/>
          </c:spPr>
          <c:invertIfNegative val="0"/>
          <c:cat>
            <c:strRef>
              <c:f>WSM!$R$9:$AC$9</c:f>
              <c:strCache>
                <c:ptCount val="12"/>
                <c:pt idx="0">
                  <c:v>2012-13</c:v>
                </c:pt>
                <c:pt idx="1">
                  <c:v>2013-14</c:v>
                </c:pt>
                <c:pt idx="2">
                  <c:v>2014-15</c:v>
                </c:pt>
                <c:pt idx="3">
                  <c:v>2015-16</c:v>
                </c:pt>
                <c:pt idx="4">
                  <c:v>2016-17</c:v>
                </c:pt>
                <c:pt idx="5">
                  <c:v>2017-18</c:v>
                </c:pt>
                <c:pt idx="6">
                  <c:v>2018-19</c:v>
                </c:pt>
                <c:pt idx="7">
                  <c:v>2019-20</c:v>
                </c:pt>
                <c:pt idx="8">
                  <c:v>2020-21</c:v>
                </c:pt>
                <c:pt idx="9">
                  <c:v>2021-22</c:v>
                </c:pt>
                <c:pt idx="10">
                  <c:v>2022-23</c:v>
                </c:pt>
                <c:pt idx="11">
                  <c:v>2023-24</c:v>
                </c:pt>
              </c:strCache>
            </c:strRef>
          </c:cat>
          <c:val>
            <c:numRef>
              <c:f>WSM!$R$93:$AA$93</c:f>
              <c:numCache>
                <c:formatCode>0.00%</c:formatCode>
                <c:ptCount val="10"/>
                <c:pt idx="0">
                  <c:v>0</c:v>
                </c:pt>
                <c:pt idx="1">
                  <c:v>0</c:v>
                </c:pt>
                <c:pt idx="2">
                  <c:v>0</c:v>
                </c:pt>
                <c:pt idx="3">
                  <c:v>0</c:v>
                </c:pt>
                <c:pt idx="4">
                  <c:v>2.1363602495543671E-2</c:v>
                </c:pt>
                <c:pt idx="5">
                  <c:v>2.2229719609582962E-2</c:v>
                </c:pt>
                <c:pt idx="6">
                  <c:v>2.3562306276150628E-2</c:v>
                </c:pt>
                <c:pt idx="7">
                  <c:v>2.43955635665529E-2</c:v>
                </c:pt>
                <c:pt idx="8">
                  <c:v>2.9988012909174733E-2</c:v>
                </c:pt>
                <c:pt idx="9">
                  <c:v>2.9875576036866358E-2</c:v>
                </c:pt>
              </c:numCache>
            </c:numRef>
          </c:val>
          <c:extLst>
            <c:ext xmlns:c16="http://schemas.microsoft.com/office/drawing/2014/chart" uri="{C3380CC4-5D6E-409C-BE32-E72D297353CC}">
              <c16:uniqueId val="{00000003-DFF8-CF49-8FCF-FCA1CD9BCAC1}"/>
            </c:ext>
          </c:extLst>
        </c:ser>
        <c:dLbls>
          <c:showLegendKey val="0"/>
          <c:showVal val="0"/>
          <c:showCatName val="0"/>
          <c:showSerName val="0"/>
          <c:showPercent val="0"/>
          <c:showBubbleSize val="0"/>
        </c:dLbls>
        <c:gapWidth val="30"/>
        <c:overlap val="100"/>
        <c:axId val="1241188112"/>
        <c:axId val="1056349920"/>
      </c:barChart>
      <c:lineChart>
        <c:grouping val="standard"/>
        <c:varyColors val="0"/>
        <c:ser>
          <c:idx val="4"/>
          <c:order val="4"/>
          <c:tx>
            <c:strRef>
              <c:f>WSM!$G$91</c:f>
              <c:strCache>
                <c:ptCount val="1"/>
                <c:pt idx="0">
                  <c:v>Social benefits (27)</c:v>
                </c:pt>
              </c:strCache>
            </c:strRef>
          </c:tx>
          <c:spPr>
            <a:ln w="25400" cap="rnd">
              <a:noFill/>
              <a:round/>
            </a:ln>
            <a:effectLst/>
          </c:spPr>
          <c:marker>
            <c:symbol val="circle"/>
            <c:size val="5"/>
            <c:spPr>
              <a:solidFill>
                <a:schemeClr val="tx1"/>
              </a:solidFill>
              <a:ln w="9525">
                <a:noFill/>
              </a:ln>
              <a:effectLst/>
            </c:spPr>
          </c:marker>
          <c:dLbls>
            <c:spPr>
              <a:noFill/>
              <a:ln>
                <a:noFill/>
              </a:ln>
              <a:effectLst/>
            </c:spPr>
            <c:txPr>
              <a:bodyPr rot="0" spcFirstLastPara="1" vertOverflow="ellipsis" vert="horz" wrap="square" anchor="ctr" anchorCtr="1"/>
              <a:lstStyle/>
              <a:p>
                <a:pPr>
                  <a:defRPr sz="105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WSM!$R$91:$AA$91</c:f>
              <c:numCache>
                <c:formatCode>0.00%</c:formatCode>
                <c:ptCount val="10"/>
                <c:pt idx="0">
                  <c:v>9.2766763576522231E-3</c:v>
                </c:pt>
                <c:pt idx="1">
                  <c:v>9.5187248648648647E-3</c:v>
                </c:pt>
                <c:pt idx="2">
                  <c:v>8.8321396396396409E-3</c:v>
                </c:pt>
                <c:pt idx="3">
                  <c:v>8.1017357207615586E-3</c:v>
                </c:pt>
                <c:pt idx="4">
                  <c:v>8.062197860962567E-3</c:v>
                </c:pt>
                <c:pt idx="5">
                  <c:v>8.2648003549245785E-3</c:v>
                </c:pt>
                <c:pt idx="6">
                  <c:v>8.0567698744769874E-3</c:v>
                </c:pt>
                <c:pt idx="7">
                  <c:v>8.2148805460750852E-3</c:v>
                </c:pt>
                <c:pt idx="8">
                  <c:v>1.2488846473029046E-2</c:v>
                </c:pt>
                <c:pt idx="9">
                  <c:v>1.6768805529953915E-2</c:v>
                </c:pt>
              </c:numCache>
            </c:numRef>
          </c:val>
          <c:smooth val="0"/>
          <c:extLst>
            <c:ext xmlns:c16="http://schemas.microsoft.com/office/drawing/2014/chart" uri="{C3380CC4-5D6E-409C-BE32-E72D297353CC}">
              <c16:uniqueId val="{00000004-DFF8-CF49-8FCF-FCA1CD9BCAC1}"/>
            </c:ext>
          </c:extLst>
        </c:ser>
        <c:dLbls>
          <c:showLegendKey val="0"/>
          <c:showVal val="0"/>
          <c:showCatName val="0"/>
          <c:showSerName val="0"/>
          <c:showPercent val="0"/>
          <c:showBubbleSize val="0"/>
        </c:dLbls>
        <c:marker val="1"/>
        <c:smooth val="0"/>
        <c:axId val="1241188112"/>
        <c:axId val="1056349920"/>
      </c:lineChart>
      <c:catAx>
        <c:axId val="12411881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1056349920"/>
        <c:crosses val="autoZero"/>
        <c:auto val="1"/>
        <c:lblAlgn val="ctr"/>
        <c:lblOffset val="100"/>
        <c:noMultiLvlLbl val="0"/>
      </c:catAx>
      <c:valAx>
        <c:axId val="105634992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12411881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050"/>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chemeClr val="tx1">
                    <a:lumMod val="65000"/>
                    <a:lumOff val="35000"/>
                  </a:schemeClr>
                </a:solidFill>
                <a:latin typeface="+mn-lt"/>
                <a:ea typeface="+mn-ea"/>
                <a:cs typeface="+mn-cs"/>
              </a:defRPr>
            </a:pPr>
            <a:r>
              <a:rPr lang="en-GB"/>
              <a:t>Social assistance expenditure (economic classification) by function (COFOG), % of GDP</a:t>
            </a:r>
          </a:p>
        </c:rich>
      </c:tx>
      <c:overlay val="0"/>
      <c:spPr>
        <a:noFill/>
        <a:ln>
          <a:noFill/>
        </a:ln>
        <a:effectLst/>
      </c:spPr>
      <c:txPr>
        <a:bodyPr rot="0" spcFirstLastPara="1" vertOverflow="ellipsis" vert="horz" wrap="square" anchor="ctr" anchorCtr="1"/>
        <a:lstStyle/>
        <a:p>
          <a:pPr>
            <a:defRPr sz="132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WSM!$G$156</c:f>
              <c:strCache>
                <c:ptCount val="1"/>
                <c:pt idx="0">
                  <c:v>Sickness and disability (7101)</c:v>
                </c:pt>
              </c:strCache>
            </c:strRef>
          </c:tx>
          <c:spPr>
            <a:solidFill>
              <a:schemeClr val="accent1"/>
            </a:solidFill>
            <a:ln>
              <a:noFill/>
            </a:ln>
            <a:effectLst/>
          </c:spPr>
          <c:invertIfNegative val="0"/>
          <c:cat>
            <c:strRef>
              <c:f>WSM!$R$9:$AC$9</c:f>
              <c:strCache>
                <c:ptCount val="12"/>
                <c:pt idx="0">
                  <c:v>2012-13</c:v>
                </c:pt>
                <c:pt idx="1">
                  <c:v>2013-14</c:v>
                </c:pt>
                <c:pt idx="2">
                  <c:v>2014-15</c:v>
                </c:pt>
                <c:pt idx="3">
                  <c:v>2015-16</c:v>
                </c:pt>
                <c:pt idx="4">
                  <c:v>2016-17</c:v>
                </c:pt>
                <c:pt idx="5">
                  <c:v>2017-18</c:v>
                </c:pt>
                <c:pt idx="6">
                  <c:v>2018-19</c:v>
                </c:pt>
                <c:pt idx="7">
                  <c:v>2019-20</c:v>
                </c:pt>
                <c:pt idx="8">
                  <c:v>2020-21</c:v>
                </c:pt>
                <c:pt idx="9">
                  <c:v>2021-22</c:v>
                </c:pt>
                <c:pt idx="10">
                  <c:v>2022-23</c:v>
                </c:pt>
                <c:pt idx="11">
                  <c:v>2023-24</c:v>
                </c:pt>
              </c:strCache>
            </c:strRef>
          </c:cat>
          <c:val>
            <c:numRef>
              <c:f>WSM!$R$156:$AC$156</c:f>
              <c:numCache>
                <c:formatCode>0.00%</c:formatCode>
                <c:ptCount val="12"/>
                <c:pt idx="0">
                  <c:v>0</c:v>
                </c:pt>
                <c:pt idx="1">
                  <c:v>0</c:v>
                </c:pt>
                <c:pt idx="2">
                  <c:v>0</c:v>
                </c:pt>
                <c:pt idx="3">
                  <c:v>0</c:v>
                </c:pt>
                <c:pt idx="4">
                  <c:v>0</c:v>
                </c:pt>
                <c:pt idx="5">
                  <c:v>0</c:v>
                </c:pt>
                <c:pt idx="6">
                  <c:v>0</c:v>
                </c:pt>
                <c:pt idx="7">
                  <c:v>0</c:v>
                </c:pt>
                <c:pt idx="8">
                  <c:v>0</c:v>
                </c:pt>
                <c:pt idx="9">
                  <c:v>1.3824884792626728E-3</c:v>
                </c:pt>
                <c:pt idx="10">
                  <c:v>9.7608271556769404E-4</c:v>
                </c:pt>
                <c:pt idx="11">
                  <c:v>7.217610970768675E-4</c:v>
                </c:pt>
              </c:numCache>
            </c:numRef>
          </c:val>
          <c:extLst>
            <c:ext xmlns:c16="http://schemas.microsoft.com/office/drawing/2014/chart" uri="{C3380CC4-5D6E-409C-BE32-E72D297353CC}">
              <c16:uniqueId val="{00000000-182A-C54C-A1C7-76F7C6F8E790}"/>
            </c:ext>
          </c:extLst>
        </c:ser>
        <c:ser>
          <c:idx val="1"/>
          <c:order val="1"/>
          <c:tx>
            <c:strRef>
              <c:f>WSM!$G$157</c:f>
              <c:strCache>
                <c:ptCount val="1"/>
                <c:pt idx="0">
                  <c:v>Old age and survivors (7102/3)</c:v>
                </c:pt>
              </c:strCache>
            </c:strRef>
          </c:tx>
          <c:spPr>
            <a:solidFill>
              <a:schemeClr val="accent2"/>
            </a:solidFill>
            <a:ln>
              <a:noFill/>
            </a:ln>
            <a:effectLst/>
          </c:spPr>
          <c:invertIfNegative val="0"/>
          <c:cat>
            <c:strRef>
              <c:f>WSM!$R$9:$AC$9</c:f>
              <c:strCache>
                <c:ptCount val="12"/>
                <c:pt idx="0">
                  <c:v>2012-13</c:v>
                </c:pt>
                <c:pt idx="1">
                  <c:v>2013-14</c:v>
                </c:pt>
                <c:pt idx="2">
                  <c:v>2014-15</c:v>
                </c:pt>
                <c:pt idx="3">
                  <c:v>2015-16</c:v>
                </c:pt>
                <c:pt idx="4">
                  <c:v>2016-17</c:v>
                </c:pt>
                <c:pt idx="5">
                  <c:v>2017-18</c:v>
                </c:pt>
                <c:pt idx="6">
                  <c:v>2018-19</c:v>
                </c:pt>
                <c:pt idx="7">
                  <c:v>2019-20</c:v>
                </c:pt>
                <c:pt idx="8">
                  <c:v>2020-21</c:v>
                </c:pt>
                <c:pt idx="9">
                  <c:v>2021-22</c:v>
                </c:pt>
                <c:pt idx="10">
                  <c:v>2022-23</c:v>
                </c:pt>
                <c:pt idx="11">
                  <c:v>2023-24</c:v>
                </c:pt>
              </c:strCache>
            </c:strRef>
          </c:cat>
          <c:val>
            <c:numRef>
              <c:f>WSM!$R$157:$AC$157</c:f>
              <c:numCache>
                <c:formatCode>0.00%</c:formatCode>
                <c:ptCount val="12"/>
                <c:pt idx="0">
                  <c:v>9.2766763576522231E-3</c:v>
                </c:pt>
                <c:pt idx="1">
                  <c:v>9.5187248648648647E-3</c:v>
                </c:pt>
                <c:pt idx="2">
                  <c:v>8.8321396396396409E-3</c:v>
                </c:pt>
                <c:pt idx="3">
                  <c:v>8.1017357207615586E-3</c:v>
                </c:pt>
                <c:pt idx="4">
                  <c:v>8.062197860962567E-3</c:v>
                </c:pt>
                <c:pt idx="5">
                  <c:v>8.2648003549245785E-3</c:v>
                </c:pt>
                <c:pt idx="6">
                  <c:v>8.0567698744769874E-3</c:v>
                </c:pt>
                <c:pt idx="7">
                  <c:v>8.2148805460750852E-3</c:v>
                </c:pt>
                <c:pt idx="8">
                  <c:v>1.2488846473029046E-2</c:v>
                </c:pt>
                <c:pt idx="9">
                  <c:v>1.5386317050691243E-2</c:v>
                </c:pt>
                <c:pt idx="10">
                  <c:v>1.3661454545454544E-2</c:v>
                </c:pt>
                <c:pt idx="11">
                  <c:v>1.2049190905810176E-2</c:v>
                </c:pt>
              </c:numCache>
            </c:numRef>
          </c:val>
          <c:extLst>
            <c:ext xmlns:c16="http://schemas.microsoft.com/office/drawing/2014/chart" uri="{C3380CC4-5D6E-409C-BE32-E72D297353CC}">
              <c16:uniqueId val="{00000001-182A-C54C-A1C7-76F7C6F8E790}"/>
            </c:ext>
          </c:extLst>
        </c:ser>
        <c:ser>
          <c:idx val="2"/>
          <c:order val="2"/>
          <c:tx>
            <c:strRef>
              <c:f>WSM!$G$158</c:f>
              <c:strCache>
                <c:ptCount val="1"/>
                <c:pt idx="0">
                  <c:v>Family and children (7104)</c:v>
                </c:pt>
              </c:strCache>
            </c:strRef>
          </c:tx>
          <c:spPr>
            <a:solidFill>
              <a:schemeClr val="accent3"/>
            </a:solidFill>
            <a:ln>
              <a:noFill/>
            </a:ln>
            <a:effectLst/>
          </c:spPr>
          <c:invertIfNegative val="0"/>
          <c:cat>
            <c:strRef>
              <c:f>WSM!$R$9:$AC$9</c:f>
              <c:strCache>
                <c:ptCount val="12"/>
                <c:pt idx="0">
                  <c:v>2012-13</c:v>
                </c:pt>
                <c:pt idx="1">
                  <c:v>2013-14</c:v>
                </c:pt>
                <c:pt idx="2">
                  <c:v>2014-15</c:v>
                </c:pt>
                <c:pt idx="3">
                  <c:v>2015-16</c:v>
                </c:pt>
                <c:pt idx="4">
                  <c:v>2016-17</c:v>
                </c:pt>
                <c:pt idx="5">
                  <c:v>2017-18</c:v>
                </c:pt>
                <c:pt idx="6">
                  <c:v>2018-19</c:v>
                </c:pt>
                <c:pt idx="7">
                  <c:v>2019-20</c:v>
                </c:pt>
                <c:pt idx="8">
                  <c:v>2020-21</c:v>
                </c:pt>
                <c:pt idx="9">
                  <c:v>2021-22</c:v>
                </c:pt>
                <c:pt idx="10">
                  <c:v>2022-23</c:v>
                </c:pt>
                <c:pt idx="11">
                  <c:v>2023-24</c:v>
                </c:pt>
              </c:strCache>
            </c:strRef>
          </c:cat>
          <c:val>
            <c:numRef>
              <c:f>WSM!$R$158:$AC$158</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2-182A-C54C-A1C7-76F7C6F8E790}"/>
            </c:ext>
          </c:extLst>
        </c:ser>
        <c:ser>
          <c:idx val="3"/>
          <c:order val="3"/>
          <c:tx>
            <c:strRef>
              <c:f>WSM!$G$159</c:f>
              <c:strCache>
                <c:ptCount val="1"/>
                <c:pt idx="0">
                  <c:v>Unemployment (7105)</c:v>
                </c:pt>
              </c:strCache>
            </c:strRef>
          </c:tx>
          <c:spPr>
            <a:solidFill>
              <a:schemeClr val="accent4"/>
            </a:solidFill>
            <a:ln>
              <a:noFill/>
            </a:ln>
            <a:effectLst/>
          </c:spPr>
          <c:invertIfNegative val="0"/>
          <c:val>
            <c:numRef>
              <c:f>WSM!$R$159:$AC$159</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3-182A-C54C-A1C7-76F7C6F8E790}"/>
            </c:ext>
          </c:extLst>
        </c:ser>
        <c:ser>
          <c:idx val="5"/>
          <c:order val="4"/>
          <c:tx>
            <c:strRef>
              <c:f>WSM!$G$160</c:f>
              <c:strCache>
                <c:ptCount val="1"/>
                <c:pt idx="0">
                  <c:v>Housing (7106)</c:v>
                </c:pt>
              </c:strCache>
            </c:strRef>
          </c:tx>
          <c:spPr>
            <a:solidFill>
              <a:schemeClr val="accent6"/>
            </a:solidFill>
            <a:ln>
              <a:noFill/>
            </a:ln>
            <a:effectLst/>
          </c:spPr>
          <c:invertIfNegative val="0"/>
          <c:val>
            <c:numRef>
              <c:f>WSM!$R$160:$AC$160</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4-182A-C54C-A1C7-76F7C6F8E790}"/>
            </c:ext>
          </c:extLst>
        </c:ser>
        <c:ser>
          <c:idx val="6"/>
          <c:order val="5"/>
          <c:tx>
            <c:strRef>
              <c:f>WSM!$G$161</c:f>
              <c:strCache>
                <c:ptCount val="1"/>
                <c:pt idx="0">
                  <c:v>Social exclusion n.e.c (7107)</c:v>
                </c:pt>
              </c:strCache>
            </c:strRef>
          </c:tx>
          <c:spPr>
            <a:solidFill>
              <a:schemeClr val="accent1">
                <a:lumMod val="60000"/>
              </a:schemeClr>
            </a:solidFill>
            <a:ln>
              <a:noFill/>
            </a:ln>
            <a:effectLst/>
          </c:spPr>
          <c:invertIfNegative val="0"/>
          <c:val>
            <c:numRef>
              <c:f>WSM!$R$161:$AC$161</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5-182A-C54C-A1C7-76F7C6F8E790}"/>
            </c:ext>
          </c:extLst>
        </c:ser>
        <c:ser>
          <c:idx val="4"/>
          <c:order val="6"/>
          <c:tx>
            <c:strRef>
              <c:f>WSM!$G$162</c:f>
              <c:strCache>
                <c:ptCount val="1"/>
                <c:pt idx="0">
                  <c:v>Other (7108/9)</c:v>
                </c:pt>
              </c:strCache>
            </c:strRef>
          </c:tx>
          <c:spPr>
            <a:solidFill>
              <a:schemeClr val="accent5"/>
            </a:solidFill>
            <a:ln>
              <a:noFill/>
            </a:ln>
            <a:effectLst/>
          </c:spPr>
          <c:invertIfNegative val="0"/>
          <c:val>
            <c:numRef>
              <c:f>WSM!$R$162:$AC$162</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6-182A-C54C-A1C7-76F7C6F8E790}"/>
            </c:ext>
          </c:extLst>
        </c:ser>
        <c:dLbls>
          <c:showLegendKey val="0"/>
          <c:showVal val="0"/>
          <c:showCatName val="0"/>
          <c:showSerName val="0"/>
          <c:showPercent val="0"/>
          <c:showBubbleSize val="0"/>
        </c:dLbls>
        <c:gapWidth val="30"/>
        <c:overlap val="100"/>
        <c:axId val="1241188112"/>
        <c:axId val="1056349920"/>
      </c:barChart>
      <c:catAx>
        <c:axId val="12411881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056349920"/>
        <c:crosses val="autoZero"/>
        <c:auto val="1"/>
        <c:lblAlgn val="ctr"/>
        <c:lblOffset val="100"/>
        <c:noMultiLvlLbl val="0"/>
      </c:catAx>
      <c:valAx>
        <c:axId val="105634992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2411881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100"/>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chemeClr val="tx1">
                    <a:lumMod val="65000"/>
                    <a:lumOff val="35000"/>
                  </a:schemeClr>
                </a:solidFill>
                <a:latin typeface="+mn-lt"/>
                <a:ea typeface="+mn-ea"/>
                <a:cs typeface="+mn-cs"/>
              </a:defRPr>
            </a:pPr>
            <a:r>
              <a:rPr lang="en-GB"/>
              <a:t>Social benefit expenditure (economic classification) by type, % of GNI, plus provident fund expenditure</a:t>
            </a:r>
          </a:p>
        </c:rich>
      </c:tx>
      <c:overlay val="0"/>
      <c:spPr>
        <a:noFill/>
        <a:ln>
          <a:noFill/>
        </a:ln>
        <a:effectLst/>
      </c:spPr>
      <c:txPr>
        <a:bodyPr rot="0" spcFirstLastPara="1" vertOverflow="ellipsis" vert="horz" wrap="square" anchor="ctr" anchorCtr="1"/>
        <a:lstStyle/>
        <a:p>
          <a:pPr>
            <a:defRPr sz="132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SLB!$G$97</c:f>
              <c:strCache>
                <c:ptCount val="1"/>
                <c:pt idx="0">
                  <c:v>Social insurance benefits (271)</c:v>
                </c:pt>
              </c:strCache>
            </c:strRef>
          </c:tx>
          <c:spPr>
            <a:solidFill>
              <a:schemeClr val="accent1"/>
            </a:solidFill>
            <a:ln>
              <a:noFill/>
            </a:ln>
            <a:effectLst/>
          </c:spPr>
          <c:invertIfNegative val="0"/>
          <c:cat>
            <c:numRef>
              <c:f>SLB!$R$9:$AC$9</c:f>
              <c:numCache>
                <c:formatCode>General</c:formatCode>
                <c:ptCount val="12"/>
                <c:pt idx="0">
                  <c:v>2012</c:v>
                </c:pt>
                <c:pt idx="1">
                  <c:v>2013</c:v>
                </c:pt>
                <c:pt idx="2">
                  <c:v>2014</c:v>
                </c:pt>
                <c:pt idx="3">
                  <c:v>2015</c:v>
                </c:pt>
                <c:pt idx="4">
                  <c:v>2016</c:v>
                </c:pt>
                <c:pt idx="5">
                  <c:v>2017</c:v>
                </c:pt>
                <c:pt idx="6">
                  <c:v>2018</c:v>
                </c:pt>
                <c:pt idx="7">
                  <c:v>2019</c:v>
                </c:pt>
                <c:pt idx="8">
                  <c:v>2020</c:v>
                </c:pt>
                <c:pt idx="9">
                  <c:v>2021</c:v>
                </c:pt>
                <c:pt idx="10">
                  <c:v>2022</c:v>
                </c:pt>
                <c:pt idx="11">
                  <c:v>2023</c:v>
                </c:pt>
              </c:numCache>
            </c:numRef>
          </c:cat>
          <c:val>
            <c:numRef>
              <c:f>SLB!$R$97:$AA$97</c:f>
              <c:numCache>
                <c:formatCode>0.00%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17B6-E649-9E2D-9C06CDBA09B0}"/>
            </c:ext>
          </c:extLst>
        </c:ser>
        <c:ser>
          <c:idx val="1"/>
          <c:order val="1"/>
          <c:tx>
            <c:strRef>
              <c:f>SLB!$G$98</c:f>
              <c:strCache>
                <c:ptCount val="1"/>
                <c:pt idx="0">
                  <c:v>Social assistance benefits (272)</c:v>
                </c:pt>
              </c:strCache>
            </c:strRef>
          </c:tx>
          <c:spPr>
            <a:solidFill>
              <a:schemeClr val="accent2"/>
            </a:solidFill>
            <a:ln>
              <a:noFill/>
            </a:ln>
            <a:effectLst/>
          </c:spPr>
          <c:invertIfNegative val="0"/>
          <c:cat>
            <c:numRef>
              <c:f>SLB!$R$9:$AC$9</c:f>
              <c:numCache>
                <c:formatCode>General</c:formatCode>
                <c:ptCount val="12"/>
                <c:pt idx="0">
                  <c:v>2012</c:v>
                </c:pt>
                <c:pt idx="1">
                  <c:v>2013</c:v>
                </c:pt>
                <c:pt idx="2">
                  <c:v>2014</c:v>
                </c:pt>
                <c:pt idx="3">
                  <c:v>2015</c:v>
                </c:pt>
                <c:pt idx="4">
                  <c:v>2016</c:v>
                </c:pt>
                <c:pt idx="5">
                  <c:v>2017</c:v>
                </c:pt>
                <c:pt idx="6">
                  <c:v>2018</c:v>
                </c:pt>
                <c:pt idx="7">
                  <c:v>2019</c:v>
                </c:pt>
                <c:pt idx="8">
                  <c:v>2020</c:v>
                </c:pt>
                <c:pt idx="9">
                  <c:v>2021</c:v>
                </c:pt>
                <c:pt idx="10">
                  <c:v>2022</c:v>
                </c:pt>
                <c:pt idx="11">
                  <c:v>2023</c:v>
                </c:pt>
              </c:numCache>
            </c:numRef>
          </c:cat>
          <c:val>
            <c:numRef>
              <c:f>SLB!$R$98:$AA$98</c:f>
              <c:numCache>
                <c:formatCode>0.00%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7B6-E649-9E2D-9C06CDBA09B0}"/>
            </c:ext>
          </c:extLst>
        </c:ser>
        <c:ser>
          <c:idx val="2"/>
          <c:order val="2"/>
          <c:tx>
            <c:strRef>
              <c:f>SLB!$G$99</c:f>
              <c:strCache>
                <c:ptCount val="1"/>
                <c:pt idx="0">
                  <c:v>Public servant benefits (273)</c:v>
                </c:pt>
              </c:strCache>
            </c:strRef>
          </c:tx>
          <c:spPr>
            <a:solidFill>
              <a:schemeClr val="accent3"/>
            </a:solidFill>
            <a:ln>
              <a:noFill/>
            </a:ln>
            <a:effectLst/>
          </c:spPr>
          <c:invertIfNegative val="0"/>
          <c:cat>
            <c:numRef>
              <c:f>SLB!$R$9:$AC$9</c:f>
              <c:numCache>
                <c:formatCode>General</c:formatCode>
                <c:ptCount val="12"/>
                <c:pt idx="0">
                  <c:v>2012</c:v>
                </c:pt>
                <c:pt idx="1">
                  <c:v>2013</c:v>
                </c:pt>
                <c:pt idx="2">
                  <c:v>2014</c:v>
                </c:pt>
                <c:pt idx="3">
                  <c:v>2015</c:v>
                </c:pt>
                <c:pt idx="4">
                  <c:v>2016</c:v>
                </c:pt>
                <c:pt idx="5">
                  <c:v>2017</c:v>
                </c:pt>
                <c:pt idx="6">
                  <c:v>2018</c:v>
                </c:pt>
                <c:pt idx="7">
                  <c:v>2019</c:v>
                </c:pt>
                <c:pt idx="8">
                  <c:v>2020</c:v>
                </c:pt>
                <c:pt idx="9">
                  <c:v>2021</c:v>
                </c:pt>
                <c:pt idx="10">
                  <c:v>2022</c:v>
                </c:pt>
                <c:pt idx="11">
                  <c:v>2023</c:v>
                </c:pt>
              </c:numCache>
            </c:numRef>
          </c:cat>
          <c:val>
            <c:numRef>
              <c:f>SLB!$R$99:$AA$99</c:f>
              <c:numCache>
                <c:formatCode>0.00%</c:formatCode>
                <c:ptCount val="10"/>
                <c:pt idx="0">
                  <c:v>7.4640822665219414E-4</c:v>
                </c:pt>
                <c:pt idx="1">
                  <c:v>6.1471951455975961E-4</c:v>
                </c:pt>
                <c:pt idx="2">
                  <c:v>6.2643612406963832E-4</c:v>
                </c:pt>
                <c:pt idx="3">
                  <c:v>1.2106109041830407E-3</c:v>
                </c:pt>
                <c:pt idx="4">
                  <c:v>1.4305352175378449E-3</c:v>
                </c:pt>
                <c:pt idx="5">
                  <c:v>1.2267126310028125E-3</c:v>
                </c:pt>
                <c:pt idx="6">
                  <c:v>1.0209296927195528E-3</c:v>
                </c:pt>
                <c:pt idx="7">
                  <c:v>1.2164670029749052E-3</c:v>
                </c:pt>
                <c:pt idx="8">
                  <c:v>1.2372487906062058E-3</c:v>
                </c:pt>
                <c:pt idx="9">
                  <c:v>1.2548117121588733E-3</c:v>
                </c:pt>
              </c:numCache>
            </c:numRef>
          </c:val>
          <c:extLst>
            <c:ext xmlns:c16="http://schemas.microsoft.com/office/drawing/2014/chart" uri="{C3380CC4-5D6E-409C-BE32-E72D297353CC}">
              <c16:uniqueId val="{00000002-17B6-E649-9E2D-9C06CDBA09B0}"/>
            </c:ext>
          </c:extLst>
        </c:ser>
        <c:ser>
          <c:idx val="3"/>
          <c:order val="3"/>
          <c:tx>
            <c:strRef>
              <c:f>SLB!$G$102</c:f>
              <c:strCache>
                <c:ptCount val="1"/>
                <c:pt idx="0">
                  <c:v>Provident fund withdrawals</c:v>
                </c:pt>
              </c:strCache>
            </c:strRef>
          </c:tx>
          <c:spPr>
            <a:pattFill prst="dkUpDiag">
              <a:fgClr>
                <a:schemeClr val="accent5"/>
              </a:fgClr>
              <a:bgClr>
                <a:schemeClr val="bg1"/>
              </a:bgClr>
            </a:pattFill>
            <a:ln>
              <a:noFill/>
            </a:ln>
            <a:effectLst/>
          </c:spPr>
          <c:invertIfNegative val="0"/>
          <c:cat>
            <c:numRef>
              <c:f>SLB!$R$9:$AC$9</c:f>
              <c:numCache>
                <c:formatCode>General</c:formatCode>
                <c:ptCount val="12"/>
                <c:pt idx="0">
                  <c:v>2012</c:v>
                </c:pt>
                <c:pt idx="1">
                  <c:v>2013</c:v>
                </c:pt>
                <c:pt idx="2">
                  <c:v>2014</c:v>
                </c:pt>
                <c:pt idx="3">
                  <c:v>2015</c:v>
                </c:pt>
                <c:pt idx="4">
                  <c:v>2016</c:v>
                </c:pt>
                <c:pt idx="5">
                  <c:v>2017</c:v>
                </c:pt>
                <c:pt idx="6">
                  <c:v>2018</c:v>
                </c:pt>
                <c:pt idx="7">
                  <c:v>2019</c:v>
                </c:pt>
                <c:pt idx="8">
                  <c:v>2020</c:v>
                </c:pt>
                <c:pt idx="9">
                  <c:v>2021</c:v>
                </c:pt>
                <c:pt idx="10">
                  <c:v>2022</c:v>
                </c:pt>
                <c:pt idx="11">
                  <c:v>2023</c:v>
                </c:pt>
              </c:numCache>
            </c:numRef>
          </c:cat>
          <c:val>
            <c:numRef>
              <c:f>SLB!$R$102:$AA$102</c:f>
              <c:numCache>
                <c:formatCode>0.00%</c:formatCode>
                <c:ptCount val="10"/>
                <c:pt idx="0">
                  <c:v>7.8553757602712118E-3</c:v>
                </c:pt>
                <c:pt idx="1">
                  <c:v>8.1760699027218636E-3</c:v>
                </c:pt>
                <c:pt idx="2">
                  <c:v>1.0835291057473368E-2</c:v>
                </c:pt>
                <c:pt idx="3">
                  <c:v>1.5805854073394673E-2</c:v>
                </c:pt>
                <c:pt idx="4">
                  <c:v>1.9275817544228763E-2</c:v>
                </c:pt>
                <c:pt idx="5">
                  <c:v>1.8338919444879823E-2</c:v>
                </c:pt>
                <c:pt idx="6">
                  <c:v>1.9916529254533438E-2</c:v>
                </c:pt>
                <c:pt idx="7">
                  <c:v>2.0971592371144855E-2</c:v>
                </c:pt>
                <c:pt idx="8">
                  <c:v>0</c:v>
                </c:pt>
                <c:pt idx="9">
                  <c:v>0</c:v>
                </c:pt>
              </c:numCache>
            </c:numRef>
          </c:val>
          <c:extLst>
            <c:ext xmlns:c16="http://schemas.microsoft.com/office/drawing/2014/chart" uri="{C3380CC4-5D6E-409C-BE32-E72D297353CC}">
              <c16:uniqueId val="{00000003-17B6-E649-9E2D-9C06CDBA09B0}"/>
            </c:ext>
          </c:extLst>
        </c:ser>
        <c:dLbls>
          <c:showLegendKey val="0"/>
          <c:showVal val="0"/>
          <c:showCatName val="0"/>
          <c:showSerName val="0"/>
          <c:showPercent val="0"/>
          <c:showBubbleSize val="0"/>
        </c:dLbls>
        <c:gapWidth val="30"/>
        <c:overlap val="100"/>
        <c:axId val="1241188112"/>
        <c:axId val="1056349920"/>
      </c:barChart>
      <c:lineChart>
        <c:grouping val="standard"/>
        <c:varyColors val="0"/>
        <c:ser>
          <c:idx val="4"/>
          <c:order val="4"/>
          <c:tx>
            <c:strRef>
              <c:f>SLB!$G$100</c:f>
              <c:strCache>
                <c:ptCount val="1"/>
                <c:pt idx="0">
                  <c:v>Social benefits (27)</c:v>
                </c:pt>
              </c:strCache>
            </c:strRef>
          </c:tx>
          <c:spPr>
            <a:ln w="25400" cap="rnd">
              <a:noFill/>
              <a:round/>
            </a:ln>
            <a:effectLst/>
          </c:spPr>
          <c:marker>
            <c:symbol val="circle"/>
            <c:size val="5"/>
            <c:spPr>
              <a:solidFill>
                <a:schemeClr val="tx1"/>
              </a:solidFill>
              <a:ln w="9525">
                <a:noFill/>
              </a:ln>
              <a:effectLst/>
            </c:spPr>
          </c:marker>
          <c:dLbls>
            <c:spPr>
              <a:noFill/>
              <a:ln>
                <a:noFill/>
              </a:ln>
              <a:effectLst/>
            </c:spPr>
            <c:txPr>
              <a:bodyPr rot="0" spcFirstLastPara="1" vertOverflow="ellipsis" vert="horz" wrap="square" anchor="ctr" anchorCtr="1"/>
              <a:lstStyle/>
              <a:p>
                <a:pPr>
                  <a:defRPr sz="11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eparator>, </c:separator>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SLB!$R$9:$AC$9</c:f>
              <c:numCache>
                <c:formatCode>General</c:formatCode>
                <c:ptCount val="12"/>
                <c:pt idx="0">
                  <c:v>2012</c:v>
                </c:pt>
                <c:pt idx="1">
                  <c:v>2013</c:v>
                </c:pt>
                <c:pt idx="2">
                  <c:v>2014</c:v>
                </c:pt>
                <c:pt idx="3">
                  <c:v>2015</c:v>
                </c:pt>
                <c:pt idx="4">
                  <c:v>2016</c:v>
                </c:pt>
                <c:pt idx="5">
                  <c:v>2017</c:v>
                </c:pt>
                <c:pt idx="6">
                  <c:v>2018</c:v>
                </c:pt>
                <c:pt idx="7">
                  <c:v>2019</c:v>
                </c:pt>
                <c:pt idx="8">
                  <c:v>2020</c:v>
                </c:pt>
                <c:pt idx="9">
                  <c:v>2021</c:v>
                </c:pt>
                <c:pt idx="10">
                  <c:v>2022</c:v>
                </c:pt>
                <c:pt idx="11">
                  <c:v>2023</c:v>
                </c:pt>
              </c:numCache>
            </c:numRef>
          </c:cat>
          <c:val>
            <c:numRef>
              <c:f>SLB!$R$100:$AA$100</c:f>
              <c:numCache>
                <c:formatCode>0.00%</c:formatCode>
                <c:ptCount val="10"/>
                <c:pt idx="0">
                  <c:v>7.4640822665219414E-4</c:v>
                </c:pt>
                <c:pt idx="1">
                  <c:v>6.1471951455975961E-4</c:v>
                </c:pt>
                <c:pt idx="2">
                  <c:v>6.2643612406963832E-4</c:v>
                </c:pt>
                <c:pt idx="3">
                  <c:v>1.2106109041830407E-3</c:v>
                </c:pt>
                <c:pt idx="4">
                  <c:v>1.4305352175378449E-3</c:v>
                </c:pt>
                <c:pt idx="5">
                  <c:v>1.2267126310028125E-3</c:v>
                </c:pt>
                <c:pt idx="6">
                  <c:v>1.0209296927195528E-3</c:v>
                </c:pt>
                <c:pt idx="7">
                  <c:v>1.2164670029749052E-3</c:v>
                </c:pt>
                <c:pt idx="8">
                  <c:v>1.2372487906062058E-3</c:v>
                </c:pt>
                <c:pt idx="9">
                  <c:v>1.2548117121588733E-3</c:v>
                </c:pt>
              </c:numCache>
            </c:numRef>
          </c:val>
          <c:smooth val="0"/>
          <c:extLst>
            <c:ext xmlns:c16="http://schemas.microsoft.com/office/drawing/2014/chart" uri="{C3380CC4-5D6E-409C-BE32-E72D297353CC}">
              <c16:uniqueId val="{00000004-17B6-E649-9E2D-9C06CDBA09B0}"/>
            </c:ext>
          </c:extLst>
        </c:ser>
        <c:dLbls>
          <c:showLegendKey val="0"/>
          <c:showVal val="0"/>
          <c:showCatName val="0"/>
          <c:showSerName val="0"/>
          <c:showPercent val="0"/>
          <c:showBubbleSize val="0"/>
        </c:dLbls>
        <c:marker val="1"/>
        <c:smooth val="0"/>
        <c:axId val="1241188112"/>
        <c:axId val="1056349920"/>
      </c:lineChart>
      <c:catAx>
        <c:axId val="12411881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056349920"/>
        <c:crosses val="autoZero"/>
        <c:auto val="1"/>
        <c:lblAlgn val="ctr"/>
        <c:lblOffset val="100"/>
        <c:noMultiLvlLbl val="0"/>
      </c:catAx>
      <c:valAx>
        <c:axId val="105634992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2411881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100"/>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chemeClr val="tx1">
                    <a:lumMod val="65000"/>
                    <a:lumOff val="35000"/>
                  </a:schemeClr>
                </a:solidFill>
                <a:latin typeface="+mn-lt"/>
                <a:ea typeface="+mn-ea"/>
                <a:cs typeface="+mn-cs"/>
              </a:defRPr>
            </a:pPr>
            <a:r>
              <a:rPr lang="en-GB"/>
              <a:t>Social assistance expenditure (economic classification) by function (COFOG), % of GNI</a:t>
            </a:r>
          </a:p>
        </c:rich>
      </c:tx>
      <c:overlay val="0"/>
      <c:spPr>
        <a:noFill/>
        <a:ln>
          <a:noFill/>
        </a:ln>
        <a:effectLst/>
      </c:spPr>
      <c:txPr>
        <a:bodyPr rot="0" spcFirstLastPara="1" vertOverflow="ellipsis" vert="horz" wrap="square" anchor="ctr" anchorCtr="1"/>
        <a:lstStyle/>
        <a:p>
          <a:pPr>
            <a:defRPr sz="132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SLB!$G$166</c:f>
              <c:strCache>
                <c:ptCount val="1"/>
                <c:pt idx="0">
                  <c:v>Sickness and disability (7101)</c:v>
                </c:pt>
              </c:strCache>
            </c:strRef>
          </c:tx>
          <c:spPr>
            <a:solidFill>
              <a:schemeClr val="accent1">
                <a:lumMod val="60000"/>
                <a:lumOff val="40000"/>
              </a:schemeClr>
            </a:solidFill>
            <a:ln>
              <a:noFill/>
            </a:ln>
            <a:effectLst/>
          </c:spPr>
          <c:invertIfNegative val="0"/>
          <c:cat>
            <c:numRef>
              <c:f>SLB!$N$9:$AC$9</c:f>
              <c:numCache>
                <c:formatCode>General</c:formatCode>
                <c:ptCount val="15"/>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numCache>
            </c:numRef>
          </c:cat>
          <c:val>
            <c:numRef>
              <c:f>SLB!$N$166:$AC$166</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0-5352-774C-B01B-9168D0500BDB}"/>
            </c:ext>
          </c:extLst>
        </c:ser>
        <c:ser>
          <c:idx val="1"/>
          <c:order val="1"/>
          <c:tx>
            <c:strRef>
              <c:f>SLB!$G$167</c:f>
              <c:strCache>
                <c:ptCount val="1"/>
                <c:pt idx="0">
                  <c:v>Old age and survivors (7102/3)</c:v>
                </c:pt>
              </c:strCache>
            </c:strRef>
          </c:tx>
          <c:spPr>
            <a:solidFill>
              <a:schemeClr val="accent2">
                <a:lumMod val="60000"/>
                <a:lumOff val="40000"/>
              </a:schemeClr>
            </a:solidFill>
            <a:ln>
              <a:noFill/>
            </a:ln>
            <a:effectLst/>
          </c:spPr>
          <c:invertIfNegative val="0"/>
          <c:cat>
            <c:numRef>
              <c:f>SLB!$N$9:$AC$9</c:f>
              <c:numCache>
                <c:formatCode>General</c:formatCode>
                <c:ptCount val="15"/>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numCache>
            </c:numRef>
          </c:cat>
          <c:val>
            <c:numRef>
              <c:f>SLB!$N$167:$AC$167</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1-5352-774C-B01B-9168D0500BDB}"/>
            </c:ext>
          </c:extLst>
        </c:ser>
        <c:ser>
          <c:idx val="2"/>
          <c:order val="2"/>
          <c:tx>
            <c:strRef>
              <c:f>SLB!$G$168</c:f>
              <c:strCache>
                <c:ptCount val="1"/>
                <c:pt idx="0">
                  <c:v>Family and children (7104)</c:v>
                </c:pt>
              </c:strCache>
            </c:strRef>
          </c:tx>
          <c:spPr>
            <a:solidFill>
              <a:schemeClr val="accent3"/>
            </a:solidFill>
            <a:ln>
              <a:noFill/>
            </a:ln>
            <a:effectLst/>
          </c:spPr>
          <c:invertIfNegative val="0"/>
          <c:cat>
            <c:numRef>
              <c:f>SLB!$N$9:$AC$9</c:f>
              <c:numCache>
                <c:formatCode>General</c:formatCode>
                <c:ptCount val="15"/>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numCache>
            </c:numRef>
          </c:cat>
          <c:val>
            <c:numRef>
              <c:f>SLB!$N$168:$AC$168</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2-5352-774C-B01B-9168D0500BDB}"/>
            </c:ext>
          </c:extLst>
        </c:ser>
        <c:ser>
          <c:idx val="3"/>
          <c:order val="3"/>
          <c:tx>
            <c:strRef>
              <c:f>SLB!$G$169</c:f>
              <c:strCache>
                <c:ptCount val="1"/>
                <c:pt idx="0">
                  <c:v>Unemployment (7105)</c:v>
                </c:pt>
              </c:strCache>
            </c:strRef>
          </c:tx>
          <c:spPr>
            <a:solidFill>
              <a:schemeClr val="accent4"/>
            </a:solidFill>
            <a:ln>
              <a:noFill/>
            </a:ln>
            <a:effectLst/>
          </c:spPr>
          <c:invertIfNegative val="0"/>
          <c:cat>
            <c:numRef>
              <c:f>SLB!$N$9:$AC$9</c:f>
              <c:numCache>
                <c:formatCode>General</c:formatCode>
                <c:ptCount val="15"/>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numCache>
            </c:numRef>
          </c:cat>
          <c:val>
            <c:numRef>
              <c:f>SLB!$N$169:$AC$169</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3-5352-774C-B01B-9168D0500BDB}"/>
            </c:ext>
          </c:extLst>
        </c:ser>
        <c:ser>
          <c:idx val="5"/>
          <c:order val="4"/>
          <c:tx>
            <c:strRef>
              <c:f>SLB!$G$170</c:f>
              <c:strCache>
                <c:ptCount val="1"/>
                <c:pt idx="0">
                  <c:v>Housing (7106)</c:v>
                </c:pt>
              </c:strCache>
            </c:strRef>
          </c:tx>
          <c:spPr>
            <a:solidFill>
              <a:schemeClr val="accent6"/>
            </a:solidFill>
            <a:ln>
              <a:noFill/>
            </a:ln>
            <a:effectLst/>
          </c:spPr>
          <c:invertIfNegative val="0"/>
          <c:cat>
            <c:numRef>
              <c:f>SLB!$N$9:$AC$9</c:f>
              <c:numCache>
                <c:formatCode>General</c:formatCode>
                <c:ptCount val="15"/>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numCache>
            </c:numRef>
          </c:cat>
          <c:val>
            <c:numRef>
              <c:f>SLB!$N$170:$AC$170</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4-5352-774C-B01B-9168D0500BDB}"/>
            </c:ext>
          </c:extLst>
        </c:ser>
        <c:ser>
          <c:idx val="6"/>
          <c:order val="5"/>
          <c:tx>
            <c:strRef>
              <c:f>SLB!$G$171</c:f>
              <c:strCache>
                <c:ptCount val="1"/>
                <c:pt idx="0">
                  <c:v>Social exclusion n.e.c (7107)</c:v>
                </c:pt>
              </c:strCache>
            </c:strRef>
          </c:tx>
          <c:spPr>
            <a:solidFill>
              <a:schemeClr val="accent1">
                <a:lumMod val="60000"/>
              </a:schemeClr>
            </a:solidFill>
            <a:ln>
              <a:noFill/>
            </a:ln>
            <a:effectLst/>
          </c:spPr>
          <c:invertIfNegative val="0"/>
          <c:cat>
            <c:numRef>
              <c:f>SLB!$N$9:$AC$9</c:f>
              <c:numCache>
                <c:formatCode>General</c:formatCode>
                <c:ptCount val="15"/>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numCache>
            </c:numRef>
          </c:cat>
          <c:val>
            <c:numRef>
              <c:f>SLB!$N$171:$AC$171</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5-5352-774C-B01B-9168D0500BDB}"/>
            </c:ext>
          </c:extLst>
        </c:ser>
        <c:ser>
          <c:idx val="4"/>
          <c:order val="6"/>
          <c:tx>
            <c:strRef>
              <c:f>SLB!$G$172</c:f>
              <c:strCache>
                <c:ptCount val="1"/>
                <c:pt idx="0">
                  <c:v>Other (7108/9)</c:v>
                </c:pt>
              </c:strCache>
            </c:strRef>
          </c:tx>
          <c:spPr>
            <a:solidFill>
              <a:schemeClr val="accent5"/>
            </a:solidFill>
            <a:ln>
              <a:noFill/>
            </a:ln>
            <a:effectLst/>
          </c:spPr>
          <c:invertIfNegative val="0"/>
          <c:cat>
            <c:numRef>
              <c:f>SLB!$N$9:$AC$9</c:f>
              <c:numCache>
                <c:formatCode>General</c:formatCode>
                <c:ptCount val="15"/>
                <c:pt idx="0">
                  <c:v>2009</c:v>
                </c:pt>
                <c:pt idx="1">
                  <c:v>2010</c:v>
                </c:pt>
                <c:pt idx="2">
                  <c:v>2011</c:v>
                </c:pt>
                <c:pt idx="3">
                  <c:v>2012</c:v>
                </c:pt>
                <c:pt idx="4">
                  <c:v>2013</c:v>
                </c:pt>
                <c:pt idx="5">
                  <c:v>2014</c:v>
                </c:pt>
                <c:pt idx="6">
                  <c:v>2015</c:v>
                </c:pt>
                <c:pt idx="7">
                  <c:v>2016</c:v>
                </c:pt>
                <c:pt idx="8">
                  <c:v>2017</c:v>
                </c:pt>
                <c:pt idx="9">
                  <c:v>2018</c:v>
                </c:pt>
                <c:pt idx="10">
                  <c:v>2019</c:v>
                </c:pt>
                <c:pt idx="11">
                  <c:v>2020</c:v>
                </c:pt>
                <c:pt idx="12">
                  <c:v>2021</c:v>
                </c:pt>
                <c:pt idx="13">
                  <c:v>2022</c:v>
                </c:pt>
                <c:pt idx="14">
                  <c:v>2023</c:v>
                </c:pt>
              </c:numCache>
            </c:numRef>
          </c:cat>
          <c:val>
            <c:numRef>
              <c:f>SLB!$N$172:$AC$172</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6-5352-774C-B01B-9168D0500BDB}"/>
            </c:ext>
          </c:extLst>
        </c:ser>
        <c:dLbls>
          <c:showLegendKey val="0"/>
          <c:showVal val="0"/>
          <c:showCatName val="0"/>
          <c:showSerName val="0"/>
          <c:showPercent val="0"/>
          <c:showBubbleSize val="0"/>
        </c:dLbls>
        <c:gapWidth val="30"/>
        <c:overlap val="100"/>
        <c:axId val="1241188112"/>
        <c:axId val="1056349920"/>
      </c:barChart>
      <c:catAx>
        <c:axId val="12411881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056349920"/>
        <c:crosses val="autoZero"/>
        <c:auto val="1"/>
        <c:lblAlgn val="ctr"/>
        <c:lblOffset val="100"/>
        <c:noMultiLvlLbl val="0"/>
      </c:catAx>
      <c:valAx>
        <c:axId val="105634992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2411881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100"/>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60" b="0" i="0" u="none" strike="noStrike" kern="1200" spc="0" baseline="0">
                <a:solidFill>
                  <a:schemeClr val="tx1">
                    <a:lumMod val="65000"/>
                    <a:lumOff val="35000"/>
                  </a:schemeClr>
                </a:solidFill>
                <a:latin typeface="+mn-lt"/>
                <a:ea typeface="+mn-ea"/>
                <a:cs typeface="+mn-cs"/>
              </a:defRPr>
            </a:pPr>
            <a:r>
              <a:rPr lang="en-GB"/>
              <a:t>Social benefit expenditure (economic classification) by type, % of GNI, plus provident fund expenditure</a:t>
            </a:r>
          </a:p>
        </c:rich>
      </c:tx>
      <c:overlay val="0"/>
      <c:spPr>
        <a:noFill/>
        <a:ln>
          <a:noFill/>
        </a:ln>
        <a:effectLst/>
      </c:spPr>
      <c:txPr>
        <a:bodyPr rot="0" spcFirstLastPara="1" vertOverflow="ellipsis" vert="horz" wrap="square" anchor="ctr" anchorCtr="1"/>
        <a:lstStyle/>
        <a:p>
          <a:pPr>
            <a:defRPr sz="126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MHL!$G$97</c:f>
              <c:strCache>
                <c:ptCount val="1"/>
                <c:pt idx="0">
                  <c:v>Social insurance benefits (271)</c:v>
                </c:pt>
              </c:strCache>
            </c:strRef>
          </c:tx>
          <c:spPr>
            <a:solidFill>
              <a:schemeClr val="accent1"/>
            </a:solidFill>
            <a:ln>
              <a:noFill/>
            </a:ln>
            <a:effectLst/>
          </c:spPr>
          <c:invertIfNegative val="0"/>
          <c:cat>
            <c:strRef>
              <c:f>MHL!$P$9:$Z$9</c:f>
              <c:strCache>
                <c:ptCount val="9"/>
                <c:pt idx="0">
                  <c:v>2010-2011</c:v>
                </c:pt>
                <c:pt idx="1">
                  <c:v>2011-2012</c:v>
                </c:pt>
                <c:pt idx="2">
                  <c:v>2012-2013</c:v>
                </c:pt>
                <c:pt idx="3">
                  <c:v>2013-2014</c:v>
                </c:pt>
                <c:pt idx="4">
                  <c:v>2014-15</c:v>
                </c:pt>
                <c:pt idx="5">
                  <c:v>2015-16</c:v>
                </c:pt>
                <c:pt idx="6">
                  <c:v>2016-17</c:v>
                </c:pt>
                <c:pt idx="7">
                  <c:v>2017-18</c:v>
                </c:pt>
                <c:pt idx="8">
                  <c:v>2018-19</c:v>
                </c:pt>
              </c:strCache>
            </c:strRef>
          </c:cat>
          <c:val>
            <c:numRef>
              <c:f>MHL!$P$97:$Z$97</c:f>
              <c:numCache>
                <c:formatCode>0.00%</c:formatCode>
                <c:ptCount val="9"/>
                <c:pt idx="0">
                  <c:v>7.4543884110666453E-2</c:v>
                </c:pt>
                <c:pt idx="1">
                  <c:v>7.7902435213093132E-2</c:v>
                </c:pt>
                <c:pt idx="2">
                  <c:v>7.7320915105348831E-2</c:v>
                </c:pt>
                <c:pt idx="3">
                  <c:v>8.1168091807398771E-2</c:v>
                </c:pt>
                <c:pt idx="4">
                  <c:v>7.8606120880721872E-2</c:v>
                </c:pt>
                <c:pt idx="5">
                  <c:v>7.9211544939910977E-2</c:v>
                </c:pt>
                <c:pt idx="6">
                  <c:v>7.9570997795694265E-2</c:v>
                </c:pt>
                <c:pt idx="7">
                  <c:v>7.5835467812012738E-2</c:v>
                </c:pt>
                <c:pt idx="8">
                  <c:v>7.2604172547051801E-2</c:v>
                </c:pt>
              </c:numCache>
            </c:numRef>
          </c:val>
          <c:extLst>
            <c:ext xmlns:c16="http://schemas.microsoft.com/office/drawing/2014/chart" uri="{C3380CC4-5D6E-409C-BE32-E72D297353CC}">
              <c16:uniqueId val="{00000000-1048-4B4D-A23D-C8CAF21662DE}"/>
            </c:ext>
          </c:extLst>
        </c:ser>
        <c:ser>
          <c:idx val="1"/>
          <c:order val="1"/>
          <c:tx>
            <c:strRef>
              <c:f>MHL!$G$98</c:f>
              <c:strCache>
                <c:ptCount val="1"/>
                <c:pt idx="0">
                  <c:v>Social assistance benefits (272)</c:v>
                </c:pt>
              </c:strCache>
            </c:strRef>
          </c:tx>
          <c:spPr>
            <a:solidFill>
              <a:schemeClr val="accent2"/>
            </a:solidFill>
            <a:ln>
              <a:noFill/>
            </a:ln>
            <a:effectLst/>
          </c:spPr>
          <c:invertIfNegative val="0"/>
          <c:cat>
            <c:strRef>
              <c:f>MHL!$P$9:$Z$9</c:f>
              <c:strCache>
                <c:ptCount val="9"/>
                <c:pt idx="0">
                  <c:v>2010-2011</c:v>
                </c:pt>
                <c:pt idx="1">
                  <c:v>2011-2012</c:v>
                </c:pt>
                <c:pt idx="2">
                  <c:v>2012-2013</c:v>
                </c:pt>
                <c:pt idx="3">
                  <c:v>2013-2014</c:v>
                </c:pt>
                <c:pt idx="4">
                  <c:v>2014-15</c:v>
                </c:pt>
                <c:pt idx="5">
                  <c:v>2015-16</c:v>
                </c:pt>
                <c:pt idx="6">
                  <c:v>2016-17</c:v>
                </c:pt>
                <c:pt idx="7">
                  <c:v>2017-18</c:v>
                </c:pt>
                <c:pt idx="8">
                  <c:v>2018-19</c:v>
                </c:pt>
              </c:strCache>
            </c:strRef>
          </c:cat>
          <c:val>
            <c:numRef>
              <c:f>MHL!$P$98:$Z$98</c:f>
              <c:numCache>
                <c:formatCode>0.00%</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1-1048-4B4D-A23D-C8CAF21662DE}"/>
            </c:ext>
          </c:extLst>
        </c:ser>
        <c:ser>
          <c:idx val="2"/>
          <c:order val="2"/>
          <c:tx>
            <c:strRef>
              <c:f>MHL!$G$99</c:f>
              <c:strCache>
                <c:ptCount val="1"/>
                <c:pt idx="0">
                  <c:v>Public servant benefits (273)</c:v>
                </c:pt>
              </c:strCache>
            </c:strRef>
          </c:tx>
          <c:spPr>
            <a:solidFill>
              <a:schemeClr val="accent3"/>
            </a:solidFill>
            <a:ln>
              <a:noFill/>
            </a:ln>
            <a:effectLst/>
          </c:spPr>
          <c:invertIfNegative val="0"/>
          <c:cat>
            <c:strRef>
              <c:f>MHL!$P$9:$Z$9</c:f>
              <c:strCache>
                <c:ptCount val="9"/>
                <c:pt idx="0">
                  <c:v>2010-2011</c:v>
                </c:pt>
                <c:pt idx="1">
                  <c:v>2011-2012</c:v>
                </c:pt>
                <c:pt idx="2">
                  <c:v>2012-2013</c:v>
                </c:pt>
                <c:pt idx="3">
                  <c:v>2013-2014</c:v>
                </c:pt>
                <c:pt idx="4">
                  <c:v>2014-15</c:v>
                </c:pt>
                <c:pt idx="5">
                  <c:v>2015-16</c:v>
                </c:pt>
                <c:pt idx="6">
                  <c:v>2016-17</c:v>
                </c:pt>
                <c:pt idx="7">
                  <c:v>2017-18</c:v>
                </c:pt>
                <c:pt idx="8">
                  <c:v>2018-19</c:v>
                </c:pt>
              </c:strCache>
            </c:strRef>
          </c:cat>
          <c:val>
            <c:numRef>
              <c:f>MHL!$P$99:$Z$99</c:f>
              <c:numCache>
                <c:formatCode>0.00%</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2-1048-4B4D-A23D-C8CAF21662DE}"/>
            </c:ext>
          </c:extLst>
        </c:ser>
        <c:ser>
          <c:idx val="3"/>
          <c:order val="3"/>
          <c:tx>
            <c:strRef>
              <c:f>MHL!$G$102</c:f>
              <c:strCache>
                <c:ptCount val="1"/>
                <c:pt idx="0">
                  <c:v>Provident fund withdrawals</c:v>
                </c:pt>
              </c:strCache>
            </c:strRef>
          </c:tx>
          <c:spPr>
            <a:solidFill>
              <a:schemeClr val="accent4"/>
            </a:solidFill>
            <a:ln>
              <a:noFill/>
            </a:ln>
            <a:effectLst/>
          </c:spPr>
          <c:invertIfNegative val="0"/>
          <c:cat>
            <c:strRef>
              <c:f>MHL!$P$9:$Z$9</c:f>
              <c:strCache>
                <c:ptCount val="9"/>
                <c:pt idx="0">
                  <c:v>2010-2011</c:v>
                </c:pt>
                <c:pt idx="1">
                  <c:v>2011-2012</c:v>
                </c:pt>
                <c:pt idx="2">
                  <c:v>2012-2013</c:v>
                </c:pt>
                <c:pt idx="3">
                  <c:v>2013-2014</c:v>
                </c:pt>
                <c:pt idx="4">
                  <c:v>2014-15</c:v>
                </c:pt>
                <c:pt idx="5">
                  <c:v>2015-16</c:v>
                </c:pt>
                <c:pt idx="6">
                  <c:v>2016-17</c:v>
                </c:pt>
                <c:pt idx="7">
                  <c:v>2017-18</c:v>
                </c:pt>
                <c:pt idx="8">
                  <c:v>2018-19</c:v>
                </c:pt>
              </c:strCache>
            </c:strRef>
          </c:cat>
          <c:val>
            <c:numRef>
              <c:f>MHL!$P$102:$Z$102</c:f>
              <c:numCache>
                <c:formatCode>0.00%</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3-1048-4B4D-A23D-C8CAF21662DE}"/>
            </c:ext>
          </c:extLst>
        </c:ser>
        <c:dLbls>
          <c:showLegendKey val="0"/>
          <c:showVal val="0"/>
          <c:showCatName val="0"/>
          <c:showSerName val="0"/>
          <c:showPercent val="0"/>
          <c:showBubbleSize val="0"/>
        </c:dLbls>
        <c:gapWidth val="30"/>
        <c:overlap val="100"/>
        <c:axId val="1241188112"/>
        <c:axId val="1056349920"/>
      </c:barChart>
      <c:lineChart>
        <c:grouping val="standard"/>
        <c:varyColors val="0"/>
        <c:ser>
          <c:idx val="4"/>
          <c:order val="4"/>
          <c:tx>
            <c:strRef>
              <c:f>MHL!$G$100</c:f>
              <c:strCache>
                <c:ptCount val="1"/>
                <c:pt idx="0">
                  <c:v>Social benefits (27)</c:v>
                </c:pt>
              </c:strCache>
            </c:strRef>
          </c:tx>
          <c:spPr>
            <a:ln w="25400" cap="rnd">
              <a:noFill/>
              <a:round/>
            </a:ln>
            <a:effectLst/>
          </c:spPr>
          <c:marker>
            <c:symbol val="circle"/>
            <c:size val="5"/>
            <c:spPr>
              <a:solidFill>
                <a:schemeClr val="tx1"/>
              </a:solidFill>
              <a:ln w="9525">
                <a:noFill/>
              </a:ln>
              <a:effectLst/>
            </c:spPr>
          </c:marker>
          <c:dLbls>
            <c:spPr>
              <a:noFill/>
              <a:ln>
                <a:noFill/>
              </a:ln>
              <a:effectLst/>
            </c:spPr>
            <c:txPr>
              <a:bodyPr rot="0" spcFirstLastPara="1" vertOverflow="ellipsis" vert="horz" wrap="square" anchor="ctr" anchorCtr="1"/>
              <a:lstStyle/>
              <a:p>
                <a:pPr>
                  <a:defRPr sz="105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eparator>, </c:separator>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MHL!$R$9:$AC$9</c:f>
              <c:strCache>
                <c:ptCount val="8"/>
                <c:pt idx="0">
                  <c:v>2011-2012</c:v>
                </c:pt>
                <c:pt idx="1">
                  <c:v>2012-2013</c:v>
                </c:pt>
                <c:pt idx="2">
                  <c:v>2013-2014</c:v>
                </c:pt>
                <c:pt idx="3">
                  <c:v>2014-15</c:v>
                </c:pt>
                <c:pt idx="4">
                  <c:v>2015-16</c:v>
                </c:pt>
                <c:pt idx="5">
                  <c:v>2016-17</c:v>
                </c:pt>
                <c:pt idx="6">
                  <c:v>2017-18</c:v>
                </c:pt>
                <c:pt idx="7">
                  <c:v>2018-19</c:v>
                </c:pt>
              </c:strCache>
            </c:strRef>
          </c:cat>
          <c:val>
            <c:numRef>
              <c:f>MHL!$P$100:$Z$100</c:f>
              <c:numCache>
                <c:formatCode>0.00%</c:formatCode>
                <c:ptCount val="9"/>
                <c:pt idx="0">
                  <c:v>7.4543884110666453E-2</c:v>
                </c:pt>
                <c:pt idx="1">
                  <c:v>7.7902435213093132E-2</c:v>
                </c:pt>
                <c:pt idx="2">
                  <c:v>7.7320915105348831E-2</c:v>
                </c:pt>
                <c:pt idx="3">
                  <c:v>8.1168091807398771E-2</c:v>
                </c:pt>
                <c:pt idx="4">
                  <c:v>7.8606120880721872E-2</c:v>
                </c:pt>
                <c:pt idx="5">
                  <c:v>7.9211544939910977E-2</c:v>
                </c:pt>
                <c:pt idx="6">
                  <c:v>7.9570997795694265E-2</c:v>
                </c:pt>
                <c:pt idx="7">
                  <c:v>7.5835467812012738E-2</c:v>
                </c:pt>
                <c:pt idx="8">
                  <c:v>7.2604172547051801E-2</c:v>
                </c:pt>
              </c:numCache>
            </c:numRef>
          </c:val>
          <c:smooth val="0"/>
          <c:extLst>
            <c:ext xmlns:c16="http://schemas.microsoft.com/office/drawing/2014/chart" uri="{C3380CC4-5D6E-409C-BE32-E72D297353CC}">
              <c16:uniqueId val="{00000004-1048-4B4D-A23D-C8CAF21662DE}"/>
            </c:ext>
          </c:extLst>
        </c:ser>
        <c:dLbls>
          <c:showLegendKey val="0"/>
          <c:showVal val="0"/>
          <c:showCatName val="0"/>
          <c:showSerName val="0"/>
          <c:showPercent val="0"/>
          <c:showBubbleSize val="0"/>
        </c:dLbls>
        <c:marker val="1"/>
        <c:smooth val="0"/>
        <c:axId val="1241188112"/>
        <c:axId val="1056349920"/>
      </c:lineChart>
      <c:catAx>
        <c:axId val="12411881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1056349920"/>
        <c:crosses val="autoZero"/>
        <c:auto val="1"/>
        <c:lblAlgn val="ctr"/>
        <c:lblOffset val="100"/>
        <c:noMultiLvlLbl val="0"/>
      </c:catAx>
      <c:valAx>
        <c:axId val="1056349920"/>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12411881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050"/>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chemeClr val="tx1">
                    <a:lumMod val="65000"/>
                    <a:lumOff val="35000"/>
                  </a:schemeClr>
                </a:solidFill>
                <a:latin typeface="+mn-lt"/>
                <a:ea typeface="+mn-ea"/>
                <a:cs typeface="+mn-cs"/>
              </a:defRPr>
            </a:pPr>
            <a:r>
              <a:rPr lang="en-GB"/>
              <a:t>Social assistance expenditure (economic classification) by function (COFOG), % of GNI</a:t>
            </a:r>
          </a:p>
        </c:rich>
      </c:tx>
      <c:overlay val="0"/>
      <c:spPr>
        <a:noFill/>
        <a:ln>
          <a:noFill/>
        </a:ln>
        <a:effectLst/>
      </c:spPr>
      <c:txPr>
        <a:bodyPr rot="0" spcFirstLastPara="1" vertOverflow="ellipsis" vert="horz" wrap="square" anchor="ctr" anchorCtr="1"/>
        <a:lstStyle/>
        <a:p>
          <a:pPr>
            <a:defRPr sz="132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MHL!$G$166</c:f>
              <c:strCache>
                <c:ptCount val="1"/>
                <c:pt idx="0">
                  <c:v>Sickness and disability (7101)</c:v>
                </c:pt>
              </c:strCache>
            </c:strRef>
          </c:tx>
          <c:spPr>
            <a:solidFill>
              <a:schemeClr val="accent1">
                <a:lumMod val="60000"/>
                <a:lumOff val="40000"/>
              </a:schemeClr>
            </a:solidFill>
            <a:ln>
              <a:noFill/>
            </a:ln>
            <a:effectLst/>
          </c:spPr>
          <c:invertIfNegative val="0"/>
          <c:cat>
            <c:strRef>
              <c:f>MHL!$N$9:$AC$9</c:f>
              <c:strCache>
                <c:ptCount val="9"/>
                <c:pt idx="0">
                  <c:v>2010-2011</c:v>
                </c:pt>
                <c:pt idx="1">
                  <c:v>2011-2012</c:v>
                </c:pt>
                <c:pt idx="2">
                  <c:v>2012-2013</c:v>
                </c:pt>
                <c:pt idx="3">
                  <c:v>2013-2014</c:v>
                </c:pt>
                <c:pt idx="4">
                  <c:v>2014-15</c:v>
                </c:pt>
                <c:pt idx="5">
                  <c:v>2015-16</c:v>
                </c:pt>
                <c:pt idx="6">
                  <c:v>2016-17</c:v>
                </c:pt>
                <c:pt idx="7">
                  <c:v>2017-18</c:v>
                </c:pt>
                <c:pt idx="8">
                  <c:v>2018-19</c:v>
                </c:pt>
              </c:strCache>
            </c:strRef>
          </c:cat>
          <c:val>
            <c:numRef>
              <c:f>MHL!$N$166:$AC$166</c:f>
              <c:numCache>
                <c:formatCode>0.00%</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0-0BBE-6940-8D1E-A4090ED94026}"/>
            </c:ext>
          </c:extLst>
        </c:ser>
        <c:ser>
          <c:idx val="1"/>
          <c:order val="1"/>
          <c:tx>
            <c:strRef>
              <c:f>MHL!$G$167</c:f>
              <c:strCache>
                <c:ptCount val="1"/>
                <c:pt idx="0">
                  <c:v>Old age and survivors (7102/3)</c:v>
                </c:pt>
              </c:strCache>
            </c:strRef>
          </c:tx>
          <c:spPr>
            <a:solidFill>
              <a:schemeClr val="accent2">
                <a:lumMod val="60000"/>
                <a:lumOff val="40000"/>
              </a:schemeClr>
            </a:solidFill>
            <a:ln>
              <a:noFill/>
            </a:ln>
            <a:effectLst/>
          </c:spPr>
          <c:invertIfNegative val="0"/>
          <c:cat>
            <c:strRef>
              <c:f>MHL!$N$9:$AC$9</c:f>
              <c:strCache>
                <c:ptCount val="9"/>
                <c:pt idx="0">
                  <c:v>2010-2011</c:v>
                </c:pt>
                <c:pt idx="1">
                  <c:v>2011-2012</c:v>
                </c:pt>
                <c:pt idx="2">
                  <c:v>2012-2013</c:v>
                </c:pt>
                <c:pt idx="3">
                  <c:v>2013-2014</c:v>
                </c:pt>
                <c:pt idx="4">
                  <c:v>2014-15</c:v>
                </c:pt>
                <c:pt idx="5">
                  <c:v>2015-16</c:v>
                </c:pt>
                <c:pt idx="6">
                  <c:v>2016-17</c:v>
                </c:pt>
                <c:pt idx="7">
                  <c:v>2017-18</c:v>
                </c:pt>
                <c:pt idx="8">
                  <c:v>2018-19</c:v>
                </c:pt>
              </c:strCache>
            </c:strRef>
          </c:cat>
          <c:val>
            <c:numRef>
              <c:f>MHL!$N$167:$AC$167</c:f>
              <c:numCache>
                <c:formatCode>0.00%</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1-0BBE-6940-8D1E-A4090ED94026}"/>
            </c:ext>
          </c:extLst>
        </c:ser>
        <c:ser>
          <c:idx val="2"/>
          <c:order val="2"/>
          <c:tx>
            <c:strRef>
              <c:f>MHL!$G$168</c:f>
              <c:strCache>
                <c:ptCount val="1"/>
                <c:pt idx="0">
                  <c:v>Family and children (7104)</c:v>
                </c:pt>
              </c:strCache>
            </c:strRef>
          </c:tx>
          <c:spPr>
            <a:solidFill>
              <a:schemeClr val="accent3"/>
            </a:solidFill>
            <a:ln>
              <a:noFill/>
            </a:ln>
            <a:effectLst/>
          </c:spPr>
          <c:invertIfNegative val="0"/>
          <c:cat>
            <c:strRef>
              <c:f>MHL!$N$9:$AC$9</c:f>
              <c:strCache>
                <c:ptCount val="9"/>
                <c:pt idx="0">
                  <c:v>2010-2011</c:v>
                </c:pt>
                <c:pt idx="1">
                  <c:v>2011-2012</c:v>
                </c:pt>
                <c:pt idx="2">
                  <c:v>2012-2013</c:v>
                </c:pt>
                <c:pt idx="3">
                  <c:v>2013-2014</c:v>
                </c:pt>
                <c:pt idx="4">
                  <c:v>2014-15</c:v>
                </c:pt>
                <c:pt idx="5">
                  <c:v>2015-16</c:v>
                </c:pt>
                <c:pt idx="6">
                  <c:v>2016-17</c:v>
                </c:pt>
                <c:pt idx="7">
                  <c:v>2017-18</c:v>
                </c:pt>
                <c:pt idx="8">
                  <c:v>2018-19</c:v>
                </c:pt>
              </c:strCache>
            </c:strRef>
          </c:cat>
          <c:val>
            <c:numRef>
              <c:f>MHL!$N$168:$AC$168</c:f>
              <c:numCache>
                <c:formatCode>0.00%</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2-0BBE-6940-8D1E-A4090ED94026}"/>
            </c:ext>
          </c:extLst>
        </c:ser>
        <c:ser>
          <c:idx val="3"/>
          <c:order val="3"/>
          <c:tx>
            <c:strRef>
              <c:f>MHL!$G$169</c:f>
              <c:strCache>
                <c:ptCount val="1"/>
                <c:pt idx="0">
                  <c:v>Unemployment (7105)</c:v>
                </c:pt>
              </c:strCache>
            </c:strRef>
          </c:tx>
          <c:spPr>
            <a:solidFill>
              <a:schemeClr val="accent4"/>
            </a:solidFill>
            <a:ln>
              <a:noFill/>
            </a:ln>
            <a:effectLst/>
          </c:spPr>
          <c:invertIfNegative val="0"/>
          <c:cat>
            <c:strRef>
              <c:f>MHL!$N$9:$AC$9</c:f>
              <c:strCache>
                <c:ptCount val="9"/>
                <c:pt idx="0">
                  <c:v>2010-2011</c:v>
                </c:pt>
                <c:pt idx="1">
                  <c:v>2011-2012</c:v>
                </c:pt>
                <c:pt idx="2">
                  <c:v>2012-2013</c:v>
                </c:pt>
                <c:pt idx="3">
                  <c:v>2013-2014</c:v>
                </c:pt>
                <c:pt idx="4">
                  <c:v>2014-15</c:v>
                </c:pt>
                <c:pt idx="5">
                  <c:v>2015-16</c:v>
                </c:pt>
                <c:pt idx="6">
                  <c:v>2016-17</c:v>
                </c:pt>
                <c:pt idx="7">
                  <c:v>2017-18</c:v>
                </c:pt>
                <c:pt idx="8">
                  <c:v>2018-19</c:v>
                </c:pt>
              </c:strCache>
            </c:strRef>
          </c:cat>
          <c:val>
            <c:numRef>
              <c:f>MHL!$N$169:$AC$169</c:f>
              <c:numCache>
                <c:formatCode>0.00%</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3-0BBE-6940-8D1E-A4090ED94026}"/>
            </c:ext>
          </c:extLst>
        </c:ser>
        <c:ser>
          <c:idx val="5"/>
          <c:order val="4"/>
          <c:tx>
            <c:strRef>
              <c:f>MHL!$G$170</c:f>
              <c:strCache>
                <c:ptCount val="1"/>
                <c:pt idx="0">
                  <c:v>Housing (7106)</c:v>
                </c:pt>
              </c:strCache>
            </c:strRef>
          </c:tx>
          <c:spPr>
            <a:solidFill>
              <a:schemeClr val="accent6"/>
            </a:solidFill>
            <a:ln>
              <a:noFill/>
            </a:ln>
            <a:effectLst/>
          </c:spPr>
          <c:invertIfNegative val="0"/>
          <c:cat>
            <c:strRef>
              <c:f>MHL!$N$9:$AC$9</c:f>
              <c:strCache>
                <c:ptCount val="9"/>
                <c:pt idx="0">
                  <c:v>2010-2011</c:v>
                </c:pt>
                <c:pt idx="1">
                  <c:v>2011-2012</c:v>
                </c:pt>
                <c:pt idx="2">
                  <c:v>2012-2013</c:v>
                </c:pt>
                <c:pt idx="3">
                  <c:v>2013-2014</c:v>
                </c:pt>
                <c:pt idx="4">
                  <c:v>2014-15</c:v>
                </c:pt>
                <c:pt idx="5">
                  <c:v>2015-16</c:v>
                </c:pt>
                <c:pt idx="6">
                  <c:v>2016-17</c:v>
                </c:pt>
                <c:pt idx="7">
                  <c:v>2017-18</c:v>
                </c:pt>
                <c:pt idx="8">
                  <c:v>2018-19</c:v>
                </c:pt>
              </c:strCache>
            </c:strRef>
          </c:cat>
          <c:val>
            <c:numRef>
              <c:f>MHL!$N$170:$AC$170</c:f>
              <c:numCache>
                <c:formatCode>0.00%</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4-0BBE-6940-8D1E-A4090ED94026}"/>
            </c:ext>
          </c:extLst>
        </c:ser>
        <c:ser>
          <c:idx val="6"/>
          <c:order val="5"/>
          <c:tx>
            <c:strRef>
              <c:f>MHL!$G$171</c:f>
              <c:strCache>
                <c:ptCount val="1"/>
                <c:pt idx="0">
                  <c:v>Social exclusion n.e.c (7107)</c:v>
                </c:pt>
              </c:strCache>
            </c:strRef>
          </c:tx>
          <c:spPr>
            <a:solidFill>
              <a:schemeClr val="accent1">
                <a:lumMod val="60000"/>
              </a:schemeClr>
            </a:solidFill>
            <a:ln>
              <a:noFill/>
            </a:ln>
            <a:effectLst/>
          </c:spPr>
          <c:invertIfNegative val="0"/>
          <c:cat>
            <c:strRef>
              <c:f>MHL!$N$9:$AC$9</c:f>
              <c:strCache>
                <c:ptCount val="9"/>
                <c:pt idx="0">
                  <c:v>2010-2011</c:v>
                </c:pt>
                <c:pt idx="1">
                  <c:v>2011-2012</c:v>
                </c:pt>
                <c:pt idx="2">
                  <c:v>2012-2013</c:v>
                </c:pt>
                <c:pt idx="3">
                  <c:v>2013-2014</c:v>
                </c:pt>
                <c:pt idx="4">
                  <c:v>2014-15</c:v>
                </c:pt>
                <c:pt idx="5">
                  <c:v>2015-16</c:v>
                </c:pt>
                <c:pt idx="6">
                  <c:v>2016-17</c:v>
                </c:pt>
                <c:pt idx="7">
                  <c:v>2017-18</c:v>
                </c:pt>
                <c:pt idx="8">
                  <c:v>2018-19</c:v>
                </c:pt>
              </c:strCache>
            </c:strRef>
          </c:cat>
          <c:val>
            <c:numRef>
              <c:f>MHL!$N$171:$AC$171</c:f>
              <c:numCache>
                <c:formatCode>0.00%</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5-0BBE-6940-8D1E-A4090ED94026}"/>
            </c:ext>
          </c:extLst>
        </c:ser>
        <c:ser>
          <c:idx val="4"/>
          <c:order val="6"/>
          <c:tx>
            <c:strRef>
              <c:f>MHL!$G$172</c:f>
              <c:strCache>
                <c:ptCount val="1"/>
                <c:pt idx="0">
                  <c:v>Other (7108/9)</c:v>
                </c:pt>
              </c:strCache>
            </c:strRef>
          </c:tx>
          <c:spPr>
            <a:solidFill>
              <a:schemeClr val="accent5"/>
            </a:solidFill>
            <a:ln>
              <a:noFill/>
            </a:ln>
            <a:effectLst/>
          </c:spPr>
          <c:invertIfNegative val="0"/>
          <c:cat>
            <c:strRef>
              <c:f>MHL!$N$9:$AC$9</c:f>
              <c:strCache>
                <c:ptCount val="9"/>
                <c:pt idx="0">
                  <c:v>2010-2011</c:v>
                </c:pt>
                <c:pt idx="1">
                  <c:v>2011-2012</c:v>
                </c:pt>
                <c:pt idx="2">
                  <c:v>2012-2013</c:v>
                </c:pt>
                <c:pt idx="3">
                  <c:v>2013-2014</c:v>
                </c:pt>
                <c:pt idx="4">
                  <c:v>2014-15</c:v>
                </c:pt>
                <c:pt idx="5">
                  <c:v>2015-16</c:v>
                </c:pt>
                <c:pt idx="6">
                  <c:v>2016-17</c:v>
                </c:pt>
                <c:pt idx="7">
                  <c:v>2017-18</c:v>
                </c:pt>
                <c:pt idx="8">
                  <c:v>2018-19</c:v>
                </c:pt>
              </c:strCache>
            </c:strRef>
          </c:cat>
          <c:val>
            <c:numRef>
              <c:f>MHL!$N$172:$AC$172</c:f>
              <c:numCache>
                <c:formatCode>0.00%</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6-0BBE-6940-8D1E-A4090ED94026}"/>
            </c:ext>
          </c:extLst>
        </c:ser>
        <c:dLbls>
          <c:showLegendKey val="0"/>
          <c:showVal val="0"/>
          <c:showCatName val="0"/>
          <c:showSerName val="0"/>
          <c:showPercent val="0"/>
          <c:showBubbleSize val="0"/>
        </c:dLbls>
        <c:gapWidth val="30"/>
        <c:overlap val="100"/>
        <c:axId val="1241188112"/>
        <c:axId val="1056349920"/>
      </c:barChart>
      <c:catAx>
        <c:axId val="12411881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056349920"/>
        <c:crosses val="autoZero"/>
        <c:auto val="1"/>
        <c:lblAlgn val="ctr"/>
        <c:lblOffset val="100"/>
        <c:noMultiLvlLbl val="0"/>
      </c:catAx>
      <c:valAx>
        <c:axId val="105634992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2411881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100"/>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chemeClr val="tx1">
                    <a:lumMod val="65000"/>
                    <a:lumOff val="35000"/>
                  </a:schemeClr>
                </a:solidFill>
                <a:latin typeface="+mn-lt"/>
                <a:ea typeface="+mn-ea"/>
                <a:cs typeface="+mn-cs"/>
              </a:defRPr>
            </a:pPr>
            <a:r>
              <a:rPr lang="en-GB"/>
              <a:t>Social benefit expenditure (economic classification) by type, % of GNI, plus combatants and martyrs expenditure</a:t>
            </a:r>
          </a:p>
        </c:rich>
      </c:tx>
      <c:overlay val="0"/>
      <c:spPr>
        <a:noFill/>
        <a:ln>
          <a:noFill/>
        </a:ln>
        <a:effectLst/>
      </c:spPr>
      <c:txPr>
        <a:bodyPr rot="0" spcFirstLastPara="1" vertOverflow="ellipsis" vert="horz" wrap="square" anchor="ctr" anchorCtr="1"/>
        <a:lstStyle/>
        <a:p>
          <a:pPr>
            <a:defRPr sz="132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TLS!$G$97</c:f>
              <c:strCache>
                <c:ptCount val="1"/>
                <c:pt idx="0">
                  <c:v>Social insurance benefits (271)</c:v>
                </c:pt>
              </c:strCache>
            </c:strRef>
          </c:tx>
          <c:spPr>
            <a:solidFill>
              <a:schemeClr val="accent1"/>
            </a:solidFill>
            <a:ln>
              <a:noFill/>
            </a:ln>
            <a:effectLst/>
          </c:spPr>
          <c:invertIfNegative val="0"/>
          <c:cat>
            <c:numRef>
              <c:f>TLS!$N$9:$AC$9</c:f>
              <c:numCache>
                <c:formatCode>General</c:formatCode>
                <c:ptCount val="16"/>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numCache>
            </c:numRef>
          </c:cat>
          <c:val>
            <c:numRef>
              <c:f>TLS!$N$97:$AC$97</c:f>
              <c:numCache>
                <c:formatCode>0.00%</c:formatCode>
                <c:ptCount val="16"/>
                <c:pt idx="0">
                  <c:v>0</c:v>
                </c:pt>
                <c:pt idx="1">
                  <c:v>0</c:v>
                </c:pt>
                <c:pt idx="2">
                  <c:v>0</c:v>
                </c:pt>
                <c:pt idx="3">
                  <c:v>0</c:v>
                </c:pt>
                <c:pt idx="4">
                  <c:v>0</c:v>
                </c:pt>
                <c:pt idx="5">
                  <c:v>0</c:v>
                </c:pt>
                <c:pt idx="6">
                  <c:v>0</c:v>
                </c:pt>
                <c:pt idx="7">
                  <c:v>0</c:v>
                </c:pt>
                <c:pt idx="8">
                  <c:v>0</c:v>
                </c:pt>
                <c:pt idx="9">
                  <c:v>3.2484958385752569E-4</c:v>
                </c:pt>
                <c:pt idx="10">
                  <c:v>6.4783069509392649E-4</c:v>
                </c:pt>
                <c:pt idx="11">
                  <c:v>5.5260135589257832E-4</c:v>
                </c:pt>
                <c:pt idx="12">
                  <c:v>6.8984514326881957E-4</c:v>
                </c:pt>
                <c:pt idx="13">
                  <c:v>9.9792051015687661E-4</c:v>
                </c:pt>
                <c:pt idx="14">
                  <c:v>6.9642025099155198E-4</c:v>
                </c:pt>
                <c:pt idx="15">
                  <c:v>1.1535443670606428E-3</c:v>
                </c:pt>
              </c:numCache>
            </c:numRef>
          </c:val>
          <c:extLst>
            <c:ext xmlns:c16="http://schemas.microsoft.com/office/drawing/2014/chart" uri="{C3380CC4-5D6E-409C-BE32-E72D297353CC}">
              <c16:uniqueId val="{00000000-C99B-4B4D-A8CF-111BE3DD374D}"/>
            </c:ext>
          </c:extLst>
        </c:ser>
        <c:ser>
          <c:idx val="1"/>
          <c:order val="1"/>
          <c:tx>
            <c:strRef>
              <c:f>TLS!$G$98</c:f>
              <c:strCache>
                <c:ptCount val="1"/>
                <c:pt idx="0">
                  <c:v>Social assistance benefits (272)</c:v>
                </c:pt>
              </c:strCache>
            </c:strRef>
          </c:tx>
          <c:spPr>
            <a:solidFill>
              <a:schemeClr val="accent2"/>
            </a:solidFill>
            <a:ln>
              <a:noFill/>
            </a:ln>
            <a:effectLst/>
          </c:spPr>
          <c:invertIfNegative val="0"/>
          <c:cat>
            <c:numRef>
              <c:f>TLS!$N$9:$AC$9</c:f>
              <c:numCache>
                <c:formatCode>General</c:formatCode>
                <c:ptCount val="16"/>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numCache>
            </c:numRef>
          </c:cat>
          <c:val>
            <c:numRef>
              <c:f>TLS!$N$98:$AC$98</c:f>
              <c:numCache>
                <c:formatCode>0.00%</c:formatCode>
                <c:ptCount val="16"/>
                <c:pt idx="0">
                  <c:v>5.6509740024748107E-3</c:v>
                </c:pt>
                <c:pt idx="1">
                  <c:v>8.0865556411586232E-3</c:v>
                </c:pt>
                <c:pt idx="2">
                  <c:v>1.0257235819574998E-2</c:v>
                </c:pt>
                <c:pt idx="3">
                  <c:v>7.6788525960117034E-3</c:v>
                </c:pt>
                <c:pt idx="4">
                  <c:v>8.3117658297426587E-3</c:v>
                </c:pt>
                <c:pt idx="5">
                  <c:v>9.6951111758220992E-3</c:v>
                </c:pt>
                <c:pt idx="6">
                  <c:v>1.3257456189962602E-2</c:v>
                </c:pt>
                <c:pt idx="7">
                  <c:v>1.5543121419078347E-2</c:v>
                </c:pt>
                <c:pt idx="8">
                  <c:v>1.9185163743142299E-2</c:v>
                </c:pt>
                <c:pt idx="9">
                  <c:v>1.9388871372096481E-2</c:v>
                </c:pt>
                <c:pt idx="10">
                  <c:v>1.9407267692902873E-2</c:v>
                </c:pt>
                <c:pt idx="11">
                  <c:v>1.6141505094002188E-2</c:v>
                </c:pt>
                <c:pt idx="12">
                  <c:v>4.4639086625792482E-2</c:v>
                </c:pt>
                <c:pt idx="13">
                  <c:v>5.7464502570829898E-2</c:v>
                </c:pt>
                <c:pt idx="14">
                  <c:v>1.4641080841355488E-2</c:v>
                </c:pt>
                <c:pt idx="15">
                  <c:v>2.2494270606471023E-2</c:v>
                </c:pt>
              </c:numCache>
            </c:numRef>
          </c:val>
          <c:extLst>
            <c:ext xmlns:c16="http://schemas.microsoft.com/office/drawing/2014/chart" uri="{C3380CC4-5D6E-409C-BE32-E72D297353CC}">
              <c16:uniqueId val="{00000001-C99B-4B4D-A8CF-111BE3DD374D}"/>
            </c:ext>
          </c:extLst>
        </c:ser>
        <c:ser>
          <c:idx val="2"/>
          <c:order val="2"/>
          <c:tx>
            <c:strRef>
              <c:f>TLS!$G$99</c:f>
              <c:strCache>
                <c:ptCount val="1"/>
                <c:pt idx="0">
                  <c:v>Public servant benefits (273)</c:v>
                </c:pt>
              </c:strCache>
            </c:strRef>
          </c:tx>
          <c:spPr>
            <a:solidFill>
              <a:schemeClr val="accent3"/>
            </a:solidFill>
            <a:ln>
              <a:noFill/>
            </a:ln>
            <a:effectLst/>
          </c:spPr>
          <c:invertIfNegative val="0"/>
          <c:cat>
            <c:numRef>
              <c:f>TLS!$N$9:$AC$9</c:f>
              <c:numCache>
                <c:formatCode>General</c:formatCode>
                <c:ptCount val="16"/>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numCache>
            </c:numRef>
          </c:cat>
          <c:val>
            <c:numRef>
              <c:f>TLS!$N$99:$AC$99</c:f>
              <c:numCache>
                <c:formatCode>0.00%</c:formatCode>
                <c:ptCount val="16"/>
                <c:pt idx="0">
                  <c:v>0</c:v>
                </c:pt>
                <c:pt idx="1">
                  <c:v>0</c:v>
                </c:pt>
                <c:pt idx="2">
                  <c:v>0</c:v>
                </c:pt>
                <c:pt idx="3">
                  <c:v>0</c:v>
                </c:pt>
                <c:pt idx="4">
                  <c:v>0</c:v>
                </c:pt>
                <c:pt idx="5">
                  <c:v>0</c:v>
                </c:pt>
                <c:pt idx="6">
                  <c:v>3.1529412554304702E-4</c:v>
                </c:pt>
                <c:pt idx="7">
                  <c:v>5.1840061138185207E-4</c:v>
                </c:pt>
                <c:pt idx="8">
                  <c:v>8.8975169376124272E-4</c:v>
                </c:pt>
                <c:pt idx="9">
                  <c:v>1.1104582259766729E-3</c:v>
                </c:pt>
                <c:pt idx="10">
                  <c:v>1.3429262796456518E-3</c:v>
                </c:pt>
                <c:pt idx="11">
                  <c:v>1.6293640202778884E-3</c:v>
                </c:pt>
                <c:pt idx="12">
                  <c:v>2.18032512769956E-3</c:v>
                </c:pt>
                <c:pt idx="13">
                  <c:v>3.5767082308660056E-3</c:v>
                </c:pt>
                <c:pt idx="14">
                  <c:v>2.4637369633359655E-3</c:v>
                </c:pt>
                <c:pt idx="15">
                  <c:v>2.9862270889421203E-3</c:v>
                </c:pt>
              </c:numCache>
            </c:numRef>
          </c:val>
          <c:extLst>
            <c:ext xmlns:c16="http://schemas.microsoft.com/office/drawing/2014/chart" uri="{C3380CC4-5D6E-409C-BE32-E72D297353CC}">
              <c16:uniqueId val="{00000002-C99B-4B4D-A8CF-111BE3DD374D}"/>
            </c:ext>
          </c:extLst>
        </c:ser>
        <c:ser>
          <c:idx val="3"/>
          <c:order val="3"/>
          <c:tx>
            <c:strRef>
              <c:f>TLS!$G$102</c:f>
              <c:strCache>
                <c:ptCount val="1"/>
                <c:pt idx="0">
                  <c:v>Provident fund withdrawals</c:v>
                </c:pt>
              </c:strCache>
            </c:strRef>
          </c:tx>
          <c:spPr>
            <a:solidFill>
              <a:schemeClr val="accent4"/>
            </a:solidFill>
            <a:ln>
              <a:noFill/>
            </a:ln>
            <a:effectLst/>
          </c:spPr>
          <c:invertIfNegative val="0"/>
          <c:cat>
            <c:numRef>
              <c:f>TLS!$N$9:$AC$9</c:f>
              <c:numCache>
                <c:formatCode>General</c:formatCode>
                <c:ptCount val="16"/>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numCache>
            </c:numRef>
          </c:cat>
          <c:val>
            <c:numRef>
              <c:f>TLS!$N$102:$AC$102</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3-C99B-4B4D-A8CF-111BE3DD374D}"/>
            </c:ext>
          </c:extLst>
        </c:ser>
        <c:dLbls>
          <c:showLegendKey val="0"/>
          <c:showVal val="0"/>
          <c:showCatName val="0"/>
          <c:showSerName val="0"/>
          <c:showPercent val="0"/>
          <c:showBubbleSize val="0"/>
        </c:dLbls>
        <c:gapWidth val="30"/>
        <c:overlap val="100"/>
        <c:axId val="1241188112"/>
        <c:axId val="1056349920"/>
      </c:barChart>
      <c:lineChart>
        <c:grouping val="standard"/>
        <c:varyColors val="0"/>
        <c:ser>
          <c:idx val="4"/>
          <c:order val="4"/>
          <c:tx>
            <c:strRef>
              <c:f>TLS!$G$100</c:f>
              <c:strCache>
                <c:ptCount val="1"/>
                <c:pt idx="0">
                  <c:v>Social benefits (27)</c:v>
                </c:pt>
              </c:strCache>
            </c:strRef>
          </c:tx>
          <c:spPr>
            <a:ln w="25400" cap="rnd">
              <a:noFill/>
              <a:round/>
            </a:ln>
            <a:effectLst/>
          </c:spPr>
          <c:marker>
            <c:symbol val="circle"/>
            <c:size val="5"/>
            <c:spPr>
              <a:solidFill>
                <a:schemeClr val="tx1"/>
              </a:solidFill>
              <a:ln w="9525">
                <a:noFill/>
              </a:ln>
              <a:effectLst/>
            </c:spPr>
          </c:marker>
          <c:dLbls>
            <c:spPr>
              <a:noFill/>
              <a:ln>
                <a:noFill/>
              </a:ln>
              <a:effectLst/>
            </c:spPr>
            <c:txPr>
              <a:bodyPr rot="0" spcFirstLastPara="1" vertOverflow="ellipsis" vert="horz" wrap="square" anchor="ctr" anchorCtr="1"/>
              <a:lstStyle/>
              <a:p>
                <a:pPr>
                  <a:defRPr sz="11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eparator>, </c:separator>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TLS!$N$9:$AC$9</c:f>
              <c:numCache>
                <c:formatCode>General</c:formatCode>
                <c:ptCount val="16"/>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numCache>
            </c:numRef>
          </c:cat>
          <c:val>
            <c:numRef>
              <c:f>TLS!$N$100:$AC$100</c:f>
              <c:numCache>
                <c:formatCode>0.00%</c:formatCode>
                <c:ptCount val="16"/>
                <c:pt idx="0">
                  <c:v>5.6509740024748107E-3</c:v>
                </c:pt>
                <c:pt idx="1">
                  <c:v>8.0865556411586232E-3</c:v>
                </c:pt>
                <c:pt idx="2">
                  <c:v>1.0257235819574998E-2</c:v>
                </c:pt>
                <c:pt idx="3">
                  <c:v>7.6788525960117034E-3</c:v>
                </c:pt>
                <c:pt idx="4">
                  <c:v>8.3117658297426587E-3</c:v>
                </c:pt>
                <c:pt idx="5">
                  <c:v>9.6951111758220992E-3</c:v>
                </c:pt>
                <c:pt idx="6">
                  <c:v>1.3572750315505647E-2</c:v>
                </c:pt>
                <c:pt idx="7">
                  <c:v>1.6061522030460199E-2</c:v>
                </c:pt>
                <c:pt idx="8">
                  <c:v>2.0074915436903543E-2</c:v>
                </c:pt>
                <c:pt idx="9">
                  <c:v>2.0824179181930677E-2</c:v>
                </c:pt>
                <c:pt idx="10">
                  <c:v>2.139802466764245E-2</c:v>
                </c:pt>
                <c:pt idx="11">
                  <c:v>1.8323470470172656E-2</c:v>
                </c:pt>
                <c:pt idx="12">
                  <c:v>4.750925689676086E-2</c:v>
                </c:pt>
                <c:pt idx="13">
                  <c:v>6.2039131311852777E-2</c:v>
                </c:pt>
                <c:pt idx="14">
                  <c:v>1.7801238055683004E-2</c:v>
                </c:pt>
                <c:pt idx="15">
                  <c:v>2.6634042062473783E-2</c:v>
                </c:pt>
              </c:numCache>
            </c:numRef>
          </c:val>
          <c:smooth val="0"/>
          <c:extLst>
            <c:ext xmlns:c16="http://schemas.microsoft.com/office/drawing/2014/chart" uri="{C3380CC4-5D6E-409C-BE32-E72D297353CC}">
              <c16:uniqueId val="{00000004-C99B-4B4D-A8CF-111BE3DD374D}"/>
            </c:ext>
          </c:extLst>
        </c:ser>
        <c:dLbls>
          <c:showLegendKey val="0"/>
          <c:showVal val="0"/>
          <c:showCatName val="0"/>
          <c:showSerName val="0"/>
          <c:showPercent val="0"/>
          <c:showBubbleSize val="0"/>
        </c:dLbls>
        <c:marker val="1"/>
        <c:smooth val="0"/>
        <c:axId val="1241188112"/>
        <c:axId val="1056349920"/>
      </c:lineChart>
      <c:catAx>
        <c:axId val="12411881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056349920"/>
        <c:crosses val="autoZero"/>
        <c:auto val="1"/>
        <c:lblAlgn val="ctr"/>
        <c:lblOffset val="100"/>
        <c:noMultiLvlLbl val="0"/>
      </c:catAx>
      <c:valAx>
        <c:axId val="105634992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2411881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100"/>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chemeClr val="tx1">
                    <a:lumMod val="65000"/>
                    <a:lumOff val="35000"/>
                  </a:schemeClr>
                </a:solidFill>
                <a:latin typeface="+mn-lt"/>
                <a:ea typeface="+mn-ea"/>
                <a:cs typeface="+mn-cs"/>
              </a:defRPr>
            </a:pPr>
            <a:r>
              <a:rPr lang="en-GB"/>
              <a:t>Social assistance expenditure (economic classification) by function (COFOG), % of GNI</a:t>
            </a:r>
          </a:p>
        </c:rich>
      </c:tx>
      <c:overlay val="0"/>
      <c:spPr>
        <a:noFill/>
        <a:ln>
          <a:noFill/>
        </a:ln>
        <a:effectLst/>
      </c:spPr>
      <c:txPr>
        <a:bodyPr rot="0" spcFirstLastPara="1" vertOverflow="ellipsis" vert="horz" wrap="square" anchor="ctr" anchorCtr="1"/>
        <a:lstStyle/>
        <a:p>
          <a:pPr>
            <a:defRPr sz="132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TLS!$G$166</c:f>
              <c:strCache>
                <c:ptCount val="1"/>
                <c:pt idx="0">
                  <c:v>Sickness and disability (7101)</c:v>
                </c:pt>
              </c:strCache>
            </c:strRef>
          </c:tx>
          <c:spPr>
            <a:solidFill>
              <a:schemeClr val="accent1"/>
            </a:solidFill>
            <a:ln>
              <a:noFill/>
            </a:ln>
            <a:effectLst/>
          </c:spPr>
          <c:invertIfNegative val="0"/>
          <c:cat>
            <c:numRef>
              <c:f>TLS!$N$9:$AC$9</c:f>
              <c:numCache>
                <c:formatCode>General</c:formatCode>
                <c:ptCount val="16"/>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numCache>
            </c:numRef>
          </c:cat>
          <c:val>
            <c:numRef>
              <c:f>TLS!$N$166:$AC$166</c:f>
              <c:numCache>
                <c:formatCode>0.00%</c:formatCode>
                <c:ptCount val="16"/>
                <c:pt idx="0">
                  <c:v>4.6133654056993285E-4</c:v>
                </c:pt>
                <c:pt idx="1">
                  <c:v>6.5498654075012109E-4</c:v>
                </c:pt>
                <c:pt idx="2">
                  <c:v>8.3559640617544492E-4</c:v>
                </c:pt>
                <c:pt idx="3">
                  <c:v>6.2546518358340148E-4</c:v>
                </c:pt>
                <c:pt idx="4">
                  <c:v>6.778724045351371E-4</c:v>
                </c:pt>
                <c:pt idx="5">
                  <c:v>7.316352178835117E-4</c:v>
                </c:pt>
                <c:pt idx="6">
                  <c:v>9.1803549712109677E-4</c:v>
                </c:pt>
                <c:pt idx="7">
                  <c:v>1.0780593590556113E-3</c:v>
                </c:pt>
                <c:pt idx="8">
                  <c:v>1.3406679885296284E-3</c:v>
                </c:pt>
                <c:pt idx="9">
                  <c:v>1.3079847933830586E-3</c:v>
                </c:pt>
                <c:pt idx="10">
                  <c:v>1.2745336232364726E-3</c:v>
                </c:pt>
                <c:pt idx="11">
                  <c:v>1.1263072536759531E-3</c:v>
                </c:pt>
                <c:pt idx="12">
                  <c:v>1.3534114207642168E-3</c:v>
                </c:pt>
                <c:pt idx="13">
                  <c:v>1.7196338950503166E-3</c:v>
                </c:pt>
                <c:pt idx="14">
                  <c:v>1.0235293271354743E-3</c:v>
                </c:pt>
                <c:pt idx="15">
                  <c:v>1.5327737707664221E-3</c:v>
                </c:pt>
              </c:numCache>
            </c:numRef>
          </c:val>
          <c:extLst>
            <c:ext xmlns:c16="http://schemas.microsoft.com/office/drawing/2014/chart" uri="{C3380CC4-5D6E-409C-BE32-E72D297353CC}">
              <c16:uniqueId val="{00000000-8254-174B-8414-03EDB09F201B}"/>
            </c:ext>
          </c:extLst>
        </c:ser>
        <c:ser>
          <c:idx val="1"/>
          <c:order val="1"/>
          <c:tx>
            <c:strRef>
              <c:f>TLS!$G$167</c:f>
              <c:strCache>
                <c:ptCount val="1"/>
                <c:pt idx="0">
                  <c:v>Old age and survivors (7102/3)</c:v>
                </c:pt>
              </c:strCache>
            </c:strRef>
          </c:tx>
          <c:spPr>
            <a:solidFill>
              <a:schemeClr val="accent2"/>
            </a:solidFill>
            <a:ln>
              <a:noFill/>
            </a:ln>
            <a:effectLst/>
          </c:spPr>
          <c:invertIfNegative val="0"/>
          <c:cat>
            <c:numRef>
              <c:f>TLS!$N$9:$AC$9</c:f>
              <c:numCache>
                <c:formatCode>General</c:formatCode>
                <c:ptCount val="16"/>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numCache>
            </c:numRef>
          </c:cat>
          <c:val>
            <c:numRef>
              <c:f>TLS!$N$167:$AC$167</c:f>
              <c:numCache>
                <c:formatCode>0.00%</c:formatCode>
                <c:ptCount val="16"/>
                <c:pt idx="0">
                  <c:v>4.8369173735990281E-3</c:v>
                </c:pt>
                <c:pt idx="1">
                  <c:v>6.8672552460594472E-3</c:v>
                </c:pt>
                <c:pt idx="2">
                  <c:v>8.7608728529368386E-3</c:v>
                </c:pt>
                <c:pt idx="3">
                  <c:v>6.5577363746613061E-3</c:v>
                </c:pt>
                <c:pt idx="4">
                  <c:v>7.107203792113939E-3</c:v>
                </c:pt>
                <c:pt idx="5">
                  <c:v>7.670884019171295E-3</c:v>
                </c:pt>
                <c:pt idx="6">
                  <c:v>9.6252116516067181E-3</c:v>
                </c:pt>
                <c:pt idx="7">
                  <c:v>1.1302993769245271E-2</c:v>
                </c:pt>
                <c:pt idx="8">
                  <c:v>1.4056333534594628E-2</c:v>
                </c:pt>
                <c:pt idx="9">
                  <c:v>1.371366413703537E-2</c:v>
                </c:pt>
                <c:pt idx="10">
                  <c:v>1.4258934559221895E-2</c:v>
                </c:pt>
                <c:pt idx="11">
                  <c:v>1.1968610429827034E-2</c:v>
                </c:pt>
                <c:pt idx="12">
                  <c:v>1.3790911160381017E-2</c:v>
                </c:pt>
                <c:pt idx="13">
                  <c:v>1.7346107694773023E-2</c:v>
                </c:pt>
                <c:pt idx="14">
                  <c:v>1.0235620940544948E-2</c:v>
                </c:pt>
                <c:pt idx="15">
                  <c:v>1.5328228404634906E-2</c:v>
                </c:pt>
              </c:numCache>
            </c:numRef>
          </c:val>
          <c:extLst>
            <c:ext xmlns:c16="http://schemas.microsoft.com/office/drawing/2014/chart" uri="{C3380CC4-5D6E-409C-BE32-E72D297353CC}">
              <c16:uniqueId val="{00000001-8254-174B-8414-03EDB09F201B}"/>
            </c:ext>
          </c:extLst>
        </c:ser>
        <c:ser>
          <c:idx val="2"/>
          <c:order val="2"/>
          <c:tx>
            <c:strRef>
              <c:f>TLS!$G$168</c:f>
              <c:strCache>
                <c:ptCount val="1"/>
                <c:pt idx="0">
                  <c:v>Family and children (7104)</c:v>
                </c:pt>
              </c:strCache>
            </c:strRef>
          </c:tx>
          <c:spPr>
            <a:solidFill>
              <a:schemeClr val="accent3"/>
            </a:solidFill>
            <a:ln>
              <a:noFill/>
            </a:ln>
            <a:effectLst/>
          </c:spPr>
          <c:invertIfNegative val="0"/>
          <c:cat>
            <c:numRef>
              <c:f>TLS!$N$9:$AC$9</c:f>
              <c:numCache>
                <c:formatCode>General</c:formatCode>
                <c:ptCount val="16"/>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numCache>
            </c:numRef>
          </c:cat>
          <c:val>
            <c:numRef>
              <c:f>TLS!$N$168:$AC$168</c:f>
              <c:numCache>
                <c:formatCode>0.00%</c:formatCode>
                <c:ptCount val="16"/>
                <c:pt idx="0">
                  <c:v>3.5272008830585053E-4</c:v>
                </c:pt>
                <c:pt idx="1">
                  <c:v>5.6431385434905536E-4</c:v>
                </c:pt>
                <c:pt idx="2">
                  <c:v>6.6076656046271359E-4</c:v>
                </c:pt>
                <c:pt idx="3">
                  <c:v>4.9565103776699412E-4</c:v>
                </c:pt>
                <c:pt idx="4">
                  <c:v>5.2668963309358103E-4</c:v>
                </c:pt>
                <c:pt idx="5">
                  <c:v>1.2925919387672938E-3</c:v>
                </c:pt>
                <c:pt idx="6">
                  <c:v>2.7142090412347868E-3</c:v>
                </c:pt>
                <c:pt idx="7">
                  <c:v>3.1620682907774621E-3</c:v>
                </c:pt>
                <c:pt idx="8">
                  <c:v>3.7881622200180444E-3</c:v>
                </c:pt>
                <c:pt idx="9">
                  <c:v>4.3672224416780522E-3</c:v>
                </c:pt>
                <c:pt idx="10">
                  <c:v>3.8737995104445046E-3</c:v>
                </c:pt>
                <c:pt idx="11">
                  <c:v>3.0465874104992018E-3</c:v>
                </c:pt>
                <c:pt idx="12">
                  <c:v>2.5724458673902157E-3</c:v>
                </c:pt>
                <c:pt idx="13">
                  <c:v>3.3530587036831568E-3</c:v>
                </c:pt>
                <c:pt idx="14">
                  <c:v>3.3819305736750636E-3</c:v>
                </c:pt>
                <c:pt idx="15">
                  <c:v>5.6332684310696941E-3</c:v>
                </c:pt>
              </c:numCache>
            </c:numRef>
          </c:val>
          <c:extLst>
            <c:ext xmlns:c16="http://schemas.microsoft.com/office/drawing/2014/chart" uri="{C3380CC4-5D6E-409C-BE32-E72D297353CC}">
              <c16:uniqueId val="{00000002-8254-174B-8414-03EDB09F201B}"/>
            </c:ext>
          </c:extLst>
        </c:ser>
        <c:ser>
          <c:idx val="3"/>
          <c:order val="3"/>
          <c:tx>
            <c:strRef>
              <c:f>TLS!$G$169</c:f>
              <c:strCache>
                <c:ptCount val="1"/>
                <c:pt idx="0">
                  <c:v>Unemployment (7105)</c:v>
                </c:pt>
              </c:strCache>
            </c:strRef>
          </c:tx>
          <c:spPr>
            <a:solidFill>
              <a:schemeClr val="accent4"/>
            </a:solidFill>
            <a:ln>
              <a:noFill/>
            </a:ln>
            <a:effectLst/>
          </c:spPr>
          <c:invertIfNegative val="0"/>
          <c:cat>
            <c:numRef>
              <c:f>TLS!$N$9:$AC$9</c:f>
              <c:numCache>
                <c:formatCode>General</c:formatCode>
                <c:ptCount val="16"/>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numCache>
            </c:numRef>
          </c:cat>
          <c:val>
            <c:numRef>
              <c:f>TLS!$N$169:$AC$169</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3-8254-174B-8414-03EDB09F201B}"/>
            </c:ext>
          </c:extLst>
        </c:ser>
        <c:ser>
          <c:idx val="5"/>
          <c:order val="4"/>
          <c:tx>
            <c:strRef>
              <c:f>TLS!$G$170</c:f>
              <c:strCache>
                <c:ptCount val="1"/>
                <c:pt idx="0">
                  <c:v>Housing (7106)</c:v>
                </c:pt>
              </c:strCache>
            </c:strRef>
          </c:tx>
          <c:spPr>
            <a:solidFill>
              <a:schemeClr val="accent6"/>
            </a:solidFill>
            <a:ln>
              <a:noFill/>
            </a:ln>
            <a:effectLst/>
          </c:spPr>
          <c:invertIfNegative val="0"/>
          <c:cat>
            <c:numRef>
              <c:f>TLS!$N$9:$AC$9</c:f>
              <c:numCache>
                <c:formatCode>General</c:formatCode>
                <c:ptCount val="16"/>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numCache>
            </c:numRef>
          </c:cat>
          <c:val>
            <c:numRef>
              <c:f>TLS!$N$170:$AC$170</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4-8254-174B-8414-03EDB09F201B}"/>
            </c:ext>
          </c:extLst>
        </c:ser>
        <c:ser>
          <c:idx val="6"/>
          <c:order val="5"/>
          <c:tx>
            <c:strRef>
              <c:f>TLS!$G$171</c:f>
              <c:strCache>
                <c:ptCount val="1"/>
                <c:pt idx="0">
                  <c:v>Social exclusion n.e.c (7107)</c:v>
                </c:pt>
              </c:strCache>
            </c:strRef>
          </c:tx>
          <c:spPr>
            <a:solidFill>
              <a:schemeClr val="accent1">
                <a:lumMod val="60000"/>
              </a:schemeClr>
            </a:solidFill>
            <a:ln>
              <a:noFill/>
            </a:ln>
            <a:effectLst/>
          </c:spPr>
          <c:invertIfNegative val="0"/>
          <c:cat>
            <c:numRef>
              <c:f>TLS!$N$9:$AC$9</c:f>
              <c:numCache>
                <c:formatCode>General</c:formatCode>
                <c:ptCount val="16"/>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numCache>
            </c:numRef>
          </c:cat>
          <c:val>
            <c:numRef>
              <c:f>TLS!$N$171:$AC$171</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5-8254-174B-8414-03EDB09F201B}"/>
            </c:ext>
          </c:extLst>
        </c:ser>
        <c:ser>
          <c:idx val="4"/>
          <c:order val="6"/>
          <c:tx>
            <c:strRef>
              <c:f>TLS!$G$172</c:f>
              <c:strCache>
                <c:ptCount val="1"/>
                <c:pt idx="0">
                  <c:v>Other (7108/9)</c:v>
                </c:pt>
              </c:strCache>
            </c:strRef>
          </c:tx>
          <c:spPr>
            <a:solidFill>
              <a:schemeClr val="accent5"/>
            </a:solidFill>
            <a:ln>
              <a:noFill/>
            </a:ln>
            <a:effectLst/>
          </c:spPr>
          <c:invertIfNegative val="0"/>
          <c:cat>
            <c:numRef>
              <c:f>TLS!$N$9:$AC$9</c:f>
              <c:numCache>
                <c:formatCode>General</c:formatCode>
                <c:ptCount val="16"/>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numCache>
            </c:numRef>
          </c:cat>
          <c:val>
            <c:numRef>
              <c:f>TLS!$N$172:$AC$172</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2.6922318177257026E-2</c:v>
                </c:pt>
                <c:pt idx="13">
                  <c:v>3.5045702277323398E-2</c:v>
                </c:pt>
                <c:pt idx="14">
                  <c:v>0</c:v>
                </c:pt>
                <c:pt idx="15">
                  <c:v>0</c:v>
                </c:pt>
              </c:numCache>
            </c:numRef>
          </c:val>
          <c:extLst>
            <c:ext xmlns:c16="http://schemas.microsoft.com/office/drawing/2014/chart" uri="{C3380CC4-5D6E-409C-BE32-E72D297353CC}">
              <c16:uniqueId val="{00000006-8254-174B-8414-03EDB09F201B}"/>
            </c:ext>
          </c:extLst>
        </c:ser>
        <c:dLbls>
          <c:showLegendKey val="0"/>
          <c:showVal val="0"/>
          <c:showCatName val="0"/>
          <c:showSerName val="0"/>
          <c:showPercent val="0"/>
          <c:showBubbleSize val="0"/>
        </c:dLbls>
        <c:gapWidth val="30"/>
        <c:overlap val="100"/>
        <c:axId val="1241188112"/>
        <c:axId val="1056349920"/>
      </c:barChart>
      <c:catAx>
        <c:axId val="12411881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056349920"/>
        <c:crosses val="autoZero"/>
        <c:auto val="1"/>
        <c:lblAlgn val="ctr"/>
        <c:lblOffset val="100"/>
        <c:noMultiLvlLbl val="0"/>
      </c:catAx>
      <c:valAx>
        <c:axId val="105634992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2411881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100"/>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chemeClr val="tx1">
                    <a:lumMod val="65000"/>
                    <a:lumOff val="35000"/>
                  </a:schemeClr>
                </a:solidFill>
                <a:latin typeface="+mn-lt"/>
                <a:ea typeface="+mn-ea"/>
                <a:cs typeface="+mn-cs"/>
              </a:defRPr>
            </a:pPr>
            <a:r>
              <a:rPr lang="en-GB"/>
              <a:t>Social benefit expenditure (economic classification) by type, % of GNI, plus provident fund withdrawals</a:t>
            </a:r>
          </a:p>
        </c:rich>
      </c:tx>
      <c:overlay val="0"/>
      <c:spPr>
        <a:noFill/>
        <a:ln>
          <a:noFill/>
        </a:ln>
        <a:effectLst/>
      </c:spPr>
      <c:txPr>
        <a:bodyPr rot="0" spcFirstLastPara="1" vertOverflow="ellipsis" vert="horz" wrap="square" anchor="ctr" anchorCtr="1"/>
        <a:lstStyle/>
        <a:p>
          <a:pPr>
            <a:defRPr sz="132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TON!$G$98</c:f>
              <c:strCache>
                <c:ptCount val="1"/>
                <c:pt idx="0">
                  <c:v>Social insurance benefits (271)</c:v>
                </c:pt>
              </c:strCache>
            </c:strRef>
          </c:tx>
          <c:spPr>
            <a:solidFill>
              <a:schemeClr val="accent1"/>
            </a:solidFill>
            <a:ln>
              <a:noFill/>
            </a:ln>
            <a:effectLst/>
          </c:spPr>
          <c:invertIfNegative val="0"/>
          <c:cat>
            <c:strRef>
              <c:f>TON!$R$9:$AC$9</c:f>
              <c:strCache>
                <c:ptCount val="12"/>
                <c:pt idx="0">
                  <c:v>2012-13</c:v>
                </c:pt>
                <c:pt idx="1">
                  <c:v>2013-14</c:v>
                </c:pt>
                <c:pt idx="2">
                  <c:v>2014-15</c:v>
                </c:pt>
                <c:pt idx="3">
                  <c:v>2015-16</c:v>
                </c:pt>
                <c:pt idx="4">
                  <c:v>2016-17</c:v>
                </c:pt>
                <c:pt idx="5">
                  <c:v>2017-18</c:v>
                </c:pt>
                <c:pt idx="6">
                  <c:v>2018-19</c:v>
                </c:pt>
                <c:pt idx="7">
                  <c:v>2019-20</c:v>
                </c:pt>
                <c:pt idx="8">
                  <c:v>2020-21</c:v>
                </c:pt>
                <c:pt idx="9">
                  <c:v>2021-22</c:v>
                </c:pt>
                <c:pt idx="10">
                  <c:v>2022-23</c:v>
                </c:pt>
                <c:pt idx="11">
                  <c:v>2023-24</c:v>
                </c:pt>
              </c:strCache>
            </c:strRef>
          </c:cat>
          <c:val>
            <c:numRef>
              <c:f>TON!$R$98:$AA$98</c:f>
              <c:numCache>
                <c:formatCode>0.00%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CFB5-5446-BA7D-07E333A47BEB}"/>
            </c:ext>
          </c:extLst>
        </c:ser>
        <c:ser>
          <c:idx val="1"/>
          <c:order val="1"/>
          <c:tx>
            <c:strRef>
              <c:f>TON!$G$99</c:f>
              <c:strCache>
                <c:ptCount val="1"/>
                <c:pt idx="0">
                  <c:v>Social assistance benefits (272)</c:v>
                </c:pt>
              </c:strCache>
            </c:strRef>
          </c:tx>
          <c:spPr>
            <a:solidFill>
              <a:schemeClr val="accent2"/>
            </a:solidFill>
            <a:ln>
              <a:noFill/>
            </a:ln>
            <a:effectLst/>
          </c:spPr>
          <c:invertIfNegative val="0"/>
          <c:cat>
            <c:strRef>
              <c:f>TON!$R$9:$AC$9</c:f>
              <c:strCache>
                <c:ptCount val="12"/>
                <c:pt idx="0">
                  <c:v>2012-13</c:v>
                </c:pt>
                <c:pt idx="1">
                  <c:v>2013-14</c:v>
                </c:pt>
                <c:pt idx="2">
                  <c:v>2014-15</c:v>
                </c:pt>
                <c:pt idx="3">
                  <c:v>2015-16</c:v>
                </c:pt>
                <c:pt idx="4">
                  <c:v>2016-17</c:v>
                </c:pt>
                <c:pt idx="5">
                  <c:v>2017-18</c:v>
                </c:pt>
                <c:pt idx="6">
                  <c:v>2018-19</c:v>
                </c:pt>
                <c:pt idx="7">
                  <c:v>2019-20</c:v>
                </c:pt>
                <c:pt idx="8">
                  <c:v>2020-21</c:v>
                </c:pt>
                <c:pt idx="9">
                  <c:v>2021-22</c:v>
                </c:pt>
                <c:pt idx="10">
                  <c:v>2022-23</c:v>
                </c:pt>
                <c:pt idx="11">
                  <c:v>2023-24</c:v>
                </c:pt>
              </c:strCache>
            </c:strRef>
          </c:cat>
          <c:val>
            <c:numRef>
              <c:f>TON!$R$99:$AA$99</c:f>
              <c:numCache>
                <c:formatCode>0.00%</c:formatCode>
                <c:ptCount val="10"/>
                <c:pt idx="0">
                  <c:v>0</c:v>
                </c:pt>
                <c:pt idx="1">
                  <c:v>2.1171021504278291E-3</c:v>
                </c:pt>
                <c:pt idx="2">
                  <c:v>4.8955596458085905E-3</c:v>
                </c:pt>
                <c:pt idx="3">
                  <c:v>4.5330722283729794E-3</c:v>
                </c:pt>
                <c:pt idx="4">
                  <c:v>4.2059004719492907E-3</c:v>
                </c:pt>
                <c:pt idx="5">
                  <c:v>5.1203277009728623E-3</c:v>
                </c:pt>
                <c:pt idx="6">
                  <c:v>4.6364937957365576E-3</c:v>
                </c:pt>
                <c:pt idx="7">
                  <c:v>5.807815533980582E-3</c:v>
                </c:pt>
                <c:pt idx="8">
                  <c:v>1.0746557377049179E-2</c:v>
                </c:pt>
                <c:pt idx="9">
                  <c:v>1.0460232873472114E-2</c:v>
                </c:pt>
              </c:numCache>
            </c:numRef>
          </c:val>
          <c:extLst>
            <c:ext xmlns:c16="http://schemas.microsoft.com/office/drawing/2014/chart" uri="{C3380CC4-5D6E-409C-BE32-E72D297353CC}">
              <c16:uniqueId val="{00000001-CFB5-5446-BA7D-07E333A47BEB}"/>
            </c:ext>
          </c:extLst>
        </c:ser>
        <c:ser>
          <c:idx val="2"/>
          <c:order val="2"/>
          <c:tx>
            <c:strRef>
              <c:f>TON!$G$100</c:f>
              <c:strCache>
                <c:ptCount val="1"/>
                <c:pt idx="0">
                  <c:v>Public servant benefits (273)</c:v>
                </c:pt>
              </c:strCache>
            </c:strRef>
          </c:tx>
          <c:spPr>
            <a:solidFill>
              <a:schemeClr val="accent3"/>
            </a:solidFill>
            <a:ln>
              <a:noFill/>
            </a:ln>
            <a:effectLst/>
          </c:spPr>
          <c:invertIfNegative val="0"/>
          <c:cat>
            <c:strRef>
              <c:f>TON!$R$9:$AC$9</c:f>
              <c:strCache>
                <c:ptCount val="12"/>
                <c:pt idx="0">
                  <c:v>2012-13</c:v>
                </c:pt>
                <c:pt idx="1">
                  <c:v>2013-14</c:v>
                </c:pt>
                <c:pt idx="2">
                  <c:v>2014-15</c:v>
                </c:pt>
                <c:pt idx="3">
                  <c:v>2015-16</c:v>
                </c:pt>
                <c:pt idx="4">
                  <c:v>2016-17</c:v>
                </c:pt>
                <c:pt idx="5">
                  <c:v>2017-18</c:v>
                </c:pt>
                <c:pt idx="6">
                  <c:v>2018-19</c:v>
                </c:pt>
                <c:pt idx="7">
                  <c:v>2019-20</c:v>
                </c:pt>
                <c:pt idx="8">
                  <c:v>2020-21</c:v>
                </c:pt>
                <c:pt idx="9">
                  <c:v>2021-22</c:v>
                </c:pt>
                <c:pt idx="10">
                  <c:v>2022-23</c:v>
                </c:pt>
                <c:pt idx="11">
                  <c:v>2023-24</c:v>
                </c:pt>
              </c:strCache>
            </c:strRef>
          </c:cat>
          <c:val>
            <c:numRef>
              <c:f>TON!$R$100:$AA$100</c:f>
              <c:numCache>
                <c:formatCode>0.00%</c:formatCode>
                <c:ptCount val="10"/>
                <c:pt idx="0">
                  <c:v>6.5874864046852159E-3</c:v>
                </c:pt>
                <c:pt idx="1">
                  <c:v>6.4162006136109246E-3</c:v>
                </c:pt>
                <c:pt idx="2">
                  <c:v>6.1634653009143151E-3</c:v>
                </c:pt>
                <c:pt idx="3">
                  <c:v>4.8877046015482839E-3</c:v>
                </c:pt>
                <c:pt idx="4">
                  <c:v>4.449736842950921E-3</c:v>
                </c:pt>
                <c:pt idx="5">
                  <c:v>4.1287146203056093E-3</c:v>
                </c:pt>
                <c:pt idx="6">
                  <c:v>3.4605623608017816E-3</c:v>
                </c:pt>
                <c:pt idx="7">
                  <c:v>3.7996626624979429E-3</c:v>
                </c:pt>
                <c:pt idx="8">
                  <c:v>3.9082702702702707E-3</c:v>
                </c:pt>
                <c:pt idx="9">
                  <c:v>3.2111885890821834E-3</c:v>
                </c:pt>
              </c:numCache>
            </c:numRef>
          </c:val>
          <c:extLst>
            <c:ext xmlns:c16="http://schemas.microsoft.com/office/drawing/2014/chart" uri="{C3380CC4-5D6E-409C-BE32-E72D297353CC}">
              <c16:uniqueId val="{00000002-CFB5-5446-BA7D-07E333A47BEB}"/>
            </c:ext>
          </c:extLst>
        </c:ser>
        <c:ser>
          <c:idx val="3"/>
          <c:order val="3"/>
          <c:tx>
            <c:strRef>
              <c:f>TON!$G$103</c:f>
              <c:strCache>
                <c:ptCount val="1"/>
                <c:pt idx="0">
                  <c:v>Provident fund withdrawals</c:v>
                </c:pt>
              </c:strCache>
            </c:strRef>
          </c:tx>
          <c:spPr>
            <a:pattFill prst="dkUpDiag">
              <a:fgClr>
                <a:schemeClr val="accent5"/>
              </a:fgClr>
              <a:bgClr>
                <a:schemeClr val="bg1"/>
              </a:bgClr>
            </a:pattFill>
            <a:ln>
              <a:noFill/>
            </a:ln>
            <a:effectLst/>
          </c:spPr>
          <c:invertIfNegative val="0"/>
          <c:cat>
            <c:strRef>
              <c:f>TON!$R$9:$AC$9</c:f>
              <c:strCache>
                <c:ptCount val="12"/>
                <c:pt idx="0">
                  <c:v>2012-13</c:v>
                </c:pt>
                <c:pt idx="1">
                  <c:v>2013-14</c:v>
                </c:pt>
                <c:pt idx="2">
                  <c:v>2014-15</c:v>
                </c:pt>
                <c:pt idx="3">
                  <c:v>2015-16</c:v>
                </c:pt>
                <c:pt idx="4">
                  <c:v>2016-17</c:v>
                </c:pt>
                <c:pt idx="5">
                  <c:v>2017-18</c:v>
                </c:pt>
                <c:pt idx="6">
                  <c:v>2018-19</c:v>
                </c:pt>
                <c:pt idx="7">
                  <c:v>2019-20</c:v>
                </c:pt>
                <c:pt idx="8">
                  <c:v>2020-21</c:v>
                </c:pt>
                <c:pt idx="9">
                  <c:v>2021-22</c:v>
                </c:pt>
                <c:pt idx="10">
                  <c:v>2022-23</c:v>
                </c:pt>
                <c:pt idx="11">
                  <c:v>2023-24</c:v>
                </c:pt>
              </c:strCache>
            </c:strRef>
          </c:cat>
          <c:val>
            <c:numRef>
              <c:f>TON!$R$103:$AA$103</c:f>
              <c:numCache>
                <c:formatCode>0.00%</c:formatCode>
                <c:ptCount val="10"/>
                <c:pt idx="0">
                  <c:v>5.893227944438347E-3</c:v>
                </c:pt>
                <c:pt idx="1">
                  <c:v>7.2786611172022762E-3</c:v>
                </c:pt>
                <c:pt idx="2">
                  <c:v>6.4726165938724135E-3</c:v>
                </c:pt>
                <c:pt idx="3">
                  <c:v>5.7005576425464563E-3</c:v>
                </c:pt>
                <c:pt idx="4">
                  <c:v>6.2941292528978657E-3</c:v>
                </c:pt>
                <c:pt idx="5">
                  <c:v>5.7944295156454623E-3</c:v>
                </c:pt>
                <c:pt idx="6">
                  <c:v>4.9604284441616287E-3</c:v>
                </c:pt>
                <c:pt idx="7">
                  <c:v>1.0652569433931216E-2</c:v>
                </c:pt>
                <c:pt idx="8">
                  <c:v>3.1088838812583074E-3</c:v>
                </c:pt>
                <c:pt idx="9">
                  <c:v>0</c:v>
                </c:pt>
              </c:numCache>
            </c:numRef>
          </c:val>
          <c:extLst>
            <c:ext xmlns:c16="http://schemas.microsoft.com/office/drawing/2014/chart" uri="{C3380CC4-5D6E-409C-BE32-E72D297353CC}">
              <c16:uniqueId val="{00000003-CFB5-5446-BA7D-07E333A47BEB}"/>
            </c:ext>
          </c:extLst>
        </c:ser>
        <c:dLbls>
          <c:showLegendKey val="0"/>
          <c:showVal val="0"/>
          <c:showCatName val="0"/>
          <c:showSerName val="0"/>
          <c:showPercent val="0"/>
          <c:showBubbleSize val="0"/>
        </c:dLbls>
        <c:gapWidth val="30"/>
        <c:overlap val="100"/>
        <c:axId val="1241188112"/>
        <c:axId val="1056349920"/>
      </c:barChart>
      <c:lineChart>
        <c:grouping val="standard"/>
        <c:varyColors val="0"/>
        <c:ser>
          <c:idx val="4"/>
          <c:order val="4"/>
          <c:tx>
            <c:strRef>
              <c:f>TON!$G$101</c:f>
              <c:strCache>
                <c:ptCount val="1"/>
                <c:pt idx="0">
                  <c:v>Social benefits (27)</c:v>
                </c:pt>
              </c:strCache>
            </c:strRef>
          </c:tx>
          <c:spPr>
            <a:ln w="25400" cap="rnd">
              <a:noFill/>
              <a:round/>
            </a:ln>
            <a:effectLst/>
          </c:spPr>
          <c:marker>
            <c:symbol val="circle"/>
            <c:size val="5"/>
            <c:spPr>
              <a:solidFill>
                <a:schemeClr val="accent5"/>
              </a:solidFill>
              <a:ln w="9525">
                <a:solidFill>
                  <a:schemeClr val="accent5"/>
                </a:solidFill>
              </a:ln>
              <a:effectLst/>
            </c:spPr>
          </c:marker>
          <c:dLbls>
            <c:spPr>
              <a:noFill/>
              <a:ln>
                <a:noFill/>
              </a:ln>
              <a:effectLst/>
            </c:spPr>
            <c:txPr>
              <a:bodyPr rot="0" spcFirstLastPara="1" vertOverflow="ellipsis" vert="horz" wrap="square" anchor="ctr" anchorCtr="1"/>
              <a:lstStyle/>
              <a:p>
                <a:pPr>
                  <a:defRPr sz="11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TON!$R$101:$AA$101</c:f>
              <c:numCache>
                <c:formatCode>0.00%</c:formatCode>
                <c:ptCount val="10"/>
                <c:pt idx="0">
                  <c:v>6.5874864046852159E-3</c:v>
                </c:pt>
                <c:pt idx="1">
                  <c:v>8.5333027640387537E-3</c:v>
                </c:pt>
                <c:pt idx="2">
                  <c:v>1.1059024946722904E-2</c:v>
                </c:pt>
                <c:pt idx="3">
                  <c:v>9.4207768299212642E-3</c:v>
                </c:pt>
                <c:pt idx="4">
                  <c:v>8.6556373149002126E-3</c:v>
                </c:pt>
                <c:pt idx="5">
                  <c:v>9.2490423212784716E-3</c:v>
                </c:pt>
                <c:pt idx="6">
                  <c:v>8.0970561565383379E-3</c:v>
                </c:pt>
                <c:pt idx="7">
                  <c:v>9.6074781964785253E-3</c:v>
                </c:pt>
                <c:pt idx="8">
                  <c:v>1.4654827647319449E-2</c:v>
                </c:pt>
                <c:pt idx="9">
                  <c:v>1.3671421462554297E-2</c:v>
                </c:pt>
              </c:numCache>
            </c:numRef>
          </c:val>
          <c:smooth val="0"/>
          <c:extLst>
            <c:ext xmlns:c16="http://schemas.microsoft.com/office/drawing/2014/chart" uri="{C3380CC4-5D6E-409C-BE32-E72D297353CC}">
              <c16:uniqueId val="{00000004-CFB5-5446-BA7D-07E333A47BEB}"/>
            </c:ext>
          </c:extLst>
        </c:ser>
        <c:dLbls>
          <c:showLegendKey val="0"/>
          <c:showVal val="0"/>
          <c:showCatName val="0"/>
          <c:showSerName val="0"/>
          <c:showPercent val="0"/>
          <c:showBubbleSize val="0"/>
        </c:dLbls>
        <c:marker val="1"/>
        <c:smooth val="0"/>
        <c:axId val="1241188112"/>
        <c:axId val="1056349920"/>
      </c:lineChart>
      <c:catAx>
        <c:axId val="12411881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056349920"/>
        <c:crosses val="autoZero"/>
        <c:auto val="1"/>
        <c:lblAlgn val="ctr"/>
        <c:lblOffset val="100"/>
        <c:noMultiLvlLbl val="0"/>
      </c:catAx>
      <c:valAx>
        <c:axId val="105634992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2411881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100"/>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chemeClr val="tx1">
                    <a:lumMod val="65000"/>
                    <a:lumOff val="35000"/>
                  </a:schemeClr>
                </a:solidFill>
                <a:latin typeface="+mn-lt"/>
                <a:ea typeface="+mn-ea"/>
                <a:cs typeface="+mn-cs"/>
              </a:defRPr>
            </a:pPr>
            <a:r>
              <a:rPr lang="en-GB"/>
              <a:t>Social assistance expenditure (economic classification) by function (COFOG), % of GNI</a:t>
            </a:r>
          </a:p>
        </c:rich>
      </c:tx>
      <c:overlay val="0"/>
      <c:spPr>
        <a:noFill/>
        <a:ln>
          <a:noFill/>
        </a:ln>
        <a:effectLst/>
      </c:spPr>
      <c:txPr>
        <a:bodyPr rot="0" spcFirstLastPara="1" vertOverflow="ellipsis" vert="horz" wrap="square" anchor="ctr" anchorCtr="1"/>
        <a:lstStyle/>
        <a:p>
          <a:pPr>
            <a:defRPr sz="132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TON!$G$167</c:f>
              <c:strCache>
                <c:ptCount val="1"/>
                <c:pt idx="0">
                  <c:v>Sickness and disability (7101)</c:v>
                </c:pt>
              </c:strCache>
            </c:strRef>
          </c:tx>
          <c:spPr>
            <a:solidFill>
              <a:schemeClr val="accent1"/>
            </a:solidFill>
            <a:ln>
              <a:noFill/>
            </a:ln>
            <a:effectLst/>
          </c:spPr>
          <c:invertIfNegative val="0"/>
          <c:cat>
            <c:strRef>
              <c:f>TON!$R$9:$AC$9</c:f>
              <c:strCache>
                <c:ptCount val="12"/>
                <c:pt idx="0">
                  <c:v>2012-13</c:v>
                </c:pt>
                <c:pt idx="1">
                  <c:v>2013-14</c:v>
                </c:pt>
                <c:pt idx="2">
                  <c:v>2014-15</c:v>
                </c:pt>
                <c:pt idx="3">
                  <c:v>2015-16</c:v>
                </c:pt>
                <c:pt idx="4">
                  <c:v>2016-17</c:v>
                </c:pt>
                <c:pt idx="5">
                  <c:v>2017-18</c:v>
                </c:pt>
                <c:pt idx="6">
                  <c:v>2018-19</c:v>
                </c:pt>
                <c:pt idx="7">
                  <c:v>2019-20</c:v>
                </c:pt>
                <c:pt idx="8">
                  <c:v>2020-21</c:v>
                </c:pt>
                <c:pt idx="9">
                  <c:v>2021-22</c:v>
                </c:pt>
                <c:pt idx="10">
                  <c:v>2022-23</c:v>
                </c:pt>
                <c:pt idx="11">
                  <c:v>2023-24</c:v>
                </c:pt>
              </c:strCache>
            </c:strRef>
          </c:cat>
          <c:val>
            <c:numRef>
              <c:f>TON!$R$167:$AC$167</c:f>
              <c:numCache>
                <c:formatCode>0.00%</c:formatCode>
                <c:ptCount val="12"/>
                <c:pt idx="0">
                  <c:v>0</c:v>
                </c:pt>
                <c:pt idx="1">
                  <c:v>0</c:v>
                </c:pt>
                <c:pt idx="2">
                  <c:v>8.7420707960867686E-4</c:v>
                </c:pt>
                <c:pt idx="3">
                  <c:v>8.5328418416432544E-4</c:v>
                </c:pt>
                <c:pt idx="4">
                  <c:v>8.9788886479816321E-4</c:v>
                </c:pt>
                <c:pt idx="5">
                  <c:v>1.2297922081595484E-3</c:v>
                </c:pt>
                <c:pt idx="6">
                  <c:v>1.1135857461024498E-3</c:v>
                </c:pt>
                <c:pt idx="7">
                  <c:v>1.1930228731281882E-3</c:v>
                </c:pt>
                <c:pt idx="8">
                  <c:v>1.8165706690296854E-3</c:v>
                </c:pt>
                <c:pt idx="9">
                  <c:v>1.9870283363514043E-3</c:v>
                </c:pt>
                <c:pt idx="10">
                  <c:v>1.7609128748492179E-3</c:v>
                </c:pt>
                <c:pt idx="11">
                  <c:v>9.4251154772635845E-4</c:v>
                </c:pt>
              </c:numCache>
            </c:numRef>
          </c:val>
          <c:extLst>
            <c:ext xmlns:c16="http://schemas.microsoft.com/office/drawing/2014/chart" uri="{C3380CC4-5D6E-409C-BE32-E72D297353CC}">
              <c16:uniqueId val="{00000000-B32D-C747-A4F2-781B4A172C44}"/>
            </c:ext>
          </c:extLst>
        </c:ser>
        <c:ser>
          <c:idx val="1"/>
          <c:order val="1"/>
          <c:tx>
            <c:strRef>
              <c:f>TON!$G$168</c:f>
              <c:strCache>
                <c:ptCount val="1"/>
                <c:pt idx="0">
                  <c:v>Old age and survivors (7102/3)</c:v>
                </c:pt>
              </c:strCache>
            </c:strRef>
          </c:tx>
          <c:spPr>
            <a:solidFill>
              <a:schemeClr val="accent2"/>
            </a:solidFill>
            <a:ln>
              <a:noFill/>
            </a:ln>
            <a:effectLst/>
          </c:spPr>
          <c:invertIfNegative val="0"/>
          <c:cat>
            <c:strRef>
              <c:f>TON!$R$9:$AC$9</c:f>
              <c:strCache>
                <c:ptCount val="12"/>
                <c:pt idx="0">
                  <c:v>2012-13</c:v>
                </c:pt>
                <c:pt idx="1">
                  <c:v>2013-14</c:v>
                </c:pt>
                <c:pt idx="2">
                  <c:v>2014-15</c:v>
                </c:pt>
                <c:pt idx="3">
                  <c:v>2015-16</c:v>
                </c:pt>
                <c:pt idx="4">
                  <c:v>2016-17</c:v>
                </c:pt>
                <c:pt idx="5">
                  <c:v>2017-18</c:v>
                </c:pt>
                <c:pt idx="6">
                  <c:v>2018-19</c:v>
                </c:pt>
                <c:pt idx="7">
                  <c:v>2019-20</c:v>
                </c:pt>
                <c:pt idx="8">
                  <c:v>2020-21</c:v>
                </c:pt>
                <c:pt idx="9">
                  <c:v>2021-22</c:v>
                </c:pt>
                <c:pt idx="10">
                  <c:v>2022-23</c:v>
                </c:pt>
                <c:pt idx="11">
                  <c:v>2023-24</c:v>
                </c:pt>
              </c:strCache>
            </c:strRef>
          </c:cat>
          <c:val>
            <c:numRef>
              <c:f>TON!$R$168:$AC$168</c:f>
              <c:numCache>
                <c:formatCode>0.00%</c:formatCode>
                <c:ptCount val="12"/>
                <c:pt idx="0">
                  <c:v>0</c:v>
                </c:pt>
                <c:pt idx="1">
                  <c:v>2.1171021504278291E-3</c:v>
                </c:pt>
                <c:pt idx="2">
                  <c:v>4.0213525661999139E-3</c:v>
                </c:pt>
                <c:pt idx="3">
                  <c:v>3.6797880442086535E-3</c:v>
                </c:pt>
                <c:pt idx="4">
                  <c:v>3.3080116071511276E-3</c:v>
                </c:pt>
                <c:pt idx="5">
                  <c:v>3.8905354928133141E-3</c:v>
                </c:pt>
                <c:pt idx="6">
                  <c:v>3.5229080496341075E-3</c:v>
                </c:pt>
                <c:pt idx="7">
                  <c:v>3.6152706927760408E-3</c:v>
                </c:pt>
                <c:pt idx="8">
                  <c:v>4.2569782897651752E-3</c:v>
                </c:pt>
                <c:pt idx="9">
                  <c:v>4.0023832821099144E-3</c:v>
                </c:pt>
                <c:pt idx="10">
                  <c:v>3.5469289101784669E-3</c:v>
                </c:pt>
                <c:pt idx="11">
                  <c:v>3.2691880687923652E-3</c:v>
                </c:pt>
              </c:numCache>
            </c:numRef>
          </c:val>
          <c:extLst>
            <c:ext xmlns:c16="http://schemas.microsoft.com/office/drawing/2014/chart" uri="{C3380CC4-5D6E-409C-BE32-E72D297353CC}">
              <c16:uniqueId val="{00000001-B32D-C747-A4F2-781B4A172C44}"/>
            </c:ext>
          </c:extLst>
        </c:ser>
        <c:ser>
          <c:idx val="2"/>
          <c:order val="2"/>
          <c:tx>
            <c:strRef>
              <c:f>TON!$G$169</c:f>
              <c:strCache>
                <c:ptCount val="1"/>
                <c:pt idx="0">
                  <c:v>Family and children (7104)</c:v>
                </c:pt>
              </c:strCache>
            </c:strRef>
          </c:tx>
          <c:spPr>
            <a:solidFill>
              <a:schemeClr val="accent3"/>
            </a:solidFill>
            <a:ln>
              <a:noFill/>
            </a:ln>
            <a:effectLst/>
          </c:spPr>
          <c:invertIfNegative val="0"/>
          <c:cat>
            <c:strRef>
              <c:f>TON!$R$9:$AC$9</c:f>
              <c:strCache>
                <c:ptCount val="12"/>
                <c:pt idx="0">
                  <c:v>2012-13</c:v>
                </c:pt>
                <c:pt idx="1">
                  <c:v>2013-14</c:v>
                </c:pt>
                <c:pt idx="2">
                  <c:v>2014-15</c:v>
                </c:pt>
                <c:pt idx="3">
                  <c:v>2015-16</c:v>
                </c:pt>
                <c:pt idx="4">
                  <c:v>2016-17</c:v>
                </c:pt>
                <c:pt idx="5">
                  <c:v>2017-18</c:v>
                </c:pt>
                <c:pt idx="6">
                  <c:v>2018-19</c:v>
                </c:pt>
                <c:pt idx="7">
                  <c:v>2019-20</c:v>
                </c:pt>
                <c:pt idx="8">
                  <c:v>2020-21</c:v>
                </c:pt>
                <c:pt idx="9">
                  <c:v>2021-22</c:v>
                </c:pt>
                <c:pt idx="10">
                  <c:v>2022-23</c:v>
                </c:pt>
                <c:pt idx="11">
                  <c:v>2023-24</c:v>
                </c:pt>
              </c:strCache>
            </c:strRef>
          </c:cat>
          <c:val>
            <c:numRef>
              <c:f>TON!$R$169:$AC$169</c:f>
              <c:numCache>
                <c:formatCode>0.00%</c:formatCode>
                <c:ptCount val="12"/>
                <c:pt idx="0">
                  <c:v>0</c:v>
                </c:pt>
                <c:pt idx="1">
                  <c:v>0</c:v>
                </c:pt>
                <c:pt idx="2">
                  <c:v>0</c:v>
                </c:pt>
                <c:pt idx="3">
                  <c:v>0</c:v>
                </c:pt>
                <c:pt idx="4">
                  <c:v>0</c:v>
                </c:pt>
                <c:pt idx="5">
                  <c:v>0</c:v>
                </c:pt>
                <c:pt idx="6">
                  <c:v>0</c:v>
                </c:pt>
                <c:pt idx="7">
                  <c:v>9.9952196807635342E-4</c:v>
                </c:pt>
                <c:pt idx="8">
                  <c:v>3.8158529020824099E-3</c:v>
                </c:pt>
                <c:pt idx="9">
                  <c:v>3.3116797353606041E-3</c:v>
                </c:pt>
                <c:pt idx="10">
                  <c:v>2.8731312880927134E-3</c:v>
                </c:pt>
                <c:pt idx="11">
                  <c:v>0</c:v>
                </c:pt>
              </c:numCache>
            </c:numRef>
          </c:val>
          <c:extLst>
            <c:ext xmlns:c16="http://schemas.microsoft.com/office/drawing/2014/chart" uri="{C3380CC4-5D6E-409C-BE32-E72D297353CC}">
              <c16:uniqueId val="{00000002-B32D-C747-A4F2-781B4A172C44}"/>
            </c:ext>
          </c:extLst>
        </c:ser>
        <c:ser>
          <c:idx val="3"/>
          <c:order val="3"/>
          <c:tx>
            <c:strRef>
              <c:f>TON!$G$170</c:f>
              <c:strCache>
                <c:ptCount val="1"/>
                <c:pt idx="0">
                  <c:v>Unemployment (7105)</c:v>
                </c:pt>
              </c:strCache>
            </c:strRef>
          </c:tx>
          <c:spPr>
            <a:solidFill>
              <a:schemeClr val="accent4"/>
            </a:solidFill>
            <a:ln>
              <a:noFill/>
            </a:ln>
            <a:effectLst/>
          </c:spPr>
          <c:invertIfNegative val="0"/>
          <c:cat>
            <c:strRef>
              <c:f>TON!$R$9:$AC$9</c:f>
              <c:strCache>
                <c:ptCount val="12"/>
                <c:pt idx="0">
                  <c:v>2012-13</c:v>
                </c:pt>
                <c:pt idx="1">
                  <c:v>2013-14</c:v>
                </c:pt>
                <c:pt idx="2">
                  <c:v>2014-15</c:v>
                </c:pt>
                <c:pt idx="3">
                  <c:v>2015-16</c:v>
                </c:pt>
                <c:pt idx="4">
                  <c:v>2016-17</c:v>
                </c:pt>
                <c:pt idx="5">
                  <c:v>2017-18</c:v>
                </c:pt>
                <c:pt idx="6">
                  <c:v>2018-19</c:v>
                </c:pt>
                <c:pt idx="7">
                  <c:v>2019-20</c:v>
                </c:pt>
                <c:pt idx="8">
                  <c:v>2020-21</c:v>
                </c:pt>
                <c:pt idx="9">
                  <c:v>2021-22</c:v>
                </c:pt>
                <c:pt idx="10">
                  <c:v>2022-23</c:v>
                </c:pt>
                <c:pt idx="11">
                  <c:v>2023-24</c:v>
                </c:pt>
              </c:strCache>
            </c:strRef>
          </c:cat>
          <c:val>
            <c:numRef>
              <c:f>TON!$R$170:$AC$170</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3-B32D-C747-A4F2-781B4A172C44}"/>
            </c:ext>
          </c:extLst>
        </c:ser>
        <c:ser>
          <c:idx val="5"/>
          <c:order val="4"/>
          <c:tx>
            <c:strRef>
              <c:f>TON!$G$171</c:f>
              <c:strCache>
                <c:ptCount val="1"/>
                <c:pt idx="0">
                  <c:v>Housing (7106)</c:v>
                </c:pt>
              </c:strCache>
            </c:strRef>
          </c:tx>
          <c:spPr>
            <a:solidFill>
              <a:schemeClr val="accent6"/>
            </a:solidFill>
            <a:ln>
              <a:noFill/>
            </a:ln>
            <a:effectLst/>
          </c:spPr>
          <c:invertIfNegative val="0"/>
          <c:cat>
            <c:strRef>
              <c:f>TON!$R$9:$AC$9</c:f>
              <c:strCache>
                <c:ptCount val="12"/>
                <c:pt idx="0">
                  <c:v>2012-13</c:v>
                </c:pt>
                <c:pt idx="1">
                  <c:v>2013-14</c:v>
                </c:pt>
                <c:pt idx="2">
                  <c:v>2014-15</c:v>
                </c:pt>
                <c:pt idx="3">
                  <c:v>2015-16</c:v>
                </c:pt>
                <c:pt idx="4">
                  <c:v>2016-17</c:v>
                </c:pt>
                <c:pt idx="5">
                  <c:v>2017-18</c:v>
                </c:pt>
                <c:pt idx="6">
                  <c:v>2018-19</c:v>
                </c:pt>
                <c:pt idx="7">
                  <c:v>2019-20</c:v>
                </c:pt>
                <c:pt idx="8">
                  <c:v>2020-21</c:v>
                </c:pt>
                <c:pt idx="9">
                  <c:v>2021-22</c:v>
                </c:pt>
                <c:pt idx="10">
                  <c:v>2022-23</c:v>
                </c:pt>
                <c:pt idx="11">
                  <c:v>2023-24</c:v>
                </c:pt>
              </c:strCache>
            </c:strRef>
          </c:cat>
          <c:val>
            <c:numRef>
              <c:f>TON!$R$171:$AC$171</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4-B32D-C747-A4F2-781B4A172C44}"/>
            </c:ext>
          </c:extLst>
        </c:ser>
        <c:ser>
          <c:idx val="6"/>
          <c:order val="5"/>
          <c:tx>
            <c:strRef>
              <c:f>TON!$G$172</c:f>
              <c:strCache>
                <c:ptCount val="1"/>
                <c:pt idx="0">
                  <c:v>Social exclusion n.e.c (7107)</c:v>
                </c:pt>
              </c:strCache>
            </c:strRef>
          </c:tx>
          <c:spPr>
            <a:solidFill>
              <a:schemeClr val="accent1">
                <a:lumMod val="60000"/>
              </a:schemeClr>
            </a:solidFill>
            <a:ln>
              <a:noFill/>
            </a:ln>
            <a:effectLst/>
          </c:spPr>
          <c:invertIfNegative val="0"/>
          <c:cat>
            <c:strRef>
              <c:f>TON!$R$9:$AC$9</c:f>
              <c:strCache>
                <c:ptCount val="12"/>
                <c:pt idx="0">
                  <c:v>2012-13</c:v>
                </c:pt>
                <c:pt idx="1">
                  <c:v>2013-14</c:v>
                </c:pt>
                <c:pt idx="2">
                  <c:v>2014-15</c:v>
                </c:pt>
                <c:pt idx="3">
                  <c:v>2015-16</c:v>
                </c:pt>
                <c:pt idx="4">
                  <c:v>2016-17</c:v>
                </c:pt>
                <c:pt idx="5">
                  <c:v>2017-18</c:v>
                </c:pt>
                <c:pt idx="6">
                  <c:v>2018-19</c:v>
                </c:pt>
                <c:pt idx="7">
                  <c:v>2019-20</c:v>
                </c:pt>
                <c:pt idx="8">
                  <c:v>2020-21</c:v>
                </c:pt>
                <c:pt idx="9">
                  <c:v>2021-22</c:v>
                </c:pt>
                <c:pt idx="10">
                  <c:v>2022-23</c:v>
                </c:pt>
                <c:pt idx="11">
                  <c:v>2023-24</c:v>
                </c:pt>
              </c:strCache>
            </c:strRef>
          </c:cat>
          <c:val>
            <c:numRef>
              <c:f>TON!$R$172:$AC$172</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5-B32D-C747-A4F2-781B4A172C44}"/>
            </c:ext>
          </c:extLst>
        </c:ser>
        <c:ser>
          <c:idx val="4"/>
          <c:order val="6"/>
          <c:tx>
            <c:strRef>
              <c:f>TON!$G$173</c:f>
              <c:strCache>
                <c:ptCount val="1"/>
                <c:pt idx="0">
                  <c:v>Other (7108/9)</c:v>
                </c:pt>
              </c:strCache>
            </c:strRef>
          </c:tx>
          <c:spPr>
            <a:solidFill>
              <a:schemeClr val="accent5"/>
            </a:solidFill>
            <a:ln>
              <a:noFill/>
            </a:ln>
            <a:effectLst/>
          </c:spPr>
          <c:invertIfNegative val="0"/>
          <c:cat>
            <c:strRef>
              <c:f>TON!$R$9:$AC$9</c:f>
              <c:strCache>
                <c:ptCount val="12"/>
                <c:pt idx="0">
                  <c:v>2012-13</c:v>
                </c:pt>
                <c:pt idx="1">
                  <c:v>2013-14</c:v>
                </c:pt>
                <c:pt idx="2">
                  <c:v>2014-15</c:v>
                </c:pt>
                <c:pt idx="3">
                  <c:v>2015-16</c:v>
                </c:pt>
                <c:pt idx="4">
                  <c:v>2016-17</c:v>
                </c:pt>
                <c:pt idx="5">
                  <c:v>2017-18</c:v>
                </c:pt>
                <c:pt idx="6">
                  <c:v>2018-19</c:v>
                </c:pt>
                <c:pt idx="7">
                  <c:v>2019-20</c:v>
                </c:pt>
                <c:pt idx="8">
                  <c:v>2020-21</c:v>
                </c:pt>
                <c:pt idx="9">
                  <c:v>2021-22</c:v>
                </c:pt>
                <c:pt idx="10">
                  <c:v>2022-23</c:v>
                </c:pt>
                <c:pt idx="11">
                  <c:v>2023-24</c:v>
                </c:pt>
              </c:strCache>
            </c:strRef>
          </c:cat>
          <c:val>
            <c:numRef>
              <c:f>TON!$R$173:$AC$173</c:f>
              <c:numCache>
                <c:formatCode>0.00%</c:formatCode>
                <c:ptCount val="12"/>
                <c:pt idx="0">
                  <c:v>0</c:v>
                </c:pt>
                <c:pt idx="1">
                  <c:v>0</c:v>
                </c:pt>
                <c:pt idx="2">
                  <c:v>0</c:v>
                </c:pt>
                <c:pt idx="3">
                  <c:v>0</c:v>
                </c:pt>
                <c:pt idx="4">
                  <c:v>0</c:v>
                </c:pt>
                <c:pt idx="5">
                  <c:v>0</c:v>
                </c:pt>
                <c:pt idx="6">
                  <c:v>0</c:v>
                </c:pt>
                <c:pt idx="7">
                  <c:v>0</c:v>
                </c:pt>
                <c:pt idx="8">
                  <c:v>8.5715551617190954E-4</c:v>
                </c:pt>
                <c:pt idx="9">
                  <c:v>1.1591415196501923E-3</c:v>
                </c:pt>
                <c:pt idx="10">
                  <c:v>0</c:v>
                </c:pt>
                <c:pt idx="11">
                  <c:v>0</c:v>
                </c:pt>
              </c:numCache>
            </c:numRef>
          </c:val>
          <c:extLst>
            <c:ext xmlns:c16="http://schemas.microsoft.com/office/drawing/2014/chart" uri="{C3380CC4-5D6E-409C-BE32-E72D297353CC}">
              <c16:uniqueId val="{00000006-B32D-C747-A4F2-781B4A172C44}"/>
            </c:ext>
          </c:extLst>
        </c:ser>
        <c:dLbls>
          <c:showLegendKey val="0"/>
          <c:showVal val="0"/>
          <c:showCatName val="0"/>
          <c:showSerName val="0"/>
          <c:showPercent val="0"/>
          <c:showBubbleSize val="0"/>
        </c:dLbls>
        <c:gapWidth val="30"/>
        <c:overlap val="100"/>
        <c:axId val="1241188112"/>
        <c:axId val="1056349920"/>
      </c:barChart>
      <c:catAx>
        <c:axId val="12411881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056349920"/>
        <c:crosses val="autoZero"/>
        <c:auto val="1"/>
        <c:lblAlgn val="ctr"/>
        <c:lblOffset val="100"/>
        <c:noMultiLvlLbl val="0"/>
      </c:catAx>
      <c:valAx>
        <c:axId val="105634992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2411881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100"/>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60" b="0" i="0" u="none" strike="noStrike" kern="1200" spc="0" baseline="0">
                <a:solidFill>
                  <a:schemeClr val="tx1">
                    <a:lumMod val="65000"/>
                    <a:lumOff val="35000"/>
                  </a:schemeClr>
                </a:solidFill>
                <a:latin typeface="+mn-lt"/>
                <a:ea typeface="+mn-ea"/>
                <a:cs typeface="+mn-cs"/>
              </a:defRPr>
            </a:pPr>
            <a:r>
              <a:rPr lang="en-GB"/>
              <a:t>Social benefit expenditure (economic classification) by type, % of GNI, plus provident fund withdrawals</a:t>
            </a:r>
          </a:p>
        </c:rich>
      </c:tx>
      <c:overlay val="0"/>
      <c:spPr>
        <a:noFill/>
        <a:ln>
          <a:noFill/>
        </a:ln>
        <a:effectLst/>
      </c:spPr>
      <c:txPr>
        <a:bodyPr rot="0" spcFirstLastPara="1" vertOverflow="ellipsis" vert="horz" wrap="square" anchor="ctr" anchorCtr="1"/>
        <a:lstStyle/>
        <a:p>
          <a:pPr>
            <a:defRPr sz="126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TUV!$G$97</c:f>
              <c:strCache>
                <c:ptCount val="1"/>
                <c:pt idx="0">
                  <c:v>Social insurance benefits (271)</c:v>
                </c:pt>
              </c:strCache>
            </c:strRef>
          </c:tx>
          <c:spPr>
            <a:solidFill>
              <a:schemeClr val="accent1"/>
            </a:solidFill>
            <a:ln>
              <a:noFill/>
            </a:ln>
            <a:effectLst/>
          </c:spPr>
          <c:invertIfNegative val="0"/>
          <c:cat>
            <c:numRef>
              <c:f>TUV!$R$9:$AC$9</c:f>
              <c:numCache>
                <c:formatCode>General</c:formatCode>
                <c:ptCount val="11"/>
                <c:pt idx="0">
                  <c:v>2012</c:v>
                </c:pt>
                <c:pt idx="1">
                  <c:v>2013</c:v>
                </c:pt>
                <c:pt idx="2">
                  <c:v>2014</c:v>
                </c:pt>
                <c:pt idx="3">
                  <c:v>2015</c:v>
                </c:pt>
                <c:pt idx="4">
                  <c:v>2016</c:v>
                </c:pt>
                <c:pt idx="5">
                  <c:v>2017</c:v>
                </c:pt>
                <c:pt idx="6">
                  <c:v>2018</c:v>
                </c:pt>
                <c:pt idx="7">
                  <c:v>2019</c:v>
                </c:pt>
                <c:pt idx="8">
                  <c:v>2020</c:v>
                </c:pt>
                <c:pt idx="9">
                  <c:v>2021</c:v>
                </c:pt>
                <c:pt idx="10">
                  <c:v>2022</c:v>
                </c:pt>
              </c:numCache>
            </c:numRef>
          </c:cat>
          <c:val>
            <c:numRef>
              <c:f>TUV!$R$97:$AA$97</c:f>
              <c:numCache>
                <c:formatCode>0.00%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0973-8545-90CB-2F00A299C862}"/>
            </c:ext>
          </c:extLst>
        </c:ser>
        <c:ser>
          <c:idx val="1"/>
          <c:order val="1"/>
          <c:tx>
            <c:strRef>
              <c:f>TUV!$G$98</c:f>
              <c:strCache>
                <c:ptCount val="1"/>
                <c:pt idx="0">
                  <c:v>Social assistance benefits (272)</c:v>
                </c:pt>
              </c:strCache>
            </c:strRef>
          </c:tx>
          <c:spPr>
            <a:solidFill>
              <a:schemeClr val="accent2"/>
            </a:solidFill>
            <a:ln>
              <a:noFill/>
            </a:ln>
            <a:effectLst/>
          </c:spPr>
          <c:invertIfNegative val="0"/>
          <c:cat>
            <c:numRef>
              <c:f>TUV!$R$9:$AC$9</c:f>
              <c:numCache>
                <c:formatCode>General</c:formatCode>
                <c:ptCount val="11"/>
                <c:pt idx="0">
                  <c:v>2012</c:v>
                </c:pt>
                <c:pt idx="1">
                  <c:v>2013</c:v>
                </c:pt>
                <c:pt idx="2">
                  <c:v>2014</c:v>
                </c:pt>
                <c:pt idx="3">
                  <c:v>2015</c:v>
                </c:pt>
                <c:pt idx="4">
                  <c:v>2016</c:v>
                </c:pt>
                <c:pt idx="5">
                  <c:v>2017</c:v>
                </c:pt>
                <c:pt idx="6">
                  <c:v>2018</c:v>
                </c:pt>
                <c:pt idx="7">
                  <c:v>2019</c:v>
                </c:pt>
                <c:pt idx="8">
                  <c:v>2020</c:v>
                </c:pt>
                <c:pt idx="9">
                  <c:v>2021</c:v>
                </c:pt>
                <c:pt idx="10">
                  <c:v>2022</c:v>
                </c:pt>
              </c:numCache>
            </c:numRef>
          </c:cat>
          <c:val>
            <c:numRef>
              <c:f>TUV!$R$98:$AA$98</c:f>
              <c:numCache>
                <c:formatCode>0.00%</c:formatCode>
                <c:ptCount val="10"/>
                <c:pt idx="0">
                  <c:v>4.4869710472220988E-3</c:v>
                </c:pt>
                <c:pt idx="1">
                  <c:v>3.8856086632790355E-3</c:v>
                </c:pt>
                <c:pt idx="2">
                  <c:v>5.2975652550748082E-3</c:v>
                </c:pt>
                <c:pt idx="3">
                  <c:v>5.027957267109571E-3</c:v>
                </c:pt>
                <c:pt idx="4">
                  <c:v>4.5698027528399635E-3</c:v>
                </c:pt>
                <c:pt idx="5">
                  <c:v>4.7083139637801733E-3</c:v>
                </c:pt>
                <c:pt idx="6">
                  <c:v>4.2604747769551983E-3</c:v>
                </c:pt>
                <c:pt idx="7">
                  <c:v>5.2528843611481715E-3</c:v>
                </c:pt>
                <c:pt idx="8">
                  <c:v>5.3310099276017457E-3</c:v>
                </c:pt>
                <c:pt idx="9">
                  <c:v>6.7423530291870013E-3</c:v>
                </c:pt>
              </c:numCache>
            </c:numRef>
          </c:val>
          <c:extLst>
            <c:ext xmlns:c16="http://schemas.microsoft.com/office/drawing/2014/chart" uri="{C3380CC4-5D6E-409C-BE32-E72D297353CC}">
              <c16:uniqueId val="{00000001-0973-8545-90CB-2F00A299C862}"/>
            </c:ext>
          </c:extLst>
        </c:ser>
        <c:ser>
          <c:idx val="2"/>
          <c:order val="2"/>
          <c:tx>
            <c:strRef>
              <c:f>TUV!$G$99</c:f>
              <c:strCache>
                <c:ptCount val="1"/>
                <c:pt idx="0">
                  <c:v>Public servant benefits (273)</c:v>
                </c:pt>
              </c:strCache>
            </c:strRef>
          </c:tx>
          <c:spPr>
            <a:solidFill>
              <a:schemeClr val="accent3"/>
            </a:solidFill>
            <a:ln>
              <a:noFill/>
            </a:ln>
            <a:effectLst/>
          </c:spPr>
          <c:invertIfNegative val="0"/>
          <c:cat>
            <c:numRef>
              <c:f>TUV!$R$9:$AC$9</c:f>
              <c:numCache>
                <c:formatCode>General</c:formatCode>
                <c:ptCount val="11"/>
                <c:pt idx="0">
                  <c:v>2012</c:v>
                </c:pt>
                <c:pt idx="1">
                  <c:v>2013</c:v>
                </c:pt>
                <c:pt idx="2">
                  <c:v>2014</c:v>
                </c:pt>
                <c:pt idx="3">
                  <c:v>2015</c:v>
                </c:pt>
                <c:pt idx="4">
                  <c:v>2016</c:v>
                </c:pt>
                <c:pt idx="5">
                  <c:v>2017</c:v>
                </c:pt>
                <c:pt idx="6">
                  <c:v>2018</c:v>
                </c:pt>
                <c:pt idx="7">
                  <c:v>2019</c:v>
                </c:pt>
                <c:pt idx="8">
                  <c:v>2020</c:v>
                </c:pt>
                <c:pt idx="9">
                  <c:v>2021</c:v>
                </c:pt>
                <c:pt idx="10">
                  <c:v>2022</c:v>
                </c:pt>
              </c:numCache>
            </c:numRef>
          </c:cat>
          <c:val>
            <c:numRef>
              <c:f>TUV!$R$99:$AA$99</c:f>
              <c:numCache>
                <c:formatCode>0.00%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0973-8545-90CB-2F00A299C862}"/>
            </c:ext>
          </c:extLst>
        </c:ser>
        <c:ser>
          <c:idx val="3"/>
          <c:order val="3"/>
          <c:tx>
            <c:strRef>
              <c:f>TUV!$G$102</c:f>
              <c:strCache>
                <c:ptCount val="1"/>
                <c:pt idx="0">
                  <c:v>Provident fund withdrawals</c:v>
                </c:pt>
              </c:strCache>
            </c:strRef>
          </c:tx>
          <c:spPr>
            <a:pattFill prst="dkUpDiag">
              <a:fgClr>
                <a:schemeClr val="accent5"/>
              </a:fgClr>
              <a:bgClr>
                <a:schemeClr val="bg1"/>
              </a:bgClr>
            </a:pattFill>
            <a:ln>
              <a:noFill/>
            </a:ln>
            <a:effectLst/>
          </c:spPr>
          <c:invertIfNegative val="0"/>
          <c:cat>
            <c:numRef>
              <c:f>TUV!$R$9:$AC$9</c:f>
              <c:numCache>
                <c:formatCode>General</c:formatCode>
                <c:ptCount val="11"/>
                <c:pt idx="0">
                  <c:v>2012</c:v>
                </c:pt>
                <c:pt idx="1">
                  <c:v>2013</c:v>
                </c:pt>
                <c:pt idx="2">
                  <c:v>2014</c:v>
                </c:pt>
                <c:pt idx="3">
                  <c:v>2015</c:v>
                </c:pt>
                <c:pt idx="4">
                  <c:v>2016</c:v>
                </c:pt>
                <c:pt idx="5">
                  <c:v>2017</c:v>
                </c:pt>
                <c:pt idx="6">
                  <c:v>2018</c:v>
                </c:pt>
                <c:pt idx="7">
                  <c:v>2019</c:v>
                </c:pt>
                <c:pt idx="8">
                  <c:v>2020</c:v>
                </c:pt>
                <c:pt idx="9">
                  <c:v>2021</c:v>
                </c:pt>
                <c:pt idx="10">
                  <c:v>2022</c:v>
                </c:pt>
              </c:numCache>
            </c:numRef>
          </c:cat>
          <c:val>
            <c:numRef>
              <c:f>TUV!$R$102:$AA$102</c:f>
              <c:numCache>
                <c:formatCode>0.00%</c:formatCode>
                <c:ptCount val="10"/>
                <c:pt idx="0">
                  <c:v>6.904925337431024E-2</c:v>
                </c:pt>
                <c:pt idx="1">
                  <c:v>6.2368489804449194E-2</c:v>
                </c:pt>
                <c:pt idx="2">
                  <c:v>7.0981384885591123E-2</c:v>
                </c:pt>
                <c:pt idx="3">
                  <c:v>7.6409063401887203E-2</c:v>
                </c:pt>
                <c:pt idx="4">
                  <c:v>4.6768820630704644E-2</c:v>
                </c:pt>
                <c:pt idx="5">
                  <c:v>5.7341779314312634E-2</c:v>
                </c:pt>
                <c:pt idx="6">
                  <c:v>4.6273568138645804E-2</c:v>
                </c:pt>
                <c:pt idx="7">
                  <c:v>0</c:v>
                </c:pt>
                <c:pt idx="8">
                  <c:v>0</c:v>
                </c:pt>
                <c:pt idx="9">
                  <c:v>0</c:v>
                </c:pt>
              </c:numCache>
            </c:numRef>
          </c:val>
          <c:extLst>
            <c:ext xmlns:c16="http://schemas.microsoft.com/office/drawing/2014/chart" uri="{C3380CC4-5D6E-409C-BE32-E72D297353CC}">
              <c16:uniqueId val="{00000003-0973-8545-90CB-2F00A299C862}"/>
            </c:ext>
          </c:extLst>
        </c:ser>
        <c:dLbls>
          <c:showLegendKey val="0"/>
          <c:showVal val="0"/>
          <c:showCatName val="0"/>
          <c:showSerName val="0"/>
          <c:showPercent val="0"/>
          <c:showBubbleSize val="0"/>
        </c:dLbls>
        <c:gapWidth val="30"/>
        <c:overlap val="100"/>
        <c:axId val="1241188112"/>
        <c:axId val="1056349920"/>
      </c:barChart>
      <c:lineChart>
        <c:grouping val="standard"/>
        <c:varyColors val="0"/>
        <c:ser>
          <c:idx val="4"/>
          <c:order val="4"/>
          <c:tx>
            <c:strRef>
              <c:f>TUV!$G$100</c:f>
              <c:strCache>
                <c:ptCount val="1"/>
                <c:pt idx="0">
                  <c:v>Social benefits (27)</c:v>
                </c:pt>
              </c:strCache>
            </c:strRef>
          </c:tx>
          <c:spPr>
            <a:ln w="25400" cap="rnd">
              <a:noFill/>
              <a:round/>
            </a:ln>
            <a:effectLst/>
          </c:spPr>
          <c:marker>
            <c:symbol val="circle"/>
            <c:size val="5"/>
            <c:spPr>
              <a:solidFill>
                <a:schemeClr val="tx1"/>
              </a:solidFill>
              <a:ln w="9525">
                <a:noFill/>
              </a:ln>
              <a:effectLst/>
            </c:spPr>
          </c:marker>
          <c:dLbls>
            <c:spPr>
              <a:noFill/>
              <a:ln>
                <a:noFill/>
              </a:ln>
              <a:effectLst/>
            </c:spPr>
            <c:txPr>
              <a:bodyPr rot="0" spcFirstLastPara="1" vertOverflow="ellipsis" vert="horz" wrap="square" anchor="ctr" anchorCtr="1"/>
              <a:lstStyle/>
              <a:p>
                <a:pPr>
                  <a:defRPr sz="105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eparator>, </c:separator>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TUV!$R$9:$AC$9</c:f>
              <c:numCache>
                <c:formatCode>General</c:formatCode>
                <c:ptCount val="11"/>
                <c:pt idx="0">
                  <c:v>2012</c:v>
                </c:pt>
                <c:pt idx="1">
                  <c:v>2013</c:v>
                </c:pt>
                <c:pt idx="2">
                  <c:v>2014</c:v>
                </c:pt>
                <c:pt idx="3">
                  <c:v>2015</c:v>
                </c:pt>
                <c:pt idx="4">
                  <c:v>2016</c:v>
                </c:pt>
                <c:pt idx="5">
                  <c:v>2017</c:v>
                </c:pt>
                <c:pt idx="6">
                  <c:v>2018</c:v>
                </c:pt>
                <c:pt idx="7">
                  <c:v>2019</c:v>
                </c:pt>
                <c:pt idx="8">
                  <c:v>2020</c:v>
                </c:pt>
                <c:pt idx="9">
                  <c:v>2021</c:v>
                </c:pt>
                <c:pt idx="10">
                  <c:v>2022</c:v>
                </c:pt>
              </c:numCache>
            </c:numRef>
          </c:cat>
          <c:val>
            <c:numRef>
              <c:f>TUV!$R$100:$AA$100</c:f>
              <c:numCache>
                <c:formatCode>0.00%</c:formatCode>
                <c:ptCount val="10"/>
                <c:pt idx="0">
                  <c:v>4.4869710472220988E-3</c:v>
                </c:pt>
                <c:pt idx="1">
                  <c:v>3.8856086632790355E-3</c:v>
                </c:pt>
                <c:pt idx="2">
                  <c:v>5.2975652550748082E-3</c:v>
                </c:pt>
                <c:pt idx="3">
                  <c:v>5.027957267109571E-3</c:v>
                </c:pt>
                <c:pt idx="4">
                  <c:v>4.5698027528399635E-3</c:v>
                </c:pt>
                <c:pt idx="5">
                  <c:v>4.7083139637801733E-3</c:v>
                </c:pt>
                <c:pt idx="6">
                  <c:v>4.2604747769551983E-3</c:v>
                </c:pt>
                <c:pt idx="7">
                  <c:v>5.2528843611481715E-3</c:v>
                </c:pt>
                <c:pt idx="8">
                  <c:v>5.3310099276017457E-3</c:v>
                </c:pt>
                <c:pt idx="9">
                  <c:v>6.7423530291870013E-3</c:v>
                </c:pt>
              </c:numCache>
            </c:numRef>
          </c:val>
          <c:smooth val="0"/>
          <c:extLst>
            <c:ext xmlns:c16="http://schemas.microsoft.com/office/drawing/2014/chart" uri="{C3380CC4-5D6E-409C-BE32-E72D297353CC}">
              <c16:uniqueId val="{00000004-0973-8545-90CB-2F00A299C862}"/>
            </c:ext>
          </c:extLst>
        </c:ser>
        <c:dLbls>
          <c:showLegendKey val="0"/>
          <c:showVal val="0"/>
          <c:showCatName val="0"/>
          <c:showSerName val="0"/>
          <c:showPercent val="0"/>
          <c:showBubbleSize val="0"/>
        </c:dLbls>
        <c:marker val="1"/>
        <c:smooth val="0"/>
        <c:axId val="1241188112"/>
        <c:axId val="1056349920"/>
      </c:lineChart>
      <c:catAx>
        <c:axId val="12411881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1056349920"/>
        <c:crosses val="autoZero"/>
        <c:auto val="1"/>
        <c:lblAlgn val="ctr"/>
        <c:lblOffset val="100"/>
        <c:noMultiLvlLbl val="0"/>
      </c:catAx>
      <c:valAx>
        <c:axId val="105634992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12411881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050"/>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chemeClr val="tx1">
                    <a:lumMod val="65000"/>
                    <a:lumOff val="35000"/>
                  </a:schemeClr>
                </a:solidFill>
                <a:latin typeface="+mn-lt"/>
                <a:ea typeface="+mn-ea"/>
                <a:cs typeface="+mn-cs"/>
              </a:defRPr>
            </a:pPr>
            <a:r>
              <a:rPr lang="en-GB"/>
              <a:t>Social assistance expenditure (economic classification) by function (COFOG), % of GNI</a:t>
            </a:r>
          </a:p>
        </c:rich>
      </c:tx>
      <c:overlay val="0"/>
      <c:spPr>
        <a:noFill/>
        <a:ln>
          <a:noFill/>
        </a:ln>
        <a:effectLst/>
      </c:spPr>
      <c:txPr>
        <a:bodyPr rot="0" spcFirstLastPara="1" vertOverflow="ellipsis" vert="horz" wrap="square" anchor="ctr" anchorCtr="1"/>
        <a:lstStyle/>
        <a:p>
          <a:pPr>
            <a:defRPr sz="132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TUV!$G$166</c:f>
              <c:strCache>
                <c:ptCount val="1"/>
                <c:pt idx="0">
                  <c:v>Sickness and disability (7101)</c:v>
                </c:pt>
              </c:strCache>
            </c:strRef>
          </c:tx>
          <c:spPr>
            <a:solidFill>
              <a:schemeClr val="accent1"/>
            </a:solidFill>
            <a:ln>
              <a:noFill/>
            </a:ln>
            <a:effectLst/>
          </c:spPr>
          <c:invertIfNegative val="0"/>
          <c:cat>
            <c:numRef>
              <c:f>TUV!$N$9:$AC$9</c:f>
              <c:numCache>
                <c:formatCode>General</c:formatCode>
                <c:ptCount val="15"/>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numCache>
            </c:numRef>
          </c:cat>
          <c:val>
            <c:numRef>
              <c:f>TUV!$N$166:$AC$166</c:f>
              <c:numCache>
                <c:formatCode>0.00%</c:formatCode>
                <c:ptCount val="15"/>
                <c:pt idx="0">
                  <c:v>0</c:v>
                </c:pt>
                <c:pt idx="1">
                  <c:v>0</c:v>
                </c:pt>
                <c:pt idx="2">
                  <c:v>0</c:v>
                </c:pt>
                <c:pt idx="3">
                  <c:v>0</c:v>
                </c:pt>
                <c:pt idx="4">
                  <c:v>0</c:v>
                </c:pt>
                <c:pt idx="5">
                  <c:v>0</c:v>
                </c:pt>
                <c:pt idx="6">
                  <c:v>0</c:v>
                </c:pt>
                <c:pt idx="7">
                  <c:v>1.0631803912830812E-3</c:v>
                </c:pt>
                <c:pt idx="8">
                  <c:v>8.6743070316653962E-4</c:v>
                </c:pt>
                <c:pt idx="9">
                  <c:v>1.0259201489925826E-3</c:v>
                </c:pt>
                <c:pt idx="10">
                  <c:v>1.0207792664190299E-3</c:v>
                </c:pt>
                <c:pt idx="11">
                  <c:v>1.0112813676577889E-3</c:v>
                </c:pt>
                <c:pt idx="12">
                  <c:v>1.0263220432676628E-3</c:v>
                </c:pt>
                <c:pt idx="13">
                  <c:v>1.9914279054090624E-3</c:v>
                </c:pt>
                <c:pt idx="14">
                  <c:v>1.8337903609599139E-3</c:v>
                </c:pt>
              </c:numCache>
            </c:numRef>
          </c:val>
          <c:extLst>
            <c:ext xmlns:c16="http://schemas.microsoft.com/office/drawing/2014/chart" uri="{C3380CC4-5D6E-409C-BE32-E72D297353CC}">
              <c16:uniqueId val="{00000000-F0F1-474B-856F-BB8149FBDA44}"/>
            </c:ext>
          </c:extLst>
        </c:ser>
        <c:ser>
          <c:idx val="1"/>
          <c:order val="1"/>
          <c:tx>
            <c:strRef>
              <c:f>TUV!$G$167</c:f>
              <c:strCache>
                <c:ptCount val="1"/>
                <c:pt idx="0">
                  <c:v>Old age and survivors (7102/3)</c:v>
                </c:pt>
              </c:strCache>
            </c:strRef>
          </c:tx>
          <c:spPr>
            <a:solidFill>
              <a:schemeClr val="accent2"/>
            </a:solidFill>
            <a:ln>
              <a:noFill/>
            </a:ln>
            <a:effectLst/>
          </c:spPr>
          <c:invertIfNegative val="0"/>
          <c:cat>
            <c:numRef>
              <c:f>TUV!$N$9:$AC$9</c:f>
              <c:numCache>
                <c:formatCode>General</c:formatCode>
                <c:ptCount val="15"/>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numCache>
            </c:numRef>
          </c:cat>
          <c:val>
            <c:numRef>
              <c:f>TUV!$N$167:$AC$167</c:f>
              <c:numCache>
                <c:formatCode>0.00%</c:formatCode>
                <c:ptCount val="15"/>
                <c:pt idx="0">
                  <c:v>1.7332488369368076E-3</c:v>
                </c:pt>
                <c:pt idx="1">
                  <c:v>3.5777006923177405E-3</c:v>
                </c:pt>
                <c:pt idx="2">
                  <c:v>3.7013415123545263E-3</c:v>
                </c:pt>
                <c:pt idx="3">
                  <c:v>4.0504871567759084E-3</c:v>
                </c:pt>
                <c:pt idx="4">
                  <c:v>4.4869710472220988E-3</c:v>
                </c:pt>
                <c:pt idx="5">
                  <c:v>3.8856086632790355E-3</c:v>
                </c:pt>
                <c:pt idx="6">
                  <c:v>5.2975652550748082E-3</c:v>
                </c:pt>
                <c:pt idx="7">
                  <c:v>3.96477687582649E-3</c:v>
                </c:pt>
                <c:pt idx="8">
                  <c:v>3.702372049673424E-3</c:v>
                </c:pt>
                <c:pt idx="9">
                  <c:v>3.6823938147875902E-3</c:v>
                </c:pt>
                <c:pt idx="10">
                  <c:v>3.2396955105361684E-3</c:v>
                </c:pt>
                <c:pt idx="11">
                  <c:v>4.2416029934903825E-3</c:v>
                </c:pt>
                <c:pt idx="12">
                  <c:v>4.3046878843340831E-3</c:v>
                </c:pt>
                <c:pt idx="13">
                  <c:v>4.7509251237779397E-3</c:v>
                </c:pt>
                <c:pt idx="14">
                  <c:v>9.3821832421204891E-3</c:v>
                </c:pt>
              </c:numCache>
            </c:numRef>
          </c:val>
          <c:extLst>
            <c:ext xmlns:c16="http://schemas.microsoft.com/office/drawing/2014/chart" uri="{C3380CC4-5D6E-409C-BE32-E72D297353CC}">
              <c16:uniqueId val="{00000001-F0F1-474B-856F-BB8149FBDA44}"/>
            </c:ext>
          </c:extLst>
        </c:ser>
        <c:ser>
          <c:idx val="2"/>
          <c:order val="2"/>
          <c:tx>
            <c:strRef>
              <c:f>TUV!$G$168</c:f>
              <c:strCache>
                <c:ptCount val="1"/>
                <c:pt idx="0">
                  <c:v>Family and children (7104)</c:v>
                </c:pt>
              </c:strCache>
            </c:strRef>
          </c:tx>
          <c:spPr>
            <a:solidFill>
              <a:schemeClr val="accent3"/>
            </a:solidFill>
            <a:ln>
              <a:noFill/>
            </a:ln>
            <a:effectLst/>
          </c:spPr>
          <c:invertIfNegative val="0"/>
          <c:cat>
            <c:numRef>
              <c:f>TUV!$N$9:$AC$9</c:f>
              <c:numCache>
                <c:formatCode>General</c:formatCode>
                <c:ptCount val="15"/>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numCache>
            </c:numRef>
          </c:cat>
          <c:val>
            <c:numRef>
              <c:f>TUV!$N$168:$AC$168</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2-F0F1-474B-856F-BB8149FBDA44}"/>
            </c:ext>
          </c:extLst>
        </c:ser>
        <c:ser>
          <c:idx val="3"/>
          <c:order val="3"/>
          <c:tx>
            <c:strRef>
              <c:f>TUV!$G$169</c:f>
              <c:strCache>
                <c:ptCount val="1"/>
                <c:pt idx="0">
                  <c:v>Unemployment (7105)</c:v>
                </c:pt>
              </c:strCache>
            </c:strRef>
          </c:tx>
          <c:spPr>
            <a:solidFill>
              <a:schemeClr val="accent4"/>
            </a:solidFill>
            <a:ln>
              <a:noFill/>
            </a:ln>
            <a:effectLst/>
          </c:spPr>
          <c:invertIfNegative val="0"/>
          <c:cat>
            <c:numRef>
              <c:f>TUV!$N$9:$AC$9</c:f>
              <c:numCache>
                <c:formatCode>General</c:formatCode>
                <c:ptCount val="15"/>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numCache>
            </c:numRef>
          </c:cat>
          <c:val>
            <c:numRef>
              <c:f>TUV!$N$169:$AC$169</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3-F0F1-474B-856F-BB8149FBDA44}"/>
            </c:ext>
          </c:extLst>
        </c:ser>
        <c:ser>
          <c:idx val="5"/>
          <c:order val="4"/>
          <c:tx>
            <c:strRef>
              <c:f>TUV!$G$170</c:f>
              <c:strCache>
                <c:ptCount val="1"/>
                <c:pt idx="0">
                  <c:v>Housing (7106)</c:v>
                </c:pt>
              </c:strCache>
            </c:strRef>
          </c:tx>
          <c:spPr>
            <a:solidFill>
              <a:schemeClr val="accent6"/>
            </a:solidFill>
            <a:ln>
              <a:noFill/>
            </a:ln>
            <a:effectLst/>
          </c:spPr>
          <c:invertIfNegative val="0"/>
          <c:cat>
            <c:numRef>
              <c:f>TUV!$N$9:$AC$9</c:f>
              <c:numCache>
                <c:formatCode>General</c:formatCode>
                <c:ptCount val="15"/>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numCache>
            </c:numRef>
          </c:cat>
          <c:val>
            <c:numRef>
              <c:f>TUV!$N$170:$AC$170</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4-F0F1-474B-856F-BB8149FBDA44}"/>
            </c:ext>
          </c:extLst>
        </c:ser>
        <c:ser>
          <c:idx val="6"/>
          <c:order val="5"/>
          <c:tx>
            <c:strRef>
              <c:f>TUV!$G$171</c:f>
              <c:strCache>
                <c:ptCount val="1"/>
                <c:pt idx="0">
                  <c:v>Social exclusion n.e.c (7107)</c:v>
                </c:pt>
              </c:strCache>
            </c:strRef>
          </c:tx>
          <c:spPr>
            <a:solidFill>
              <a:schemeClr val="accent1">
                <a:lumMod val="60000"/>
              </a:schemeClr>
            </a:solidFill>
            <a:ln>
              <a:noFill/>
            </a:ln>
            <a:effectLst/>
          </c:spPr>
          <c:invertIfNegative val="0"/>
          <c:cat>
            <c:numRef>
              <c:f>TUV!$N$9:$AC$9</c:f>
              <c:numCache>
                <c:formatCode>General</c:formatCode>
                <c:ptCount val="15"/>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numCache>
            </c:numRef>
          </c:cat>
          <c:val>
            <c:numRef>
              <c:f>TUV!$N$171:$AC$171</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5-F0F1-474B-856F-BB8149FBDA44}"/>
            </c:ext>
          </c:extLst>
        </c:ser>
        <c:ser>
          <c:idx val="4"/>
          <c:order val="6"/>
          <c:tx>
            <c:strRef>
              <c:f>TUV!$G$172</c:f>
              <c:strCache>
                <c:ptCount val="1"/>
                <c:pt idx="0">
                  <c:v>Other (7108/9)</c:v>
                </c:pt>
              </c:strCache>
            </c:strRef>
          </c:tx>
          <c:spPr>
            <a:solidFill>
              <a:schemeClr val="accent5"/>
            </a:solidFill>
            <a:ln>
              <a:noFill/>
            </a:ln>
            <a:effectLst/>
          </c:spPr>
          <c:invertIfNegative val="0"/>
          <c:cat>
            <c:numRef>
              <c:f>TUV!$N$9:$AC$9</c:f>
              <c:numCache>
                <c:formatCode>General</c:formatCode>
                <c:ptCount val="15"/>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numCache>
            </c:numRef>
          </c:cat>
          <c:val>
            <c:numRef>
              <c:f>TUV!$N$172:$AC$172</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6-F0F1-474B-856F-BB8149FBDA44}"/>
            </c:ext>
          </c:extLst>
        </c:ser>
        <c:dLbls>
          <c:showLegendKey val="0"/>
          <c:showVal val="0"/>
          <c:showCatName val="0"/>
          <c:showSerName val="0"/>
          <c:showPercent val="0"/>
          <c:showBubbleSize val="0"/>
        </c:dLbls>
        <c:gapWidth val="30"/>
        <c:overlap val="100"/>
        <c:axId val="1241188112"/>
        <c:axId val="1056349920"/>
      </c:barChart>
      <c:catAx>
        <c:axId val="12411881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056349920"/>
        <c:crosses val="autoZero"/>
        <c:auto val="1"/>
        <c:lblAlgn val="ctr"/>
        <c:lblOffset val="100"/>
        <c:noMultiLvlLbl val="0"/>
      </c:catAx>
      <c:valAx>
        <c:axId val="105634992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2411881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100"/>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chemeClr val="tx1">
                    <a:lumMod val="65000"/>
                    <a:lumOff val="35000"/>
                  </a:schemeClr>
                </a:solidFill>
                <a:latin typeface="+mn-lt"/>
                <a:ea typeface="+mn-ea"/>
                <a:cs typeface="+mn-cs"/>
              </a:defRPr>
            </a:pPr>
            <a:r>
              <a:rPr lang="en-GB"/>
              <a:t>Social benefit expenditure (economic classification) by type, % of GNI, plus provident fund withdrawals</a:t>
            </a:r>
          </a:p>
        </c:rich>
      </c:tx>
      <c:overlay val="0"/>
      <c:spPr>
        <a:noFill/>
        <a:ln>
          <a:noFill/>
        </a:ln>
        <a:effectLst/>
      </c:spPr>
      <c:txPr>
        <a:bodyPr rot="0" spcFirstLastPara="1" vertOverflow="ellipsis" vert="horz" wrap="square" anchor="ctr" anchorCtr="1"/>
        <a:lstStyle/>
        <a:p>
          <a:pPr>
            <a:defRPr sz="132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spPr>
            <a:solidFill>
              <a:schemeClr val="accent1"/>
            </a:solidFill>
            <a:ln>
              <a:noFill/>
            </a:ln>
            <a:effectLst/>
          </c:spPr>
          <c:invertIfNegative val="0"/>
          <c:cat>
            <c:numRef>
              <c:f>VUT!$P$9:$AB$9</c:f>
              <c:numCache>
                <c:formatCode>General</c:formatCode>
                <c:ptCount val="13"/>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numCache>
            </c:numRef>
          </c:cat>
          <c:val>
            <c:numRef>
              <c:f>VUT!$P$97:$AB$97</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5="http://schemas.microsoft.com/office/drawing/2012/chart" uri="{02D57815-91ED-43cb-92C2-25804820EDAC}">
              <c15:filteredSeriesTitle>
                <c15:tx>
                  <c:strRef>
                    <c:extLst>
                      <c:ext uri="{02D57815-91ED-43cb-92C2-25804820EDAC}">
                        <c15:formulaRef>
                          <c15:sqref> </c15:sqref>
                        </c15:formulaRef>
                      </c:ext>
                    </c:extLst>
                  </c:strRef>
                </c15:tx>
              </c15:filteredSeriesTitle>
            </c:ext>
            <c:ext xmlns:c16="http://schemas.microsoft.com/office/drawing/2014/chart" uri="{C3380CC4-5D6E-409C-BE32-E72D297353CC}">
              <c16:uniqueId val="{00000000-1CDB-AE48-91C7-A2489D8194A5}"/>
            </c:ext>
          </c:extLst>
        </c:ser>
        <c:ser>
          <c:idx val="1"/>
          <c:order val="1"/>
          <c:spPr>
            <a:solidFill>
              <a:schemeClr val="accent2"/>
            </a:solidFill>
            <a:ln>
              <a:noFill/>
            </a:ln>
            <a:effectLst/>
          </c:spPr>
          <c:invertIfNegative val="0"/>
          <c:cat>
            <c:numRef>
              <c:f>VUT!$P$9:$AB$9</c:f>
              <c:numCache>
                <c:formatCode>General</c:formatCode>
                <c:ptCount val="13"/>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numCache>
            </c:numRef>
          </c:cat>
          <c:val>
            <c:numRef>
              <c:f>VUT!$P$98:$AB$98</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5="http://schemas.microsoft.com/office/drawing/2012/chart" uri="{02D57815-91ED-43cb-92C2-25804820EDAC}">
              <c15:filteredSeriesTitle>
                <c15:tx>
                  <c:strRef>
                    <c:extLst>
                      <c:ext uri="{02D57815-91ED-43cb-92C2-25804820EDAC}">
                        <c15:formulaRef>
                          <c15:sqref> </c15:sqref>
                        </c15:formulaRef>
                      </c:ext>
                    </c:extLst>
                  </c:strRef>
                </c15:tx>
              </c15:filteredSeriesTitle>
            </c:ext>
            <c:ext xmlns:c16="http://schemas.microsoft.com/office/drawing/2014/chart" uri="{C3380CC4-5D6E-409C-BE32-E72D297353CC}">
              <c16:uniqueId val="{00000001-1CDB-AE48-91C7-A2489D8194A5}"/>
            </c:ext>
          </c:extLst>
        </c:ser>
        <c:ser>
          <c:idx val="2"/>
          <c:order val="2"/>
          <c:spPr>
            <a:solidFill>
              <a:schemeClr val="accent3"/>
            </a:solidFill>
            <a:ln>
              <a:noFill/>
            </a:ln>
            <a:effectLst/>
          </c:spPr>
          <c:invertIfNegative val="0"/>
          <c:cat>
            <c:numRef>
              <c:f>VUT!$P$9:$AB$9</c:f>
              <c:numCache>
                <c:formatCode>General</c:formatCode>
                <c:ptCount val="13"/>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numCache>
            </c:numRef>
          </c:cat>
          <c:val>
            <c:numRef>
              <c:f>VUT!$P$99:$AB$99</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5="http://schemas.microsoft.com/office/drawing/2012/chart" uri="{02D57815-91ED-43cb-92C2-25804820EDAC}">
              <c15:filteredSeriesTitle>
                <c15:tx>
                  <c:strRef>
                    <c:extLst>
                      <c:ext uri="{02D57815-91ED-43cb-92C2-25804820EDAC}">
                        <c15:formulaRef>
                          <c15:sqref> </c15:sqref>
                        </c15:formulaRef>
                      </c:ext>
                    </c:extLst>
                  </c:strRef>
                </c15:tx>
              </c15:filteredSeriesTitle>
            </c:ext>
            <c:ext xmlns:c16="http://schemas.microsoft.com/office/drawing/2014/chart" uri="{C3380CC4-5D6E-409C-BE32-E72D297353CC}">
              <c16:uniqueId val="{00000002-1CDB-AE48-91C7-A2489D8194A5}"/>
            </c:ext>
          </c:extLst>
        </c:ser>
        <c:ser>
          <c:idx val="3"/>
          <c:order val="3"/>
          <c:spPr>
            <a:pattFill prst="dkUpDiag">
              <a:fgClr>
                <a:schemeClr val="accent5"/>
              </a:fgClr>
              <a:bgClr>
                <a:schemeClr val="bg1"/>
              </a:bgClr>
            </a:pattFill>
            <a:ln>
              <a:noFill/>
            </a:ln>
            <a:effectLst/>
          </c:spPr>
          <c:invertIfNegative val="0"/>
          <c:cat>
            <c:numRef>
              <c:f>VUT!$P$9:$AB$9</c:f>
              <c:numCache>
                <c:formatCode>General</c:formatCode>
                <c:ptCount val="13"/>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numCache>
            </c:numRef>
          </c:cat>
          <c:val>
            <c:numRef>
              <c:f>VUT!$P$102:$AB$102</c:f>
              <c:numCache>
                <c:formatCode>0.00%</c:formatCode>
                <c:ptCount val="13"/>
                <c:pt idx="0">
                  <c:v>5.529764325006359E-3</c:v>
                </c:pt>
                <c:pt idx="1">
                  <c:v>6.3058064621327597E-3</c:v>
                </c:pt>
                <c:pt idx="2">
                  <c:v>7.7762482047980183E-3</c:v>
                </c:pt>
                <c:pt idx="3">
                  <c:v>7.9787634859735702E-3</c:v>
                </c:pt>
                <c:pt idx="4">
                  <c:v>8.1728750961943368E-3</c:v>
                </c:pt>
                <c:pt idx="5">
                  <c:v>9.5470088302463743E-3</c:v>
                </c:pt>
                <c:pt idx="6">
                  <c:v>6.9569593107185477E-3</c:v>
                </c:pt>
                <c:pt idx="7">
                  <c:v>6.2929336542075359E-3</c:v>
                </c:pt>
                <c:pt idx="8">
                  <c:v>8.1851668124290275E-3</c:v>
                </c:pt>
                <c:pt idx="9">
                  <c:v>6.7248425705744436E-3</c:v>
                </c:pt>
                <c:pt idx="10">
                  <c:v>8.3897309770188631E-3</c:v>
                </c:pt>
                <c:pt idx="11">
                  <c:v>1.5362690170319411E-2</c:v>
                </c:pt>
                <c:pt idx="12">
                  <c:v>7.3470670428227025E-3</c:v>
                </c:pt>
              </c:numCache>
            </c:numRef>
          </c:val>
          <c:extLst>
            <c:ext xmlns:c15="http://schemas.microsoft.com/office/drawing/2012/chart" uri="{02D57815-91ED-43cb-92C2-25804820EDAC}">
              <c15:filteredSeriesTitle>
                <c15:tx>
                  <c:strRef>
                    <c:extLst>
                      <c:ext uri="{02D57815-91ED-43cb-92C2-25804820EDAC}">
                        <c15:formulaRef>
                          <c15:sqref> </c15:sqref>
                        </c15:formulaRef>
                      </c:ext>
                    </c:extLst>
                  </c:strRef>
                </c15:tx>
              </c15:filteredSeriesTitle>
            </c:ext>
            <c:ext xmlns:c16="http://schemas.microsoft.com/office/drawing/2014/chart" uri="{C3380CC4-5D6E-409C-BE32-E72D297353CC}">
              <c16:uniqueId val="{00000003-1CDB-AE48-91C7-A2489D8194A5}"/>
            </c:ext>
          </c:extLst>
        </c:ser>
        <c:dLbls>
          <c:showLegendKey val="0"/>
          <c:showVal val="0"/>
          <c:showCatName val="0"/>
          <c:showSerName val="0"/>
          <c:showPercent val="0"/>
          <c:showBubbleSize val="0"/>
        </c:dLbls>
        <c:gapWidth val="30"/>
        <c:overlap val="100"/>
        <c:axId val="1241188112"/>
        <c:axId val="1056349920"/>
      </c:barChart>
      <c:lineChart>
        <c:grouping val="standard"/>
        <c:varyColors val="0"/>
        <c:ser>
          <c:idx val="4"/>
          <c:order val="4"/>
          <c:spPr>
            <a:ln w="25400" cap="rnd">
              <a:noFill/>
              <a:round/>
            </a:ln>
            <a:effectLst/>
          </c:spPr>
          <c:marker>
            <c:symbol val="circle"/>
            <c:size val="5"/>
            <c:spPr>
              <a:solidFill>
                <a:schemeClr val="accent5"/>
              </a:solidFill>
              <a:ln w="9525">
                <a:solidFill>
                  <a:schemeClr val="accent5"/>
                </a:solidFill>
              </a:ln>
              <a:effectLst/>
            </c:spPr>
          </c:marker>
          <c:dLbls>
            <c:spPr>
              <a:noFill/>
              <a:ln>
                <a:noFill/>
              </a:ln>
              <a:effectLst/>
            </c:spPr>
            <c:txPr>
              <a:bodyPr rot="0" spcFirstLastPara="1" vertOverflow="ellipsis" vert="horz" wrap="square" anchor="ctr" anchorCtr="1"/>
              <a:lstStyle/>
              <a:p>
                <a:pPr>
                  <a:defRPr sz="1100" b="0" i="0" u="none" strike="noStrike" kern="1200" baseline="0">
                    <a:solidFill>
                      <a:schemeClr val="tx1">
                        <a:lumMod val="75000"/>
                        <a:lumOff val="25000"/>
                      </a:schemeClr>
                    </a:solidFill>
                    <a:latin typeface="+mn-lt"/>
                    <a:ea typeface="+mn-ea"/>
                    <a:cs typeface="+mn-cs"/>
                  </a:defRPr>
                </a:pPr>
                <a:endParaRPr lang="en-US"/>
              </a:p>
            </c:txPr>
            <c:dLblPos val="t"/>
            <c:showLegendKey val="0"/>
            <c:showVal val="1"/>
            <c:showCatName val="0"/>
            <c:showSerName val="0"/>
            <c:showPercent val="0"/>
            <c:showBubbleSize val="0"/>
            <c:separator>, </c:separator>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VUT!$P$9:$AB$9</c:f>
              <c:numCache>
                <c:formatCode>General</c:formatCode>
                <c:ptCount val="13"/>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numCache>
            </c:numRef>
          </c:cat>
          <c:val>
            <c:numRef>
              <c:f>VUT!$P$100:$AB$100</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mooth val="0"/>
          <c:extLst>
            <c:ext xmlns:c15="http://schemas.microsoft.com/office/drawing/2012/chart" uri="{02D57815-91ED-43cb-92C2-25804820EDAC}">
              <c15:filteredSeriesTitle>
                <c15:tx>
                  <c:strRef>
                    <c:extLst>
                      <c:ext uri="{02D57815-91ED-43cb-92C2-25804820EDAC}">
                        <c15:formulaRef>
                          <c15:sqref> </c15:sqref>
                        </c15:formulaRef>
                      </c:ext>
                    </c:extLst>
                  </c:strRef>
                </c15:tx>
              </c15:filteredSeriesTitle>
            </c:ext>
            <c:ext xmlns:c16="http://schemas.microsoft.com/office/drawing/2014/chart" uri="{C3380CC4-5D6E-409C-BE32-E72D297353CC}">
              <c16:uniqueId val="{00000004-1CDB-AE48-91C7-A2489D8194A5}"/>
            </c:ext>
          </c:extLst>
        </c:ser>
        <c:dLbls>
          <c:showLegendKey val="0"/>
          <c:showVal val="0"/>
          <c:showCatName val="0"/>
          <c:showSerName val="0"/>
          <c:showPercent val="0"/>
          <c:showBubbleSize val="0"/>
        </c:dLbls>
        <c:marker val="1"/>
        <c:smooth val="0"/>
        <c:axId val="1241188112"/>
        <c:axId val="1056349920"/>
      </c:lineChart>
      <c:catAx>
        <c:axId val="12411881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056349920"/>
        <c:crosses val="autoZero"/>
        <c:auto val="1"/>
        <c:lblAlgn val="ctr"/>
        <c:lblOffset val="100"/>
        <c:noMultiLvlLbl val="0"/>
      </c:catAx>
      <c:valAx>
        <c:axId val="105634992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2411881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100"/>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chemeClr val="tx1">
                    <a:lumMod val="65000"/>
                    <a:lumOff val="35000"/>
                  </a:schemeClr>
                </a:solidFill>
                <a:latin typeface="+mn-lt"/>
                <a:ea typeface="+mn-ea"/>
                <a:cs typeface="+mn-cs"/>
              </a:defRPr>
            </a:pPr>
            <a:r>
              <a:rPr lang="en-GB"/>
              <a:t>Social assistance expenditure (economic classification) by function (COFOG), % of GNI</a:t>
            </a:r>
          </a:p>
        </c:rich>
      </c:tx>
      <c:overlay val="0"/>
      <c:spPr>
        <a:noFill/>
        <a:ln>
          <a:noFill/>
        </a:ln>
        <a:effectLst/>
      </c:spPr>
      <c:txPr>
        <a:bodyPr rot="0" spcFirstLastPara="1" vertOverflow="ellipsis" vert="horz" wrap="square" anchor="ctr" anchorCtr="1"/>
        <a:lstStyle/>
        <a:p>
          <a:pPr>
            <a:defRPr sz="132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stacked"/>
        <c:varyColors val="0"/>
        <c:ser>
          <c:idx val="0"/>
          <c:order val="0"/>
          <c:tx>
            <c:strRef>
              <c:f>VUT!$G$166</c:f>
              <c:strCache>
                <c:ptCount val="1"/>
                <c:pt idx="0">
                  <c:v>Sickness and disability (7101)</c:v>
                </c:pt>
              </c:strCache>
            </c:strRef>
          </c:tx>
          <c:spPr>
            <a:solidFill>
              <a:schemeClr val="accent1">
                <a:lumMod val="60000"/>
                <a:lumOff val="40000"/>
              </a:schemeClr>
            </a:solidFill>
            <a:ln>
              <a:noFill/>
            </a:ln>
            <a:effectLst/>
          </c:spPr>
          <c:invertIfNegative val="0"/>
          <c:cat>
            <c:numRef>
              <c:f>VUT!$N$9:$AC$9</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VUT!$N$166:$AC$166</c:f>
              <c:numCache>
                <c:formatCode>0.00%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val>
          <c:extLst>
            <c:ext xmlns:c16="http://schemas.microsoft.com/office/drawing/2014/chart" uri="{C3380CC4-5D6E-409C-BE32-E72D297353CC}">
              <c16:uniqueId val="{00000000-BEA4-E740-869F-23ACF59A3005}"/>
            </c:ext>
          </c:extLst>
        </c:ser>
        <c:ser>
          <c:idx val="1"/>
          <c:order val="1"/>
          <c:tx>
            <c:strRef>
              <c:f>VUT!$G$167</c:f>
              <c:strCache>
                <c:ptCount val="1"/>
                <c:pt idx="0">
                  <c:v>Old age and survivors (7102/3)</c:v>
                </c:pt>
              </c:strCache>
            </c:strRef>
          </c:tx>
          <c:spPr>
            <a:solidFill>
              <a:schemeClr val="accent2">
                <a:lumMod val="60000"/>
                <a:lumOff val="40000"/>
              </a:schemeClr>
            </a:solidFill>
            <a:ln>
              <a:noFill/>
            </a:ln>
            <a:effectLst/>
          </c:spPr>
          <c:invertIfNegative val="0"/>
          <c:cat>
            <c:numRef>
              <c:f>VUT!$N$9:$AC$9</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VUT!$N$167:$AC$167</c:f>
              <c:numCache>
                <c:formatCode>0.00%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val>
          <c:extLst>
            <c:ext xmlns:c16="http://schemas.microsoft.com/office/drawing/2014/chart" uri="{C3380CC4-5D6E-409C-BE32-E72D297353CC}">
              <c16:uniqueId val="{00000001-BEA4-E740-869F-23ACF59A3005}"/>
            </c:ext>
          </c:extLst>
        </c:ser>
        <c:ser>
          <c:idx val="2"/>
          <c:order val="2"/>
          <c:tx>
            <c:strRef>
              <c:f>VUT!$G$168</c:f>
              <c:strCache>
                <c:ptCount val="1"/>
                <c:pt idx="0">
                  <c:v>Family and children (7104)</c:v>
                </c:pt>
              </c:strCache>
            </c:strRef>
          </c:tx>
          <c:spPr>
            <a:solidFill>
              <a:schemeClr val="accent3"/>
            </a:solidFill>
            <a:ln>
              <a:noFill/>
            </a:ln>
            <a:effectLst/>
          </c:spPr>
          <c:invertIfNegative val="0"/>
          <c:cat>
            <c:numRef>
              <c:f>VUT!$N$9:$AC$9</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VUT!$N$168:$AC$168</c:f>
              <c:numCache>
                <c:formatCode>0.00%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val>
          <c:extLst>
            <c:ext xmlns:c16="http://schemas.microsoft.com/office/drawing/2014/chart" uri="{C3380CC4-5D6E-409C-BE32-E72D297353CC}">
              <c16:uniqueId val="{00000002-BEA4-E740-869F-23ACF59A3005}"/>
            </c:ext>
          </c:extLst>
        </c:ser>
        <c:ser>
          <c:idx val="3"/>
          <c:order val="3"/>
          <c:tx>
            <c:strRef>
              <c:f>VUT!$G$169</c:f>
              <c:strCache>
                <c:ptCount val="1"/>
                <c:pt idx="0">
                  <c:v>Unemployment (7105)</c:v>
                </c:pt>
              </c:strCache>
            </c:strRef>
          </c:tx>
          <c:spPr>
            <a:solidFill>
              <a:schemeClr val="accent4"/>
            </a:solidFill>
            <a:ln>
              <a:noFill/>
            </a:ln>
            <a:effectLst/>
          </c:spPr>
          <c:invertIfNegative val="0"/>
          <c:cat>
            <c:numRef>
              <c:f>VUT!$N$9:$AC$9</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VUT!$N$169:$AC$169</c:f>
              <c:numCache>
                <c:formatCode>0.00%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val>
          <c:extLst>
            <c:ext xmlns:c16="http://schemas.microsoft.com/office/drawing/2014/chart" uri="{C3380CC4-5D6E-409C-BE32-E72D297353CC}">
              <c16:uniqueId val="{00000003-BEA4-E740-869F-23ACF59A3005}"/>
            </c:ext>
          </c:extLst>
        </c:ser>
        <c:ser>
          <c:idx val="5"/>
          <c:order val="4"/>
          <c:tx>
            <c:strRef>
              <c:f>VUT!$G$170</c:f>
              <c:strCache>
                <c:ptCount val="1"/>
                <c:pt idx="0">
                  <c:v>Housing (7106)</c:v>
                </c:pt>
              </c:strCache>
            </c:strRef>
          </c:tx>
          <c:spPr>
            <a:solidFill>
              <a:schemeClr val="accent6"/>
            </a:solidFill>
            <a:ln>
              <a:noFill/>
            </a:ln>
            <a:effectLst/>
          </c:spPr>
          <c:invertIfNegative val="0"/>
          <c:cat>
            <c:numRef>
              <c:f>VUT!$N$9:$AC$9</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VUT!$N$170:$AC$170</c:f>
              <c:numCache>
                <c:formatCode>0.00%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val>
          <c:extLst>
            <c:ext xmlns:c16="http://schemas.microsoft.com/office/drawing/2014/chart" uri="{C3380CC4-5D6E-409C-BE32-E72D297353CC}">
              <c16:uniqueId val="{00000004-BEA4-E740-869F-23ACF59A3005}"/>
            </c:ext>
          </c:extLst>
        </c:ser>
        <c:ser>
          <c:idx val="6"/>
          <c:order val="5"/>
          <c:tx>
            <c:strRef>
              <c:f>VUT!$G$171</c:f>
              <c:strCache>
                <c:ptCount val="1"/>
                <c:pt idx="0">
                  <c:v>Social exclusion n.e.c (7107)</c:v>
                </c:pt>
              </c:strCache>
            </c:strRef>
          </c:tx>
          <c:spPr>
            <a:solidFill>
              <a:schemeClr val="accent1">
                <a:lumMod val="60000"/>
              </a:schemeClr>
            </a:solidFill>
            <a:ln>
              <a:noFill/>
            </a:ln>
            <a:effectLst/>
          </c:spPr>
          <c:invertIfNegative val="0"/>
          <c:cat>
            <c:numRef>
              <c:f>VUT!$N$9:$AC$9</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VUT!$N$171:$AC$171</c:f>
              <c:numCache>
                <c:formatCode>0.00%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val>
          <c:extLst>
            <c:ext xmlns:c16="http://schemas.microsoft.com/office/drawing/2014/chart" uri="{C3380CC4-5D6E-409C-BE32-E72D297353CC}">
              <c16:uniqueId val="{00000005-BEA4-E740-869F-23ACF59A3005}"/>
            </c:ext>
          </c:extLst>
        </c:ser>
        <c:ser>
          <c:idx val="4"/>
          <c:order val="6"/>
          <c:tx>
            <c:strRef>
              <c:f>VUT!$G$172</c:f>
              <c:strCache>
                <c:ptCount val="1"/>
                <c:pt idx="0">
                  <c:v>Other (7108/9)</c:v>
                </c:pt>
              </c:strCache>
            </c:strRef>
          </c:tx>
          <c:spPr>
            <a:solidFill>
              <a:schemeClr val="accent5"/>
            </a:solidFill>
            <a:ln>
              <a:noFill/>
            </a:ln>
            <a:effectLst/>
          </c:spPr>
          <c:invertIfNegative val="0"/>
          <c:cat>
            <c:numRef>
              <c:f>VUT!$N$9:$AC$9</c:f>
              <c:numCache>
                <c:formatCode>General</c:formatCode>
                <c:ptCount val="14"/>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numCache>
            </c:numRef>
          </c:cat>
          <c:val>
            <c:numRef>
              <c:f>VUT!$N$172:$AC$172</c:f>
              <c:numCache>
                <c:formatCode>0.00%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val>
          <c:extLst>
            <c:ext xmlns:c16="http://schemas.microsoft.com/office/drawing/2014/chart" uri="{C3380CC4-5D6E-409C-BE32-E72D297353CC}">
              <c16:uniqueId val="{00000006-BEA4-E740-869F-23ACF59A3005}"/>
            </c:ext>
          </c:extLst>
        </c:ser>
        <c:dLbls>
          <c:showLegendKey val="0"/>
          <c:showVal val="0"/>
          <c:showCatName val="0"/>
          <c:showSerName val="0"/>
          <c:showPercent val="0"/>
          <c:showBubbleSize val="0"/>
        </c:dLbls>
        <c:gapWidth val="30"/>
        <c:overlap val="100"/>
        <c:axId val="1241188112"/>
        <c:axId val="1056349920"/>
      </c:barChart>
      <c:catAx>
        <c:axId val="12411881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056349920"/>
        <c:crosses val="autoZero"/>
        <c:auto val="1"/>
        <c:lblAlgn val="ctr"/>
        <c:lblOffset val="100"/>
        <c:noMultiLvlLbl val="0"/>
      </c:catAx>
      <c:valAx>
        <c:axId val="105634992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2411881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100"/>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5.xml"/></Relationships>
</file>

<file path=xl/drawings/_rels/drawing5.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_rels/drawing6.xml.rels><?xml version="1.0" encoding="UTF-8" standalone="yes"?>
<Relationships xmlns="http://schemas.openxmlformats.org/package/2006/relationships"><Relationship Id="rId2" Type="http://schemas.openxmlformats.org/officeDocument/2006/relationships/chart" Target="../charts/chart9.xml"/><Relationship Id="rId1" Type="http://schemas.openxmlformats.org/officeDocument/2006/relationships/chart" Target="../charts/chart8.xml"/></Relationships>
</file>

<file path=xl/drawings/_rels/drawing7.xml.rels><?xml version="1.0" encoding="UTF-8" standalone="yes"?>
<Relationships xmlns="http://schemas.openxmlformats.org/package/2006/relationships"><Relationship Id="rId2" Type="http://schemas.openxmlformats.org/officeDocument/2006/relationships/chart" Target="../charts/chart11.xml"/><Relationship Id="rId1" Type="http://schemas.openxmlformats.org/officeDocument/2006/relationships/chart" Target="../charts/chart10.xml"/></Relationships>
</file>

<file path=xl/drawings/_rels/drawing8.xml.rels><?xml version="1.0" encoding="UTF-8" standalone="yes"?>
<Relationships xmlns="http://schemas.openxmlformats.org/package/2006/relationships"><Relationship Id="rId2" Type="http://schemas.openxmlformats.org/officeDocument/2006/relationships/chart" Target="../charts/chart13.xml"/><Relationship Id="rId1" Type="http://schemas.openxmlformats.org/officeDocument/2006/relationships/chart" Target="../charts/chart12.xml"/></Relationships>
</file>

<file path=xl/drawings/_rels/drawing9.xml.rels><?xml version="1.0" encoding="UTF-8" standalone="yes"?>
<Relationships xmlns="http://schemas.openxmlformats.org/package/2006/relationships"><Relationship Id="rId2" Type="http://schemas.openxmlformats.org/officeDocument/2006/relationships/chart" Target="../charts/chart15.xml"/><Relationship Id="rId1" Type="http://schemas.openxmlformats.org/officeDocument/2006/relationships/chart" Target="../charts/chart14.xml"/></Relationships>
</file>

<file path=xl/drawings/_rels/drawing10.xml.rels><?xml version="1.0" encoding="UTF-8" standalone="yes"?>
<Relationships xmlns="http://schemas.openxmlformats.org/package/2006/relationships"><Relationship Id="rId2" Type="http://schemas.openxmlformats.org/officeDocument/2006/relationships/chart" Target="../charts/chart17.xml"/><Relationship Id="rId1" Type="http://schemas.openxmlformats.org/officeDocument/2006/relationships/chart" Target="../charts/chart16.xml"/></Relationships>
</file>

<file path=xl/drawings/_rels/drawing11.xml.rels><?xml version="1.0" encoding="UTF-8" standalone="yes"?>
<Relationships xmlns="http://schemas.openxmlformats.org/package/2006/relationships"><Relationship Id="rId2" Type="http://schemas.openxmlformats.org/officeDocument/2006/relationships/chart" Target="../charts/chart19.xml"/><Relationship Id="rId1" Type="http://schemas.openxmlformats.org/officeDocument/2006/relationships/chart" Target="../charts/chart18.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21.xml"/><Relationship Id="rId1" Type="http://schemas.openxmlformats.org/officeDocument/2006/relationships/chart" Target="../charts/chart20.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23.xml"/><Relationship Id="rId1" Type="http://schemas.openxmlformats.org/officeDocument/2006/relationships/chart" Target="../charts/chart22.xml"/></Relationships>
</file>

<file path=xl/drawings/_rels/drawing14.xml.rels><?xml version="1.0" encoding="UTF-8" standalone="yes"?>
<Relationships xmlns="http://schemas.openxmlformats.org/package/2006/relationships"><Relationship Id="rId2" Type="http://schemas.openxmlformats.org/officeDocument/2006/relationships/chart" Target="../charts/chart25.xml"/><Relationship Id="rId1" Type="http://schemas.openxmlformats.org/officeDocument/2006/relationships/chart" Target="../charts/chart24.xml"/></Relationships>
</file>

<file path=xl/drawings/_rels/drawing15.xml.rels><?xml version="1.0" encoding="UTF-8" standalone="yes"?>
<Relationships xmlns="http://schemas.openxmlformats.org/package/2006/relationships"><Relationship Id="rId2" Type="http://schemas.openxmlformats.org/officeDocument/2006/relationships/chart" Target="../charts/chart27.xml"/><Relationship Id="rId1" Type="http://schemas.openxmlformats.org/officeDocument/2006/relationships/chart" Target="../charts/chart26.xml"/></Relationships>
</file>

<file path=xl/drawings/drawing1.xml><?xml version="1.0" encoding="utf-8"?>
<xdr:wsDr xmlns:xdr="http://schemas.openxmlformats.org/drawingml/2006/spreadsheetDrawing" xmlns:a="http://schemas.openxmlformats.org/drawingml/2006/main">
  <xdr:twoCellAnchor editAs="oneCell">
    <xdr:from>
      <xdr:col>1</xdr:col>
      <xdr:colOff>25400</xdr:colOff>
      <xdr:row>0</xdr:row>
      <xdr:rowOff>63500</xdr:rowOff>
    </xdr:from>
    <xdr:to>
      <xdr:col>1</xdr:col>
      <xdr:colOff>5756910</xdr:colOff>
      <xdr:row>0</xdr:row>
      <xdr:rowOff>583565</xdr:rowOff>
    </xdr:to>
    <xdr:pic>
      <xdr:nvPicPr>
        <xdr:cNvPr id="2" name="Picture 1">
          <a:extLst>
            <a:ext uri="{FF2B5EF4-FFF2-40B4-BE49-F238E27FC236}">
              <a16:creationId xmlns:a16="http://schemas.microsoft.com/office/drawing/2014/main" id="{85404728-E328-FF50-A9CB-F93578635F4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8300" y="63500"/>
          <a:ext cx="5731510" cy="5200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294922</xdr:colOff>
      <xdr:row>76</xdr:row>
      <xdr:rowOff>19051</xdr:rowOff>
    </xdr:from>
    <xdr:to>
      <xdr:col>5</xdr:col>
      <xdr:colOff>3231445</xdr:colOff>
      <xdr:row>100</xdr:row>
      <xdr:rowOff>84666</xdr:rowOff>
    </xdr:to>
    <xdr:graphicFrame macro="">
      <xdr:nvGraphicFramePr>
        <xdr:cNvPr id="2" name="Chart 1">
          <a:extLst>
            <a:ext uri="{FF2B5EF4-FFF2-40B4-BE49-F238E27FC236}">
              <a16:creationId xmlns:a16="http://schemas.microsoft.com/office/drawing/2014/main" id="{08BA1D3D-E7C0-D843-8368-2FE505CE34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280810</xdr:colOff>
      <xdr:row>100</xdr:row>
      <xdr:rowOff>155224</xdr:rowOff>
    </xdr:from>
    <xdr:to>
      <xdr:col>5</xdr:col>
      <xdr:colOff>3217334</xdr:colOff>
      <xdr:row>125</xdr:row>
      <xdr:rowOff>178507</xdr:rowOff>
    </xdr:to>
    <xdr:graphicFrame macro="">
      <xdr:nvGraphicFramePr>
        <xdr:cNvPr id="3" name="Chart 2">
          <a:extLst>
            <a:ext uri="{FF2B5EF4-FFF2-40B4-BE49-F238E27FC236}">
              <a16:creationId xmlns:a16="http://schemas.microsoft.com/office/drawing/2014/main" id="{A672EFE4-53DC-E24D-85E4-346EE792E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xdr:col>
      <xdr:colOff>294922</xdr:colOff>
      <xdr:row>76</xdr:row>
      <xdr:rowOff>19051</xdr:rowOff>
    </xdr:from>
    <xdr:to>
      <xdr:col>5</xdr:col>
      <xdr:colOff>3231445</xdr:colOff>
      <xdr:row>100</xdr:row>
      <xdr:rowOff>84666</xdr:rowOff>
    </xdr:to>
    <xdr:graphicFrame macro="">
      <xdr:nvGraphicFramePr>
        <xdr:cNvPr id="4" name="Chart 3">
          <a:extLst>
            <a:ext uri="{FF2B5EF4-FFF2-40B4-BE49-F238E27FC236}">
              <a16:creationId xmlns:a16="http://schemas.microsoft.com/office/drawing/2014/main" id="{BCFCF1BA-85ED-F697-BF61-39069BD7002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280810</xdr:colOff>
      <xdr:row>100</xdr:row>
      <xdr:rowOff>155224</xdr:rowOff>
    </xdr:from>
    <xdr:to>
      <xdr:col>5</xdr:col>
      <xdr:colOff>3217334</xdr:colOff>
      <xdr:row>125</xdr:row>
      <xdr:rowOff>178507</xdr:rowOff>
    </xdr:to>
    <xdr:graphicFrame macro="">
      <xdr:nvGraphicFramePr>
        <xdr:cNvPr id="8" name="Chart 7">
          <a:extLst>
            <a:ext uri="{FF2B5EF4-FFF2-40B4-BE49-F238E27FC236}">
              <a16:creationId xmlns:a16="http://schemas.microsoft.com/office/drawing/2014/main" id="{D577937A-1A49-6E42-AE85-2E961884E7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2</xdr:col>
      <xdr:colOff>294922</xdr:colOff>
      <xdr:row>76</xdr:row>
      <xdr:rowOff>19051</xdr:rowOff>
    </xdr:from>
    <xdr:to>
      <xdr:col>5</xdr:col>
      <xdr:colOff>3231445</xdr:colOff>
      <xdr:row>100</xdr:row>
      <xdr:rowOff>84666</xdr:rowOff>
    </xdr:to>
    <xdr:graphicFrame macro="">
      <xdr:nvGraphicFramePr>
        <xdr:cNvPr id="2" name="Chart 1">
          <a:extLst>
            <a:ext uri="{FF2B5EF4-FFF2-40B4-BE49-F238E27FC236}">
              <a16:creationId xmlns:a16="http://schemas.microsoft.com/office/drawing/2014/main" id="{8FAFC6B3-4B44-9C41-940F-C23DB6EF71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2</xdr:col>
      <xdr:colOff>294922</xdr:colOff>
      <xdr:row>76</xdr:row>
      <xdr:rowOff>19051</xdr:rowOff>
    </xdr:from>
    <xdr:to>
      <xdr:col>5</xdr:col>
      <xdr:colOff>3231445</xdr:colOff>
      <xdr:row>100</xdr:row>
      <xdr:rowOff>84666</xdr:rowOff>
    </xdr:to>
    <xdr:graphicFrame macro="">
      <xdr:nvGraphicFramePr>
        <xdr:cNvPr id="2" name="Chart 1">
          <a:extLst>
            <a:ext uri="{FF2B5EF4-FFF2-40B4-BE49-F238E27FC236}">
              <a16:creationId xmlns:a16="http://schemas.microsoft.com/office/drawing/2014/main" id="{D4AD60AB-62A4-BC42-ABB0-8582B4D61E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280810</xdr:colOff>
      <xdr:row>100</xdr:row>
      <xdr:rowOff>155224</xdr:rowOff>
    </xdr:from>
    <xdr:to>
      <xdr:col>5</xdr:col>
      <xdr:colOff>3217334</xdr:colOff>
      <xdr:row>125</xdr:row>
      <xdr:rowOff>178507</xdr:rowOff>
    </xdr:to>
    <xdr:graphicFrame macro="">
      <xdr:nvGraphicFramePr>
        <xdr:cNvPr id="3" name="Chart 2">
          <a:extLst>
            <a:ext uri="{FF2B5EF4-FFF2-40B4-BE49-F238E27FC236}">
              <a16:creationId xmlns:a16="http://schemas.microsoft.com/office/drawing/2014/main" id="{5349BCD2-AF35-EA45-BD74-4B85ACB44A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2</xdr:col>
      <xdr:colOff>294922</xdr:colOff>
      <xdr:row>76</xdr:row>
      <xdr:rowOff>19051</xdr:rowOff>
    </xdr:from>
    <xdr:to>
      <xdr:col>5</xdr:col>
      <xdr:colOff>3231445</xdr:colOff>
      <xdr:row>100</xdr:row>
      <xdr:rowOff>84666</xdr:rowOff>
    </xdr:to>
    <xdr:graphicFrame macro="">
      <xdr:nvGraphicFramePr>
        <xdr:cNvPr id="2" name="Chart 1">
          <a:extLst>
            <a:ext uri="{FF2B5EF4-FFF2-40B4-BE49-F238E27FC236}">
              <a16:creationId xmlns:a16="http://schemas.microsoft.com/office/drawing/2014/main" id="{C265C06E-FB1C-164D-8BE7-1F78F09E08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280810</xdr:colOff>
      <xdr:row>100</xdr:row>
      <xdr:rowOff>155224</xdr:rowOff>
    </xdr:from>
    <xdr:to>
      <xdr:col>5</xdr:col>
      <xdr:colOff>3217334</xdr:colOff>
      <xdr:row>125</xdr:row>
      <xdr:rowOff>178507</xdr:rowOff>
    </xdr:to>
    <xdr:graphicFrame macro="">
      <xdr:nvGraphicFramePr>
        <xdr:cNvPr id="3" name="Chart 2">
          <a:extLst>
            <a:ext uri="{FF2B5EF4-FFF2-40B4-BE49-F238E27FC236}">
              <a16:creationId xmlns:a16="http://schemas.microsoft.com/office/drawing/2014/main" id="{49F198C9-8468-4149-86BB-CC0E8AD48A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2</xdr:col>
      <xdr:colOff>294922</xdr:colOff>
      <xdr:row>76</xdr:row>
      <xdr:rowOff>19051</xdr:rowOff>
    </xdr:from>
    <xdr:to>
      <xdr:col>5</xdr:col>
      <xdr:colOff>3231445</xdr:colOff>
      <xdr:row>100</xdr:row>
      <xdr:rowOff>84666</xdr:rowOff>
    </xdr:to>
    <xdr:graphicFrame macro="">
      <xdr:nvGraphicFramePr>
        <xdr:cNvPr id="2" name="Chart 1">
          <a:extLst>
            <a:ext uri="{FF2B5EF4-FFF2-40B4-BE49-F238E27FC236}">
              <a16:creationId xmlns:a16="http://schemas.microsoft.com/office/drawing/2014/main" id="{B912799A-C038-D142-BEE1-0319267E1D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280810</xdr:colOff>
      <xdr:row>100</xdr:row>
      <xdr:rowOff>155224</xdr:rowOff>
    </xdr:from>
    <xdr:to>
      <xdr:col>5</xdr:col>
      <xdr:colOff>3217334</xdr:colOff>
      <xdr:row>125</xdr:row>
      <xdr:rowOff>178507</xdr:rowOff>
    </xdr:to>
    <xdr:graphicFrame macro="">
      <xdr:nvGraphicFramePr>
        <xdr:cNvPr id="3" name="Chart 2">
          <a:extLst>
            <a:ext uri="{FF2B5EF4-FFF2-40B4-BE49-F238E27FC236}">
              <a16:creationId xmlns:a16="http://schemas.microsoft.com/office/drawing/2014/main" id="{DD42188F-C72A-004E-8920-268F8223BD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2</xdr:col>
      <xdr:colOff>294922</xdr:colOff>
      <xdr:row>76</xdr:row>
      <xdr:rowOff>19051</xdr:rowOff>
    </xdr:from>
    <xdr:to>
      <xdr:col>5</xdr:col>
      <xdr:colOff>3231445</xdr:colOff>
      <xdr:row>100</xdr:row>
      <xdr:rowOff>84666</xdr:rowOff>
    </xdr:to>
    <xdr:graphicFrame macro="">
      <xdr:nvGraphicFramePr>
        <xdr:cNvPr id="2" name="Chart 1">
          <a:extLst>
            <a:ext uri="{FF2B5EF4-FFF2-40B4-BE49-F238E27FC236}">
              <a16:creationId xmlns:a16="http://schemas.microsoft.com/office/drawing/2014/main" id="{EA30FD15-34D3-214F-9628-8E0B51D369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280810</xdr:colOff>
      <xdr:row>100</xdr:row>
      <xdr:rowOff>155224</xdr:rowOff>
    </xdr:from>
    <xdr:to>
      <xdr:col>5</xdr:col>
      <xdr:colOff>3217334</xdr:colOff>
      <xdr:row>125</xdr:row>
      <xdr:rowOff>178507</xdr:rowOff>
    </xdr:to>
    <xdr:graphicFrame macro="">
      <xdr:nvGraphicFramePr>
        <xdr:cNvPr id="3" name="Chart 2">
          <a:extLst>
            <a:ext uri="{FF2B5EF4-FFF2-40B4-BE49-F238E27FC236}">
              <a16:creationId xmlns:a16="http://schemas.microsoft.com/office/drawing/2014/main" id="{16EA4E84-21D6-8D48-9AE0-C2759B0828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2</xdr:col>
      <xdr:colOff>294922</xdr:colOff>
      <xdr:row>76</xdr:row>
      <xdr:rowOff>19051</xdr:rowOff>
    </xdr:from>
    <xdr:to>
      <xdr:col>5</xdr:col>
      <xdr:colOff>3231445</xdr:colOff>
      <xdr:row>100</xdr:row>
      <xdr:rowOff>84666</xdr:rowOff>
    </xdr:to>
    <xdr:graphicFrame macro="">
      <xdr:nvGraphicFramePr>
        <xdr:cNvPr id="2" name="Chart 1">
          <a:extLst>
            <a:ext uri="{FF2B5EF4-FFF2-40B4-BE49-F238E27FC236}">
              <a16:creationId xmlns:a16="http://schemas.microsoft.com/office/drawing/2014/main" id="{D49170D6-26BE-E849-A062-9BD6ADF6E5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280810</xdr:colOff>
      <xdr:row>100</xdr:row>
      <xdr:rowOff>155224</xdr:rowOff>
    </xdr:from>
    <xdr:to>
      <xdr:col>5</xdr:col>
      <xdr:colOff>3217334</xdr:colOff>
      <xdr:row>125</xdr:row>
      <xdr:rowOff>178507</xdr:rowOff>
    </xdr:to>
    <xdr:graphicFrame macro="">
      <xdr:nvGraphicFramePr>
        <xdr:cNvPr id="3" name="Chart 2">
          <a:extLst>
            <a:ext uri="{FF2B5EF4-FFF2-40B4-BE49-F238E27FC236}">
              <a16:creationId xmlns:a16="http://schemas.microsoft.com/office/drawing/2014/main" id="{6183C475-2423-4648-8284-90BE837E04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2</xdr:col>
      <xdr:colOff>294922</xdr:colOff>
      <xdr:row>76</xdr:row>
      <xdr:rowOff>19051</xdr:rowOff>
    </xdr:from>
    <xdr:to>
      <xdr:col>5</xdr:col>
      <xdr:colOff>3231445</xdr:colOff>
      <xdr:row>100</xdr:row>
      <xdr:rowOff>84666</xdr:rowOff>
    </xdr:to>
    <xdr:graphicFrame macro="">
      <xdr:nvGraphicFramePr>
        <xdr:cNvPr id="2" name="Chart 1">
          <a:extLst>
            <a:ext uri="{FF2B5EF4-FFF2-40B4-BE49-F238E27FC236}">
              <a16:creationId xmlns:a16="http://schemas.microsoft.com/office/drawing/2014/main" id="{1C700300-0E07-364E-8465-2EC1540A0B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280810</xdr:colOff>
      <xdr:row>100</xdr:row>
      <xdr:rowOff>155224</xdr:rowOff>
    </xdr:from>
    <xdr:to>
      <xdr:col>5</xdr:col>
      <xdr:colOff>3217334</xdr:colOff>
      <xdr:row>125</xdr:row>
      <xdr:rowOff>178507</xdr:rowOff>
    </xdr:to>
    <xdr:graphicFrame macro="">
      <xdr:nvGraphicFramePr>
        <xdr:cNvPr id="3" name="Chart 2">
          <a:extLst>
            <a:ext uri="{FF2B5EF4-FFF2-40B4-BE49-F238E27FC236}">
              <a16:creationId xmlns:a16="http://schemas.microsoft.com/office/drawing/2014/main" id="{65A3935E-CA88-7B44-8ACB-D2A2C407B5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2</xdr:col>
      <xdr:colOff>294922</xdr:colOff>
      <xdr:row>76</xdr:row>
      <xdr:rowOff>19051</xdr:rowOff>
    </xdr:from>
    <xdr:to>
      <xdr:col>5</xdr:col>
      <xdr:colOff>3231445</xdr:colOff>
      <xdr:row>100</xdr:row>
      <xdr:rowOff>84666</xdr:rowOff>
    </xdr:to>
    <xdr:graphicFrame macro="">
      <xdr:nvGraphicFramePr>
        <xdr:cNvPr id="2" name="Chart 1">
          <a:extLst>
            <a:ext uri="{FF2B5EF4-FFF2-40B4-BE49-F238E27FC236}">
              <a16:creationId xmlns:a16="http://schemas.microsoft.com/office/drawing/2014/main" id="{989815B8-C36B-2E4C-8480-0CF58B5003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280810</xdr:colOff>
      <xdr:row>100</xdr:row>
      <xdr:rowOff>155224</xdr:rowOff>
    </xdr:from>
    <xdr:to>
      <xdr:col>5</xdr:col>
      <xdr:colOff>3217334</xdr:colOff>
      <xdr:row>125</xdr:row>
      <xdr:rowOff>178507</xdr:rowOff>
    </xdr:to>
    <xdr:graphicFrame macro="">
      <xdr:nvGraphicFramePr>
        <xdr:cNvPr id="3" name="Chart 2">
          <a:extLst>
            <a:ext uri="{FF2B5EF4-FFF2-40B4-BE49-F238E27FC236}">
              <a16:creationId xmlns:a16="http://schemas.microsoft.com/office/drawing/2014/main" id="{709A1A4A-3873-724E-99EC-EEF9DC33EC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2</xdr:col>
      <xdr:colOff>294922</xdr:colOff>
      <xdr:row>76</xdr:row>
      <xdr:rowOff>19051</xdr:rowOff>
    </xdr:from>
    <xdr:to>
      <xdr:col>5</xdr:col>
      <xdr:colOff>3231445</xdr:colOff>
      <xdr:row>100</xdr:row>
      <xdr:rowOff>84666</xdr:rowOff>
    </xdr:to>
    <xdr:graphicFrame macro="">
      <xdr:nvGraphicFramePr>
        <xdr:cNvPr id="2" name="Chart 1">
          <a:extLst>
            <a:ext uri="{FF2B5EF4-FFF2-40B4-BE49-F238E27FC236}">
              <a16:creationId xmlns:a16="http://schemas.microsoft.com/office/drawing/2014/main" id="{E1BF1426-368D-FC42-BCBE-6F8B3A57CE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280811</xdr:colOff>
      <xdr:row>100</xdr:row>
      <xdr:rowOff>155225</xdr:rowOff>
    </xdr:from>
    <xdr:to>
      <xdr:col>5</xdr:col>
      <xdr:colOff>3217335</xdr:colOff>
      <xdr:row>125</xdr:row>
      <xdr:rowOff>178507</xdr:rowOff>
    </xdr:to>
    <xdr:graphicFrame macro="">
      <xdr:nvGraphicFramePr>
        <xdr:cNvPr id="3" name="Chart 2">
          <a:extLst>
            <a:ext uri="{FF2B5EF4-FFF2-40B4-BE49-F238E27FC236}">
              <a16:creationId xmlns:a16="http://schemas.microsoft.com/office/drawing/2014/main" id="{EB356A86-04D9-C74E-AFA2-B4769CC9C5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2</xdr:col>
      <xdr:colOff>294922</xdr:colOff>
      <xdr:row>77</xdr:row>
      <xdr:rowOff>19051</xdr:rowOff>
    </xdr:from>
    <xdr:to>
      <xdr:col>5</xdr:col>
      <xdr:colOff>3231445</xdr:colOff>
      <xdr:row>101</xdr:row>
      <xdr:rowOff>84666</xdr:rowOff>
    </xdr:to>
    <xdr:graphicFrame macro="">
      <xdr:nvGraphicFramePr>
        <xdr:cNvPr id="2" name="Chart 1">
          <a:extLst>
            <a:ext uri="{FF2B5EF4-FFF2-40B4-BE49-F238E27FC236}">
              <a16:creationId xmlns:a16="http://schemas.microsoft.com/office/drawing/2014/main" id="{54EB3E00-AF79-B84D-94AC-F871459D27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280810</xdr:colOff>
      <xdr:row>101</xdr:row>
      <xdr:rowOff>155224</xdr:rowOff>
    </xdr:from>
    <xdr:to>
      <xdr:col>5</xdr:col>
      <xdr:colOff>3217334</xdr:colOff>
      <xdr:row>126</xdr:row>
      <xdr:rowOff>178507</xdr:rowOff>
    </xdr:to>
    <xdr:graphicFrame macro="">
      <xdr:nvGraphicFramePr>
        <xdr:cNvPr id="3" name="Chart 2">
          <a:extLst>
            <a:ext uri="{FF2B5EF4-FFF2-40B4-BE49-F238E27FC236}">
              <a16:creationId xmlns:a16="http://schemas.microsoft.com/office/drawing/2014/main" id="{5BE24BC7-1B39-B946-A946-7CB0B8AE7C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2</xdr:col>
      <xdr:colOff>294922</xdr:colOff>
      <xdr:row>76</xdr:row>
      <xdr:rowOff>19051</xdr:rowOff>
    </xdr:from>
    <xdr:to>
      <xdr:col>5</xdr:col>
      <xdr:colOff>3231445</xdr:colOff>
      <xdr:row>100</xdr:row>
      <xdr:rowOff>84666</xdr:rowOff>
    </xdr:to>
    <xdr:graphicFrame macro="">
      <xdr:nvGraphicFramePr>
        <xdr:cNvPr id="2" name="Chart 1">
          <a:extLst>
            <a:ext uri="{FF2B5EF4-FFF2-40B4-BE49-F238E27FC236}">
              <a16:creationId xmlns:a16="http://schemas.microsoft.com/office/drawing/2014/main" id="{8805C21D-01FB-234C-A8E8-C77F479A98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280810</xdr:colOff>
      <xdr:row>100</xdr:row>
      <xdr:rowOff>155224</xdr:rowOff>
    </xdr:from>
    <xdr:to>
      <xdr:col>5</xdr:col>
      <xdr:colOff>3217334</xdr:colOff>
      <xdr:row>125</xdr:row>
      <xdr:rowOff>178507</xdr:rowOff>
    </xdr:to>
    <xdr:graphicFrame macro="">
      <xdr:nvGraphicFramePr>
        <xdr:cNvPr id="3" name="Chart 2">
          <a:extLst>
            <a:ext uri="{FF2B5EF4-FFF2-40B4-BE49-F238E27FC236}">
              <a16:creationId xmlns:a16="http://schemas.microsoft.com/office/drawing/2014/main" id="{10025985-F45D-6341-BBA0-C6F46A51BB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2</xdr:col>
      <xdr:colOff>294922</xdr:colOff>
      <xdr:row>76</xdr:row>
      <xdr:rowOff>19051</xdr:rowOff>
    </xdr:from>
    <xdr:to>
      <xdr:col>5</xdr:col>
      <xdr:colOff>3231445</xdr:colOff>
      <xdr:row>100</xdr:row>
      <xdr:rowOff>84666</xdr:rowOff>
    </xdr:to>
    <xdr:graphicFrame macro="">
      <xdr:nvGraphicFramePr>
        <xdr:cNvPr id="2" name="Chart 1">
          <a:extLst>
            <a:ext uri="{FF2B5EF4-FFF2-40B4-BE49-F238E27FC236}">
              <a16:creationId xmlns:a16="http://schemas.microsoft.com/office/drawing/2014/main" id="{E0102BF6-03B9-2A4C-A595-6B9F5954CE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280810</xdr:colOff>
      <xdr:row>100</xdr:row>
      <xdr:rowOff>155224</xdr:rowOff>
    </xdr:from>
    <xdr:to>
      <xdr:col>5</xdr:col>
      <xdr:colOff>3217334</xdr:colOff>
      <xdr:row>125</xdr:row>
      <xdr:rowOff>178507</xdr:rowOff>
    </xdr:to>
    <xdr:graphicFrame macro="">
      <xdr:nvGraphicFramePr>
        <xdr:cNvPr id="3" name="Chart 2">
          <a:extLst>
            <a:ext uri="{FF2B5EF4-FFF2-40B4-BE49-F238E27FC236}">
              <a16:creationId xmlns:a16="http://schemas.microsoft.com/office/drawing/2014/main" id="{C571E44E-2F8F-BD4B-B531-F0CA857D51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2013 - 2022 Theme">
  <a:themeElements>
    <a:clrScheme name="P4SP">
      <a:dk1>
        <a:srgbClr val="000000"/>
      </a:dk1>
      <a:lt1>
        <a:srgbClr val="FFFFFF"/>
      </a:lt1>
      <a:dk2>
        <a:srgbClr val="2B255C"/>
      </a:dk2>
      <a:lt2>
        <a:srgbClr val="FEFFFF"/>
      </a:lt2>
      <a:accent1>
        <a:srgbClr val="35B6B4"/>
      </a:accent1>
      <a:accent2>
        <a:srgbClr val="DD674C"/>
      </a:accent2>
      <a:accent3>
        <a:srgbClr val="652382"/>
      </a:accent3>
      <a:accent4>
        <a:srgbClr val="48BDD9"/>
      </a:accent4>
      <a:accent5>
        <a:srgbClr val="F4CE78"/>
      </a:accent5>
      <a:accent6>
        <a:srgbClr val="D4BFB2"/>
      </a:accent6>
      <a:hlink>
        <a:srgbClr val="268BA0"/>
      </a:hlink>
      <a:folHlink>
        <a:srgbClr val="2112F4"/>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p4sp.org/resources/updated-database-of-social-protection-expenditure-in-pacific-island-countries-and-timor-leste/" TargetMode="External"/><Relationship Id="rId1" Type="http://schemas.openxmlformats.org/officeDocument/2006/relationships/hyperlink" Target="https://p4sp.org/resources/investing-in-social-protection-for-good-times-and-bad-an-assessment-of-social-protection-financing-in-the-pacific-and-timor-leste/"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26329-BD23-7A48-BE35-D22A046CE8AE}">
  <sheetPr>
    <tabColor theme="3"/>
  </sheetPr>
  <dimension ref="B1:C36"/>
  <sheetViews>
    <sheetView tabSelected="1" workbookViewId="0">
      <selection activeCell="B2" sqref="B2"/>
    </sheetView>
  </sheetViews>
  <sheetFormatPr defaultColWidth="11" defaultRowHeight="15.5" x14ac:dyDescent="0.35"/>
  <cols>
    <col min="1" max="1" width="4.5" customWidth="1"/>
    <col min="2" max="2" width="130.33203125" style="21" customWidth="1"/>
  </cols>
  <sheetData>
    <row r="1" spans="2:3" ht="49" customHeight="1" x14ac:dyDescent="0.35"/>
    <row r="2" spans="2:3" ht="31" x14ac:dyDescent="0.35">
      <c r="B2" s="43" t="s">
        <v>1290</v>
      </c>
    </row>
    <row r="3" spans="2:3" x14ac:dyDescent="0.35">
      <c r="B3" s="21" t="s">
        <v>1291</v>
      </c>
    </row>
    <row r="4" spans="2:3" x14ac:dyDescent="0.35">
      <c r="B4" s="21" t="s">
        <v>1395</v>
      </c>
    </row>
    <row r="6" spans="2:3" s="1" customFormat="1" x14ac:dyDescent="0.35">
      <c r="B6" s="40" t="s">
        <v>1292</v>
      </c>
    </row>
    <row r="7" spans="2:3" ht="62" x14ac:dyDescent="0.35">
      <c r="B7" s="24" t="s">
        <v>1446</v>
      </c>
    </row>
    <row r="8" spans="2:3" x14ac:dyDescent="0.35">
      <c r="B8" s="24" t="s">
        <v>1480</v>
      </c>
      <c r="C8" s="133" t="s">
        <v>1479</v>
      </c>
    </row>
    <row r="9" spans="2:3" ht="31" x14ac:dyDescent="0.35">
      <c r="B9" s="24" t="s">
        <v>1478</v>
      </c>
    </row>
    <row r="11" spans="2:3" x14ac:dyDescent="0.35">
      <c r="B11" s="40" t="s">
        <v>1293</v>
      </c>
    </row>
    <row r="12" spans="2:3" x14ac:dyDescent="0.35">
      <c r="B12" s="21" t="s">
        <v>1447</v>
      </c>
      <c r="C12" s="133" t="s">
        <v>1481</v>
      </c>
    </row>
    <row r="14" spans="2:3" x14ac:dyDescent="0.35">
      <c r="B14" s="40" t="s">
        <v>1294</v>
      </c>
    </row>
    <row r="15" spans="2:3" x14ac:dyDescent="0.35">
      <c r="B15" s="45" t="s">
        <v>1401</v>
      </c>
    </row>
    <row r="16" spans="2:3" x14ac:dyDescent="0.35">
      <c r="B16" s="44" t="s">
        <v>1396</v>
      </c>
    </row>
    <row r="17" spans="2:2" x14ac:dyDescent="0.35">
      <c r="B17" s="44" t="s">
        <v>1397</v>
      </c>
    </row>
    <row r="18" spans="2:2" x14ac:dyDescent="0.35">
      <c r="B18" s="44" t="s">
        <v>1402</v>
      </c>
    </row>
    <row r="19" spans="2:2" x14ac:dyDescent="0.35">
      <c r="B19" s="44" t="s">
        <v>1398</v>
      </c>
    </row>
    <row r="20" spans="2:2" x14ac:dyDescent="0.35">
      <c r="B20" s="44" t="s">
        <v>1399</v>
      </c>
    </row>
    <row r="21" spans="2:2" x14ac:dyDescent="0.35">
      <c r="B21" s="44" t="s">
        <v>1408</v>
      </c>
    </row>
    <row r="22" spans="2:2" x14ac:dyDescent="0.35">
      <c r="B22" s="44" t="s">
        <v>1403</v>
      </c>
    </row>
    <row r="23" spans="2:2" x14ac:dyDescent="0.35">
      <c r="B23" s="44" t="s">
        <v>1406</v>
      </c>
    </row>
    <row r="24" spans="2:2" x14ac:dyDescent="0.35">
      <c r="B24" s="44" t="s">
        <v>1404</v>
      </c>
    </row>
    <row r="25" spans="2:2" x14ac:dyDescent="0.35">
      <c r="B25" s="44" t="s">
        <v>1405</v>
      </c>
    </row>
    <row r="26" spans="2:2" x14ac:dyDescent="0.35">
      <c r="B26" s="44" t="s">
        <v>1407</v>
      </c>
    </row>
    <row r="27" spans="2:2" x14ac:dyDescent="0.35">
      <c r="B27" s="44" t="s">
        <v>1409</v>
      </c>
    </row>
    <row r="28" spans="2:2" x14ac:dyDescent="0.35">
      <c r="B28" s="44" t="s">
        <v>1410</v>
      </c>
    </row>
    <row r="29" spans="2:2" x14ac:dyDescent="0.35">
      <c r="B29" s="44" t="s">
        <v>1411</v>
      </c>
    </row>
    <row r="31" spans="2:2" x14ac:dyDescent="0.35">
      <c r="B31" s="24"/>
    </row>
    <row r="32" spans="2:2" x14ac:dyDescent="0.35">
      <c r="B32" s="24"/>
    </row>
    <row r="33" spans="2:2" x14ac:dyDescent="0.35">
      <c r="B33" s="46"/>
    </row>
    <row r="34" spans="2:2" x14ac:dyDescent="0.35">
      <c r="B34" s="46"/>
    </row>
    <row r="36" spans="2:2" ht="17" customHeight="1" x14ac:dyDescent="0.35"/>
  </sheetData>
  <hyperlinks>
    <hyperlink ref="B17" location="FJI!A1" display="Fiji" xr:uid="{8F51FD8D-57BA-F640-A9BD-CE218C6927D1}"/>
    <hyperlink ref="B19" location="KIR!A1" display="Kiribati" xr:uid="{D415A48E-21DF-B34E-9296-55B6AA900A93}"/>
    <hyperlink ref="B20" location="NRU!A1" display="Nauru (NRU)" xr:uid="{8F63A80E-D4D9-0C43-BE60-9343FE08A6F2}"/>
    <hyperlink ref="B24" location="WSM!A1" display="Samoa" xr:uid="{A1C1680F-648B-8143-A396-D7EE8752B7A2}"/>
    <hyperlink ref="B25" location="SLB!A1" display="Solomon Islands" xr:uid="{4DDF0B5E-E7A9-5947-B48F-6D40E47B9BD6}"/>
    <hyperlink ref="B26" location="TLS!A1" display="Timor-Leste" xr:uid="{3C2F1B22-D334-4C40-862D-D970C487DF1B}"/>
    <hyperlink ref="B27" location="TON!A1" display="Tonga" xr:uid="{77022015-B93E-CD44-A090-D30200593ED0}"/>
    <hyperlink ref="B28" location="TUV!A1" display="Tuvalu" xr:uid="{0EDD017F-663C-4A42-833F-055579DBF6B1}"/>
    <hyperlink ref="B29" location="VUT!A1" display="Vanuatu" xr:uid="{53E0FEB1-6E1A-CC46-BC38-9CC4FD84BDB7}"/>
    <hyperlink ref="B22" location="PNG!A1" display="Papua New Guinea" xr:uid="{5ED674E2-A566-BD47-B997-F4AF90DD1CF3}"/>
    <hyperlink ref="B16" location="COK!A1" display="Cook Islands" xr:uid="{9B49E4DA-16C1-4C49-88CF-460465225E36}"/>
    <hyperlink ref="B18" location="FSM!A1" display="Federated States of Micronesia (FSM)" xr:uid="{9E87B5C9-F813-F343-BCEF-79A5CC84A664}"/>
    <hyperlink ref="B21" location="PLW!A1" display="Palau (PLW)" xr:uid="{03BF0A15-535A-A34F-B8E3-AC61E149F21E}"/>
    <hyperlink ref="C8" r:id="rId1" display="https://p4sp.org/resources/investing-in-social-protection-for-good-times-and-bad-an-assessment-of-social-protection-financing-in-the-pacific-and-timor-leste/" xr:uid="{722FA933-45EC-4DBC-89A2-AE9997006C64}"/>
    <hyperlink ref="C12" r:id="rId2" display="https://p4sp.org/resources/updated-database-of-social-protection-expenditure-in-pacific-island-countries-and-timor-leste/" xr:uid="{ACCDD164-8558-468A-89A8-D1DFEBF2CF3B}"/>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59E3A-5B4C-2848-845F-41FF3B9D13A8}">
  <sheetPr>
    <tabColor theme="4"/>
  </sheetPr>
  <dimension ref="A1:BW266"/>
  <sheetViews>
    <sheetView zoomScaleNormal="100" workbookViewId="0">
      <pane xSplit="2" ySplit="9" topLeftCell="C10" activePane="bottomRight" state="frozen"/>
      <selection pane="topRight" activeCell="B1" sqref="B1"/>
      <selection pane="bottomLeft" activeCell="A6" sqref="A6"/>
      <selection pane="bottomRight" activeCell="E5" sqref="E5"/>
    </sheetView>
  </sheetViews>
  <sheetFormatPr defaultColWidth="11" defaultRowHeight="15.5" x14ac:dyDescent="0.35"/>
  <cols>
    <col min="1" max="1" width="5.6640625" customWidth="1"/>
    <col min="2" max="2" width="50" customWidth="1"/>
    <col min="3" max="3" width="19" customWidth="1"/>
    <col min="4" max="4" width="24.6640625" customWidth="1"/>
    <col min="5" max="5" width="34.6640625" customWidth="1"/>
    <col min="6" max="6" width="45" customWidth="1"/>
    <col min="7" max="7" width="44" customWidth="1"/>
    <col min="8" max="16" width="17.5" hidden="1" customWidth="1"/>
    <col min="17" max="29" width="17.5" customWidth="1"/>
    <col min="30" max="30" width="2.6640625" customWidth="1"/>
    <col min="31" max="39" width="9" hidden="1" customWidth="1"/>
    <col min="40" max="52" width="9" customWidth="1"/>
    <col min="53" max="53" width="2.83203125" customWidth="1"/>
    <col min="54" max="62" width="9" hidden="1" customWidth="1"/>
    <col min="63" max="75" width="9" customWidth="1"/>
    <col min="76" max="129" width="7.1640625" customWidth="1"/>
  </cols>
  <sheetData>
    <row r="1" spans="1:75" ht="28.5" x14ac:dyDescent="0.65">
      <c r="B1" s="31" t="s">
        <v>340</v>
      </c>
      <c r="D1" s="16"/>
      <c r="E1" s="17"/>
    </row>
    <row r="2" spans="1:75" x14ac:dyDescent="0.35">
      <c r="B2" t="s">
        <v>1</v>
      </c>
      <c r="C2" s="4" t="s">
        <v>24</v>
      </c>
    </row>
    <row r="3" spans="1:75" x14ac:dyDescent="0.35">
      <c r="B3" t="s">
        <v>3</v>
      </c>
      <c r="C3" s="4" t="s">
        <v>341</v>
      </c>
    </row>
    <row r="4" spans="1:75" x14ac:dyDescent="0.35">
      <c r="B4" t="s">
        <v>5</v>
      </c>
      <c r="C4" s="4" t="s">
        <v>342</v>
      </c>
      <c r="H4" s="42"/>
      <c r="I4" s="42"/>
      <c r="J4" s="42"/>
      <c r="K4" s="42"/>
      <c r="L4" s="42"/>
      <c r="M4" s="42"/>
      <c r="N4" s="42"/>
      <c r="O4" s="42"/>
      <c r="P4" s="42"/>
      <c r="Q4" s="42"/>
      <c r="R4" s="42"/>
      <c r="S4" s="42"/>
      <c r="T4" s="42"/>
      <c r="U4" s="42"/>
      <c r="V4" s="42"/>
      <c r="W4" s="42"/>
      <c r="X4" s="42"/>
      <c r="Y4" s="42"/>
      <c r="Z4" s="42"/>
      <c r="AA4" s="42"/>
      <c r="AB4" s="42"/>
      <c r="AC4" s="42"/>
      <c r="AE4" s="42"/>
      <c r="AF4" s="42"/>
      <c r="AG4" s="42"/>
      <c r="AH4" s="42"/>
      <c r="AI4" s="42"/>
      <c r="AJ4" s="42"/>
      <c r="AK4" s="42"/>
      <c r="AL4" s="42"/>
      <c r="AM4" s="42"/>
      <c r="AN4" s="42"/>
      <c r="AO4" s="42"/>
      <c r="AP4" s="42"/>
      <c r="AQ4" s="42"/>
      <c r="AR4" s="42"/>
      <c r="AS4" s="42"/>
      <c r="AT4" s="42"/>
      <c r="AU4" s="42"/>
      <c r="AV4" s="42"/>
      <c r="AW4" s="42"/>
      <c r="AX4" s="42"/>
      <c r="AY4" s="42"/>
      <c r="AZ4" s="42"/>
      <c r="BB4" s="42"/>
      <c r="BC4" s="42"/>
      <c r="BD4" s="42"/>
      <c r="BE4" s="42"/>
      <c r="BF4" s="42"/>
      <c r="BG4" s="42"/>
      <c r="BH4" s="42"/>
      <c r="BI4" s="42"/>
      <c r="BJ4" s="42"/>
      <c r="BK4" s="42"/>
      <c r="BL4" s="42"/>
      <c r="BM4" s="42"/>
      <c r="BN4" s="42"/>
      <c r="BO4" s="42"/>
      <c r="BP4" s="42"/>
      <c r="BQ4" s="42"/>
      <c r="BR4" s="42"/>
      <c r="BS4" s="42"/>
      <c r="BT4" s="42"/>
      <c r="BU4" s="42"/>
      <c r="BV4" s="42"/>
      <c r="BW4" s="42"/>
    </row>
    <row r="5" spans="1:75" x14ac:dyDescent="0.35">
      <c r="B5" t="s">
        <v>7</v>
      </c>
      <c r="C5" s="4" t="s">
        <v>1359</v>
      </c>
      <c r="H5" s="42"/>
      <c r="I5" s="42"/>
      <c r="J5" s="42"/>
      <c r="K5" s="42"/>
      <c r="L5" s="42"/>
      <c r="M5" s="42"/>
      <c r="N5" s="42"/>
      <c r="O5" s="42"/>
      <c r="P5" s="42"/>
      <c r="Q5" s="42"/>
      <c r="R5" s="42"/>
      <c r="S5" s="42"/>
      <c r="T5" s="42"/>
      <c r="U5" s="42"/>
      <c r="V5" s="42"/>
      <c r="W5" s="42"/>
      <c r="X5" s="42"/>
      <c r="Y5" s="42"/>
      <c r="Z5" s="42"/>
      <c r="AA5" s="42"/>
      <c r="AB5" s="42"/>
      <c r="AC5" s="42"/>
      <c r="AE5" s="42"/>
      <c r="AF5" s="42"/>
      <c r="AG5" s="42"/>
      <c r="AH5" s="42"/>
      <c r="AI5" s="42"/>
      <c r="AJ5" s="42"/>
      <c r="AK5" s="42"/>
      <c r="AL5" s="42"/>
      <c r="AM5" s="42"/>
      <c r="AN5" s="42"/>
      <c r="AO5" s="42"/>
      <c r="AP5" s="42"/>
      <c r="AQ5" s="42"/>
      <c r="AR5" s="42"/>
      <c r="AS5" s="42"/>
      <c r="AT5" s="42"/>
      <c r="AU5" s="42"/>
      <c r="AV5" s="42"/>
      <c r="AW5" s="42"/>
      <c r="AX5" s="42"/>
      <c r="AY5" s="42"/>
      <c r="AZ5" s="42"/>
      <c r="BB5" s="42"/>
      <c r="BC5" s="42"/>
      <c r="BD5" s="42"/>
      <c r="BE5" s="42"/>
      <c r="BF5" s="42"/>
      <c r="BG5" s="42"/>
      <c r="BH5" s="42"/>
      <c r="BI5" s="42"/>
      <c r="BJ5" s="42"/>
      <c r="BK5" s="42"/>
      <c r="BL5" s="42"/>
      <c r="BM5" s="42"/>
      <c r="BN5" s="42"/>
      <c r="BO5" s="42"/>
      <c r="BP5" s="42"/>
      <c r="BQ5" s="42"/>
      <c r="BR5" s="42"/>
      <c r="BS5" s="42"/>
      <c r="BT5" s="42"/>
      <c r="BU5" s="42"/>
      <c r="BV5" s="42"/>
      <c r="BW5" s="42"/>
    </row>
    <row r="6" spans="1:75" x14ac:dyDescent="0.35">
      <c r="B6" t="s">
        <v>9</v>
      </c>
      <c r="C6" s="4" t="s">
        <v>10</v>
      </c>
      <c r="H6" s="42"/>
      <c r="I6" s="42"/>
      <c r="J6" s="42"/>
      <c r="K6" s="42"/>
      <c r="L6" s="42"/>
      <c r="M6" s="42"/>
      <c r="N6" s="42"/>
      <c r="O6" s="42"/>
      <c r="P6" s="42"/>
      <c r="Q6" s="42"/>
      <c r="R6" s="42"/>
      <c r="S6" s="42"/>
      <c r="T6" s="42"/>
      <c r="U6" s="42"/>
      <c r="V6" s="42"/>
      <c r="W6" s="42"/>
      <c r="X6" s="42"/>
      <c r="Y6" s="42"/>
      <c r="Z6" s="42"/>
      <c r="AA6" s="42"/>
      <c r="AB6" s="42"/>
      <c r="AC6" s="42"/>
      <c r="AE6" s="42"/>
      <c r="AF6" s="42"/>
      <c r="AG6" s="42"/>
      <c r="AH6" s="42"/>
      <c r="AI6" s="42"/>
      <c r="AJ6" s="42"/>
      <c r="AK6" s="42"/>
      <c r="AL6" s="42"/>
      <c r="AM6" s="42"/>
      <c r="AN6" s="42"/>
      <c r="AO6" s="42"/>
      <c r="AP6" s="42"/>
      <c r="AQ6" s="42"/>
      <c r="AR6" s="42"/>
      <c r="AS6" s="42"/>
      <c r="AT6" s="42"/>
      <c r="AU6" s="42"/>
      <c r="AV6" s="42"/>
      <c r="AW6" s="42"/>
      <c r="AX6" s="42"/>
      <c r="AY6" s="42"/>
      <c r="AZ6" s="42"/>
      <c r="BB6" s="42"/>
      <c r="BC6" s="42"/>
      <c r="BD6" s="42"/>
      <c r="BE6" s="42"/>
      <c r="BF6" s="42"/>
      <c r="BG6" s="42"/>
      <c r="BH6" s="42"/>
      <c r="BI6" s="42"/>
      <c r="BJ6" s="42"/>
      <c r="BK6" s="42"/>
      <c r="BL6" s="42"/>
      <c r="BM6" s="42"/>
      <c r="BN6" s="42"/>
      <c r="BO6" s="42"/>
      <c r="BP6" s="42"/>
      <c r="BQ6" s="42"/>
      <c r="BR6" s="42"/>
      <c r="BS6" s="42"/>
      <c r="BT6" s="42"/>
      <c r="BU6" s="42"/>
      <c r="BV6" s="42"/>
      <c r="BW6" s="42"/>
    </row>
    <row r="7" spans="1:75" x14ac:dyDescent="0.35">
      <c r="C7" s="14"/>
      <c r="D7" s="14"/>
      <c r="H7" s="119" t="s">
        <v>11</v>
      </c>
      <c r="I7" s="119"/>
      <c r="J7" s="119"/>
      <c r="K7" s="119"/>
      <c r="L7" s="119"/>
      <c r="M7" s="119"/>
      <c r="N7" s="119"/>
      <c r="O7" s="119"/>
      <c r="P7" s="119"/>
      <c r="Q7" s="119"/>
      <c r="R7" s="119"/>
      <c r="S7" s="119"/>
      <c r="T7" s="119"/>
      <c r="U7" s="119"/>
      <c r="V7" s="119"/>
      <c r="W7" s="119"/>
      <c r="X7" s="119"/>
      <c r="Y7" s="119"/>
      <c r="Z7" s="119"/>
      <c r="AA7" s="119"/>
      <c r="AB7" s="119"/>
      <c r="AC7" s="119"/>
      <c r="AE7" s="120" t="s">
        <v>12</v>
      </c>
      <c r="AF7" s="120"/>
      <c r="AG7" s="120"/>
      <c r="AH7" s="120"/>
      <c r="AI7" s="120"/>
      <c r="AJ7" s="120"/>
      <c r="AK7" s="120"/>
      <c r="AL7" s="120"/>
      <c r="AM7" s="120"/>
      <c r="AN7" s="120"/>
      <c r="AO7" s="120"/>
      <c r="AP7" s="120"/>
      <c r="AQ7" s="120"/>
      <c r="AR7" s="120"/>
      <c r="AS7" s="120"/>
      <c r="AT7" s="120"/>
      <c r="AU7" s="120"/>
      <c r="AV7" s="120"/>
      <c r="AW7" s="120"/>
      <c r="AX7" s="120"/>
      <c r="AY7" s="120"/>
      <c r="AZ7" s="120"/>
      <c r="BB7" s="121" t="s">
        <v>13</v>
      </c>
      <c r="BC7" s="121"/>
      <c r="BD7" s="121"/>
      <c r="BE7" s="121"/>
      <c r="BF7" s="121"/>
      <c r="BG7" s="121"/>
      <c r="BH7" s="121"/>
      <c r="BI7" s="121"/>
      <c r="BJ7" s="121"/>
      <c r="BK7" s="121"/>
      <c r="BL7" s="121"/>
      <c r="BM7" s="121"/>
      <c r="BN7" s="121"/>
      <c r="BO7" s="121"/>
      <c r="BP7" s="121"/>
      <c r="BQ7" s="121"/>
      <c r="BR7" s="121"/>
      <c r="BS7" s="121"/>
      <c r="BT7" s="121"/>
      <c r="BU7" s="121"/>
      <c r="BV7" s="121"/>
      <c r="BW7" s="121"/>
    </row>
    <row r="8" spans="1:75" x14ac:dyDescent="0.35">
      <c r="C8" s="14"/>
      <c r="D8" s="14"/>
      <c r="H8" s="54">
        <v>2003</v>
      </c>
      <c r="I8" s="54">
        <v>2004</v>
      </c>
      <c r="J8" s="54">
        <v>2005</v>
      </c>
      <c r="K8" s="54">
        <v>2006</v>
      </c>
      <c r="L8" s="54">
        <v>2007</v>
      </c>
      <c r="M8" s="54">
        <v>2008</v>
      </c>
      <c r="N8" s="54">
        <v>2009</v>
      </c>
      <c r="O8" s="54">
        <v>2010</v>
      </c>
      <c r="P8" s="54">
        <v>2011</v>
      </c>
      <c r="Q8" s="54">
        <v>2012</v>
      </c>
      <c r="R8" s="54">
        <v>2013</v>
      </c>
      <c r="S8" s="54">
        <v>2014</v>
      </c>
      <c r="T8" s="54">
        <v>2015</v>
      </c>
      <c r="U8" s="54">
        <v>2016</v>
      </c>
      <c r="V8" s="54">
        <v>2017</v>
      </c>
      <c r="W8" s="54">
        <v>2018</v>
      </c>
      <c r="X8" s="54">
        <v>2019</v>
      </c>
      <c r="Y8" s="54">
        <v>2020</v>
      </c>
      <c r="Z8" s="54">
        <v>2021</v>
      </c>
      <c r="AA8" s="54">
        <v>2022</v>
      </c>
      <c r="AB8" s="54">
        <v>2023</v>
      </c>
      <c r="AC8" s="54">
        <v>2024</v>
      </c>
    </row>
    <row r="9" spans="1:75" x14ac:dyDescent="0.35">
      <c r="B9" s="104" t="s">
        <v>14</v>
      </c>
      <c r="C9" s="104" t="s">
        <v>15</v>
      </c>
      <c r="D9" s="104" t="s">
        <v>16</v>
      </c>
      <c r="E9" s="104" t="str">
        <f>_xlfn.CONCAT("Expenditure (",C2,"), ",C4," ",C6,"")</f>
        <v>Expenditure (2022-23), NZD thousands</v>
      </c>
      <c r="F9" s="104" t="s">
        <v>17</v>
      </c>
      <c r="G9" s="104" t="s">
        <v>18</v>
      </c>
      <c r="H9" s="105"/>
      <c r="I9" s="105"/>
      <c r="J9" s="105"/>
      <c r="K9" s="105"/>
      <c r="L9" s="105"/>
      <c r="M9" s="105"/>
      <c r="N9" s="105"/>
      <c r="O9" s="105"/>
      <c r="P9" s="105"/>
      <c r="Q9" s="105" t="s">
        <v>208</v>
      </c>
      <c r="R9" s="105" t="s">
        <v>209</v>
      </c>
      <c r="S9" s="105" t="s">
        <v>210</v>
      </c>
      <c r="T9" s="105" t="s">
        <v>211</v>
      </c>
      <c r="U9" s="105" t="s">
        <v>212</v>
      </c>
      <c r="V9" s="105" t="s">
        <v>19</v>
      </c>
      <c r="W9" s="105" t="s">
        <v>20</v>
      </c>
      <c r="X9" s="105" t="s">
        <v>21</v>
      </c>
      <c r="Y9" s="105" t="s">
        <v>22</v>
      </c>
      <c r="Z9" s="105" t="s">
        <v>23</v>
      </c>
      <c r="AA9" s="105" t="s">
        <v>2</v>
      </c>
      <c r="AB9" s="105" t="s">
        <v>24</v>
      </c>
      <c r="AC9" s="105" t="s">
        <v>25</v>
      </c>
      <c r="AE9" s="71">
        <f>H9</f>
        <v>0</v>
      </c>
      <c r="AF9" s="71">
        <f t="shared" ref="AF9:AZ9" si="0">I9</f>
        <v>0</v>
      </c>
      <c r="AG9" s="71">
        <f t="shared" si="0"/>
        <v>0</v>
      </c>
      <c r="AH9" s="71">
        <f t="shared" si="0"/>
        <v>0</v>
      </c>
      <c r="AI9" s="71">
        <f t="shared" si="0"/>
        <v>0</v>
      </c>
      <c r="AJ9" s="71">
        <f t="shared" si="0"/>
        <v>0</v>
      </c>
      <c r="AK9" s="71">
        <f t="shared" si="0"/>
        <v>0</v>
      </c>
      <c r="AL9" s="71">
        <f t="shared" si="0"/>
        <v>0</v>
      </c>
      <c r="AM9" s="71">
        <f t="shared" si="0"/>
        <v>0</v>
      </c>
      <c r="AN9" s="105" t="str">
        <f t="shared" si="0"/>
        <v>2011-12</v>
      </c>
      <c r="AO9" s="105" t="str">
        <f t="shared" si="0"/>
        <v>2012-13</v>
      </c>
      <c r="AP9" s="105" t="str">
        <f t="shared" si="0"/>
        <v>2013-14</v>
      </c>
      <c r="AQ9" s="105" t="str">
        <f t="shared" si="0"/>
        <v>2014-15</v>
      </c>
      <c r="AR9" s="105" t="str">
        <f t="shared" si="0"/>
        <v>2015-16</v>
      </c>
      <c r="AS9" s="105" t="str">
        <f t="shared" si="0"/>
        <v>2016-17</v>
      </c>
      <c r="AT9" s="105" t="str">
        <f t="shared" si="0"/>
        <v>2017-18</v>
      </c>
      <c r="AU9" s="105" t="str">
        <f t="shared" si="0"/>
        <v>2018-19</v>
      </c>
      <c r="AV9" s="105" t="str">
        <f t="shared" si="0"/>
        <v>2019-20</v>
      </c>
      <c r="AW9" s="105" t="str">
        <f t="shared" si="0"/>
        <v>2020-21</v>
      </c>
      <c r="AX9" s="105" t="str">
        <f t="shared" si="0"/>
        <v>2021-22</v>
      </c>
      <c r="AY9" s="105" t="str">
        <f t="shared" si="0"/>
        <v>2022-23</v>
      </c>
      <c r="AZ9" s="105" t="str">
        <f t="shared" si="0"/>
        <v>2023-24</v>
      </c>
      <c r="BB9" s="71">
        <f>H9</f>
        <v>0</v>
      </c>
      <c r="BC9" s="71">
        <f t="shared" ref="BC9:BW9" si="1">I9</f>
        <v>0</v>
      </c>
      <c r="BD9" s="71">
        <f t="shared" si="1"/>
        <v>0</v>
      </c>
      <c r="BE9" s="71">
        <f t="shared" si="1"/>
        <v>0</v>
      </c>
      <c r="BF9" s="71">
        <f t="shared" si="1"/>
        <v>0</v>
      </c>
      <c r="BG9" s="71">
        <f t="shared" si="1"/>
        <v>0</v>
      </c>
      <c r="BH9" s="71">
        <f t="shared" si="1"/>
        <v>0</v>
      </c>
      <c r="BI9" s="71">
        <f t="shared" si="1"/>
        <v>0</v>
      </c>
      <c r="BJ9" s="71">
        <f t="shared" si="1"/>
        <v>0</v>
      </c>
      <c r="BK9" s="105" t="str">
        <f t="shared" si="1"/>
        <v>2011-12</v>
      </c>
      <c r="BL9" s="105" t="str">
        <f t="shared" si="1"/>
        <v>2012-13</v>
      </c>
      <c r="BM9" s="105" t="str">
        <f t="shared" si="1"/>
        <v>2013-14</v>
      </c>
      <c r="BN9" s="105" t="str">
        <f t="shared" si="1"/>
        <v>2014-15</v>
      </c>
      <c r="BO9" s="105" t="str">
        <f t="shared" si="1"/>
        <v>2015-16</v>
      </c>
      <c r="BP9" s="105" t="str">
        <f t="shared" si="1"/>
        <v>2016-17</v>
      </c>
      <c r="BQ9" s="105" t="str">
        <f t="shared" si="1"/>
        <v>2017-18</v>
      </c>
      <c r="BR9" s="105" t="str">
        <f t="shared" si="1"/>
        <v>2018-19</v>
      </c>
      <c r="BS9" s="105" t="str">
        <f t="shared" si="1"/>
        <v>2019-20</v>
      </c>
      <c r="BT9" s="105" t="str">
        <f t="shared" si="1"/>
        <v>2020-21</v>
      </c>
      <c r="BU9" s="105" t="str">
        <f t="shared" si="1"/>
        <v>2021-22</v>
      </c>
      <c r="BV9" s="105" t="str">
        <f t="shared" si="1"/>
        <v>2022-23</v>
      </c>
      <c r="BW9" s="105" t="str">
        <f t="shared" si="1"/>
        <v>2023-24</v>
      </c>
    </row>
    <row r="10" spans="1:75" x14ac:dyDescent="0.35">
      <c r="A10">
        <v>1</v>
      </c>
      <c r="B10" s="4" t="s">
        <v>343</v>
      </c>
      <c r="C10" s="11"/>
      <c r="D10" s="4"/>
      <c r="E10" s="6">
        <f t="shared" ref="E10:E34" si="2">_xlfn.XLOOKUP($C$2,$R$9:$AC$9,R10:AC10)</f>
        <v>7240.8680000000004</v>
      </c>
      <c r="F10" s="4" t="s">
        <v>28</v>
      </c>
      <c r="G10" s="4" t="s">
        <v>29</v>
      </c>
      <c r="H10" s="5"/>
      <c r="I10" s="5"/>
      <c r="J10" s="5"/>
      <c r="K10" s="5"/>
      <c r="L10" s="5"/>
      <c r="M10" s="5"/>
      <c r="N10" s="5"/>
      <c r="O10" s="5"/>
      <c r="P10" s="5"/>
      <c r="Q10" s="5">
        <v>7866.0659999999998</v>
      </c>
      <c r="R10" s="5">
        <v>8617.6</v>
      </c>
      <c r="S10" s="5">
        <v>9981.9</v>
      </c>
      <c r="T10" s="5">
        <v>11775</v>
      </c>
      <c r="U10" s="29">
        <v>12479.194</v>
      </c>
      <c r="V10" s="5">
        <v>12109.659</v>
      </c>
      <c r="W10" s="5">
        <v>12281.286</v>
      </c>
      <c r="X10" s="5">
        <v>12455.438</v>
      </c>
      <c r="Y10" s="5">
        <v>13078.253000000001</v>
      </c>
      <c r="Z10" s="5">
        <v>6345.4340000000002</v>
      </c>
      <c r="AA10" s="5">
        <v>6682.05</v>
      </c>
      <c r="AB10" s="5">
        <v>7240.8680000000004</v>
      </c>
      <c r="AC10" s="5">
        <v>7994.2250000000004</v>
      </c>
      <c r="AE10" s="4"/>
      <c r="AF10" s="4"/>
      <c r="AG10" s="4"/>
      <c r="AH10" s="4"/>
      <c r="AI10" s="4"/>
      <c r="AJ10" s="4" t="str">
        <f t="shared" ref="AJ10:AJ34" si="3">IF(M10=0,"","*")</f>
        <v/>
      </c>
      <c r="AK10" s="4" t="str">
        <f t="shared" ref="AK10:AK34" si="4">IF(N10=0,"","*")</f>
        <v/>
      </c>
      <c r="AL10" s="4" t="str">
        <f t="shared" ref="AL10:AL34" si="5">IF(O10=0,"","*")</f>
        <v/>
      </c>
      <c r="AM10" s="4" t="str">
        <f t="shared" ref="AM10:AM34" si="6">IF(P10=0,"","*")</f>
        <v/>
      </c>
      <c r="AN10" s="4" t="s">
        <v>344</v>
      </c>
      <c r="AO10" s="4" t="s">
        <v>344</v>
      </c>
      <c r="AP10" s="4" t="s">
        <v>345</v>
      </c>
      <c r="AQ10" s="4" t="s">
        <v>345</v>
      </c>
      <c r="AR10" s="4" t="s">
        <v>346</v>
      </c>
      <c r="AS10" s="4" t="s">
        <v>347</v>
      </c>
      <c r="AT10" s="4" t="s">
        <v>348</v>
      </c>
      <c r="AU10" s="4" t="s">
        <v>349</v>
      </c>
      <c r="AV10" s="4" t="s">
        <v>350</v>
      </c>
      <c r="AW10" s="4" t="s">
        <v>351</v>
      </c>
      <c r="AX10" s="4" t="s">
        <v>1413</v>
      </c>
      <c r="AY10" s="4" t="s">
        <v>1414</v>
      </c>
      <c r="AZ10" s="99" t="s">
        <v>352</v>
      </c>
      <c r="BB10" s="4"/>
      <c r="BC10" s="4"/>
      <c r="BD10" s="4"/>
      <c r="BE10" s="4"/>
      <c r="BF10" s="4"/>
      <c r="BG10" s="4" t="str">
        <f t="shared" ref="BG10:BK25" si="7">IF(M10=0,"","*")</f>
        <v/>
      </c>
      <c r="BH10" s="4" t="str">
        <f t="shared" ref="BH10:BH22" si="8">IF(N10=0,"","*")</f>
        <v/>
      </c>
      <c r="BI10" s="4" t="str">
        <f t="shared" ref="BI10:BI22" si="9">IF(O10=0,"","*")</f>
        <v/>
      </c>
      <c r="BJ10" s="4" t="str">
        <f t="shared" ref="BJ10:BJ22" si="10">IF(P10=0,"","*")</f>
        <v/>
      </c>
      <c r="BK10" s="4" t="s">
        <v>226</v>
      </c>
      <c r="BL10" s="4" t="s">
        <v>226</v>
      </c>
      <c r="BM10" s="4" t="s">
        <v>88</v>
      </c>
      <c r="BN10" s="4" t="s">
        <v>226</v>
      </c>
      <c r="BO10" s="4" t="s">
        <v>226</v>
      </c>
      <c r="BP10" s="4" t="s">
        <v>226</v>
      </c>
      <c r="BQ10" s="4" t="s">
        <v>226</v>
      </c>
      <c r="BR10" s="4" t="s">
        <v>226</v>
      </c>
      <c r="BS10" s="4" t="s">
        <v>226</v>
      </c>
      <c r="BT10" s="4" t="s">
        <v>226</v>
      </c>
      <c r="BU10" s="4" t="s">
        <v>226</v>
      </c>
      <c r="BV10" s="4" t="s">
        <v>226</v>
      </c>
      <c r="BW10" s="4" t="s">
        <v>226</v>
      </c>
    </row>
    <row r="11" spans="1:75" x14ac:dyDescent="0.35">
      <c r="A11">
        <v>2</v>
      </c>
      <c r="B11" s="4" t="s">
        <v>353</v>
      </c>
      <c r="C11" s="4"/>
      <c r="D11" s="15"/>
      <c r="E11" s="6">
        <f t="shared" si="2"/>
        <v>6742.7309999999998</v>
      </c>
      <c r="F11" s="4" t="s">
        <v>28</v>
      </c>
      <c r="G11" s="4" t="s">
        <v>29</v>
      </c>
      <c r="H11" s="5"/>
      <c r="I11" s="5"/>
      <c r="J11" s="5"/>
      <c r="K11" s="5"/>
      <c r="L11" s="5"/>
      <c r="M11" s="5"/>
      <c r="N11" s="5"/>
      <c r="O11" s="5"/>
      <c r="P11" s="5"/>
      <c r="Q11" s="5"/>
      <c r="R11" s="5"/>
      <c r="S11" s="5"/>
      <c r="T11" s="5"/>
      <c r="U11" s="5"/>
      <c r="V11" s="5"/>
      <c r="W11" s="4"/>
      <c r="X11" s="5"/>
      <c r="Y11" s="5"/>
      <c r="Z11" s="5">
        <v>6568.5990000000002</v>
      </c>
      <c r="AA11" s="5">
        <v>6343.65</v>
      </c>
      <c r="AB11" s="78">
        <v>6742.7309999999998</v>
      </c>
      <c r="AC11" s="5">
        <v>6494.8689999999997</v>
      </c>
      <c r="AE11" s="4"/>
      <c r="AF11" s="4"/>
      <c r="AG11" s="4"/>
      <c r="AH11" s="4"/>
      <c r="AI11" s="4"/>
      <c r="AJ11" s="4" t="str">
        <f t="shared" si="3"/>
        <v/>
      </c>
      <c r="AK11" s="4" t="str">
        <f t="shared" si="4"/>
        <v/>
      </c>
      <c r="AL11" s="4" t="str">
        <f t="shared" si="5"/>
        <v/>
      </c>
      <c r="AM11" s="4" t="str">
        <f t="shared" si="6"/>
        <v/>
      </c>
      <c r="AN11" s="4" t="str">
        <f t="shared" ref="AN11:AO34" si="11">IF(Q11=0,"","*")</f>
        <v/>
      </c>
      <c r="AO11" s="4" t="str">
        <f t="shared" si="11"/>
        <v/>
      </c>
      <c r="AP11" s="4" t="str">
        <f t="shared" ref="AP11:AQ34" si="12">IF(S11=0,"","*")</f>
        <v/>
      </c>
      <c r="AQ11" s="4" t="str">
        <f t="shared" si="12"/>
        <v/>
      </c>
      <c r="AR11" s="4" t="str">
        <f t="shared" ref="AR11:AR34" si="13">IF(U11=0,"","*")</f>
        <v/>
      </c>
      <c r="AS11" s="4" t="str">
        <f t="shared" ref="AS11:AS34" si="14">IF(V11=0,"","*")</f>
        <v/>
      </c>
      <c r="AT11" s="4" t="str">
        <f t="shared" ref="AT11:AT34" si="15">IF(W11=0,"","*")</f>
        <v/>
      </c>
      <c r="AU11" s="4" t="str">
        <f t="shared" ref="AU11:AU34" si="16">IF(X11=0,"","*")</f>
        <v/>
      </c>
      <c r="AV11" s="4" t="str">
        <f t="shared" ref="AV11" si="17">IF(Y11=0,"","*")</f>
        <v/>
      </c>
      <c r="AW11" s="4" t="s">
        <v>351</v>
      </c>
      <c r="AX11" s="4" t="s">
        <v>1413</v>
      </c>
      <c r="AY11" s="4" t="s">
        <v>1414</v>
      </c>
      <c r="AZ11" s="99" t="s">
        <v>352</v>
      </c>
      <c r="BB11" s="4"/>
      <c r="BC11" s="4"/>
      <c r="BD11" s="4"/>
      <c r="BE11" s="4"/>
      <c r="BF11" s="4"/>
      <c r="BG11" s="4" t="str">
        <f t="shared" si="7"/>
        <v/>
      </c>
      <c r="BH11" s="4" t="str">
        <f t="shared" si="8"/>
        <v/>
      </c>
      <c r="BI11" s="4" t="str">
        <f t="shared" si="9"/>
        <v/>
      </c>
      <c r="BJ11" s="4" t="str">
        <f t="shared" si="10"/>
        <v/>
      </c>
      <c r="BK11" s="4" t="str">
        <f t="shared" ref="BK11:BK16" si="18">IF(Q11=0,"","*")</f>
        <v/>
      </c>
      <c r="BL11" s="4" t="str">
        <f t="shared" ref="BL11:BL16" si="19">IF(R11=0,"","*")</f>
        <v/>
      </c>
      <c r="BM11" s="4" t="str">
        <f>IF(S11=0,"","*")</f>
        <v/>
      </c>
      <c r="BN11" s="4" t="str">
        <f t="shared" ref="BN11:BN16" si="20">IF(T11=0,"","*")</f>
        <v/>
      </c>
      <c r="BO11" s="4" t="str">
        <f t="shared" ref="BO11:BO16" si="21">IF(U11=0,"","*")</f>
        <v/>
      </c>
      <c r="BP11" s="4" t="str">
        <f t="shared" ref="BP11" si="22">IF(V11=0,"","*")</f>
        <v/>
      </c>
      <c r="BQ11" s="4" t="str">
        <f t="shared" ref="BQ11" si="23">IF(W11=0,"","*")</f>
        <v/>
      </c>
      <c r="BR11" s="4" t="str">
        <f t="shared" ref="BR11" si="24">IF(X11=0,"","*")</f>
        <v/>
      </c>
      <c r="BS11" s="4" t="str">
        <f t="shared" ref="BS11" si="25">IF(Y11=0,"","*")</f>
        <v/>
      </c>
      <c r="BT11" s="4" t="s">
        <v>226</v>
      </c>
      <c r="BU11" s="4" t="s">
        <v>226</v>
      </c>
      <c r="BV11" s="4" t="s">
        <v>226</v>
      </c>
      <c r="BW11" s="4" t="s">
        <v>226</v>
      </c>
    </row>
    <row r="12" spans="1:75" x14ac:dyDescent="0.35">
      <c r="A12">
        <v>3</v>
      </c>
      <c r="B12" s="4" t="s">
        <v>354</v>
      </c>
      <c r="C12" s="4"/>
      <c r="D12" s="51"/>
      <c r="E12" s="6">
        <f t="shared" si="2"/>
        <v>5413.7089999999998</v>
      </c>
      <c r="F12" s="4" t="s">
        <v>28</v>
      </c>
      <c r="G12" s="4" t="s">
        <v>46</v>
      </c>
      <c r="H12" s="5"/>
      <c r="I12" s="5"/>
      <c r="J12" s="5"/>
      <c r="K12" s="5"/>
      <c r="L12" s="5"/>
      <c r="M12" s="5"/>
      <c r="N12" s="5"/>
      <c r="O12" s="5"/>
      <c r="P12" s="5"/>
      <c r="Q12" s="5">
        <v>2706.672</v>
      </c>
      <c r="R12" s="5">
        <v>2595.6</v>
      </c>
      <c r="S12" s="5">
        <v>2650.7359999999999</v>
      </c>
      <c r="T12" s="5">
        <v>2692.8</v>
      </c>
      <c r="U12" s="5">
        <v>2700.72</v>
      </c>
      <c r="V12" s="5">
        <v>2654.9070000000002</v>
      </c>
      <c r="W12" s="5">
        <v>4036.8310000000001</v>
      </c>
      <c r="X12" s="5">
        <v>4665.7740000000003</v>
      </c>
      <c r="Y12" s="5">
        <v>5575.8819999999996</v>
      </c>
      <c r="Z12" s="5">
        <v>5413.0290000000005</v>
      </c>
      <c r="AA12" s="5">
        <v>5566</v>
      </c>
      <c r="AB12" s="5">
        <v>5413.7089999999998</v>
      </c>
      <c r="AC12" s="5">
        <v>5387.2860000000001</v>
      </c>
      <c r="AE12" s="4"/>
      <c r="AF12" s="4"/>
      <c r="AG12" s="4"/>
      <c r="AH12" s="4"/>
      <c r="AI12" s="4"/>
      <c r="AJ12" s="4" t="str">
        <f t="shared" si="3"/>
        <v/>
      </c>
      <c r="AK12" s="4" t="str">
        <f t="shared" si="4"/>
        <v/>
      </c>
      <c r="AL12" s="4" t="str">
        <f t="shared" si="5"/>
        <v/>
      </c>
      <c r="AM12" s="4" t="str">
        <f t="shared" si="6"/>
        <v/>
      </c>
      <c r="AN12" s="4" t="s">
        <v>344</v>
      </c>
      <c r="AO12" s="4" t="s">
        <v>344</v>
      </c>
      <c r="AP12" s="4" t="s">
        <v>345</v>
      </c>
      <c r="AQ12" s="4" t="s">
        <v>345</v>
      </c>
      <c r="AR12" s="4" t="s">
        <v>346</v>
      </c>
      <c r="AS12" s="4" t="s">
        <v>347</v>
      </c>
      <c r="AT12" s="4" t="s">
        <v>348</v>
      </c>
      <c r="AU12" s="4" t="s">
        <v>349</v>
      </c>
      <c r="AV12" s="4" t="s">
        <v>350</v>
      </c>
      <c r="AW12" s="4" t="s">
        <v>351</v>
      </c>
      <c r="AX12" s="4" t="s">
        <v>1413</v>
      </c>
      <c r="AY12" s="4" t="s">
        <v>1414</v>
      </c>
      <c r="AZ12" s="99" t="s">
        <v>352</v>
      </c>
      <c r="BB12" s="4"/>
      <c r="BC12" s="4"/>
      <c r="BD12" s="4"/>
      <c r="BE12" s="4"/>
      <c r="BF12" s="4"/>
      <c r="BG12" s="4" t="str">
        <f t="shared" si="7"/>
        <v/>
      </c>
      <c r="BH12" s="4" t="str">
        <f t="shared" si="8"/>
        <v/>
      </c>
      <c r="BI12" s="4" t="str">
        <f t="shared" si="9"/>
        <v/>
      </c>
      <c r="BJ12" s="4" t="str">
        <f t="shared" si="10"/>
        <v/>
      </c>
      <c r="BK12" s="4" t="s">
        <v>226</v>
      </c>
      <c r="BL12" s="4" t="s">
        <v>226</v>
      </c>
      <c r="BM12" s="4" t="s">
        <v>88</v>
      </c>
      <c r="BN12" s="4" t="s">
        <v>226</v>
      </c>
      <c r="BO12" s="4" t="s">
        <v>226</v>
      </c>
      <c r="BP12" s="4" t="s">
        <v>226</v>
      </c>
      <c r="BQ12" s="4" t="s">
        <v>226</v>
      </c>
      <c r="BR12" s="4" t="s">
        <v>226</v>
      </c>
      <c r="BS12" s="4" t="s">
        <v>226</v>
      </c>
      <c r="BT12" s="4" t="s">
        <v>226</v>
      </c>
      <c r="BU12" s="4" t="s">
        <v>226</v>
      </c>
      <c r="BV12" s="4" t="s">
        <v>226</v>
      </c>
      <c r="BW12" s="4" t="s">
        <v>226</v>
      </c>
    </row>
    <row r="13" spans="1:75" x14ac:dyDescent="0.35">
      <c r="A13">
        <v>4</v>
      </c>
      <c r="B13" s="4" t="s">
        <v>355</v>
      </c>
      <c r="C13" s="4"/>
      <c r="D13" s="51"/>
      <c r="E13" s="6">
        <f t="shared" si="2"/>
        <v>229.08699999999999</v>
      </c>
      <c r="F13" s="4" t="s">
        <v>28</v>
      </c>
      <c r="G13" s="4" t="s">
        <v>46</v>
      </c>
      <c r="H13" s="5"/>
      <c r="I13" s="5"/>
      <c r="J13" s="5"/>
      <c r="K13" s="5"/>
      <c r="L13" s="5"/>
      <c r="M13" s="5"/>
      <c r="N13" s="5"/>
      <c r="O13" s="5"/>
      <c r="P13" s="5"/>
      <c r="Q13" s="5">
        <v>240</v>
      </c>
      <c r="R13" s="5">
        <v>267</v>
      </c>
      <c r="S13" s="5">
        <v>234</v>
      </c>
      <c r="T13" s="5">
        <v>250</v>
      </c>
      <c r="U13" s="5">
        <v>250</v>
      </c>
      <c r="V13" s="5">
        <v>200</v>
      </c>
      <c r="W13" s="5">
        <v>200</v>
      </c>
      <c r="X13" s="5">
        <v>200</v>
      </c>
      <c r="Y13" s="5">
        <v>200</v>
      </c>
      <c r="Z13" s="5">
        <v>240</v>
      </c>
      <c r="AA13" s="5">
        <v>242.8</v>
      </c>
      <c r="AB13" s="5">
        <v>229.08699999999999</v>
      </c>
      <c r="AC13" s="5">
        <v>230.465</v>
      </c>
      <c r="AE13" s="4"/>
      <c r="AF13" s="4"/>
      <c r="AG13" s="4"/>
      <c r="AH13" s="4"/>
      <c r="AI13" s="4"/>
      <c r="AJ13" s="4" t="str">
        <f t="shared" si="3"/>
        <v/>
      </c>
      <c r="AK13" s="4" t="str">
        <f t="shared" si="4"/>
        <v/>
      </c>
      <c r="AL13" s="4" t="str">
        <f t="shared" si="5"/>
        <v/>
      </c>
      <c r="AM13" s="4" t="str">
        <f t="shared" si="6"/>
        <v/>
      </c>
      <c r="AN13" s="4" t="s">
        <v>344</v>
      </c>
      <c r="AO13" s="4" t="s">
        <v>344</v>
      </c>
      <c r="AP13" s="4" t="s">
        <v>345</v>
      </c>
      <c r="AQ13" s="4" t="s">
        <v>345</v>
      </c>
      <c r="AR13" s="4" t="s">
        <v>346</v>
      </c>
      <c r="AS13" s="4" t="s">
        <v>347</v>
      </c>
      <c r="AT13" s="4" t="s">
        <v>348</v>
      </c>
      <c r="AU13" s="4" t="s">
        <v>349</v>
      </c>
      <c r="AV13" s="4" t="s">
        <v>350</v>
      </c>
      <c r="AW13" s="4" t="s">
        <v>351</v>
      </c>
      <c r="AX13" s="4" t="s">
        <v>1413</v>
      </c>
      <c r="AY13" s="4" t="s">
        <v>1414</v>
      </c>
      <c r="AZ13" s="99" t="s">
        <v>352</v>
      </c>
      <c r="BB13" s="4"/>
      <c r="BC13" s="4"/>
      <c r="BD13" s="4"/>
      <c r="BE13" s="4"/>
      <c r="BF13" s="4"/>
      <c r="BG13" s="4" t="str">
        <f t="shared" si="7"/>
        <v/>
      </c>
      <c r="BH13" s="4" t="str">
        <f t="shared" si="8"/>
        <v/>
      </c>
      <c r="BI13" s="4" t="str">
        <f t="shared" si="9"/>
        <v/>
      </c>
      <c r="BJ13" s="4" t="str">
        <f t="shared" si="10"/>
        <v/>
      </c>
      <c r="BK13" s="4" t="s">
        <v>226</v>
      </c>
      <c r="BL13" s="4" t="s">
        <v>226</v>
      </c>
      <c r="BM13" s="4" t="s">
        <v>88</v>
      </c>
      <c r="BN13" s="4" t="s">
        <v>226</v>
      </c>
      <c r="BO13" s="4" t="s">
        <v>226</v>
      </c>
      <c r="BP13" s="4" t="s">
        <v>226</v>
      </c>
      <c r="BQ13" s="4" t="s">
        <v>226</v>
      </c>
      <c r="BR13" s="4" t="s">
        <v>226</v>
      </c>
      <c r="BS13" s="4" t="s">
        <v>226</v>
      </c>
      <c r="BT13" s="4" t="s">
        <v>226</v>
      </c>
      <c r="BU13" s="4" t="s">
        <v>226</v>
      </c>
      <c r="BV13" s="4" t="s">
        <v>226</v>
      </c>
      <c r="BW13" s="4" t="s">
        <v>226</v>
      </c>
    </row>
    <row r="14" spans="1:75" x14ac:dyDescent="0.35">
      <c r="A14">
        <v>5</v>
      </c>
      <c r="B14" s="4" t="s">
        <v>356</v>
      </c>
      <c r="C14" s="4"/>
      <c r="D14" s="51"/>
      <c r="E14" s="6">
        <f t="shared" si="2"/>
        <v>1280.395</v>
      </c>
      <c r="F14" s="4" t="s">
        <v>28</v>
      </c>
      <c r="G14" s="4" t="s">
        <v>48</v>
      </c>
      <c r="H14" s="5"/>
      <c r="I14" s="5"/>
      <c r="J14" s="5"/>
      <c r="K14" s="5"/>
      <c r="L14" s="5"/>
      <c r="M14" s="5"/>
      <c r="N14" s="5"/>
      <c r="O14" s="5"/>
      <c r="P14" s="5"/>
      <c r="Q14" s="5">
        <v>519.22199999999998</v>
      </c>
      <c r="R14" s="5">
        <v>448.2</v>
      </c>
      <c r="S14" s="5">
        <v>375.68099999999998</v>
      </c>
      <c r="T14" s="5">
        <v>396</v>
      </c>
      <c r="U14" s="5">
        <v>396</v>
      </c>
      <c r="V14" s="5">
        <v>528</v>
      </c>
      <c r="W14" s="5">
        <v>528</v>
      </c>
      <c r="X14" s="5">
        <v>528</v>
      </c>
      <c r="Y14" s="5">
        <v>528</v>
      </c>
      <c r="Z14" s="5">
        <v>1104</v>
      </c>
      <c r="AA14" s="5">
        <v>1232.0999999999999</v>
      </c>
      <c r="AB14" s="5">
        <v>1280.395</v>
      </c>
      <c r="AC14" s="5">
        <v>1295.56</v>
      </c>
      <c r="AE14" s="4"/>
      <c r="AF14" s="4"/>
      <c r="AG14" s="4"/>
      <c r="AH14" s="4"/>
      <c r="AI14" s="4"/>
      <c r="AJ14" s="4" t="str">
        <f t="shared" si="3"/>
        <v/>
      </c>
      <c r="AK14" s="4" t="str">
        <f t="shared" si="4"/>
        <v/>
      </c>
      <c r="AL14" s="4" t="str">
        <f t="shared" si="5"/>
        <v/>
      </c>
      <c r="AM14" s="4" t="str">
        <f t="shared" si="6"/>
        <v/>
      </c>
      <c r="AN14" s="4" t="s">
        <v>344</v>
      </c>
      <c r="AO14" s="4" t="s">
        <v>344</v>
      </c>
      <c r="AP14" s="4" t="s">
        <v>345</v>
      </c>
      <c r="AQ14" s="4" t="s">
        <v>345</v>
      </c>
      <c r="AR14" s="4" t="s">
        <v>346</v>
      </c>
      <c r="AS14" s="4" t="s">
        <v>347</v>
      </c>
      <c r="AT14" s="4" t="s">
        <v>348</v>
      </c>
      <c r="AU14" s="4" t="s">
        <v>349</v>
      </c>
      <c r="AV14" s="4" t="s">
        <v>350</v>
      </c>
      <c r="AW14" s="4" t="s">
        <v>351</v>
      </c>
      <c r="AX14" s="4" t="s">
        <v>1413</v>
      </c>
      <c r="AY14" s="4" t="s">
        <v>1414</v>
      </c>
      <c r="AZ14" s="99" t="s">
        <v>352</v>
      </c>
      <c r="BB14" s="4"/>
      <c r="BC14" s="4"/>
      <c r="BD14" s="4"/>
      <c r="BE14" s="4"/>
      <c r="BF14" s="4"/>
      <c r="BG14" s="4" t="str">
        <f t="shared" si="7"/>
        <v/>
      </c>
      <c r="BH14" s="4" t="str">
        <f t="shared" si="8"/>
        <v/>
      </c>
      <c r="BI14" s="4" t="str">
        <f t="shared" si="9"/>
        <v/>
      </c>
      <c r="BJ14" s="4" t="str">
        <f t="shared" si="10"/>
        <v/>
      </c>
      <c r="BK14" s="4" t="s">
        <v>226</v>
      </c>
      <c r="BL14" s="4" t="s">
        <v>226</v>
      </c>
      <c r="BM14" s="4" t="s">
        <v>88</v>
      </c>
      <c r="BN14" s="4" t="s">
        <v>226</v>
      </c>
      <c r="BO14" s="4" t="s">
        <v>226</v>
      </c>
      <c r="BP14" s="4" t="s">
        <v>226</v>
      </c>
      <c r="BQ14" s="4" t="s">
        <v>226</v>
      </c>
      <c r="BR14" s="4" t="s">
        <v>226</v>
      </c>
      <c r="BS14" s="4" t="s">
        <v>226</v>
      </c>
      <c r="BT14" s="4" t="s">
        <v>226</v>
      </c>
      <c r="BU14" s="4" t="s">
        <v>226</v>
      </c>
      <c r="BV14" s="4" t="s">
        <v>226</v>
      </c>
      <c r="BW14" s="4" t="s">
        <v>226</v>
      </c>
    </row>
    <row r="15" spans="1:75" x14ac:dyDescent="0.35">
      <c r="A15">
        <v>6</v>
      </c>
      <c r="B15" s="4" t="s">
        <v>357</v>
      </c>
      <c r="C15" s="4"/>
      <c r="D15" s="51"/>
      <c r="E15" s="6">
        <f t="shared" si="2"/>
        <v>150</v>
      </c>
      <c r="F15" s="4" t="s">
        <v>28</v>
      </c>
      <c r="G15" s="4" t="s">
        <v>46</v>
      </c>
      <c r="H15" s="5"/>
      <c r="I15" s="5"/>
      <c r="J15" s="5"/>
      <c r="K15" s="5"/>
      <c r="L15" s="5"/>
      <c r="M15" s="5"/>
      <c r="N15" s="5"/>
      <c r="O15" s="5"/>
      <c r="P15" s="5"/>
      <c r="Q15" s="5"/>
      <c r="R15" s="5">
        <v>49</v>
      </c>
      <c r="S15" s="5">
        <v>80.024000000000001</v>
      </c>
      <c r="T15" s="5">
        <v>144</v>
      </c>
      <c r="U15" s="5">
        <v>120</v>
      </c>
      <c r="V15" s="5">
        <v>150</v>
      </c>
      <c r="W15" s="5">
        <v>150</v>
      </c>
      <c r="X15" s="5">
        <v>150</v>
      </c>
      <c r="Y15" s="5">
        <v>150</v>
      </c>
      <c r="Z15" s="19">
        <v>150</v>
      </c>
      <c r="AA15" s="5">
        <v>150</v>
      </c>
      <c r="AB15" s="5">
        <v>150</v>
      </c>
      <c r="AC15" s="5">
        <v>150</v>
      </c>
      <c r="AE15" s="4"/>
      <c r="AF15" s="4"/>
      <c r="AG15" s="4"/>
      <c r="AH15" s="4"/>
      <c r="AI15" s="4"/>
      <c r="AJ15" s="4" t="str">
        <f t="shared" si="3"/>
        <v/>
      </c>
      <c r="AK15" s="4" t="str">
        <f t="shared" si="4"/>
        <v/>
      </c>
      <c r="AL15" s="4" t="str">
        <f t="shared" si="5"/>
        <v/>
      </c>
      <c r="AM15" s="4" t="str">
        <f t="shared" si="6"/>
        <v/>
      </c>
      <c r="AN15" s="4" t="str">
        <f t="shared" ref="AN15:AN34" si="26">IF(Q15=0,"","*")</f>
        <v/>
      </c>
      <c r="AO15" s="4" t="s">
        <v>344</v>
      </c>
      <c r="AP15" s="4" t="s">
        <v>345</v>
      </c>
      <c r="AQ15" s="4" t="s">
        <v>345</v>
      </c>
      <c r="AR15" s="4" t="s">
        <v>346</v>
      </c>
      <c r="AS15" s="4" t="s">
        <v>347</v>
      </c>
      <c r="AT15" s="4" t="s">
        <v>348</v>
      </c>
      <c r="AU15" s="4" t="s">
        <v>349</v>
      </c>
      <c r="AV15" s="4" t="s">
        <v>350</v>
      </c>
      <c r="AW15" s="4" t="s">
        <v>351</v>
      </c>
      <c r="AX15" s="4" t="s">
        <v>1413</v>
      </c>
      <c r="AY15" s="4" t="s">
        <v>1414</v>
      </c>
      <c r="AZ15" s="99" t="s">
        <v>352</v>
      </c>
      <c r="BB15" s="4"/>
      <c r="BC15" s="4"/>
      <c r="BD15" s="4"/>
      <c r="BE15" s="4"/>
      <c r="BF15" s="4"/>
      <c r="BG15" s="4" t="str">
        <f t="shared" si="7"/>
        <v/>
      </c>
      <c r="BH15" s="4" t="str">
        <f t="shared" si="8"/>
        <v/>
      </c>
      <c r="BI15" s="4" t="str">
        <f t="shared" si="9"/>
        <v/>
      </c>
      <c r="BJ15" s="4" t="str">
        <f t="shared" si="10"/>
        <v/>
      </c>
      <c r="BK15" s="4" t="str">
        <f t="shared" si="18"/>
        <v/>
      </c>
      <c r="BL15" s="4" t="s">
        <v>226</v>
      </c>
      <c r="BM15" s="4" t="s">
        <v>88</v>
      </c>
      <c r="BN15" s="4" t="s">
        <v>226</v>
      </c>
      <c r="BO15" s="4" t="s">
        <v>226</v>
      </c>
      <c r="BP15" s="4" t="s">
        <v>226</v>
      </c>
      <c r="BQ15" s="4" t="s">
        <v>226</v>
      </c>
      <c r="BR15" s="4" t="s">
        <v>226</v>
      </c>
      <c r="BS15" s="4" t="s">
        <v>226</v>
      </c>
      <c r="BT15" s="4" t="s">
        <v>226</v>
      </c>
      <c r="BU15" s="4" t="s">
        <v>226</v>
      </c>
      <c r="BV15" s="4" t="s">
        <v>226</v>
      </c>
      <c r="BW15" s="4" t="s">
        <v>226</v>
      </c>
    </row>
    <row r="16" spans="1:75" x14ac:dyDescent="0.35">
      <c r="A16">
        <v>7</v>
      </c>
      <c r="B16" s="4" t="s">
        <v>358</v>
      </c>
      <c r="C16" s="4"/>
      <c r="D16" s="4"/>
      <c r="E16" s="6">
        <f t="shared" si="2"/>
        <v>10.4</v>
      </c>
      <c r="F16" s="4" t="s">
        <v>28</v>
      </c>
      <c r="G16" s="4" t="s">
        <v>48</v>
      </c>
      <c r="H16" s="5"/>
      <c r="I16" s="5"/>
      <c r="J16" s="5"/>
      <c r="K16" s="5"/>
      <c r="L16" s="5"/>
      <c r="M16" s="5"/>
      <c r="N16" s="5"/>
      <c r="O16" s="5"/>
      <c r="P16" s="5"/>
      <c r="Q16" s="5"/>
      <c r="R16" s="5"/>
      <c r="S16" s="5"/>
      <c r="T16" s="5"/>
      <c r="U16" s="5"/>
      <c r="V16" s="5">
        <v>10.4</v>
      </c>
      <c r="W16" s="5">
        <v>10.4</v>
      </c>
      <c r="X16" s="5">
        <v>10.4</v>
      </c>
      <c r="Y16" s="5">
        <v>10.4</v>
      </c>
      <c r="Z16" s="5">
        <v>10.4</v>
      </c>
      <c r="AA16" s="5">
        <v>10.4</v>
      </c>
      <c r="AB16" s="5">
        <v>10.4</v>
      </c>
      <c r="AC16" s="5">
        <v>10.4</v>
      </c>
      <c r="AE16" s="4"/>
      <c r="AF16" s="4"/>
      <c r="AG16" s="4"/>
      <c r="AH16" s="4"/>
      <c r="AI16" s="4"/>
      <c r="AJ16" s="4" t="str">
        <f t="shared" si="3"/>
        <v/>
      </c>
      <c r="AK16" s="4" t="str">
        <f t="shared" si="4"/>
        <v/>
      </c>
      <c r="AL16" s="4" t="str">
        <f t="shared" si="5"/>
        <v/>
      </c>
      <c r="AM16" s="4" t="str">
        <f t="shared" si="6"/>
        <v/>
      </c>
      <c r="AN16" s="4" t="str">
        <f t="shared" si="26"/>
        <v/>
      </c>
      <c r="AO16" s="4" t="str">
        <f t="shared" si="11"/>
        <v/>
      </c>
      <c r="AP16" s="4" t="str">
        <f t="shared" si="12"/>
        <v/>
      </c>
      <c r="AQ16" s="4" t="str">
        <f t="shared" si="12"/>
        <v/>
      </c>
      <c r="AR16" s="4" t="str">
        <f t="shared" si="13"/>
        <v/>
      </c>
      <c r="AS16" s="4" t="s">
        <v>347</v>
      </c>
      <c r="AT16" s="4" t="s">
        <v>348</v>
      </c>
      <c r="AU16" s="4" t="s">
        <v>349</v>
      </c>
      <c r="AV16" s="4" t="s">
        <v>350</v>
      </c>
      <c r="AW16" s="4" t="s">
        <v>351</v>
      </c>
      <c r="AX16" s="4" t="s">
        <v>1413</v>
      </c>
      <c r="AY16" s="4" t="s">
        <v>1414</v>
      </c>
      <c r="AZ16" s="99" t="s">
        <v>352</v>
      </c>
      <c r="BB16" s="4"/>
      <c r="BC16" s="4"/>
      <c r="BD16" s="4"/>
      <c r="BE16" s="4"/>
      <c r="BF16" s="4"/>
      <c r="BG16" s="4" t="str">
        <f t="shared" si="7"/>
        <v/>
      </c>
      <c r="BH16" s="4" t="str">
        <f t="shared" si="8"/>
        <v/>
      </c>
      <c r="BI16" s="4" t="str">
        <f t="shared" si="9"/>
        <v/>
      </c>
      <c r="BJ16" s="4" t="str">
        <f t="shared" si="10"/>
        <v/>
      </c>
      <c r="BK16" s="4" t="str">
        <f t="shared" si="18"/>
        <v/>
      </c>
      <c r="BL16" s="4" t="str">
        <f t="shared" si="19"/>
        <v/>
      </c>
      <c r="BM16" s="4" t="str">
        <f t="shared" ref="BM16" si="27">IF(S16=0,"","*")</f>
        <v/>
      </c>
      <c r="BN16" s="4" t="str">
        <f t="shared" si="20"/>
        <v/>
      </c>
      <c r="BO16" s="4" t="str">
        <f t="shared" si="21"/>
        <v/>
      </c>
      <c r="BP16" s="4" t="s">
        <v>226</v>
      </c>
      <c r="BQ16" s="4" t="s">
        <v>226</v>
      </c>
      <c r="BR16" s="4" t="s">
        <v>226</v>
      </c>
      <c r="BS16" s="4" t="s">
        <v>226</v>
      </c>
      <c r="BT16" s="4" t="s">
        <v>226</v>
      </c>
      <c r="BU16" s="4" t="s">
        <v>226</v>
      </c>
      <c r="BV16" s="4" t="s">
        <v>226</v>
      </c>
      <c r="BW16" s="4" t="s">
        <v>226</v>
      </c>
    </row>
    <row r="17" spans="1:75" x14ac:dyDescent="0.35">
      <c r="A17">
        <v>8</v>
      </c>
      <c r="B17" s="4" t="s">
        <v>359</v>
      </c>
      <c r="C17" s="4"/>
      <c r="D17" s="4"/>
      <c r="E17" s="6">
        <f t="shared" si="2"/>
        <v>462.75099999999998</v>
      </c>
      <c r="F17" s="4" t="s">
        <v>28</v>
      </c>
      <c r="G17" s="4" t="s">
        <v>48</v>
      </c>
      <c r="H17" s="5"/>
      <c r="I17" s="5"/>
      <c r="J17" s="5"/>
      <c r="K17" s="5"/>
      <c r="L17" s="5"/>
      <c r="M17" s="5"/>
      <c r="N17" s="5"/>
      <c r="O17" s="5"/>
      <c r="P17" s="5"/>
      <c r="Q17" s="5">
        <v>360</v>
      </c>
      <c r="R17" s="5">
        <v>315</v>
      </c>
      <c r="S17" s="5">
        <v>273.07600000000002</v>
      </c>
      <c r="T17" s="5">
        <v>346.5</v>
      </c>
      <c r="U17" s="5">
        <v>376.2</v>
      </c>
      <c r="V17" s="5">
        <v>356.4</v>
      </c>
      <c r="W17" s="5">
        <v>356.4</v>
      </c>
      <c r="X17" s="5">
        <v>356.4</v>
      </c>
      <c r="Y17" s="5">
        <v>663.79100000000005</v>
      </c>
      <c r="Z17" s="5">
        <v>420</v>
      </c>
      <c r="AA17" s="5">
        <v>465.4</v>
      </c>
      <c r="AB17" s="5">
        <v>462.75099999999998</v>
      </c>
      <c r="AC17" s="5">
        <v>739.12699999999995</v>
      </c>
      <c r="AE17" s="4"/>
      <c r="AF17" s="4"/>
      <c r="AG17" s="4"/>
      <c r="AH17" s="4"/>
      <c r="AI17" s="4"/>
      <c r="AJ17" s="4" t="str">
        <f t="shared" si="3"/>
        <v/>
      </c>
      <c r="AK17" s="4" t="str">
        <f t="shared" si="4"/>
        <v/>
      </c>
      <c r="AL17" s="4" t="str">
        <f t="shared" si="5"/>
        <v/>
      </c>
      <c r="AM17" s="4" t="str">
        <f t="shared" si="6"/>
        <v/>
      </c>
      <c r="AN17" s="4" t="s">
        <v>344</v>
      </c>
      <c r="AO17" s="4" t="s">
        <v>344</v>
      </c>
      <c r="AP17" s="4" t="s">
        <v>345</v>
      </c>
      <c r="AQ17" s="4" t="s">
        <v>345</v>
      </c>
      <c r="AR17" s="4" t="s">
        <v>346</v>
      </c>
      <c r="AS17" s="4" t="s">
        <v>347</v>
      </c>
      <c r="AT17" s="4" t="s">
        <v>348</v>
      </c>
      <c r="AU17" s="4" t="s">
        <v>349</v>
      </c>
      <c r="AV17" s="4" t="s">
        <v>350</v>
      </c>
      <c r="AW17" s="4" t="s">
        <v>351</v>
      </c>
      <c r="AX17" s="4" t="s">
        <v>1413</v>
      </c>
      <c r="AY17" s="4" t="s">
        <v>1414</v>
      </c>
      <c r="AZ17" s="99" t="s">
        <v>352</v>
      </c>
      <c r="BB17" s="4"/>
      <c r="BC17" s="4"/>
      <c r="BD17" s="4"/>
      <c r="BE17" s="4"/>
      <c r="BF17" s="4"/>
      <c r="BG17" s="4" t="str">
        <f t="shared" si="7"/>
        <v/>
      </c>
      <c r="BH17" s="4" t="str">
        <f t="shared" si="8"/>
        <v/>
      </c>
      <c r="BI17" s="4" t="str">
        <f t="shared" si="9"/>
        <v/>
      </c>
      <c r="BJ17" s="4" t="str">
        <f t="shared" si="10"/>
        <v/>
      </c>
      <c r="BK17" s="4" t="s">
        <v>226</v>
      </c>
      <c r="BL17" s="4" t="s">
        <v>226</v>
      </c>
      <c r="BM17" s="4" t="s">
        <v>88</v>
      </c>
      <c r="BN17" s="4" t="s">
        <v>226</v>
      </c>
      <c r="BO17" s="4" t="s">
        <v>226</v>
      </c>
      <c r="BP17" s="4" t="s">
        <v>226</v>
      </c>
      <c r="BQ17" s="4" t="s">
        <v>226</v>
      </c>
      <c r="BR17" s="4" t="s">
        <v>226</v>
      </c>
      <c r="BS17" s="4" t="s">
        <v>226</v>
      </c>
      <c r="BT17" s="4" t="s">
        <v>226</v>
      </c>
      <c r="BU17" s="4" t="s">
        <v>226</v>
      </c>
      <c r="BV17" s="4" t="s">
        <v>226</v>
      </c>
      <c r="BW17" s="4" t="s">
        <v>226</v>
      </c>
    </row>
    <row r="18" spans="1:75" x14ac:dyDescent="0.35">
      <c r="A18">
        <v>9</v>
      </c>
      <c r="B18" s="4" t="s">
        <v>360</v>
      </c>
      <c r="C18" s="4"/>
      <c r="D18" s="4"/>
      <c r="E18" s="6">
        <f t="shared" si="2"/>
        <v>340.21199999999999</v>
      </c>
      <c r="F18" s="4" t="s">
        <v>28</v>
      </c>
      <c r="G18" s="4" t="s">
        <v>43</v>
      </c>
      <c r="H18" s="5"/>
      <c r="I18" s="5"/>
      <c r="J18" s="5"/>
      <c r="K18" s="5"/>
      <c r="L18" s="5"/>
      <c r="M18" s="5"/>
      <c r="N18" s="5"/>
      <c r="O18" s="5"/>
      <c r="P18" s="5"/>
      <c r="Q18" s="5">
        <v>300</v>
      </c>
      <c r="R18" s="5">
        <v>300</v>
      </c>
      <c r="S18" s="5">
        <v>280.7</v>
      </c>
      <c r="T18" s="5">
        <v>278.25</v>
      </c>
      <c r="U18" s="5">
        <v>283.714</v>
      </c>
      <c r="V18" s="5">
        <v>276.81799999999998</v>
      </c>
      <c r="W18" s="5">
        <v>277.29300000000001</v>
      </c>
      <c r="X18" s="5">
        <v>277.79300000000001</v>
      </c>
      <c r="Y18" s="5">
        <v>278.31799999999998</v>
      </c>
      <c r="Z18" s="5">
        <v>338.18200000000002</v>
      </c>
      <c r="AA18" s="5">
        <v>346.1</v>
      </c>
      <c r="AB18" s="5">
        <v>340.21199999999999</v>
      </c>
      <c r="AC18" s="5">
        <v>320.59399999999999</v>
      </c>
      <c r="AE18" s="4"/>
      <c r="AF18" s="4"/>
      <c r="AG18" s="4"/>
      <c r="AH18" s="4"/>
      <c r="AI18" s="4"/>
      <c r="AJ18" s="4" t="str">
        <f t="shared" si="3"/>
        <v/>
      </c>
      <c r="AK18" s="4" t="str">
        <f t="shared" si="4"/>
        <v/>
      </c>
      <c r="AL18" s="4" t="str">
        <f t="shared" si="5"/>
        <v/>
      </c>
      <c r="AM18" s="4" t="str">
        <f t="shared" si="6"/>
        <v/>
      </c>
      <c r="AN18" s="4" t="s">
        <v>344</v>
      </c>
      <c r="AO18" s="4" t="s">
        <v>344</v>
      </c>
      <c r="AP18" s="4" t="s">
        <v>345</v>
      </c>
      <c r="AQ18" s="4" t="s">
        <v>345</v>
      </c>
      <c r="AR18" s="4" t="s">
        <v>346</v>
      </c>
      <c r="AS18" s="4" t="s">
        <v>347</v>
      </c>
      <c r="AT18" s="4" t="s">
        <v>348</v>
      </c>
      <c r="AU18" s="4" t="s">
        <v>349</v>
      </c>
      <c r="AV18" s="4" t="s">
        <v>350</v>
      </c>
      <c r="AW18" s="4" t="s">
        <v>351</v>
      </c>
      <c r="AX18" s="4" t="s">
        <v>1413</v>
      </c>
      <c r="AY18" s="4" t="s">
        <v>1414</v>
      </c>
      <c r="AZ18" s="99" t="s">
        <v>352</v>
      </c>
      <c r="BB18" s="4"/>
      <c r="BC18" s="4"/>
      <c r="BD18" s="4"/>
      <c r="BE18" s="4"/>
      <c r="BF18" s="4"/>
      <c r="BG18" s="4" t="str">
        <f t="shared" si="7"/>
        <v/>
      </c>
      <c r="BH18" s="4" t="str">
        <f t="shared" si="8"/>
        <v/>
      </c>
      <c r="BI18" s="4" t="str">
        <f t="shared" si="9"/>
        <v/>
      </c>
      <c r="BJ18" s="4" t="str">
        <f t="shared" si="10"/>
        <v/>
      </c>
      <c r="BK18" s="4" t="s">
        <v>226</v>
      </c>
      <c r="BL18" s="4" t="s">
        <v>226</v>
      </c>
      <c r="BM18" s="4" t="s">
        <v>88</v>
      </c>
      <c r="BN18" s="4" t="s">
        <v>226</v>
      </c>
      <c r="BO18" s="4" t="s">
        <v>226</v>
      </c>
      <c r="BP18" s="4" t="s">
        <v>226</v>
      </c>
      <c r="BQ18" s="4" t="s">
        <v>226</v>
      </c>
      <c r="BR18" s="4" t="s">
        <v>226</v>
      </c>
      <c r="BS18" s="4" t="s">
        <v>226</v>
      </c>
      <c r="BT18" s="4" t="s">
        <v>226</v>
      </c>
      <c r="BU18" s="4" t="s">
        <v>226</v>
      </c>
      <c r="BV18" s="4" t="s">
        <v>226</v>
      </c>
      <c r="BW18" s="4" t="s">
        <v>226</v>
      </c>
    </row>
    <row r="19" spans="1:75" ht="17" customHeight="1" x14ac:dyDescent="0.35">
      <c r="A19">
        <v>10</v>
      </c>
      <c r="B19" s="4" t="s">
        <v>361</v>
      </c>
      <c r="C19" s="4"/>
      <c r="D19" s="4"/>
      <c r="E19" s="6">
        <f t="shared" si="2"/>
        <v>170</v>
      </c>
      <c r="F19" s="4" t="s">
        <v>28</v>
      </c>
      <c r="G19" s="4" t="s">
        <v>118</v>
      </c>
      <c r="H19" s="5"/>
      <c r="I19" s="5"/>
      <c r="J19" s="5"/>
      <c r="K19" s="5"/>
      <c r="L19" s="5"/>
      <c r="M19" s="5"/>
      <c r="N19" s="5"/>
      <c r="O19" s="5"/>
      <c r="P19" s="5"/>
      <c r="Q19" s="5">
        <v>170</v>
      </c>
      <c r="R19" s="5">
        <v>170</v>
      </c>
      <c r="S19" s="5">
        <v>217.834</v>
      </c>
      <c r="T19" s="5">
        <v>170</v>
      </c>
      <c r="U19" s="5">
        <v>170</v>
      </c>
      <c r="V19" s="5">
        <v>170</v>
      </c>
      <c r="W19" s="5">
        <v>170</v>
      </c>
      <c r="X19" s="5">
        <v>170</v>
      </c>
      <c r="Y19" s="5">
        <v>170</v>
      </c>
      <c r="Z19" s="5">
        <v>170</v>
      </c>
      <c r="AA19" s="5">
        <v>170</v>
      </c>
      <c r="AB19" s="5">
        <v>170</v>
      </c>
      <c r="AC19" s="5">
        <v>170</v>
      </c>
      <c r="AE19" s="4"/>
      <c r="AF19" s="4"/>
      <c r="AG19" s="4"/>
      <c r="AH19" s="4"/>
      <c r="AI19" s="4"/>
      <c r="AJ19" s="4" t="str">
        <f t="shared" si="3"/>
        <v/>
      </c>
      <c r="AK19" s="4" t="str">
        <f t="shared" si="4"/>
        <v/>
      </c>
      <c r="AL19" s="4" t="str">
        <f t="shared" si="5"/>
        <v/>
      </c>
      <c r="AM19" s="4" t="str">
        <f t="shared" si="6"/>
        <v/>
      </c>
      <c r="AN19" s="4" t="s">
        <v>344</v>
      </c>
      <c r="AO19" s="4" t="s">
        <v>344</v>
      </c>
      <c r="AP19" s="4" t="s">
        <v>345</v>
      </c>
      <c r="AQ19" s="4" t="s">
        <v>345</v>
      </c>
      <c r="AR19" s="4" t="s">
        <v>346</v>
      </c>
      <c r="AS19" s="4" t="s">
        <v>347</v>
      </c>
      <c r="AT19" s="4" t="s">
        <v>348</v>
      </c>
      <c r="AU19" s="4" t="s">
        <v>349</v>
      </c>
      <c r="AV19" s="4" t="s">
        <v>350</v>
      </c>
      <c r="AW19" s="4" t="s">
        <v>351</v>
      </c>
      <c r="AX19" s="4" t="s">
        <v>1413</v>
      </c>
      <c r="AY19" s="4" t="s">
        <v>1414</v>
      </c>
      <c r="AZ19" s="99" t="s">
        <v>352</v>
      </c>
      <c r="BB19" s="4"/>
      <c r="BC19" s="4"/>
      <c r="BD19" s="4"/>
      <c r="BE19" s="4"/>
      <c r="BF19" s="4"/>
      <c r="BG19" s="4" t="str">
        <f t="shared" si="7"/>
        <v/>
      </c>
      <c r="BH19" s="4" t="str">
        <f t="shared" si="8"/>
        <v/>
      </c>
      <c r="BI19" s="4" t="str">
        <f t="shared" si="9"/>
        <v/>
      </c>
      <c r="BJ19" s="4" t="str">
        <f t="shared" si="10"/>
        <v/>
      </c>
      <c r="BK19" s="4" t="s">
        <v>226</v>
      </c>
      <c r="BL19" s="4" t="s">
        <v>226</v>
      </c>
      <c r="BM19" s="4" t="s">
        <v>88</v>
      </c>
      <c r="BN19" s="4" t="s">
        <v>226</v>
      </c>
      <c r="BO19" s="4" t="s">
        <v>226</v>
      </c>
      <c r="BP19" s="4" t="s">
        <v>226</v>
      </c>
      <c r="BQ19" s="4" t="s">
        <v>226</v>
      </c>
      <c r="BR19" s="4" t="s">
        <v>226</v>
      </c>
      <c r="BS19" s="4" t="s">
        <v>226</v>
      </c>
      <c r="BT19" s="4" t="s">
        <v>226</v>
      </c>
      <c r="BU19" s="4" t="s">
        <v>226</v>
      </c>
      <c r="BV19" s="4" t="s">
        <v>226</v>
      </c>
      <c r="BW19" s="4" t="s">
        <v>226</v>
      </c>
    </row>
    <row r="20" spans="1:75" ht="17" customHeight="1" x14ac:dyDescent="0.35">
      <c r="A20">
        <v>11</v>
      </c>
      <c r="B20" s="4" t="s">
        <v>362</v>
      </c>
      <c r="C20" s="4"/>
      <c r="D20" s="4"/>
      <c r="E20" s="6">
        <f t="shared" si="2"/>
        <v>84.254999999999995</v>
      </c>
      <c r="F20" s="4" t="s">
        <v>28</v>
      </c>
      <c r="G20" s="4" t="s">
        <v>101</v>
      </c>
      <c r="H20" s="5"/>
      <c r="I20" s="5"/>
      <c r="J20" s="5"/>
      <c r="K20" s="5"/>
      <c r="L20" s="5"/>
      <c r="M20" s="5"/>
      <c r="N20" s="5"/>
      <c r="O20" s="5"/>
      <c r="P20" s="5"/>
      <c r="Q20" s="5">
        <v>86.4</v>
      </c>
      <c r="R20" s="5">
        <v>86.4</v>
      </c>
      <c r="S20" s="5">
        <v>75.822000000000003</v>
      </c>
      <c r="T20" s="5">
        <v>87.12</v>
      </c>
      <c r="U20" s="5">
        <v>87.21</v>
      </c>
      <c r="V20" s="5">
        <v>79.2</v>
      </c>
      <c r="W20" s="5">
        <v>79.2</v>
      </c>
      <c r="X20" s="5">
        <v>79.2</v>
      </c>
      <c r="Y20" s="5">
        <v>79.2</v>
      </c>
      <c r="Z20" s="5">
        <v>84.254999999999995</v>
      </c>
      <c r="AA20" s="5">
        <v>84.5</v>
      </c>
      <c r="AB20" s="5">
        <v>84.254999999999995</v>
      </c>
      <c r="AC20" s="5">
        <v>109.255</v>
      </c>
      <c r="AE20" s="4"/>
      <c r="AF20" s="4"/>
      <c r="AG20" s="4"/>
      <c r="AH20" s="4"/>
      <c r="AI20" s="4"/>
      <c r="AJ20" s="4" t="str">
        <f t="shared" si="3"/>
        <v/>
      </c>
      <c r="AK20" s="4" t="str">
        <f t="shared" si="4"/>
        <v/>
      </c>
      <c r="AL20" s="4" t="str">
        <f t="shared" si="5"/>
        <v/>
      </c>
      <c r="AM20" s="4" t="str">
        <f t="shared" si="6"/>
        <v/>
      </c>
      <c r="AN20" s="4" t="s">
        <v>344</v>
      </c>
      <c r="AO20" s="4" t="s">
        <v>344</v>
      </c>
      <c r="AP20" s="4" t="s">
        <v>345</v>
      </c>
      <c r="AQ20" s="4" t="s">
        <v>345</v>
      </c>
      <c r="AR20" s="4" t="s">
        <v>346</v>
      </c>
      <c r="AS20" s="4" t="s">
        <v>347</v>
      </c>
      <c r="AT20" s="4" t="s">
        <v>348</v>
      </c>
      <c r="AU20" s="4" t="s">
        <v>349</v>
      </c>
      <c r="AV20" s="4" t="s">
        <v>350</v>
      </c>
      <c r="AW20" s="4" t="s">
        <v>351</v>
      </c>
      <c r="AX20" s="4" t="s">
        <v>1413</v>
      </c>
      <c r="AY20" s="4" t="s">
        <v>1414</v>
      </c>
      <c r="AZ20" s="99" t="s">
        <v>352</v>
      </c>
      <c r="BB20" s="4"/>
      <c r="BC20" s="4"/>
      <c r="BD20" s="4"/>
      <c r="BE20" s="4"/>
      <c r="BF20" s="4"/>
      <c r="BG20" s="4" t="str">
        <f t="shared" si="7"/>
        <v/>
      </c>
      <c r="BH20" s="4" t="str">
        <f t="shared" si="8"/>
        <v/>
      </c>
      <c r="BI20" s="4" t="str">
        <f t="shared" si="9"/>
        <v/>
      </c>
      <c r="BJ20" s="4" t="str">
        <f t="shared" si="10"/>
        <v/>
      </c>
      <c r="BK20" s="4" t="s">
        <v>226</v>
      </c>
      <c r="BL20" s="4" t="s">
        <v>226</v>
      </c>
      <c r="BM20" s="4" t="s">
        <v>88</v>
      </c>
      <c r="BN20" s="4" t="s">
        <v>226</v>
      </c>
      <c r="BO20" s="4" t="s">
        <v>226</v>
      </c>
      <c r="BP20" s="4" t="s">
        <v>226</v>
      </c>
      <c r="BQ20" s="4" t="s">
        <v>226</v>
      </c>
      <c r="BR20" s="4" t="s">
        <v>226</v>
      </c>
      <c r="BS20" s="4" t="s">
        <v>226</v>
      </c>
      <c r="BT20" s="4" t="s">
        <v>226</v>
      </c>
      <c r="BU20" s="4" t="s">
        <v>226</v>
      </c>
      <c r="BV20" s="4" t="s">
        <v>226</v>
      </c>
      <c r="BW20" s="4" t="s">
        <v>226</v>
      </c>
    </row>
    <row r="21" spans="1:75" ht="17" customHeight="1" x14ac:dyDescent="0.35">
      <c r="A21">
        <v>12</v>
      </c>
      <c r="B21" s="4" t="s">
        <v>363</v>
      </c>
      <c r="C21" s="4"/>
      <c r="D21" s="4"/>
      <c r="E21" s="6">
        <f t="shared" si="2"/>
        <v>250</v>
      </c>
      <c r="F21" s="4" t="s">
        <v>28</v>
      </c>
      <c r="G21" s="4" t="s">
        <v>43</v>
      </c>
      <c r="H21" s="5"/>
      <c r="I21" s="5"/>
      <c r="J21" s="5"/>
      <c r="K21" s="5"/>
      <c r="L21" s="5"/>
      <c r="M21" s="5"/>
      <c r="N21" s="5"/>
      <c r="O21" s="5"/>
      <c r="P21" s="5"/>
      <c r="Q21" s="5">
        <v>100</v>
      </c>
      <c r="R21" s="5">
        <v>100</v>
      </c>
      <c r="S21" s="5">
        <v>100</v>
      </c>
      <c r="T21" s="5">
        <v>100</v>
      </c>
      <c r="U21" s="5">
        <v>100</v>
      </c>
      <c r="V21" s="5">
        <v>100</v>
      </c>
      <c r="W21" s="5">
        <v>100</v>
      </c>
      <c r="X21" s="5">
        <v>100</v>
      </c>
      <c r="Y21" s="5">
        <v>100</v>
      </c>
      <c r="Z21" s="5">
        <v>250</v>
      </c>
      <c r="AA21" s="5">
        <v>250</v>
      </c>
      <c r="AB21" s="5">
        <v>250</v>
      </c>
      <c r="AC21" s="5">
        <v>250</v>
      </c>
      <c r="AE21" s="4"/>
      <c r="AF21" s="4"/>
      <c r="AG21" s="4"/>
      <c r="AH21" s="4"/>
      <c r="AI21" s="4"/>
      <c r="AJ21" s="4" t="str">
        <f t="shared" si="3"/>
        <v/>
      </c>
      <c r="AK21" s="4" t="str">
        <f t="shared" si="4"/>
        <v/>
      </c>
      <c r="AL21" s="4" t="str">
        <f t="shared" si="5"/>
        <v/>
      </c>
      <c r="AM21" s="4" t="str">
        <f t="shared" si="6"/>
        <v/>
      </c>
      <c r="AN21" s="4" t="s">
        <v>344</v>
      </c>
      <c r="AO21" s="4" t="s">
        <v>344</v>
      </c>
      <c r="AP21" s="4" t="s">
        <v>345</v>
      </c>
      <c r="AQ21" s="4" t="s">
        <v>345</v>
      </c>
      <c r="AR21" s="4" t="s">
        <v>346</v>
      </c>
      <c r="AS21" s="4" t="s">
        <v>347</v>
      </c>
      <c r="AT21" s="4" t="s">
        <v>348</v>
      </c>
      <c r="AU21" s="4" t="s">
        <v>349</v>
      </c>
      <c r="AV21" s="4" t="s">
        <v>350</v>
      </c>
      <c r="AW21" s="4" t="s">
        <v>351</v>
      </c>
      <c r="AX21" s="4" t="s">
        <v>1413</v>
      </c>
      <c r="AY21" s="4" t="s">
        <v>1414</v>
      </c>
      <c r="AZ21" s="99" t="s">
        <v>352</v>
      </c>
      <c r="BB21" s="4"/>
      <c r="BC21" s="4"/>
      <c r="BD21" s="4"/>
      <c r="BE21" s="4"/>
      <c r="BF21" s="4"/>
      <c r="BG21" s="4" t="str">
        <f t="shared" si="7"/>
        <v/>
      </c>
      <c r="BH21" s="4" t="str">
        <f t="shared" si="8"/>
        <v/>
      </c>
      <c r="BI21" s="4" t="str">
        <f t="shared" si="9"/>
        <v/>
      </c>
      <c r="BJ21" s="4" t="str">
        <f t="shared" si="10"/>
        <v/>
      </c>
      <c r="BK21" s="4" t="s">
        <v>226</v>
      </c>
      <c r="BL21" s="4" t="s">
        <v>226</v>
      </c>
      <c r="BM21" s="4" t="s">
        <v>88</v>
      </c>
      <c r="BN21" s="4" t="s">
        <v>226</v>
      </c>
      <c r="BO21" s="4" t="s">
        <v>226</v>
      </c>
      <c r="BP21" s="4" t="s">
        <v>226</v>
      </c>
      <c r="BQ21" s="4" t="s">
        <v>226</v>
      </c>
      <c r="BR21" s="4" t="s">
        <v>226</v>
      </c>
      <c r="BS21" s="4" t="s">
        <v>226</v>
      </c>
      <c r="BT21" s="4" t="s">
        <v>226</v>
      </c>
      <c r="BU21" s="4" t="s">
        <v>226</v>
      </c>
      <c r="BV21" s="4" t="s">
        <v>226</v>
      </c>
      <c r="BW21" s="4" t="s">
        <v>226</v>
      </c>
    </row>
    <row r="22" spans="1:75" ht="17" customHeight="1" x14ac:dyDescent="0.35">
      <c r="A22">
        <v>13</v>
      </c>
      <c r="B22" s="4" t="s">
        <v>364</v>
      </c>
      <c r="C22" s="4"/>
      <c r="D22" s="51"/>
      <c r="E22" s="6">
        <f t="shared" si="2"/>
        <v>0</v>
      </c>
      <c r="F22" s="4" t="s">
        <v>28</v>
      </c>
      <c r="G22" s="4" t="s">
        <v>101</v>
      </c>
      <c r="H22" s="5"/>
      <c r="I22" s="5"/>
      <c r="J22" s="5"/>
      <c r="K22" s="5"/>
      <c r="L22" s="5"/>
      <c r="M22" s="5"/>
      <c r="N22" s="5"/>
      <c r="O22" s="5"/>
      <c r="P22" s="5"/>
      <c r="Q22" s="5">
        <v>147</v>
      </c>
      <c r="R22" s="5">
        <v>147</v>
      </c>
      <c r="S22" s="5">
        <v>147</v>
      </c>
      <c r="T22" s="5">
        <v>147</v>
      </c>
      <c r="U22" s="5">
        <v>147</v>
      </c>
      <c r="V22" s="5">
        <v>147</v>
      </c>
      <c r="W22" s="5">
        <v>147</v>
      </c>
      <c r="X22" s="5">
        <v>147</v>
      </c>
      <c r="Y22" s="5">
        <v>147</v>
      </c>
      <c r="Z22" s="5">
        <v>175.8</v>
      </c>
      <c r="AA22" s="5"/>
      <c r="AB22" s="5"/>
      <c r="AC22" s="5"/>
      <c r="AE22" s="4"/>
      <c r="AF22" s="4"/>
      <c r="AG22" s="4"/>
      <c r="AH22" s="4"/>
      <c r="AI22" s="4"/>
      <c r="AJ22" s="4" t="str">
        <f t="shared" si="3"/>
        <v/>
      </c>
      <c r="AK22" s="4" t="str">
        <f t="shared" si="4"/>
        <v/>
      </c>
      <c r="AL22" s="4" t="str">
        <f t="shared" si="5"/>
        <v/>
      </c>
      <c r="AM22" s="4" t="str">
        <f t="shared" si="6"/>
        <v/>
      </c>
      <c r="AN22" s="4" t="s">
        <v>344</v>
      </c>
      <c r="AO22" s="4" t="s">
        <v>344</v>
      </c>
      <c r="AP22" s="4" t="s">
        <v>345</v>
      </c>
      <c r="AQ22" s="4" t="s">
        <v>345</v>
      </c>
      <c r="AR22" s="4" t="s">
        <v>346</v>
      </c>
      <c r="AS22" s="4" t="s">
        <v>347</v>
      </c>
      <c r="AT22" s="4" t="s">
        <v>348</v>
      </c>
      <c r="AU22" s="4" t="s">
        <v>349</v>
      </c>
      <c r="AV22" s="4" t="s">
        <v>350</v>
      </c>
      <c r="AW22" s="4" t="s">
        <v>351</v>
      </c>
      <c r="AX22" s="4" t="str">
        <f t="shared" ref="AX22:AX34" si="28">IF(AA22=0,"","*")</f>
        <v/>
      </c>
      <c r="AY22" s="4" t="str">
        <f t="shared" ref="AY22:AY34" si="29">IF(AB22=0,"","*")</f>
        <v/>
      </c>
      <c r="AZ22" s="99" t="str">
        <f t="shared" ref="AZ22:AZ34" si="30">IF(AC22=0,"","*")</f>
        <v/>
      </c>
      <c r="BB22" s="4"/>
      <c r="BC22" s="4"/>
      <c r="BD22" s="4"/>
      <c r="BE22" s="4"/>
      <c r="BF22" s="4"/>
      <c r="BG22" s="4" t="str">
        <f t="shared" si="7"/>
        <v/>
      </c>
      <c r="BH22" s="4" t="str">
        <f t="shared" si="8"/>
        <v/>
      </c>
      <c r="BI22" s="4" t="str">
        <f t="shared" si="9"/>
        <v/>
      </c>
      <c r="BJ22" s="4" t="str">
        <f t="shared" si="10"/>
        <v/>
      </c>
      <c r="BK22" s="4" t="s">
        <v>226</v>
      </c>
      <c r="BL22" s="4" t="s">
        <v>226</v>
      </c>
      <c r="BM22" s="4" t="s">
        <v>88</v>
      </c>
      <c r="BN22" s="4" t="s">
        <v>226</v>
      </c>
      <c r="BO22" s="4" t="s">
        <v>226</v>
      </c>
      <c r="BP22" s="4" t="s">
        <v>226</v>
      </c>
      <c r="BQ22" s="4" t="s">
        <v>226</v>
      </c>
      <c r="BR22" s="4" t="s">
        <v>226</v>
      </c>
      <c r="BS22" s="4" t="s">
        <v>226</v>
      </c>
      <c r="BT22" s="4" t="s">
        <v>226</v>
      </c>
      <c r="BU22" s="4" t="str">
        <f t="shared" ref="BU22" si="31">IF(AA22=0,"","*")</f>
        <v/>
      </c>
      <c r="BV22" s="4" t="str">
        <f t="shared" ref="BV22" si="32">IF(AB22=0,"","*")</f>
        <v/>
      </c>
      <c r="BW22" s="4" t="str">
        <f t="shared" ref="BW22" si="33">IF(AC22=0,"","*")</f>
        <v/>
      </c>
    </row>
    <row r="23" spans="1:75" ht="17" hidden="1" customHeight="1" x14ac:dyDescent="0.35">
      <c r="A23">
        <v>14</v>
      </c>
      <c r="B23" s="4"/>
      <c r="C23" s="4"/>
      <c r="D23" s="51"/>
      <c r="E23" s="6">
        <f t="shared" si="2"/>
        <v>0</v>
      </c>
      <c r="F23" s="4"/>
      <c r="G23" s="4"/>
      <c r="H23" s="5"/>
      <c r="I23" s="5"/>
      <c r="J23" s="5"/>
      <c r="K23" s="5"/>
      <c r="L23" s="5"/>
      <c r="M23" s="5"/>
      <c r="N23" s="5"/>
      <c r="O23" s="5"/>
      <c r="P23" s="5"/>
      <c r="Q23" s="5"/>
      <c r="R23" s="5"/>
      <c r="S23" s="5"/>
      <c r="T23" s="5"/>
      <c r="U23" s="5"/>
      <c r="V23" s="5"/>
      <c r="W23" s="5"/>
      <c r="X23" s="5"/>
      <c r="Y23" s="5"/>
      <c r="Z23" s="5"/>
      <c r="AA23" s="5"/>
      <c r="AB23" s="5"/>
      <c r="AC23" s="5"/>
      <c r="AE23" s="4"/>
      <c r="AF23" s="4"/>
      <c r="AG23" s="4"/>
      <c r="AH23" s="4"/>
      <c r="AI23" s="4"/>
      <c r="AJ23" s="4" t="str">
        <f t="shared" si="3"/>
        <v/>
      </c>
      <c r="AK23" s="4" t="str">
        <f t="shared" si="4"/>
        <v/>
      </c>
      <c r="AL23" s="4" t="str">
        <f t="shared" si="5"/>
        <v/>
      </c>
      <c r="AM23" s="4" t="str">
        <f t="shared" si="6"/>
        <v/>
      </c>
      <c r="AN23" s="4" t="str">
        <f t="shared" si="26"/>
        <v/>
      </c>
      <c r="AO23" s="4" t="str">
        <f t="shared" si="11"/>
        <v/>
      </c>
      <c r="AP23" s="4" t="str">
        <f t="shared" ref="AP23:AP34" si="34">IF(S23=0,"","*")</f>
        <v/>
      </c>
      <c r="AQ23" s="4" t="str">
        <f t="shared" si="12"/>
        <v/>
      </c>
      <c r="AR23" s="4" t="str">
        <f t="shared" si="13"/>
        <v/>
      </c>
      <c r="AS23" s="4" t="str">
        <f t="shared" si="14"/>
        <v/>
      </c>
      <c r="AT23" s="4" t="str">
        <f t="shared" si="15"/>
        <v/>
      </c>
      <c r="AU23" s="4" t="str">
        <f t="shared" si="16"/>
        <v/>
      </c>
      <c r="AV23" s="4" t="str">
        <f t="shared" ref="AV23:AV34" si="35">IF(Y23=0,"","*")</f>
        <v/>
      </c>
      <c r="AW23" s="4" t="str">
        <f t="shared" ref="AW23:AW34" si="36">IF(Z23=0,"","*")</f>
        <v/>
      </c>
      <c r="AX23" s="4" t="str">
        <f t="shared" si="28"/>
        <v/>
      </c>
      <c r="AY23" s="4" t="str">
        <f t="shared" si="29"/>
        <v/>
      </c>
      <c r="AZ23" s="4" t="str">
        <f t="shared" si="30"/>
        <v/>
      </c>
      <c r="BB23" s="4"/>
      <c r="BC23" s="4"/>
      <c r="BD23" s="4"/>
      <c r="BE23" s="4"/>
      <c r="BF23" s="4"/>
      <c r="BG23" s="4" t="str">
        <f t="shared" si="7"/>
        <v/>
      </c>
      <c r="BH23" s="4" t="str">
        <f t="shared" si="7"/>
        <v/>
      </c>
      <c r="BI23" s="4" t="str">
        <f t="shared" si="7"/>
        <v/>
      </c>
      <c r="BJ23" s="4" t="str">
        <f t="shared" si="7"/>
        <v/>
      </c>
      <c r="BK23" s="4" t="str">
        <f t="shared" si="7"/>
        <v/>
      </c>
      <c r="BL23" s="4" t="str">
        <f t="shared" ref="BL23:BW25" si="37">IF(R23=0,"","*")</f>
        <v/>
      </c>
      <c r="BM23" s="4" t="str">
        <f t="shared" si="37"/>
        <v/>
      </c>
      <c r="BN23" s="4" t="str">
        <f t="shared" si="37"/>
        <v/>
      </c>
      <c r="BO23" s="4" t="str">
        <f t="shared" si="37"/>
        <v/>
      </c>
      <c r="BP23" s="4" t="str">
        <f t="shared" si="37"/>
        <v/>
      </c>
      <c r="BQ23" s="4" t="str">
        <f t="shared" si="37"/>
        <v/>
      </c>
      <c r="BR23" s="4" t="str">
        <f t="shared" si="37"/>
        <v/>
      </c>
      <c r="BS23" s="4" t="str">
        <f t="shared" si="37"/>
        <v/>
      </c>
      <c r="BT23" s="4" t="str">
        <f t="shared" si="37"/>
        <v/>
      </c>
      <c r="BU23" s="4" t="str">
        <f t="shared" si="37"/>
        <v/>
      </c>
      <c r="BV23" s="4" t="str">
        <f t="shared" si="37"/>
        <v/>
      </c>
      <c r="BW23" s="4" t="str">
        <f t="shared" si="37"/>
        <v/>
      </c>
    </row>
    <row r="24" spans="1:75" ht="17" hidden="1" customHeight="1" x14ac:dyDescent="0.35">
      <c r="A24">
        <v>15</v>
      </c>
      <c r="B24" s="4"/>
      <c r="C24" s="4"/>
      <c r="D24" s="51"/>
      <c r="E24" s="6">
        <f t="shared" si="2"/>
        <v>0</v>
      </c>
      <c r="F24" s="4"/>
      <c r="G24" s="4"/>
      <c r="H24" s="5"/>
      <c r="I24" s="5"/>
      <c r="J24" s="5"/>
      <c r="K24" s="5"/>
      <c r="L24" s="5"/>
      <c r="M24" s="5"/>
      <c r="N24" s="5"/>
      <c r="O24" s="5"/>
      <c r="P24" s="5"/>
      <c r="Q24" s="5"/>
      <c r="R24" s="5"/>
      <c r="S24" s="5"/>
      <c r="T24" s="5"/>
      <c r="U24" s="5"/>
      <c r="V24" s="5"/>
      <c r="W24" s="5"/>
      <c r="X24" s="5"/>
      <c r="Y24" s="5"/>
      <c r="Z24" s="5"/>
      <c r="AA24" s="5"/>
      <c r="AB24" s="5"/>
      <c r="AC24" s="5"/>
      <c r="AE24" s="4"/>
      <c r="AF24" s="4"/>
      <c r="AG24" s="4"/>
      <c r="AH24" s="4"/>
      <c r="AI24" s="4"/>
      <c r="AJ24" s="4" t="str">
        <f t="shared" si="3"/>
        <v/>
      </c>
      <c r="AK24" s="4" t="str">
        <f t="shared" si="4"/>
        <v/>
      </c>
      <c r="AL24" s="4" t="str">
        <f t="shared" si="5"/>
        <v/>
      </c>
      <c r="AM24" s="4" t="str">
        <f t="shared" si="6"/>
        <v/>
      </c>
      <c r="AN24" s="4" t="str">
        <f t="shared" si="26"/>
        <v/>
      </c>
      <c r="AO24" s="4" t="str">
        <f t="shared" si="11"/>
        <v/>
      </c>
      <c r="AP24" s="4" t="str">
        <f t="shared" si="34"/>
        <v/>
      </c>
      <c r="AQ24" s="4" t="str">
        <f t="shared" si="12"/>
        <v/>
      </c>
      <c r="AR24" s="4" t="str">
        <f t="shared" si="13"/>
        <v/>
      </c>
      <c r="AS24" s="4" t="str">
        <f t="shared" si="14"/>
        <v/>
      </c>
      <c r="AT24" s="4" t="str">
        <f t="shared" si="15"/>
        <v/>
      </c>
      <c r="AU24" s="4" t="str">
        <f t="shared" si="16"/>
        <v/>
      </c>
      <c r="AV24" s="4" t="str">
        <f t="shared" si="35"/>
        <v/>
      </c>
      <c r="AW24" s="4" t="str">
        <f t="shared" si="36"/>
        <v/>
      </c>
      <c r="AX24" s="4" t="str">
        <f t="shared" si="28"/>
        <v/>
      </c>
      <c r="AY24" s="4" t="str">
        <f t="shared" si="29"/>
        <v/>
      </c>
      <c r="AZ24" s="4" t="str">
        <f t="shared" si="30"/>
        <v/>
      </c>
      <c r="BB24" s="4"/>
      <c r="BC24" s="4"/>
      <c r="BD24" s="4"/>
      <c r="BE24" s="4"/>
      <c r="BF24" s="4"/>
      <c r="BG24" s="4" t="str">
        <f t="shared" si="7"/>
        <v/>
      </c>
      <c r="BH24" s="4" t="str">
        <f t="shared" si="7"/>
        <v/>
      </c>
      <c r="BI24" s="4" t="str">
        <f t="shared" si="7"/>
        <v/>
      </c>
      <c r="BJ24" s="4" t="str">
        <f t="shared" si="7"/>
        <v/>
      </c>
      <c r="BK24" s="4" t="str">
        <f t="shared" si="7"/>
        <v/>
      </c>
      <c r="BL24" s="4" t="str">
        <f t="shared" si="37"/>
        <v/>
      </c>
      <c r="BM24" s="4" t="str">
        <f t="shared" si="37"/>
        <v/>
      </c>
      <c r="BN24" s="4" t="str">
        <f t="shared" si="37"/>
        <v/>
      </c>
      <c r="BO24" s="4" t="str">
        <f t="shared" si="37"/>
        <v/>
      </c>
      <c r="BP24" s="4" t="str">
        <f t="shared" si="37"/>
        <v/>
      </c>
      <c r="BQ24" s="4" t="str">
        <f t="shared" si="37"/>
        <v/>
      </c>
      <c r="BR24" s="4" t="str">
        <f t="shared" si="37"/>
        <v/>
      </c>
      <c r="BS24" s="4" t="str">
        <f t="shared" si="37"/>
        <v/>
      </c>
      <c r="BT24" s="4" t="str">
        <f t="shared" si="37"/>
        <v/>
      </c>
      <c r="BU24" s="4" t="str">
        <f t="shared" si="37"/>
        <v/>
      </c>
      <c r="BV24" s="4" t="str">
        <f t="shared" si="37"/>
        <v/>
      </c>
      <c r="BW24" s="4" t="str">
        <f t="shared" si="37"/>
        <v/>
      </c>
    </row>
    <row r="25" spans="1:75" ht="17" hidden="1" customHeight="1" x14ac:dyDescent="0.35">
      <c r="A25">
        <v>16</v>
      </c>
      <c r="B25" s="4"/>
      <c r="C25" s="4"/>
      <c r="D25" s="51"/>
      <c r="E25" s="6">
        <f t="shared" si="2"/>
        <v>0</v>
      </c>
      <c r="F25" s="4"/>
      <c r="G25" s="4"/>
      <c r="H25" s="5"/>
      <c r="I25" s="5"/>
      <c r="J25" s="5"/>
      <c r="K25" s="5"/>
      <c r="L25" s="5"/>
      <c r="M25" s="5"/>
      <c r="N25" s="5"/>
      <c r="O25" s="5"/>
      <c r="P25" s="5"/>
      <c r="Q25" s="5"/>
      <c r="R25" s="5"/>
      <c r="S25" s="5"/>
      <c r="T25" s="5"/>
      <c r="U25" s="5"/>
      <c r="V25" s="5"/>
      <c r="W25" s="5"/>
      <c r="X25" s="5"/>
      <c r="Y25" s="5"/>
      <c r="Z25" s="5"/>
      <c r="AA25" s="5"/>
      <c r="AB25" s="5"/>
      <c r="AC25" s="5"/>
      <c r="AE25" s="4"/>
      <c r="AF25" s="4"/>
      <c r="AG25" s="4"/>
      <c r="AH25" s="4"/>
      <c r="AI25" s="4"/>
      <c r="AJ25" s="4" t="str">
        <f t="shared" si="3"/>
        <v/>
      </c>
      <c r="AK25" s="4" t="str">
        <f t="shared" si="4"/>
        <v/>
      </c>
      <c r="AL25" s="4" t="str">
        <f t="shared" si="5"/>
        <v/>
      </c>
      <c r="AM25" s="4" t="str">
        <f t="shared" si="6"/>
        <v/>
      </c>
      <c r="AN25" s="4" t="str">
        <f t="shared" si="26"/>
        <v/>
      </c>
      <c r="AO25" s="4" t="str">
        <f t="shared" si="11"/>
        <v/>
      </c>
      <c r="AP25" s="4" t="str">
        <f t="shared" si="34"/>
        <v/>
      </c>
      <c r="AQ25" s="4" t="str">
        <f t="shared" si="12"/>
        <v/>
      </c>
      <c r="AR25" s="4" t="str">
        <f t="shared" si="13"/>
        <v/>
      </c>
      <c r="AS25" s="4" t="str">
        <f t="shared" si="14"/>
        <v/>
      </c>
      <c r="AT25" s="4" t="str">
        <f t="shared" si="15"/>
        <v/>
      </c>
      <c r="AU25" s="4" t="str">
        <f t="shared" si="16"/>
        <v/>
      </c>
      <c r="AV25" s="4" t="str">
        <f t="shared" si="35"/>
        <v/>
      </c>
      <c r="AW25" s="4" t="str">
        <f t="shared" si="36"/>
        <v/>
      </c>
      <c r="AX25" s="4" t="str">
        <f t="shared" si="28"/>
        <v/>
      </c>
      <c r="AY25" s="4" t="str">
        <f t="shared" si="29"/>
        <v/>
      </c>
      <c r="AZ25" s="4" t="str">
        <f t="shared" si="30"/>
        <v/>
      </c>
      <c r="BB25" s="4"/>
      <c r="BC25" s="4"/>
      <c r="BD25" s="4"/>
      <c r="BE25" s="4"/>
      <c r="BF25" s="4"/>
      <c r="BG25" s="4" t="str">
        <f t="shared" si="7"/>
        <v/>
      </c>
      <c r="BH25" s="4" t="str">
        <f t="shared" si="7"/>
        <v/>
      </c>
      <c r="BI25" s="4" t="str">
        <f t="shared" si="7"/>
        <v/>
      </c>
      <c r="BJ25" s="4" t="str">
        <f t="shared" si="7"/>
        <v/>
      </c>
      <c r="BK25" s="4" t="str">
        <f t="shared" si="7"/>
        <v/>
      </c>
      <c r="BL25" s="4" t="str">
        <f t="shared" si="37"/>
        <v/>
      </c>
      <c r="BM25" s="4" t="str">
        <f t="shared" si="37"/>
        <v/>
      </c>
      <c r="BN25" s="4" t="str">
        <f t="shared" si="37"/>
        <v/>
      </c>
      <c r="BO25" s="4" t="str">
        <f t="shared" si="37"/>
        <v/>
      </c>
      <c r="BP25" s="4" t="str">
        <f t="shared" si="37"/>
        <v/>
      </c>
      <c r="BQ25" s="4" t="str">
        <f t="shared" si="37"/>
        <v/>
      </c>
      <c r="BR25" s="4" t="str">
        <f t="shared" si="37"/>
        <v/>
      </c>
      <c r="BS25" s="4" t="str">
        <f t="shared" si="37"/>
        <v/>
      </c>
      <c r="BT25" s="4" t="str">
        <f t="shared" si="37"/>
        <v/>
      </c>
      <c r="BU25" s="4" t="str">
        <f t="shared" si="37"/>
        <v/>
      </c>
      <c r="BV25" s="4" t="str">
        <f t="shared" si="37"/>
        <v/>
      </c>
      <c r="BW25" s="4" t="str">
        <f t="shared" si="37"/>
        <v/>
      </c>
    </row>
    <row r="26" spans="1:75" ht="17" hidden="1" customHeight="1" x14ac:dyDescent="0.35">
      <c r="A26">
        <v>17</v>
      </c>
      <c r="B26" s="4"/>
      <c r="C26" s="4"/>
      <c r="D26" s="51"/>
      <c r="E26" s="6">
        <f t="shared" si="2"/>
        <v>0</v>
      </c>
      <c r="F26" s="4"/>
      <c r="G26" s="4"/>
      <c r="H26" s="5"/>
      <c r="I26" s="5"/>
      <c r="J26" s="5"/>
      <c r="K26" s="5"/>
      <c r="L26" s="5"/>
      <c r="M26" s="5"/>
      <c r="N26" s="5"/>
      <c r="O26" s="5"/>
      <c r="P26" s="5"/>
      <c r="Q26" s="5"/>
      <c r="R26" s="5"/>
      <c r="S26" s="5"/>
      <c r="T26" s="5"/>
      <c r="U26" s="5"/>
      <c r="V26" s="5"/>
      <c r="W26" s="5"/>
      <c r="X26" s="5"/>
      <c r="Y26" s="5"/>
      <c r="Z26" s="5"/>
      <c r="AA26" s="5"/>
      <c r="AB26" s="5"/>
      <c r="AC26" s="5"/>
      <c r="AE26" s="4"/>
      <c r="AF26" s="4"/>
      <c r="AG26" s="4"/>
      <c r="AH26" s="4"/>
      <c r="AI26" s="4"/>
      <c r="AJ26" s="4" t="str">
        <f t="shared" si="3"/>
        <v/>
      </c>
      <c r="AK26" s="4" t="str">
        <f t="shared" si="4"/>
        <v/>
      </c>
      <c r="AL26" s="4" t="str">
        <f t="shared" si="5"/>
        <v/>
      </c>
      <c r="AM26" s="4" t="str">
        <f t="shared" si="6"/>
        <v/>
      </c>
      <c r="AN26" s="4" t="str">
        <f t="shared" si="26"/>
        <v/>
      </c>
      <c r="AO26" s="4" t="str">
        <f t="shared" si="11"/>
        <v/>
      </c>
      <c r="AP26" s="4" t="str">
        <f t="shared" si="34"/>
        <v/>
      </c>
      <c r="AQ26" s="4" t="str">
        <f t="shared" si="12"/>
        <v/>
      </c>
      <c r="AR26" s="4" t="str">
        <f t="shared" si="13"/>
        <v/>
      </c>
      <c r="AS26" s="4" t="str">
        <f t="shared" si="14"/>
        <v/>
      </c>
      <c r="AT26" s="4" t="str">
        <f t="shared" si="15"/>
        <v/>
      </c>
      <c r="AU26" s="4" t="str">
        <f t="shared" si="16"/>
        <v/>
      </c>
      <c r="AV26" s="4" t="str">
        <f t="shared" si="35"/>
        <v/>
      </c>
      <c r="AW26" s="4" t="str">
        <f t="shared" si="36"/>
        <v/>
      </c>
      <c r="AX26" s="4" t="str">
        <f t="shared" si="28"/>
        <v/>
      </c>
      <c r="AY26" s="4" t="str">
        <f t="shared" si="29"/>
        <v/>
      </c>
      <c r="AZ26" s="4" t="str">
        <f t="shared" si="30"/>
        <v/>
      </c>
      <c r="BB26" s="4"/>
      <c r="BC26" s="4"/>
      <c r="BD26" s="4"/>
      <c r="BE26" s="4"/>
      <c r="BF26" s="4"/>
      <c r="BG26" s="4" t="str">
        <f t="shared" ref="BG26:BV27" si="38">IF(M26=0,"","*")</f>
        <v/>
      </c>
      <c r="BH26" s="4" t="str">
        <f t="shared" si="38"/>
        <v/>
      </c>
      <c r="BI26" s="4" t="str">
        <f t="shared" si="38"/>
        <v/>
      </c>
      <c r="BJ26" s="4" t="str">
        <f t="shared" si="38"/>
        <v/>
      </c>
      <c r="BK26" s="4" t="str">
        <f t="shared" si="38"/>
        <v/>
      </c>
      <c r="BL26" s="4" t="str">
        <f t="shared" si="38"/>
        <v/>
      </c>
      <c r="BM26" s="4" t="str">
        <f t="shared" si="38"/>
        <v/>
      </c>
      <c r="BN26" s="4" t="str">
        <f t="shared" si="38"/>
        <v/>
      </c>
      <c r="BO26" s="4" t="str">
        <f t="shared" si="38"/>
        <v/>
      </c>
      <c r="BP26" s="4" t="str">
        <f t="shared" si="38"/>
        <v/>
      </c>
      <c r="BQ26" s="4" t="str">
        <f t="shared" si="38"/>
        <v/>
      </c>
      <c r="BR26" s="4" t="str">
        <f t="shared" si="38"/>
        <v/>
      </c>
      <c r="BS26" s="4" t="str">
        <f t="shared" si="38"/>
        <v/>
      </c>
      <c r="BT26" s="4" t="str">
        <f t="shared" si="38"/>
        <v/>
      </c>
      <c r="BU26" s="4" t="str">
        <f t="shared" si="38"/>
        <v/>
      </c>
      <c r="BV26" s="4" t="str">
        <f t="shared" si="38"/>
        <v/>
      </c>
      <c r="BW26" s="4" t="str">
        <f t="shared" ref="BL26:BW27" si="39">IF(AC26=0,"","*")</f>
        <v/>
      </c>
    </row>
    <row r="27" spans="1:75" ht="17" hidden="1" customHeight="1" x14ac:dyDescent="0.35">
      <c r="A27">
        <v>18</v>
      </c>
      <c r="B27" s="4"/>
      <c r="C27" s="4"/>
      <c r="D27" s="4"/>
      <c r="E27" s="6">
        <f t="shared" si="2"/>
        <v>0</v>
      </c>
      <c r="F27" s="4"/>
      <c r="G27" s="4"/>
      <c r="H27" s="5"/>
      <c r="I27" s="5"/>
      <c r="J27" s="5"/>
      <c r="K27" s="5"/>
      <c r="L27" s="5"/>
      <c r="M27" s="5"/>
      <c r="N27" s="5"/>
      <c r="O27" s="5"/>
      <c r="P27" s="5"/>
      <c r="Q27" s="5"/>
      <c r="R27" s="5"/>
      <c r="S27" s="5"/>
      <c r="T27" s="5"/>
      <c r="U27" s="5"/>
      <c r="V27" s="5"/>
      <c r="W27" s="5"/>
      <c r="X27" s="5"/>
      <c r="Y27" s="5"/>
      <c r="Z27" s="5"/>
      <c r="AA27" s="5"/>
      <c r="AB27" s="5"/>
      <c r="AC27" s="5"/>
      <c r="AE27" s="4"/>
      <c r="AF27" s="4"/>
      <c r="AG27" s="4"/>
      <c r="AH27" s="4"/>
      <c r="AI27" s="4"/>
      <c r="AJ27" s="4" t="str">
        <f t="shared" si="3"/>
        <v/>
      </c>
      <c r="AK27" s="4" t="str">
        <f t="shared" si="4"/>
        <v/>
      </c>
      <c r="AL27" s="4" t="str">
        <f t="shared" si="5"/>
        <v/>
      </c>
      <c r="AM27" s="4" t="str">
        <f t="shared" si="6"/>
        <v/>
      </c>
      <c r="AN27" s="4" t="str">
        <f t="shared" si="26"/>
        <v/>
      </c>
      <c r="AO27" s="4" t="str">
        <f t="shared" si="11"/>
        <v/>
      </c>
      <c r="AP27" s="4" t="str">
        <f t="shared" si="34"/>
        <v/>
      </c>
      <c r="AQ27" s="4" t="str">
        <f t="shared" si="12"/>
        <v/>
      </c>
      <c r="AR27" s="4" t="str">
        <f t="shared" si="13"/>
        <v/>
      </c>
      <c r="AS27" s="4" t="str">
        <f t="shared" si="14"/>
        <v/>
      </c>
      <c r="AT27" s="4" t="str">
        <f t="shared" si="15"/>
        <v/>
      </c>
      <c r="AU27" s="4" t="str">
        <f t="shared" si="16"/>
        <v/>
      </c>
      <c r="AV27" s="4" t="str">
        <f t="shared" si="35"/>
        <v/>
      </c>
      <c r="AW27" s="4" t="str">
        <f t="shared" si="36"/>
        <v/>
      </c>
      <c r="AX27" s="4" t="str">
        <f t="shared" si="28"/>
        <v/>
      </c>
      <c r="AY27" s="4" t="str">
        <f t="shared" si="29"/>
        <v/>
      </c>
      <c r="AZ27" s="4" t="str">
        <f t="shared" si="30"/>
        <v/>
      </c>
      <c r="BB27" s="4"/>
      <c r="BC27" s="4"/>
      <c r="BD27" s="4"/>
      <c r="BE27" s="4"/>
      <c r="BF27" s="4"/>
      <c r="BG27" s="4" t="str">
        <f t="shared" si="38"/>
        <v/>
      </c>
      <c r="BH27" s="4" t="str">
        <f t="shared" si="38"/>
        <v/>
      </c>
      <c r="BI27" s="4" t="str">
        <f t="shared" si="38"/>
        <v/>
      </c>
      <c r="BJ27" s="4" t="str">
        <f t="shared" si="38"/>
        <v/>
      </c>
      <c r="BK27" s="4" t="str">
        <f t="shared" si="38"/>
        <v/>
      </c>
      <c r="BL27" s="4" t="str">
        <f t="shared" si="39"/>
        <v/>
      </c>
      <c r="BM27" s="4" t="str">
        <f t="shared" si="39"/>
        <v/>
      </c>
      <c r="BN27" s="4" t="str">
        <f t="shared" si="39"/>
        <v/>
      </c>
      <c r="BO27" s="4" t="str">
        <f t="shared" si="39"/>
        <v/>
      </c>
      <c r="BP27" s="4" t="str">
        <f t="shared" si="39"/>
        <v/>
      </c>
      <c r="BQ27" s="4" t="str">
        <f t="shared" si="39"/>
        <v/>
      </c>
      <c r="BR27" s="4" t="str">
        <f t="shared" si="39"/>
        <v/>
      </c>
      <c r="BS27" s="4" t="str">
        <f t="shared" si="39"/>
        <v/>
      </c>
      <c r="BT27" s="4" t="str">
        <f t="shared" si="39"/>
        <v/>
      </c>
      <c r="BU27" s="4" t="str">
        <f t="shared" si="39"/>
        <v/>
      </c>
      <c r="BV27" s="4" t="str">
        <f t="shared" si="39"/>
        <v/>
      </c>
      <c r="BW27" s="4" t="str">
        <f t="shared" si="39"/>
        <v/>
      </c>
    </row>
    <row r="28" spans="1:75" ht="17" hidden="1" customHeight="1" x14ac:dyDescent="0.35">
      <c r="A28">
        <v>19</v>
      </c>
      <c r="B28" s="4"/>
      <c r="C28" s="4"/>
      <c r="D28" s="4"/>
      <c r="E28" s="6">
        <f t="shared" si="2"/>
        <v>0</v>
      </c>
      <c r="F28" s="4"/>
      <c r="G28" s="4"/>
      <c r="H28" s="5"/>
      <c r="I28" s="5"/>
      <c r="J28" s="5"/>
      <c r="K28" s="5"/>
      <c r="L28" s="5"/>
      <c r="M28" s="5"/>
      <c r="N28" s="5"/>
      <c r="O28" s="5"/>
      <c r="P28" s="5"/>
      <c r="Q28" s="5"/>
      <c r="R28" s="5"/>
      <c r="S28" s="5"/>
      <c r="T28" s="5"/>
      <c r="U28" s="5"/>
      <c r="V28" s="5"/>
      <c r="W28" s="5"/>
      <c r="X28" s="5"/>
      <c r="Y28" s="5"/>
      <c r="Z28" s="5"/>
      <c r="AA28" s="5"/>
      <c r="AB28" s="5"/>
      <c r="AC28" s="5"/>
      <c r="AE28" s="4"/>
      <c r="AF28" s="4"/>
      <c r="AG28" s="4"/>
      <c r="AH28" s="4"/>
      <c r="AI28" s="4"/>
      <c r="AJ28" s="4" t="str">
        <f t="shared" si="3"/>
        <v/>
      </c>
      <c r="AK28" s="4" t="str">
        <f t="shared" si="4"/>
        <v/>
      </c>
      <c r="AL28" s="4" t="str">
        <f t="shared" si="5"/>
        <v/>
      </c>
      <c r="AM28" s="4" t="str">
        <f t="shared" si="6"/>
        <v/>
      </c>
      <c r="AN28" s="4" t="str">
        <f t="shared" si="26"/>
        <v/>
      </c>
      <c r="AO28" s="4" t="str">
        <f t="shared" si="11"/>
        <v/>
      </c>
      <c r="AP28" s="4" t="str">
        <f t="shared" si="34"/>
        <v/>
      </c>
      <c r="AQ28" s="4" t="str">
        <f t="shared" si="12"/>
        <v/>
      </c>
      <c r="AR28" s="4" t="str">
        <f t="shared" si="13"/>
        <v/>
      </c>
      <c r="AS28" s="4" t="str">
        <f t="shared" si="14"/>
        <v/>
      </c>
      <c r="AT28" s="4" t="str">
        <f t="shared" si="15"/>
        <v/>
      </c>
      <c r="AU28" s="4" t="str">
        <f t="shared" si="16"/>
        <v/>
      </c>
      <c r="AV28" s="4" t="str">
        <f t="shared" si="35"/>
        <v/>
      </c>
      <c r="AW28" s="4" t="str">
        <f t="shared" si="36"/>
        <v/>
      </c>
      <c r="AX28" s="4" t="str">
        <f t="shared" si="28"/>
        <v/>
      </c>
      <c r="AY28" s="4" t="str">
        <f t="shared" si="29"/>
        <v/>
      </c>
      <c r="AZ28" s="4" t="str">
        <f t="shared" si="30"/>
        <v/>
      </c>
      <c r="BB28" s="4"/>
      <c r="BC28" s="4"/>
      <c r="BD28" s="4"/>
      <c r="BE28" s="4"/>
      <c r="BF28" s="4"/>
      <c r="BG28" s="4"/>
      <c r="BH28" s="4"/>
      <c r="BI28" s="4"/>
      <c r="BJ28" s="4"/>
      <c r="BK28" s="4"/>
      <c r="BL28" s="4"/>
      <c r="BM28" s="4"/>
      <c r="BN28" s="4"/>
      <c r="BO28" s="4"/>
      <c r="BP28" s="4"/>
      <c r="BQ28" s="4"/>
      <c r="BR28" s="4"/>
      <c r="BS28" s="4"/>
      <c r="BT28" s="4"/>
      <c r="BU28" s="4"/>
      <c r="BV28" s="4"/>
      <c r="BW28" s="4"/>
    </row>
    <row r="29" spans="1:75" ht="17" hidden="1" customHeight="1" x14ac:dyDescent="0.35">
      <c r="A29">
        <v>20</v>
      </c>
      <c r="B29" s="4"/>
      <c r="C29" s="4"/>
      <c r="D29" s="4"/>
      <c r="E29" s="6">
        <f t="shared" si="2"/>
        <v>0</v>
      </c>
      <c r="F29" s="4"/>
      <c r="G29" s="4"/>
      <c r="H29" s="5"/>
      <c r="I29" s="5"/>
      <c r="J29" s="5"/>
      <c r="K29" s="5"/>
      <c r="L29" s="5"/>
      <c r="M29" s="5"/>
      <c r="N29" s="5"/>
      <c r="O29" s="5"/>
      <c r="P29" s="5"/>
      <c r="Q29" s="5"/>
      <c r="R29" s="5"/>
      <c r="S29" s="5"/>
      <c r="T29" s="5"/>
      <c r="U29" s="5"/>
      <c r="V29" s="5"/>
      <c r="W29" s="5"/>
      <c r="X29" s="5"/>
      <c r="Y29" s="5"/>
      <c r="Z29" s="5"/>
      <c r="AA29" s="5"/>
      <c r="AB29" s="5"/>
      <c r="AC29" s="5"/>
      <c r="AE29" s="4"/>
      <c r="AF29" s="4"/>
      <c r="AG29" s="4"/>
      <c r="AH29" s="4"/>
      <c r="AI29" s="4"/>
      <c r="AJ29" s="4" t="str">
        <f t="shared" si="3"/>
        <v/>
      </c>
      <c r="AK29" s="4" t="str">
        <f t="shared" si="4"/>
        <v/>
      </c>
      <c r="AL29" s="4" t="str">
        <f t="shared" si="5"/>
        <v/>
      </c>
      <c r="AM29" s="4" t="str">
        <f t="shared" si="6"/>
        <v/>
      </c>
      <c r="AN29" s="4" t="str">
        <f t="shared" si="26"/>
        <v/>
      </c>
      <c r="AO29" s="4" t="str">
        <f t="shared" si="11"/>
        <v/>
      </c>
      <c r="AP29" s="4" t="str">
        <f t="shared" si="34"/>
        <v/>
      </c>
      <c r="AQ29" s="4" t="str">
        <f t="shared" si="12"/>
        <v/>
      </c>
      <c r="AR29" s="4" t="str">
        <f t="shared" si="13"/>
        <v/>
      </c>
      <c r="AS29" s="4" t="str">
        <f t="shared" si="14"/>
        <v/>
      </c>
      <c r="AT29" s="4" t="str">
        <f t="shared" si="15"/>
        <v/>
      </c>
      <c r="AU29" s="4" t="str">
        <f t="shared" si="16"/>
        <v/>
      </c>
      <c r="AV29" s="4" t="str">
        <f t="shared" si="35"/>
        <v/>
      </c>
      <c r="AW29" s="4" t="str">
        <f t="shared" si="36"/>
        <v/>
      </c>
      <c r="AX29" s="4" t="str">
        <f t="shared" si="28"/>
        <v/>
      </c>
      <c r="AY29" s="4" t="str">
        <f t="shared" si="29"/>
        <v/>
      </c>
      <c r="AZ29" s="4" t="str">
        <f t="shared" si="30"/>
        <v/>
      </c>
      <c r="BB29" s="4"/>
      <c r="BC29" s="4"/>
      <c r="BD29" s="4"/>
      <c r="BE29" s="4"/>
      <c r="BF29" s="4"/>
      <c r="BG29" s="4"/>
      <c r="BH29" s="4"/>
      <c r="BI29" s="4"/>
      <c r="BJ29" s="4"/>
      <c r="BK29" s="4"/>
      <c r="BL29" s="4"/>
      <c r="BM29" s="4"/>
      <c r="BN29" s="4"/>
      <c r="BO29" s="4"/>
      <c r="BP29" s="4"/>
      <c r="BQ29" s="4"/>
      <c r="BR29" s="4"/>
      <c r="BS29" s="4"/>
      <c r="BT29" s="4"/>
      <c r="BU29" s="4"/>
      <c r="BV29" s="4"/>
      <c r="BW29" s="4"/>
    </row>
    <row r="30" spans="1:75" ht="17" hidden="1" customHeight="1" x14ac:dyDescent="0.35">
      <c r="A30">
        <v>21</v>
      </c>
      <c r="B30" s="4"/>
      <c r="C30" s="4"/>
      <c r="D30" s="4"/>
      <c r="E30" s="6">
        <f t="shared" si="2"/>
        <v>0</v>
      </c>
      <c r="F30" s="4"/>
      <c r="G30" s="4"/>
      <c r="H30" s="5"/>
      <c r="I30" s="5"/>
      <c r="J30" s="5"/>
      <c r="K30" s="5"/>
      <c r="L30" s="5"/>
      <c r="M30" s="5"/>
      <c r="N30" s="5"/>
      <c r="O30" s="5"/>
      <c r="P30" s="5"/>
      <c r="Q30" s="5"/>
      <c r="R30" s="5"/>
      <c r="S30" s="5"/>
      <c r="T30" s="5"/>
      <c r="U30" s="5"/>
      <c r="V30" s="5"/>
      <c r="W30" s="5"/>
      <c r="X30" s="5"/>
      <c r="Y30" s="5"/>
      <c r="Z30" s="5"/>
      <c r="AA30" s="5"/>
      <c r="AB30" s="5"/>
      <c r="AC30" s="5"/>
      <c r="AE30" s="4"/>
      <c r="AF30" s="4"/>
      <c r="AG30" s="4"/>
      <c r="AH30" s="4"/>
      <c r="AI30" s="4"/>
      <c r="AJ30" s="4" t="str">
        <f t="shared" si="3"/>
        <v/>
      </c>
      <c r="AK30" s="4" t="str">
        <f t="shared" si="4"/>
        <v/>
      </c>
      <c r="AL30" s="4" t="str">
        <f t="shared" si="5"/>
        <v/>
      </c>
      <c r="AM30" s="4" t="str">
        <f t="shared" si="6"/>
        <v/>
      </c>
      <c r="AN30" s="4" t="str">
        <f t="shared" si="26"/>
        <v/>
      </c>
      <c r="AO30" s="4" t="str">
        <f t="shared" si="11"/>
        <v/>
      </c>
      <c r="AP30" s="4" t="str">
        <f t="shared" si="34"/>
        <v/>
      </c>
      <c r="AQ30" s="4" t="str">
        <f t="shared" si="12"/>
        <v/>
      </c>
      <c r="AR30" s="4" t="str">
        <f t="shared" si="13"/>
        <v/>
      </c>
      <c r="AS30" s="4" t="str">
        <f t="shared" si="14"/>
        <v/>
      </c>
      <c r="AT30" s="4" t="str">
        <f t="shared" si="15"/>
        <v/>
      </c>
      <c r="AU30" s="4" t="str">
        <f t="shared" si="16"/>
        <v/>
      </c>
      <c r="AV30" s="4" t="str">
        <f t="shared" si="35"/>
        <v/>
      </c>
      <c r="AW30" s="4" t="str">
        <f t="shared" si="36"/>
        <v/>
      </c>
      <c r="AX30" s="4" t="str">
        <f t="shared" si="28"/>
        <v/>
      </c>
      <c r="AY30" s="4" t="str">
        <f t="shared" si="29"/>
        <v/>
      </c>
      <c r="AZ30" s="4" t="str">
        <f t="shared" si="30"/>
        <v/>
      </c>
      <c r="BB30" s="4"/>
      <c r="BC30" s="4"/>
      <c r="BD30" s="4"/>
      <c r="BE30" s="4"/>
      <c r="BF30" s="4"/>
      <c r="BG30" s="4"/>
      <c r="BH30" s="4"/>
      <c r="BI30" s="4"/>
      <c r="BJ30" s="4"/>
      <c r="BK30" s="4"/>
      <c r="BL30" s="4"/>
      <c r="BM30" s="4"/>
      <c r="BN30" s="4"/>
      <c r="BO30" s="4"/>
      <c r="BP30" s="4"/>
      <c r="BQ30" s="4"/>
      <c r="BR30" s="4"/>
      <c r="BS30" s="4"/>
      <c r="BT30" s="4"/>
      <c r="BU30" s="4"/>
      <c r="BV30" s="4"/>
      <c r="BW30" s="4"/>
    </row>
    <row r="31" spans="1:75" ht="17" hidden="1" customHeight="1" x14ac:dyDescent="0.35">
      <c r="A31">
        <v>22</v>
      </c>
      <c r="B31" s="4"/>
      <c r="C31" s="4"/>
      <c r="D31" s="4"/>
      <c r="E31" s="6">
        <f t="shared" si="2"/>
        <v>0</v>
      </c>
      <c r="F31" s="4"/>
      <c r="G31" s="4"/>
      <c r="H31" s="5"/>
      <c r="I31" s="5"/>
      <c r="J31" s="5"/>
      <c r="K31" s="5"/>
      <c r="L31" s="5"/>
      <c r="M31" s="5"/>
      <c r="N31" s="5"/>
      <c r="O31" s="5"/>
      <c r="P31" s="5"/>
      <c r="Q31" s="5"/>
      <c r="R31" s="5"/>
      <c r="S31" s="5"/>
      <c r="T31" s="5"/>
      <c r="U31" s="5"/>
      <c r="V31" s="5"/>
      <c r="W31" s="5"/>
      <c r="X31" s="5"/>
      <c r="Y31" s="5"/>
      <c r="Z31" s="5"/>
      <c r="AA31" s="5"/>
      <c r="AB31" s="5"/>
      <c r="AC31" s="5"/>
      <c r="AE31" s="4"/>
      <c r="AF31" s="4"/>
      <c r="AG31" s="4"/>
      <c r="AH31" s="4"/>
      <c r="AI31" s="4"/>
      <c r="AJ31" s="4" t="str">
        <f t="shared" si="3"/>
        <v/>
      </c>
      <c r="AK31" s="4" t="str">
        <f t="shared" si="4"/>
        <v/>
      </c>
      <c r="AL31" s="4" t="str">
        <f t="shared" si="5"/>
        <v/>
      </c>
      <c r="AM31" s="4" t="str">
        <f t="shared" si="6"/>
        <v/>
      </c>
      <c r="AN31" s="4" t="str">
        <f t="shared" si="26"/>
        <v/>
      </c>
      <c r="AO31" s="4" t="str">
        <f t="shared" si="11"/>
        <v/>
      </c>
      <c r="AP31" s="4" t="str">
        <f t="shared" si="34"/>
        <v/>
      </c>
      <c r="AQ31" s="4" t="str">
        <f t="shared" si="12"/>
        <v/>
      </c>
      <c r="AR31" s="4" t="str">
        <f t="shared" si="13"/>
        <v/>
      </c>
      <c r="AS31" s="4" t="str">
        <f t="shared" si="14"/>
        <v/>
      </c>
      <c r="AT31" s="4" t="str">
        <f t="shared" si="15"/>
        <v/>
      </c>
      <c r="AU31" s="4" t="str">
        <f t="shared" si="16"/>
        <v/>
      </c>
      <c r="AV31" s="4" t="str">
        <f t="shared" si="35"/>
        <v/>
      </c>
      <c r="AW31" s="4" t="str">
        <f t="shared" si="36"/>
        <v/>
      </c>
      <c r="AX31" s="4" t="str">
        <f t="shared" si="28"/>
        <v/>
      </c>
      <c r="AY31" s="4" t="str">
        <f t="shared" si="29"/>
        <v/>
      </c>
      <c r="AZ31" s="4" t="str">
        <f t="shared" si="30"/>
        <v/>
      </c>
      <c r="BB31" s="4"/>
      <c r="BC31" s="4"/>
      <c r="BD31" s="4"/>
      <c r="BE31" s="4"/>
      <c r="BF31" s="4"/>
      <c r="BG31" s="4"/>
      <c r="BH31" s="4"/>
      <c r="BI31" s="4"/>
      <c r="BJ31" s="4"/>
      <c r="BK31" s="4"/>
      <c r="BL31" s="4"/>
      <c r="BM31" s="4"/>
      <c r="BN31" s="4"/>
      <c r="BO31" s="4"/>
      <c r="BP31" s="4"/>
      <c r="BQ31" s="4"/>
      <c r="BR31" s="4"/>
      <c r="BS31" s="4"/>
      <c r="BT31" s="4"/>
      <c r="BU31" s="4"/>
      <c r="BV31" s="4"/>
      <c r="BW31" s="4"/>
    </row>
    <row r="32" spans="1:75" ht="17" hidden="1" customHeight="1" x14ac:dyDescent="0.35">
      <c r="A32">
        <v>23</v>
      </c>
      <c r="B32" s="4"/>
      <c r="C32" s="4"/>
      <c r="D32" s="4"/>
      <c r="E32" s="6">
        <f t="shared" si="2"/>
        <v>0</v>
      </c>
      <c r="F32" s="4"/>
      <c r="G32" s="4"/>
      <c r="H32" s="5"/>
      <c r="I32" s="5"/>
      <c r="J32" s="5"/>
      <c r="K32" s="5"/>
      <c r="L32" s="5"/>
      <c r="M32" s="5"/>
      <c r="N32" s="5"/>
      <c r="O32" s="5"/>
      <c r="P32" s="5"/>
      <c r="Q32" s="5"/>
      <c r="R32" s="5"/>
      <c r="S32" s="5"/>
      <c r="T32" s="5"/>
      <c r="U32" s="5"/>
      <c r="V32" s="5"/>
      <c r="W32" s="5"/>
      <c r="X32" s="5"/>
      <c r="Y32" s="5"/>
      <c r="Z32" s="5"/>
      <c r="AA32" s="5"/>
      <c r="AB32" s="5"/>
      <c r="AC32" s="5"/>
      <c r="AE32" s="4"/>
      <c r="AF32" s="4"/>
      <c r="AG32" s="4"/>
      <c r="AH32" s="4"/>
      <c r="AI32" s="4"/>
      <c r="AJ32" s="4" t="str">
        <f t="shared" si="3"/>
        <v/>
      </c>
      <c r="AK32" s="4" t="str">
        <f t="shared" si="4"/>
        <v/>
      </c>
      <c r="AL32" s="4" t="str">
        <f t="shared" si="5"/>
        <v/>
      </c>
      <c r="AM32" s="4" t="str">
        <f t="shared" si="6"/>
        <v/>
      </c>
      <c r="AN32" s="4" t="str">
        <f t="shared" si="26"/>
        <v/>
      </c>
      <c r="AO32" s="4" t="str">
        <f t="shared" si="11"/>
        <v/>
      </c>
      <c r="AP32" s="4" t="str">
        <f t="shared" si="34"/>
        <v/>
      </c>
      <c r="AQ32" s="4" t="str">
        <f t="shared" si="12"/>
        <v/>
      </c>
      <c r="AR32" s="4" t="str">
        <f t="shared" si="13"/>
        <v/>
      </c>
      <c r="AS32" s="4" t="str">
        <f t="shared" si="14"/>
        <v/>
      </c>
      <c r="AT32" s="4" t="str">
        <f t="shared" si="15"/>
        <v/>
      </c>
      <c r="AU32" s="4" t="str">
        <f t="shared" si="16"/>
        <v/>
      </c>
      <c r="AV32" s="4" t="str">
        <f t="shared" si="35"/>
        <v/>
      </c>
      <c r="AW32" s="4" t="str">
        <f t="shared" si="36"/>
        <v/>
      </c>
      <c r="AX32" s="4" t="str">
        <f t="shared" si="28"/>
        <v/>
      </c>
      <c r="AY32" s="4" t="str">
        <f t="shared" si="29"/>
        <v/>
      </c>
      <c r="AZ32" s="4" t="str">
        <f t="shared" si="30"/>
        <v/>
      </c>
      <c r="BB32" s="4"/>
      <c r="BC32" s="4"/>
      <c r="BD32" s="4"/>
      <c r="BE32" s="4"/>
      <c r="BF32" s="4"/>
      <c r="BG32" s="4"/>
      <c r="BH32" s="4"/>
      <c r="BI32" s="4"/>
      <c r="BJ32" s="4"/>
      <c r="BK32" s="4"/>
      <c r="BL32" s="4"/>
      <c r="BM32" s="4"/>
      <c r="BN32" s="4"/>
      <c r="BO32" s="4"/>
      <c r="BP32" s="4"/>
      <c r="BQ32" s="4"/>
      <c r="BR32" s="4"/>
      <c r="BS32" s="4"/>
      <c r="BT32" s="4"/>
      <c r="BU32" s="4"/>
      <c r="BV32" s="4"/>
      <c r="BW32" s="4"/>
    </row>
    <row r="33" spans="1:75" ht="17" hidden="1" customHeight="1" x14ac:dyDescent="0.35">
      <c r="A33">
        <v>24</v>
      </c>
      <c r="B33" s="4"/>
      <c r="C33" s="4"/>
      <c r="D33" s="4"/>
      <c r="E33" s="6">
        <f t="shared" si="2"/>
        <v>0</v>
      </c>
      <c r="F33" s="4"/>
      <c r="G33" s="4"/>
      <c r="H33" s="5"/>
      <c r="I33" s="5"/>
      <c r="J33" s="5"/>
      <c r="K33" s="5"/>
      <c r="L33" s="5"/>
      <c r="M33" s="5"/>
      <c r="N33" s="5"/>
      <c r="O33" s="5"/>
      <c r="P33" s="5"/>
      <c r="Q33" s="5"/>
      <c r="R33" s="5"/>
      <c r="S33" s="5"/>
      <c r="T33" s="5"/>
      <c r="U33" s="5"/>
      <c r="V33" s="5"/>
      <c r="W33" s="5"/>
      <c r="X33" s="5"/>
      <c r="Y33" s="5"/>
      <c r="Z33" s="5"/>
      <c r="AA33" s="5"/>
      <c r="AB33" s="5"/>
      <c r="AC33" s="5"/>
      <c r="AE33" s="4" t="str">
        <f t="shared" ref="AE33:AI34" si="40">IF(H33=0,"","*")</f>
        <v/>
      </c>
      <c r="AF33" s="4" t="str">
        <f t="shared" si="40"/>
        <v/>
      </c>
      <c r="AG33" s="4" t="str">
        <f t="shared" si="40"/>
        <v/>
      </c>
      <c r="AH33" s="4" t="str">
        <f t="shared" si="40"/>
        <v/>
      </c>
      <c r="AI33" s="4" t="str">
        <f t="shared" si="40"/>
        <v/>
      </c>
      <c r="AJ33" s="4" t="str">
        <f t="shared" si="3"/>
        <v/>
      </c>
      <c r="AK33" s="4" t="str">
        <f t="shared" si="4"/>
        <v/>
      </c>
      <c r="AL33" s="4" t="str">
        <f t="shared" si="5"/>
        <v/>
      </c>
      <c r="AM33" s="4" t="str">
        <f t="shared" si="6"/>
        <v/>
      </c>
      <c r="AN33" s="4" t="str">
        <f t="shared" si="26"/>
        <v/>
      </c>
      <c r="AO33" s="4" t="str">
        <f t="shared" si="11"/>
        <v/>
      </c>
      <c r="AP33" s="4" t="str">
        <f t="shared" si="34"/>
        <v/>
      </c>
      <c r="AQ33" s="4" t="str">
        <f t="shared" si="12"/>
        <v/>
      </c>
      <c r="AR33" s="4" t="str">
        <f t="shared" si="13"/>
        <v/>
      </c>
      <c r="AS33" s="4" t="str">
        <f t="shared" si="14"/>
        <v/>
      </c>
      <c r="AT33" s="4" t="str">
        <f t="shared" si="15"/>
        <v/>
      </c>
      <c r="AU33" s="4" t="str">
        <f t="shared" si="16"/>
        <v/>
      </c>
      <c r="AV33" s="4" t="str">
        <f t="shared" si="35"/>
        <v/>
      </c>
      <c r="AW33" s="4" t="str">
        <f t="shared" si="36"/>
        <v/>
      </c>
      <c r="AX33" s="4" t="str">
        <f t="shared" si="28"/>
        <v/>
      </c>
      <c r="AY33" s="4" t="str">
        <f t="shared" si="29"/>
        <v/>
      </c>
      <c r="AZ33" s="4" t="str">
        <f t="shared" si="30"/>
        <v/>
      </c>
      <c r="BB33" s="4" t="str">
        <f t="shared" ref="BB33:BQ34" si="41">IF(H33=0,"","*")</f>
        <v/>
      </c>
      <c r="BC33" s="4" t="str">
        <f t="shared" si="41"/>
        <v/>
      </c>
      <c r="BD33" s="4" t="str">
        <f t="shared" si="41"/>
        <v/>
      </c>
      <c r="BE33" s="4" t="str">
        <f t="shared" si="41"/>
        <v/>
      </c>
      <c r="BF33" s="4" t="str">
        <f t="shared" si="41"/>
        <v/>
      </c>
      <c r="BG33" s="4" t="str">
        <f t="shared" si="41"/>
        <v/>
      </c>
      <c r="BH33" s="4" t="str">
        <f t="shared" si="41"/>
        <v/>
      </c>
      <c r="BI33" s="4" t="str">
        <f t="shared" si="41"/>
        <v/>
      </c>
      <c r="BJ33" s="4" t="str">
        <f t="shared" si="41"/>
        <v/>
      </c>
      <c r="BK33" s="4" t="str">
        <f t="shared" si="41"/>
        <v/>
      </c>
      <c r="BL33" s="4" t="str">
        <f t="shared" si="41"/>
        <v/>
      </c>
      <c r="BM33" s="4" t="str">
        <f t="shared" si="41"/>
        <v/>
      </c>
      <c r="BN33" s="4" t="str">
        <f t="shared" si="41"/>
        <v/>
      </c>
      <c r="BO33" s="4" t="str">
        <f t="shared" si="41"/>
        <v/>
      </c>
      <c r="BP33" s="4" t="str">
        <f t="shared" si="41"/>
        <v/>
      </c>
      <c r="BQ33" s="4" t="str">
        <f t="shared" si="41"/>
        <v/>
      </c>
      <c r="BR33" s="4" t="str">
        <f t="shared" ref="BL33:BT34" si="42">IF(X33=0,"","*")</f>
        <v/>
      </c>
      <c r="BS33" s="4" t="str">
        <f t="shared" si="42"/>
        <v/>
      </c>
      <c r="BT33" s="4" t="str">
        <f t="shared" si="42"/>
        <v/>
      </c>
      <c r="BU33" s="4"/>
      <c r="BV33" s="4" t="str">
        <f>IF(AB33=0,"","*")</f>
        <v/>
      </c>
      <c r="BW33" s="4" t="str">
        <f t="shared" ref="BW33:BW34" si="43">IF(AC33=0,"","*")</f>
        <v/>
      </c>
    </row>
    <row r="34" spans="1:75" ht="17" hidden="1" customHeight="1" x14ac:dyDescent="0.35">
      <c r="A34">
        <v>25</v>
      </c>
      <c r="B34" s="4"/>
      <c r="C34" s="4"/>
      <c r="D34" s="4"/>
      <c r="E34" s="6">
        <f t="shared" si="2"/>
        <v>0</v>
      </c>
      <c r="F34" s="4"/>
      <c r="G34" s="4"/>
      <c r="H34" s="5"/>
      <c r="I34" s="5"/>
      <c r="J34" s="5"/>
      <c r="K34" s="5"/>
      <c r="L34" s="5"/>
      <c r="M34" s="5"/>
      <c r="N34" s="5"/>
      <c r="O34" s="5"/>
      <c r="P34" s="5"/>
      <c r="Q34" s="5"/>
      <c r="R34" s="5"/>
      <c r="S34" s="5"/>
      <c r="T34" s="5"/>
      <c r="U34" s="5"/>
      <c r="V34" s="5"/>
      <c r="W34" s="5"/>
      <c r="X34" s="5"/>
      <c r="Y34" s="5"/>
      <c r="Z34" s="5"/>
      <c r="AA34" s="5"/>
      <c r="AB34" s="5"/>
      <c r="AC34" s="5"/>
      <c r="AE34" s="4" t="str">
        <f t="shared" si="40"/>
        <v/>
      </c>
      <c r="AF34" s="4" t="str">
        <f t="shared" si="40"/>
        <v/>
      </c>
      <c r="AG34" s="4" t="str">
        <f t="shared" si="40"/>
        <v/>
      </c>
      <c r="AH34" s="4" t="str">
        <f t="shared" si="40"/>
        <v/>
      </c>
      <c r="AI34" s="4" t="str">
        <f t="shared" si="40"/>
        <v/>
      </c>
      <c r="AJ34" s="4" t="str">
        <f t="shared" si="3"/>
        <v/>
      </c>
      <c r="AK34" s="4" t="str">
        <f t="shared" si="4"/>
        <v/>
      </c>
      <c r="AL34" s="4" t="str">
        <f t="shared" si="5"/>
        <v/>
      </c>
      <c r="AM34" s="4" t="str">
        <f t="shared" si="6"/>
        <v/>
      </c>
      <c r="AN34" s="4" t="str">
        <f t="shared" si="26"/>
        <v/>
      </c>
      <c r="AO34" s="4" t="str">
        <f t="shared" si="11"/>
        <v/>
      </c>
      <c r="AP34" s="4" t="str">
        <f t="shared" si="34"/>
        <v/>
      </c>
      <c r="AQ34" s="4" t="str">
        <f t="shared" si="12"/>
        <v/>
      </c>
      <c r="AR34" s="4" t="str">
        <f t="shared" si="13"/>
        <v/>
      </c>
      <c r="AS34" s="4" t="str">
        <f t="shared" si="14"/>
        <v/>
      </c>
      <c r="AT34" s="4" t="str">
        <f t="shared" si="15"/>
        <v/>
      </c>
      <c r="AU34" s="4" t="str">
        <f t="shared" si="16"/>
        <v/>
      </c>
      <c r="AV34" s="4" t="str">
        <f t="shared" si="35"/>
        <v/>
      </c>
      <c r="AW34" s="4" t="str">
        <f t="shared" si="36"/>
        <v/>
      </c>
      <c r="AX34" s="4" t="str">
        <f t="shared" si="28"/>
        <v/>
      </c>
      <c r="AY34" s="4" t="str">
        <f t="shared" si="29"/>
        <v/>
      </c>
      <c r="AZ34" s="4" t="str">
        <f t="shared" si="30"/>
        <v/>
      </c>
      <c r="BB34" s="4" t="str">
        <f t="shared" si="41"/>
        <v/>
      </c>
      <c r="BC34" s="4" t="str">
        <f t="shared" si="41"/>
        <v/>
      </c>
      <c r="BD34" s="4" t="str">
        <f t="shared" si="41"/>
        <v/>
      </c>
      <c r="BE34" s="4" t="str">
        <f t="shared" si="41"/>
        <v/>
      </c>
      <c r="BF34" s="4" t="str">
        <f t="shared" si="41"/>
        <v/>
      </c>
      <c r="BG34" s="4" t="str">
        <f t="shared" si="41"/>
        <v/>
      </c>
      <c r="BH34" s="4" t="str">
        <f t="shared" si="41"/>
        <v/>
      </c>
      <c r="BI34" s="4" t="str">
        <f t="shared" si="41"/>
        <v/>
      </c>
      <c r="BJ34" s="4" t="str">
        <f t="shared" si="41"/>
        <v/>
      </c>
      <c r="BK34" s="4" t="str">
        <f t="shared" si="41"/>
        <v/>
      </c>
      <c r="BL34" s="4" t="str">
        <f t="shared" si="42"/>
        <v/>
      </c>
      <c r="BM34" s="4" t="str">
        <f t="shared" si="42"/>
        <v/>
      </c>
      <c r="BN34" s="4" t="str">
        <f t="shared" si="42"/>
        <v/>
      </c>
      <c r="BO34" s="4" t="str">
        <f t="shared" si="42"/>
        <v/>
      </c>
      <c r="BP34" s="4" t="str">
        <f t="shared" si="42"/>
        <v/>
      </c>
      <c r="BQ34" s="4" t="str">
        <f t="shared" si="42"/>
        <v/>
      </c>
      <c r="BR34" s="4" t="str">
        <f t="shared" si="42"/>
        <v/>
      </c>
      <c r="BS34" s="4" t="str">
        <f t="shared" si="42"/>
        <v/>
      </c>
      <c r="BT34" s="4" t="str">
        <f t="shared" si="42"/>
        <v/>
      </c>
      <c r="BU34" s="4"/>
      <c r="BV34" s="4" t="str">
        <f>IF(AB34=0,"","*")</f>
        <v/>
      </c>
      <c r="BW34" s="4" t="str">
        <f t="shared" si="43"/>
        <v/>
      </c>
    </row>
    <row r="35" spans="1:75" x14ac:dyDescent="0.35">
      <c r="B35" s="114" t="s">
        <v>1415</v>
      </c>
      <c r="C35" s="114"/>
      <c r="D35" s="114"/>
      <c r="E35" s="114"/>
      <c r="F35" s="114"/>
      <c r="G35" s="114"/>
    </row>
    <row r="36" spans="1:75" ht="17" customHeight="1" x14ac:dyDescent="0.35">
      <c r="A36" t="s">
        <v>107</v>
      </c>
      <c r="B36" s="4" t="s">
        <v>365</v>
      </c>
      <c r="C36" s="4"/>
      <c r="D36" s="4" t="s">
        <v>366</v>
      </c>
      <c r="E36" s="6">
        <f t="shared" ref="E36:E53" si="44">_xlfn.XLOOKUP($C$2,$R$9:$AC$9,R36:AC36)</f>
        <v>3110.3539999999998</v>
      </c>
      <c r="F36" s="4" t="s">
        <v>1415</v>
      </c>
      <c r="G36" s="4" t="s">
        <v>29</v>
      </c>
      <c r="H36" s="5"/>
      <c r="I36" s="5"/>
      <c r="J36" s="5"/>
      <c r="K36" s="5"/>
      <c r="L36" s="5"/>
      <c r="M36" s="5"/>
      <c r="N36" s="5"/>
      <c r="O36" s="5"/>
      <c r="P36" s="5"/>
      <c r="Q36" s="5"/>
      <c r="R36" s="5"/>
      <c r="S36" s="5"/>
      <c r="T36" s="5"/>
      <c r="U36" s="5">
        <v>503.48099999999999</v>
      </c>
      <c r="V36" s="5">
        <v>721.06700000000001</v>
      </c>
      <c r="W36" s="5">
        <v>640.36</v>
      </c>
      <c r="X36" s="5">
        <v>844.99599999999998</v>
      </c>
      <c r="Y36" s="5">
        <v>1502.866</v>
      </c>
      <c r="Z36" s="5">
        <v>1256.9369999999999</v>
      </c>
      <c r="AA36" s="5">
        <v>5439.8959999999997</v>
      </c>
      <c r="AB36" s="5">
        <v>3110.3539999999998</v>
      </c>
      <c r="AC36" s="5"/>
      <c r="AE36" s="4" t="str">
        <f t="shared" ref="AE36:AT51" si="45">IF(H36=0,"","*")</f>
        <v/>
      </c>
      <c r="AF36" s="4" t="str">
        <f t="shared" si="45"/>
        <v/>
      </c>
      <c r="AG36" s="4" t="str">
        <f t="shared" si="45"/>
        <v/>
      </c>
      <c r="AH36" s="4" t="str">
        <f t="shared" si="45"/>
        <v/>
      </c>
      <c r="AI36" s="4" t="str">
        <f t="shared" si="45"/>
        <v/>
      </c>
      <c r="AJ36" s="4" t="str">
        <f t="shared" si="45"/>
        <v/>
      </c>
      <c r="AK36" s="4" t="str">
        <f t="shared" si="45"/>
        <v/>
      </c>
      <c r="AL36" s="4" t="str">
        <f t="shared" si="45"/>
        <v/>
      </c>
      <c r="AM36" s="4" t="str">
        <f t="shared" si="45"/>
        <v/>
      </c>
      <c r="AN36" s="4" t="str">
        <f t="shared" si="45"/>
        <v/>
      </c>
      <c r="AO36" s="4" t="str">
        <f t="shared" si="45"/>
        <v/>
      </c>
      <c r="AP36" s="4" t="str">
        <f t="shared" si="45"/>
        <v/>
      </c>
      <c r="AQ36" s="4" t="str">
        <f t="shared" si="45"/>
        <v/>
      </c>
      <c r="AR36" s="4" t="s">
        <v>367</v>
      </c>
      <c r="AS36" s="4" t="s">
        <v>367</v>
      </c>
      <c r="AT36" s="4" t="s">
        <v>368</v>
      </c>
      <c r="AU36" s="4" t="s">
        <v>369</v>
      </c>
      <c r="AV36" s="4" t="s">
        <v>370</v>
      </c>
      <c r="AW36" s="4" t="s">
        <v>371</v>
      </c>
      <c r="AX36" s="4" t="s">
        <v>372</v>
      </c>
      <c r="AY36" s="4" t="s">
        <v>373</v>
      </c>
      <c r="AZ36" s="4" t="str">
        <f t="shared" ref="AY36:AZ53" si="46">IF(AC36=0,"","*")</f>
        <v/>
      </c>
      <c r="BB36" s="4" t="str">
        <f t="shared" ref="BB36:BQ51" si="47">IF(H36=0,"","*")</f>
        <v/>
      </c>
      <c r="BC36" s="4" t="str">
        <f t="shared" si="47"/>
        <v/>
      </c>
      <c r="BD36" s="4" t="str">
        <f t="shared" si="47"/>
        <v/>
      </c>
      <c r="BE36" s="4" t="str">
        <f t="shared" si="47"/>
        <v/>
      </c>
      <c r="BF36" s="4" t="str">
        <f t="shared" si="47"/>
        <v/>
      </c>
      <c r="BG36" s="4" t="str">
        <f t="shared" si="47"/>
        <v/>
      </c>
      <c r="BH36" s="4" t="str">
        <f t="shared" si="47"/>
        <v/>
      </c>
      <c r="BI36" s="4" t="str">
        <f t="shared" si="47"/>
        <v/>
      </c>
      <c r="BJ36" s="4" t="str">
        <f t="shared" si="47"/>
        <v/>
      </c>
      <c r="BK36" s="4" t="str">
        <f t="shared" si="47"/>
        <v/>
      </c>
      <c r="BL36" s="4" t="str">
        <f t="shared" si="47"/>
        <v/>
      </c>
      <c r="BM36" s="4" t="str">
        <f t="shared" si="47"/>
        <v/>
      </c>
      <c r="BN36" s="4" t="str">
        <f t="shared" si="47"/>
        <v/>
      </c>
      <c r="BO36" s="4" t="s">
        <v>88</v>
      </c>
      <c r="BP36" s="4" t="s">
        <v>88</v>
      </c>
      <c r="BQ36" s="4" t="s">
        <v>88</v>
      </c>
      <c r="BR36" s="4" t="s">
        <v>88</v>
      </c>
      <c r="BS36" s="4" t="s">
        <v>88</v>
      </c>
      <c r="BT36" s="4" t="s">
        <v>88</v>
      </c>
      <c r="BU36" s="4" t="s">
        <v>88</v>
      </c>
      <c r="BV36" s="4" t="s">
        <v>88</v>
      </c>
      <c r="BW36" s="4" t="str">
        <f t="shared" ref="BV36:BW53" si="48">IF(AC36=0,"","*")</f>
        <v/>
      </c>
    </row>
    <row r="37" spans="1:75" ht="17" customHeight="1" x14ac:dyDescent="0.35">
      <c r="A37" t="s">
        <v>116</v>
      </c>
      <c r="B37" s="4" t="s">
        <v>255</v>
      </c>
      <c r="C37" s="4"/>
      <c r="D37" s="4" t="s">
        <v>366</v>
      </c>
      <c r="E37" s="6">
        <f t="shared" si="44"/>
        <v>384.53500000000003</v>
      </c>
      <c r="F37" s="4" t="s">
        <v>1415</v>
      </c>
      <c r="G37" s="4" t="s">
        <v>118</v>
      </c>
      <c r="H37" s="5"/>
      <c r="I37" s="5"/>
      <c r="J37" s="5"/>
      <c r="K37" s="5"/>
      <c r="L37" s="5"/>
      <c r="M37" s="5"/>
      <c r="N37" s="5"/>
      <c r="O37" s="5"/>
      <c r="P37" s="5"/>
      <c r="Q37" s="5"/>
      <c r="R37" s="5"/>
      <c r="S37" s="5"/>
      <c r="T37" s="5"/>
      <c r="U37" s="5">
        <v>194.26499999999999</v>
      </c>
      <c r="V37" s="5">
        <v>437.79599999999999</v>
      </c>
      <c r="W37" s="5">
        <v>399.59800000000001</v>
      </c>
      <c r="X37" s="5">
        <v>539.74900000000002</v>
      </c>
      <c r="Y37" s="5">
        <v>687.71</v>
      </c>
      <c r="Z37" s="5">
        <v>68.754999999999995</v>
      </c>
      <c r="AA37" s="5">
        <v>695.32799999999997</v>
      </c>
      <c r="AB37" s="5">
        <v>384.53500000000003</v>
      </c>
      <c r="AC37" s="5"/>
      <c r="AE37" s="4" t="str">
        <f t="shared" si="45"/>
        <v/>
      </c>
      <c r="AF37" s="4" t="str">
        <f t="shared" si="45"/>
        <v/>
      </c>
      <c r="AG37" s="4" t="str">
        <f t="shared" si="45"/>
        <v/>
      </c>
      <c r="AH37" s="4" t="str">
        <f t="shared" si="45"/>
        <v/>
      </c>
      <c r="AI37" s="4" t="str">
        <f t="shared" si="45"/>
        <v/>
      </c>
      <c r="AJ37" s="4" t="str">
        <f t="shared" si="45"/>
        <v/>
      </c>
      <c r="AK37" s="4" t="str">
        <f t="shared" si="45"/>
        <v/>
      </c>
      <c r="AL37" s="4" t="str">
        <f t="shared" si="45"/>
        <v/>
      </c>
      <c r="AM37" s="4" t="str">
        <f t="shared" si="45"/>
        <v/>
      </c>
      <c r="AN37" s="4" t="str">
        <f t="shared" si="45"/>
        <v/>
      </c>
      <c r="AO37" s="4" t="str">
        <f t="shared" si="45"/>
        <v/>
      </c>
      <c r="AP37" s="4" t="str">
        <f t="shared" si="45"/>
        <v/>
      </c>
      <c r="AQ37" s="4" t="str">
        <f t="shared" si="45"/>
        <v/>
      </c>
      <c r="AR37" s="4" t="s">
        <v>367</v>
      </c>
      <c r="AS37" s="4" t="s">
        <v>367</v>
      </c>
      <c r="AT37" s="4" t="s">
        <v>368</v>
      </c>
      <c r="AU37" s="4" t="s">
        <v>369</v>
      </c>
      <c r="AV37" s="4" t="s">
        <v>370</v>
      </c>
      <c r="AW37" s="4" t="s">
        <v>371</v>
      </c>
      <c r="AX37" s="4" t="s">
        <v>372</v>
      </c>
      <c r="AY37" s="4" t="s">
        <v>373</v>
      </c>
      <c r="AZ37" s="4" t="str">
        <f t="shared" si="46"/>
        <v/>
      </c>
      <c r="BB37" s="4" t="str">
        <f t="shared" si="47"/>
        <v/>
      </c>
      <c r="BC37" s="4" t="str">
        <f t="shared" si="47"/>
        <v/>
      </c>
      <c r="BD37" s="4" t="str">
        <f t="shared" si="47"/>
        <v/>
      </c>
      <c r="BE37" s="4" t="str">
        <f t="shared" si="47"/>
        <v/>
      </c>
      <c r="BF37" s="4" t="str">
        <f t="shared" si="47"/>
        <v/>
      </c>
      <c r="BG37" s="4" t="str">
        <f t="shared" si="47"/>
        <v/>
      </c>
      <c r="BH37" s="4" t="str">
        <f t="shared" si="47"/>
        <v/>
      </c>
      <c r="BI37" s="4" t="str">
        <f t="shared" si="47"/>
        <v/>
      </c>
      <c r="BJ37" s="4" t="str">
        <f t="shared" si="47"/>
        <v/>
      </c>
      <c r="BK37" s="4" t="str">
        <f t="shared" si="47"/>
        <v/>
      </c>
      <c r="BL37" s="4" t="str">
        <f t="shared" si="47"/>
        <v/>
      </c>
      <c r="BM37" s="4" t="str">
        <f t="shared" si="47"/>
        <v/>
      </c>
      <c r="BN37" s="4" t="str">
        <f t="shared" si="47"/>
        <v/>
      </c>
      <c r="BO37" s="4" t="s">
        <v>88</v>
      </c>
      <c r="BP37" s="4" t="s">
        <v>88</v>
      </c>
      <c r="BQ37" s="4" t="s">
        <v>88</v>
      </c>
      <c r="BR37" s="4" t="s">
        <v>88</v>
      </c>
      <c r="BS37" s="4" t="s">
        <v>88</v>
      </c>
      <c r="BT37" s="4" t="s">
        <v>88</v>
      </c>
      <c r="BU37" s="4" t="s">
        <v>88</v>
      </c>
      <c r="BV37" s="4" t="s">
        <v>88</v>
      </c>
      <c r="BW37" s="4" t="str">
        <f t="shared" si="48"/>
        <v/>
      </c>
    </row>
    <row r="38" spans="1:75" ht="17" customHeight="1" x14ac:dyDescent="0.35">
      <c r="A38" t="s">
        <v>119</v>
      </c>
      <c r="B38" s="4" t="s">
        <v>374</v>
      </c>
      <c r="C38" s="4"/>
      <c r="D38" s="4" t="s">
        <v>366</v>
      </c>
      <c r="E38" s="6">
        <f t="shared" si="44"/>
        <v>176.11500000000001</v>
      </c>
      <c r="F38" s="4" t="s">
        <v>1415</v>
      </c>
      <c r="G38" s="4"/>
      <c r="H38" s="5"/>
      <c r="I38" s="5"/>
      <c r="J38" s="5"/>
      <c r="K38" s="5"/>
      <c r="L38" s="5"/>
      <c r="M38" s="5"/>
      <c r="N38" s="5"/>
      <c r="O38" s="5"/>
      <c r="P38" s="5"/>
      <c r="Q38" s="5"/>
      <c r="R38" s="5"/>
      <c r="S38" s="5"/>
      <c r="T38" s="5"/>
      <c r="U38" s="5">
        <v>148.39599999999999</v>
      </c>
      <c r="V38" s="5">
        <v>294.64299999999997</v>
      </c>
      <c r="W38" s="5">
        <v>277.02100000000002</v>
      </c>
      <c r="X38" s="5">
        <v>336.62599999999998</v>
      </c>
      <c r="Y38" s="5">
        <v>474.07299999999998</v>
      </c>
      <c r="Z38" s="5">
        <v>121.199</v>
      </c>
      <c r="AA38" s="5">
        <v>612.27200000000005</v>
      </c>
      <c r="AB38" s="5">
        <v>176.11500000000001</v>
      </c>
      <c r="AC38" s="5"/>
      <c r="AE38" s="4" t="str">
        <f t="shared" si="45"/>
        <v/>
      </c>
      <c r="AF38" s="4" t="str">
        <f t="shared" si="45"/>
        <v/>
      </c>
      <c r="AG38" s="4" t="str">
        <f t="shared" si="45"/>
        <v/>
      </c>
      <c r="AH38" s="4" t="str">
        <f t="shared" si="45"/>
        <v/>
      </c>
      <c r="AI38" s="4" t="str">
        <f t="shared" si="45"/>
        <v/>
      </c>
      <c r="AJ38" s="4" t="str">
        <f t="shared" si="45"/>
        <v/>
      </c>
      <c r="AK38" s="4" t="str">
        <f t="shared" si="45"/>
        <v/>
      </c>
      <c r="AL38" s="4" t="str">
        <f t="shared" si="45"/>
        <v/>
      </c>
      <c r="AM38" s="4" t="str">
        <f t="shared" si="45"/>
        <v/>
      </c>
      <c r="AN38" s="4" t="str">
        <f t="shared" si="45"/>
        <v/>
      </c>
      <c r="AO38" s="4" t="str">
        <f t="shared" si="45"/>
        <v/>
      </c>
      <c r="AP38" s="4" t="str">
        <f t="shared" si="45"/>
        <v/>
      </c>
      <c r="AQ38" s="4" t="str">
        <f t="shared" si="45"/>
        <v/>
      </c>
      <c r="AR38" s="4" t="s">
        <v>367</v>
      </c>
      <c r="AS38" s="4" t="s">
        <v>367</v>
      </c>
      <c r="AT38" s="4" t="s">
        <v>368</v>
      </c>
      <c r="AU38" s="4" t="s">
        <v>369</v>
      </c>
      <c r="AV38" s="4" t="s">
        <v>370</v>
      </c>
      <c r="AW38" s="4" t="s">
        <v>371</v>
      </c>
      <c r="AX38" s="4" t="s">
        <v>372</v>
      </c>
      <c r="AY38" s="4" t="s">
        <v>373</v>
      </c>
      <c r="AZ38" s="4" t="str">
        <f t="shared" si="46"/>
        <v/>
      </c>
      <c r="BB38" s="4" t="str">
        <f t="shared" si="47"/>
        <v/>
      </c>
      <c r="BC38" s="4" t="str">
        <f t="shared" si="47"/>
        <v/>
      </c>
      <c r="BD38" s="4" t="str">
        <f t="shared" si="47"/>
        <v/>
      </c>
      <c r="BE38" s="4" t="str">
        <f t="shared" si="47"/>
        <v/>
      </c>
      <c r="BF38" s="4" t="str">
        <f t="shared" si="47"/>
        <v/>
      </c>
      <c r="BG38" s="4" t="str">
        <f t="shared" si="47"/>
        <v/>
      </c>
      <c r="BH38" s="4" t="str">
        <f t="shared" si="47"/>
        <v/>
      </c>
      <c r="BI38" s="4" t="str">
        <f t="shared" si="47"/>
        <v/>
      </c>
      <c r="BJ38" s="4" t="str">
        <f t="shared" si="47"/>
        <v/>
      </c>
      <c r="BK38" s="4" t="str">
        <f t="shared" si="47"/>
        <v/>
      </c>
      <c r="BL38" s="4" t="str">
        <f t="shared" si="47"/>
        <v/>
      </c>
      <c r="BM38" s="4" t="str">
        <f t="shared" si="47"/>
        <v/>
      </c>
      <c r="BN38" s="4" t="str">
        <f t="shared" si="47"/>
        <v/>
      </c>
      <c r="BO38" s="4" t="s">
        <v>88</v>
      </c>
      <c r="BP38" s="4" t="s">
        <v>88</v>
      </c>
      <c r="BQ38" s="4" t="s">
        <v>88</v>
      </c>
      <c r="BR38" s="4" t="s">
        <v>88</v>
      </c>
      <c r="BS38" s="4" t="s">
        <v>88</v>
      </c>
      <c r="BT38" s="4" t="s">
        <v>88</v>
      </c>
      <c r="BU38" s="4" t="s">
        <v>88</v>
      </c>
      <c r="BV38" s="4" t="s">
        <v>88</v>
      </c>
      <c r="BW38" s="4" t="str">
        <f t="shared" si="48"/>
        <v/>
      </c>
    </row>
    <row r="39" spans="1:75" ht="17" customHeight="1" x14ac:dyDescent="0.35">
      <c r="A39" t="s">
        <v>121</v>
      </c>
      <c r="B39" s="4" t="s">
        <v>375</v>
      </c>
      <c r="C39" s="4"/>
      <c r="D39" s="4" t="s">
        <v>366</v>
      </c>
      <c r="E39" s="6">
        <f t="shared" si="44"/>
        <v>888.28899999999999</v>
      </c>
      <c r="F39" s="4" t="s">
        <v>1415</v>
      </c>
      <c r="G39" s="4" t="s">
        <v>29</v>
      </c>
      <c r="H39" s="5"/>
      <c r="I39" s="5"/>
      <c r="J39" s="5"/>
      <c r="K39" s="5"/>
      <c r="L39" s="5"/>
      <c r="M39" s="5"/>
      <c r="N39" s="5"/>
      <c r="O39" s="5"/>
      <c r="P39" s="5"/>
      <c r="Q39" s="5"/>
      <c r="R39" s="5"/>
      <c r="S39" s="5"/>
      <c r="T39" s="5"/>
      <c r="U39" s="5">
        <v>254.69900000000001</v>
      </c>
      <c r="V39" s="5">
        <v>327.93299999999999</v>
      </c>
      <c r="W39" s="5">
        <v>419.50400000000002</v>
      </c>
      <c r="X39" s="5">
        <v>502.85899999999998</v>
      </c>
      <c r="Y39" s="5">
        <v>144.761</v>
      </c>
      <c r="Z39" s="5">
        <v>775.05200000000002</v>
      </c>
      <c r="AA39" s="5">
        <v>813.13499999999999</v>
      </c>
      <c r="AB39" s="5">
        <v>888.28899999999999</v>
      </c>
      <c r="AC39" s="5"/>
      <c r="AE39" s="4" t="str">
        <f t="shared" si="45"/>
        <v/>
      </c>
      <c r="AF39" s="4" t="str">
        <f t="shared" si="45"/>
        <v/>
      </c>
      <c r="AG39" s="4" t="str">
        <f t="shared" si="45"/>
        <v/>
      </c>
      <c r="AH39" s="4" t="str">
        <f t="shared" si="45"/>
        <v/>
      </c>
      <c r="AI39" s="4" t="str">
        <f t="shared" si="45"/>
        <v/>
      </c>
      <c r="AJ39" s="4" t="str">
        <f t="shared" si="45"/>
        <v/>
      </c>
      <c r="AK39" s="4" t="str">
        <f t="shared" si="45"/>
        <v/>
      </c>
      <c r="AL39" s="4" t="str">
        <f t="shared" si="45"/>
        <v/>
      </c>
      <c r="AM39" s="4" t="str">
        <f t="shared" si="45"/>
        <v/>
      </c>
      <c r="AN39" s="4" t="str">
        <f t="shared" si="45"/>
        <v/>
      </c>
      <c r="AO39" s="4" t="str">
        <f t="shared" si="45"/>
        <v/>
      </c>
      <c r="AP39" s="4" t="str">
        <f t="shared" si="45"/>
        <v/>
      </c>
      <c r="AQ39" s="4" t="str">
        <f t="shared" si="45"/>
        <v/>
      </c>
      <c r="AR39" s="4" t="s">
        <v>367</v>
      </c>
      <c r="AS39" s="4" t="s">
        <v>367</v>
      </c>
      <c r="AT39" s="4" t="s">
        <v>368</v>
      </c>
      <c r="AU39" s="4" t="s">
        <v>369</v>
      </c>
      <c r="AV39" s="4" t="s">
        <v>370</v>
      </c>
      <c r="AW39" s="4" t="s">
        <v>371</v>
      </c>
      <c r="AX39" s="4" t="s">
        <v>372</v>
      </c>
      <c r="AY39" s="4" t="s">
        <v>373</v>
      </c>
      <c r="AZ39" s="4" t="str">
        <f t="shared" si="46"/>
        <v/>
      </c>
      <c r="BB39" s="4" t="str">
        <f t="shared" si="47"/>
        <v/>
      </c>
      <c r="BC39" s="4" t="str">
        <f t="shared" si="47"/>
        <v/>
      </c>
      <c r="BD39" s="4" t="str">
        <f t="shared" si="47"/>
        <v/>
      </c>
      <c r="BE39" s="4" t="str">
        <f t="shared" si="47"/>
        <v/>
      </c>
      <c r="BF39" s="4" t="str">
        <f t="shared" si="47"/>
        <v/>
      </c>
      <c r="BG39" s="4" t="str">
        <f t="shared" si="47"/>
        <v/>
      </c>
      <c r="BH39" s="4" t="str">
        <f t="shared" si="47"/>
        <v/>
      </c>
      <c r="BI39" s="4" t="str">
        <f t="shared" si="47"/>
        <v/>
      </c>
      <c r="BJ39" s="4" t="str">
        <f t="shared" si="47"/>
        <v/>
      </c>
      <c r="BK39" s="4" t="str">
        <f t="shared" si="47"/>
        <v/>
      </c>
      <c r="BL39" s="4" t="str">
        <f t="shared" si="47"/>
        <v/>
      </c>
      <c r="BM39" s="4" t="str">
        <f t="shared" si="47"/>
        <v/>
      </c>
      <c r="BN39" s="4" t="str">
        <f t="shared" si="47"/>
        <v/>
      </c>
      <c r="BO39" s="4" t="s">
        <v>88</v>
      </c>
      <c r="BP39" s="4" t="s">
        <v>88</v>
      </c>
      <c r="BQ39" s="4" t="s">
        <v>88</v>
      </c>
      <c r="BR39" s="4" t="s">
        <v>88</v>
      </c>
      <c r="BS39" s="4" t="s">
        <v>88</v>
      </c>
      <c r="BT39" s="4" t="s">
        <v>88</v>
      </c>
      <c r="BU39" s="4" t="s">
        <v>88</v>
      </c>
      <c r="BV39" s="4" t="s">
        <v>88</v>
      </c>
      <c r="BW39" s="4" t="str">
        <f t="shared" si="48"/>
        <v/>
      </c>
    </row>
    <row r="40" spans="1:75" ht="17" customHeight="1" x14ac:dyDescent="0.35">
      <c r="A40" t="s">
        <v>258</v>
      </c>
      <c r="B40" s="4" t="s">
        <v>376</v>
      </c>
      <c r="C40" s="4"/>
      <c r="D40" s="4" t="s">
        <v>366</v>
      </c>
      <c r="E40" s="6">
        <f t="shared" si="44"/>
        <v>205.535</v>
      </c>
      <c r="F40" s="4" t="s">
        <v>1415</v>
      </c>
      <c r="G40" s="4" t="s">
        <v>48</v>
      </c>
      <c r="H40" s="5"/>
      <c r="I40" s="5"/>
      <c r="J40" s="5"/>
      <c r="K40" s="5"/>
      <c r="L40" s="5"/>
      <c r="M40" s="5"/>
      <c r="N40" s="5"/>
      <c r="O40" s="5"/>
      <c r="P40" s="5"/>
      <c r="Q40" s="5"/>
      <c r="R40" s="5"/>
      <c r="S40" s="5"/>
      <c r="T40" s="5"/>
      <c r="U40" s="5"/>
      <c r="V40" s="5"/>
      <c r="W40" s="5"/>
      <c r="X40" s="5"/>
      <c r="Y40" s="5">
        <v>14.355</v>
      </c>
      <c r="Z40" s="5">
        <v>60.033000000000001</v>
      </c>
      <c r="AA40" s="5">
        <v>60.033000000000001</v>
      </c>
      <c r="AB40" s="5">
        <v>205.535</v>
      </c>
      <c r="AC40" s="5"/>
      <c r="AE40" s="4" t="str">
        <f t="shared" si="45"/>
        <v/>
      </c>
      <c r="AF40" s="4" t="str">
        <f t="shared" si="45"/>
        <v/>
      </c>
      <c r="AG40" s="4" t="str">
        <f t="shared" si="45"/>
        <v/>
      </c>
      <c r="AH40" s="4" t="str">
        <f t="shared" si="45"/>
        <v/>
      </c>
      <c r="AI40" s="4" t="str">
        <f t="shared" si="45"/>
        <v/>
      </c>
      <c r="AJ40" s="4" t="str">
        <f t="shared" si="45"/>
        <v/>
      </c>
      <c r="AK40" s="4" t="str">
        <f t="shared" si="45"/>
        <v/>
      </c>
      <c r="AL40" s="4" t="str">
        <f t="shared" si="45"/>
        <v/>
      </c>
      <c r="AM40" s="4" t="str">
        <f t="shared" si="45"/>
        <v/>
      </c>
      <c r="AN40" s="4" t="str">
        <f t="shared" si="45"/>
        <v/>
      </c>
      <c r="AO40" s="4" t="str">
        <f t="shared" si="45"/>
        <v/>
      </c>
      <c r="AP40" s="4" t="str">
        <f t="shared" si="45"/>
        <v/>
      </c>
      <c r="AQ40" s="4" t="str">
        <f t="shared" si="45"/>
        <v/>
      </c>
      <c r="AR40" s="4" t="str">
        <f t="shared" si="45"/>
        <v/>
      </c>
      <c r="AS40" s="4" t="str">
        <f t="shared" si="45"/>
        <v/>
      </c>
      <c r="AT40" s="4" t="str">
        <f t="shared" si="45"/>
        <v/>
      </c>
      <c r="AU40" s="4" t="str">
        <f t="shared" ref="AU40:AW53" si="49">IF(X40=0,"","*")</f>
        <v/>
      </c>
      <c r="AV40" s="4" t="s">
        <v>370</v>
      </c>
      <c r="AW40" s="4" t="s">
        <v>371</v>
      </c>
      <c r="AX40" s="4" t="s">
        <v>372</v>
      </c>
      <c r="AY40" s="4" t="s">
        <v>373</v>
      </c>
      <c r="AZ40" s="4" t="str">
        <f t="shared" si="46"/>
        <v/>
      </c>
      <c r="BB40" s="4" t="str">
        <f t="shared" si="47"/>
        <v/>
      </c>
      <c r="BC40" s="4" t="str">
        <f t="shared" si="47"/>
        <v/>
      </c>
      <c r="BD40" s="4" t="str">
        <f t="shared" si="47"/>
        <v/>
      </c>
      <c r="BE40" s="4" t="str">
        <f t="shared" si="47"/>
        <v/>
      </c>
      <c r="BF40" s="4" t="str">
        <f t="shared" si="47"/>
        <v/>
      </c>
      <c r="BG40" s="4" t="str">
        <f t="shared" si="47"/>
        <v/>
      </c>
      <c r="BH40" s="4" t="str">
        <f t="shared" si="47"/>
        <v/>
      </c>
      <c r="BI40" s="4" t="str">
        <f t="shared" si="47"/>
        <v/>
      </c>
      <c r="BJ40" s="4" t="str">
        <f t="shared" si="47"/>
        <v/>
      </c>
      <c r="BK40" s="4" t="str">
        <f t="shared" si="47"/>
        <v/>
      </c>
      <c r="BL40" s="4" t="str">
        <f t="shared" si="47"/>
        <v/>
      </c>
      <c r="BM40" s="4" t="str">
        <f t="shared" si="47"/>
        <v/>
      </c>
      <c r="BN40" s="4" t="str">
        <f t="shared" si="47"/>
        <v/>
      </c>
      <c r="BO40" s="4" t="str">
        <f t="shared" si="47"/>
        <v/>
      </c>
      <c r="BP40" s="4" t="str">
        <f t="shared" si="47"/>
        <v/>
      </c>
      <c r="BQ40" s="4" t="str">
        <f t="shared" si="47"/>
        <v/>
      </c>
      <c r="BR40" s="4" t="str">
        <f t="shared" ref="BR40:BT53" si="50">IF(X40=0,"","*")</f>
        <v/>
      </c>
      <c r="BS40" s="4" t="s">
        <v>88</v>
      </c>
      <c r="BT40" s="4" t="s">
        <v>88</v>
      </c>
      <c r="BU40" s="4" t="s">
        <v>88</v>
      </c>
      <c r="BV40" s="4" t="s">
        <v>88</v>
      </c>
      <c r="BW40" s="4" t="str">
        <f t="shared" si="48"/>
        <v/>
      </c>
    </row>
    <row r="41" spans="1:75" ht="17" customHeight="1" x14ac:dyDescent="0.35">
      <c r="A41" t="s">
        <v>260</v>
      </c>
      <c r="B41" s="4" t="s">
        <v>377</v>
      </c>
      <c r="C41" s="4"/>
      <c r="D41" s="4" t="s">
        <v>366</v>
      </c>
      <c r="E41" s="6">
        <f t="shared" si="44"/>
        <v>0</v>
      </c>
      <c r="F41" s="4" t="s">
        <v>1415</v>
      </c>
      <c r="G41" s="4" t="s">
        <v>48</v>
      </c>
      <c r="H41" s="5"/>
      <c r="I41" s="5"/>
      <c r="J41" s="5"/>
      <c r="K41" s="5"/>
      <c r="L41" s="5"/>
      <c r="M41" s="5"/>
      <c r="N41" s="5"/>
      <c r="O41" s="5"/>
      <c r="P41" s="5"/>
      <c r="Q41" s="5"/>
      <c r="R41" s="5"/>
      <c r="S41" s="5"/>
      <c r="T41" s="5"/>
      <c r="U41" s="5">
        <v>135.036</v>
      </c>
      <c r="V41" s="5">
        <v>90.399000000000001</v>
      </c>
      <c r="W41" s="5">
        <v>96.028000000000006</v>
      </c>
      <c r="X41" s="5">
        <v>144.57499999999999</v>
      </c>
      <c r="Y41" s="5">
        <v>23.619</v>
      </c>
      <c r="Z41" s="5">
        <v>71.659000000000006</v>
      </c>
      <c r="AA41" s="5">
        <v>47</v>
      </c>
      <c r="AB41" s="5">
        <v>0</v>
      </c>
      <c r="AC41" s="5"/>
      <c r="AE41" s="4" t="str">
        <f t="shared" si="45"/>
        <v/>
      </c>
      <c r="AF41" s="4" t="str">
        <f t="shared" si="45"/>
        <v/>
      </c>
      <c r="AG41" s="4" t="str">
        <f t="shared" si="45"/>
        <v/>
      </c>
      <c r="AH41" s="4" t="str">
        <f t="shared" si="45"/>
        <v/>
      </c>
      <c r="AI41" s="4" t="str">
        <f t="shared" si="45"/>
        <v/>
      </c>
      <c r="AJ41" s="4" t="str">
        <f t="shared" si="45"/>
        <v/>
      </c>
      <c r="AK41" s="4" t="str">
        <f t="shared" si="45"/>
        <v/>
      </c>
      <c r="AL41" s="4" t="str">
        <f t="shared" si="45"/>
        <v/>
      </c>
      <c r="AM41" s="4" t="str">
        <f t="shared" si="45"/>
        <v/>
      </c>
      <c r="AN41" s="4" t="str">
        <f t="shared" si="45"/>
        <v/>
      </c>
      <c r="AO41" s="4" t="str">
        <f t="shared" si="45"/>
        <v/>
      </c>
      <c r="AP41" s="4" t="str">
        <f t="shared" si="45"/>
        <v/>
      </c>
      <c r="AQ41" s="4" t="str">
        <f t="shared" si="45"/>
        <v/>
      </c>
      <c r="AR41" s="4" t="s">
        <v>367</v>
      </c>
      <c r="AS41" s="4" t="s">
        <v>367</v>
      </c>
      <c r="AT41" s="4" t="s">
        <v>368</v>
      </c>
      <c r="AU41" s="4" t="s">
        <v>369</v>
      </c>
      <c r="AV41" s="4" t="s">
        <v>370</v>
      </c>
      <c r="AW41" s="4" t="s">
        <v>371</v>
      </c>
      <c r="AX41" s="4" t="s">
        <v>372</v>
      </c>
      <c r="AY41" s="4" t="s">
        <v>373</v>
      </c>
      <c r="AZ41" s="4" t="str">
        <f t="shared" si="46"/>
        <v/>
      </c>
      <c r="BB41" s="4" t="str">
        <f t="shared" si="47"/>
        <v/>
      </c>
      <c r="BC41" s="4" t="str">
        <f t="shared" si="47"/>
        <v/>
      </c>
      <c r="BD41" s="4" t="str">
        <f t="shared" si="47"/>
        <v/>
      </c>
      <c r="BE41" s="4" t="str">
        <f t="shared" si="47"/>
        <v/>
      </c>
      <c r="BF41" s="4" t="str">
        <f t="shared" si="47"/>
        <v/>
      </c>
      <c r="BG41" s="4" t="str">
        <f t="shared" si="47"/>
        <v/>
      </c>
      <c r="BH41" s="4" t="str">
        <f t="shared" si="47"/>
        <v/>
      </c>
      <c r="BI41" s="4" t="str">
        <f t="shared" si="47"/>
        <v/>
      </c>
      <c r="BJ41" s="4" t="str">
        <f t="shared" si="47"/>
        <v/>
      </c>
      <c r="BK41" s="4" t="str">
        <f t="shared" si="47"/>
        <v/>
      </c>
      <c r="BL41" s="4" t="str">
        <f t="shared" si="47"/>
        <v/>
      </c>
      <c r="BM41" s="4" t="str">
        <f t="shared" si="47"/>
        <v/>
      </c>
      <c r="BN41" s="4" t="str">
        <f t="shared" si="47"/>
        <v/>
      </c>
      <c r="BO41" s="4" t="s">
        <v>88</v>
      </c>
      <c r="BP41" s="4" t="s">
        <v>88</v>
      </c>
      <c r="BQ41" s="4" t="s">
        <v>88</v>
      </c>
      <c r="BR41" s="4" t="s">
        <v>88</v>
      </c>
      <c r="BS41" s="4" t="s">
        <v>88</v>
      </c>
      <c r="BT41" s="4" t="s">
        <v>88</v>
      </c>
      <c r="BU41" s="4" t="s">
        <v>88</v>
      </c>
      <c r="BV41" s="4" t="str">
        <f t="shared" si="48"/>
        <v/>
      </c>
      <c r="BW41" s="4" t="str">
        <f t="shared" si="48"/>
        <v/>
      </c>
    </row>
    <row r="42" spans="1:75" ht="17" hidden="1" customHeight="1" x14ac:dyDescent="0.35">
      <c r="A42" t="s">
        <v>123</v>
      </c>
      <c r="B42" s="4"/>
      <c r="C42" s="4"/>
      <c r="D42" s="4"/>
      <c r="E42" s="6">
        <f t="shared" si="44"/>
        <v>0</v>
      </c>
      <c r="F42" s="4"/>
      <c r="G42" s="4"/>
      <c r="H42" s="5"/>
      <c r="I42" s="5"/>
      <c r="J42" s="5"/>
      <c r="K42" s="5"/>
      <c r="L42" s="5"/>
      <c r="M42" s="5"/>
      <c r="N42" s="5"/>
      <c r="O42" s="5"/>
      <c r="P42" s="5"/>
      <c r="Q42" s="5"/>
      <c r="R42" s="5"/>
      <c r="S42" s="5"/>
      <c r="T42" s="5"/>
      <c r="U42" s="5"/>
      <c r="V42" s="5"/>
      <c r="W42" s="5"/>
      <c r="X42" s="5"/>
      <c r="Y42" s="5"/>
      <c r="Z42" s="5"/>
      <c r="AA42" s="5"/>
      <c r="AB42" s="5"/>
      <c r="AC42" s="5"/>
      <c r="AE42" s="4"/>
      <c r="AF42" s="4"/>
      <c r="AG42" s="4"/>
      <c r="AH42" s="4"/>
      <c r="AI42" s="4"/>
      <c r="AJ42" s="4"/>
      <c r="AK42" s="4"/>
      <c r="AL42" s="4"/>
      <c r="AM42" s="4"/>
      <c r="AN42" s="4"/>
      <c r="AO42" s="4"/>
      <c r="AP42" s="4"/>
      <c r="AQ42" s="4"/>
      <c r="AR42" s="4" t="str">
        <f t="shared" ref="AR42:AT48" si="51">IF(U42=0,"","*")</f>
        <v/>
      </c>
      <c r="AS42" s="4" t="str">
        <f t="shared" si="51"/>
        <v/>
      </c>
      <c r="AT42" s="4" t="str">
        <f t="shared" si="51"/>
        <v/>
      </c>
      <c r="AU42" s="4" t="str">
        <f t="shared" ref="AU42:AU48" si="52">IF(X42=0,"","*")</f>
        <v/>
      </c>
      <c r="AV42" s="4" t="str">
        <f t="shared" ref="AV42:AV48" si="53">IF(Y42=0,"","*")</f>
        <v/>
      </c>
      <c r="AW42" s="4" t="str">
        <f t="shared" ref="AW42:AW48" si="54">IF(Z42=0,"","*")</f>
        <v/>
      </c>
      <c r="AX42" s="4"/>
      <c r="AY42" s="4" t="str">
        <f t="shared" ref="AY42:AY48" si="55">IF(AB42=0,"","*")</f>
        <v/>
      </c>
      <c r="AZ42" s="4" t="str">
        <f t="shared" ref="AZ42:AZ48" si="56">IF(AC42=0,"","*")</f>
        <v/>
      </c>
      <c r="BB42" s="4"/>
      <c r="BC42" s="4"/>
      <c r="BD42" s="4"/>
      <c r="BE42" s="4"/>
      <c r="BF42" s="4"/>
      <c r="BG42" s="4"/>
      <c r="BH42" s="4"/>
      <c r="BI42" s="4"/>
      <c r="BJ42" s="4"/>
      <c r="BK42" s="4"/>
      <c r="BL42" s="4"/>
      <c r="BM42" s="4"/>
      <c r="BN42" s="4" t="str">
        <f t="shared" ref="BN42:BQ49" si="57">IF(T42=0,"","*")</f>
        <v/>
      </c>
      <c r="BO42" s="4" t="str">
        <f t="shared" si="57"/>
        <v/>
      </c>
      <c r="BP42" s="4" t="str">
        <f t="shared" si="57"/>
        <v/>
      </c>
      <c r="BQ42" s="4" t="str">
        <f t="shared" si="57"/>
        <v/>
      </c>
      <c r="BR42" s="4" t="str">
        <f t="shared" ref="BR42:BR49" si="58">IF(X42=0,"","*")</f>
        <v/>
      </c>
      <c r="BS42" s="4" t="str">
        <f t="shared" ref="BS42:BS49" si="59">IF(Y42=0,"","*")</f>
        <v/>
      </c>
      <c r="BT42" s="4" t="str">
        <f t="shared" ref="BT42:BT49" si="60">IF(Z42=0,"","*")</f>
        <v/>
      </c>
      <c r="BU42" s="4" t="str">
        <f t="shared" ref="BU42:BU48" si="61">IF(AA42=0,"","*")</f>
        <v/>
      </c>
      <c r="BV42" s="4" t="str">
        <f t="shared" ref="BU42:BV49" si="62">IF(AB42=0,"","*")</f>
        <v/>
      </c>
      <c r="BW42" s="4" t="str">
        <f t="shared" ref="BW42:BW49" si="63">IF(AC42=0,"","*")</f>
        <v/>
      </c>
    </row>
    <row r="43" spans="1:75" ht="17" hidden="1" customHeight="1" x14ac:dyDescent="0.35">
      <c r="A43" t="s">
        <v>126</v>
      </c>
      <c r="B43" s="4"/>
      <c r="C43" s="4"/>
      <c r="D43" s="4"/>
      <c r="E43" s="6">
        <f t="shared" si="44"/>
        <v>0</v>
      </c>
      <c r="F43" s="4"/>
      <c r="G43" s="4"/>
      <c r="H43" s="5"/>
      <c r="I43" s="5"/>
      <c r="J43" s="5"/>
      <c r="K43" s="5"/>
      <c r="L43" s="5"/>
      <c r="M43" s="5"/>
      <c r="N43" s="5"/>
      <c r="O43" s="5"/>
      <c r="P43" s="5"/>
      <c r="Q43" s="5"/>
      <c r="R43" s="5"/>
      <c r="S43" s="5"/>
      <c r="T43" s="5"/>
      <c r="U43" s="5"/>
      <c r="V43" s="5"/>
      <c r="W43" s="5"/>
      <c r="X43" s="5"/>
      <c r="Y43" s="5"/>
      <c r="Z43" s="5"/>
      <c r="AA43" s="5"/>
      <c r="AB43" s="5"/>
      <c r="AC43" s="5"/>
      <c r="AE43" s="4"/>
      <c r="AF43" s="4"/>
      <c r="AG43" s="4"/>
      <c r="AH43" s="4"/>
      <c r="AI43" s="4"/>
      <c r="AJ43" s="4"/>
      <c r="AK43" s="4"/>
      <c r="AL43" s="4"/>
      <c r="AM43" s="4"/>
      <c r="AN43" s="4"/>
      <c r="AO43" s="4"/>
      <c r="AP43" s="4"/>
      <c r="AQ43" s="4"/>
      <c r="AR43" s="4" t="str">
        <f t="shared" si="51"/>
        <v/>
      </c>
      <c r="AS43" s="4" t="str">
        <f t="shared" si="51"/>
        <v/>
      </c>
      <c r="AT43" s="4" t="str">
        <f t="shared" si="51"/>
        <v/>
      </c>
      <c r="AU43" s="4" t="str">
        <f t="shared" si="52"/>
        <v/>
      </c>
      <c r="AV43" s="4" t="str">
        <f t="shared" si="53"/>
        <v/>
      </c>
      <c r="AW43" s="4" t="str">
        <f t="shared" si="54"/>
        <v/>
      </c>
      <c r="AX43" s="4"/>
      <c r="AY43" s="4" t="str">
        <f t="shared" si="55"/>
        <v/>
      </c>
      <c r="AZ43" s="4" t="str">
        <f t="shared" si="56"/>
        <v/>
      </c>
      <c r="BB43" s="4"/>
      <c r="BC43" s="4"/>
      <c r="BD43" s="4"/>
      <c r="BE43" s="4"/>
      <c r="BF43" s="4"/>
      <c r="BG43" s="4"/>
      <c r="BH43" s="4"/>
      <c r="BI43" s="4"/>
      <c r="BJ43" s="4"/>
      <c r="BK43" s="4"/>
      <c r="BL43" s="4"/>
      <c r="BM43" s="4"/>
      <c r="BN43" s="4" t="str">
        <f t="shared" si="57"/>
        <v/>
      </c>
      <c r="BO43" s="4" t="str">
        <f t="shared" si="57"/>
        <v/>
      </c>
      <c r="BP43" s="4" t="str">
        <f t="shared" si="57"/>
        <v/>
      </c>
      <c r="BQ43" s="4" t="str">
        <f t="shared" si="57"/>
        <v/>
      </c>
      <c r="BR43" s="4" t="str">
        <f t="shared" si="58"/>
        <v/>
      </c>
      <c r="BS43" s="4" t="str">
        <f t="shared" si="59"/>
        <v/>
      </c>
      <c r="BT43" s="4" t="str">
        <f t="shared" si="60"/>
        <v/>
      </c>
      <c r="BU43" s="4" t="str">
        <f t="shared" si="61"/>
        <v/>
      </c>
      <c r="BV43" s="4" t="str">
        <f t="shared" si="62"/>
        <v/>
      </c>
      <c r="BW43" s="4" t="str">
        <f t="shared" si="63"/>
        <v/>
      </c>
    </row>
    <row r="44" spans="1:75" ht="17" hidden="1" customHeight="1" x14ac:dyDescent="0.35">
      <c r="A44" t="s">
        <v>128</v>
      </c>
      <c r="B44" s="4"/>
      <c r="C44" s="4"/>
      <c r="D44" s="4"/>
      <c r="E44" s="6">
        <f t="shared" si="44"/>
        <v>0</v>
      </c>
      <c r="F44" s="4"/>
      <c r="G44" s="4"/>
      <c r="H44" s="5"/>
      <c r="I44" s="5"/>
      <c r="J44" s="5"/>
      <c r="K44" s="5"/>
      <c r="L44" s="5"/>
      <c r="M44" s="5"/>
      <c r="N44" s="5"/>
      <c r="O44" s="5"/>
      <c r="P44" s="5"/>
      <c r="Q44" s="5"/>
      <c r="R44" s="5"/>
      <c r="S44" s="5"/>
      <c r="T44" s="5"/>
      <c r="U44" s="5"/>
      <c r="V44" s="5"/>
      <c r="W44" s="5"/>
      <c r="X44" s="5"/>
      <c r="Y44" s="5"/>
      <c r="Z44" s="5"/>
      <c r="AA44" s="5"/>
      <c r="AB44" s="5"/>
      <c r="AC44" s="5"/>
      <c r="AE44" s="4"/>
      <c r="AF44" s="4"/>
      <c r="AG44" s="4"/>
      <c r="AH44" s="4"/>
      <c r="AI44" s="4"/>
      <c r="AJ44" s="4"/>
      <c r="AK44" s="4"/>
      <c r="AL44" s="4"/>
      <c r="AM44" s="4"/>
      <c r="AN44" s="4"/>
      <c r="AO44" s="4"/>
      <c r="AP44" s="4"/>
      <c r="AQ44" s="4"/>
      <c r="AR44" s="4" t="str">
        <f t="shared" si="51"/>
        <v/>
      </c>
      <c r="AS44" s="4" t="str">
        <f t="shared" si="51"/>
        <v/>
      </c>
      <c r="AT44" s="4" t="str">
        <f t="shared" si="51"/>
        <v/>
      </c>
      <c r="AU44" s="4" t="str">
        <f t="shared" si="52"/>
        <v/>
      </c>
      <c r="AV44" s="4" t="str">
        <f t="shared" si="53"/>
        <v/>
      </c>
      <c r="AW44" s="4" t="str">
        <f t="shared" si="54"/>
        <v/>
      </c>
      <c r="AX44" s="4"/>
      <c r="AY44" s="4" t="str">
        <f t="shared" si="55"/>
        <v/>
      </c>
      <c r="AZ44" s="4" t="str">
        <f t="shared" si="56"/>
        <v/>
      </c>
      <c r="BB44" s="4"/>
      <c r="BC44" s="4"/>
      <c r="BD44" s="4"/>
      <c r="BE44" s="4"/>
      <c r="BF44" s="4"/>
      <c r="BG44" s="4"/>
      <c r="BH44" s="4"/>
      <c r="BI44" s="4"/>
      <c r="BJ44" s="4"/>
      <c r="BK44" s="4"/>
      <c r="BL44" s="4"/>
      <c r="BM44" s="4"/>
      <c r="BN44" s="4" t="str">
        <f t="shared" si="57"/>
        <v/>
      </c>
      <c r="BO44" s="4" t="str">
        <f t="shared" si="57"/>
        <v/>
      </c>
      <c r="BP44" s="4" t="str">
        <f t="shared" si="57"/>
        <v/>
      </c>
      <c r="BQ44" s="4" t="str">
        <f t="shared" si="57"/>
        <v/>
      </c>
      <c r="BR44" s="4" t="str">
        <f t="shared" si="58"/>
        <v/>
      </c>
      <c r="BS44" s="4" t="str">
        <f t="shared" si="59"/>
        <v/>
      </c>
      <c r="BT44" s="4" t="str">
        <f t="shared" si="60"/>
        <v/>
      </c>
      <c r="BU44" s="4" t="str">
        <f t="shared" si="61"/>
        <v/>
      </c>
      <c r="BV44" s="4" t="str">
        <f t="shared" si="62"/>
        <v/>
      </c>
      <c r="BW44" s="4" t="str">
        <f t="shared" si="63"/>
        <v/>
      </c>
    </row>
    <row r="45" spans="1:75" ht="17" hidden="1" customHeight="1" x14ac:dyDescent="0.35">
      <c r="A45" t="s">
        <v>130</v>
      </c>
      <c r="B45" s="4"/>
      <c r="C45" s="4"/>
      <c r="D45" s="4"/>
      <c r="E45" s="6">
        <f t="shared" si="44"/>
        <v>0</v>
      </c>
      <c r="F45" s="4"/>
      <c r="G45" s="4"/>
      <c r="H45" s="5"/>
      <c r="I45" s="5"/>
      <c r="J45" s="5"/>
      <c r="K45" s="5"/>
      <c r="L45" s="5"/>
      <c r="M45" s="5"/>
      <c r="N45" s="5"/>
      <c r="O45" s="5"/>
      <c r="P45" s="5"/>
      <c r="Q45" s="5"/>
      <c r="R45" s="5"/>
      <c r="S45" s="5"/>
      <c r="T45" s="5"/>
      <c r="U45" s="5"/>
      <c r="V45" s="5"/>
      <c r="W45" s="5"/>
      <c r="X45" s="5"/>
      <c r="Y45" s="5"/>
      <c r="Z45" s="5"/>
      <c r="AA45" s="5"/>
      <c r="AB45" s="5"/>
      <c r="AC45" s="5"/>
      <c r="AE45" s="4"/>
      <c r="AF45" s="4"/>
      <c r="AG45" s="4"/>
      <c r="AH45" s="4"/>
      <c r="AI45" s="4"/>
      <c r="AJ45" s="4"/>
      <c r="AK45" s="4"/>
      <c r="AL45" s="4"/>
      <c r="AM45" s="4"/>
      <c r="AN45" s="4"/>
      <c r="AO45" s="4"/>
      <c r="AP45" s="4"/>
      <c r="AQ45" s="4"/>
      <c r="AR45" s="4" t="str">
        <f t="shared" si="51"/>
        <v/>
      </c>
      <c r="AS45" s="4" t="str">
        <f t="shared" si="51"/>
        <v/>
      </c>
      <c r="AT45" s="4" t="str">
        <f t="shared" si="51"/>
        <v/>
      </c>
      <c r="AU45" s="4" t="str">
        <f t="shared" si="52"/>
        <v/>
      </c>
      <c r="AV45" s="4" t="str">
        <f t="shared" si="53"/>
        <v/>
      </c>
      <c r="AW45" s="4" t="str">
        <f t="shared" si="54"/>
        <v/>
      </c>
      <c r="AX45" s="4"/>
      <c r="AY45" s="4" t="str">
        <f t="shared" si="55"/>
        <v/>
      </c>
      <c r="AZ45" s="4" t="str">
        <f t="shared" si="56"/>
        <v/>
      </c>
      <c r="BB45" s="4"/>
      <c r="BC45" s="4"/>
      <c r="BD45" s="4"/>
      <c r="BE45" s="4"/>
      <c r="BF45" s="4"/>
      <c r="BG45" s="4"/>
      <c r="BH45" s="4"/>
      <c r="BI45" s="4"/>
      <c r="BJ45" s="4"/>
      <c r="BK45" s="4"/>
      <c r="BL45" s="4"/>
      <c r="BM45" s="4"/>
      <c r="BN45" s="4" t="str">
        <f t="shared" si="57"/>
        <v/>
      </c>
      <c r="BO45" s="4" t="str">
        <f t="shared" si="57"/>
        <v/>
      </c>
      <c r="BP45" s="4" t="str">
        <f t="shared" si="57"/>
        <v/>
      </c>
      <c r="BQ45" s="4" t="str">
        <f t="shared" si="57"/>
        <v/>
      </c>
      <c r="BR45" s="4" t="str">
        <f t="shared" si="58"/>
        <v/>
      </c>
      <c r="BS45" s="4" t="str">
        <f t="shared" si="59"/>
        <v/>
      </c>
      <c r="BT45" s="4" t="str">
        <f t="shared" si="60"/>
        <v/>
      </c>
      <c r="BU45" s="4" t="str">
        <f t="shared" si="61"/>
        <v/>
      </c>
      <c r="BV45" s="4" t="str">
        <f t="shared" si="62"/>
        <v/>
      </c>
      <c r="BW45" s="4" t="str">
        <f t="shared" si="63"/>
        <v/>
      </c>
    </row>
    <row r="46" spans="1:75" ht="17" hidden="1" customHeight="1" x14ac:dyDescent="0.35">
      <c r="A46" t="s">
        <v>132</v>
      </c>
      <c r="B46" s="4"/>
      <c r="C46" s="4"/>
      <c r="D46" s="4"/>
      <c r="E46" s="6">
        <f t="shared" si="44"/>
        <v>0</v>
      </c>
      <c r="F46" s="4"/>
      <c r="G46" s="4"/>
      <c r="H46" s="5"/>
      <c r="I46" s="5"/>
      <c r="J46" s="5"/>
      <c r="K46" s="5"/>
      <c r="L46" s="5"/>
      <c r="M46" s="5"/>
      <c r="N46" s="5"/>
      <c r="O46" s="5"/>
      <c r="P46" s="5"/>
      <c r="Q46" s="5"/>
      <c r="R46" s="5"/>
      <c r="S46" s="5"/>
      <c r="T46" s="5"/>
      <c r="U46" s="5"/>
      <c r="V46" s="5"/>
      <c r="W46" s="5"/>
      <c r="X46" s="5"/>
      <c r="Y46" s="5"/>
      <c r="Z46" s="5"/>
      <c r="AA46" s="5"/>
      <c r="AB46" s="5"/>
      <c r="AC46" s="5"/>
      <c r="AE46" s="4" t="str">
        <f t="shared" si="45"/>
        <v/>
      </c>
      <c r="AF46" s="4" t="str">
        <f t="shared" si="45"/>
        <v/>
      </c>
      <c r="AG46" s="4" t="str">
        <f t="shared" si="45"/>
        <v/>
      </c>
      <c r="AH46" s="4" t="str">
        <f t="shared" si="45"/>
        <v/>
      </c>
      <c r="AI46" s="4" t="str">
        <f t="shared" si="45"/>
        <v/>
      </c>
      <c r="AJ46" s="4" t="str">
        <f t="shared" si="45"/>
        <v/>
      </c>
      <c r="AK46" s="4" t="str">
        <f t="shared" si="45"/>
        <v/>
      </c>
      <c r="AL46" s="4" t="str">
        <f t="shared" si="45"/>
        <v/>
      </c>
      <c r="AM46" s="4" t="str">
        <f t="shared" si="45"/>
        <v/>
      </c>
      <c r="AN46" s="4" t="str">
        <f t="shared" si="45"/>
        <v/>
      </c>
      <c r="AO46" s="4" t="str">
        <f t="shared" si="45"/>
        <v/>
      </c>
      <c r="AP46" s="4" t="str">
        <f t="shared" si="45"/>
        <v/>
      </c>
      <c r="AQ46" s="4" t="str">
        <f t="shared" si="45"/>
        <v/>
      </c>
      <c r="AR46" s="4" t="str">
        <f t="shared" si="51"/>
        <v/>
      </c>
      <c r="AS46" s="4" t="str">
        <f t="shared" si="51"/>
        <v/>
      </c>
      <c r="AT46" s="4" t="str">
        <f t="shared" si="51"/>
        <v/>
      </c>
      <c r="AU46" s="4" t="str">
        <f t="shared" si="52"/>
        <v/>
      </c>
      <c r="AV46" s="4" t="str">
        <f t="shared" si="53"/>
        <v/>
      </c>
      <c r="AW46" s="4" t="str">
        <f t="shared" si="54"/>
        <v/>
      </c>
      <c r="AX46" s="4"/>
      <c r="AY46" s="4" t="str">
        <f t="shared" si="55"/>
        <v/>
      </c>
      <c r="AZ46" s="4" t="str">
        <f t="shared" si="56"/>
        <v/>
      </c>
      <c r="BB46" s="4" t="str">
        <f t="shared" si="47"/>
        <v/>
      </c>
      <c r="BC46" s="4" t="str">
        <f t="shared" si="47"/>
        <v/>
      </c>
      <c r="BD46" s="4" t="str">
        <f t="shared" si="47"/>
        <v/>
      </c>
      <c r="BE46" s="4" t="str">
        <f t="shared" si="47"/>
        <v/>
      </c>
      <c r="BF46" s="4" t="str">
        <f t="shared" si="47"/>
        <v/>
      </c>
      <c r="BG46" s="4" t="str">
        <f t="shared" si="47"/>
        <v/>
      </c>
      <c r="BH46" s="4" t="str">
        <f t="shared" si="47"/>
        <v/>
      </c>
      <c r="BI46" s="4" t="str">
        <f t="shared" si="47"/>
        <v/>
      </c>
      <c r="BJ46" s="4" t="str">
        <f t="shared" si="47"/>
        <v/>
      </c>
      <c r="BK46" s="4" t="str">
        <f t="shared" si="47"/>
        <v/>
      </c>
      <c r="BL46" s="4" t="str">
        <f t="shared" si="47"/>
        <v/>
      </c>
      <c r="BM46" s="4" t="str">
        <f t="shared" si="47"/>
        <v/>
      </c>
      <c r="BN46" s="4" t="str">
        <f t="shared" si="57"/>
        <v/>
      </c>
      <c r="BO46" s="4" t="str">
        <f t="shared" si="57"/>
        <v/>
      </c>
      <c r="BP46" s="4" t="str">
        <f t="shared" si="57"/>
        <v/>
      </c>
      <c r="BQ46" s="4" t="str">
        <f t="shared" si="57"/>
        <v/>
      </c>
      <c r="BR46" s="4" t="str">
        <f t="shared" si="58"/>
        <v/>
      </c>
      <c r="BS46" s="4" t="str">
        <f t="shared" si="59"/>
        <v/>
      </c>
      <c r="BT46" s="4" t="str">
        <f t="shared" si="60"/>
        <v/>
      </c>
      <c r="BU46" s="4" t="str">
        <f t="shared" si="61"/>
        <v/>
      </c>
      <c r="BV46" s="4" t="str">
        <f t="shared" si="62"/>
        <v/>
      </c>
      <c r="BW46" s="4" t="str">
        <f t="shared" si="63"/>
        <v/>
      </c>
    </row>
    <row r="47" spans="1:75" ht="17" hidden="1" customHeight="1" x14ac:dyDescent="0.35">
      <c r="A47" t="s">
        <v>134</v>
      </c>
      <c r="B47" s="4"/>
      <c r="C47" s="4"/>
      <c r="D47" s="4"/>
      <c r="E47" s="6">
        <f t="shared" si="44"/>
        <v>0</v>
      </c>
      <c r="F47" s="4"/>
      <c r="G47" s="4"/>
      <c r="H47" s="5"/>
      <c r="I47" s="5"/>
      <c r="J47" s="5"/>
      <c r="K47" s="5"/>
      <c r="L47" s="5"/>
      <c r="M47" s="5"/>
      <c r="N47" s="5"/>
      <c r="O47" s="5"/>
      <c r="P47" s="5"/>
      <c r="Q47" s="5"/>
      <c r="R47" s="5"/>
      <c r="S47" s="5"/>
      <c r="T47" s="5"/>
      <c r="U47" s="5"/>
      <c r="V47" s="5"/>
      <c r="W47" s="5"/>
      <c r="X47" s="5"/>
      <c r="Y47" s="5"/>
      <c r="Z47" s="5"/>
      <c r="AA47" s="5"/>
      <c r="AB47" s="5"/>
      <c r="AC47" s="5"/>
      <c r="AE47" s="4" t="str">
        <f t="shared" si="45"/>
        <v/>
      </c>
      <c r="AF47" s="4" t="str">
        <f t="shared" si="45"/>
        <v/>
      </c>
      <c r="AG47" s="4" t="str">
        <f t="shared" si="45"/>
        <v/>
      </c>
      <c r="AH47" s="4" t="str">
        <f t="shared" si="45"/>
        <v/>
      </c>
      <c r="AI47" s="4" t="str">
        <f t="shared" si="45"/>
        <v/>
      </c>
      <c r="AJ47" s="4" t="str">
        <f t="shared" si="45"/>
        <v/>
      </c>
      <c r="AK47" s="4" t="str">
        <f t="shared" si="45"/>
        <v/>
      </c>
      <c r="AL47" s="4" t="str">
        <f t="shared" si="45"/>
        <v/>
      </c>
      <c r="AM47" s="4" t="str">
        <f t="shared" si="45"/>
        <v/>
      </c>
      <c r="AN47" s="4" t="str">
        <f t="shared" si="45"/>
        <v/>
      </c>
      <c r="AO47" s="4" t="str">
        <f t="shared" si="45"/>
        <v/>
      </c>
      <c r="AP47" s="4" t="str">
        <f t="shared" si="45"/>
        <v/>
      </c>
      <c r="AQ47" s="4" t="str">
        <f t="shared" si="45"/>
        <v/>
      </c>
      <c r="AR47" s="4" t="str">
        <f t="shared" si="51"/>
        <v/>
      </c>
      <c r="AS47" s="4" t="str">
        <f t="shared" si="51"/>
        <v/>
      </c>
      <c r="AT47" s="4" t="str">
        <f t="shared" si="51"/>
        <v/>
      </c>
      <c r="AU47" s="4" t="str">
        <f t="shared" si="52"/>
        <v/>
      </c>
      <c r="AV47" s="4" t="str">
        <f t="shared" si="53"/>
        <v/>
      </c>
      <c r="AW47" s="4" t="str">
        <f t="shared" si="54"/>
        <v/>
      </c>
      <c r="AX47" s="4"/>
      <c r="AY47" s="4" t="str">
        <f t="shared" si="55"/>
        <v/>
      </c>
      <c r="AZ47" s="4" t="str">
        <f t="shared" si="56"/>
        <v/>
      </c>
      <c r="BB47" s="4" t="str">
        <f t="shared" si="47"/>
        <v/>
      </c>
      <c r="BC47" s="4" t="str">
        <f t="shared" si="47"/>
        <v/>
      </c>
      <c r="BD47" s="4" t="str">
        <f t="shared" si="47"/>
        <v/>
      </c>
      <c r="BE47" s="4" t="str">
        <f t="shared" si="47"/>
        <v/>
      </c>
      <c r="BF47" s="4" t="str">
        <f t="shared" si="47"/>
        <v/>
      </c>
      <c r="BG47" s="4" t="str">
        <f t="shared" si="47"/>
        <v/>
      </c>
      <c r="BH47" s="4" t="str">
        <f t="shared" si="47"/>
        <v/>
      </c>
      <c r="BI47" s="4" t="str">
        <f t="shared" si="47"/>
        <v/>
      </c>
      <c r="BJ47" s="4" t="str">
        <f t="shared" si="47"/>
        <v/>
      </c>
      <c r="BK47" s="4" t="str">
        <f t="shared" si="47"/>
        <v/>
      </c>
      <c r="BL47" s="4" t="str">
        <f t="shared" si="47"/>
        <v/>
      </c>
      <c r="BM47" s="4" t="str">
        <f t="shared" si="47"/>
        <v/>
      </c>
      <c r="BN47" s="4" t="str">
        <f t="shared" si="57"/>
        <v/>
      </c>
      <c r="BO47" s="4" t="str">
        <f t="shared" si="57"/>
        <v/>
      </c>
      <c r="BP47" s="4" t="str">
        <f t="shared" si="57"/>
        <v/>
      </c>
      <c r="BQ47" s="4" t="str">
        <f t="shared" si="57"/>
        <v/>
      </c>
      <c r="BR47" s="4" t="str">
        <f t="shared" si="58"/>
        <v/>
      </c>
      <c r="BS47" s="4" t="str">
        <f t="shared" si="59"/>
        <v/>
      </c>
      <c r="BT47" s="4" t="str">
        <f t="shared" si="60"/>
        <v/>
      </c>
      <c r="BU47" s="4" t="str">
        <f t="shared" si="61"/>
        <v/>
      </c>
      <c r="BV47" s="4" t="str">
        <f t="shared" si="62"/>
        <v/>
      </c>
      <c r="BW47" s="4" t="str">
        <f t="shared" si="63"/>
        <v/>
      </c>
    </row>
    <row r="48" spans="1:75" ht="17" hidden="1" customHeight="1" x14ac:dyDescent="0.35">
      <c r="A48" t="s">
        <v>135</v>
      </c>
      <c r="B48" s="4"/>
      <c r="C48" s="4"/>
      <c r="D48" s="4"/>
      <c r="E48" s="6">
        <f t="shared" si="44"/>
        <v>0</v>
      </c>
      <c r="F48" s="4"/>
      <c r="G48" s="4"/>
      <c r="H48" s="5"/>
      <c r="I48" s="5"/>
      <c r="J48" s="5"/>
      <c r="K48" s="5"/>
      <c r="L48" s="5"/>
      <c r="M48" s="5"/>
      <c r="N48" s="5"/>
      <c r="O48" s="5"/>
      <c r="P48" s="5"/>
      <c r="Q48" s="5"/>
      <c r="R48" s="5"/>
      <c r="S48" s="5"/>
      <c r="T48" s="5"/>
      <c r="U48" s="5"/>
      <c r="V48" s="5"/>
      <c r="W48" s="5"/>
      <c r="X48" s="5"/>
      <c r="Y48" s="5"/>
      <c r="Z48" s="5"/>
      <c r="AA48" s="5"/>
      <c r="AB48" s="5"/>
      <c r="AC48" s="5"/>
      <c r="AE48" s="4" t="str">
        <f t="shared" si="45"/>
        <v/>
      </c>
      <c r="AF48" s="4" t="str">
        <f t="shared" si="45"/>
        <v/>
      </c>
      <c r="AG48" s="4" t="str">
        <f t="shared" si="45"/>
        <v/>
      </c>
      <c r="AH48" s="4" t="str">
        <f t="shared" si="45"/>
        <v/>
      </c>
      <c r="AI48" s="4" t="str">
        <f t="shared" si="45"/>
        <v/>
      </c>
      <c r="AJ48" s="4" t="str">
        <f t="shared" si="45"/>
        <v/>
      </c>
      <c r="AK48" s="4" t="str">
        <f t="shared" si="45"/>
        <v/>
      </c>
      <c r="AL48" s="4" t="str">
        <f t="shared" si="45"/>
        <v/>
      </c>
      <c r="AM48" s="4" t="str">
        <f t="shared" si="45"/>
        <v/>
      </c>
      <c r="AN48" s="4" t="str">
        <f t="shared" si="45"/>
        <v/>
      </c>
      <c r="AO48" s="4" t="str">
        <f t="shared" si="45"/>
        <v/>
      </c>
      <c r="AP48" s="4" t="str">
        <f t="shared" si="45"/>
        <v/>
      </c>
      <c r="AQ48" s="4" t="str">
        <f t="shared" si="45"/>
        <v/>
      </c>
      <c r="AR48" s="4" t="str">
        <f t="shared" si="51"/>
        <v/>
      </c>
      <c r="AS48" s="4" t="str">
        <f t="shared" si="51"/>
        <v/>
      </c>
      <c r="AT48" s="4" t="str">
        <f t="shared" si="51"/>
        <v/>
      </c>
      <c r="AU48" s="4" t="str">
        <f t="shared" si="52"/>
        <v/>
      </c>
      <c r="AV48" s="4" t="str">
        <f t="shared" si="53"/>
        <v/>
      </c>
      <c r="AW48" s="4" t="str">
        <f t="shared" si="54"/>
        <v/>
      </c>
      <c r="AX48" s="4"/>
      <c r="AY48" s="4" t="str">
        <f t="shared" si="55"/>
        <v/>
      </c>
      <c r="AZ48" s="4" t="str">
        <f t="shared" si="56"/>
        <v/>
      </c>
      <c r="BB48" s="4" t="str">
        <f t="shared" si="47"/>
        <v/>
      </c>
      <c r="BC48" s="4" t="str">
        <f t="shared" si="47"/>
        <v/>
      </c>
      <c r="BD48" s="4" t="str">
        <f t="shared" si="47"/>
        <v/>
      </c>
      <c r="BE48" s="4" t="str">
        <f t="shared" si="47"/>
        <v/>
      </c>
      <c r="BF48" s="4" t="str">
        <f t="shared" si="47"/>
        <v/>
      </c>
      <c r="BG48" s="4" t="str">
        <f t="shared" si="47"/>
        <v/>
      </c>
      <c r="BH48" s="4" t="str">
        <f t="shared" si="47"/>
        <v/>
      </c>
      <c r="BI48" s="4" t="str">
        <f t="shared" si="47"/>
        <v/>
      </c>
      <c r="BJ48" s="4" t="str">
        <f t="shared" si="47"/>
        <v/>
      </c>
      <c r="BK48" s="4" t="str">
        <f t="shared" si="47"/>
        <v/>
      </c>
      <c r="BL48" s="4" t="str">
        <f t="shared" si="47"/>
        <v/>
      </c>
      <c r="BM48" s="4" t="str">
        <f t="shared" si="47"/>
        <v/>
      </c>
      <c r="BN48" s="4" t="str">
        <f t="shared" si="57"/>
        <v/>
      </c>
      <c r="BO48" s="4" t="str">
        <f t="shared" si="57"/>
        <v/>
      </c>
      <c r="BP48" s="4" t="str">
        <f t="shared" si="57"/>
        <v/>
      </c>
      <c r="BQ48" s="4" t="str">
        <f t="shared" si="57"/>
        <v/>
      </c>
      <c r="BR48" s="4" t="str">
        <f t="shared" si="58"/>
        <v/>
      </c>
      <c r="BS48" s="4" t="str">
        <f t="shared" si="59"/>
        <v/>
      </c>
      <c r="BT48" s="4" t="str">
        <f t="shared" si="60"/>
        <v/>
      </c>
      <c r="BU48" s="4" t="str">
        <f t="shared" si="61"/>
        <v/>
      </c>
      <c r="BV48" s="4" t="str">
        <f t="shared" si="62"/>
        <v/>
      </c>
      <c r="BW48" s="4" t="str">
        <f t="shared" si="63"/>
        <v/>
      </c>
    </row>
    <row r="49" spans="1:75" ht="17" hidden="1" customHeight="1" x14ac:dyDescent="0.35">
      <c r="A49" t="s">
        <v>136</v>
      </c>
      <c r="B49" s="4"/>
      <c r="C49" s="4"/>
      <c r="D49" s="4"/>
      <c r="E49" s="6">
        <f t="shared" si="44"/>
        <v>0</v>
      </c>
      <c r="F49" s="4"/>
      <c r="G49" s="4"/>
      <c r="H49" s="5"/>
      <c r="I49" s="5"/>
      <c r="J49" s="5"/>
      <c r="K49" s="5"/>
      <c r="L49" s="5"/>
      <c r="M49" s="5"/>
      <c r="N49" s="5"/>
      <c r="O49" s="5"/>
      <c r="P49" s="5"/>
      <c r="Q49" s="5"/>
      <c r="R49" s="5"/>
      <c r="S49" s="5"/>
      <c r="T49" s="5"/>
      <c r="U49" s="5"/>
      <c r="V49" s="5"/>
      <c r="W49" s="5"/>
      <c r="X49" s="5"/>
      <c r="Y49" s="5"/>
      <c r="Z49" s="5"/>
      <c r="AA49" s="5"/>
      <c r="AB49" s="5"/>
      <c r="AC49" s="5"/>
      <c r="AE49" s="4" t="str">
        <f t="shared" si="45"/>
        <v/>
      </c>
      <c r="AF49" s="4" t="str">
        <f t="shared" si="45"/>
        <v/>
      </c>
      <c r="AG49" s="4" t="str">
        <f t="shared" si="45"/>
        <v/>
      </c>
      <c r="AH49" s="4" t="str">
        <f t="shared" si="45"/>
        <v/>
      </c>
      <c r="AI49" s="4" t="str">
        <f t="shared" si="45"/>
        <v/>
      </c>
      <c r="AJ49" s="4" t="str">
        <f t="shared" si="45"/>
        <v/>
      </c>
      <c r="AK49" s="4" t="str">
        <f t="shared" si="45"/>
        <v/>
      </c>
      <c r="AL49" s="4" t="str">
        <f t="shared" si="45"/>
        <v/>
      </c>
      <c r="AM49" s="4" t="str">
        <f t="shared" si="45"/>
        <v/>
      </c>
      <c r="AN49" s="4" t="str">
        <f t="shared" si="45"/>
        <v/>
      </c>
      <c r="AO49" s="4" t="str">
        <f t="shared" si="45"/>
        <v/>
      </c>
      <c r="AP49" s="4" t="str">
        <f t="shared" si="45"/>
        <v/>
      </c>
      <c r="AQ49" s="4" t="str">
        <f t="shared" si="45"/>
        <v/>
      </c>
      <c r="AR49" s="4" t="str">
        <f t="shared" si="45"/>
        <v/>
      </c>
      <c r="AS49" s="4" t="str">
        <f t="shared" si="45"/>
        <v/>
      </c>
      <c r="AT49" s="4" t="str">
        <f t="shared" si="45"/>
        <v/>
      </c>
      <c r="AU49" s="4" t="str">
        <f t="shared" si="49"/>
        <v/>
      </c>
      <c r="AV49" s="4" t="str">
        <f t="shared" si="49"/>
        <v/>
      </c>
      <c r="AW49" s="4" t="str">
        <f t="shared" si="49"/>
        <v/>
      </c>
      <c r="AX49" s="4"/>
      <c r="AY49" s="4" t="str">
        <f t="shared" si="46"/>
        <v/>
      </c>
      <c r="AZ49" s="4" t="str">
        <f t="shared" si="46"/>
        <v/>
      </c>
      <c r="BB49" s="4" t="str">
        <f t="shared" si="47"/>
        <v/>
      </c>
      <c r="BC49" s="4" t="str">
        <f t="shared" si="47"/>
        <v/>
      </c>
      <c r="BD49" s="4" t="str">
        <f t="shared" si="47"/>
        <v/>
      </c>
      <c r="BE49" s="4" t="str">
        <f t="shared" si="47"/>
        <v/>
      </c>
      <c r="BF49" s="4" t="str">
        <f t="shared" si="47"/>
        <v/>
      </c>
      <c r="BG49" s="4" t="str">
        <f t="shared" si="47"/>
        <v/>
      </c>
      <c r="BH49" s="4" t="str">
        <f t="shared" si="47"/>
        <v/>
      </c>
      <c r="BI49" s="4" t="str">
        <f t="shared" si="47"/>
        <v/>
      </c>
      <c r="BJ49" s="4" t="str">
        <f t="shared" si="47"/>
        <v/>
      </c>
      <c r="BK49" s="4" t="str">
        <f t="shared" si="47"/>
        <v/>
      </c>
      <c r="BL49" s="4" t="str">
        <f t="shared" si="47"/>
        <v/>
      </c>
      <c r="BM49" s="4" t="str">
        <f t="shared" si="47"/>
        <v/>
      </c>
      <c r="BN49" s="4" t="str">
        <f t="shared" si="57"/>
        <v/>
      </c>
      <c r="BO49" s="4" t="str">
        <f t="shared" si="57"/>
        <v/>
      </c>
      <c r="BP49" s="4" t="str">
        <f t="shared" si="57"/>
        <v/>
      </c>
      <c r="BQ49" s="4" t="str">
        <f t="shared" si="57"/>
        <v/>
      </c>
      <c r="BR49" s="4" t="str">
        <f t="shared" si="58"/>
        <v/>
      </c>
      <c r="BS49" s="4" t="str">
        <f t="shared" si="59"/>
        <v/>
      </c>
      <c r="BT49" s="4" t="str">
        <f t="shared" si="60"/>
        <v/>
      </c>
      <c r="BU49" s="4" t="str">
        <f t="shared" si="62"/>
        <v/>
      </c>
      <c r="BV49" s="4" t="str">
        <f t="shared" si="62"/>
        <v/>
      </c>
      <c r="BW49" s="4" t="str">
        <f t="shared" si="63"/>
        <v/>
      </c>
    </row>
    <row r="50" spans="1:75" ht="17" hidden="1" customHeight="1" x14ac:dyDescent="0.35">
      <c r="A50" t="s">
        <v>137</v>
      </c>
      <c r="B50" s="4"/>
      <c r="C50" s="4"/>
      <c r="D50" s="4"/>
      <c r="E50" s="6">
        <f t="shared" si="44"/>
        <v>0</v>
      </c>
      <c r="F50" s="4"/>
      <c r="G50" s="4"/>
      <c r="H50" s="5"/>
      <c r="I50" s="5"/>
      <c r="J50" s="5"/>
      <c r="K50" s="5"/>
      <c r="L50" s="5"/>
      <c r="M50" s="5"/>
      <c r="N50" s="5"/>
      <c r="O50" s="5"/>
      <c r="P50" s="5"/>
      <c r="Q50" s="5"/>
      <c r="R50" s="5"/>
      <c r="S50" s="5"/>
      <c r="T50" s="5"/>
      <c r="U50" s="5"/>
      <c r="V50" s="5"/>
      <c r="W50" s="5"/>
      <c r="X50" s="5"/>
      <c r="Y50" s="5"/>
      <c r="Z50" s="5"/>
      <c r="AA50" s="5"/>
      <c r="AB50" s="5"/>
      <c r="AC50" s="5"/>
      <c r="AE50" s="4" t="str">
        <f t="shared" si="45"/>
        <v/>
      </c>
      <c r="AF50" s="4" t="str">
        <f t="shared" si="45"/>
        <v/>
      </c>
      <c r="AG50" s="4" t="str">
        <f t="shared" si="45"/>
        <v/>
      </c>
      <c r="AH50" s="4" t="str">
        <f t="shared" si="45"/>
        <v/>
      </c>
      <c r="AI50" s="4" t="str">
        <f t="shared" si="45"/>
        <v/>
      </c>
      <c r="AJ50" s="4" t="str">
        <f t="shared" si="45"/>
        <v/>
      </c>
      <c r="AK50" s="4" t="str">
        <f t="shared" si="45"/>
        <v/>
      </c>
      <c r="AL50" s="4" t="str">
        <f t="shared" si="45"/>
        <v/>
      </c>
      <c r="AM50" s="4" t="str">
        <f t="shared" si="45"/>
        <v/>
      </c>
      <c r="AN50" s="4" t="str">
        <f t="shared" si="45"/>
        <v/>
      </c>
      <c r="AO50" s="4" t="str">
        <f t="shared" si="45"/>
        <v/>
      </c>
      <c r="AP50" s="4" t="str">
        <f t="shared" si="45"/>
        <v/>
      </c>
      <c r="AQ50" s="4" t="str">
        <f t="shared" si="45"/>
        <v/>
      </c>
      <c r="AR50" s="4" t="str">
        <f t="shared" si="45"/>
        <v/>
      </c>
      <c r="AS50" s="4" t="str">
        <f t="shared" si="45"/>
        <v/>
      </c>
      <c r="AT50" s="4" t="str">
        <f t="shared" si="45"/>
        <v/>
      </c>
      <c r="AU50" s="4" t="str">
        <f t="shared" si="49"/>
        <v/>
      </c>
      <c r="AV50" s="4" t="str">
        <f t="shared" si="49"/>
        <v/>
      </c>
      <c r="AW50" s="4" t="str">
        <f t="shared" si="49"/>
        <v/>
      </c>
      <c r="AX50" s="4"/>
      <c r="AY50" s="4" t="str">
        <f t="shared" si="46"/>
        <v/>
      </c>
      <c r="AZ50" s="4" t="str">
        <f t="shared" si="46"/>
        <v/>
      </c>
      <c r="BB50" s="4" t="str">
        <f t="shared" si="47"/>
        <v/>
      </c>
      <c r="BC50" s="4" t="str">
        <f t="shared" si="47"/>
        <v/>
      </c>
      <c r="BD50" s="4" t="str">
        <f t="shared" si="47"/>
        <v/>
      </c>
      <c r="BE50" s="4" t="str">
        <f t="shared" si="47"/>
        <v/>
      </c>
      <c r="BF50" s="4" t="str">
        <f t="shared" si="47"/>
        <v/>
      </c>
      <c r="BG50" s="4" t="str">
        <f t="shared" si="47"/>
        <v/>
      </c>
      <c r="BH50" s="4" t="str">
        <f t="shared" si="47"/>
        <v/>
      </c>
      <c r="BI50" s="4" t="str">
        <f t="shared" si="47"/>
        <v/>
      </c>
      <c r="BJ50" s="4" t="str">
        <f t="shared" si="47"/>
        <v/>
      </c>
      <c r="BK50" s="4" t="str">
        <f t="shared" si="47"/>
        <v/>
      </c>
      <c r="BL50" s="4" t="str">
        <f t="shared" si="47"/>
        <v/>
      </c>
      <c r="BM50" s="4" t="str">
        <f t="shared" si="47"/>
        <v/>
      </c>
      <c r="BN50" s="4" t="str">
        <f t="shared" si="47"/>
        <v/>
      </c>
      <c r="BO50" s="4" t="str">
        <f t="shared" si="47"/>
        <v/>
      </c>
      <c r="BP50" s="4" t="str">
        <f t="shared" si="47"/>
        <v/>
      </c>
      <c r="BQ50" s="4" t="str">
        <f t="shared" si="47"/>
        <v/>
      </c>
      <c r="BR50" s="4" t="str">
        <f t="shared" si="50"/>
        <v/>
      </c>
      <c r="BS50" s="4" t="str">
        <f t="shared" si="50"/>
        <v/>
      </c>
      <c r="BT50" s="4" t="str">
        <f t="shared" si="50"/>
        <v/>
      </c>
      <c r="BU50" s="4" t="str">
        <f>IF(AA50=0,"","*")</f>
        <v/>
      </c>
      <c r="BV50" s="4" t="str">
        <f t="shared" si="48"/>
        <v/>
      </c>
      <c r="BW50" s="4" t="str">
        <f t="shared" si="48"/>
        <v/>
      </c>
    </row>
    <row r="51" spans="1:75" ht="17" hidden="1" customHeight="1" x14ac:dyDescent="0.35">
      <c r="A51" t="s">
        <v>138</v>
      </c>
      <c r="B51" s="4"/>
      <c r="C51" s="4"/>
      <c r="D51" s="4"/>
      <c r="E51" s="6">
        <f t="shared" si="44"/>
        <v>0</v>
      </c>
      <c r="F51" s="4"/>
      <c r="G51" s="4"/>
      <c r="H51" s="5"/>
      <c r="I51" s="5"/>
      <c r="J51" s="5"/>
      <c r="K51" s="5"/>
      <c r="L51" s="5"/>
      <c r="M51" s="5"/>
      <c r="N51" s="5"/>
      <c r="O51" s="5"/>
      <c r="P51" s="5"/>
      <c r="Q51" s="5"/>
      <c r="R51" s="5"/>
      <c r="S51" s="5"/>
      <c r="T51" s="5"/>
      <c r="U51" s="5"/>
      <c r="V51" s="5"/>
      <c r="W51" s="5"/>
      <c r="X51" s="5"/>
      <c r="Y51" s="5"/>
      <c r="Z51" s="5"/>
      <c r="AA51" s="5"/>
      <c r="AB51" s="5"/>
      <c r="AC51" s="5"/>
      <c r="AE51" s="4" t="str">
        <f t="shared" si="45"/>
        <v/>
      </c>
      <c r="AF51" s="4" t="str">
        <f t="shared" si="45"/>
        <v/>
      </c>
      <c r="AG51" s="4" t="str">
        <f t="shared" si="45"/>
        <v/>
      </c>
      <c r="AH51" s="4" t="str">
        <f t="shared" si="45"/>
        <v/>
      </c>
      <c r="AI51" s="4" t="str">
        <f t="shared" si="45"/>
        <v/>
      </c>
      <c r="AJ51" s="4" t="str">
        <f t="shared" si="45"/>
        <v/>
      </c>
      <c r="AK51" s="4" t="str">
        <f t="shared" si="45"/>
        <v/>
      </c>
      <c r="AL51" s="4" t="str">
        <f t="shared" si="45"/>
        <v/>
      </c>
      <c r="AM51" s="4" t="str">
        <f t="shared" si="45"/>
        <v/>
      </c>
      <c r="AN51" s="4" t="str">
        <f t="shared" si="45"/>
        <v/>
      </c>
      <c r="AO51" s="4" t="str">
        <f t="shared" si="45"/>
        <v/>
      </c>
      <c r="AP51" s="4" t="str">
        <f t="shared" si="45"/>
        <v/>
      </c>
      <c r="AQ51" s="4" t="str">
        <f t="shared" si="45"/>
        <v/>
      </c>
      <c r="AR51" s="4" t="str">
        <f t="shared" si="45"/>
        <v/>
      </c>
      <c r="AS51" s="4" t="str">
        <f t="shared" si="45"/>
        <v/>
      </c>
      <c r="AT51" s="4" t="str">
        <f t="shared" ref="AT51:AT53" si="64">IF(W51=0,"","*")</f>
        <v/>
      </c>
      <c r="AU51" s="4" t="str">
        <f t="shared" si="49"/>
        <v/>
      </c>
      <c r="AV51" s="4" t="str">
        <f t="shared" si="49"/>
        <v/>
      </c>
      <c r="AW51" s="4" t="str">
        <f t="shared" si="49"/>
        <v/>
      </c>
      <c r="AX51" s="4"/>
      <c r="AY51" s="4" t="str">
        <f t="shared" si="46"/>
        <v/>
      </c>
      <c r="AZ51" s="4" t="str">
        <f t="shared" si="46"/>
        <v/>
      </c>
      <c r="BB51" s="4" t="str">
        <f t="shared" si="47"/>
        <v/>
      </c>
      <c r="BC51" s="4" t="str">
        <f t="shared" si="47"/>
        <v/>
      </c>
      <c r="BD51" s="4" t="str">
        <f t="shared" si="47"/>
        <v/>
      </c>
      <c r="BE51" s="4" t="str">
        <f t="shared" si="47"/>
        <v/>
      </c>
      <c r="BF51" s="4" t="str">
        <f t="shared" si="47"/>
        <v/>
      </c>
      <c r="BG51" s="4" t="str">
        <f t="shared" si="47"/>
        <v/>
      </c>
      <c r="BH51" s="4" t="str">
        <f t="shared" si="47"/>
        <v/>
      </c>
      <c r="BI51" s="4" t="str">
        <f t="shared" si="47"/>
        <v/>
      </c>
      <c r="BJ51" s="4" t="str">
        <f t="shared" si="47"/>
        <v/>
      </c>
      <c r="BK51" s="4" t="str">
        <f t="shared" si="47"/>
        <v/>
      </c>
      <c r="BL51" s="4" t="str">
        <f t="shared" si="47"/>
        <v/>
      </c>
      <c r="BM51" s="4" t="str">
        <f t="shared" si="47"/>
        <v/>
      </c>
      <c r="BN51" s="4" t="str">
        <f t="shared" si="47"/>
        <v/>
      </c>
      <c r="BO51" s="4" t="str">
        <f t="shared" si="47"/>
        <v/>
      </c>
      <c r="BP51" s="4" t="str">
        <f t="shared" si="47"/>
        <v/>
      </c>
      <c r="BQ51" s="4" t="str">
        <f t="shared" ref="BQ51:BQ53" si="65">IF(W51=0,"","*")</f>
        <v/>
      </c>
      <c r="BR51" s="4" t="str">
        <f t="shared" si="50"/>
        <v/>
      </c>
      <c r="BS51" s="4" t="str">
        <f t="shared" si="50"/>
        <v/>
      </c>
      <c r="BT51" s="4" t="str">
        <f t="shared" si="50"/>
        <v/>
      </c>
      <c r="BU51" s="4"/>
      <c r="BV51" s="4" t="str">
        <f t="shared" si="48"/>
        <v/>
      </c>
      <c r="BW51" s="4" t="str">
        <f t="shared" si="48"/>
        <v/>
      </c>
    </row>
    <row r="52" spans="1:75" ht="17" hidden="1" customHeight="1" x14ac:dyDescent="0.35">
      <c r="A52" t="s">
        <v>139</v>
      </c>
      <c r="B52" s="4"/>
      <c r="C52" s="4"/>
      <c r="D52" s="4"/>
      <c r="E52" s="6">
        <f t="shared" si="44"/>
        <v>0</v>
      </c>
      <c r="F52" s="4"/>
      <c r="G52" s="4"/>
      <c r="H52" s="5"/>
      <c r="I52" s="5"/>
      <c r="J52" s="5"/>
      <c r="K52" s="5"/>
      <c r="L52" s="5"/>
      <c r="M52" s="5"/>
      <c r="N52" s="5"/>
      <c r="O52" s="5"/>
      <c r="P52" s="5"/>
      <c r="Q52" s="5"/>
      <c r="R52" s="5"/>
      <c r="S52" s="5"/>
      <c r="T52" s="5"/>
      <c r="U52" s="5"/>
      <c r="V52" s="5"/>
      <c r="W52" s="5"/>
      <c r="X52" s="5"/>
      <c r="Y52" s="5"/>
      <c r="Z52" s="5"/>
      <c r="AA52" s="5"/>
      <c r="AB52" s="5"/>
      <c r="AC52" s="5"/>
      <c r="AE52" s="4" t="str">
        <f t="shared" ref="AE52:AS53" si="66">IF(H52=0,"","*")</f>
        <v/>
      </c>
      <c r="AF52" s="4" t="str">
        <f t="shared" si="66"/>
        <v/>
      </c>
      <c r="AG52" s="4" t="str">
        <f t="shared" si="66"/>
        <v/>
      </c>
      <c r="AH52" s="4" t="str">
        <f t="shared" si="66"/>
        <v/>
      </c>
      <c r="AI52" s="4" t="str">
        <f t="shared" si="66"/>
        <v/>
      </c>
      <c r="AJ52" s="4" t="str">
        <f t="shared" si="66"/>
        <v/>
      </c>
      <c r="AK52" s="4" t="str">
        <f t="shared" si="66"/>
        <v/>
      </c>
      <c r="AL52" s="4" t="str">
        <f t="shared" si="66"/>
        <v/>
      </c>
      <c r="AM52" s="4" t="str">
        <f t="shared" si="66"/>
        <v/>
      </c>
      <c r="AN52" s="4" t="str">
        <f t="shared" si="66"/>
        <v/>
      </c>
      <c r="AO52" s="4" t="str">
        <f t="shared" si="66"/>
        <v/>
      </c>
      <c r="AP52" s="4" t="str">
        <f t="shared" si="66"/>
        <v/>
      </c>
      <c r="AQ52" s="4" t="str">
        <f t="shared" si="66"/>
        <v/>
      </c>
      <c r="AR52" s="4" t="str">
        <f t="shared" si="66"/>
        <v/>
      </c>
      <c r="AS52" s="4" t="str">
        <f t="shared" si="66"/>
        <v/>
      </c>
      <c r="AT52" s="4" t="str">
        <f t="shared" si="64"/>
        <v/>
      </c>
      <c r="AU52" s="4" t="str">
        <f t="shared" si="49"/>
        <v/>
      </c>
      <c r="AV52" s="4" t="str">
        <f t="shared" si="49"/>
        <v/>
      </c>
      <c r="AW52" s="4" t="str">
        <f t="shared" si="49"/>
        <v/>
      </c>
      <c r="AX52" s="4"/>
      <c r="AY52" s="4" t="str">
        <f t="shared" si="46"/>
        <v/>
      </c>
      <c r="AZ52" s="4" t="str">
        <f t="shared" si="46"/>
        <v/>
      </c>
      <c r="BB52" s="4" t="str">
        <f t="shared" ref="BB52:BP53" si="67">IF(H52=0,"","*")</f>
        <v/>
      </c>
      <c r="BC52" s="4" t="str">
        <f t="shared" si="67"/>
        <v/>
      </c>
      <c r="BD52" s="4" t="str">
        <f t="shared" si="67"/>
        <v/>
      </c>
      <c r="BE52" s="4" t="str">
        <f t="shared" si="67"/>
        <v/>
      </c>
      <c r="BF52" s="4" t="str">
        <f t="shared" si="67"/>
        <v/>
      </c>
      <c r="BG52" s="4" t="str">
        <f t="shared" si="67"/>
        <v/>
      </c>
      <c r="BH52" s="4" t="str">
        <f t="shared" si="67"/>
        <v/>
      </c>
      <c r="BI52" s="4" t="str">
        <f t="shared" si="67"/>
        <v/>
      </c>
      <c r="BJ52" s="4" t="str">
        <f t="shared" si="67"/>
        <v/>
      </c>
      <c r="BK52" s="4" t="str">
        <f t="shared" si="67"/>
        <v/>
      </c>
      <c r="BL52" s="4" t="str">
        <f t="shared" si="67"/>
        <v/>
      </c>
      <c r="BM52" s="4" t="str">
        <f t="shared" si="67"/>
        <v/>
      </c>
      <c r="BN52" s="4" t="str">
        <f t="shared" si="67"/>
        <v/>
      </c>
      <c r="BO52" s="4" t="str">
        <f t="shared" si="67"/>
        <v/>
      </c>
      <c r="BP52" s="4" t="str">
        <f t="shared" si="67"/>
        <v/>
      </c>
      <c r="BQ52" s="4" t="str">
        <f t="shared" si="65"/>
        <v/>
      </c>
      <c r="BR52" s="4" t="str">
        <f t="shared" si="50"/>
        <v/>
      </c>
      <c r="BS52" s="4" t="str">
        <f t="shared" si="50"/>
        <v/>
      </c>
      <c r="BT52" s="4" t="str">
        <f t="shared" si="50"/>
        <v/>
      </c>
      <c r="BU52" s="4"/>
      <c r="BV52" s="4" t="str">
        <f t="shared" si="48"/>
        <v/>
      </c>
      <c r="BW52" s="4" t="str">
        <f t="shared" si="48"/>
        <v/>
      </c>
    </row>
    <row r="53" spans="1:75" ht="17" hidden="1" customHeight="1" x14ac:dyDescent="0.35">
      <c r="A53" t="s">
        <v>140</v>
      </c>
      <c r="B53" s="4"/>
      <c r="C53" s="4"/>
      <c r="D53" s="4"/>
      <c r="E53" s="6">
        <f t="shared" si="44"/>
        <v>0</v>
      </c>
      <c r="F53" s="4"/>
      <c r="G53" s="4"/>
      <c r="H53" s="5"/>
      <c r="I53" s="5"/>
      <c r="J53" s="5"/>
      <c r="K53" s="5"/>
      <c r="L53" s="5"/>
      <c r="M53" s="5"/>
      <c r="N53" s="5"/>
      <c r="O53" s="5"/>
      <c r="P53" s="5"/>
      <c r="Q53" s="5"/>
      <c r="R53" s="5"/>
      <c r="S53" s="5"/>
      <c r="T53" s="5"/>
      <c r="U53" s="5"/>
      <c r="V53" s="5"/>
      <c r="W53" s="5"/>
      <c r="X53" s="5"/>
      <c r="Y53" s="5"/>
      <c r="Z53" s="5"/>
      <c r="AA53" s="5"/>
      <c r="AB53" s="5"/>
      <c r="AC53" s="5"/>
      <c r="AE53" s="4" t="str">
        <f t="shared" si="66"/>
        <v/>
      </c>
      <c r="AF53" s="4" t="str">
        <f t="shared" si="66"/>
        <v/>
      </c>
      <c r="AG53" s="4" t="str">
        <f t="shared" si="66"/>
        <v/>
      </c>
      <c r="AH53" s="4" t="str">
        <f t="shared" si="66"/>
        <v/>
      </c>
      <c r="AI53" s="4" t="str">
        <f t="shared" si="66"/>
        <v/>
      </c>
      <c r="AJ53" s="4" t="str">
        <f t="shared" si="66"/>
        <v/>
      </c>
      <c r="AK53" s="4" t="str">
        <f t="shared" si="66"/>
        <v/>
      </c>
      <c r="AL53" s="4" t="str">
        <f t="shared" si="66"/>
        <v/>
      </c>
      <c r="AM53" s="4" t="str">
        <f t="shared" si="66"/>
        <v/>
      </c>
      <c r="AN53" s="4" t="str">
        <f t="shared" si="66"/>
        <v/>
      </c>
      <c r="AO53" s="4" t="str">
        <f t="shared" si="66"/>
        <v/>
      </c>
      <c r="AP53" s="4" t="str">
        <f t="shared" si="66"/>
        <v/>
      </c>
      <c r="AQ53" s="4" t="str">
        <f t="shared" si="66"/>
        <v/>
      </c>
      <c r="AR53" s="4" t="str">
        <f t="shared" si="66"/>
        <v/>
      </c>
      <c r="AS53" s="4" t="str">
        <f t="shared" si="66"/>
        <v/>
      </c>
      <c r="AT53" s="4" t="str">
        <f t="shared" si="64"/>
        <v/>
      </c>
      <c r="AU53" s="4" t="str">
        <f t="shared" si="49"/>
        <v/>
      </c>
      <c r="AV53" s="4" t="str">
        <f t="shared" si="49"/>
        <v/>
      </c>
      <c r="AW53" s="4" t="str">
        <f t="shared" si="49"/>
        <v/>
      </c>
      <c r="AX53" s="4"/>
      <c r="AY53" s="4" t="str">
        <f t="shared" si="46"/>
        <v/>
      </c>
      <c r="AZ53" s="4" t="str">
        <f t="shared" si="46"/>
        <v/>
      </c>
      <c r="BB53" s="4" t="str">
        <f t="shared" si="67"/>
        <v/>
      </c>
      <c r="BC53" s="4" t="str">
        <f t="shared" si="67"/>
        <v/>
      </c>
      <c r="BD53" s="4" t="str">
        <f t="shared" si="67"/>
        <v/>
      </c>
      <c r="BE53" s="4" t="str">
        <f t="shared" si="67"/>
        <v/>
      </c>
      <c r="BF53" s="4" t="str">
        <f t="shared" si="67"/>
        <v/>
      </c>
      <c r="BG53" s="4" t="str">
        <f t="shared" si="67"/>
        <v/>
      </c>
      <c r="BH53" s="4" t="str">
        <f t="shared" si="67"/>
        <v/>
      </c>
      <c r="BI53" s="4" t="str">
        <f t="shared" si="67"/>
        <v/>
      </c>
      <c r="BJ53" s="4" t="str">
        <f t="shared" si="67"/>
        <v/>
      </c>
      <c r="BK53" s="4" t="str">
        <f t="shared" si="67"/>
        <v/>
      </c>
      <c r="BL53" s="4" t="str">
        <f t="shared" si="67"/>
        <v/>
      </c>
      <c r="BM53" s="4" t="str">
        <f t="shared" si="67"/>
        <v/>
      </c>
      <c r="BN53" s="4" t="str">
        <f t="shared" si="67"/>
        <v/>
      </c>
      <c r="BO53" s="4" t="str">
        <f t="shared" si="67"/>
        <v/>
      </c>
      <c r="BP53" s="4" t="str">
        <f t="shared" si="67"/>
        <v/>
      </c>
      <c r="BQ53" s="4" t="str">
        <f t="shared" si="65"/>
        <v/>
      </c>
      <c r="BR53" s="4" t="str">
        <f t="shared" si="50"/>
        <v/>
      </c>
      <c r="BS53" s="4" t="str">
        <f t="shared" si="50"/>
        <v/>
      </c>
      <c r="BT53" s="4" t="str">
        <f t="shared" si="50"/>
        <v/>
      </c>
      <c r="BU53" s="4"/>
      <c r="BV53" s="4" t="str">
        <f t="shared" si="48"/>
        <v/>
      </c>
      <c r="BW53" s="4" t="str">
        <f t="shared" si="48"/>
        <v/>
      </c>
    </row>
    <row r="54" spans="1:75" x14ac:dyDescent="0.35">
      <c r="B54" s="101" t="s">
        <v>143</v>
      </c>
      <c r="C54" s="102"/>
      <c r="D54" s="102"/>
      <c r="E54" s="102"/>
      <c r="F54" s="102"/>
      <c r="G54" s="102"/>
      <c r="S54" s="19"/>
      <c r="T54" s="19"/>
      <c r="U54" s="19"/>
      <c r="V54" s="19"/>
      <c r="X54" s="19"/>
      <c r="Y54" s="10"/>
      <c r="Z54" s="19"/>
    </row>
    <row r="55" spans="1:75" ht="17" customHeight="1" x14ac:dyDescent="0.35">
      <c r="A55" t="s">
        <v>144</v>
      </c>
      <c r="B55" s="4" t="s">
        <v>378</v>
      </c>
      <c r="C55" s="4"/>
      <c r="D55" s="4" t="s">
        <v>366</v>
      </c>
      <c r="E55" s="6">
        <f t="shared" ref="E55:E58" si="68">_xlfn.XLOOKUP($C$2,$R$9:$AC$9,R55:AC55)</f>
        <v>1531.799</v>
      </c>
      <c r="F55" s="4" t="s">
        <v>1415</v>
      </c>
      <c r="G55" s="4"/>
      <c r="H55" s="5"/>
      <c r="I55" s="5"/>
      <c r="J55" s="5"/>
      <c r="K55" s="5"/>
      <c r="L55" s="5"/>
      <c r="M55" s="5"/>
      <c r="N55" s="5"/>
      <c r="O55" s="5"/>
      <c r="P55" s="5"/>
      <c r="Q55" s="5"/>
      <c r="R55" s="5"/>
      <c r="S55" s="5"/>
      <c r="T55" s="5"/>
      <c r="U55" s="5">
        <v>214.00200000000001</v>
      </c>
      <c r="V55" s="5">
        <v>162.18600000000001</v>
      </c>
      <c r="W55" s="5">
        <v>629.96600000000001</v>
      </c>
      <c r="X55" s="5">
        <v>991.86300000000006</v>
      </c>
      <c r="Y55" s="5">
        <v>2303.9110000000001</v>
      </c>
      <c r="Z55" s="5">
        <v>1951.77</v>
      </c>
      <c r="AA55" s="5">
        <v>1842.877</v>
      </c>
      <c r="AB55" s="5">
        <v>1531.799</v>
      </c>
      <c r="AC55" s="5"/>
      <c r="AE55" s="4" t="str">
        <f t="shared" ref="AE55:AT58" si="69">IF(H55=0,"","*")</f>
        <v/>
      </c>
      <c r="AF55" s="4" t="str">
        <f t="shared" si="69"/>
        <v/>
      </c>
      <c r="AG55" s="4" t="str">
        <f t="shared" si="69"/>
        <v/>
      </c>
      <c r="AH55" s="4" t="str">
        <f t="shared" si="69"/>
        <v/>
      </c>
      <c r="AI55" s="4" t="str">
        <f t="shared" si="69"/>
        <v/>
      </c>
      <c r="AJ55" s="4" t="str">
        <f t="shared" si="69"/>
        <v/>
      </c>
      <c r="AK55" s="4" t="str">
        <f t="shared" si="69"/>
        <v/>
      </c>
      <c r="AL55" s="4" t="str">
        <f t="shared" si="69"/>
        <v/>
      </c>
      <c r="AM55" s="4" t="str">
        <f t="shared" si="69"/>
        <v/>
      </c>
      <c r="AN55" s="4" t="str">
        <f t="shared" si="69"/>
        <v/>
      </c>
      <c r="AO55" s="4" t="str">
        <f t="shared" si="69"/>
        <v/>
      </c>
      <c r="AP55" s="4" t="str">
        <f t="shared" si="69"/>
        <v/>
      </c>
      <c r="AQ55" s="4" t="str">
        <f t="shared" si="69"/>
        <v/>
      </c>
      <c r="AR55" s="4" t="s">
        <v>367</v>
      </c>
      <c r="AS55" s="4" t="s">
        <v>367</v>
      </c>
      <c r="AT55" s="4" t="s">
        <v>368</v>
      </c>
      <c r="AU55" s="4" t="s">
        <v>369</v>
      </c>
      <c r="AV55" s="4" t="s">
        <v>370</v>
      </c>
      <c r="AW55" s="4" t="s">
        <v>371</v>
      </c>
      <c r="AX55" s="4" t="s">
        <v>372</v>
      </c>
      <c r="AY55" s="4" t="s">
        <v>373</v>
      </c>
      <c r="AZ55" s="4" t="str">
        <f t="shared" ref="AZ55:AZ58" si="70">IF(AC55=0,"","*")</f>
        <v/>
      </c>
      <c r="BB55" s="4" t="str">
        <f t="shared" ref="BB55:BQ58" si="71">IF(H55=0,"","*")</f>
        <v/>
      </c>
      <c r="BC55" s="4" t="str">
        <f t="shared" si="71"/>
        <v/>
      </c>
      <c r="BD55" s="4" t="str">
        <f t="shared" si="71"/>
        <v/>
      </c>
      <c r="BE55" s="4" t="str">
        <f t="shared" si="71"/>
        <v/>
      </c>
      <c r="BF55" s="4" t="str">
        <f t="shared" si="71"/>
        <v/>
      </c>
      <c r="BG55" s="4" t="str">
        <f t="shared" si="71"/>
        <v/>
      </c>
      <c r="BH55" s="4" t="str">
        <f t="shared" si="71"/>
        <v/>
      </c>
      <c r="BI55" s="4" t="str">
        <f t="shared" si="71"/>
        <v/>
      </c>
      <c r="BJ55" s="4" t="str">
        <f t="shared" si="71"/>
        <v/>
      </c>
      <c r="BK55" s="4" t="str">
        <f t="shared" si="71"/>
        <v/>
      </c>
      <c r="BL55" s="4" t="str">
        <f t="shared" si="71"/>
        <v/>
      </c>
      <c r="BM55" s="4" t="str">
        <f t="shared" si="71"/>
        <v/>
      </c>
      <c r="BN55" s="4" t="str">
        <f t="shared" si="71"/>
        <v/>
      </c>
      <c r="BO55" s="4" t="s">
        <v>88</v>
      </c>
      <c r="BP55" s="4" t="s">
        <v>88</v>
      </c>
      <c r="BQ55" s="4" t="s">
        <v>88</v>
      </c>
      <c r="BR55" s="4" t="s">
        <v>88</v>
      </c>
      <c r="BS55" s="4" t="s">
        <v>88</v>
      </c>
      <c r="BT55" s="4" t="s">
        <v>88</v>
      </c>
      <c r="BU55" s="4" t="s">
        <v>88</v>
      </c>
      <c r="BV55" s="4" t="s">
        <v>88</v>
      </c>
      <c r="BW55" s="4" t="str">
        <f t="shared" ref="BW55:BW58" si="72">IF(AC55=0,"","*")</f>
        <v/>
      </c>
    </row>
    <row r="56" spans="1:75" ht="17" customHeight="1" x14ac:dyDescent="0.35">
      <c r="A56" t="s">
        <v>146</v>
      </c>
      <c r="B56" s="4" t="s">
        <v>379</v>
      </c>
      <c r="C56" s="4"/>
      <c r="D56" s="4" t="s">
        <v>366</v>
      </c>
      <c r="E56" s="6">
        <f t="shared" si="68"/>
        <v>0</v>
      </c>
      <c r="F56" s="4"/>
      <c r="G56" s="4"/>
      <c r="H56" s="5"/>
      <c r="I56" s="5"/>
      <c r="J56" s="5"/>
      <c r="K56" s="5"/>
      <c r="L56" s="5"/>
      <c r="M56" s="5"/>
      <c r="N56" s="5"/>
      <c r="O56" s="5"/>
      <c r="P56" s="5"/>
      <c r="Q56" s="5"/>
      <c r="R56" s="5"/>
      <c r="S56" s="5"/>
      <c r="T56" s="5"/>
      <c r="U56" s="5"/>
      <c r="V56" s="5">
        <v>6.6829999999999998</v>
      </c>
      <c r="W56" s="5">
        <v>14.848000000000001</v>
      </c>
      <c r="X56" s="5"/>
      <c r="Y56" s="5"/>
      <c r="Z56" s="5"/>
      <c r="AA56" s="5"/>
      <c r="AB56" s="5"/>
      <c r="AC56" s="5"/>
      <c r="AE56" s="4" t="str">
        <f t="shared" si="69"/>
        <v/>
      </c>
      <c r="AF56" s="4" t="str">
        <f t="shared" si="69"/>
        <v/>
      </c>
      <c r="AG56" s="4" t="str">
        <f t="shared" si="69"/>
        <v/>
      </c>
      <c r="AH56" s="4" t="str">
        <f t="shared" si="69"/>
        <v/>
      </c>
      <c r="AI56" s="4" t="str">
        <f t="shared" si="69"/>
        <v/>
      </c>
      <c r="AJ56" s="4" t="str">
        <f t="shared" si="69"/>
        <v/>
      </c>
      <c r="AK56" s="4" t="str">
        <f t="shared" si="69"/>
        <v/>
      </c>
      <c r="AL56" s="4" t="str">
        <f t="shared" si="69"/>
        <v/>
      </c>
      <c r="AM56" s="4" t="str">
        <f t="shared" si="69"/>
        <v/>
      </c>
      <c r="AN56" s="4" t="str">
        <f t="shared" si="69"/>
        <v/>
      </c>
      <c r="AO56" s="4" t="str">
        <f t="shared" si="69"/>
        <v/>
      </c>
      <c r="AP56" s="4" t="str">
        <f t="shared" si="69"/>
        <v/>
      </c>
      <c r="AQ56" s="4" t="str">
        <f t="shared" si="69"/>
        <v/>
      </c>
      <c r="AR56" s="4" t="str">
        <f t="shared" si="69"/>
        <v/>
      </c>
      <c r="AS56" s="4" t="s">
        <v>367</v>
      </c>
      <c r="AT56" s="4" t="s">
        <v>368</v>
      </c>
      <c r="AU56" s="4" t="str">
        <f t="shared" ref="AU56:AU58" si="73">IF(X56=0,"","*")</f>
        <v/>
      </c>
      <c r="AV56" s="4" t="str">
        <f t="shared" ref="AV56:AV58" si="74">IF(Y56=0,"","*")</f>
        <v/>
      </c>
      <c r="AW56" s="4" t="str">
        <f t="shared" ref="AW56:AW58" si="75">IF(Z56=0,"","*")</f>
        <v/>
      </c>
      <c r="AX56" s="4"/>
      <c r="AY56" s="4" t="str">
        <f t="shared" ref="AY56:AY58" si="76">IF(AB56=0,"","*")</f>
        <v/>
      </c>
      <c r="AZ56" s="4" t="str">
        <f t="shared" si="70"/>
        <v/>
      </c>
      <c r="BB56" s="4" t="str">
        <f t="shared" si="71"/>
        <v/>
      </c>
      <c r="BC56" s="4" t="str">
        <f t="shared" si="71"/>
        <v/>
      </c>
      <c r="BD56" s="4" t="str">
        <f t="shared" si="71"/>
        <v/>
      </c>
      <c r="BE56" s="4" t="str">
        <f t="shared" si="71"/>
        <v/>
      </c>
      <c r="BF56" s="4" t="str">
        <f t="shared" si="71"/>
        <v/>
      </c>
      <c r="BG56" s="4" t="str">
        <f t="shared" si="71"/>
        <v/>
      </c>
      <c r="BH56" s="4" t="str">
        <f t="shared" si="71"/>
        <v/>
      </c>
      <c r="BI56" s="4" t="str">
        <f t="shared" si="71"/>
        <v/>
      </c>
      <c r="BJ56" s="4" t="str">
        <f t="shared" si="71"/>
        <v/>
      </c>
      <c r="BK56" s="4" t="str">
        <f t="shared" si="71"/>
        <v/>
      </c>
      <c r="BL56" s="4" t="str">
        <f t="shared" si="71"/>
        <v/>
      </c>
      <c r="BM56" s="4" t="str">
        <f t="shared" si="71"/>
        <v/>
      </c>
      <c r="BN56" s="4" t="str">
        <f t="shared" si="71"/>
        <v/>
      </c>
      <c r="BO56" s="4" t="str">
        <f t="shared" si="71"/>
        <v/>
      </c>
      <c r="BP56" s="4" t="s">
        <v>88</v>
      </c>
      <c r="BQ56" s="4" t="s">
        <v>88</v>
      </c>
      <c r="BR56" s="4" t="str">
        <f t="shared" ref="BR56:BR58" si="77">IF(X56=0,"","*")</f>
        <v/>
      </c>
      <c r="BS56" s="4" t="str">
        <f t="shared" ref="BS56:BS58" si="78">IF(Y56=0,"","*")</f>
        <v/>
      </c>
      <c r="BT56" s="4" t="str">
        <f t="shared" ref="BT56:BT58" si="79">IF(Z56=0,"","*")</f>
        <v/>
      </c>
      <c r="BU56" s="4"/>
      <c r="BV56" s="4" t="str">
        <f t="shared" ref="BV56:BV58" si="80">IF(AB56=0,"","*")</f>
        <v/>
      </c>
      <c r="BW56" s="4" t="str">
        <f t="shared" si="72"/>
        <v/>
      </c>
    </row>
    <row r="57" spans="1:75" ht="17" customHeight="1" x14ac:dyDescent="0.35">
      <c r="A57" t="s">
        <v>148</v>
      </c>
      <c r="B57" s="4" t="s">
        <v>380</v>
      </c>
      <c r="C57" s="4"/>
      <c r="D57" s="4" t="s">
        <v>366</v>
      </c>
      <c r="E57" s="6">
        <f t="shared" si="68"/>
        <v>0</v>
      </c>
      <c r="F57" s="4"/>
      <c r="G57" s="4"/>
      <c r="H57" s="5"/>
      <c r="I57" s="5"/>
      <c r="J57" s="5"/>
      <c r="K57" s="5"/>
      <c r="L57" s="5"/>
      <c r="M57" s="5"/>
      <c r="N57" s="5"/>
      <c r="O57" s="5"/>
      <c r="P57" s="5"/>
      <c r="Q57" s="5"/>
      <c r="R57" s="5"/>
      <c r="S57" s="5"/>
      <c r="T57" s="5"/>
      <c r="U57" s="5"/>
      <c r="V57" s="5">
        <v>1776.115</v>
      </c>
      <c r="W57" s="5"/>
      <c r="X57" s="5"/>
      <c r="Y57" s="5"/>
      <c r="Z57" s="5"/>
      <c r="AA57" s="5"/>
      <c r="AB57" s="5"/>
      <c r="AC57" s="5"/>
      <c r="AE57" s="4" t="str">
        <f t="shared" si="69"/>
        <v/>
      </c>
      <c r="AF57" s="4" t="str">
        <f t="shared" si="69"/>
        <v/>
      </c>
      <c r="AG57" s="4" t="str">
        <f t="shared" si="69"/>
        <v/>
      </c>
      <c r="AH57" s="4" t="str">
        <f t="shared" si="69"/>
        <v/>
      </c>
      <c r="AI57" s="4" t="str">
        <f t="shared" si="69"/>
        <v/>
      </c>
      <c r="AJ57" s="4" t="str">
        <f t="shared" si="69"/>
        <v/>
      </c>
      <c r="AK57" s="4" t="str">
        <f t="shared" si="69"/>
        <v/>
      </c>
      <c r="AL57" s="4" t="str">
        <f t="shared" si="69"/>
        <v/>
      </c>
      <c r="AM57" s="4" t="str">
        <f t="shared" si="69"/>
        <v/>
      </c>
      <c r="AN57" s="4" t="str">
        <f t="shared" si="69"/>
        <v/>
      </c>
      <c r="AO57" s="4" t="str">
        <f t="shared" si="69"/>
        <v/>
      </c>
      <c r="AP57" s="4" t="str">
        <f t="shared" si="69"/>
        <v/>
      </c>
      <c r="AQ57" s="4" t="str">
        <f t="shared" si="69"/>
        <v/>
      </c>
      <c r="AR57" s="4" t="str">
        <f t="shared" si="69"/>
        <v/>
      </c>
      <c r="AS57" s="4" t="s">
        <v>367</v>
      </c>
      <c r="AT57" s="4" t="str">
        <f t="shared" si="69"/>
        <v/>
      </c>
      <c r="AU57" s="4" t="str">
        <f t="shared" si="73"/>
        <v/>
      </c>
      <c r="AV57" s="4" t="str">
        <f t="shared" si="74"/>
        <v/>
      </c>
      <c r="AW57" s="4" t="str">
        <f t="shared" si="75"/>
        <v/>
      </c>
      <c r="AX57" s="4"/>
      <c r="AY57" s="4" t="str">
        <f t="shared" si="76"/>
        <v/>
      </c>
      <c r="AZ57" s="4" t="str">
        <f t="shared" si="70"/>
        <v/>
      </c>
      <c r="BB57" s="4" t="str">
        <f t="shared" si="71"/>
        <v/>
      </c>
      <c r="BC57" s="4" t="str">
        <f t="shared" si="71"/>
        <v/>
      </c>
      <c r="BD57" s="4" t="str">
        <f t="shared" si="71"/>
        <v/>
      </c>
      <c r="BE57" s="4" t="str">
        <f t="shared" si="71"/>
        <v/>
      </c>
      <c r="BF57" s="4" t="str">
        <f t="shared" si="71"/>
        <v/>
      </c>
      <c r="BG57" s="4" t="str">
        <f t="shared" si="71"/>
        <v/>
      </c>
      <c r="BH57" s="4" t="str">
        <f t="shared" si="71"/>
        <v/>
      </c>
      <c r="BI57" s="4" t="str">
        <f t="shared" si="71"/>
        <v/>
      </c>
      <c r="BJ57" s="4" t="str">
        <f t="shared" si="71"/>
        <v/>
      </c>
      <c r="BK57" s="4" t="str">
        <f t="shared" si="71"/>
        <v/>
      </c>
      <c r="BL57" s="4" t="str">
        <f t="shared" si="71"/>
        <v/>
      </c>
      <c r="BM57" s="4" t="str">
        <f t="shared" si="71"/>
        <v/>
      </c>
      <c r="BN57" s="4" t="str">
        <f t="shared" si="71"/>
        <v/>
      </c>
      <c r="BO57" s="4" t="str">
        <f t="shared" si="71"/>
        <v/>
      </c>
      <c r="BP57" s="4" t="s">
        <v>88</v>
      </c>
      <c r="BQ57" s="4" t="str">
        <f t="shared" si="71"/>
        <v/>
      </c>
      <c r="BR57" s="4" t="str">
        <f t="shared" si="77"/>
        <v/>
      </c>
      <c r="BS57" s="4" t="str">
        <f t="shared" si="78"/>
        <v/>
      </c>
      <c r="BT57" s="4" t="str">
        <f t="shared" si="79"/>
        <v/>
      </c>
      <c r="BU57" s="4"/>
      <c r="BV57" s="4" t="str">
        <f t="shared" si="80"/>
        <v/>
      </c>
      <c r="BW57" s="4" t="str">
        <f t="shared" si="72"/>
        <v/>
      </c>
    </row>
    <row r="58" spans="1:75" ht="17" customHeight="1" x14ac:dyDescent="0.35">
      <c r="A58" t="s">
        <v>149</v>
      </c>
      <c r="B58" s="4" t="s">
        <v>381</v>
      </c>
      <c r="C58" s="4"/>
      <c r="D58" s="4" t="s">
        <v>366</v>
      </c>
      <c r="E58" s="6">
        <f t="shared" si="68"/>
        <v>0</v>
      </c>
      <c r="F58" s="4"/>
      <c r="G58" s="4"/>
      <c r="H58" s="5"/>
      <c r="I58" s="5"/>
      <c r="J58" s="5"/>
      <c r="K58" s="5"/>
      <c r="L58" s="5"/>
      <c r="M58" s="5"/>
      <c r="N58" s="5"/>
      <c r="O58" s="5"/>
      <c r="P58" s="5"/>
      <c r="Q58" s="5"/>
      <c r="R58" s="5"/>
      <c r="S58" s="5"/>
      <c r="T58" s="5"/>
      <c r="U58" s="5"/>
      <c r="V58" s="5">
        <v>73.400000000000006</v>
      </c>
      <c r="W58" s="5"/>
      <c r="X58" s="5"/>
      <c r="Y58" s="5"/>
      <c r="Z58" s="5"/>
      <c r="AA58" s="5"/>
      <c r="AB58" s="5"/>
      <c r="AC58" s="5"/>
      <c r="AE58" s="4" t="str">
        <f t="shared" si="69"/>
        <v/>
      </c>
      <c r="AF58" s="4" t="str">
        <f t="shared" si="69"/>
        <v/>
      </c>
      <c r="AG58" s="4" t="str">
        <f t="shared" si="69"/>
        <v/>
      </c>
      <c r="AH58" s="4" t="str">
        <f t="shared" si="69"/>
        <v/>
      </c>
      <c r="AI58" s="4" t="str">
        <f t="shared" si="69"/>
        <v/>
      </c>
      <c r="AJ58" s="4" t="str">
        <f t="shared" si="69"/>
        <v/>
      </c>
      <c r="AK58" s="4" t="str">
        <f t="shared" si="69"/>
        <v/>
      </c>
      <c r="AL58" s="4" t="str">
        <f t="shared" si="69"/>
        <v/>
      </c>
      <c r="AM58" s="4" t="str">
        <f t="shared" si="69"/>
        <v/>
      </c>
      <c r="AN58" s="4" t="str">
        <f t="shared" si="69"/>
        <v/>
      </c>
      <c r="AO58" s="4" t="str">
        <f t="shared" si="69"/>
        <v/>
      </c>
      <c r="AP58" s="4" t="str">
        <f t="shared" si="69"/>
        <v/>
      </c>
      <c r="AQ58" s="4" t="str">
        <f t="shared" si="69"/>
        <v/>
      </c>
      <c r="AR58" s="4" t="str">
        <f t="shared" si="69"/>
        <v/>
      </c>
      <c r="AS58" s="4" t="s">
        <v>367</v>
      </c>
      <c r="AT58" s="4" t="str">
        <f t="shared" si="69"/>
        <v/>
      </c>
      <c r="AU58" s="4" t="str">
        <f t="shared" si="73"/>
        <v/>
      </c>
      <c r="AV58" s="4" t="str">
        <f t="shared" si="74"/>
        <v/>
      </c>
      <c r="AW58" s="4" t="str">
        <f t="shared" si="75"/>
        <v/>
      </c>
      <c r="AX58" s="4"/>
      <c r="AY58" s="4" t="str">
        <f t="shared" si="76"/>
        <v/>
      </c>
      <c r="AZ58" s="4" t="str">
        <f t="shared" si="70"/>
        <v/>
      </c>
      <c r="BB58" s="4" t="str">
        <f t="shared" si="71"/>
        <v/>
      </c>
      <c r="BC58" s="4" t="str">
        <f t="shared" si="71"/>
        <v/>
      </c>
      <c r="BD58" s="4" t="str">
        <f t="shared" si="71"/>
        <v/>
      </c>
      <c r="BE58" s="4" t="str">
        <f t="shared" si="71"/>
        <v/>
      </c>
      <c r="BF58" s="4" t="str">
        <f t="shared" si="71"/>
        <v/>
      </c>
      <c r="BG58" s="4" t="str">
        <f t="shared" si="71"/>
        <v/>
      </c>
      <c r="BH58" s="4" t="str">
        <f t="shared" si="71"/>
        <v/>
      </c>
      <c r="BI58" s="4" t="str">
        <f t="shared" si="71"/>
        <v/>
      </c>
      <c r="BJ58" s="4" t="str">
        <f t="shared" si="71"/>
        <v/>
      </c>
      <c r="BK58" s="4" t="str">
        <f t="shared" si="71"/>
        <v/>
      </c>
      <c r="BL58" s="4" t="str">
        <f t="shared" si="71"/>
        <v/>
      </c>
      <c r="BM58" s="4" t="str">
        <f t="shared" si="71"/>
        <v/>
      </c>
      <c r="BN58" s="4" t="str">
        <f t="shared" si="71"/>
        <v/>
      </c>
      <c r="BO58" s="4" t="str">
        <f t="shared" si="71"/>
        <v/>
      </c>
      <c r="BP58" s="4" t="s">
        <v>88</v>
      </c>
      <c r="BQ58" s="4" t="str">
        <f t="shared" si="71"/>
        <v/>
      </c>
      <c r="BR58" s="4" t="str">
        <f t="shared" si="77"/>
        <v/>
      </c>
      <c r="BS58" s="4" t="str">
        <f t="shared" si="78"/>
        <v/>
      </c>
      <c r="BT58" s="4" t="str">
        <f t="shared" si="79"/>
        <v/>
      </c>
      <c r="BU58" s="4"/>
      <c r="BV58" s="4" t="str">
        <f t="shared" si="80"/>
        <v/>
      </c>
      <c r="BW58" s="4" t="str">
        <f t="shared" si="72"/>
        <v/>
      </c>
    </row>
    <row r="59" spans="1:75" ht="17" hidden="1" customHeight="1" x14ac:dyDescent="0.35">
      <c r="A59" t="s">
        <v>150</v>
      </c>
      <c r="B59" s="4"/>
      <c r="C59" s="4"/>
      <c r="D59" s="4"/>
      <c r="E59" s="6">
        <f t="shared" ref="E59:E74" si="81">_xlfn.XLOOKUP($C$2,$R$9:$AC$9,R59:AC59)</f>
        <v>0</v>
      </c>
      <c r="F59" s="4"/>
      <c r="G59" s="4"/>
      <c r="H59" s="5"/>
      <c r="I59" s="5"/>
      <c r="J59" s="5"/>
      <c r="K59" s="5"/>
      <c r="L59" s="5"/>
      <c r="M59" s="5"/>
      <c r="N59" s="5"/>
      <c r="O59" s="5"/>
      <c r="P59" s="5"/>
      <c r="Q59" s="5"/>
      <c r="R59" s="5"/>
      <c r="S59" s="5"/>
      <c r="T59" s="5"/>
      <c r="U59" s="5"/>
      <c r="V59" s="5"/>
      <c r="W59" s="5"/>
      <c r="X59" s="5"/>
      <c r="Y59" s="5"/>
      <c r="Z59" s="5"/>
      <c r="AA59" s="5"/>
      <c r="AB59" s="5"/>
      <c r="AC59" s="5"/>
      <c r="AE59" s="4" t="str">
        <f t="shared" ref="AE59:AO64" si="82">IF(H59=0,"","*")</f>
        <v/>
      </c>
      <c r="AF59" s="4" t="str">
        <f t="shared" si="82"/>
        <v/>
      </c>
      <c r="AG59" s="4" t="str">
        <f t="shared" si="82"/>
        <v/>
      </c>
      <c r="AH59" s="4" t="str">
        <f t="shared" si="82"/>
        <v/>
      </c>
      <c r="AI59" s="4" t="str">
        <f t="shared" si="82"/>
        <v/>
      </c>
      <c r="AJ59" s="4" t="str">
        <f t="shared" si="82"/>
        <v/>
      </c>
      <c r="AK59" s="4" t="str">
        <f t="shared" si="82"/>
        <v/>
      </c>
      <c r="AL59" s="4" t="str">
        <f t="shared" si="82"/>
        <v/>
      </c>
      <c r="AM59" s="4" t="str">
        <f t="shared" si="82"/>
        <v/>
      </c>
      <c r="AN59" s="4" t="str">
        <f t="shared" si="82"/>
        <v/>
      </c>
      <c r="AO59" s="4" t="str">
        <f t="shared" ref="AO59:AW68" si="83">IF(R59=0,"","*")</f>
        <v/>
      </c>
      <c r="AP59" s="4" t="str">
        <f t="shared" si="83"/>
        <v/>
      </c>
      <c r="AQ59" s="4" t="str">
        <f t="shared" si="83"/>
        <v/>
      </c>
      <c r="AR59" s="4" t="str">
        <f t="shared" si="83"/>
        <v/>
      </c>
      <c r="AS59" s="4" t="str">
        <f t="shared" si="83"/>
        <v/>
      </c>
      <c r="AT59" s="4" t="str">
        <f t="shared" si="83"/>
        <v/>
      </c>
      <c r="AU59" s="4" t="str">
        <f t="shared" si="83"/>
        <v/>
      </c>
      <c r="AV59" s="4" t="str">
        <f t="shared" si="83"/>
        <v/>
      </c>
      <c r="AW59" s="4" t="str">
        <f t="shared" si="83"/>
        <v/>
      </c>
      <c r="AX59" s="4"/>
      <c r="AY59" s="4" t="str">
        <f t="shared" ref="AY59:AZ64" si="84">IF(AB59=0,"","*")</f>
        <v/>
      </c>
      <c r="AZ59" s="4" t="str">
        <f t="shared" si="84"/>
        <v/>
      </c>
      <c r="BB59" s="4" t="str">
        <f t="shared" ref="BB59:BQ64" si="85">IF(H59=0,"","*")</f>
        <v/>
      </c>
      <c r="BC59" s="4" t="str">
        <f t="shared" si="85"/>
        <v/>
      </c>
      <c r="BD59" s="4" t="str">
        <f t="shared" si="85"/>
        <v/>
      </c>
      <c r="BE59" s="4" t="str">
        <f t="shared" si="85"/>
        <v/>
      </c>
      <c r="BF59" s="4" t="str">
        <f t="shared" si="85"/>
        <v/>
      </c>
      <c r="BG59" s="4" t="str">
        <f t="shared" si="85"/>
        <v/>
      </c>
      <c r="BH59" s="4" t="str">
        <f t="shared" si="85"/>
        <v/>
      </c>
      <c r="BI59" s="4" t="str">
        <f t="shared" si="85"/>
        <v/>
      </c>
      <c r="BJ59" s="4" t="str">
        <f t="shared" si="85"/>
        <v/>
      </c>
      <c r="BK59" s="4" t="str">
        <f t="shared" si="85"/>
        <v/>
      </c>
      <c r="BL59" s="4" t="str">
        <f t="shared" si="85"/>
        <v/>
      </c>
      <c r="BM59" s="4" t="str">
        <f t="shared" si="85"/>
        <v/>
      </c>
      <c r="BN59" s="4" t="str">
        <f t="shared" si="85"/>
        <v/>
      </c>
      <c r="BO59" s="4" t="str">
        <f t="shared" si="85"/>
        <v/>
      </c>
      <c r="BP59" s="4" t="str">
        <f t="shared" si="85"/>
        <v/>
      </c>
      <c r="BQ59" s="4" t="str">
        <f t="shared" si="85"/>
        <v/>
      </c>
      <c r="BR59" s="4" t="str">
        <f t="shared" ref="BR59:BT64" si="86">IF(X59=0,"","*")</f>
        <v/>
      </c>
      <c r="BS59" s="4" t="str">
        <f t="shared" si="86"/>
        <v/>
      </c>
      <c r="BT59" s="4" t="str">
        <f t="shared" si="86"/>
        <v/>
      </c>
      <c r="BU59" s="4"/>
      <c r="BV59" s="4" t="str">
        <f t="shared" ref="BV59:BW64" si="87">IF(AB59=0,"","*")</f>
        <v/>
      </c>
      <c r="BW59" s="4" t="str">
        <f t="shared" si="87"/>
        <v/>
      </c>
    </row>
    <row r="60" spans="1:75" ht="17" hidden="1" customHeight="1" x14ac:dyDescent="0.35">
      <c r="A60" t="s">
        <v>151</v>
      </c>
      <c r="B60" s="4"/>
      <c r="C60" s="4"/>
      <c r="D60" s="4"/>
      <c r="E60" s="6">
        <f t="shared" si="81"/>
        <v>0</v>
      </c>
      <c r="F60" s="4"/>
      <c r="G60" s="4"/>
      <c r="H60" s="5"/>
      <c r="I60" s="5"/>
      <c r="J60" s="5"/>
      <c r="K60" s="5"/>
      <c r="L60" s="5"/>
      <c r="M60" s="5"/>
      <c r="N60" s="5"/>
      <c r="O60" s="5"/>
      <c r="P60" s="5"/>
      <c r="Q60" s="5"/>
      <c r="R60" s="5"/>
      <c r="S60" s="5"/>
      <c r="T60" s="5"/>
      <c r="U60" s="5"/>
      <c r="V60" s="5"/>
      <c r="W60" s="5"/>
      <c r="X60" s="5"/>
      <c r="Y60" s="5"/>
      <c r="Z60" s="5"/>
      <c r="AA60" s="5"/>
      <c r="AB60" s="5"/>
      <c r="AC60" s="5"/>
      <c r="AE60" s="4" t="str">
        <f t="shared" si="82"/>
        <v/>
      </c>
      <c r="AF60" s="4" t="str">
        <f t="shared" si="82"/>
        <v/>
      </c>
      <c r="AG60" s="4" t="str">
        <f t="shared" si="82"/>
        <v/>
      </c>
      <c r="AH60" s="4" t="str">
        <f t="shared" si="82"/>
        <v/>
      </c>
      <c r="AI60" s="4" t="str">
        <f t="shared" si="82"/>
        <v/>
      </c>
      <c r="AJ60" s="4" t="str">
        <f t="shared" si="82"/>
        <v/>
      </c>
      <c r="AK60" s="4" t="str">
        <f t="shared" si="82"/>
        <v/>
      </c>
      <c r="AL60" s="4" t="str">
        <f t="shared" si="82"/>
        <v/>
      </c>
      <c r="AM60" s="4" t="str">
        <f t="shared" si="82"/>
        <v/>
      </c>
      <c r="AN60" s="4" t="str">
        <f t="shared" si="82"/>
        <v/>
      </c>
      <c r="AO60" s="4" t="str">
        <f t="shared" si="83"/>
        <v/>
      </c>
      <c r="AP60" s="4" t="str">
        <f t="shared" si="83"/>
        <v/>
      </c>
      <c r="AQ60" s="4" t="str">
        <f t="shared" si="83"/>
        <v/>
      </c>
      <c r="AR60" s="4" t="str">
        <f t="shared" si="83"/>
        <v/>
      </c>
      <c r="AS60" s="4" t="str">
        <f t="shared" si="83"/>
        <v/>
      </c>
      <c r="AT60" s="4" t="str">
        <f t="shared" si="83"/>
        <v/>
      </c>
      <c r="AU60" s="4" t="str">
        <f t="shared" si="83"/>
        <v/>
      </c>
      <c r="AV60" s="4" t="str">
        <f t="shared" si="83"/>
        <v/>
      </c>
      <c r="AW60" s="4" t="str">
        <f t="shared" si="83"/>
        <v/>
      </c>
      <c r="AX60" s="4"/>
      <c r="AY60" s="4" t="str">
        <f t="shared" si="84"/>
        <v/>
      </c>
      <c r="AZ60" s="4" t="str">
        <f t="shared" si="84"/>
        <v/>
      </c>
      <c r="BB60" s="4" t="str">
        <f t="shared" si="85"/>
        <v/>
      </c>
      <c r="BC60" s="4" t="str">
        <f t="shared" si="85"/>
        <v/>
      </c>
      <c r="BD60" s="4" t="str">
        <f t="shared" si="85"/>
        <v/>
      </c>
      <c r="BE60" s="4" t="str">
        <f t="shared" si="85"/>
        <v/>
      </c>
      <c r="BF60" s="4" t="str">
        <f t="shared" si="85"/>
        <v/>
      </c>
      <c r="BG60" s="4" t="str">
        <f t="shared" si="85"/>
        <v/>
      </c>
      <c r="BH60" s="4" t="str">
        <f t="shared" si="85"/>
        <v/>
      </c>
      <c r="BI60" s="4" t="str">
        <f t="shared" si="85"/>
        <v/>
      </c>
      <c r="BJ60" s="4" t="str">
        <f t="shared" si="85"/>
        <v/>
      </c>
      <c r="BK60" s="4" t="str">
        <f t="shared" si="85"/>
        <v/>
      </c>
      <c r="BL60" s="4" t="str">
        <f t="shared" si="85"/>
        <v/>
      </c>
      <c r="BM60" s="4" t="str">
        <f t="shared" si="85"/>
        <v/>
      </c>
      <c r="BN60" s="4" t="str">
        <f t="shared" si="85"/>
        <v/>
      </c>
      <c r="BO60" s="4" t="str">
        <f t="shared" si="85"/>
        <v/>
      </c>
      <c r="BP60" s="4" t="str">
        <f t="shared" si="85"/>
        <v/>
      </c>
      <c r="BQ60" s="4" t="str">
        <f t="shared" si="85"/>
        <v/>
      </c>
      <c r="BR60" s="4" t="str">
        <f t="shared" si="86"/>
        <v/>
      </c>
      <c r="BS60" s="4" t="str">
        <f t="shared" si="86"/>
        <v/>
      </c>
      <c r="BT60" s="4" t="str">
        <f t="shared" si="86"/>
        <v/>
      </c>
      <c r="BU60" s="4"/>
      <c r="BV60" s="4" t="str">
        <f t="shared" si="87"/>
        <v/>
      </c>
      <c r="BW60" s="4" t="str">
        <f t="shared" si="87"/>
        <v/>
      </c>
    </row>
    <row r="61" spans="1:75" hidden="1" x14ac:dyDescent="0.35">
      <c r="A61" t="s">
        <v>152</v>
      </c>
      <c r="B61" s="4"/>
      <c r="C61" s="26"/>
      <c r="D61" s="51"/>
      <c r="E61" s="6">
        <f t="shared" si="81"/>
        <v>0</v>
      </c>
      <c r="F61" s="4"/>
      <c r="G61" s="4"/>
      <c r="H61" s="4"/>
      <c r="I61" s="4"/>
      <c r="J61" s="4"/>
      <c r="K61" s="4"/>
      <c r="L61" s="4"/>
      <c r="M61" s="4"/>
      <c r="N61" s="4"/>
      <c r="O61" s="4"/>
      <c r="P61" s="4"/>
      <c r="Q61" s="4"/>
      <c r="R61" s="4"/>
      <c r="S61" s="4"/>
      <c r="T61" s="4"/>
      <c r="U61" s="4"/>
      <c r="V61" s="5"/>
      <c r="W61" s="4"/>
      <c r="X61" s="4"/>
      <c r="Y61" s="49"/>
      <c r="Z61" s="4"/>
      <c r="AA61" s="4"/>
      <c r="AB61" s="4"/>
      <c r="AC61" s="4"/>
      <c r="AE61" s="4" t="str">
        <f t="shared" si="82"/>
        <v/>
      </c>
      <c r="AF61" s="4" t="str">
        <f t="shared" si="82"/>
        <v/>
      </c>
      <c r="AG61" s="4" t="str">
        <f t="shared" si="82"/>
        <v/>
      </c>
      <c r="AH61" s="4" t="str">
        <f t="shared" si="82"/>
        <v/>
      </c>
      <c r="AI61" s="4" t="str">
        <f t="shared" si="82"/>
        <v/>
      </c>
      <c r="AJ61" s="4" t="str">
        <f t="shared" si="82"/>
        <v/>
      </c>
      <c r="AK61" s="4" t="str">
        <f t="shared" si="82"/>
        <v/>
      </c>
      <c r="AL61" s="4" t="str">
        <f t="shared" si="82"/>
        <v/>
      </c>
      <c r="AM61" s="4" t="str">
        <f t="shared" si="82"/>
        <v/>
      </c>
      <c r="AN61" s="4" t="str">
        <f t="shared" si="82"/>
        <v/>
      </c>
      <c r="AO61" s="4" t="str">
        <f t="shared" si="82"/>
        <v/>
      </c>
      <c r="AP61" s="4" t="str">
        <f t="shared" si="83"/>
        <v/>
      </c>
      <c r="AQ61" s="4" t="str">
        <f t="shared" si="83"/>
        <v/>
      </c>
      <c r="AR61" s="4" t="str">
        <f t="shared" si="83"/>
        <v/>
      </c>
      <c r="AS61" s="4" t="str">
        <f t="shared" si="83"/>
        <v/>
      </c>
      <c r="AT61" s="4" t="str">
        <f t="shared" si="83"/>
        <v/>
      </c>
      <c r="AU61" s="4" t="str">
        <f t="shared" si="83"/>
        <v/>
      </c>
      <c r="AV61" s="4" t="str">
        <f t="shared" si="83"/>
        <v/>
      </c>
      <c r="AW61" s="4" t="str">
        <f t="shared" si="83"/>
        <v/>
      </c>
      <c r="AX61" s="4"/>
      <c r="AY61" s="4" t="str">
        <f t="shared" si="84"/>
        <v/>
      </c>
      <c r="AZ61" s="4" t="str">
        <f t="shared" si="84"/>
        <v/>
      </c>
      <c r="BB61" s="4" t="str">
        <f t="shared" si="85"/>
        <v/>
      </c>
      <c r="BC61" s="4" t="str">
        <f t="shared" si="85"/>
        <v/>
      </c>
      <c r="BD61" s="4" t="str">
        <f t="shared" si="85"/>
        <v/>
      </c>
      <c r="BE61" s="4" t="str">
        <f t="shared" si="85"/>
        <v/>
      </c>
      <c r="BF61" s="4" t="str">
        <f t="shared" si="85"/>
        <v/>
      </c>
      <c r="BG61" s="4" t="str">
        <f t="shared" si="85"/>
        <v/>
      </c>
      <c r="BH61" s="4" t="str">
        <f t="shared" si="85"/>
        <v/>
      </c>
      <c r="BI61" s="4" t="str">
        <f t="shared" si="85"/>
        <v/>
      </c>
      <c r="BJ61" s="4" t="str">
        <f t="shared" si="85"/>
        <v/>
      </c>
      <c r="BK61" s="4" t="str">
        <f t="shared" si="85"/>
        <v/>
      </c>
      <c r="BL61" s="4" t="str">
        <f t="shared" si="85"/>
        <v/>
      </c>
      <c r="BM61" s="4" t="str">
        <f t="shared" si="85"/>
        <v/>
      </c>
      <c r="BN61" s="4" t="str">
        <f t="shared" si="85"/>
        <v/>
      </c>
      <c r="BO61" s="4" t="str">
        <f t="shared" si="85"/>
        <v/>
      </c>
      <c r="BP61" s="4" t="str">
        <f t="shared" si="85"/>
        <v/>
      </c>
      <c r="BQ61" s="4" t="str">
        <f t="shared" si="85"/>
        <v/>
      </c>
      <c r="BR61" s="4" t="str">
        <f t="shared" si="86"/>
        <v/>
      </c>
      <c r="BS61" s="4" t="str">
        <f t="shared" si="86"/>
        <v/>
      </c>
      <c r="BT61" s="4" t="str">
        <f t="shared" si="86"/>
        <v/>
      </c>
      <c r="BU61" s="4"/>
      <c r="BV61" s="4" t="str">
        <f t="shared" si="87"/>
        <v/>
      </c>
      <c r="BW61" s="4" t="str">
        <f t="shared" si="87"/>
        <v/>
      </c>
    </row>
    <row r="62" spans="1:75" hidden="1" x14ac:dyDescent="0.35">
      <c r="A62" t="s">
        <v>153</v>
      </c>
      <c r="B62" s="4"/>
      <c r="C62" s="4"/>
      <c r="D62" s="4"/>
      <c r="E62" s="6">
        <f t="shared" si="81"/>
        <v>0</v>
      </c>
      <c r="F62" s="4"/>
      <c r="G62" s="4"/>
      <c r="H62" s="4"/>
      <c r="I62" s="4"/>
      <c r="J62" s="4"/>
      <c r="K62" s="4"/>
      <c r="L62" s="4"/>
      <c r="M62" s="4"/>
      <c r="N62" s="4"/>
      <c r="O62" s="4"/>
      <c r="P62" s="4"/>
      <c r="Q62" s="4"/>
      <c r="R62" s="4"/>
      <c r="S62" s="4"/>
      <c r="T62" s="4"/>
      <c r="U62" s="4"/>
      <c r="V62" s="5"/>
      <c r="W62" s="4"/>
      <c r="X62" s="4"/>
      <c r="Y62" s="49"/>
      <c r="Z62" s="4"/>
      <c r="AA62" s="4"/>
      <c r="AB62" s="4"/>
      <c r="AC62" s="4"/>
      <c r="AE62" s="4" t="str">
        <f t="shared" si="82"/>
        <v/>
      </c>
      <c r="AF62" s="4" t="str">
        <f t="shared" si="82"/>
        <v/>
      </c>
      <c r="AG62" s="4" t="str">
        <f t="shared" si="82"/>
        <v/>
      </c>
      <c r="AH62" s="4" t="str">
        <f t="shared" si="82"/>
        <v/>
      </c>
      <c r="AI62" s="4" t="str">
        <f t="shared" si="82"/>
        <v/>
      </c>
      <c r="AJ62" s="4" t="str">
        <f t="shared" si="82"/>
        <v/>
      </c>
      <c r="AK62" s="4" t="str">
        <f t="shared" si="82"/>
        <v/>
      </c>
      <c r="AL62" s="4" t="str">
        <f t="shared" si="82"/>
        <v/>
      </c>
      <c r="AM62" s="4" t="str">
        <f t="shared" si="82"/>
        <v/>
      </c>
      <c r="AN62" s="4" t="str">
        <f t="shared" si="82"/>
        <v/>
      </c>
      <c r="AO62" s="4" t="str">
        <f t="shared" si="82"/>
        <v/>
      </c>
      <c r="AP62" s="4" t="str">
        <f t="shared" si="83"/>
        <v/>
      </c>
      <c r="AQ62" s="4" t="str">
        <f t="shared" si="83"/>
        <v/>
      </c>
      <c r="AR62" s="4" t="str">
        <f t="shared" si="83"/>
        <v/>
      </c>
      <c r="AS62" s="4" t="str">
        <f t="shared" si="83"/>
        <v/>
      </c>
      <c r="AT62" s="4" t="str">
        <f t="shared" si="83"/>
        <v/>
      </c>
      <c r="AU62" s="4" t="str">
        <f t="shared" si="83"/>
        <v/>
      </c>
      <c r="AV62" s="4" t="str">
        <f t="shared" si="83"/>
        <v/>
      </c>
      <c r="AW62" s="4" t="str">
        <f t="shared" si="83"/>
        <v/>
      </c>
      <c r="AX62" s="4"/>
      <c r="AY62" s="4" t="str">
        <f t="shared" si="84"/>
        <v/>
      </c>
      <c r="AZ62" s="4" t="str">
        <f t="shared" si="84"/>
        <v/>
      </c>
      <c r="BB62" s="4" t="str">
        <f t="shared" si="85"/>
        <v/>
      </c>
      <c r="BC62" s="4" t="str">
        <f t="shared" si="85"/>
        <v/>
      </c>
      <c r="BD62" s="4" t="str">
        <f t="shared" si="85"/>
        <v/>
      </c>
      <c r="BE62" s="4" t="str">
        <f t="shared" si="85"/>
        <v/>
      </c>
      <c r="BF62" s="4" t="str">
        <f t="shared" si="85"/>
        <v/>
      </c>
      <c r="BG62" s="4" t="str">
        <f t="shared" si="85"/>
        <v/>
      </c>
      <c r="BH62" s="4" t="str">
        <f t="shared" si="85"/>
        <v/>
      </c>
      <c r="BI62" s="4" t="str">
        <f t="shared" si="85"/>
        <v/>
      </c>
      <c r="BJ62" s="4" t="str">
        <f t="shared" si="85"/>
        <v/>
      </c>
      <c r="BK62" s="4" t="str">
        <f t="shared" si="85"/>
        <v/>
      </c>
      <c r="BL62" s="4" t="str">
        <f t="shared" si="85"/>
        <v/>
      </c>
      <c r="BM62" s="4" t="str">
        <f t="shared" si="85"/>
        <v/>
      </c>
      <c r="BN62" s="4" t="str">
        <f t="shared" si="85"/>
        <v/>
      </c>
      <c r="BO62" s="4" t="str">
        <f t="shared" si="85"/>
        <v/>
      </c>
      <c r="BP62" s="4" t="str">
        <f t="shared" si="85"/>
        <v/>
      </c>
      <c r="BQ62" s="4" t="str">
        <f t="shared" si="85"/>
        <v/>
      </c>
      <c r="BR62" s="4" t="str">
        <f t="shared" si="86"/>
        <v/>
      </c>
      <c r="BS62" s="4" t="str">
        <f t="shared" si="86"/>
        <v/>
      </c>
      <c r="BT62" s="4" t="str">
        <f t="shared" si="86"/>
        <v/>
      </c>
      <c r="BU62" s="4"/>
      <c r="BV62" s="4" t="str">
        <f t="shared" si="87"/>
        <v/>
      </c>
      <c r="BW62" s="4" t="str">
        <f t="shared" si="87"/>
        <v/>
      </c>
    </row>
    <row r="63" spans="1:75" hidden="1" x14ac:dyDescent="0.35">
      <c r="A63" t="s">
        <v>154</v>
      </c>
      <c r="B63" s="4"/>
      <c r="C63" s="4"/>
      <c r="D63" s="4"/>
      <c r="E63" s="6">
        <f t="shared" si="81"/>
        <v>0</v>
      </c>
      <c r="F63" s="4"/>
      <c r="G63" s="4"/>
      <c r="H63" s="4"/>
      <c r="I63" s="4"/>
      <c r="J63" s="4"/>
      <c r="K63" s="4"/>
      <c r="L63" s="4"/>
      <c r="M63" s="4"/>
      <c r="N63" s="4"/>
      <c r="O63" s="4"/>
      <c r="P63" s="4"/>
      <c r="Q63" s="4"/>
      <c r="R63" s="4"/>
      <c r="S63" s="4"/>
      <c r="T63" s="4"/>
      <c r="U63" s="4"/>
      <c r="V63" s="5"/>
      <c r="W63" s="4"/>
      <c r="X63" s="4"/>
      <c r="Y63" s="49"/>
      <c r="Z63" s="4"/>
      <c r="AA63" s="4"/>
      <c r="AB63" s="4"/>
      <c r="AC63" s="4"/>
      <c r="AE63" s="4" t="str">
        <f t="shared" si="82"/>
        <v/>
      </c>
      <c r="AF63" s="4" t="str">
        <f t="shared" si="82"/>
        <v/>
      </c>
      <c r="AG63" s="4" t="str">
        <f t="shared" si="82"/>
        <v/>
      </c>
      <c r="AH63" s="4" t="str">
        <f t="shared" si="82"/>
        <v/>
      </c>
      <c r="AI63" s="4" t="str">
        <f t="shared" si="82"/>
        <v/>
      </c>
      <c r="AJ63" s="4" t="str">
        <f t="shared" si="82"/>
        <v/>
      </c>
      <c r="AK63" s="4" t="str">
        <f t="shared" si="82"/>
        <v/>
      </c>
      <c r="AL63" s="4" t="str">
        <f t="shared" si="82"/>
        <v/>
      </c>
      <c r="AM63" s="4" t="str">
        <f t="shared" si="82"/>
        <v/>
      </c>
      <c r="AN63" s="4" t="str">
        <f t="shared" si="82"/>
        <v/>
      </c>
      <c r="AO63" s="4" t="str">
        <f t="shared" si="82"/>
        <v/>
      </c>
      <c r="AP63" s="4" t="str">
        <f t="shared" si="83"/>
        <v/>
      </c>
      <c r="AQ63" s="4" t="str">
        <f t="shared" si="83"/>
        <v/>
      </c>
      <c r="AR63" s="4" t="str">
        <f t="shared" si="83"/>
        <v/>
      </c>
      <c r="AS63" s="4" t="str">
        <f t="shared" si="83"/>
        <v/>
      </c>
      <c r="AT63" s="4" t="str">
        <f t="shared" si="83"/>
        <v/>
      </c>
      <c r="AU63" s="4" t="str">
        <f t="shared" si="83"/>
        <v/>
      </c>
      <c r="AV63" s="4" t="str">
        <f t="shared" si="83"/>
        <v/>
      </c>
      <c r="AW63" s="4" t="str">
        <f t="shared" si="83"/>
        <v/>
      </c>
      <c r="AX63" s="4"/>
      <c r="AY63" s="4" t="str">
        <f t="shared" si="84"/>
        <v/>
      </c>
      <c r="AZ63" s="4" t="str">
        <f t="shared" si="84"/>
        <v/>
      </c>
      <c r="BB63" s="4" t="str">
        <f t="shared" si="85"/>
        <v/>
      </c>
      <c r="BC63" s="4" t="str">
        <f t="shared" si="85"/>
        <v/>
      </c>
      <c r="BD63" s="4" t="str">
        <f t="shared" si="85"/>
        <v/>
      </c>
      <c r="BE63" s="4" t="str">
        <f t="shared" si="85"/>
        <v/>
      </c>
      <c r="BF63" s="4" t="str">
        <f t="shared" si="85"/>
        <v/>
      </c>
      <c r="BG63" s="4" t="str">
        <f t="shared" si="85"/>
        <v/>
      </c>
      <c r="BH63" s="4" t="str">
        <f t="shared" si="85"/>
        <v/>
      </c>
      <c r="BI63" s="4" t="str">
        <f t="shared" si="85"/>
        <v/>
      </c>
      <c r="BJ63" s="4" t="str">
        <f t="shared" si="85"/>
        <v/>
      </c>
      <c r="BK63" s="4" t="str">
        <f t="shared" si="85"/>
        <v/>
      </c>
      <c r="BL63" s="4" t="str">
        <f t="shared" si="85"/>
        <v/>
      </c>
      <c r="BM63" s="4" t="str">
        <f t="shared" si="85"/>
        <v/>
      </c>
      <c r="BN63" s="4" t="str">
        <f t="shared" si="85"/>
        <v/>
      </c>
      <c r="BO63" s="4" t="str">
        <f t="shared" si="85"/>
        <v/>
      </c>
      <c r="BP63" s="4" t="str">
        <f t="shared" si="85"/>
        <v/>
      </c>
      <c r="BQ63" s="4" t="str">
        <f t="shared" si="85"/>
        <v/>
      </c>
      <c r="BR63" s="4" t="str">
        <f t="shared" si="86"/>
        <v/>
      </c>
      <c r="BS63" s="4" t="str">
        <f t="shared" si="86"/>
        <v/>
      </c>
      <c r="BT63" s="4" t="str">
        <f t="shared" si="86"/>
        <v/>
      </c>
      <c r="BU63" s="4"/>
      <c r="BV63" s="4" t="str">
        <f t="shared" si="87"/>
        <v/>
      </c>
      <c r="BW63" s="4" t="str">
        <f t="shared" si="87"/>
        <v/>
      </c>
    </row>
    <row r="64" spans="1:75" hidden="1" x14ac:dyDescent="0.35">
      <c r="A64" t="s">
        <v>155</v>
      </c>
      <c r="B64" s="4"/>
      <c r="C64" s="4"/>
      <c r="D64" s="4"/>
      <c r="E64" s="6">
        <f t="shared" si="81"/>
        <v>0</v>
      </c>
      <c r="F64" s="4"/>
      <c r="G64" s="4"/>
      <c r="H64" s="4"/>
      <c r="I64" s="4"/>
      <c r="J64" s="4"/>
      <c r="K64" s="4"/>
      <c r="L64" s="4"/>
      <c r="M64" s="4"/>
      <c r="N64" s="4"/>
      <c r="O64" s="4"/>
      <c r="P64" s="4"/>
      <c r="Q64" s="4"/>
      <c r="R64" s="4"/>
      <c r="S64" s="4"/>
      <c r="T64" s="4"/>
      <c r="U64" s="4"/>
      <c r="V64" s="4"/>
      <c r="W64" s="4"/>
      <c r="X64" s="4"/>
      <c r="Y64" s="49"/>
      <c r="Z64" s="4"/>
      <c r="AA64" s="4"/>
      <c r="AB64" s="4"/>
      <c r="AC64" s="4"/>
      <c r="AE64" s="4" t="str">
        <f t="shared" si="82"/>
        <v/>
      </c>
      <c r="AF64" s="4" t="str">
        <f t="shared" si="82"/>
        <v/>
      </c>
      <c r="AG64" s="4" t="str">
        <f t="shared" si="82"/>
        <v/>
      </c>
      <c r="AH64" s="4" t="str">
        <f t="shared" si="82"/>
        <v/>
      </c>
      <c r="AI64" s="4" t="str">
        <f t="shared" si="82"/>
        <v/>
      </c>
      <c r="AJ64" s="4" t="str">
        <f t="shared" si="82"/>
        <v/>
      </c>
      <c r="AK64" s="4" t="str">
        <f t="shared" si="82"/>
        <v/>
      </c>
      <c r="AL64" s="4" t="str">
        <f t="shared" si="82"/>
        <v/>
      </c>
      <c r="AM64" s="4" t="str">
        <f t="shared" si="82"/>
        <v/>
      </c>
      <c r="AN64" s="4" t="str">
        <f t="shared" si="82"/>
        <v/>
      </c>
      <c r="AO64" s="4" t="str">
        <f t="shared" si="82"/>
        <v/>
      </c>
      <c r="AP64" s="4" t="str">
        <f t="shared" si="83"/>
        <v/>
      </c>
      <c r="AQ64" s="4" t="str">
        <f t="shared" si="83"/>
        <v/>
      </c>
      <c r="AR64" s="4" t="str">
        <f t="shared" si="83"/>
        <v/>
      </c>
      <c r="AS64" s="4" t="str">
        <f t="shared" si="83"/>
        <v/>
      </c>
      <c r="AT64" s="4" t="str">
        <f t="shared" si="83"/>
        <v/>
      </c>
      <c r="AU64" s="4" t="str">
        <f t="shared" si="83"/>
        <v/>
      </c>
      <c r="AV64" s="4" t="str">
        <f t="shared" si="83"/>
        <v/>
      </c>
      <c r="AW64" s="4" t="str">
        <f t="shared" si="83"/>
        <v/>
      </c>
      <c r="AX64" s="4"/>
      <c r="AY64" s="4" t="str">
        <f t="shared" si="84"/>
        <v/>
      </c>
      <c r="AZ64" s="4" t="str">
        <f t="shared" si="84"/>
        <v/>
      </c>
      <c r="BB64" s="4" t="str">
        <f t="shared" si="85"/>
        <v/>
      </c>
      <c r="BC64" s="4" t="str">
        <f t="shared" si="85"/>
        <v/>
      </c>
      <c r="BD64" s="4" t="str">
        <f t="shared" si="85"/>
        <v/>
      </c>
      <c r="BE64" s="4" t="str">
        <f t="shared" si="85"/>
        <v/>
      </c>
      <c r="BF64" s="4" t="str">
        <f t="shared" si="85"/>
        <v/>
      </c>
      <c r="BG64" s="4" t="str">
        <f t="shared" si="85"/>
        <v/>
      </c>
      <c r="BH64" s="4" t="str">
        <f t="shared" si="85"/>
        <v/>
      </c>
      <c r="BI64" s="4" t="str">
        <f t="shared" si="85"/>
        <v/>
      </c>
      <c r="BJ64" s="4" t="str">
        <f t="shared" si="85"/>
        <v/>
      </c>
      <c r="BK64" s="4" t="str">
        <f t="shared" si="85"/>
        <v/>
      </c>
      <c r="BL64" s="4" t="str">
        <f t="shared" si="85"/>
        <v/>
      </c>
      <c r="BM64" s="4" t="str">
        <f t="shared" si="85"/>
        <v/>
      </c>
      <c r="BN64" s="4" t="str">
        <f t="shared" si="85"/>
        <v/>
      </c>
      <c r="BO64" s="4" t="str">
        <f t="shared" si="85"/>
        <v/>
      </c>
      <c r="BP64" s="4" t="str">
        <f t="shared" si="85"/>
        <v/>
      </c>
      <c r="BQ64" s="4" t="str">
        <f t="shared" si="85"/>
        <v/>
      </c>
      <c r="BR64" s="4" t="str">
        <f t="shared" si="86"/>
        <v/>
      </c>
      <c r="BS64" s="4" t="str">
        <f t="shared" si="86"/>
        <v/>
      </c>
      <c r="BT64" s="4" t="str">
        <f t="shared" si="86"/>
        <v/>
      </c>
      <c r="BU64" s="4"/>
      <c r="BV64" s="4" t="str">
        <f t="shared" si="87"/>
        <v/>
      </c>
      <c r="BW64" s="4" t="str">
        <f t="shared" si="87"/>
        <v/>
      </c>
    </row>
    <row r="65" spans="1:75" hidden="1" x14ac:dyDescent="0.35">
      <c r="A65" t="s">
        <v>156</v>
      </c>
      <c r="B65" s="4"/>
      <c r="C65" s="4"/>
      <c r="D65" s="4"/>
      <c r="E65" s="6">
        <f t="shared" si="81"/>
        <v>0</v>
      </c>
      <c r="F65" s="4"/>
      <c r="G65" s="4"/>
      <c r="H65" s="4"/>
      <c r="I65" s="4"/>
      <c r="J65" s="4"/>
      <c r="K65" s="4"/>
      <c r="L65" s="4"/>
      <c r="M65" s="4"/>
      <c r="N65" s="4"/>
      <c r="O65" s="4"/>
      <c r="P65" s="4"/>
      <c r="Q65" s="4"/>
      <c r="R65" s="4"/>
      <c r="S65" s="4"/>
      <c r="T65" s="4"/>
      <c r="U65" s="4"/>
      <c r="V65" s="4"/>
      <c r="W65" s="4"/>
      <c r="X65" s="4"/>
      <c r="Y65" s="4"/>
      <c r="Z65" s="4"/>
      <c r="AA65" s="4"/>
      <c r="AB65" s="4"/>
      <c r="AC65" s="4"/>
      <c r="AE65" s="4"/>
      <c r="AF65" s="4"/>
      <c r="AG65" s="4"/>
      <c r="AH65" s="4"/>
      <c r="AI65" s="4"/>
      <c r="AJ65" s="4"/>
      <c r="AK65" s="4"/>
      <c r="AL65" s="4"/>
      <c r="AM65" s="4"/>
      <c r="AN65" s="4"/>
      <c r="AO65" s="4"/>
      <c r="AP65" s="4" t="str">
        <f t="shared" si="83"/>
        <v/>
      </c>
      <c r="AQ65" s="4" t="str">
        <f t="shared" si="83"/>
        <v/>
      </c>
      <c r="AR65" s="4" t="str">
        <f t="shared" si="83"/>
        <v/>
      </c>
      <c r="AS65" s="4" t="str">
        <f t="shared" si="83"/>
        <v/>
      </c>
      <c r="AT65" s="4" t="str">
        <f t="shared" si="83"/>
        <v/>
      </c>
      <c r="AU65" s="4" t="str">
        <f t="shared" si="83"/>
        <v/>
      </c>
      <c r="AV65" s="4" t="str">
        <f t="shared" si="83"/>
        <v/>
      </c>
      <c r="AW65" s="4" t="str">
        <f t="shared" si="83"/>
        <v/>
      </c>
      <c r="AX65" s="4"/>
      <c r="AY65" s="4"/>
      <c r="AZ65" s="4"/>
      <c r="BB65" s="4"/>
      <c r="BC65" s="4"/>
      <c r="BD65" s="4"/>
      <c r="BE65" s="4"/>
      <c r="BF65" s="4"/>
      <c r="BG65" s="4"/>
      <c r="BH65" s="4"/>
      <c r="BI65" s="4"/>
      <c r="BJ65" s="4"/>
      <c r="BK65" s="4"/>
      <c r="BL65" s="4"/>
      <c r="BM65" s="4"/>
      <c r="BN65" s="4"/>
      <c r="BO65" s="4"/>
      <c r="BP65" s="4"/>
      <c r="BQ65" s="4"/>
      <c r="BR65" s="4"/>
      <c r="BS65" s="4"/>
      <c r="BT65" s="4"/>
      <c r="BU65" s="4"/>
      <c r="BV65" s="4"/>
      <c r="BW65" s="4"/>
    </row>
    <row r="66" spans="1:75" hidden="1" x14ac:dyDescent="0.35">
      <c r="A66" t="s">
        <v>157</v>
      </c>
      <c r="B66" s="4"/>
      <c r="C66" s="4"/>
      <c r="D66" s="4"/>
      <c r="E66" s="6">
        <f t="shared" si="81"/>
        <v>0</v>
      </c>
      <c r="F66" s="4"/>
      <c r="G66" s="4"/>
      <c r="H66" s="4"/>
      <c r="I66" s="4"/>
      <c r="J66" s="4"/>
      <c r="K66" s="4"/>
      <c r="L66" s="4"/>
      <c r="M66" s="4"/>
      <c r="N66" s="4"/>
      <c r="O66" s="4"/>
      <c r="P66" s="4"/>
      <c r="Q66" s="4"/>
      <c r="R66" s="4"/>
      <c r="S66" s="4"/>
      <c r="T66" s="4"/>
      <c r="U66" s="4"/>
      <c r="V66" s="4"/>
      <c r="W66" s="4"/>
      <c r="X66" s="4"/>
      <c r="Y66" s="4"/>
      <c r="Z66" s="4"/>
      <c r="AA66" s="4"/>
      <c r="AB66" s="4"/>
      <c r="AC66" s="4"/>
      <c r="AE66" s="4"/>
      <c r="AF66" s="4"/>
      <c r="AG66" s="4"/>
      <c r="AH66" s="4"/>
      <c r="AI66" s="4"/>
      <c r="AJ66" s="4"/>
      <c r="AK66" s="4"/>
      <c r="AL66" s="4"/>
      <c r="AM66" s="4"/>
      <c r="AN66" s="4"/>
      <c r="AO66" s="4"/>
      <c r="AP66" s="4" t="str">
        <f t="shared" si="83"/>
        <v/>
      </c>
      <c r="AQ66" s="4" t="str">
        <f t="shared" si="83"/>
        <v/>
      </c>
      <c r="AR66" s="4" t="str">
        <f t="shared" si="83"/>
        <v/>
      </c>
      <c r="AS66" s="4" t="str">
        <f t="shared" si="83"/>
        <v/>
      </c>
      <c r="AT66" s="4" t="str">
        <f t="shared" si="83"/>
        <v/>
      </c>
      <c r="AU66" s="4" t="str">
        <f t="shared" si="83"/>
        <v/>
      </c>
      <c r="AV66" s="4" t="str">
        <f t="shared" si="83"/>
        <v/>
      </c>
      <c r="AW66" s="4" t="str">
        <f t="shared" si="83"/>
        <v/>
      </c>
      <c r="AX66" s="4"/>
      <c r="AY66" s="4"/>
      <c r="AZ66" s="4"/>
      <c r="BB66" s="4"/>
      <c r="BC66" s="4"/>
      <c r="BD66" s="4"/>
      <c r="BE66" s="4"/>
      <c r="BF66" s="4"/>
      <c r="BG66" s="4"/>
      <c r="BH66" s="4"/>
      <c r="BI66" s="4"/>
      <c r="BJ66" s="4"/>
      <c r="BK66" s="4"/>
      <c r="BL66" s="4"/>
      <c r="BM66" s="4"/>
      <c r="BN66" s="4"/>
      <c r="BO66" s="4"/>
      <c r="BP66" s="4"/>
      <c r="BQ66" s="4"/>
      <c r="BR66" s="4"/>
      <c r="BS66" s="4"/>
      <c r="BT66" s="4"/>
      <c r="BU66" s="4"/>
      <c r="BV66" s="4"/>
      <c r="BW66" s="4"/>
    </row>
    <row r="67" spans="1:75" hidden="1" x14ac:dyDescent="0.35">
      <c r="A67" t="s">
        <v>158</v>
      </c>
      <c r="B67" s="4"/>
      <c r="C67" s="4"/>
      <c r="D67" s="4"/>
      <c r="E67" s="6">
        <f t="shared" si="81"/>
        <v>0</v>
      </c>
      <c r="F67" s="4"/>
      <c r="G67" s="4"/>
      <c r="H67" s="4"/>
      <c r="I67" s="4"/>
      <c r="J67" s="4"/>
      <c r="K67" s="4"/>
      <c r="L67" s="4"/>
      <c r="M67" s="4"/>
      <c r="N67" s="4"/>
      <c r="O67" s="4"/>
      <c r="P67" s="4"/>
      <c r="Q67" s="4"/>
      <c r="R67" s="4"/>
      <c r="S67" s="4"/>
      <c r="T67" s="4"/>
      <c r="U67" s="4"/>
      <c r="V67" s="4"/>
      <c r="W67" s="4"/>
      <c r="X67" s="4"/>
      <c r="Y67" s="4"/>
      <c r="Z67" s="4"/>
      <c r="AA67" s="4"/>
      <c r="AB67" s="4"/>
      <c r="AC67" s="4"/>
      <c r="AE67" s="4"/>
      <c r="AF67" s="4"/>
      <c r="AG67" s="4"/>
      <c r="AH67" s="4"/>
      <c r="AI67" s="4"/>
      <c r="AJ67" s="4"/>
      <c r="AK67" s="4"/>
      <c r="AL67" s="4"/>
      <c r="AM67" s="4"/>
      <c r="AN67" s="4"/>
      <c r="AO67" s="4"/>
      <c r="AP67" s="4" t="str">
        <f t="shared" si="83"/>
        <v/>
      </c>
      <c r="AQ67" s="4" t="str">
        <f t="shared" si="83"/>
        <v/>
      </c>
      <c r="AR67" s="4" t="str">
        <f t="shared" si="83"/>
        <v/>
      </c>
      <c r="AS67" s="4" t="str">
        <f t="shared" si="83"/>
        <v/>
      </c>
      <c r="AT67" s="4" t="str">
        <f t="shared" si="83"/>
        <v/>
      </c>
      <c r="AU67" s="4" t="str">
        <f t="shared" si="83"/>
        <v/>
      </c>
      <c r="AV67" s="4" t="str">
        <f t="shared" si="83"/>
        <v/>
      </c>
      <c r="AW67" s="4" t="str">
        <f t="shared" si="83"/>
        <v/>
      </c>
      <c r="AX67" s="4"/>
      <c r="AY67" s="4"/>
      <c r="AZ67" s="4"/>
      <c r="BB67" s="4"/>
      <c r="BC67" s="4"/>
      <c r="BD67" s="4"/>
      <c r="BE67" s="4"/>
      <c r="BF67" s="4"/>
      <c r="BG67" s="4"/>
      <c r="BH67" s="4"/>
      <c r="BI67" s="4"/>
      <c r="BJ67" s="4"/>
      <c r="BK67" s="4"/>
      <c r="BL67" s="4"/>
      <c r="BM67" s="4"/>
      <c r="BN67" s="4"/>
      <c r="BO67" s="4"/>
      <c r="BP67" s="4"/>
      <c r="BQ67" s="4"/>
      <c r="BR67" s="4"/>
      <c r="BS67" s="4"/>
      <c r="BT67" s="4"/>
      <c r="BU67" s="4"/>
      <c r="BV67" s="4"/>
      <c r="BW67" s="4"/>
    </row>
    <row r="68" spans="1:75" hidden="1" x14ac:dyDescent="0.35">
      <c r="A68" t="s">
        <v>159</v>
      </c>
      <c r="B68" s="4"/>
      <c r="C68" s="4"/>
      <c r="D68" s="4"/>
      <c r="E68" s="6">
        <f t="shared" si="81"/>
        <v>0</v>
      </c>
      <c r="F68" s="4"/>
      <c r="G68" s="4"/>
      <c r="H68" s="4"/>
      <c r="I68" s="4"/>
      <c r="J68" s="4"/>
      <c r="K68" s="4"/>
      <c r="L68" s="4"/>
      <c r="M68" s="4"/>
      <c r="N68" s="4"/>
      <c r="O68" s="4"/>
      <c r="P68" s="4"/>
      <c r="Q68" s="4"/>
      <c r="R68" s="4"/>
      <c r="S68" s="4"/>
      <c r="T68" s="4"/>
      <c r="U68" s="4"/>
      <c r="V68" s="4"/>
      <c r="W68" s="4"/>
      <c r="X68" s="4"/>
      <c r="Y68" s="4"/>
      <c r="Z68" s="4"/>
      <c r="AA68" s="4"/>
      <c r="AB68" s="4"/>
      <c r="AC68" s="4"/>
      <c r="AE68" s="4"/>
      <c r="AF68" s="4"/>
      <c r="AG68" s="4"/>
      <c r="AH68" s="4"/>
      <c r="AI68" s="4"/>
      <c r="AJ68" s="4"/>
      <c r="AK68" s="4"/>
      <c r="AL68" s="4"/>
      <c r="AM68" s="4"/>
      <c r="AN68" s="4"/>
      <c r="AO68" s="4"/>
      <c r="AP68" s="4" t="str">
        <f t="shared" si="83"/>
        <v/>
      </c>
      <c r="AQ68" s="4" t="str">
        <f t="shared" si="83"/>
        <v/>
      </c>
      <c r="AR68" s="4" t="str">
        <f t="shared" si="83"/>
        <v/>
      </c>
      <c r="AS68" s="4" t="str">
        <f t="shared" si="83"/>
        <v/>
      </c>
      <c r="AT68" s="4" t="str">
        <f t="shared" si="83"/>
        <v/>
      </c>
      <c r="AU68" s="4" t="str">
        <f t="shared" si="83"/>
        <v/>
      </c>
      <c r="AV68" s="4" t="str">
        <f t="shared" si="83"/>
        <v/>
      </c>
      <c r="AW68" s="4" t="str">
        <f t="shared" si="83"/>
        <v/>
      </c>
      <c r="AX68" s="4"/>
      <c r="AY68" s="4"/>
      <c r="AZ68" s="4"/>
      <c r="BB68" s="4"/>
      <c r="BC68" s="4"/>
      <c r="BD68" s="4"/>
      <c r="BE68" s="4"/>
      <c r="BF68" s="4"/>
      <c r="BG68" s="4"/>
      <c r="BH68" s="4"/>
      <c r="BI68" s="4"/>
      <c r="BJ68" s="4"/>
      <c r="BK68" s="4"/>
      <c r="BL68" s="4"/>
      <c r="BM68" s="4"/>
      <c r="BN68" s="4"/>
      <c r="BO68" s="4"/>
      <c r="BP68" s="4"/>
      <c r="BQ68" s="4"/>
      <c r="BR68" s="4"/>
      <c r="BS68" s="4"/>
      <c r="BT68" s="4"/>
      <c r="BU68" s="4"/>
      <c r="BV68" s="4"/>
      <c r="BW68" s="4"/>
    </row>
    <row r="69" spans="1:75" hidden="1" x14ac:dyDescent="0.35">
      <c r="A69" t="s">
        <v>160</v>
      </c>
      <c r="B69" s="4"/>
      <c r="C69" s="4"/>
      <c r="D69" s="4"/>
      <c r="E69" s="6">
        <f t="shared" si="81"/>
        <v>0</v>
      </c>
      <c r="F69" s="4"/>
      <c r="G69" s="4"/>
      <c r="H69" s="4"/>
      <c r="I69" s="4"/>
      <c r="J69" s="4"/>
      <c r="K69" s="4"/>
      <c r="L69" s="4"/>
      <c r="M69" s="4"/>
      <c r="N69" s="4"/>
      <c r="O69" s="4"/>
      <c r="P69" s="4"/>
      <c r="Q69" s="4"/>
      <c r="R69" s="4"/>
      <c r="S69" s="4"/>
      <c r="T69" s="4"/>
      <c r="U69" s="4"/>
      <c r="V69" s="4"/>
      <c r="W69" s="4"/>
      <c r="X69" s="4"/>
      <c r="Y69" s="4"/>
      <c r="Z69" s="4"/>
      <c r="AA69" s="4"/>
      <c r="AB69" s="4"/>
      <c r="AC69" s="4"/>
      <c r="AE69" s="4"/>
      <c r="AF69" s="4"/>
      <c r="AG69" s="4"/>
      <c r="AH69" s="4"/>
      <c r="AI69" s="4"/>
      <c r="AJ69" s="4"/>
      <c r="AK69" s="4"/>
      <c r="AL69" s="4"/>
      <c r="AM69" s="4"/>
      <c r="AN69" s="4"/>
      <c r="AO69" s="4"/>
      <c r="AP69" s="4"/>
      <c r="AQ69" s="4"/>
      <c r="AR69" s="4"/>
      <c r="AS69" s="4"/>
      <c r="AT69" s="4"/>
      <c r="AU69" s="4"/>
      <c r="AV69" s="4"/>
      <c r="AW69" s="4"/>
      <c r="AX69" s="4"/>
      <c r="AY69" s="4"/>
      <c r="AZ69" s="4"/>
      <c r="BB69" s="4"/>
      <c r="BC69" s="4"/>
      <c r="BD69" s="4"/>
      <c r="BE69" s="4"/>
      <c r="BF69" s="4"/>
      <c r="BG69" s="4"/>
      <c r="BH69" s="4"/>
      <c r="BI69" s="4"/>
      <c r="BJ69" s="4"/>
      <c r="BK69" s="4"/>
      <c r="BL69" s="4"/>
      <c r="BM69" s="4"/>
      <c r="BN69" s="4"/>
      <c r="BO69" s="4"/>
      <c r="BP69" s="4"/>
      <c r="BQ69" s="4"/>
      <c r="BR69" s="4"/>
      <c r="BS69" s="4"/>
      <c r="BT69" s="4"/>
      <c r="BU69" s="4"/>
      <c r="BV69" s="4"/>
      <c r="BW69" s="4"/>
    </row>
    <row r="70" spans="1:75" hidden="1" x14ac:dyDescent="0.35">
      <c r="A70" t="s">
        <v>161</v>
      </c>
      <c r="B70" s="4"/>
      <c r="C70" s="4"/>
      <c r="D70" s="4"/>
      <c r="E70" s="6">
        <f t="shared" si="81"/>
        <v>0</v>
      </c>
      <c r="F70" s="4"/>
      <c r="G70" s="4"/>
      <c r="H70" s="4"/>
      <c r="I70" s="4"/>
      <c r="J70" s="4"/>
      <c r="K70" s="4"/>
      <c r="L70" s="4"/>
      <c r="M70" s="4"/>
      <c r="N70" s="4"/>
      <c r="O70" s="4"/>
      <c r="P70" s="4"/>
      <c r="Q70" s="4"/>
      <c r="R70" s="4"/>
      <c r="S70" s="4"/>
      <c r="T70" s="4"/>
      <c r="U70" s="4"/>
      <c r="V70" s="4"/>
      <c r="W70" s="4"/>
      <c r="X70" s="4"/>
      <c r="Y70" s="4"/>
      <c r="Z70" s="4"/>
      <c r="AA70" s="4"/>
      <c r="AB70" s="4"/>
      <c r="AC70" s="4"/>
      <c r="AE70" s="4"/>
      <c r="AF70" s="4"/>
      <c r="AG70" s="4"/>
      <c r="AH70" s="4"/>
      <c r="AI70" s="4"/>
      <c r="AJ70" s="4"/>
      <c r="AK70" s="4"/>
      <c r="AL70" s="4"/>
      <c r="AM70" s="4"/>
      <c r="AN70" s="4"/>
      <c r="AO70" s="4"/>
      <c r="AP70" s="4"/>
      <c r="AQ70" s="4"/>
      <c r="AR70" s="4"/>
      <c r="AS70" s="4"/>
      <c r="AT70" s="4"/>
      <c r="AU70" s="4"/>
      <c r="AV70" s="4"/>
      <c r="AW70" s="4"/>
      <c r="AX70" s="4"/>
      <c r="AY70" s="4"/>
      <c r="AZ70" s="4"/>
      <c r="BB70" s="4"/>
      <c r="BC70" s="4"/>
      <c r="BD70" s="4"/>
      <c r="BE70" s="4"/>
      <c r="BF70" s="4"/>
      <c r="BG70" s="4"/>
      <c r="BH70" s="4"/>
      <c r="BI70" s="4"/>
      <c r="BJ70" s="4"/>
      <c r="BK70" s="4"/>
      <c r="BL70" s="4"/>
      <c r="BM70" s="4"/>
      <c r="BN70" s="4"/>
      <c r="BO70" s="4"/>
      <c r="BP70" s="4"/>
      <c r="BQ70" s="4"/>
      <c r="BR70" s="4"/>
      <c r="BS70" s="4"/>
      <c r="BT70" s="4"/>
      <c r="BU70" s="4"/>
      <c r="BV70" s="4"/>
      <c r="BW70" s="4"/>
    </row>
    <row r="71" spans="1:75" hidden="1" x14ac:dyDescent="0.35">
      <c r="A71" t="s">
        <v>162</v>
      </c>
      <c r="B71" s="4"/>
      <c r="C71" s="4"/>
      <c r="D71" s="4"/>
      <c r="E71" s="6">
        <f t="shared" si="81"/>
        <v>0</v>
      </c>
      <c r="F71" s="4"/>
      <c r="G71" s="4"/>
      <c r="H71" s="4"/>
      <c r="I71" s="4"/>
      <c r="J71" s="4"/>
      <c r="K71" s="4"/>
      <c r="L71" s="4"/>
      <c r="M71" s="4"/>
      <c r="N71" s="4"/>
      <c r="O71" s="4"/>
      <c r="P71" s="4"/>
      <c r="Q71" s="4"/>
      <c r="R71" s="4"/>
      <c r="S71" s="4"/>
      <c r="T71" s="4"/>
      <c r="U71" s="4"/>
      <c r="V71" s="4"/>
      <c r="W71" s="4"/>
      <c r="X71" s="4"/>
      <c r="Y71" s="4"/>
      <c r="Z71" s="4"/>
      <c r="AA71" s="4"/>
      <c r="AB71" s="4"/>
      <c r="AC71" s="4"/>
      <c r="AE71" s="4"/>
      <c r="AF71" s="4"/>
      <c r="AG71" s="4"/>
      <c r="AH71" s="4"/>
      <c r="AI71" s="4"/>
      <c r="AJ71" s="4"/>
      <c r="AK71" s="4"/>
      <c r="AL71" s="4"/>
      <c r="AM71" s="4"/>
      <c r="AN71" s="4"/>
      <c r="AO71" s="4"/>
      <c r="AP71" s="4"/>
      <c r="AQ71" s="4"/>
      <c r="AR71" s="4"/>
      <c r="AS71" s="4"/>
      <c r="AT71" s="4"/>
      <c r="AU71" s="4"/>
      <c r="AV71" s="4"/>
      <c r="AW71" s="4"/>
      <c r="AX71" s="4"/>
      <c r="AY71" s="4"/>
      <c r="AZ71" s="4"/>
      <c r="BB71" s="4"/>
      <c r="BC71" s="4"/>
      <c r="BD71" s="4"/>
      <c r="BE71" s="4"/>
      <c r="BF71" s="4"/>
      <c r="BG71" s="4"/>
      <c r="BH71" s="4"/>
      <c r="BI71" s="4"/>
      <c r="BJ71" s="4"/>
      <c r="BK71" s="4"/>
      <c r="BL71" s="4"/>
      <c r="BM71" s="4"/>
      <c r="BN71" s="4"/>
      <c r="BO71" s="4"/>
      <c r="BP71" s="4"/>
      <c r="BQ71" s="4"/>
      <c r="BR71" s="4"/>
      <c r="BS71" s="4"/>
      <c r="BT71" s="4"/>
      <c r="BU71" s="4"/>
      <c r="BV71" s="4"/>
      <c r="BW71" s="4"/>
    </row>
    <row r="72" spans="1:75" hidden="1" x14ac:dyDescent="0.35">
      <c r="A72" t="s">
        <v>163</v>
      </c>
      <c r="B72" s="4"/>
      <c r="C72" s="4"/>
      <c r="D72" s="4"/>
      <c r="E72" s="6">
        <f t="shared" si="81"/>
        <v>0</v>
      </c>
      <c r="F72" s="4"/>
      <c r="G72" s="4"/>
      <c r="H72" s="4"/>
      <c r="I72" s="4"/>
      <c r="J72" s="4"/>
      <c r="K72" s="4"/>
      <c r="L72" s="4"/>
      <c r="M72" s="4"/>
      <c r="N72" s="4"/>
      <c r="O72" s="4"/>
      <c r="P72" s="4"/>
      <c r="Q72" s="4"/>
      <c r="R72" s="4"/>
      <c r="S72" s="4"/>
      <c r="T72" s="4"/>
      <c r="U72" s="4"/>
      <c r="V72" s="4"/>
      <c r="W72" s="4"/>
      <c r="X72" s="4"/>
      <c r="Y72" s="4"/>
      <c r="Z72" s="4"/>
      <c r="AA72" s="4"/>
      <c r="AB72" s="4"/>
      <c r="AC72" s="4"/>
      <c r="AE72" s="4"/>
      <c r="AF72" s="4"/>
      <c r="AG72" s="4"/>
      <c r="AH72" s="4"/>
      <c r="AI72" s="4"/>
      <c r="AJ72" s="4"/>
      <c r="AK72" s="4"/>
      <c r="AL72" s="4"/>
      <c r="AM72" s="4"/>
      <c r="AN72" s="4"/>
      <c r="AO72" s="4"/>
      <c r="AP72" s="4"/>
      <c r="AQ72" s="4"/>
      <c r="AR72" s="4"/>
      <c r="AS72" s="4"/>
      <c r="AT72" s="4"/>
      <c r="AU72" s="4"/>
      <c r="AV72" s="4"/>
      <c r="AW72" s="4"/>
      <c r="AX72" s="4"/>
      <c r="AY72" s="4"/>
      <c r="AZ72" s="4"/>
      <c r="BB72" s="4"/>
      <c r="BC72" s="4"/>
      <c r="BD72" s="4"/>
      <c r="BE72" s="4"/>
      <c r="BF72" s="4"/>
      <c r="BG72" s="4"/>
      <c r="BH72" s="4"/>
      <c r="BI72" s="4"/>
      <c r="BJ72" s="4"/>
      <c r="BK72" s="4"/>
      <c r="BL72" s="4"/>
      <c r="BM72" s="4"/>
      <c r="BN72" s="4"/>
      <c r="BO72" s="4"/>
      <c r="BP72" s="4"/>
      <c r="BQ72" s="4"/>
      <c r="BR72" s="4"/>
      <c r="BS72" s="4"/>
      <c r="BT72" s="4"/>
      <c r="BU72" s="4"/>
      <c r="BV72" s="4"/>
      <c r="BW72" s="4"/>
    </row>
    <row r="73" spans="1:75" hidden="1" x14ac:dyDescent="0.35">
      <c r="A73" t="s">
        <v>164</v>
      </c>
      <c r="B73" s="4"/>
      <c r="C73" s="4"/>
      <c r="D73" s="4"/>
      <c r="E73" s="6">
        <f t="shared" si="81"/>
        <v>0</v>
      </c>
      <c r="F73" s="4"/>
      <c r="G73" s="4"/>
      <c r="H73" s="4"/>
      <c r="I73" s="4"/>
      <c r="J73" s="4"/>
      <c r="K73" s="4"/>
      <c r="L73" s="4"/>
      <c r="M73" s="4"/>
      <c r="N73" s="4"/>
      <c r="O73" s="4"/>
      <c r="P73" s="4"/>
      <c r="Q73" s="4"/>
      <c r="R73" s="4"/>
      <c r="S73" s="4"/>
      <c r="T73" s="4"/>
      <c r="U73" s="4"/>
      <c r="V73" s="4"/>
      <c r="W73" s="4"/>
      <c r="X73" s="4"/>
      <c r="Y73" s="4"/>
      <c r="Z73" s="4"/>
      <c r="AA73" s="4"/>
      <c r="AB73" s="4"/>
      <c r="AC73" s="4"/>
      <c r="AE73" s="4"/>
      <c r="AF73" s="4"/>
      <c r="AG73" s="4"/>
      <c r="AH73" s="4"/>
      <c r="AI73" s="4"/>
      <c r="AJ73" s="4"/>
      <c r="AK73" s="4"/>
      <c r="AL73" s="4"/>
      <c r="AM73" s="4"/>
      <c r="AN73" s="4"/>
      <c r="AO73" s="4"/>
      <c r="AP73" s="4"/>
      <c r="AQ73" s="4"/>
      <c r="AR73" s="4"/>
      <c r="AS73" s="4"/>
      <c r="AT73" s="4"/>
      <c r="AU73" s="4"/>
      <c r="AV73" s="4"/>
      <c r="AW73" s="4"/>
      <c r="AX73" s="4"/>
      <c r="AY73" s="4"/>
      <c r="AZ73" s="4"/>
      <c r="BB73" s="4"/>
      <c r="BC73" s="4"/>
      <c r="BD73" s="4"/>
      <c r="BE73" s="4"/>
      <c r="BF73" s="4"/>
      <c r="BG73" s="4"/>
      <c r="BH73" s="4"/>
      <c r="BI73" s="4"/>
      <c r="BJ73" s="4"/>
      <c r="BK73" s="4"/>
      <c r="BL73" s="4"/>
      <c r="BM73" s="4"/>
      <c r="BN73" s="4"/>
      <c r="BO73" s="4"/>
      <c r="BP73" s="4"/>
      <c r="BQ73" s="4"/>
      <c r="BR73" s="4"/>
      <c r="BS73" s="4"/>
      <c r="BT73" s="4"/>
      <c r="BU73" s="4"/>
      <c r="BV73" s="4"/>
      <c r="BW73" s="4"/>
    </row>
    <row r="74" spans="1:75" hidden="1" x14ac:dyDescent="0.35">
      <c r="A74" t="s">
        <v>165</v>
      </c>
      <c r="B74" s="4"/>
      <c r="C74" s="4"/>
      <c r="D74" s="4"/>
      <c r="E74" s="6">
        <f t="shared" si="81"/>
        <v>0</v>
      </c>
      <c r="F74" s="4"/>
      <c r="G74" s="4"/>
      <c r="H74" s="4"/>
      <c r="I74" s="4"/>
      <c r="J74" s="4"/>
      <c r="K74" s="4"/>
      <c r="L74" s="4"/>
      <c r="M74" s="4"/>
      <c r="N74" s="4"/>
      <c r="O74" s="4"/>
      <c r="P74" s="4"/>
      <c r="Q74" s="4"/>
      <c r="R74" s="4"/>
      <c r="S74" s="4"/>
      <c r="T74" s="4"/>
      <c r="U74" s="4"/>
      <c r="V74" s="4"/>
      <c r="W74" s="4"/>
      <c r="X74" s="4"/>
      <c r="Y74" s="4"/>
      <c r="Z74" s="4"/>
      <c r="AA74" s="4"/>
      <c r="AB74" s="4"/>
      <c r="AC74" s="4"/>
      <c r="AE74" s="4"/>
      <c r="AF74" s="4"/>
      <c r="AG74" s="4"/>
      <c r="AH74" s="4"/>
      <c r="AI74" s="4"/>
      <c r="AJ74" s="4"/>
      <c r="AK74" s="4"/>
      <c r="AL74" s="4"/>
      <c r="AM74" s="4"/>
      <c r="AN74" s="4"/>
      <c r="AO74" s="4"/>
      <c r="AP74" s="4"/>
      <c r="AQ74" s="4"/>
      <c r="AR74" s="4"/>
      <c r="AS74" s="4"/>
      <c r="AT74" s="4"/>
      <c r="AU74" s="4"/>
      <c r="AV74" s="4"/>
      <c r="AW74" s="4"/>
      <c r="AX74" s="4"/>
      <c r="AY74" s="4"/>
      <c r="AZ74" s="4"/>
      <c r="BB74" s="4"/>
      <c r="BC74" s="4"/>
      <c r="BD74" s="4"/>
      <c r="BE74" s="4"/>
      <c r="BF74" s="4"/>
      <c r="BG74" s="4"/>
      <c r="BH74" s="4"/>
      <c r="BI74" s="4"/>
      <c r="BJ74" s="4"/>
      <c r="BK74" s="4"/>
      <c r="BL74" s="4"/>
      <c r="BM74" s="4"/>
      <c r="BN74" s="4"/>
      <c r="BO74" s="4"/>
      <c r="BP74" s="4"/>
      <c r="BQ74" s="4"/>
      <c r="BR74" s="4"/>
      <c r="BS74" s="4"/>
      <c r="BT74" s="4"/>
      <c r="BU74" s="4"/>
      <c r="BV74" s="4"/>
      <c r="BW74" s="4"/>
    </row>
    <row r="76" spans="1:75" x14ac:dyDescent="0.35">
      <c r="B76" s="1" t="s">
        <v>166</v>
      </c>
    </row>
    <row r="77" spans="1:75" x14ac:dyDescent="0.35">
      <c r="B77" s="122" t="s">
        <v>1412</v>
      </c>
      <c r="G77" s="106" t="s">
        <v>167</v>
      </c>
      <c r="H77" s="106"/>
      <c r="I77" s="106"/>
      <c r="J77" s="106"/>
      <c r="K77" s="106"/>
      <c r="L77" s="106"/>
      <c r="M77" s="106"/>
      <c r="N77" s="106"/>
      <c r="O77" s="106"/>
      <c r="P77" s="106"/>
      <c r="Q77" s="106"/>
      <c r="R77" s="106"/>
      <c r="S77" s="106"/>
      <c r="T77" s="106"/>
      <c r="U77" s="106"/>
      <c r="V77" s="106"/>
      <c r="W77" s="106"/>
      <c r="X77" s="106"/>
      <c r="Y77" s="106"/>
      <c r="Z77" s="106"/>
      <c r="AA77" s="106"/>
      <c r="AB77" s="106"/>
      <c r="AC77" s="106"/>
    </row>
    <row r="78" spans="1:75" x14ac:dyDescent="0.35">
      <c r="B78" s="123"/>
      <c r="G78" s="107" t="str">
        <f>_xlfn.CONCAT(C4,", ",C6)</f>
        <v>NZD, thousands</v>
      </c>
      <c r="H78" s="108"/>
      <c r="I78" s="108"/>
      <c r="J78" s="108"/>
      <c r="K78" s="108"/>
      <c r="L78" s="108"/>
      <c r="M78" s="108"/>
      <c r="N78" s="108"/>
      <c r="O78" s="108"/>
      <c r="P78" s="108"/>
      <c r="Q78" s="108"/>
      <c r="R78" s="108"/>
      <c r="S78" s="108"/>
      <c r="T78" s="108"/>
      <c r="U78" s="108"/>
      <c r="V78" s="108"/>
      <c r="W78" s="108"/>
      <c r="X78" s="108"/>
      <c r="Y78" s="108"/>
      <c r="Z78" s="108"/>
      <c r="AA78" s="108"/>
      <c r="AB78" s="108"/>
      <c r="AC78" s="108"/>
    </row>
    <row r="79" spans="1:75" x14ac:dyDescent="0.35">
      <c r="B79" s="124"/>
      <c r="G79" s="33" t="str">
        <f>Lists!$A$2</f>
        <v>Social insurance benefits (271)</v>
      </c>
      <c r="H79" s="30">
        <f>SUMIF($F$10:$F$53,$G79,H$10:H$53)</f>
        <v>0</v>
      </c>
      <c r="I79" s="30">
        <f t="shared" ref="I79:AC81" si="88">SUMIF($F$10:$F$53,$G79,I$10:I$53)</f>
        <v>0</v>
      </c>
      <c r="J79" s="30">
        <f t="shared" si="88"/>
        <v>0</v>
      </c>
      <c r="K79" s="30">
        <f t="shared" si="88"/>
        <v>0</v>
      </c>
      <c r="L79" s="30">
        <f t="shared" si="88"/>
        <v>0</v>
      </c>
      <c r="M79" s="30">
        <f t="shared" si="88"/>
        <v>0</v>
      </c>
      <c r="N79" s="30">
        <f t="shared" si="88"/>
        <v>0</v>
      </c>
      <c r="O79" s="30">
        <f t="shared" si="88"/>
        <v>0</v>
      </c>
      <c r="P79" s="30">
        <f t="shared" si="88"/>
        <v>0</v>
      </c>
      <c r="Q79" s="30">
        <f t="shared" si="88"/>
        <v>0</v>
      </c>
      <c r="R79" s="30">
        <f>SUMIF($F$10:$F$53,$G79,R$10:R$53)</f>
        <v>0</v>
      </c>
      <c r="S79" s="30">
        <f>SUMIF($F$10:$F$53,$G79,S$10:S$53)</f>
        <v>0</v>
      </c>
      <c r="T79" s="30">
        <f t="shared" si="88"/>
        <v>0</v>
      </c>
      <c r="U79" s="30">
        <f t="shared" si="88"/>
        <v>0</v>
      </c>
      <c r="V79" s="30">
        <f t="shared" si="88"/>
        <v>0</v>
      </c>
      <c r="W79" s="30">
        <f>SUMIF($F$10:$F$53,$G79,W$10:W$53)</f>
        <v>0</v>
      </c>
      <c r="X79" s="30">
        <f t="shared" si="88"/>
        <v>0</v>
      </c>
      <c r="Y79" s="30">
        <f t="shared" si="88"/>
        <v>0</v>
      </c>
      <c r="Z79" s="30">
        <f t="shared" si="88"/>
        <v>0</v>
      </c>
      <c r="AA79" s="30">
        <f t="shared" si="88"/>
        <v>0</v>
      </c>
      <c r="AB79" s="30">
        <f>SUMIF($F$10:$F$53,$G79,AB$10:AB$53)</f>
        <v>0</v>
      </c>
      <c r="AC79" s="30">
        <f t="shared" si="88"/>
        <v>0</v>
      </c>
    </row>
    <row r="80" spans="1:75" x14ac:dyDescent="0.35">
      <c r="B80" s="124"/>
      <c r="G80" s="33" t="str">
        <f>Lists!$A$3</f>
        <v>Social assistance benefits (272)</v>
      </c>
      <c r="H80" s="30">
        <f>SUMIF($F$10:$F$53,$G80,H$10:H$53)</f>
        <v>0</v>
      </c>
      <c r="I80" s="30">
        <f t="shared" si="88"/>
        <v>0</v>
      </c>
      <c r="J80" s="30">
        <f t="shared" si="88"/>
        <v>0</v>
      </c>
      <c r="K80" s="30">
        <f t="shared" si="88"/>
        <v>0</v>
      </c>
      <c r="L80" s="30">
        <f t="shared" si="88"/>
        <v>0</v>
      </c>
      <c r="M80" s="30">
        <f t="shared" si="88"/>
        <v>0</v>
      </c>
      <c r="N80" s="30">
        <f t="shared" si="88"/>
        <v>0</v>
      </c>
      <c r="O80" s="30">
        <f t="shared" si="88"/>
        <v>0</v>
      </c>
      <c r="P80" s="30">
        <f t="shared" si="88"/>
        <v>0</v>
      </c>
      <c r="Q80" s="30">
        <f t="shared" si="88"/>
        <v>12495.359999999999</v>
      </c>
      <c r="R80" s="30">
        <f t="shared" si="88"/>
        <v>13095.800000000001</v>
      </c>
      <c r="S80" s="30">
        <f>SUMIF($F$10:$F$53,$G80,S$10:S$53)</f>
        <v>14416.772999999999</v>
      </c>
      <c r="T80" s="30">
        <f t="shared" si="88"/>
        <v>16386.669999999998</v>
      </c>
      <c r="U80" s="30">
        <f t="shared" si="88"/>
        <v>17110.038</v>
      </c>
      <c r="V80" s="30">
        <f t="shared" si="88"/>
        <v>16782.383999999998</v>
      </c>
      <c r="W80" s="30">
        <f>SUMIF($F$10:$F$53,$G80,W$10:W$53)</f>
        <v>18336.410000000003</v>
      </c>
      <c r="X80" s="30">
        <f t="shared" si="88"/>
        <v>19140.005000000005</v>
      </c>
      <c r="Y80" s="30">
        <f t="shared" si="88"/>
        <v>20980.844000000005</v>
      </c>
      <c r="Z80" s="30">
        <f t="shared" si="88"/>
        <v>21269.699000000001</v>
      </c>
      <c r="AA80" s="30">
        <f t="shared" si="88"/>
        <v>21543</v>
      </c>
      <c r="AB80" s="30">
        <f t="shared" si="88"/>
        <v>22374.408000000003</v>
      </c>
      <c r="AC80" s="30">
        <f t="shared" si="88"/>
        <v>23151.781000000006</v>
      </c>
    </row>
    <row r="81" spans="2:29" x14ac:dyDescent="0.35">
      <c r="B81" s="124"/>
      <c r="G81" s="33" t="str">
        <f>Lists!$A$4</f>
        <v>Public servant benefits (273)</v>
      </c>
      <c r="H81" s="30">
        <f>SUMIF($F$10:$F$53,$G81,H$10:H$53)</f>
        <v>0</v>
      </c>
      <c r="I81" s="30">
        <f t="shared" si="88"/>
        <v>0</v>
      </c>
      <c r="J81" s="30">
        <f t="shared" si="88"/>
        <v>0</v>
      </c>
      <c r="K81" s="30">
        <f t="shared" si="88"/>
        <v>0</v>
      </c>
      <c r="L81" s="30">
        <f t="shared" si="88"/>
        <v>0</v>
      </c>
      <c r="M81" s="30">
        <f t="shared" si="88"/>
        <v>0</v>
      </c>
      <c r="N81" s="30">
        <f t="shared" si="88"/>
        <v>0</v>
      </c>
      <c r="O81" s="30">
        <f t="shared" si="88"/>
        <v>0</v>
      </c>
      <c r="P81" s="30">
        <f t="shared" si="88"/>
        <v>0</v>
      </c>
      <c r="Q81" s="30">
        <f t="shared" si="88"/>
        <v>0</v>
      </c>
      <c r="R81" s="30">
        <f t="shared" si="88"/>
        <v>0</v>
      </c>
      <c r="S81" s="30">
        <f>SUMIF($F$10:$F$53,$G81,S$10:S$53)</f>
        <v>0</v>
      </c>
      <c r="T81" s="30">
        <f t="shared" si="88"/>
        <v>0</v>
      </c>
      <c r="U81" s="30">
        <f t="shared" si="88"/>
        <v>0</v>
      </c>
      <c r="V81" s="30">
        <f t="shared" si="88"/>
        <v>0</v>
      </c>
      <c r="W81" s="30">
        <f>SUMIF($F$10:$F$53,$G81,W$10:W$53)</f>
        <v>0</v>
      </c>
      <c r="X81" s="30">
        <f t="shared" si="88"/>
        <v>0</v>
      </c>
      <c r="Y81" s="30">
        <f t="shared" si="88"/>
        <v>0</v>
      </c>
      <c r="Z81" s="30">
        <f t="shared" si="88"/>
        <v>0</v>
      </c>
      <c r="AA81" s="30">
        <f t="shared" si="88"/>
        <v>0</v>
      </c>
      <c r="AB81" s="30">
        <f t="shared" si="88"/>
        <v>0</v>
      </c>
      <c r="AC81" s="30">
        <f t="shared" si="88"/>
        <v>0</v>
      </c>
    </row>
    <row r="82" spans="2:29" x14ac:dyDescent="0.35">
      <c r="B82" s="124"/>
      <c r="G82" s="22" t="str">
        <f>Lists!$A$5</f>
        <v>Social benefits (27)</v>
      </c>
      <c r="H82" s="32">
        <f>SUM(H79:H81)</f>
        <v>0</v>
      </c>
      <c r="I82" s="32">
        <f t="shared" ref="I82:AC82" si="89">SUM(I79:I81)</f>
        <v>0</v>
      </c>
      <c r="J82" s="32">
        <f t="shared" si="89"/>
        <v>0</v>
      </c>
      <c r="K82" s="32">
        <f t="shared" si="89"/>
        <v>0</v>
      </c>
      <c r="L82" s="32">
        <f t="shared" si="89"/>
        <v>0</v>
      </c>
      <c r="M82" s="32">
        <f t="shared" si="89"/>
        <v>0</v>
      </c>
      <c r="N82" s="32">
        <f t="shared" si="89"/>
        <v>0</v>
      </c>
      <c r="O82" s="32">
        <f t="shared" si="89"/>
        <v>0</v>
      </c>
      <c r="P82" s="32">
        <f t="shared" si="89"/>
        <v>0</v>
      </c>
      <c r="Q82" s="32">
        <f t="shared" si="89"/>
        <v>12495.359999999999</v>
      </c>
      <c r="R82" s="32">
        <f t="shared" si="89"/>
        <v>13095.800000000001</v>
      </c>
      <c r="S82" s="32">
        <f t="shared" si="89"/>
        <v>14416.772999999999</v>
      </c>
      <c r="T82" s="32">
        <f t="shared" si="89"/>
        <v>16386.669999999998</v>
      </c>
      <c r="U82" s="32">
        <f t="shared" si="89"/>
        <v>17110.038</v>
      </c>
      <c r="V82" s="32">
        <f t="shared" si="89"/>
        <v>16782.383999999998</v>
      </c>
      <c r="W82" s="32">
        <f t="shared" si="89"/>
        <v>18336.410000000003</v>
      </c>
      <c r="X82" s="32">
        <f t="shared" si="89"/>
        <v>19140.005000000005</v>
      </c>
      <c r="Y82" s="32">
        <f t="shared" si="89"/>
        <v>20980.844000000005</v>
      </c>
      <c r="Z82" s="32">
        <f t="shared" si="89"/>
        <v>21269.699000000001</v>
      </c>
      <c r="AA82" s="32">
        <f t="shared" si="89"/>
        <v>21543</v>
      </c>
      <c r="AB82" s="32">
        <f t="shared" si="89"/>
        <v>22374.408000000003</v>
      </c>
      <c r="AC82" s="32">
        <f t="shared" si="89"/>
        <v>23151.781000000006</v>
      </c>
    </row>
    <row r="83" spans="2:29" x14ac:dyDescent="0.35">
      <c r="B83" s="124"/>
      <c r="G83" s="1"/>
    </row>
    <row r="84" spans="2:29" x14ac:dyDescent="0.35">
      <c r="B84" s="124"/>
      <c r="G84" s="38" t="str">
        <f>Lists!$A$7</f>
        <v>Provident fund withdrawals</v>
      </c>
      <c r="H84" s="30">
        <f>SUMIF($F$10:$F$53,$G84,H$10:H$53)</f>
        <v>0</v>
      </c>
      <c r="I84" s="30">
        <f t="shared" ref="I84:AC84" si="90">SUMIF($F$10:$F$53,$G84,I$10:I$53)</f>
        <v>0</v>
      </c>
      <c r="J84" s="30">
        <f t="shared" si="90"/>
        <v>0</v>
      </c>
      <c r="K84" s="30">
        <f t="shared" si="90"/>
        <v>0</v>
      </c>
      <c r="L84" s="30">
        <f t="shared" si="90"/>
        <v>0</v>
      </c>
      <c r="M84" s="30">
        <f t="shared" si="90"/>
        <v>0</v>
      </c>
      <c r="N84" s="30">
        <f t="shared" si="90"/>
        <v>0</v>
      </c>
      <c r="O84" s="30">
        <f t="shared" si="90"/>
        <v>0</v>
      </c>
      <c r="P84" s="30">
        <f t="shared" si="90"/>
        <v>0</v>
      </c>
      <c r="Q84" s="30">
        <f t="shared" si="90"/>
        <v>0</v>
      </c>
      <c r="R84" s="30">
        <f t="shared" si="90"/>
        <v>0</v>
      </c>
      <c r="S84" s="30">
        <f>SUMIF($F$10:$F$53,$G84,S$10:S$53)</f>
        <v>0</v>
      </c>
      <c r="T84" s="30">
        <f t="shared" si="90"/>
        <v>0</v>
      </c>
      <c r="U84" s="30">
        <f t="shared" si="90"/>
        <v>1235.877</v>
      </c>
      <c r="V84" s="30">
        <f t="shared" si="90"/>
        <v>1871.8380000000002</v>
      </c>
      <c r="W84" s="30">
        <f>SUMIF($F$10:$F$53,$G84,W$10:W$53)</f>
        <v>1832.5110000000002</v>
      </c>
      <c r="X84" s="30">
        <f t="shared" si="90"/>
        <v>2368.8049999999998</v>
      </c>
      <c r="Y84" s="30">
        <f t="shared" si="90"/>
        <v>2847.384</v>
      </c>
      <c r="Z84" s="30">
        <f t="shared" si="90"/>
        <v>2353.6350000000002</v>
      </c>
      <c r="AA84" s="30">
        <f t="shared" si="90"/>
        <v>7667.6640000000007</v>
      </c>
      <c r="AB84" s="30">
        <f t="shared" si="90"/>
        <v>4764.8279999999995</v>
      </c>
      <c r="AC84" s="30">
        <f t="shared" si="90"/>
        <v>0</v>
      </c>
    </row>
    <row r="85" spans="2:29" x14ac:dyDescent="0.35">
      <c r="B85" s="124"/>
      <c r="G85" s="36" t="str">
        <f>Lists!$A$8</f>
        <v>Social benefits (27) + provident fund withdrawals</v>
      </c>
      <c r="H85" s="37">
        <f>H84+H82</f>
        <v>0</v>
      </c>
      <c r="I85" s="37">
        <f t="shared" ref="I85:AC85" si="91">I84+I82</f>
        <v>0</v>
      </c>
      <c r="J85" s="37">
        <f t="shared" si="91"/>
        <v>0</v>
      </c>
      <c r="K85" s="37">
        <f t="shared" si="91"/>
        <v>0</v>
      </c>
      <c r="L85" s="37">
        <f t="shared" si="91"/>
        <v>0</v>
      </c>
      <c r="M85" s="37">
        <f t="shared" si="91"/>
        <v>0</v>
      </c>
      <c r="N85" s="37">
        <f t="shared" si="91"/>
        <v>0</v>
      </c>
      <c r="O85" s="37">
        <f t="shared" si="91"/>
        <v>0</v>
      </c>
      <c r="P85" s="37">
        <f t="shared" si="91"/>
        <v>0</v>
      </c>
      <c r="Q85" s="37">
        <f t="shared" si="91"/>
        <v>12495.359999999999</v>
      </c>
      <c r="R85" s="37">
        <f t="shared" si="91"/>
        <v>13095.800000000001</v>
      </c>
      <c r="S85" s="37">
        <f t="shared" si="91"/>
        <v>14416.772999999999</v>
      </c>
      <c r="T85" s="37">
        <f t="shared" si="91"/>
        <v>16386.669999999998</v>
      </c>
      <c r="U85" s="37">
        <f t="shared" si="91"/>
        <v>18345.915000000001</v>
      </c>
      <c r="V85" s="37">
        <f t="shared" si="91"/>
        <v>18654.221999999998</v>
      </c>
      <c r="W85" s="37">
        <f t="shared" si="91"/>
        <v>20168.921000000002</v>
      </c>
      <c r="X85" s="37">
        <f t="shared" si="91"/>
        <v>21508.810000000005</v>
      </c>
      <c r="Y85" s="37">
        <f t="shared" si="91"/>
        <v>23828.228000000003</v>
      </c>
      <c r="Z85" s="37">
        <f t="shared" si="91"/>
        <v>23623.334000000003</v>
      </c>
      <c r="AA85" s="37">
        <f t="shared" si="91"/>
        <v>29210.664000000001</v>
      </c>
      <c r="AB85" s="37">
        <f t="shared" si="91"/>
        <v>27139.236000000004</v>
      </c>
      <c r="AC85" s="37">
        <f t="shared" si="91"/>
        <v>23151.781000000006</v>
      </c>
    </row>
    <row r="86" spans="2:29" x14ac:dyDescent="0.35">
      <c r="B86" s="124"/>
    </row>
    <row r="87" spans="2:29" x14ac:dyDescent="0.35">
      <c r="B87" s="124"/>
      <c r="G87" s="107" t="s">
        <v>169</v>
      </c>
      <c r="H87" s="107"/>
      <c r="I87" s="107"/>
      <c r="J87" s="107"/>
      <c r="K87" s="107"/>
      <c r="L87" s="107"/>
      <c r="M87" s="107"/>
      <c r="N87" s="107"/>
      <c r="O87" s="107"/>
      <c r="P87" s="107"/>
      <c r="Q87" s="107"/>
      <c r="R87" s="107"/>
      <c r="S87" s="107"/>
      <c r="T87" s="107"/>
      <c r="U87" s="107"/>
      <c r="V87" s="107"/>
      <c r="W87" s="107"/>
      <c r="X87" s="107"/>
      <c r="Y87" s="107"/>
      <c r="Z87" s="107"/>
      <c r="AA87" s="107"/>
      <c r="AB87" s="107"/>
      <c r="AC87" s="107"/>
    </row>
    <row r="88" spans="2:29" x14ac:dyDescent="0.35">
      <c r="B88" s="124"/>
      <c r="G88" s="33" t="str">
        <f>G79</f>
        <v>Social insurance benefits (271)</v>
      </c>
      <c r="H88" s="57" t="e">
        <f t="shared" ref="H88:AC88" si="92">H$79/H$207</f>
        <v>#N/A</v>
      </c>
      <c r="I88" s="57" t="e">
        <f t="shared" si="92"/>
        <v>#N/A</v>
      </c>
      <c r="J88" s="57" t="e">
        <f t="shared" si="92"/>
        <v>#N/A</v>
      </c>
      <c r="K88" s="57" t="e">
        <f t="shared" si="92"/>
        <v>#N/A</v>
      </c>
      <c r="L88" s="57" t="e">
        <f t="shared" si="92"/>
        <v>#N/A</v>
      </c>
      <c r="M88" s="57" t="e">
        <f t="shared" si="92"/>
        <v>#N/A</v>
      </c>
      <c r="N88" s="57" t="e">
        <f t="shared" si="92"/>
        <v>#N/A</v>
      </c>
      <c r="O88" s="57" t="e">
        <f t="shared" si="92"/>
        <v>#N/A</v>
      </c>
      <c r="P88" s="57" t="e">
        <f t="shared" si="92"/>
        <v>#N/A</v>
      </c>
      <c r="Q88" s="57">
        <f t="shared" si="92"/>
        <v>0</v>
      </c>
      <c r="R88" s="57">
        <f t="shared" si="92"/>
        <v>0</v>
      </c>
      <c r="S88" s="57">
        <f t="shared" si="92"/>
        <v>0</v>
      </c>
      <c r="T88" s="57">
        <f t="shared" si="92"/>
        <v>0</v>
      </c>
      <c r="U88" s="57">
        <f t="shared" si="92"/>
        <v>0</v>
      </c>
      <c r="V88" s="57">
        <f t="shared" si="92"/>
        <v>0</v>
      </c>
      <c r="W88" s="57">
        <f t="shared" si="92"/>
        <v>0</v>
      </c>
      <c r="X88" s="57">
        <f t="shared" si="92"/>
        <v>0</v>
      </c>
      <c r="Y88" s="57">
        <f t="shared" si="92"/>
        <v>0</v>
      </c>
      <c r="Z88" s="57">
        <f t="shared" si="92"/>
        <v>0</v>
      </c>
      <c r="AA88" s="57">
        <f t="shared" si="92"/>
        <v>0</v>
      </c>
      <c r="AB88" s="57" t="e">
        <f t="shared" si="92"/>
        <v>#N/A</v>
      </c>
      <c r="AC88" s="57" t="e">
        <f t="shared" si="92"/>
        <v>#N/A</v>
      </c>
    </row>
    <row r="89" spans="2:29" x14ac:dyDescent="0.35">
      <c r="B89" s="124"/>
      <c r="G89" s="33" t="str">
        <f t="shared" ref="G89:G94" si="93">G80</f>
        <v>Social assistance benefits (272)</v>
      </c>
      <c r="H89" s="57" t="e">
        <f t="shared" ref="H89:AC89" si="94">H$80/H$207</f>
        <v>#N/A</v>
      </c>
      <c r="I89" s="57" t="e">
        <f t="shared" si="94"/>
        <v>#N/A</v>
      </c>
      <c r="J89" s="57" t="e">
        <f t="shared" si="94"/>
        <v>#N/A</v>
      </c>
      <c r="K89" s="57" t="e">
        <f t="shared" si="94"/>
        <v>#N/A</v>
      </c>
      <c r="L89" s="57" t="e">
        <f t="shared" si="94"/>
        <v>#N/A</v>
      </c>
      <c r="M89" s="57" t="e">
        <f t="shared" si="94"/>
        <v>#N/A</v>
      </c>
      <c r="N89" s="57" t="e">
        <f t="shared" si="94"/>
        <v>#N/A</v>
      </c>
      <c r="O89" s="57" t="e">
        <f t="shared" si="94"/>
        <v>#N/A</v>
      </c>
      <c r="P89" s="57" t="e">
        <f t="shared" si="94"/>
        <v>#N/A</v>
      </c>
      <c r="Q89" s="57">
        <f t="shared" si="94"/>
        <v>3.3512742252999828E-2</v>
      </c>
      <c r="R89" s="57">
        <f t="shared" si="94"/>
        <v>3.5613607129356933E-2</v>
      </c>
      <c r="S89" s="57">
        <f t="shared" si="94"/>
        <v>3.7853606087340098E-2</v>
      </c>
      <c r="T89" s="57">
        <f t="shared" si="94"/>
        <v>4.0024107273704257E-2</v>
      </c>
      <c r="U89" s="57">
        <f t="shared" si="94"/>
        <v>4.1356864716702482E-2</v>
      </c>
      <c r="V89" s="57">
        <f t="shared" si="94"/>
        <v>3.4503256578947365E-2</v>
      </c>
      <c r="W89" s="57">
        <f t="shared" si="94"/>
        <v>3.2368061966788889E-2</v>
      </c>
      <c r="X89" s="57">
        <f t="shared" si="94"/>
        <v>3.2244758543426816E-2</v>
      </c>
      <c r="Y89" s="57">
        <f t="shared" si="94"/>
        <v>5.274338534557093E-2</v>
      </c>
      <c r="Z89" s="57">
        <f t="shared" si="94"/>
        <v>6.0911216887215951E-2</v>
      </c>
      <c r="AA89" s="57">
        <f t="shared" si="94"/>
        <v>4.714124933149904E-2</v>
      </c>
      <c r="AB89" s="57" t="e">
        <f t="shared" si="94"/>
        <v>#N/A</v>
      </c>
      <c r="AC89" s="57" t="e">
        <f t="shared" si="94"/>
        <v>#N/A</v>
      </c>
    </row>
    <row r="90" spans="2:29" x14ac:dyDescent="0.35">
      <c r="B90" s="125"/>
      <c r="G90" s="33" t="str">
        <f t="shared" si="93"/>
        <v>Public servant benefits (273)</v>
      </c>
      <c r="H90" s="57" t="e">
        <f t="shared" ref="H90:AC90" si="95">H$81/H$207</f>
        <v>#N/A</v>
      </c>
      <c r="I90" s="57" t="e">
        <f t="shared" si="95"/>
        <v>#N/A</v>
      </c>
      <c r="J90" s="57" t="e">
        <f t="shared" si="95"/>
        <v>#N/A</v>
      </c>
      <c r="K90" s="57" t="e">
        <f t="shared" si="95"/>
        <v>#N/A</v>
      </c>
      <c r="L90" s="57" t="e">
        <f t="shared" si="95"/>
        <v>#N/A</v>
      </c>
      <c r="M90" s="57" t="e">
        <f t="shared" si="95"/>
        <v>#N/A</v>
      </c>
      <c r="N90" s="57" t="e">
        <f t="shared" si="95"/>
        <v>#N/A</v>
      </c>
      <c r="O90" s="57" t="e">
        <f t="shared" si="95"/>
        <v>#N/A</v>
      </c>
      <c r="P90" s="57" t="e">
        <f t="shared" si="95"/>
        <v>#N/A</v>
      </c>
      <c r="Q90" s="57">
        <f t="shared" si="95"/>
        <v>0</v>
      </c>
      <c r="R90" s="57">
        <f t="shared" si="95"/>
        <v>0</v>
      </c>
      <c r="S90" s="57">
        <f t="shared" si="95"/>
        <v>0</v>
      </c>
      <c r="T90" s="57">
        <f t="shared" si="95"/>
        <v>0</v>
      </c>
      <c r="U90" s="57">
        <f t="shared" si="95"/>
        <v>0</v>
      </c>
      <c r="V90" s="57">
        <f t="shared" si="95"/>
        <v>0</v>
      </c>
      <c r="W90" s="57">
        <f t="shared" si="95"/>
        <v>0</v>
      </c>
      <c r="X90" s="57">
        <f t="shared" si="95"/>
        <v>0</v>
      </c>
      <c r="Y90" s="57">
        <f t="shared" si="95"/>
        <v>0</v>
      </c>
      <c r="Z90" s="57">
        <f t="shared" si="95"/>
        <v>0</v>
      </c>
      <c r="AA90" s="57">
        <f t="shared" si="95"/>
        <v>0</v>
      </c>
      <c r="AB90" s="57" t="e">
        <f t="shared" si="95"/>
        <v>#N/A</v>
      </c>
      <c r="AC90" s="57" t="e">
        <f t="shared" si="95"/>
        <v>#N/A</v>
      </c>
    </row>
    <row r="91" spans="2:29" x14ac:dyDescent="0.35">
      <c r="G91" s="33" t="str">
        <f t="shared" si="93"/>
        <v>Social benefits (27)</v>
      </c>
      <c r="H91" s="57" t="e">
        <f t="shared" ref="H91:AC91" si="96">H$82/H$207</f>
        <v>#N/A</v>
      </c>
      <c r="I91" s="57" t="e">
        <f t="shared" si="96"/>
        <v>#N/A</v>
      </c>
      <c r="J91" s="57" t="e">
        <f t="shared" si="96"/>
        <v>#N/A</v>
      </c>
      <c r="K91" s="57" t="e">
        <f t="shared" si="96"/>
        <v>#N/A</v>
      </c>
      <c r="L91" s="57" t="e">
        <f t="shared" si="96"/>
        <v>#N/A</v>
      </c>
      <c r="M91" s="57" t="e">
        <f t="shared" si="96"/>
        <v>#N/A</v>
      </c>
      <c r="N91" s="57" t="e">
        <f t="shared" si="96"/>
        <v>#N/A</v>
      </c>
      <c r="O91" s="57" t="e">
        <f t="shared" si="96"/>
        <v>#N/A</v>
      </c>
      <c r="P91" s="57" t="e">
        <f t="shared" si="96"/>
        <v>#N/A</v>
      </c>
      <c r="Q91" s="57">
        <f t="shared" si="96"/>
        <v>3.3512742252999828E-2</v>
      </c>
      <c r="R91" s="57">
        <f t="shared" si="96"/>
        <v>3.5613607129356933E-2</v>
      </c>
      <c r="S91" s="57">
        <f t="shared" si="96"/>
        <v>3.7853606087340098E-2</v>
      </c>
      <c r="T91" s="57">
        <f t="shared" si="96"/>
        <v>4.0024107273704257E-2</v>
      </c>
      <c r="U91" s="57">
        <f t="shared" si="96"/>
        <v>4.1356864716702482E-2</v>
      </c>
      <c r="V91" s="57">
        <f t="shared" si="96"/>
        <v>3.4503256578947365E-2</v>
      </c>
      <c r="W91" s="57">
        <f t="shared" si="96"/>
        <v>3.2368061966788889E-2</v>
      </c>
      <c r="X91" s="57">
        <f t="shared" si="96"/>
        <v>3.2244758543426816E-2</v>
      </c>
      <c r="Y91" s="57">
        <f t="shared" si="96"/>
        <v>5.274338534557093E-2</v>
      </c>
      <c r="Z91" s="57">
        <f t="shared" si="96"/>
        <v>6.0911216887215951E-2</v>
      </c>
      <c r="AA91" s="57">
        <f t="shared" si="96"/>
        <v>4.714124933149904E-2</v>
      </c>
      <c r="AB91" s="57" t="e">
        <f t="shared" si="96"/>
        <v>#N/A</v>
      </c>
      <c r="AC91" s="57" t="e">
        <f t="shared" si="96"/>
        <v>#N/A</v>
      </c>
    </row>
    <row r="92" spans="2:29" x14ac:dyDescent="0.35">
      <c r="B92" s="1" t="s">
        <v>1449</v>
      </c>
      <c r="G92" s="33"/>
      <c r="H92" s="58"/>
      <c r="I92" s="58"/>
      <c r="J92" s="58"/>
      <c r="K92" s="58"/>
      <c r="L92" s="58"/>
      <c r="M92" s="58"/>
      <c r="N92" s="58"/>
      <c r="O92" s="58"/>
      <c r="P92" s="58"/>
      <c r="Q92" s="58"/>
      <c r="R92" s="58"/>
      <c r="S92" s="58"/>
      <c r="T92" s="58"/>
      <c r="U92" s="58"/>
      <c r="V92" s="58"/>
      <c r="W92" s="58"/>
      <c r="X92" s="58"/>
      <c r="Y92" s="58"/>
      <c r="Z92" s="58"/>
      <c r="AA92" s="58"/>
      <c r="AB92" s="58"/>
      <c r="AC92" s="58"/>
    </row>
    <row r="93" spans="2:29" x14ac:dyDescent="0.35">
      <c r="B93" s="126" t="s">
        <v>1450</v>
      </c>
      <c r="G93" s="38" t="str">
        <f t="shared" si="93"/>
        <v>Provident fund withdrawals</v>
      </c>
      <c r="H93" s="57" t="e">
        <f t="shared" ref="H93:AC93" si="97">H$84/H$207</f>
        <v>#N/A</v>
      </c>
      <c r="I93" s="57" t="e">
        <f t="shared" si="97"/>
        <v>#N/A</v>
      </c>
      <c r="J93" s="57" t="e">
        <f t="shared" si="97"/>
        <v>#N/A</v>
      </c>
      <c r="K93" s="57" t="e">
        <f t="shared" si="97"/>
        <v>#N/A</v>
      </c>
      <c r="L93" s="57" t="e">
        <f t="shared" si="97"/>
        <v>#N/A</v>
      </c>
      <c r="M93" s="57" t="e">
        <f t="shared" si="97"/>
        <v>#N/A</v>
      </c>
      <c r="N93" s="57" t="e">
        <f t="shared" si="97"/>
        <v>#N/A</v>
      </c>
      <c r="O93" s="57" t="e">
        <f t="shared" si="97"/>
        <v>#N/A</v>
      </c>
      <c r="P93" s="57" t="e">
        <f t="shared" si="97"/>
        <v>#N/A</v>
      </c>
      <c r="Q93" s="57">
        <f t="shared" si="97"/>
        <v>0</v>
      </c>
      <c r="R93" s="57">
        <f t="shared" si="97"/>
        <v>0</v>
      </c>
      <c r="S93" s="57">
        <f t="shared" si="97"/>
        <v>0</v>
      </c>
      <c r="T93" s="57">
        <f t="shared" si="97"/>
        <v>0</v>
      </c>
      <c r="U93" s="57">
        <f t="shared" si="97"/>
        <v>2.9872521554589245E-3</v>
      </c>
      <c r="V93" s="57">
        <f t="shared" si="97"/>
        <v>3.84835115131579E-3</v>
      </c>
      <c r="W93" s="57">
        <f t="shared" si="97"/>
        <v>3.2348114817907247E-3</v>
      </c>
      <c r="X93" s="57">
        <f t="shared" si="97"/>
        <v>3.990675303452749E-3</v>
      </c>
      <c r="Y93" s="57">
        <f t="shared" si="97"/>
        <v>7.1579899997737508E-3</v>
      </c>
      <c r="Z93" s="57">
        <f t="shared" si="97"/>
        <v>6.7402351090319855E-3</v>
      </c>
      <c r="AA93" s="57">
        <f t="shared" si="97"/>
        <v>1.6778687295834344E-2</v>
      </c>
      <c r="AB93" s="57" t="e">
        <f t="shared" si="97"/>
        <v>#N/A</v>
      </c>
      <c r="AC93" s="57" t="e">
        <f t="shared" si="97"/>
        <v>#N/A</v>
      </c>
    </row>
    <row r="94" spans="2:29" x14ac:dyDescent="0.35">
      <c r="B94" s="127"/>
      <c r="G94" s="62" t="str">
        <f t="shared" si="93"/>
        <v>Social benefits (27) + provident fund withdrawals</v>
      </c>
      <c r="H94" s="57" t="e">
        <f t="shared" ref="H94:AC94" si="98">H$85/H$207</f>
        <v>#N/A</v>
      </c>
      <c r="I94" s="57" t="e">
        <f t="shared" si="98"/>
        <v>#N/A</v>
      </c>
      <c r="J94" s="57" t="e">
        <f t="shared" si="98"/>
        <v>#N/A</v>
      </c>
      <c r="K94" s="57" t="e">
        <f t="shared" si="98"/>
        <v>#N/A</v>
      </c>
      <c r="L94" s="57" t="e">
        <f t="shared" si="98"/>
        <v>#N/A</v>
      </c>
      <c r="M94" s="57" t="e">
        <f t="shared" si="98"/>
        <v>#N/A</v>
      </c>
      <c r="N94" s="57" t="e">
        <f t="shared" si="98"/>
        <v>#N/A</v>
      </c>
      <c r="O94" s="57" t="e">
        <f t="shared" si="98"/>
        <v>#N/A</v>
      </c>
      <c r="P94" s="57" t="e">
        <f t="shared" si="98"/>
        <v>#N/A</v>
      </c>
      <c r="Q94" s="57">
        <f t="shared" si="98"/>
        <v>3.3512742252999828E-2</v>
      </c>
      <c r="R94" s="57">
        <f t="shared" si="98"/>
        <v>3.5613607129356933E-2</v>
      </c>
      <c r="S94" s="57">
        <f t="shared" si="98"/>
        <v>3.7853606087340098E-2</v>
      </c>
      <c r="T94" s="57">
        <f t="shared" si="98"/>
        <v>4.0024107273704257E-2</v>
      </c>
      <c r="U94" s="57">
        <f t="shared" si="98"/>
        <v>4.4344116872161408E-2</v>
      </c>
      <c r="V94" s="57">
        <f t="shared" si="98"/>
        <v>3.8351607730263151E-2</v>
      </c>
      <c r="W94" s="57">
        <f t="shared" si="98"/>
        <v>3.5602873448579611E-2</v>
      </c>
      <c r="X94" s="57">
        <f t="shared" si="98"/>
        <v>3.6235433846879564E-2</v>
      </c>
      <c r="Y94" s="57">
        <f t="shared" si="98"/>
        <v>5.9901375345344676E-2</v>
      </c>
      <c r="Z94" s="57">
        <f t="shared" si="98"/>
        <v>6.7651451996247933E-2</v>
      </c>
      <c r="AA94" s="57">
        <f t="shared" si="98"/>
        <v>6.391993662733339E-2</v>
      </c>
      <c r="AB94" s="57" t="e">
        <f t="shared" si="98"/>
        <v>#N/A</v>
      </c>
      <c r="AC94" s="57" t="e">
        <f t="shared" si="98"/>
        <v>#N/A</v>
      </c>
    </row>
    <row r="95" spans="2:29" x14ac:dyDescent="0.35">
      <c r="B95" s="127"/>
    </row>
    <row r="96" spans="2:29" x14ac:dyDescent="0.35">
      <c r="B96" s="127"/>
      <c r="G96" s="107" t="s">
        <v>170</v>
      </c>
      <c r="H96" s="107"/>
      <c r="I96" s="107"/>
      <c r="J96" s="107"/>
      <c r="K96" s="107"/>
      <c r="L96" s="107"/>
      <c r="M96" s="107"/>
      <c r="N96" s="107"/>
      <c r="O96" s="107"/>
      <c r="P96" s="107"/>
      <c r="Q96" s="107"/>
      <c r="R96" s="107"/>
      <c r="S96" s="107"/>
      <c r="T96" s="107"/>
      <c r="U96" s="107"/>
      <c r="V96" s="107"/>
      <c r="W96" s="107"/>
      <c r="X96" s="107"/>
      <c r="Y96" s="107"/>
      <c r="Z96" s="107"/>
      <c r="AA96" s="107"/>
      <c r="AB96" s="107"/>
      <c r="AC96" s="107"/>
    </row>
    <row r="97" spans="2:29" x14ac:dyDescent="0.35">
      <c r="B97" s="127"/>
      <c r="G97" s="33" t="str">
        <f>G88</f>
        <v>Social insurance benefits (271)</v>
      </c>
      <c r="H97" s="57" t="e">
        <f>H$79/H$211</f>
        <v>#N/A</v>
      </c>
      <c r="I97" s="57" t="e">
        <f t="shared" ref="I97:AC97" si="99">I$79/I$211</f>
        <v>#N/A</v>
      </c>
      <c r="J97" s="57" t="e">
        <f t="shared" si="99"/>
        <v>#N/A</v>
      </c>
      <c r="K97" s="57" t="e">
        <f t="shared" si="99"/>
        <v>#N/A</v>
      </c>
      <c r="L97" s="57" t="e">
        <f t="shared" si="99"/>
        <v>#N/A</v>
      </c>
      <c r="M97" s="57" t="e">
        <f t="shared" si="99"/>
        <v>#N/A</v>
      </c>
      <c r="N97" s="57" t="e">
        <f t="shared" si="99"/>
        <v>#N/A</v>
      </c>
      <c r="O97" s="57" t="e">
        <f t="shared" si="99"/>
        <v>#N/A</v>
      </c>
      <c r="P97" s="57" t="e">
        <f t="shared" si="99"/>
        <v>#N/A</v>
      </c>
      <c r="Q97" s="57">
        <f t="shared" si="99"/>
        <v>0</v>
      </c>
      <c r="R97" s="57">
        <f t="shared" si="99"/>
        <v>0</v>
      </c>
      <c r="S97" s="57">
        <f t="shared" si="99"/>
        <v>0</v>
      </c>
      <c r="T97" s="57">
        <f t="shared" si="99"/>
        <v>0</v>
      </c>
      <c r="U97" s="57">
        <f t="shared" si="99"/>
        <v>0</v>
      </c>
      <c r="V97" s="57">
        <f t="shared" si="99"/>
        <v>0</v>
      </c>
      <c r="W97" s="57">
        <f t="shared" si="99"/>
        <v>0</v>
      </c>
      <c r="X97" s="57">
        <f t="shared" si="99"/>
        <v>0</v>
      </c>
      <c r="Y97" s="57">
        <f t="shared" si="99"/>
        <v>0</v>
      </c>
      <c r="Z97" s="57">
        <f t="shared" si="99"/>
        <v>0</v>
      </c>
      <c r="AA97" s="57">
        <f t="shared" si="99"/>
        <v>0</v>
      </c>
      <c r="AB97" s="57" t="e">
        <f t="shared" si="99"/>
        <v>#N/A</v>
      </c>
      <c r="AC97" s="57" t="e">
        <f t="shared" si="99"/>
        <v>#N/A</v>
      </c>
    </row>
    <row r="98" spans="2:29" x14ac:dyDescent="0.35">
      <c r="B98" s="127"/>
      <c r="G98" s="33" t="str">
        <f t="shared" ref="G98:G103" si="100">G89</f>
        <v>Social assistance benefits (272)</v>
      </c>
      <c r="H98" s="57" t="e">
        <f>H$80/H$211</f>
        <v>#N/A</v>
      </c>
      <c r="I98" s="57" t="e">
        <f t="shared" ref="I98:AC98" si="101">I$80/I$211</f>
        <v>#N/A</v>
      </c>
      <c r="J98" s="57" t="e">
        <f t="shared" si="101"/>
        <v>#N/A</v>
      </c>
      <c r="K98" s="57" t="e">
        <f t="shared" si="101"/>
        <v>#N/A</v>
      </c>
      <c r="L98" s="57" t="e">
        <f t="shared" si="101"/>
        <v>#N/A</v>
      </c>
      <c r="M98" s="57" t="e">
        <f t="shared" si="101"/>
        <v>#N/A</v>
      </c>
      <c r="N98" s="57" t="e">
        <f t="shared" si="101"/>
        <v>#N/A</v>
      </c>
      <c r="O98" s="57" t="e">
        <f t="shared" si="101"/>
        <v>#N/A</v>
      </c>
      <c r="P98" s="57" t="e">
        <f t="shared" si="101"/>
        <v>#N/A</v>
      </c>
      <c r="Q98" s="57">
        <f t="shared" si="101"/>
        <v>3.3815538048722303E-2</v>
      </c>
      <c r="R98" s="57">
        <f t="shared" si="101"/>
        <v>3.713622451755727E-2</v>
      </c>
      <c r="S98" s="57">
        <f t="shared" si="101"/>
        <v>3.7439378079620687E-2</v>
      </c>
      <c r="T98" s="57">
        <f t="shared" si="101"/>
        <v>3.781961270190777E-2</v>
      </c>
      <c r="U98" s="57">
        <f t="shared" si="101"/>
        <v>3.843780634036463E-2</v>
      </c>
      <c r="V98" s="57">
        <f t="shared" si="101"/>
        <v>3.4501060721737274E-2</v>
      </c>
      <c r="W98" s="57">
        <f t="shared" si="101"/>
        <v>3.4977853149171304E-2</v>
      </c>
      <c r="X98" s="57">
        <f t="shared" si="101"/>
        <v>3.5340797822798843E-2</v>
      </c>
      <c r="Y98" s="57">
        <f t="shared" si="101"/>
        <v>4.8010955596593415E-2</v>
      </c>
      <c r="Z98" s="57">
        <f t="shared" si="101"/>
        <v>6.0909950514243361E-2</v>
      </c>
      <c r="AA98" s="57">
        <f t="shared" si="101"/>
        <v>4.7138215692814164E-2</v>
      </c>
      <c r="AB98" s="57" t="e">
        <f t="shared" si="101"/>
        <v>#N/A</v>
      </c>
      <c r="AC98" s="57" t="e">
        <f t="shared" si="101"/>
        <v>#N/A</v>
      </c>
    </row>
    <row r="99" spans="2:29" x14ac:dyDescent="0.35">
      <c r="B99" s="127"/>
      <c r="G99" s="33" t="str">
        <f t="shared" si="100"/>
        <v>Public servant benefits (273)</v>
      </c>
      <c r="H99" s="57" t="e">
        <f>H$81/H$211</f>
        <v>#N/A</v>
      </c>
      <c r="I99" s="57" t="e">
        <f t="shared" ref="I99:AC99" si="102">I$81/I$211</f>
        <v>#N/A</v>
      </c>
      <c r="J99" s="57" t="e">
        <f t="shared" si="102"/>
        <v>#N/A</v>
      </c>
      <c r="K99" s="57" t="e">
        <f t="shared" si="102"/>
        <v>#N/A</v>
      </c>
      <c r="L99" s="57" t="e">
        <f t="shared" si="102"/>
        <v>#N/A</v>
      </c>
      <c r="M99" s="57" t="e">
        <f t="shared" si="102"/>
        <v>#N/A</v>
      </c>
      <c r="N99" s="57" t="e">
        <f t="shared" si="102"/>
        <v>#N/A</v>
      </c>
      <c r="O99" s="57" t="e">
        <f t="shared" si="102"/>
        <v>#N/A</v>
      </c>
      <c r="P99" s="57" t="e">
        <f t="shared" si="102"/>
        <v>#N/A</v>
      </c>
      <c r="Q99" s="57">
        <f t="shared" si="102"/>
        <v>0</v>
      </c>
      <c r="R99" s="57">
        <f t="shared" si="102"/>
        <v>0</v>
      </c>
      <c r="S99" s="57">
        <f t="shared" si="102"/>
        <v>0</v>
      </c>
      <c r="T99" s="57">
        <f t="shared" si="102"/>
        <v>0</v>
      </c>
      <c r="U99" s="57">
        <f t="shared" si="102"/>
        <v>0</v>
      </c>
      <c r="V99" s="57">
        <f t="shared" si="102"/>
        <v>0</v>
      </c>
      <c r="W99" s="57">
        <f t="shared" si="102"/>
        <v>0</v>
      </c>
      <c r="X99" s="57">
        <f t="shared" si="102"/>
        <v>0</v>
      </c>
      <c r="Y99" s="57">
        <f t="shared" si="102"/>
        <v>0</v>
      </c>
      <c r="Z99" s="57">
        <f t="shared" si="102"/>
        <v>0</v>
      </c>
      <c r="AA99" s="57">
        <f t="shared" si="102"/>
        <v>0</v>
      </c>
      <c r="AB99" s="57" t="e">
        <f t="shared" si="102"/>
        <v>#N/A</v>
      </c>
      <c r="AC99" s="57" t="e">
        <f t="shared" si="102"/>
        <v>#N/A</v>
      </c>
    </row>
    <row r="100" spans="2:29" x14ac:dyDescent="0.35">
      <c r="B100" s="127"/>
      <c r="G100" s="33" t="str">
        <f t="shared" si="100"/>
        <v>Social benefits (27)</v>
      </c>
      <c r="H100" s="57" t="e">
        <f>H$82/H$211</f>
        <v>#N/A</v>
      </c>
      <c r="I100" s="57" t="e">
        <f t="shared" ref="I100:AC100" si="103">I$82/I$211</f>
        <v>#N/A</v>
      </c>
      <c r="J100" s="57" t="e">
        <f t="shared" si="103"/>
        <v>#N/A</v>
      </c>
      <c r="K100" s="57" t="e">
        <f t="shared" si="103"/>
        <v>#N/A</v>
      </c>
      <c r="L100" s="57" t="e">
        <f t="shared" si="103"/>
        <v>#N/A</v>
      </c>
      <c r="M100" s="57" t="e">
        <f t="shared" si="103"/>
        <v>#N/A</v>
      </c>
      <c r="N100" s="57" t="e">
        <f t="shared" si="103"/>
        <v>#N/A</v>
      </c>
      <c r="O100" s="57" t="e">
        <f t="shared" si="103"/>
        <v>#N/A</v>
      </c>
      <c r="P100" s="57" t="e">
        <f t="shared" si="103"/>
        <v>#N/A</v>
      </c>
      <c r="Q100" s="57">
        <f t="shared" si="103"/>
        <v>3.3815538048722303E-2</v>
      </c>
      <c r="R100" s="57">
        <f t="shared" si="103"/>
        <v>3.713622451755727E-2</v>
      </c>
      <c r="S100" s="57">
        <f t="shared" si="103"/>
        <v>3.7439378079620687E-2</v>
      </c>
      <c r="T100" s="57">
        <f t="shared" si="103"/>
        <v>3.781961270190777E-2</v>
      </c>
      <c r="U100" s="57">
        <f t="shared" si="103"/>
        <v>3.843780634036463E-2</v>
      </c>
      <c r="V100" s="57">
        <f t="shared" si="103"/>
        <v>3.4501060721737274E-2</v>
      </c>
      <c r="W100" s="57">
        <f t="shared" si="103"/>
        <v>3.4977853149171304E-2</v>
      </c>
      <c r="X100" s="57">
        <f t="shared" si="103"/>
        <v>3.5340797822798843E-2</v>
      </c>
      <c r="Y100" s="57">
        <f t="shared" si="103"/>
        <v>4.8010955596593415E-2</v>
      </c>
      <c r="Z100" s="57">
        <f t="shared" si="103"/>
        <v>6.0909950514243361E-2</v>
      </c>
      <c r="AA100" s="57">
        <f t="shared" si="103"/>
        <v>4.7138215692814164E-2</v>
      </c>
      <c r="AB100" s="57" t="e">
        <f t="shared" si="103"/>
        <v>#N/A</v>
      </c>
      <c r="AC100" s="57" t="e">
        <f t="shared" si="103"/>
        <v>#N/A</v>
      </c>
    </row>
    <row r="101" spans="2:29" x14ac:dyDescent="0.35">
      <c r="B101" s="127"/>
      <c r="G101" s="33"/>
      <c r="H101" s="58"/>
      <c r="I101" s="58"/>
      <c r="J101" s="58"/>
      <c r="K101" s="58"/>
      <c r="L101" s="58"/>
      <c r="M101" s="58"/>
      <c r="N101" s="58"/>
      <c r="O101" s="58"/>
      <c r="P101" s="58"/>
      <c r="Q101" s="58"/>
      <c r="R101" s="58"/>
      <c r="S101" s="58"/>
      <c r="T101" s="58"/>
      <c r="U101" s="58"/>
      <c r="V101" s="58"/>
      <c r="W101" s="58"/>
      <c r="X101" s="58"/>
      <c r="Y101" s="58"/>
      <c r="Z101" s="58"/>
      <c r="AA101" s="58"/>
      <c r="AB101" s="58"/>
      <c r="AC101" s="58"/>
    </row>
    <row r="102" spans="2:29" x14ac:dyDescent="0.35">
      <c r="B102" s="127"/>
      <c r="G102" s="38" t="str">
        <f t="shared" si="100"/>
        <v>Provident fund withdrawals</v>
      </c>
      <c r="H102" s="57" t="e">
        <f>H$84/H$211</f>
        <v>#N/A</v>
      </c>
      <c r="I102" s="57" t="e">
        <f t="shared" ref="I102:AC102" si="104">I$84/I$211</f>
        <v>#N/A</v>
      </c>
      <c r="J102" s="57" t="e">
        <f t="shared" si="104"/>
        <v>#N/A</v>
      </c>
      <c r="K102" s="57" t="e">
        <f t="shared" si="104"/>
        <v>#N/A</v>
      </c>
      <c r="L102" s="57" t="e">
        <f t="shared" si="104"/>
        <v>#N/A</v>
      </c>
      <c r="M102" s="57" t="e">
        <f t="shared" si="104"/>
        <v>#N/A</v>
      </c>
      <c r="N102" s="57" t="e">
        <f t="shared" si="104"/>
        <v>#N/A</v>
      </c>
      <c r="O102" s="57" t="e">
        <f t="shared" si="104"/>
        <v>#N/A</v>
      </c>
      <c r="P102" s="57" t="e">
        <f t="shared" si="104"/>
        <v>#N/A</v>
      </c>
      <c r="Q102" s="57">
        <f t="shared" si="104"/>
        <v>0</v>
      </c>
      <c r="R102" s="57">
        <f t="shared" si="104"/>
        <v>0</v>
      </c>
      <c r="S102" s="57">
        <f t="shared" si="104"/>
        <v>0</v>
      </c>
      <c r="T102" s="57">
        <f t="shared" si="104"/>
        <v>0</v>
      </c>
      <c r="U102" s="57">
        <f t="shared" si="104"/>
        <v>2.7764053350735288E-3</v>
      </c>
      <c r="V102" s="57">
        <f t="shared" si="104"/>
        <v>3.8481062344453134E-3</v>
      </c>
      <c r="W102" s="57">
        <f t="shared" si="104"/>
        <v>3.4956297689810083E-3</v>
      </c>
      <c r="X102" s="57">
        <f t="shared" si="104"/>
        <v>4.3738472684116325E-3</v>
      </c>
      <c r="Y102" s="57">
        <f t="shared" si="104"/>
        <v>6.515735343652072E-3</v>
      </c>
      <c r="Z102" s="57">
        <f t="shared" si="104"/>
        <v>6.7400949763600877E-3</v>
      </c>
      <c r="AA102" s="57">
        <f t="shared" si="104"/>
        <v>1.6777607551967055E-2</v>
      </c>
      <c r="AB102" s="57" t="e">
        <f t="shared" si="104"/>
        <v>#N/A</v>
      </c>
      <c r="AC102" s="57" t="e">
        <f t="shared" si="104"/>
        <v>#N/A</v>
      </c>
    </row>
    <row r="103" spans="2:29" x14ac:dyDescent="0.35">
      <c r="B103" s="127"/>
      <c r="G103" s="62" t="str">
        <f t="shared" si="100"/>
        <v>Social benefits (27) + provident fund withdrawals</v>
      </c>
      <c r="H103" s="57" t="e">
        <f>H$85/H$211</f>
        <v>#N/A</v>
      </c>
      <c r="I103" s="57" t="e">
        <f t="shared" ref="I103:AC103" si="105">I$85/I$211</f>
        <v>#N/A</v>
      </c>
      <c r="J103" s="57" t="e">
        <f t="shared" si="105"/>
        <v>#N/A</v>
      </c>
      <c r="K103" s="57" t="e">
        <f t="shared" si="105"/>
        <v>#N/A</v>
      </c>
      <c r="L103" s="57" t="e">
        <f t="shared" si="105"/>
        <v>#N/A</v>
      </c>
      <c r="M103" s="57" t="e">
        <f t="shared" si="105"/>
        <v>#N/A</v>
      </c>
      <c r="N103" s="57" t="e">
        <f t="shared" si="105"/>
        <v>#N/A</v>
      </c>
      <c r="O103" s="57" t="e">
        <f t="shared" si="105"/>
        <v>#N/A</v>
      </c>
      <c r="P103" s="57" t="e">
        <f t="shared" si="105"/>
        <v>#N/A</v>
      </c>
      <c r="Q103" s="57">
        <f t="shared" si="105"/>
        <v>3.3815538048722303E-2</v>
      </c>
      <c r="R103" s="57">
        <f t="shared" si="105"/>
        <v>3.713622451755727E-2</v>
      </c>
      <c r="S103" s="57">
        <f t="shared" si="105"/>
        <v>3.7439378079620687E-2</v>
      </c>
      <c r="T103" s="57">
        <f t="shared" si="105"/>
        <v>3.781961270190777E-2</v>
      </c>
      <c r="U103" s="57">
        <f t="shared" si="105"/>
        <v>4.1214211675438157E-2</v>
      </c>
      <c r="V103" s="57">
        <f t="shared" si="105"/>
        <v>3.8349166956182588E-2</v>
      </c>
      <c r="W103" s="57">
        <f t="shared" si="105"/>
        <v>3.8473482918152307E-2</v>
      </c>
      <c r="X103" s="57">
        <f t="shared" si="105"/>
        <v>3.9714645091210476E-2</v>
      </c>
      <c r="Y103" s="57">
        <f t="shared" si="105"/>
        <v>5.4526690940245481E-2</v>
      </c>
      <c r="Z103" s="57">
        <f t="shared" si="105"/>
        <v>6.7650045490603453E-2</v>
      </c>
      <c r="AA103" s="57">
        <f t="shared" si="105"/>
        <v>6.391582324478122E-2</v>
      </c>
      <c r="AB103" s="57" t="e">
        <f t="shared" si="105"/>
        <v>#N/A</v>
      </c>
      <c r="AC103" s="57" t="e">
        <f t="shared" si="105"/>
        <v>#N/A</v>
      </c>
    </row>
    <row r="104" spans="2:29" x14ac:dyDescent="0.35">
      <c r="B104" s="127"/>
    </row>
    <row r="105" spans="2:29" x14ac:dyDescent="0.35">
      <c r="G105" s="107" t="s">
        <v>171</v>
      </c>
      <c r="H105" s="107"/>
      <c r="I105" s="107"/>
      <c r="J105" s="107"/>
      <c r="K105" s="107"/>
      <c r="L105" s="107"/>
      <c r="M105" s="107"/>
      <c r="N105" s="107"/>
      <c r="O105" s="107"/>
      <c r="P105" s="107"/>
      <c r="Q105" s="107"/>
      <c r="R105" s="107"/>
      <c r="S105" s="107"/>
      <c r="T105" s="107"/>
      <c r="U105" s="107"/>
      <c r="V105" s="107"/>
      <c r="W105" s="107"/>
      <c r="X105" s="107"/>
      <c r="Y105" s="107"/>
      <c r="Z105" s="107"/>
      <c r="AA105" s="107"/>
      <c r="AB105" s="107"/>
      <c r="AC105" s="107"/>
    </row>
    <row r="106" spans="2:29" x14ac:dyDescent="0.35">
      <c r="G106" s="33" t="str">
        <f>G97</f>
        <v>Social insurance benefits (271)</v>
      </c>
      <c r="H106" s="57" t="e">
        <f t="shared" ref="H106:AC106" si="106">H$79/H$215</f>
        <v>#N/A</v>
      </c>
      <c r="I106" s="57" t="e">
        <f t="shared" si="106"/>
        <v>#N/A</v>
      </c>
      <c r="J106" s="57" t="e">
        <f t="shared" si="106"/>
        <v>#N/A</v>
      </c>
      <c r="K106" s="57" t="e">
        <f t="shared" si="106"/>
        <v>#N/A</v>
      </c>
      <c r="L106" s="57" t="e">
        <f t="shared" si="106"/>
        <v>#N/A</v>
      </c>
      <c r="M106" s="57" t="e">
        <f t="shared" si="106"/>
        <v>#N/A</v>
      </c>
      <c r="N106" s="57" t="e">
        <f t="shared" si="106"/>
        <v>#N/A</v>
      </c>
      <c r="O106" s="57" t="e">
        <f t="shared" si="106"/>
        <v>#N/A</v>
      </c>
      <c r="P106" s="57" t="e">
        <f t="shared" si="106"/>
        <v>#N/A</v>
      </c>
      <c r="Q106" s="57" t="e">
        <f t="shared" si="106"/>
        <v>#N/A</v>
      </c>
      <c r="R106" s="57" t="e">
        <f t="shared" si="106"/>
        <v>#N/A</v>
      </c>
      <c r="S106" s="57" t="e">
        <f t="shared" si="106"/>
        <v>#N/A</v>
      </c>
      <c r="T106" s="57">
        <f t="shared" si="106"/>
        <v>0</v>
      </c>
      <c r="U106" s="57">
        <f t="shared" si="106"/>
        <v>0</v>
      </c>
      <c r="V106" s="57">
        <f t="shared" si="106"/>
        <v>0</v>
      </c>
      <c r="W106" s="57">
        <f t="shared" si="106"/>
        <v>0</v>
      </c>
      <c r="X106" s="57">
        <f t="shared" si="106"/>
        <v>0</v>
      </c>
      <c r="Y106" s="57">
        <f t="shared" si="106"/>
        <v>0</v>
      </c>
      <c r="Z106" s="57">
        <f t="shared" si="106"/>
        <v>0</v>
      </c>
      <c r="AA106" s="57" t="e">
        <f t="shared" si="106"/>
        <v>#N/A</v>
      </c>
      <c r="AB106" s="57" t="e">
        <f t="shared" si="106"/>
        <v>#N/A</v>
      </c>
      <c r="AC106" s="57" t="e">
        <f t="shared" si="106"/>
        <v>#N/A</v>
      </c>
    </row>
    <row r="107" spans="2:29" x14ac:dyDescent="0.35">
      <c r="G107" s="33" t="str">
        <f t="shared" ref="G107:G112" si="107">G98</f>
        <v>Social assistance benefits (272)</v>
      </c>
      <c r="H107" s="57" t="e">
        <f t="shared" ref="H107:AC107" si="108">H$80/H$215</f>
        <v>#N/A</v>
      </c>
      <c r="I107" s="57" t="e">
        <f t="shared" si="108"/>
        <v>#N/A</v>
      </c>
      <c r="J107" s="57" t="e">
        <f t="shared" si="108"/>
        <v>#N/A</v>
      </c>
      <c r="K107" s="57" t="e">
        <f t="shared" si="108"/>
        <v>#N/A</v>
      </c>
      <c r="L107" s="57" t="e">
        <f t="shared" si="108"/>
        <v>#N/A</v>
      </c>
      <c r="M107" s="57" t="e">
        <f t="shared" si="108"/>
        <v>#N/A</v>
      </c>
      <c r="N107" s="57" t="e">
        <f t="shared" si="108"/>
        <v>#N/A</v>
      </c>
      <c r="O107" s="57" t="e">
        <f t="shared" si="108"/>
        <v>#N/A</v>
      </c>
      <c r="P107" s="57" t="e">
        <f t="shared" si="108"/>
        <v>#N/A</v>
      </c>
      <c r="Q107" s="57" t="e">
        <f t="shared" si="108"/>
        <v>#N/A</v>
      </c>
      <c r="R107" s="57" t="e">
        <f t="shared" si="108"/>
        <v>#N/A</v>
      </c>
      <c r="S107" s="57" t="e">
        <f t="shared" si="108"/>
        <v>#N/A</v>
      </c>
      <c r="T107" s="57">
        <f t="shared" si="108"/>
        <v>0.10943923913002122</v>
      </c>
      <c r="U107" s="57">
        <f t="shared" si="108"/>
        <v>0.11100891772162338</v>
      </c>
      <c r="V107" s="57">
        <f t="shared" si="108"/>
        <v>0.11897766664207783</v>
      </c>
      <c r="W107" s="57">
        <f t="shared" si="108"/>
        <v>0.11259316055347487</v>
      </c>
      <c r="X107" s="57">
        <f t="shared" si="108"/>
        <v>0.11437807250042183</v>
      </c>
      <c r="Y107" s="57">
        <f t="shared" si="108"/>
        <v>0.10173305408025732</v>
      </c>
      <c r="Z107" s="57">
        <f t="shared" si="108"/>
        <v>7.7774111062157383E-2</v>
      </c>
      <c r="AA107" s="57" t="e">
        <f t="shared" si="108"/>
        <v>#N/A</v>
      </c>
      <c r="AB107" s="57" t="e">
        <f t="shared" si="108"/>
        <v>#N/A</v>
      </c>
      <c r="AC107" s="57" t="e">
        <f t="shared" si="108"/>
        <v>#N/A</v>
      </c>
    </row>
    <row r="108" spans="2:29" x14ac:dyDescent="0.35">
      <c r="G108" s="33" t="str">
        <f t="shared" si="107"/>
        <v>Public servant benefits (273)</v>
      </c>
      <c r="H108" s="57" t="e">
        <f t="shared" ref="H108:AC108" si="109">H$81/H$215</f>
        <v>#N/A</v>
      </c>
      <c r="I108" s="57" t="e">
        <f t="shared" si="109"/>
        <v>#N/A</v>
      </c>
      <c r="J108" s="57" t="e">
        <f t="shared" si="109"/>
        <v>#N/A</v>
      </c>
      <c r="K108" s="57" t="e">
        <f t="shared" si="109"/>
        <v>#N/A</v>
      </c>
      <c r="L108" s="57" t="e">
        <f t="shared" si="109"/>
        <v>#N/A</v>
      </c>
      <c r="M108" s="57" t="e">
        <f t="shared" si="109"/>
        <v>#N/A</v>
      </c>
      <c r="N108" s="57" t="e">
        <f t="shared" si="109"/>
        <v>#N/A</v>
      </c>
      <c r="O108" s="57" t="e">
        <f t="shared" si="109"/>
        <v>#N/A</v>
      </c>
      <c r="P108" s="57" t="e">
        <f t="shared" si="109"/>
        <v>#N/A</v>
      </c>
      <c r="Q108" s="57" t="e">
        <f t="shared" si="109"/>
        <v>#N/A</v>
      </c>
      <c r="R108" s="57" t="e">
        <f t="shared" si="109"/>
        <v>#N/A</v>
      </c>
      <c r="S108" s="57" t="e">
        <f t="shared" si="109"/>
        <v>#N/A</v>
      </c>
      <c r="T108" s="57">
        <f t="shared" si="109"/>
        <v>0</v>
      </c>
      <c r="U108" s="57">
        <f t="shared" si="109"/>
        <v>0</v>
      </c>
      <c r="V108" s="57">
        <f t="shared" si="109"/>
        <v>0</v>
      </c>
      <c r="W108" s="57">
        <f t="shared" si="109"/>
        <v>0</v>
      </c>
      <c r="X108" s="57">
        <f t="shared" si="109"/>
        <v>0</v>
      </c>
      <c r="Y108" s="57">
        <f t="shared" si="109"/>
        <v>0</v>
      </c>
      <c r="Z108" s="57">
        <f t="shared" si="109"/>
        <v>0</v>
      </c>
      <c r="AA108" s="57" t="e">
        <f t="shared" si="109"/>
        <v>#N/A</v>
      </c>
      <c r="AB108" s="57" t="e">
        <f t="shared" si="109"/>
        <v>#N/A</v>
      </c>
      <c r="AC108" s="57" t="e">
        <f t="shared" si="109"/>
        <v>#N/A</v>
      </c>
    </row>
    <row r="109" spans="2:29" x14ac:dyDescent="0.35">
      <c r="G109" s="33" t="str">
        <f t="shared" si="107"/>
        <v>Social benefits (27)</v>
      </c>
      <c r="H109" s="57" t="e">
        <f t="shared" ref="H109:AC109" si="110">H$82/H$215</f>
        <v>#N/A</v>
      </c>
      <c r="I109" s="57" t="e">
        <f t="shared" si="110"/>
        <v>#N/A</v>
      </c>
      <c r="J109" s="57" t="e">
        <f t="shared" si="110"/>
        <v>#N/A</v>
      </c>
      <c r="K109" s="57" t="e">
        <f t="shared" si="110"/>
        <v>#N/A</v>
      </c>
      <c r="L109" s="57" t="e">
        <f t="shared" si="110"/>
        <v>#N/A</v>
      </c>
      <c r="M109" s="57" t="e">
        <f t="shared" si="110"/>
        <v>#N/A</v>
      </c>
      <c r="N109" s="57" t="e">
        <f t="shared" si="110"/>
        <v>#N/A</v>
      </c>
      <c r="O109" s="57" t="e">
        <f t="shared" si="110"/>
        <v>#N/A</v>
      </c>
      <c r="P109" s="57" t="e">
        <f t="shared" si="110"/>
        <v>#N/A</v>
      </c>
      <c r="Q109" s="57" t="e">
        <f t="shared" si="110"/>
        <v>#N/A</v>
      </c>
      <c r="R109" s="57" t="e">
        <f t="shared" si="110"/>
        <v>#N/A</v>
      </c>
      <c r="S109" s="57" t="e">
        <f t="shared" si="110"/>
        <v>#N/A</v>
      </c>
      <c r="T109" s="57">
        <f t="shared" si="110"/>
        <v>0.10943923913002122</v>
      </c>
      <c r="U109" s="57">
        <f t="shared" si="110"/>
        <v>0.11100891772162338</v>
      </c>
      <c r="V109" s="57">
        <f t="shared" si="110"/>
        <v>0.11897766664207783</v>
      </c>
      <c r="W109" s="57">
        <f t="shared" si="110"/>
        <v>0.11259316055347487</v>
      </c>
      <c r="X109" s="57">
        <f t="shared" si="110"/>
        <v>0.11437807250042183</v>
      </c>
      <c r="Y109" s="57">
        <f t="shared" si="110"/>
        <v>0.10173305408025732</v>
      </c>
      <c r="Z109" s="57">
        <f t="shared" si="110"/>
        <v>7.7774111062157383E-2</v>
      </c>
      <c r="AA109" s="57" t="e">
        <f t="shared" si="110"/>
        <v>#N/A</v>
      </c>
      <c r="AB109" s="57" t="e">
        <f t="shared" si="110"/>
        <v>#N/A</v>
      </c>
      <c r="AC109" s="57" t="e">
        <f t="shared" si="110"/>
        <v>#N/A</v>
      </c>
    </row>
    <row r="110" spans="2:29" x14ac:dyDescent="0.35">
      <c r="G110" s="33"/>
      <c r="H110" s="58"/>
      <c r="I110" s="58"/>
      <c r="J110" s="58"/>
      <c r="K110" s="58"/>
      <c r="L110" s="58"/>
      <c r="M110" s="58"/>
      <c r="N110" s="58"/>
      <c r="O110" s="58"/>
      <c r="P110" s="58"/>
      <c r="Q110" s="58"/>
      <c r="R110" s="58"/>
      <c r="S110" s="58"/>
      <c r="T110" s="58"/>
      <c r="U110" s="58"/>
      <c r="V110" s="58"/>
      <c r="W110" s="58"/>
      <c r="X110" s="58"/>
      <c r="Y110" s="58"/>
      <c r="Z110" s="58"/>
      <c r="AA110" s="58"/>
      <c r="AB110" s="58"/>
      <c r="AC110" s="58"/>
    </row>
    <row r="111" spans="2:29" x14ac:dyDescent="0.35">
      <c r="G111" s="38" t="str">
        <f t="shared" si="107"/>
        <v>Provident fund withdrawals</v>
      </c>
      <c r="H111" s="57" t="e">
        <f t="shared" ref="H111:AC111" si="111">H$84/H$215</f>
        <v>#N/A</v>
      </c>
      <c r="I111" s="57" t="e">
        <f t="shared" si="111"/>
        <v>#N/A</v>
      </c>
      <c r="J111" s="57" t="e">
        <f t="shared" si="111"/>
        <v>#N/A</v>
      </c>
      <c r="K111" s="57" t="e">
        <f t="shared" si="111"/>
        <v>#N/A</v>
      </c>
      <c r="L111" s="57" t="e">
        <f t="shared" si="111"/>
        <v>#N/A</v>
      </c>
      <c r="M111" s="57" t="e">
        <f t="shared" si="111"/>
        <v>#N/A</v>
      </c>
      <c r="N111" s="57" t="e">
        <f t="shared" si="111"/>
        <v>#N/A</v>
      </c>
      <c r="O111" s="57" t="e">
        <f t="shared" si="111"/>
        <v>#N/A</v>
      </c>
      <c r="P111" s="57" t="e">
        <f t="shared" si="111"/>
        <v>#N/A</v>
      </c>
      <c r="Q111" s="57" t="e">
        <f t="shared" si="111"/>
        <v>#N/A</v>
      </c>
      <c r="R111" s="57" t="e">
        <f t="shared" si="111"/>
        <v>#N/A</v>
      </c>
      <c r="S111" s="57" t="e">
        <f t="shared" si="111"/>
        <v>#N/A</v>
      </c>
      <c r="T111" s="57">
        <f t="shared" si="111"/>
        <v>0</v>
      </c>
      <c r="U111" s="57">
        <f t="shared" si="111"/>
        <v>8.0182971076421181E-3</v>
      </c>
      <c r="V111" s="57">
        <f t="shared" si="111"/>
        <v>1.327027897657292E-2</v>
      </c>
      <c r="W111" s="57">
        <f t="shared" si="111"/>
        <v>1.1252377386795385E-2</v>
      </c>
      <c r="X111" s="57">
        <f t="shared" si="111"/>
        <v>1.4155657223149192E-2</v>
      </c>
      <c r="Y111" s="57">
        <f t="shared" si="111"/>
        <v>1.3806549939519084E-2</v>
      </c>
      <c r="Z111" s="57">
        <f t="shared" si="111"/>
        <v>8.6062275676670741E-3</v>
      </c>
      <c r="AA111" s="57" t="e">
        <f t="shared" si="111"/>
        <v>#N/A</v>
      </c>
      <c r="AB111" s="57" t="e">
        <f t="shared" si="111"/>
        <v>#N/A</v>
      </c>
      <c r="AC111" s="57" t="e">
        <f t="shared" si="111"/>
        <v>#N/A</v>
      </c>
    </row>
    <row r="112" spans="2:29" x14ac:dyDescent="0.35">
      <c r="G112" s="62" t="str">
        <f t="shared" si="107"/>
        <v>Social benefits (27) + provident fund withdrawals</v>
      </c>
      <c r="H112" s="57" t="e">
        <f t="shared" ref="H112:AC112" si="112">H$85/H$215</f>
        <v>#N/A</v>
      </c>
      <c r="I112" s="57" t="e">
        <f t="shared" si="112"/>
        <v>#N/A</v>
      </c>
      <c r="J112" s="57" t="e">
        <f t="shared" si="112"/>
        <v>#N/A</v>
      </c>
      <c r="K112" s="57" t="e">
        <f t="shared" si="112"/>
        <v>#N/A</v>
      </c>
      <c r="L112" s="57" t="e">
        <f t="shared" si="112"/>
        <v>#N/A</v>
      </c>
      <c r="M112" s="57" t="e">
        <f t="shared" si="112"/>
        <v>#N/A</v>
      </c>
      <c r="N112" s="57" t="e">
        <f t="shared" si="112"/>
        <v>#N/A</v>
      </c>
      <c r="O112" s="57" t="e">
        <f t="shared" si="112"/>
        <v>#N/A</v>
      </c>
      <c r="P112" s="57" t="e">
        <f t="shared" si="112"/>
        <v>#N/A</v>
      </c>
      <c r="Q112" s="57" t="e">
        <f t="shared" si="112"/>
        <v>#N/A</v>
      </c>
      <c r="R112" s="57" t="e">
        <f t="shared" si="112"/>
        <v>#N/A</v>
      </c>
      <c r="S112" s="57" t="e">
        <f t="shared" si="112"/>
        <v>#N/A</v>
      </c>
      <c r="T112" s="57">
        <f t="shared" si="112"/>
        <v>0.10943923913002122</v>
      </c>
      <c r="U112" s="57">
        <f t="shared" si="112"/>
        <v>0.11902721482926551</v>
      </c>
      <c r="V112" s="57">
        <f t="shared" si="112"/>
        <v>0.13224794561865075</v>
      </c>
      <c r="W112" s="57">
        <f t="shared" si="112"/>
        <v>0.12384553794027024</v>
      </c>
      <c r="X112" s="57">
        <f t="shared" si="112"/>
        <v>0.12853372972357102</v>
      </c>
      <c r="Y112" s="57">
        <f t="shared" si="112"/>
        <v>0.11553960401977639</v>
      </c>
      <c r="Z112" s="57">
        <f t="shared" si="112"/>
        <v>8.6380338629824457E-2</v>
      </c>
      <c r="AA112" s="57" t="e">
        <f t="shared" si="112"/>
        <v>#N/A</v>
      </c>
      <c r="AB112" s="57" t="e">
        <f t="shared" si="112"/>
        <v>#N/A</v>
      </c>
      <c r="AC112" s="57" t="e">
        <f t="shared" si="112"/>
        <v>#N/A</v>
      </c>
    </row>
    <row r="114" spans="7:29" x14ac:dyDescent="0.35">
      <c r="G114" s="107" t="str">
        <f>_xlfn.CONCAT("USD, ",$C$6)</f>
        <v>USD, thousands</v>
      </c>
      <c r="H114" s="107"/>
      <c r="I114" s="107"/>
      <c r="J114" s="107"/>
      <c r="K114" s="107"/>
      <c r="L114" s="107"/>
      <c r="M114" s="107"/>
      <c r="N114" s="107"/>
      <c r="O114" s="107"/>
      <c r="P114" s="107"/>
      <c r="Q114" s="107"/>
      <c r="R114" s="107"/>
      <c r="S114" s="107"/>
      <c r="T114" s="107"/>
      <c r="U114" s="107"/>
      <c r="V114" s="107"/>
      <c r="W114" s="107"/>
      <c r="X114" s="107"/>
      <c r="Y114" s="107"/>
      <c r="Z114" s="107"/>
      <c r="AA114" s="107"/>
      <c r="AB114" s="107"/>
      <c r="AC114" s="107"/>
    </row>
    <row r="115" spans="7:29" x14ac:dyDescent="0.35">
      <c r="G115" s="33" t="str">
        <f>G106</f>
        <v>Social insurance benefits (271)</v>
      </c>
      <c r="H115" s="5" t="e">
        <f t="shared" ref="H115:AC115" si="113">H$79/H$209</f>
        <v>#N/A</v>
      </c>
      <c r="I115" s="5" t="e">
        <f t="shared" si="113"/>
        <v>#N/A</v>
      </c>
      <c r="J115" s="5" t="e">
        <f t="shared" si="113"/>
        <v>#N/A</v>
      </c>
      <c r="K115" s="5" t="e">
        <f t="shared" si="113"/>
        <v>#N/A</v>
      </c>
      <c r="L115" s="5" t="e">
        <f t="shared" si="113"/>
        <v>#N/A</v>
      </c>
      <c r="M115" s="5" t="e">
        <f t="shared" si="113"/>
        <v>#N/A</v>
      </c>
      <c r="N115" s="5" t="e">
        <f t="shared" si="113"/>
        <v>#N/A</v>
      </c>
      <c r="O115" s="5" t="e">
        <f t="shared" si="113"/>
        <v>#N/A</v>
      </c>
      <c r="P115" s="5" t="e">
        <f t="shared" si="113"/>
        <v>#N/A</v>
      </c>
      <c r="Q115" s="5">
        <f t="shared" si="113"/>
        <v>0</v>
      </c>
      <c r="R115" s="5">
        <f t="shared" si="113"/>
        <v>0</v>
      </c>
      <c r="S115" s="5">
        <f t="shared" si="113"/>
        <v>0</v>
      </c>
      <c r="T115" s="5">
        <f t="shared" si="113"/>
        <v>0</v>
      </c>
      <c r="U115" s="5">
        <f t="shared" si="113"/>
        <v>0</v>
      </c>
      <c r="V115" s="5">
        <f t="shared" si="113"/>
        <v>0</v>
      </c>
      <c r="W115" s="5">
        <f t="shared" si="113"/>
        <v>0</v>
      </c>
      <c r="X115" s="5">
        <f t="shared" si="113"/>
        <v>0</v>
      </c>
      <c r="Y115" s="5">
        <f t="shared" si="113"/>
        <v>0</v>
      </c>
      <c r="Z115" s="5">
        <f t="shared" si="113"/>
        <v>0</v>
      </c>
      <c r="AA115" s="5">
        <f t="shared" si="113"/>
        <v>0</v>
      </c>
      <c r="AB115" s="5" t="e">
        <f t="shared" si="113"/>
        <v>#N/A</v>
      </c>
      <c r="AC115" s="5" t="e">
        <f t="shared" si="113"/>
        <v>#N/A</v>
      </c>
    </row>
    <row r="116" spans="7:29" x14ac:dyDescent="0.35">
      <c r="G116" s="33" t="str">
        <f t="shared" ref="G116:G121" si="114">G107</f>
        <v>Social assistance benefits (272)</v>
      </c>
      <c r="H116" s="5" t="e">
        <f t="shared" ref="H116:AC116" si="115">H$80/H$209</f>
        <v>#N/A</v>
      </c>
      <c r="I116" s="5" t="e">
        <f t="shared" si="115"/>
        <v>#N/A</v>
      </c>
      <c r="J116" s="5" t="e">
        <f t="shared" si="115"/>
        <v>#N/A</v>
      </c>
      <c r="K116" s="5" t="e">
        <f t="shared" si="115"/>
        <v>#N/A</v>
      </c>
      <c r="L116" s="5" t="e">
        <f t="shared" si="115"/>
        <v>#N/A</v>
      </c>
      <c r="M116" s="5" t="e">
        <f t="shared" si="115"/>
        <v>#N/A</v>
      </c>
      <c r="N116" s="5" t="e">
        <f t="shared" si="115"/>
        <v>#N/A</v>
      </c>
      <c r="O116" s="5" t="e">
        <f t="shared" si="115"/>
        <v>#N/A</v>
      </c>
      <c r="P116" s="5" t="e">
        <f t="shared" si="115"/>
        <v>#N/A</v>
      </c>
      <c r="Q116" s="5">
        <f t="shared" si="115"/>
        <v>15422.578197731771</v>
      </c>
      <c r="R116" s="5">
        <f t="shared" si="115"/>
        <v>15968.559055729096</v>
      </c>
      <c r="S116" s="5">
        <f t="shared" si="115"/>
        <v>17377.988522803662</v>
      </c>
      <c r="T116" s="5">
        <f t="shared" si="115"/>
        <v>23496.761921339261</v>
      </c>
      <c r="U116" s="5">
        <f t="shared" si="115"/>
        <v>24579.890798387434</v>
      </c>
      <c r="V116" s="5">
        <f t="shared" si="115"/>
        <v>23620.540059666593</v>
      </c>
      <c r="W116" s="5">
        <f t="shared" si="115"/>
        <v>26501.550559548326</v>
      </c>
      <c r="X116" s="5">
        <f t="shared" si="115"/>
        <v>29052.815897356897</v>
      </c>
      <c r="Y116" s="5">
        <f t="shared" si="115"/>
        <v>32352.940165230444</v>
      </c>
      <c r="Z116" s="5">
        <f t="shared" si="115"/>
        <v>30071.725646156276</v>
      </c>
      <c r="AA116" s="5">
        <f t="shared" si="115"/>
        <v>33979.447227962148</v>
      </c>
      <c r="AB116" s="5" t="e">
        <f t="shared" si="115"/>
        <v>#N/A</v>
      </c>
      <c r="AC116" s="5" t="e">
        <f t="shared" si="115"/>
        <v>#N/A</v>
      </c>
    </row>
    <row r="117" spans="7:29" x14ac:dyDescent="0.35">
      <c r="G117" s="33" t="str">
        <f t="shared" si="114"/>
        <v>Public servant benefits (273)</v>
      </c>
      <c r="H117" s="5" t="e">
        <f t="shared" ref="H117:AC117" si="116">H$81/H$209</f>
        <v>#N/A</v>
      </c>
      <c r="I117" s="5" t="e">
        <f t="shared" si="116"/>
        <v>#N/A</v>
      </c>
      <c r="J117" s="5" t="e">
        <f t="shared" si="116"/>
        <v>#N/A</v>
      </c>
      <c r="K117" s="5" t="e">
        <f t="shared" si="116"/>
        <v>#N/A</v>
      </c>
      <c r="L117" s="5" t="e">
        <f t="shared" si="116"/>
        <v>#N/A</v>
      </c>
      <c r="M117" s="5" t="e">
        <f t="shared" si="116"/>
        <v>#N/A</v>
      </c>
      <c r="N117" s="5" t="e">
        <f t="shared" si="116"/>
        <v>#N/A</v>
      </c>
      <c r="O117" s="5" t="e">
        <f t="shared" si="116"/>
        <v>#N/A</v>
      </c>
      <c r="P117" s="5" t="e">
        <f t="shared" si="116"/>
        <v>#N/A</v>
      </c>
      <c r="Q117" s="5">
        <f t="shared" si="116"/>
        <v>0</v>
      </c>
      <c r="R117" s="5">
        <f t="shared" si="116"/>
        <v>0</v>
      </c>
      <c r="S117" s="5">
        <f t="shared" si="116"/>
        <v>0</v>
      </c>
      <c r="T117" s="5">
        <f t="shared" si="116"/>
        <v>0</v>
      </c>
      <c r="U117" s="5">
        <f t="shared" si="116"/>
        <v>0</v>
      </c>
      <c r="V117" s="5">
        <f t="shared" si="116"/>
        <v>0</v>
      </c>
      <c r="W117" s="5">
        <f t="shared" si="116"/>
        <v>0</v>
      </c>
      <c r="X117" s="5">
        <f t="shared" si="116"/>
        <v>0</v>
      </c>
      <c r="Y117" s="5">
        <f t="shared" si="116"/>
        <v>0</v>
      </c>
      <c r="Z117" s="5">
        <f t="shared" si="116"/>
        <v>0</v>
      </c>
      <c r="AA117" s="5">
        <f t="shared" si="116"/>
        <v>0</v>
      </c>
      <c r="AB117" s="5" t="e">
        <f t="shared" si="116"/>
        <v>#N/A</v>
      </c>
      <c r="AC117" s="5" t="e">
        <f t="shared" si="116"/>
        <v>#N/A</v>
      </c>
    </row>
    <row r="118" spans="7:29" x14ac:dyDescent="0.35">
      <c r="G118" s="33" t="str">
        <f t="shared" si="114"/>
        <v>Social benefits (27)</v>
      </c>
      <c r="H118" s="5" t="e">
        <f t="shared" ref="H118:AC118" si="117">H$82/H$209</f>
        <v>#N/A</v>
      </c>
      <c r="I118" s="5" t="e">
        <f t="shared" si="117"/>
        <v>#N/A</v>
      </c>
      <c r="J118" s="5" t="e">
        <f t="shared" si="117"/>
        <v>#N/A</v>
      </c>
      <c r="K118" s="5" t="e">
        <f t="shared" si="117"/>
        <v>#N/A</v>
      </c>
      <c r="L118" s="5" t="e">
        <f t="shared" si="117"/>
        <v>#N/A</v>
      </c>
      <c r="M118" s="5" t="e">
        <f t="shared" si="117"/>
        <v>#N/A</v>
      </c>
      <c r="N118" s="5" t="e">
        <f t="shared" si="117"/>
        <v>#N/A</v>
      </c>
      <c r="O118" s="5" t="e">
        <f t="shared" si="117"/>
        <v>#N/A</v>
      </c>
      <c r="P118" s="5" t="e">
        <f t="shared" si="117"/>
        <v>#N/A</v>
      </c>
      <c r="Q118" s="5">
        <f t="shared" si="117"/>
        <v>15422.578197731771</v>
      </c>
      <c r="R118" s="5">
        <f t="shared" si="117"/>
        <v>15968.559055729096</v>
      </c>
      <c r="S118" s="5">
        <f t="shared" si="117"/>
        <v>17377.988522803662</v>
      </c>
      <c r="T118" s="5">
        <f t="shared" si="117"/>
        <v>23496.761921339261</v>
      </c>
      <c r="U118" s="5">
        <f t="shared" si="117"/>
        <v>24579.890798387434</v>
      </c>
      <c r="V118" s="5">
        <f t="shared" si="117"/>
        <v>23620.540059666593</v>
      </c>
      <c r="W118" s="5">
        <f t="shared" si="117"/>
        <v>26501.550559548326</v>
      </c>
      <c r="X118" s="5">
        <f t="shared" si="117"/>
        <v>29052.815897356897</v>
      </c>
      <c r="Y118" s="5">
        <f t="shared" si="117"/>
        <v>32352.940165230444</v>
      </c>
      <c r="Z118" s="5">
        <f t="shared" si="117"/>
        <v>30071.725646156276</v>
      </c>
      <c r="AA118" s="5">
        <f t="shared" si="117"/>
        <v>33979.447227962148</v>
      </c>
      <c r="AB118" s="5" t="e">
        <f t="shared" si="117"/>
        <v>#N/A</v>
      </c>
      <c r="AC118" s="5" t="e">
        <f t="shared" si="117"/>
        <v>#N/A</v>
      </c>
    </row>
    <row r="119" spans="7:29" x14ac:dyDescent="0.35">
      <c r="G119" s="33"/>
      <c r="H119" s="19"/>
      <c r="I119" s="19"/>
      <c r="J119" s="19"/>
      <c r="K119" s="19"/>
      <c r="L119" s="19"/>
      <c r="M119" s="19"/>
      <c r="N119" s="19"/>
      <c r="O119" s="19"/>
      <c r="P119" s="19"/>
      <c r="Q119" s="19"/>
      <c r="R119" s="19"/>
      <c r="S119" s="19"/>
      <c r="T119" s="19"/>
      <c r="U119" s="19"/>
      <c r="V119" s="19"/>
      <c r="W119" s="19"/>
      <c r="X119" s="19"/>
      <c r="Y119" s="19"/>
      <c r="Z119" s="19"/>
      <c r="AA119" s="19"/>
      <c r="AB119" s="19"/>
      <c r="AC119" s="19"/>
    </row>
    <row r="120" spans="7:29" x14ac:dyDescent="0.35">
      <c r="G120" s="38" t="str">
        <f t="shared" si="114"/>
        <v>Provident fund withdrawals</v>
      </c>
      <c r="H120" s="5" t="e">
        <f t="shared" ref="H120:AC120" si="118">H$84/H$209</f>
        <v>#N/A</v>
      </c>
      <c r="I120" s="5" t="e">
        <f t="shared" si="118"/>
        <v>#N/A</v>
      </c>
      <c r="J120" s="5" t="e">
        <f t="shared" si="118"/>
        <v>#N/A</v>
      </c>
      <c r="K120" s="5" t="e">
        <f t="shared" si="118"/>
        <v>#N/A</v>
      </c>
      <c r="L120" s="5" t="e">
        <f t="shared" si="118"/>
        <v>#N/A</v>
      </c>
      <c r="M120" s="5" t="e">
        <f t="shared" si="118"/>
        <v>#N/A</v>
      </c>
      <c r="N120" s="5" t="e">
        <f t="shared" si="118"/>
        <v>#N/A</v>
      </c>
      <c r="O120" s="5" t="e">
        <f t="shared" si="118"/>
        <v>#N/A</v>
      </c>
      <c r="P120" s="5" t="e">
        <f t="shared" si="118"/>
        <v>#N/A</v>
      </c>
      <c r="Q120" s="5">
        <f t="shared" si="118"/>
        <v>0</v>
      </c>
      <c r="R120" s="5">
        <f t="shared" si="118"/>
        <v>0</v>
      </c>
      <c r="S120" s="5">
        <f t="shared" si="118"/>
        <v>0</v>
      </c>
      <c r="T120" s="5">
        <f t="shared" si="118"/>
        <v>0</v>
      </c>
      <c r="U120" s="5">
        <f t="shared" si="118"/>
        <v>1775.4327430622109</v>
      </c>
      <c r="V120" s="5">
        <f t="shared" si="118"/>
        <v>2634.537766756273</v>
      </c>
      <c r="W120" s="5">
        <f t="shared" si="118"/>
        <v>2648.5218708257757</v>
      </c>
      <c r="X120" s="5">
        <f t="shared" si="118"/>
        <v>3595.6341475218255</v>
      </c>
      <c r="Y120" s="5">
        <f t="shared" si="118"/>
        <v>4390.7310963960508</v>
      </c>
      <c r="Z120" s="5">
        <f t="shared" si="118"/>
        <v>3327.638345572781</v>
      </c>
      <c r="AA120" s="5">
        <f t="shared" si="118"/>
        <v>12094.090156883682</v>
      </c>
      <c r="AB120" s="5" t="e">
        <f t="shared" si="118"/>
        <v>#N/A</v>
      </c>
      <c r="AC120" s="5" t="e">
        <f t="shared" si="118"/>
        <v>#N/A</v>
      </c>
    </row>
    <row r="121" spans="7:29" x14ac:dyDescent="0.35">
      <c r="G121" s="62" t="str">
        <f t="shared" si="114"/>
        <v>Social benefits (27) + provident fund withdrawals</v>
      </c>
      <c r="H121" s="5" t="e">
        <f t="shared" ref="H121:AC121" si="119">H$85/H$209</f>
        <v>#N/A</v>
      </c>
      <c r="I121" s="5" t="e">
        <f t="shared" si="119"/>
        <v>#N/A</v>
      </c>
      <c r="J121" s="5" t="e">
        <f t="shared" si="119"/>
        <v>#N/A</v>
      </c>
      <c r="K121" s="5" t="e">
        <f t="shared" si="119"/>
        <v>#N/A</v>
      </c>
      <c r="L121" s="5" t="e">
        <f t="shared" si="119"/>
        <v>#N/A</v>
      </c>
      <c r="M121" s="5" t="e">
        <f t="shared" si="119"/>
        <v>#N/A</v>
      </c>
      <c r="N121" s="5" t="e">
        <f t="shared" si="119"/>
        <v>#N/A</v>
      </c>
      <c r="O121" s="5" t="e">
        <f t="shared" si="119"/>
        <v>#N/A</v>
      </c>
      <c r="P121" s="5" t="e">
        <f t="shared" si="119"/>
        <v>#N/A</v>
      </c>
      <c r="Q121" s="5">
        <f t="shared" si="119"/>
        <v>15422.578197731771</v>
      </c>
      <c r="R121" s="5">
        <f t="shared" si="119"/>
        <v>15968.559055729096</v>
      </c>
      <c r="S121" s="5">
        <f t="shared" si="119"/>
        <v>17377.988522803662</v>
      </c>
      <c r="T121" s="5">
        <f t="shared" si="119"/>
        <v>23496.761921339261</v>
      </c>
      <c r="U121" s="5">
        <f t="shared" si="119"/>
        <v>26355.323541449645</v>
      </c>
      <c r="V121" s="5">
        <f t="shared" si="119"/>
        <v>26255.077826422868</v>
      </c>
      <c r="W121" s="5">
        <f t="shared" si="119"/>
        <v>29150.072430374101</v>
      </c>
      <c r="X121" s="5">
        <f t="shared" si="119"/>
        <v>32648.450044878722</v>
      </c>
      <c r="Y121" s="5">
        <f t="shared" si="119"/>
        <v>36743.671261626492</v>
      </c>
      <c r="Z121" s="5">
        <f t="shared" si="119"/>
        <v>33399.363991729057</v>
      </c>
      <c r="AA121" s="5">
        <f t="shared" si="119"/>
        <v>46073.537384845826</v>
      </c>
      <c r="AB121" s="5" t="e">
        <f t="shared" si="119"/>
        <v>#N/A</v>
      </c>
      <c r="AC121" s="5" t="e">
        <f t="shared" si="119"/>
        <v>#N/A</v>
      </c>
    </row>
    <row r="123" spans="7:29" x14ac:dyDescent="0.35">
      <c r="G123" s="107" t="str">
        <f>_xlfn.CONCAT($C$4,", ",$C$6," (constant ",$G$221," prices)")</f>
        <v>NZD, thousands (constant 2023 prices)</v>
      </c>
      <c r="H123" s="107"/>
      <c r="I123" s="107"/>
      <c r="J123" s="107"/>
      <c r="K123" s="107"/>
      <c r="L123" s="107"/>
      <c r="M123" s="107"/>
      <c r="N123" s="107"/>
      <c r="O123" s="107"/>
      <c r="P123" s="107"/>
      <c r="Q123" s="107"/>
      <c r="R123" s="107"/>
      <c r="S123" s="107"/>
      <c r="T123" s="107"/>
      <c r="U123" s="107"/>
      <c r="V123" s="107"/>
      <c r="W123" s="107"/>
      <c r="X123" s="107"/>
      <c r="Y123" s="107"/>
      <c r="Z123" s="107"/>
      <c r="AA123" s="107"/>
      <c r="AB123" s="107"/>
      <c r="AC123" s="107"/>
    </row>
    <row r="124" spans="7:29" x14ac:dyDescent="0.35">
      <c r="G124" s="33" t="str">
        <f>G115</f>
        <v>Social insurance benefits (271)</v>
      </c>
      <c r="H124" s="5" t="e">
        <f t="shared" ref="H124:AC124" si="120">H$79/H$218</f>
        <v>#N/A</v>
      </c>
      <c r="I124" s="5" t="e">
        <f t="shared" si="120"/>
        <v>#N/A</v>
      </c>
      <c r="J124" s="5" t="e">
        <f t="shared" si="120"/>
        <v>#N/A</v>
      </c>
      <c r="K124" s="5" t="e">
        <f t="shared" si="120"/>
        <v>#N/A</v>
      </c>
      <c r="L124" s="5" t="e">
        <f t="shared" si="120"/>
        <v>#N/A</v>
      </c>
      <c r="M124" s="5" t="e">
        <f t="shared" si="120"/>
        <v>#N/A</v>
      </c>
      <c r="N124" s="5" t="e">
        <f t="shared" si="120"/>
        <v>#N/A</v>
      </c>
      <c r="O124" s="5" t="e">
        <f t="shared" si="120"/>
        <v>#N/A</v>
      </c>
      <c r="P124" s="5" t="e">
        <f t="shared" si="120"/>
        <v>#N/A</v>
      </c>
      <c r="Q124" s="5" t="e">
        <f t="shared" si="120"/>
        <v>#N/A</v>
      </c>
      <c r="R124" s="5" t="e">
        <f t="shared" si="120"/>
        <v>#N/A</v>
      </c>
      <c r="S124" s="5" t="e">
        <f t="shared" si="120"/>
        <v>#N/A</v>
      </c>
      <c r="T124" s="5" t="e">
        <f>T$79/T$218</f>
        <v>#N/A</v>
      </c>
      <c r="U124" s="5" t="e">
        <f t="shared" si="120"/>
        <v>#N/A</v>
      </c>
      <c r="V124" s="5" t="e">
        <f t="shared" si="120"/>
        <v>#N/A</v>
      </c>
      <c r="W124" s="5" t="e">
        <f t="shared" si="120"/>
        <v>#N/A</v>
      </c>
      <c r="X124" s="5" t="e">
        <f t="shared" si="120"/>
        <v>#N/A</v>
      </c>
      <c r="Y124" s="5" t="e">
        <f t="shared" si="120"/>
        <v>#N/A</v>
      </c>
      <c r="Z124" s="5" t="e">
        <f t="shared" si="120"/>
        <v>#N/A</v>
      </c>
      <c r="AA124" s="5" t="e">
        <f t="shared" si="120"/>
        <v>#N/A</v>
      </c>
      <c r="AB124" s="5" t="e">
        <f t="shared" si="120"/>
        <v>#N/A</v>
      </c>
      <c r="AC124" s="5" t="e">
        <f t="shared" si="120"/>
        <v>#N/A</v>
      </c>
    </row>
    <row r="125" spans="7:29" x14ac:dyDescent="0.35">
      <c r="G125" s="33" t="str">
        <f t="shared" ref="G125:G130" si="121">G116</f>
        <v>Social assistance benefits (272)</v>
      </c>
      <c r="H125" s="5" t="e">
        <f t="shared" ref="H125:AC125" si="122">H$80/H$209</f>
        <v>#N/A</v>
      </c>
      <c r="I125" s="5" t="e">
        <f t="shared" si="122"/>
        <v>#N/A</v>
      </c>
      <c r="J125" s="5" t="e">
        <f t="shared" si="122"/>
        <v>#N/A</v>
      </c>
      <c r="K125" s="5" t="e">
        <f t="shared" si="122"/>
        <v>#N/A</v>
      </c>
      <c r="L125" s="5" t="e">
        <f t="shared" si="122"/>
        <v>#N/A</v>
      </c>
      <c r="M125" s="5" t="e">
        <f t="shared" si="122"/>
        <v>#N/A</v>
      </c>
      <c r="N125" s="5" t="e">
        <f t="shared" si="122"/>
        <v>#N/A</v>
      </c>
      <c r="O125" s="5" t="e">
        <f t="shared" si="122"/>
        <v>#N/A</v>
      </c>
      <c r="P125" s="5" t="e">
        <f t="shared" si="122"/>
        <v>#N/A</v>
      </c>
      <c r="Q125" s="5">
        <f t="shared" si="122"/>
        <v>15422.578197731771</v>
      </c>
      <c r="R125" s="5">
        <f t="shared" si="122"/>
        <v>15968.559055729096</v>
      </c>
      <c r="S125" s="5">
        <f t="shared" si="122"/>
        <v>17377.988522803662</v>
      </c>
      <c r="T125" s="5">
        <f t="shared" si="122"/>
        <v>23496.761921339261</v>
      </c>
      <c r="U125" s="5">
        <f t="shared" si="122"/>
        <v>24579.890798387434</v>
      </c>
      <c r="V125" s="5">
        <f t="shared" si="122"/>
        <v>23620.540059666593</v>
      </c>
      <c r="W125" s="5">
        <f t="shared" si="122"/>
        <v>26501.550559548326</v>
      </c>
      <c r="X125" s="5">
        <f t="shared" si="122"/>
        <v>29052.815897356897</v>
      </c>
      <c r="Y125" s="5">
        <f t="shared" si="122"/>
        <v>32352.940165230444</v>
      </c>
      <c r="Z125" s="5">
        <f t="shared" si="122"/>
        <v>30071.725646156276</v>
      </c>
      <c r="AA125" s="5">
        <f t="shared" si="122"/>
        <v>33979.447227962148</v>
      </c>
      <c r="AB125" s="5" t="e">
        <f t="shared" si="122"/>
        <v>#N/A</v>
      </c>
      <c r="AC125" s="5" t="e">
        <f t="shared" si="122"/>
        <v>#N/A</v>
      </c>
    </row>
    <row r="126" spans="7:29" x14ac:dyDescent="0.35">
      <c r="G126" s="33" t="str">
        <f t="shared" si="121"/>
        <v>Public servant benefits (273)</v>
      </c>
      <c r="H126" s="5" t="e">
        <f t="shared" ref="H126:AC126" si="123">H$81/H$209</f>
        <v>#N/A</v>
      </c>
      <c r="I126" s="5" t="e">
        <f t="shared" si="123"/>
        <v>#N/A</v>
      </c>
      <c r="J126" s="5" t="e">
        <f t="shared" si="123"/>
        <v>#N/A</v>
      </c>
      <c r="K126" s="5" t="e">
        <f t="shared" si="123"/>
        <v>#N/A</v>
      </c>
      <c r="L126" s="5" t="e">
        <f t="shared" si="123"/>
        <v>#N/A</v>
      </c>
      <c r="M126" s="5" t="e">
        <f t="shared" si="123"/>
        <v>#N/A</v>
      </c>
      <c r="N126" s="5" t="e">
        <f t="shared" si="123"/>
        <v>#N/A</v>
      </c>
      <c r="O126" s="5" t="e">
        <f t="shared" si="123"/>
        <v>#N/A</v>
      </c>
      <c r="P126" s="5" t="e">
        <f t="shared" si="123"/>
        <v>#N/A</v>
      </c>
      <c r="Q126" s="5">
        <f t="shared" si="123"/>
        <v>0</v>
      </c>
      <c r="R126" s="5">
        <f t="shared" si="123"/>
        <v>0</v>
      </c>
      <c r="S126" s="5">
        <f t="shared" si="123"/>
        <v>0</v>
      </c>
      <c r="T126" s="5">
        <f t="shared" si="123"/>
        <v>0</v>
      </c>
      <c r="U126" s="5">
        <f t="shared" si="123"/>
        <v>0</v>
      </c>
      <c r="V126" s="5">
        <f t="shared" si="123"/>
        <v>0</v>
      </c>
      <c r="W126" s="5">
        <f t="shared" si="123"/>
        <v>0</v>
      </c>
      <c r="X126" s="5">
        <f t="shared" si="123"/>
        <v>0</v>
      </c>
      <c r="Y126" s="5">
        <f t="shared" si="123"/>
        <v>0</v>
      </c>
      <c r="Z126" s="5">
        <f t="shared" si="123"/>
        <v>0</v>
      </c>
      <c r="AA126" s="5">
        <f t="shared" si="123"/>
        <v>0</v>
      </c>
      <c r="AB126" s="5" t="e">
        <f t="shared" si="123"/>
        <v>#N/A</v>
      </c>
      <c r="AC126" s="5" t="e">
        <f t="shared" si="123"/>
        <v>#N/A</v>
      </c>
    </row>
    <row r="127" spans="7:29" x14ac:dyDescent="0.35">
      <c r="G127" s="33" t="str">
        <f t="shared" si="121"/>
        <v>Social benefits (27)</v>
      </c>
      <c r="H127" s="5" t="e">
        <f t="shared" ref="H127:AC127" si="124">H$82/H$209</f>
        <v>#N/A</v>
      </c>
      <c r="I127" s="5" t="e">
        <f t="shared" si="124"/>
        <v>#N/A</v>
      </c>
      <c r="J127" s="5" t="e">
        <f t="shared" si="124"/>
        <v>#N/A</v>
      </c>
      <c r="K127" s="5" t="e">
        <f t="shared" si="124"/>
        <v>#N/A</v>
      </c>
      <c r="L127" s="5" t="e">
        <f t="shared" si="124"/>
        <v>#N/A</v>
      </c>
      <c r="M127" s="5" t="e">
        <f t="shared" si="124"/>
        <v>#N/A</v>
      </c>
      <c r="N127" s="5" t="e">
        <f t="shared" si="124"/>
        <v>#N/A</v>
      </c>
      <c r="O127" s="5" t="e">
        <f t="shared" si="124"/>
        <v>#N/A</v>
      </c>
      <c r="P127" s="5" t="e">
        <f t="shared" si="124"/>
        <v>#N/A</v>
      </c>
      <c r="Q127" s="5">
        <f t="shared" si="124"/>
        <v>15422.578197731771</v>
      </c>
      <c r="R127" s="5">
        <f t="shared" si="124"/>
        <v>15968.559055729096</v>
      </c>
      <c r="S127" s="5">
        <f t="shared" si="124"/>
        <v>17377.988522803662</v>
      </c>
      <c r="T127" s="5">
        <f t="shared" si="124"/>
        <v>23496.761921339261</v>
      </c>
      <c r="U127" s="5">
        <f t="shared" si="124"/>
        <v>24579.890798387434</v>
      </c>
      <c r="V127" s="5">
        <f t="shared" si="124"/>
        <v>23620.540059666593</v>
      </c>
      <c r="W127" s="5">
        <f t="shared" si="124"/>
        <v>26501.550559548326</v>
      </c>
      <c r="X127" s="5">
        <f t="shared" si="124"/>
        <v>29052.815897356897</v>
      </c>
      <c r="Y127" s="5">
        <f t="shared" si="124"/>
        <v>32352.940165230444</v>
      </c>
      <c r="Z127" s="5">
        <f t="shared" si="124"/>
        <v>30071.725646156276</v>
      </c>
      <c r="AA127" s="5">
        <f t="shared" si="124"/>
        <v>33979.447227962148</v>
      </c>
      <c r="AB127" s="5" t="e">
        <f t="shared" si="124"/>
        <v>#N/A</v>
      </c>
      <c r="AC127" s="5" t="e">
        <f t="shared" si="124"/>
        <v>#N/A</v>
      </c>
    </row>
    <row r="128" spans="7:29" x14ac:dyDescent="0.35">
      <c r="G128" s="33"/>
      <c r="H128" s="19"/>
      <c r="I128" s="19"/>
      <c r="J128" s="19"/>
      <c r="K128" s="19"/>
      <c r="L128" s="19"/>
      <c r="M128" s="19"/>
      <c r="N128" s="19"/>
      <c r="O128" s="19"/>
      <c r="P128" s="19"/>
      <c r="Q128" s="19"/>
      <c r="R128" s="19"/>
      <c r="S128" s="19"/>
      <c r="T128" s="19"/>
      <c r="U128" s="19"/>
      <c r="V128" s="19"/>
      <c r="W128" s="19"/>
      <c r="X128" s="19"/>
      <c r="Y128" s="19"/>
      <c r="Z128" s="19"/>
      <c r="AA128" s="19"/>
      <c r="AB128" s="19"/>
      <c r="AC128" s="19"/>
    </row>
    <row r="129" spans="7:29" x14ac:dyDescent="0.35">
      <c r="G129" s="38" t="str">
        <f t="shared" si="121"/>
        <v>Provident fund withdrawals</v>
      </c>
      <c r="H129" s="5" t="e">
        <f t="shared" ref="H129:AC129" si="125">H$84/H$209</f>
        <v>#N/A</v>
      </c>
      <c r="I129" s="5" t="e">
        <f t="shared" si="125"/>
        <v>#N/A</v>
      </c>
      <c r="J129" s="5" t="e">
        <f t="shared" si="125"/>
        <v>#N/A</v>
      </c>
      <c r="K129" s="5" t="e">
        <f t="shared" si="125"/>
        <v>#N/A</v>
      </c>
      <c r="L129" s="5" t="e">
        <f t="shared" si="125"/>
        <v>#N/A</v>
      </c>
      <c r="M129" s="5" t="e">
        <f t="shared" si="125"/>
        <v>#N/A</v>
      </c>
      <c r="N129" s="5" t="e">
        <f t="shared" si="125"/>
        <v>#N/A</v>
      </c>
      <c r="O129" s="5" t="e">
        <f t="shared" si="125"/>
        <v>#N/A</v>
      </c>
      <c r="P129" s="5" t="e">
        <f t="shared" si="125"/>
        <v>#N/A</v>
      </c>
      <c r="Q129" s="5">
        <f t="shared" si="125"/>
        <v>0</v>
      </c>
      <c r="R129" s="5">
        <f t="shared" si="125"/>
        <v>0</v>
      </c>
      <c r="S129" s="5">
        <f t="shared" si="125"/>
        <v>0</v>
      </c>
      <c r="T129" s="5">
        <f t="shared" si="125"/>
        <v>0</v>
      </c>
      <c r="U129" s="5">
        <f t="shared" si="125"/>
        <v>1775.4327430622109</v>
      </c>
      <c r="V129" s="5">
        <f t="shared" si="125"/>
        <v>2634.537766756273</v>
      </c>
      <c r="W129" s="5">
        <f t="shared" si="125"/>
        <v>2648.5218708257757</v>
      </c>
      <c r="X129" s="5">
        <f t="shared" si="125"/>
        <v>3595.6341475218255</v>
      </c>
      <c r="Y129" s="5">
        <f t="shared" si="125"/>
        <v>4390.7310963960508</v>
      </c>
      <c r="Z129" s="5">
        <f t="shared" si="125"/>
        <v>3327.638345572781</v>
      </c>
      <c r="AA129" s="5">
        <f t="shared" si="125"/>
        <v>12094.090156883682</v>
      </c>
      <c r="AB129" s="5" t="e">
        <f t="shared" si="125"/>
        <v>#N/A</v>
      </c>
      <c r="AC129" s="5" t="e">
        <f t="shared" si="125"/>
        <v>#N/A</v>
      </c>
    </row>
    <row r="130" spans="7:29" x14ac:dyDescent="0.35">
      <c r="G130" s="62" t="str">
        <f t="shared" si="121"/>
        <v>Social benefits (27) + provident fund withdrawals</v>
      </c>
      <c r="H130" s="5" t="e">
        <f t="shared" ref="H130:AC130" si="126">H$85/H$209</f>
        <v>#N/A</v>
      </c>
      <c r="I130" s="5" t="e">
        <f t="shared" si="126"/>
        <v>#N/A</v>
      </c>
      <c r="J130" s="5" t="e">
        <f t="shared" si="126"/>
        <v>#N/A</v>
      </c>
      <c r="K130" s="5" t="e">
        <f t="shared" si="126"/>
        <v>#N/A</v>
      </c>
      <c r="L130" s="5" t="e">
        <f t="shared" si="126"/>
        <v>#N/A</v>
      </c>
      <c r="M130" s="5" t="e">
        <f t="shared" si="126"/>
        <v>#N/A</v>
      </c>
      <c r="N130" s="5" t="e">
        <f t="shared" si="126"/>
        <v>#N/A</v>
      </c>
      <c r="O130" s="5" t="e">
        <f t="shared" si="126"/>
        <v>#N/A</v>
      </c>
      <c r="P130" s="5" t="e">
        <f t="shared" si="126"/>
        <v>#N/A</v>
      </c>
      <c r="Q130" s="5">
        <f t="shared" si="126"/>
        <v>15422.578197731771</v>
      </c>
      <c r="R130" s="5">
        <f t="shared" si="126"/>
        <v>15968.559055729096</v>
      </c>
      <c r="S130" s="5">
        <f t="shared" si="126"/>
        <v>17377.988522803662</v>
      </c>
      <c r="T130" s="5">
        <f t="shared" si="126"/>
        <v>23496.761921339261</v>
      </c>
      <c r="U130" s="5">
        <f t="shared" si="126"/>
        <v>26355.323541449645</v>
      </c>
      <c r="V130" s="5">
        <f t="shared" si="126"/>
        <v>26255.077826422868</v>
      </c>
      <c r="W130" s="5">
        <f t="shared" si="126"/>
        <v>29150.072430374101</v>
      </c>
      <c r="X130" s="5">
        <f t="shared" si="126"/>
        <v>32648.450044878722</v>
      </c>
      <c r="Y130" s="5">
        <f t="shared" si="126"/>
        <v>36743.671261626492</v>
      </c>
      <c r="Z130" s="5">
        <f t="shared" si="126"/>
        <v>33399.363991729057</v>
      </c>
      <c r="AA130" s="5">
        <f t="shared" si="126"/>
        <v>46073.537384845826</v>
      </c>
      <c r="AB130" s="5" t="e">
        <f t="shared" si="126"/>
        <v>#N/A</v>
      </c>
      <c r="AC130" s="5" t="e">
        <f t="shared" si="126"/>
        <v>#N/A</v>
      </c>
    </row>
    <row r="133" spans="7:29" x14ac:dyDescent="0.35">
      <c r="G133" s="109" t="s">
        <v>172</v>
      </c>
      <c r="H133" s="109"/>
      <c r="I133" s="109"/>
      <c r="J133" s="109"/>
      <c r="K133" s="109"/>
      <c r="L133" s="109"/>
      <c r="M133" s="109"/>
      <c r="N133" s="109"/>
      <c r="O133" s="109"/>
      <c r="P133" s="109"/>
      <c r="Q133" s="109"/>
      <c r="R133" s="109"/>
      <c r="S133" s="109"/>
      <c r="T133" s="109"/>
      <c r="U133" s="109"/>
      <c r="V133" s="109"/>
      <c r="W133" s="109"/>
      <c r="X133" s="109"/>
      <c r="Y133" s="109"/>
      <c r="Z133" s="109"/>
      <c r="AA133" s="109"/>
      <c r="AB133" s="109"/>
      <c r="AC133" s="109"/>
    </row>
    <row r="134" spans="7:29" x14ac:dyDescent="0.35">
      <c r="G134" s="4" t="s">
        <v>48</v>
      </c>
      <c r="H134" s="5">
        <f t="shared" ref="H134:W142" si="127">SUMIFS(H$10:H$53,$F$10:$F$53,$G$143,$G$10:$G$53,$G134)</f>
        <v>0</v>
      </c>
      <c r="I134" s="5">
        <f t="shared" si="127"/>
        <v>0</v>
      </c>
      <c r="J134" s="5">
        <f t="shared" si="127"/>
        <v>0</v>
      </c>
      <c r="K134" s="5">
        <f t="shared" si="127"/>
        <v>0</v>
      </c>
      <c r="L134" s="5">
        <f t="shared" si="127"/>
        <v>0</v>
      </c>
      <c r="M134" s="5">
        <f t="shared" si="127"/>
        <v>0</v>
      </c>
      <c r="N134" s="5">
        <f t="shared" si="127"/>
        <v>0</v>
      </c>
      <c r="O134" s="5">
        <f t="shared" si="127"/>
        <v>0</v>
      </c>
      <c r="P134" s="5">
        <f t="shared" si="127"/>
        <v>0</v>
      </c>
      <c r="Q134" s="5">
        <f t="shared" si="127"/>
        <v>879.22199999999998</v>
      </c>
      <c r="R134" s="5">
        <f t="shared" si="127"/>
        <v>763.2</v>
      </c>
      <c r="S134" s="5">
        <f t="shared" ref="S134:S142" si="128">SUMIFS(S$10:S$53,$F$10:$F$53,$G$143,$G$10:$G$53,$G134)</f>
        <v>648.75700000000006</v>
      </c>
      <c r="T134" s="5">
        <f t="shared" si="127"/>
        <v>742.5</v>
      </c>
      <c r="U134" s="5">
        <f t="shared" si="127"/>
        <v>772.2</v>
      </c>
      <c r="V134" s="5">
        <f t="shared" si="127"/>
        <v>894.8</v>
      </c>
      <c r="W134" s="5">
        <f t="shared" si="127"/>
        <v>894.8</v>
      </c>
      <c r="X134" s="5">
        <f t="shared" ref="X134:AC142" si="129">SUMIFS(X$10:X$53,$F$10:$F$53,$G$143,$G$10:$G$53,$G134)</f>
        <v>894.8</v>
      </c>
      <c r="Y134" s="5">
        <f t="shared" si="129"/>
        <v>1202.191</v>
      </c>
      <c r="Z134" s="5">
        <f t="shared" si="129"/>
        <v>1534.4</v>
      </c>
      <c r="AA134" s="5">
        <f t="shared" si="129"/>
        <v>1707.9</v>
      </c>
      <c r="AB134" s="5">
        <f t="shared" si="129"/>
        <v>1753.546</v>
      </c>
      <c r="AC134" s="5">
        <f t="shared" si="129"/>
        <v>2045.087</v>
      </c>
    </row>
    <row r="135" spans="7:29" x14ac:dyDescent="0.35">
      <c r="G135" s="4" t="s">
        <v>29</v>
      </c>
      <c r="H135" s="5">
        <f t="shared" si="127"/>
        <v>0</v>
      </c>
      <c r="I135" s="5">
        <f t="shared" si="127"/>
        <v>0</v>
      </c>
      <c r="J135" s="5">
        <f t="shared" si="127"/>
        <v>0</v>
      </c>
      <c r="K135" s="5">
        <f t="shared" si="127"/>
        <v>0</v>
      </c>
      <c r="L135" s="5">
        <f t="shared" si="127"/>
        <v>0</v>
      </c>
      <c r="M135" s="5">
        <f t="shared" si="127"/>
        <v>0</v>
      </c>
      <c r="N135" s="5">
        <f t="shared" si="127"/>
        <v>0</v>
      </c>
      <c r="O135" s="5">
        <f t="shared" si="127"/>
        <v>0</v>
      </c>
      <c r="P135" s="5">
        <f t="shared" si="127"/>
        <v>0</v>
      </c>
      <c r="Q135" s="5">
        <f t="shared" si="127"/>
        <v>7866.0659999999998</v>
      </c>
      <c r="R135" s="5">
        <f t="shared" si="127"/>
        <v>8617.6</v>
      </c>
      <c r="S135" s="5">
        <f t="shared" si="128"/>
        <v>9981.9</v>
      </c>
      <c r="T135" s="5">
        <f t="shared" si="127"/>
        <v>11775</v>
      </c>
      <c r="U135" s="5">
        <f t="shared" si="127"/>
        <v>12479.194</v>
      </c>
      <c r="V135" s="5">
        <f t="shared" si="127"/>
        <v>12109.659</v>
      </c>
      <c r="W135" s="5">
        <f t="shared" si="127"/>
        <v>12281.286</v>
      </c>
      <c r="X135" s="5">
        <f t="shared" si="129"/>
        <v>12455.438</v>
      </c>
      <c r="Y135" s="5">
        <f t="shared" si="129"/>
        <v>13078.253000000001</v>
      </c>
      <c r="Z135" s="5">
        <f t="shared" si="129"/>
        <v>12914.032999999999</v>
      </c>
      <c r="AA135" s="5">
        <f t="shared" si="129"/>
        <v>13025.7</v>
      </c>
      <c r="AB135" s="5">
        <f t="shared" si="129"/>
        <v>13983.599</v>
      </c>
      <c r="AC135" s="5">
        <f t="shared" si="129"/>
        <v>14489.094000000001</v>
      </c>
    </row>
    <row r="136" spans="7:29" x14ac:dyDescent="0.35">
      <c r="G136" s="4" t="s">
        <v>118</v>
      </c>
      <c r="H136" s="5">
        <f t="shared" si="127"/>
        <v>0</v>
      </c>
      <c r="I136" s="5">
        <f t="shared" si="127"/>
        <v>0</v>
      </c>
      <c r="J136" s="5">
        <f t="shared" si="127"/>
        <v>0</v>
      </c>
      <c r="K136" s="5">
        <f t="shared" si="127"/>
        <v>0</v>
      </c>
      <c r="L136" s="5">
        <f t="shared" si="127"/>
        <v>0</v>
      </c>
      <c r="M136" s="5">
        <f t="shared" si="127"/>
        <v>0</v>
      </c>
      <c r="N136" s="5">
        <f t="shared" si="127"/>
        <v>0</v>
      </c>
      <c r="O136" s="5">
        <f t="shared" si="127"/>
        <v>0</v>
      </c>
      <c r="P136" s="5">
        <f t="shared" si="127"/>
        <v>0</v>
      </c>
      <c r="Q136" s="5">
        <f t="shared" si="127"/>
        <v>170</v>
      </c>
      <c r="R136" s="5">
        <f t="shared" si="127"/>
        <v>170</v>
      </c>
      <c r="S136" s="5">
        <f t="shared" si="128"/>
        <v>217.834</v>
      </c>
      <c r="T136" s="5">
        <f t="shared" si="127"/>
        <v>170</v>
      </c>
      <c r="U136" s="5">
        <f t="shared" si="127"/>
        <v>170</v>
      </c>
      <c r="V136" s="5">
        <f t="shared" si="127"/>
        <v>170</v>
      </c>
      <c r="W136" s="5">
        <f t="shared" si="127"/>
        <v>170</v>
      </c>
      <c r="X136" s="5">
        <f t="shared" si="129"/>
        <v>170</v>
      </c>
      <c r="Y136" s="5">
        <f t="shared" si="129"/>
        <v>170</v>
      </c>
      <c r="Z136" s="5">
        <f t="shared" si="129"/>
        <v>170</v>
      </c>
      <c r="AA136" s="5">
        <f t="shared" si="129"/>
        <v>170</v>
      </c>
      <c r="AB136" s="5">
        <f t="shared" si="129"/>
        <v>170</v>
      </c>
      <c r="AC136" s="5">
        <f t="shared" si="129"/>
        <v>170</v>
      </c>
    </row>
    <row r="137" spans="7:29" x14ac:dyDescent="0.35">
      <c r="G137" s="4" t="s">
        <v>46</v>
      </c>
      <c r="H137" s="5">
        <f t="shared" si="127"/>
        <v>0</v>
      </c>
      <c r="I137" s="5">
        <f t="shared" si="127"/>
        <v>0</v>
      </c>
      <c r="J137" s="5">
        <f t="shared" si="127"/>
        <v>0</v>
      </c>
      <c r="K137" s="5">
        <f t="shared" si="127"/>
        <v>0</v>
      </c>
      <c r="L137" s="5">
        <f t="shared" si="127"/>
        <v>0</v>
      </c>
      <c r="M137" s="5">
        <f t="shared" si="127"/>
        <v>0</v>
      </c>
      <c r="N137" s="5">
        <f t="shared" si="127"/>
        <v>0</v>
      </c>
      <c r="O137" s="5">
        <f t="shared" si="127"/>
        <v>0</v>
      </c>
      <c r="P137" s="5">
        <f t="shared" si="127"/>
        <v>0</v>
      </c>
      <c r="Q137" s="5">
        <f t="shared" si="127"/>
        <v>2946.672</v>
      </c>
      <c r="R137" s="5">
        <f t="shared" si="127"/>
        <v>2911.6</v>
      </c>
      <c r="S137" s="5">
        <f t="shared" si="128"/>
        <v>2964.7599999999998</v>
      </c>
      <c r="T137" s="5">
        <f t="shared" si="127"/>
        <v>3086.8</v>
      </c>
      <c r="U137" s="5">
        <f t="shared" si="127"/>
        <v>3070.72</v>
      </c>
      <c r="V137" s="5">
        <f t="shared" si="127"/>
        <v>3004.9070000000002</v>
      </c>
      <c r="W137" s="5">
        <f t="shared" si="127"/>
        <v>4386.8310000000001</v>
      </c>
      <c r="X137" s="5">
        <f t="shared" si="129"/>
        <v>5015.7740000000003</v>
      </c>
      <c r="Y137" s="5">
        <f t="shared" si="129"/>
        <v>5925.8819999999996</v>
      </c>
      <c r="Z137" s="5">
        <f t="shared" si="129"/>
        <v>5803.0290000000005</v>
      </c>
      <c r="AA137" s="5">
        <f t="shared" si="129"/>
        <v>5958.8</v>
      </c>
      <c r="AB137" s="5">
        <f t="shared" si="129"/>
        <v>5792.7960000000003</v>
      </c>
      <c r="AC137" s="5">
        <f t="shared" si="129"/>
        <v>5767.7510000000002</v>
      </c>
    </row>
    <row r="138" spans="7:29" x14ac:dyDescent="0.35">
      <c r="G138" s="4" t="s">
        <v>125</v>
      </c>
      <c r="H138" s="5">
        <f t="shared" si="127"/>
        <v>0</v>
      </c>
      <c r="I138" s="5">
        <f t="shared" si="127"/>
        <v>0</v>
      </c>
      <c r="J138" s="5">
        <f t="shared" si="127"/>
        <v>0</v>
      </c>
      <c r="K138" s="5">
        <f t="shared" si="127"/>
        <v>0</v>
      </c>
      <c r="L138" s="5">
        <f t="shared" si="127"/>
        <v>0</v>
      </c>
      <c r="M138" s="5">
        <f t="shared" si="127"/>
        <v>0</v>
      </c>
      <c r="N138" s="5">
        <f t="shared" si="127"/>
        <v>0</v>
      </c>
      <c r="O138" s="5">
        <f t="shared" si="127"/>
        <v>0</v>
      </c>
      <c r="P138" s="5">
        <f t="shared" si="127"/>
        <v>0</v>
      </c>
      <c r="Q138" s="5">
        <f t="shared" si="127"/>
        <v>0</v>
      </c>
      <c r="R138" s="5">
        <f t="shared" si="127"/>
        <v>0</v>
      </c>
      <c r="S138" s="5">
        <f t="shared" si="128"/>
        <v>0</v>
      </c>
      <c r="T138" s="5">
        <f t="shared" si="127"/>
        <v>0</v>
      </c>
      <c r="U138" s="5">
        <f t="shared" si="127"/>
        <v>0</v>
      </c>
      <c r="V138" s="5">
        <f t="shared" si="127"/>
        <v>0</v>
      </c>
      <c r="W138" s="5">
        <f t="shared" si="127"/>
        <v>0</v>
      </c>
      <c r="X138" s="5">
        <f t="shared" si="129"/>
        <v>0</v>
      </c>
      <c r="Y138" s="5">
        <f t="shared" si="129"/>
        <v>0</v>
      </c>
      <c r="Z138" s="5">
        <f t="shared" si="129"/>
        <v>0</v>
      </c>
      <c r="AA138" s="5">
        <f t="shared" si="129"/>
        <v>0</v>
      </c>
      <c r="AB138" s="5">
        <f t="shared" si="129"/>
        <v>0</v>
      </c>
      <c r="AC138" s="5">
        <f t="shared" si="129"/>
        <v>0</v>
      </c>
    </row>
    <row r="139" spans="7:29" x14ac:dyDescent="0.35">
      <c r="G139" s="4" t="s">
        <v>53</v>
      </c>
      <c r="H139" s="5">
        <f t="shared" si="127"/>
        <v>0</v>
      </c>
      <c r="I139" s="5">
        <f t="shared" si="127"/>
        <v>0</v>
      </c>
      <c r="J139" s="5">
        <f t="shared" si="127"/>
        <v>0</v>
      </c>
      <c r="K139" s="5">
        <f t="shared" si="127"/>
        <v>0</v>
      </c>
      <c r="L139" s="5">
        <f t="shared" si="127"/>
        <v>0</v>
      </c>
      <c r="M139" s="5">
        <f t="shared" si="127"/>
        <v>0</v>
      </c>
      <c r="N139" s="5">
        <f t="shared" si="127"/>
        <v>0</v>
      </c>
      <c r="O139" s="5">
        <f t="shared" si="127"/>
        <v>0</v>
      </c>
      <c r="P139" s="5">
        <f t="shared" si="127"/>
        <v>0</v>
      </c>
      <c r="Q139" s="5">
        <f t="shared" si="127"/>
        <v>0</v>
      </c>
      <c r="R139" s="5">
        <f t="shared" si="127"/>
        <v>0</v>
      </c>
      <c r="S139" s="5">
        <f t="shared" si="128"/>
        <v>0</v>
      </c>
      <c r="T139" s="5">
        <f t="shared" si="127"/>
        <v>0</v>
      </c>
      <c r="U139" s="5">
        <f t="shared" si="127"/>
        <v>0</v>
      </c>
      <c r="V139" s="5">
        <f t="shared" si="127"/>
        <v>0</v>
      </c>
      <c r="W139" s="5">
        <f t="shared" si="127"/>
        <v>0</v>
      </c>
      <c r="X139" s="5">
        <f t="shared" si="129"/>
        <v>0</v>
      </c>
      <c r="Y139" s="5">
        <f t="shared" si="129"/>
        <v>0</v>
      </c>
      <c r="Z139" s="5">
        <f t="shared" si="129"/>
        <v>0</v>
      </c>
      <c r="AA139" s="5">
        <f t="shared" si="129"/>
        <v>0</v>
      </c>
      <c r="AB139" s="5">
        <f t="shared" si="129"/>
        <v>0</v>
      </c>
      <c r="AC139" s="5">
        <f t="shared" si="129"/>
        <v>0</v>
      </c>
    </row>
    <row r="140" spans="7:29" x14ac:dyDescent="0.35">
      <c r="G140" s="4" t="s">
        <v>43</v>
      </c>
      <c r="H140" s="5">
        <f t="shared" si="127"/>
        <v>0</v>
      </c>
      <c r="I140" s="5">
        <f t="shared" si="127"/>
        <v>0</v>
      </c>
      <c r="J140" s="5">
        <f t="shared" si="127"/>
        <v>0</v>
      </c>
      <c r="K140" s="5">
        <f t="shared" si="127"/>
        <v>0</v>
      </c>
      <c r="L140" s="5">
        <f t="shared" si="127"/>
        <v>0</v>
      </c>
      <c r="M140" s="5">
        <f t="shared" si="127"/>
        <v>0</v>
      </c>
      <c r="N140" s="5">
        <f t="shared" si="127"/>
        <v>0</v>
      </c>
      <c r="O140" s="5">
        <f t="shared" si="127"/>
        <v>0</v>
      </c>
      <c r="P140" s="5">
        <f t="shared" si="127"/>
        <v>0</v>
      </c>
      <c r="Q140" s="5">
        <f t="shared" si="127"/>
        <v>400</v>
      </c>
      <c r="R140" s="5">
        <f t="shared" si="127"/>
        <v>400</v>
      </c>
      <c r="S140" s="5">
        <f t="shared" si="128"/>
        <v>380.7</v>
      </c>
      <c r="T140" s="5">
        <f t="shared" si="127"/>
        <v>378.25</v>
      </c>
      <c r="U140" s="5">
        <f t="shared" si="127"/>
        <v>383.714</v>
      </c>
      <c r="V140" s="5">
        <f t="shared" si="127"/>
        <v>376.81799999999998</v>
      </c>
      <c r="W140" s="5">
        <f t="shared" si="127"/>
        <v>377.29300000000001</v>
      </c>
      <c r="X140" s="5">
        <f t="shared" si="129"/>
        <v>377.79300000000001</v>
      </c>
      <c r="Y140" s="5">
        <f t="shared" si="129"/>
        <v>378.31799999999998</v>
      </c>
      <c r="Z140" s="5">
        <f t="shared" si="129"/>
        <v>588.18200000000002</v>
      </c>
      <c r="AA140" s="5">
        <f t="shared" si="129"/>
        <v>596.1</v>
      </c>
      <c r="AB140" s="5">
        <f t="shared" si="129"/>
        <v>590.21199999999999</v>
      </c>
      <c r="AC140" s="5">
        <f t="shared" si="129"/>
        <v>570.59400000000005</v>
      </c>
    </row>
    <row r="141" spans="7:29" x14ac:dyDescent="0.35">
      <c r="G141" s="4" t="s">
        <v>173</v>
      </c>
      <c r="H141" s="5">
        <f t="shared" si="127"/>
        <v>0</v>
      </c>
      <c r="I141" s="5">
        <f t="shared" si="127"/>
        <v>0</v>
      </c>
      <c r="J141" s="5">
        <f t="shared" si="127"/>
        <v>0</v>
      </c>
      <c r="K141" s="5">
        <f t="shared" si="127"/>
        <v>0</v>
      </c>
      <c r="L141" s="5">
        <f t="shared" si="127"/>
        <v>0</v>
      </c>
      <c r="M141" s="5">
        <f t="shared" si="127"/>
        <v>0</v>
      </c>
      <c r="N141" s="5">
        <f t="shared" si="127"/>
        <v>0</v>
      </c>
      <c r="O141" s="5">
        <f t="shared" si="127"/>
        <v>0</v>
      </c>
      <c r="P141" s="5">
        <f t="shared" si="127"/>
        <v>0</v>
      </c>
      <c r="Q141" s="5">
        <f t="shared" si="127"/>
        <v>0</v>
      </c>
      <c r="R141" s="5">
        <f t="shared" si="127"/>
        <v>0</v>
      </c>
      <c r="S141" s="5">
        <f t="shared" si="128"/>
        <v>0</v>
      </c>
      <c r="T141" s="5">
        <f t="shared" si="127"/>
        <v>0</v>
      </c>
      <c r="U141" s="5">
        <f t="shared" si="127"/>
        <v>0</v>
      </c>
      <c r="V141" s="5">
        <f t="shared" si="127"/>
        <v>0</v>
      </c>
      <c r="W141" s="5">
        <f t="shared" si="127"/>
        <v>0</v>
      </c>
      <c r="X141" s="5">
        <f t="shared" si="129"/>
        <v>0</v>
      </c>
      <c r="Y141" s="5">
        <f t="shared" si="129"/>
        <v>0</v>
      </c>
      <c r="Z141" s="5">
        <f t="shared" si="129"/>
        <v>0</v>
      </c>
      <c r="AA141" s="5">
        <f t="shared" si="129"/>
        <v>0</v>
      </c>
      <c r="AB141" s="5">
        <f t="shared" si="129"/>
        <v>0</v>
      </c>
      <c r="AC141" s="5">
        <f t="shared" si="129"/>
        <v>0</v>
      </c>
    </row>
    <row r="142" spans="7:29" x14ac:dyDescent="0.35">
      <c r="G142" s="4" t="s">
        <v>101</v>
      </c>
      <c r="H142" s="5">
        <f t="shared" si="127"/>
        <v>0</v>
      </c>
      <c r="I142" s="5">
        <f t="shared" si="127"/>
        <v>0</v>
      </c>
      <c r="J142" s="5">
        <f t="shared" si="127"/>
        <v>0</v>
      </c>
      <c r="K142" s="5">
        <f t="shared" si="127"/>
        <v>0</v>
      </c>
      <c r="L142" s="5">
        <f t="shared" si="127"/>
        <v>0</v>
      </c>
      <c r="M142" s="5">
        <f t="shared" si="127"/>
        <v>0</v>
      </c>
      <c r="N142" s="5">
        <f t="shared" si="127"/>
        <v>0</v>
      </c>
      <c r="O142" s="5">
        <f t="shared" si="127"/>
        <v>0</v>
      </c>
      <c r="P142" s="5">
        <f t="shared" si="127"/>
        <v>0</v>
      </c>
      <c r="Q142" s="5">
        <f t="shared" si="127"/>
        <v>233.4</v>
      </c>
      <c r="R142" s="5">
        <f t="shared" si="127"/>
        <v>233.4</v>
      </c>
      <c r="S142" s="5">
        <f t="shared" si="128"/>
        <v>222.822</v>
      </c>
      <c r="T142" s="5">
        <f t="shared" si="127"/>
        <v>234.12</v>
      </c>
      <c r="U142" s="5">
        <f t="shared" si="127"/>
        <v>234.20999999999998</v>
      </c>
      <c r="V142" s="5">
        <f t="shared" si="127"/>
        <v>226.2</v>
      </c>
      <c r="W142" s="5">
        <f t="shared" si="127"/>
        <v>226.2</v>
      </c>
      <c r="X142" s="5">
        <f t="shared" si="129"/>
        <v>226.2</v>
      </c>
      <c r="Y142" s="5">
        <f t="shared" si="129"/>
        <v>226.2</v>
      </c>
      <c r="Z142" s="5">
        <f t="shared" si="129"/>
        <v>260.05500000000001</v>
      </c>
      <c r="AA142" s="5">
        <f t="shared" si="129"/>
        <v>84.5</v>
      </c>
      <c r="AB142" s="5">
        <f t="shared" si="129"/>
        <v>84.254999999999995</v>
      </c>
      <c r="AC142" s="5">
        <f t="shared" si="129"/>
        <v>109.255</v>
      </c>
    </row>
    <row r="143" spans="7:29" x14ac:dyDescent="0.35">
      <c r="G143" s="33" t="s">
        <v>28</v>
      </c>
      <c r="H143" s="23">
        <f t="shared" ref="H143:AC143" si="130">SUM(H134:H142)</f>
        <v>0</v>
      </c>
      <c r="I143" s="23">
        <f t="shared" si="130"/>
        <v>0</v>
      </c>
      <c r="J143" s="23">
        <f t="shared" si="130"/>
        <v>0</v>
      </c>
      <c r="K143" s="23">
        <f t="shared" si="130"/>
        <v>0</v>
      </c>
      <c r="L143" s="23">
        <f t="shared" si="130"/>
        <v>0</v>
      </c>
      <c r="M143" s="23">
        <f t="shared" si="130"/>
        <v>0</v>
      </c>
      <c r="N143" s="23">
        <f t="shared" si="130"/>
        <v>0</v>
      </c>
      <c r="O143" s="23">
        <f t="shared" si="130"/>
        <v>0</v>
      </c>
      <c r="P143" s="23">
        <f t="shared" si="130"/>
        <v>0</v>
      </c>
      <c r="Q143" s="23">
        <f t="shared" si="130"/>
        <v>12495.36</v>
      </c>
      <c r="R143" s="23">
        <f t="shared" si="130"/>
        <v>13095.800000000001</v>
      </c>
      <c r="S143" s="23">
        <f t="shared" si="130"/>
        <v>14416.773000000001</v>
      </c>
      <c r="T143" s="23">
        <f t="shared" si="130"/>
        <v>16386.669999999998</v>
      </c>
      <c r="U143" s="23">
        <f t="shared" si="130"/>
        <v>17110.038</v>
      </c>
      <c r="V143" s="23">
        <f t="shared" si="130"/>
        <v>16782.383999999998</v>
      </c>
      <c r="W143" s="23">
        <f t="shared" si="130"/>
        <v>18336.410000000003</v>
      </c>
      <c r="X143" s="23">
        <f t="shared" si="130"/>
        <v>19140.005000000001</v>
      </c>
      <c r="Y143" s="23">
        <f t="shared" si="130"/>
        <v>20980.844000000001</v>
      </c>
      <c r="Z143" s="23">
        <f t="shared" si="130"/>
        <v>21269.699000000001</v>
      </c>
      <c r="AA143" s="23">
        <f t="shared" si="130"/>
        <v>21543</v>
      </c>
      <c r="AB143" s="23">
        <f t="shared" si="130"/>
        <v>22374.407999999999</v>
      </c>
      <c r="AC143" s="23">
        <f t="shared" si="130"/>
        <v>23151.781000000003</v>
      </c>
    </row>
    <row r="145" spans="7:29" x14ac:dyDescent="0.35">
      <c r="G145" s="110" t="s">
        <v>174</v>
      </c>
      <c r="H145" s="111"/>
      <c r="I145" s="111"/>
      <c r="J145" s="111"/>
      <c r="K145" s="111"/>
      <c r="L145" s="111"/>
      <c r="M145" s="111"/>
      <c r="N145" s="111"/>
      <c r="O145" s="111"/>
      <c r="P145" s="111"/>
      <c r="Q145" s="111"/>
      <c r="R145" s="111"/>
      <c r="S145" s="111"/>
      <c r="T145" s="111"/>
      <c r="U145" s="111"/>
      <c r="V145" s="111"/>
      <c r="W145" s="111"/>
      <c r="X145" s="111"/>
      <c r="Y145" s="111"/>
      <c r="Z145" s="111"/>
      <c r="AA145" s="111"/>
      <c r="AB145" s="111"/>
      <c r="AC145" s="111"/>
    </row>
    <row r="146" spans="7:29" x14ac:dyDescent="0.35">
      <c r="G146" s="4" t="s">
        <v>48</v>
      </c>
      <c r="H146" s="49">
        <f t="shared" ref="H146:Q146" si="131">H134</f>
        <v>0</v>
      </c>
      <c r="I146" s="49">
        <f t="shared" si="131"/>
        <v>0</v>
      </c>
      <c r="J146" s="49">
        <f t="shared" si="131"/>
        <v>0</v>
      </c>
      <c r="K146" s="49">
        <f t="shared" si="131"/>
        <v>0</v>
      </c>
      <c r="L146" s="49">
        <f t="shared" si="131"/>
        <v>0</v>
      </c>
      <c r="M146" s="49">
        <f t="shared" si="131"/>
        <v>0</v>
      </c>
      <c r="N146" s="49">
        <f t="shared" si="131"/>
        <v>0</v>
      </c>
      <c r="O146" s="49">
        <f t="shared" si="131"/>
        <v>0</v>
      </c>
      <c r="P146" s="49">
        <f t="shared" si="131"/>
        <v>0</v>
      </c>
      <c r="Q146" s="49">
        <f t="shared" si="131"/>
        <v>879.22199999999998</v>
      </c>
      <c r="R146" s="49">
        <f>R134</f>
        <v>763.2</v>
      </c>
      <c r="S146" s="49">
        <f t="shared" ref="S146:AB146" si="132">S134</f>
        <v>648.75700000000006</v>
      </c>
      <c r="T146" s="49">
        <f t="shared" si="132"/>
        <v>742.5</v>
      </c>
      <c r="U146" s="49">
        <f t="shared" si="132"/>
        <v>772.2</v>
      </c>
      <c r="V146" s="49">
        <f t="shared" si="132"/>
        <v>894.8</v>
      </c>
      <c r="W146" s="49">
        <f t="shared" si="132"/>
        <v>894.8</v>
      </c>
      <c r="X146" s="49">
        <f t="shared" si="132"/>
        <v>894.8</v>
      </c>
      <c r="Y146" s="49">
        <f t="shared" si="132"/>
        <v>1202.191</v>
      </c>
      <c r="Z146" s="49">
        <f t="shared" si="132"/>
        <v>1534.4</v>
      </c>
      <c r="AA146" s="49">
        <f t="shared" si="132"/>
        <v>1707.9</v>
      </c>
      <c r="AB146" s="49">
        <f t="shared" si="132"/>
        <v>1753.546</v>
      </c>
      <c r="AC146" s="49">
        <f>AC134</f>
        <v>2045.087</v>
      </c>
    </row>
    <row r="147" spans="7:29" x14ac:dyDescent="0.35">
      <c r="G147" s="4" t="s">
        <v>175</v>
      </c>
      <c r="H147" s="49">
        <f t="shared" ref="H147:Q147" si="133">H135+H136</f>
        <v>0</v>
      </c>
      <c r="I147" s="49">
        <f t="shared" si="133"/>
        <v>0</v>
      </c>
      <c r="J147" s="49">
        <f t="shared" si="133"/>
        <v>0</v>
      </c>
      <c r="K147" s="49">
        <f t="shared" si="133"/>
        <v>0</v>
      </c>
      <c r="L147" s="49">
        <f t="shared" si="133"/>
        <v>0</v>
      </c>
      <c r="M147" s="49">
        <f t="shared" si="133"/>
        <v>0</v>
      </c>
      <c r="N147" s="49">
        <f t="shared" si="133"/>
        <v>0</v>
      </c>
      <c r="O147" s="49">
        <f t="shared" si="133"/>
        <v>0</v>
      </c>
      <c r="P147" s="49">
        <f t="shared" si="133"/>
        <v>0</v>
      </c>
      <c r="Q147" s="49">
        <f t="shared" si="133"/>
        <v>8036.0659999999998</v>
      </c>
      <c r="R147" s="49">
        <f>R135+R136</f>
        <v>8787.6</v>
      </c>
      <c r="S147" s="49">
        <f t="shared" ref="S147:AB147" si="134">S135+S136</f>
        <v>10199.734</v>
      </c>
      <c r="T147" s="49">
        <f t="shared" si="134"/>
        <v>11945</v>
      </c>
      <c r="U147" s="49">
        <f t="shared" si="134"/>
        <v>12649.194</v>
      </c>
      <c r="V147" s="49">
        <f t="shared" si="134"/>
        <v>12279.659</v>
      </c>
      <c r="W147" s="49">
        <f t="shared" si="134"/>
        <v>12451.286</v>
      </c>
      <c r="X147" s="49">
        <f t="shared" si="134"/>
        <v>12625.438</v>
      </c>
      <c r="Y147" s="49">
        <f t="shared" si="134"/>
        <v>13248.253000000001</v>
      </c>
      <c r="Z147" s="49">
        <f t="shared" si="134"/>
        <v>13084.032999999999</v>
      </c>
      <c r="AA147" s="49">
        <f t="shared" si="134"/>
        <v>13195.7</v>
      </c>
      <c r="AB147" s="49">
        <f t="shared" si="134"/>
        <v>14153.599</v>
      </c>
      <c r="AC147" s="49">
        <f>AC135+AC136</f>
        <v>14659.094000000001</v>
      </c>
    </row>
    <row r="148" spans="7:29" x14ac:dyDescent="0.35">
      <c r="G148" s="4" t="s">
        <v>46</v>
      </c>
      <c r="H148" s="49">
        <f t="shared" ref="H148:Q151" si="135">H137</f>
        <v>0</v>
      </c>
      <c r="I148" s="49">
        <f t="shared" si="135"/>
        <v>0</v>
      </c>
      <c r="J148" s="49">
        <f t="shared" si="135"/>
        <v>0</v>
      </c>
      <c r="K148" s="49">
        <f t="shared" si="135"/>
        <v>0</v>
      </c>
      <c r="L148" s="49">
        <f t="shared" si="135"/>
        <v>0</v>
      </c>
      <c r="M148" s="49">
        <f t="shared" si="135"/>
        <v>0</v>
      </c>
      <c r="N148" s="49">
        <f t="shared" si="135"/>
        <v>0</v>
      </c>
      <c r="O148" s="49">
        <f t="shared" si="135"/>
        <v>0</v>
      </c>
      <c r="P148" s="49">
        <f t="shared" si="135"/>
        <v>0</v>
      </c>
      <c r="Q148" s="49">
        <f t="shared" si="135"/>
        <v>2946.672</v>
      </c>
      <c r="R148" s="49">
        <f>R137</f>
        <v>2911.6</v>
      </c>
      <c r="S148" s="49">
        <f t="shared" ref="S148:AB151" si="136">S137</f>
        <v>2964.7599999999998</v>
      </c>
      <c r="T148" s="49">
        <f t="shared" si="136"/>
        <v>3086.8</v>
      </c>
      <c r="U148" s="49">
        <f t="shared" si="136"/>
        <v>3070.72</v>
      </c>
      <c r="V148" s="49">
        <f t="shared" si="136"/>
        <v>3004.9070000000002</v>
      </c>
      <c r="W148" s="49">
        <f t="shared" si="136"/>
        <v>4386.8310000000001</v>
      </c>
      <c r="X148" s="49">
        <f t="shared" si="136"/>
        <v>5015.7740000000003</v>
      </c>
      <c r="Y148" s="49">
        <f t="shared" si="136"/>
        <v>5925.8819999999996</v>
      </c>
      <c r="Z148" s="49">
        <f t="shared" si="136"/>
        <v>5803.0290000000005</v>
      </c>
      <c r="AA148" s="49">
        <f t="shared" si="136"/>
        <v>5958.8</v>
      </c>
      <c r="AB148" s="49">
        <f t="shared" si="136"/>
        <v>5792.7960000000003</v>
      </c>
      <c r="AC148" s="49">
        <f>AC137</f>
        <v>5767.7510000000002</v>
      </c>
    </row>
    <row r="149" spans="7:29" x14ac:dyDescent="0.35">
      <c r="G149" s="4" t="s">
        <v>125</v>
      </c>
      <c r="H149" s="49">
        <f t="shared" si="135"/>
        <v>0</v>
      </c>
      <c r="I149" s="49">
        <f t="shared" si="135"/>
        <v>0</v>
      </c>
      <c r="J149" s="49">
        <f t="shared" si="135"/>
        <v>0</v>
      </c>
      <c r="K149" s="49">
        <f t="shared" si="135"/>
        <v>0</v>
      </c>
      <c r="L149" s="49">
        <f t="shared" si="135"/>
        <v>0</v>
      </c>
      <c r="M149" s="49">
        <f t="shared" si="135"/>
        <v>0</v>
      </c>
      <c r="N149" s="49">
        <f t="shared" si="135"/>
        <v>0</v>
      </c>
      <c r="O149" s="49">
        <f t="shared" si="135"/>
        <v>0</v>
      </c>
      <c r="P149" s="49">
        <f t="shared" si="135"/>
        <v>0</v>
      </c>
      <c r="Q149" s="49">
        <f t="shared" si="135"/>
        <v>0</v>
      </c>
      <c r="R149" s="49">
        <f>R138</f>
        <v>0</v>
      </c>
      <c r="S149" s="49">
        <f t="shared" si="136"/>
        <v>0</v>
      </c>
      <c r="T149" s="49">
        <f t="shared" si="136"/>
        <v>0</v>
      </c>
      <c r="U149" s="49">
        <f t="shared" si="136"/>
        <v>0</v>
      </c>
      <c r="V149" s="49">
        <f t="shared" si="136"/>
        <v>0</v>
      </c>
      <c r="W149" s="49">
        <f t="shared" si="136"/>
        <v>0</v>
      </c>
      <c r="X149" s="49">
        <f t="shared" si="136"/>
        <v>0</v>
      </c>
      <c r="Y149" s="49">
        <f t="shared" si="136"/>
        <v>0</v>
      </c>
      <c r="Z149" s="49">
        <f t="shared" si="136"/>
        <v>0</v>
      </c>
      <c r="AA149" s="49">
        <f t="shared" si="136"/>
        <v>0</v>
      </c>
      <c r="AB149" s="49">
        <f t="shared" si="136"/>
        <v>0</v>
      </c>
      <c r="AC149" s="49">
        <f>AC138</f>
        <v>0</v>
      </c>
    </row>
    <row r="150" spans="7:29" x14ac:dyDescent="0.35">
      <c r="G150" s="4" t="s">
        <v>53</v>
      </c>
      <c r="H150" s="49">
        <f t="shared" si="135"/>
        <v>0</v>
      </c>
      <c r="I150" s="49">
        <f t="shared" si="135"/>
        <v>0</v>
      </c>
      <c r="J150" s="49">
        <f t="shared" si="135"/>
        <v>0</v>
      </c>
      <c r="K150" s="49">
        <f t="shared" si="135"/>
        <v>0</v>
      </c>
      <c r="L150" s="49">
        <f t="shared" si="135"/>
        <v>0</v>
      </c>
      <c r="M150" s="49">
        <f t="shared" si="135"/>
        <v>0</v>
      </c>
      <c r="N150" s="49">
        <f t="shared" si="135"/>
        <v>0</v>
      </c>
      <c r="O150" s="49">
        <f t="shared" si="135"/>
        <v>0</v>
      </c>
      <c r="P150" s="49">
        <f t="shared" si="135"/>
        <v>0</v>
      </c>
      <c r="Q150" s="49">
        <f t="shared" si="135"/>
        <v>0</v>
      </c>
      <c r="R150" s="49">
        <f>R139</f>
        <v>0</v>
      </c>
      <c r="S150" s="49">
        <f t="shared" si="136"/>
        <v>0</v>
      </c>
      <c r="T150" s="49">
        <f t="shared" si="136"/>
        <v>0</v>
      </c>
      <c r="U150" s="49">
        <f t="shared" si="136"/>
        <v>0</v>
      </c>
      <c r="V150" s="49">
        <f t="shared" si="136"/>
        <v>0</v>
      </c>
      <c r="W150" s="49">
        <f t="shared" si="136"/>
        <v>0</v>
      </c>
      <c r="X150" s="49">
        <f t="shared" si="136"/>
        <v>0</v>
      </c>
      <c r="Y150" s="49">
        <f t="shared" si="136"/>
        <v>0</v>
      </c>
      <c r="Z150" s="49">
        <f t="shared" si="136"/>
        <v>0</v>
      </c>
      <c r="AA150" s="49">
        <f t="shared" si="136"/>
        <v>0</v>
      </c>
      <c r="AB150" s="49">
        <f t="shared" si="136"/>
        <v>0</v>
      </c>
      <c r="AC150" s="49">
        <f>AC139</f>
        <v>0</v>
      </c>
    </row>
    <row r="151" spans="7:29" x14ac:dyDescent="0.35">
      <c r="G151" s="4" t="s">
        <v>43</v>
      </c>
      <c r="H151" s="49">
        <f t="shared" si="135"/>
        <v>0</v>
      </c>
      <c r="I151" s="49">
        <f t="shared" si="135"/>
        <v>0</v>
      </c>
      <c r="J151" s="49">
        <f t="shared" si="135"/>
        <v>0</v>
      </c>
      <c r="K151" s="49">
        <f t="shared" si="135"/>
        <v>0</v>
      </c>
      <c r="L151" s="49">
        <f t="shared" si="135"/>
        <v>0</v>
      </c>
      <c r="M151" s="49">
        <f t="shared" si="135"/>
        <v>0</v>
      </c>
      <c r="N151" s="49">
        <f t="shared" si="135"/>
        <v>0</v>
      </c>
      <c r="O151" s="49">
        <f t="shared" si="135"/>
        <v>0</v>
      </c>
      <c r="P151" s="49">
        <f t="shared" si="135"/>
        <v>0</v>
      </c>
      <c r="Q151" s="49">
        <f t="shared" si="135"/>
        <v>400</v>
      </c>
      <c r="R151" s="49">
        <f>R140</f>
        <v>400</v>
      </c>
      <c r="S151" s="49">
        <f t="shared" si="136"/>
        <v>380.7</v>
      </c>
      <c r="T151" s="49">
        <f t="shared" si="136"/>
        <v>378.25</v>
      </c>
      <c r="U151" s="49">
        <f t="shared" si="136"/>
        <v>383.714</v>
      </c>
      <c r="V151" s="49">
        <f t="shared" si="136"/>
        <v>376.81799999999998</v>
      </c>
      <c r="W151" s="49">
        <f t="shared" si="136"/>
        <v>377.29300000000001</v>
      </c>
      <c r="X151" s="49">
        <f t="shared" si="136"/>
        <v>377.79300000000001</v>
      </c>
      <c r="Y151" s="49">
        <f t="shared" si="136"/>
        <v>378.31799999999998</v>
      </c>
      <c r="Z151" s="49">
        <f t="shared" si="136"/>
        <v>588.18200000000002</v>
      </c>
      <c r="AA151" s="49">
        <f t="shared" si="136"/>
        <v>596.1</v>
      </c>
      <c r="AB151" s="49">
        <f t="shared" si="136"/>
        <v>590.21199999999999</v>
      </c>
      <c r="AC151" s="49">
        <f>AC140</f>
        <v>570.59400000000005</v>
      </c>
    </row>
    <row r="152" spans="7:29" x14ac:dyDescent="0.35">
      <c r="G152" s="4" t="s">
        <v>176</v>
      </c>
      <c r="H152" s="49">
        <f>H142+H141</f>
        <v>0</v>
      </c>
      <c r="I152" s="49">
        <f t="shared" ref="I152:AC152" si="137">I142+I141</f>
        <v>0</v>
      </c>
      <c r="J152" s="49">
        <f t="shared" si="137"/>
        <v>0</v>
      </c>
      <c r="K152" s="49">
        <f t="shared" si="137"/>
        <v>0</v>
      </c>
      <c r="L152" s="49">
        <f t="shared" si="137"/>
        <v>0</v>
      </c>
      <c r="M152" s="49">
        <f t="shared" si="137"/>
        <v>0</v>
      </c>
      <c r="N152" s="49">
        <f t="shared" si="137"/>
        <v>0</v>
      </c>
      <c r="O152" s="49">
        <f t="shared" si="137"/>
        <v>0</v>
      </c>
      <c r="P152" s="49">
        <f t="shared" si="137"/>
        <v>0</v>
      </c>
      <c r="Q152" s="49">
        <f t="shared" si="137"/>
        <v>233.4</v>
      </c>
      <c r="R152" s="49">
        <f t="shared" si="137"/>
        <v>233.4</v>
      </c>
      <c r="S152" s="49">
        <f t="shared" si="137"/>
        <v>222.822</v>
      </c>
      <c r="T152" s="49">
        <f t="shared" si="137"/>
        <v>234.12</v>
      </c>
      <c r="U152" s="49">
        <f t="shared" si="137"/>
        <v>234.20999999999998</v>
      </c>
      <c r="V152" s="49">
        <f t="shared" si="137"/>
        <v>226.2</v>
      </c>
      <c r="W152" s="49">
        <f t="shared" si="137"/>
        <v>226.2</v>
      </c>
      <c r="X152" s="49">
        <f t="shared" si="137"/>
        <v>226.2</v>
      </c>
      <c r="Y152" s="49">
        <f t="shared" si="137"/>
        <v>226.2</v>
      </c>
      <c r="Z152" s="49">
        <f t="shared" si="137"/>
        <v>260.05500000000001</v>
      </c>
      <c r="AA152" s="49">
        <f t="shared" si="137"/>
        <v>84.5</v>
      </c>
      <c r="AB152" s="49">
        <f t="shared" si="137"/>
        <v>84.254999999999995</v>
      </c>
      <c r="AC152" s="49">
        <f t="shared" si="137"/>
        <v>109.255</v>
      </c>
    </row>
    <row r="153" spans="7:29" x14ac:dyDescent="0.35">
      <c r="G153" s="33" t="s">
        <v>28</v>
      </c>
      <c r="H153" s="49">
        <f>SUM(H146:H152)</f>
        <v>0</v>
      </c>
      <c r="I153" s="49">
        <f t="shared" ref="I153:AC153" si="138">SUM(I146:I152)</f>
        <v>0</v>
      </c>
      <c r="J153" s="49">
        <f t="shared" si="138"/>
        <v>0</v>
      </c>
      <c r="K153" s="49">
        <f t="shared" si="138"/>
        <v>0</v>
      </c>
      <c r="L153" s="49">
        <f t="shared" si="138"/>
        <v>0</v>
      </c>
      <c r="M153" s="49">
        <f t="shared" si="138"/>
        <v>0</v>
      </c>
      <c r="N153" s="49">
        <f t="shared" si="138"/>
        <v>0</v>
      </c>
      <c r="O153" s="49">
        <f t="shared" si="138"/>
        <v>0</v>
      </c>
      <c r="P153" s="49">
        <f t="shared" si="138"/>
        <v>0</v>
      </c>
      <c r="Q153" s="49">
        <f t="shared" si="138"/>
        <v>12495.36</v>
      </c>
      <c r="R153" s="49">
        <f t="shared" si="138"/>
        <v>13095.800000000001</v>
      </c>
      <c r="S153" s="49">
        <f t="shared" si="138"/>
        <v>14416.773000000001</v>
      </c>
      <c r="T153" s="49">
        <f t="shared" si="138"/>
        <v>16386.669999999998</v>
      </c>
      <c r="U153" s="49">
        <f t="shared" si="138"/>
        <v>17110.038</v>
      </c>
      <c r="V153" s="49">
        <f t="shared" si="138"/>
        <v>16782.383999999998</v>
      </c>
      <c r="W153" s="49">
        <f t="shared" si="138"/>
        <v>18336.410000000003</v>
      </c>
      <c r="X153" s="49">
        <f t="shared" si="138"/>
        <v>19140.005000000001</v>
      </c>
      <c r="Y153" s="49">
        <f t="shared" si="138"/>
        <v>20980.844000000001</v>
      </c>
      <c r="Z153" s="49">
        <f t="shared" si="138"/>
        <v>21269.699000000001</v>
      </c>
      <c r="AA153" s="49">
        <f t="shared" si="138"/>
        <v>21543</v>
      </c>
      <c r="AB153" s="49">
        <f t="shared" si="138"/>
        <v>22374.407999999999</v>
      </c>
      <c r="AC153" s="49">
        <f t="shared" si="138"/>
        <v>23151.781000000003</v>
      </c>
    </row>
    <row r="155" spans="7:29" x14ac:dyDescent="0.35">
      <c r="G155" s="112" t="s">
        <v>169</v>
      </c>
      <c r="H155" s="112"/>
      <c r="I155" s="112"/>
      <c r="J155" s="112"/>
      <c r="K155" s="112"/>
      <c r="L155" s="112"/>
      <c r="M155" s="112"/>
      <c r="N155" s="112"/>
      <c r="O155" s="112"/>
      <c r="P155" s="112"/>
      <c r="Q155" s="112"/>
      <c r="R155" s="112"/>
      <c r="S155" s="112"/>
      <c r="T155" s="112"/>
      <c r="U155" s="112"/>
      <c r="V155" s="112"/>
      <c r="W155" s="112"/>
      <c r="X155" s="112"/>
      <c r="Y155" s="112"/>
      <c r="Z155" s="112"/>
      <c r="AA155" s="112"/>
      <c r="AB155" s="112"/>
      <c r="AC155" s="112"/>
    </row>
    <row r="156" spans="7:29" x14ac:dyDescent="0.35">
      <c r="G156" s="4" t="s">
        <v>48</v>
      </c>
      <c r="H156" s="57" t="e">
        <f t="shared" ref="H156:Q163" si="139">H146/H$207</f>
        <v>#N/A</v>
      </c>
      <c r="I156" s="57" t="e">
        <f t="shared" si="139"/>
        <v>#N/A</v>
      </c>
      <c r="J156" s="57" t="e">
        <f t="shared" si="139"/>
        <v>#N/A</v>
      </c>
      <c r="K156" s="57" t="e">
        <f t="shared" si="139"/>
        <v>#N/A</v>
      </c>
      <c r="L156" s="57" t="e">
        <f t="shared" si="139"/>
        <v>#N/A</v>
      </c>
      <c r="M156" s="57" t="e">
        <f t="shared" si="139"/>
        <v>#N/A</v>
      </c>
      <c r="N156" s="57" t="e">
        <f t="shared" si="139"/>
        <v>#N/A</v>
      </c>
      <c r="O156" s="57" t="e">
        <f t="shared" si="139"/>
        <v>#N/A</v>
      </c>
      <c r="P156" s="57" t="e">
        <f t="shared" si="139"/>
        <v>#N/A</v>
      </c>
      <c r="Q156" s="57">
        <f t="shared" si="139"/>
        <v>2.3580865432582189E-3</v>
      </c>
      <c r="R156" s="57">
        <f>R$146/R$207</f>
        <v>2.0754978665774681E-3</v>
      </c>
      <c r="S156" s="57">
        <f t="shared" ref="S156:AC156" si="140">S$146/S$207</f>
        <v>1.7034180897767136E-3</v>
      </c>
      <c r="T156" s="57">
        <f t="shared" si="140"/>
        <v>1.8135411069317572E-3</v>
      </c>
      <c r="U156" s="57">
        <f t="shared" si="140"/>
        <v>1.8664932792222704E-3</v>
      </c>
      <c r="V156" s="57">
        <f t="shared" si="140"/>
        <v>1.8396381578947368E-3</v>
      </c>
      <c r="W156" s="57">
        <f t="shared" si="140"/>
        <v>1.5795317539192616E-3</v>
      </c>
      <c r="X156" s="57">
        <f t="shared" si="140"/>
        <v>1.5074504915050077E-3</v>
      </c>
      <c r="Y156" s="57">
        <f t="shared" si="140"/>
        <v>3.0221674195746008E-3</v>
      </c>
      <c r="Z156" s="57">
        <f t="shared" si="140"/>
        <v>4.3941463953835998E-3</v>
      </c>
      <c r="AA156" s="57">
        <f t="shared" si="140"/>
        <v>3.7372947005183685E-3</v>
      </c>
      <c r="AB156" s="57" t="e">
        <f t="shared" si="140"/>
        <v>#N/A</v>
      </c>
      <c r="AC156" s="57" t="e">
        <f t="shared" si="140"/>
        <v>#N/A</v>
      </c>
    </row>
    <row r="157" spans="7:29" x14ac:dyDescent="0.35">
      <c r="G157" s="4" t="s">
        <v>175</v>
      </c>
      <c r="H157" s="57" t="e">
        <f t="shared" si="139"/>
        <v>#N/A</v>
      </c>
      <c r="I157" s="57" t="e">
        <f t="shared" si="139"/>
        <v>#N/A</v>
      </c>
      <c r="J157" s="57" t="e">
        <f t="shared" si="139"/>
        <v>#N/A</v>
      </c>
      <c r="K157" s="57" t="e">
        <f t="shared" si="139"/>
        <v>#N/A</v>
      </c>
      <c r="L157" s="57" t="e">
        <f t="shared" si="139"/>
        <v>#N/A</v>
      </c>
      <c r="M157" s="57" t="e">
        <f t="shared" si="139"/>
        <v>#N/A</v>
      </c>
      <c r="N157" s="57" t="e">
        <f t="shared" si="139"/>
        <v>#N/A</v>
      </c>
      <c r="O157" s="57" t="e">
        <f t="shared" si="139"/>
        <v>#N/A</v>
      </c>
      <c r="P157" s="57" t="e">
        <f t="shared" si="139"/>
        <v>#N/A</v>
      </c>
      <c r="Q157" s="57">
        <f t="shared" si="139"/>
        <v>2.1552849104475209E-2</v>
      </c>
      <c r="R157" s="57">
        <f>R$147/R$207</f>
        <v>2.3897595718469812E-2</v>
      </c>
      <c r="S157" s="57">
        <f t="shared" ref="S157:AB157" si="141">S$147/S$207</f>
        <v>2.6781077362572733E-2</v>
      </c>
      <c r="T157" s="57">
        <f t="shared" si="141"/>
        <v>2.9175418885252307E-2</v>
      </c>
      <c r="U157" s="57">
        <f t="shared" si="141"/>
        <v>3.0574508661718035E-2</v>
      </c>
      <c r="V157" s="57">
        <f t="shared" si="141"/>
        <v>2.5246009457236842E-2</v>
      </c>
      <c r="W157" s="57">
        <f t="shared" si="141"/>
        <v>2.1979438549542187E-2</v>
      </c>
      <c r="X157" s="57">
        <f t="shared" si="141"/>
        <v>2.1269806346184625E-2</v>
      </c>
      <c r="Y157" s="57">
        <f t="shared" si="141"/>
        <v>3.3304556915566219E-2</v>
      </c>
      <c r="Z157" s="57">
        <f t="shared" si="141"/>
        <v>3.7469471092303218E-2</v>
      </c>
      <c r="AA157" s="57">
        <f t="shared" si="141"/>
        <v>2.8875355512401332E-2</v>
      </c>
      <c r="AB157" s="57" t="e">
        <f t="shared" si="141"/>
        <v>#N/A</v>
      </c>
      <c r="AC157" s="57" t="e">
        <f>AC$147/AC$207</f>
        <v>#N/A</v>
      </c>
    </row>
    <row r="158" spans="7:29" x14ac:dyDescent="0.35">
      <c r="G158" s="4" t="s">
        <v>46</v>
      </c>
      <c r="H158" s="57" t="e">
        <f t="shared" si="139"/>
        <v>#N/A</v>
      </c>
      <c r="I158" s="57" t="e">
        <f t="shared" si="139"/>
        <v>#N/A</v>
      </c>
      <c r="J158" s="57" t="e">
        <f t="shared" si="139"/>
        <v>#N/A</v>
      </c>
      <c r="K158" s="57" t="e">
        <f t="shared" si="139"/>
        <v>#N/A</v>
      </c>
      <c r="L158" s="57" t="e">
        <f t="shared" si="139"/>
        <v>#N/A</v>
      </c>
      <c r="M158" s="57" t="e">
        <f t="shared" si="139"/>
        <v>#N/A</v>
      </c>
      <c r="N158" s="57" t="e">
        <f t="shared" si="139"/>
        <v>#N/A</v>
      </c>
      <c r="O158" s="57" t="e">
        <f t="shared" si="139"/>
        <v>#N/A</v>
      </c>
      <c r="P158" s="57" t="e">
        <f t="shared" si="139"/>
        <v>#N/A</v>
      </c>
      <c r="Q158" s="57">
        <f t="shared" si="139"/>
        <v>7.903018339618189E-3</v>
      </c>
      <c r="R158" s="57">
        <f>R$148/R$207</f>
        <v>7.9180026052502045E-3</v>
      </c>
      <c r="S158" s="57">
        <f t="shared" ref="S158:AC158" si="142">S$148/S$207</f>
        <v>7.7844644695107858E-3</v>
      </c>
      <c r="T158" s="57">
        <f t="shared" si="142"/>
        <v>7.5394460456255199E-3</v>
      </c>
      <c r="U158" s="57">
        <f t="shared" si="142"/>
        <v>7.4222717461453116E-3</v>
      </c>
      <c r="V158" s="57">
        <f t="shared" si="142"/>
        <v>6.1778515625000004E-3</v>
      </c>
      <c r="W158" s="57">
        <f t="shared" si="142"/>
        <v>7.7437850509358393E-3</v>
      </c>
      <c r="X158" s="57">
        <f t="shared" si="142"/>
        <v>8.449967569935225E-3</v>
      </c>
      <c r="Y158" s="57">
        <f t="shared" si="142"/>
        <v>1.4896973536354517E-2</v>
      </c>
      <c r="Z158" s="57">
        <f t="shared" si="142"/>
        <v>1.6618456049697923E-2</v>
      </c>
      <c r="AA158" s="57">
        <f t="shared" si="142"/>
        <v>1.3039283132179199E-2</v>
      </c>
      <c r="AB158" s="57" t="e">
        <f t="shared" si="142"/>
        <v>#N/A</v>
      </c>
      <c r="AC158" s="57" t="e">
        <f t="shared" si="142"/>
        <v>#N/A</v>
      </c>
    </row>
    <row r="159" spans="7:29" x14ac:dyDescent="0.35">
      <c r="G159" s="4" t="s">
        <v>125</v>
      </c>
      <c r="H159" s="57" t="e">
        <f t="shared" si="139"/>
        <v>#N/A</v>
      </c>
      <c r="I159" s="57" t="e">
        <f t="shared" si="139"/>
        <v>#N/A</v>
      </c>
      <c r="J159" s="57" t="e">
        <f t="shared" si="139"/>
        <v>#N/A</v>
      </c>
      <c r="K159" s="57" t="e">
        <f t="shared" si="139"/>
        <v>#N/A</v>
      </c>
      <c r="L159" s="57" t="e">
        <f t="shared" si="139"/>
        <v>#N/A</v>
      </c>
      <c r="M159" s="57" t="e">
        <f t="shared" si="139"/>
        <v>#N/A</v>
      </c>
      <c r="N159" s="57" t="e">
        <f t="shared" si="139"/>
        <v>#N/A</v>
      </c>
      <c r="O159" s="57" t="e">
        <f t="shared" si="139"/>
        <v>#N/A</v>
      </c>
      <c r="P159" s="57" t="e">
        <f t="shared" si="139"/>
        <v>#N/A</v>
      </c>
      <c r="Q159" s="57">
        <f t="shared" si="139"/>
        <v>0</v>
      </c>
      <c r="R159" s="57">
        <f>R$149/R$207</f>
        <v>0</v>
      </c>
      <c r="S159" s="57">
        <f t="shared" ref="S159:AC159" si="143">S$149/S$207</f>
        <v>0</v>
      </c>
      <c r="T159" s="57">
        <f t="shared" si="143"/>
        <v>0</v>
      </c>
      <c r="U159" s="57">
        <f t="shared" si="143"/>
        <v>0</v>
      </c>
      <c r="V159" s="57">
        <f t="shared" si="143"/>
        <v>0</v>
      </c>
      <c r="W159" s="57">
        <f t="shared" si="143"/>
        <v>0</v>
      </c>
      <c r="X159" s="57">
        <f t="shared" si="143"/>
        <v>0</v>
      </c>
      <c r="Y159" s="57">
        <f t="shared" si="143"/>
        <v>0</v>
      </c>
      <c r="Z159" s="57">
        <f t="shared" si="143"/>
        <v>0</v>
      </c>
      <c r="AA159" s="57">
        <f t="shared" si="143"/>
        <v>0</v>
      </c>
      <c r="AB159" s="57" t="e">
        <f t="shared" si="143"/>
        <v>#N/A</v>
      </c>
      <c r="AC159" s="57" t="e">
        <f t="shared" si="143"/>
        <v>#N/A</v>
      </c>
    </row>
    <row r="160" spans="7:29" x14ac:dyDescent="0.35">
      <c r="G160" s="4" t="s">
        <v>53</v>
      </c>
      <c r="H160" s="57" t="e">
        <f t="shared" si="139"/>
        <v>#N/A</v>
      </c>
      <c r="I160" s="57" t="e">
        <f t="shared" si="139"/>
        <v>#N/A</v>
      </c>
      <c r="J160" s="57" t="e">
        <f t="shared" si="139"/>
        <v>#N/A</v>
      </c>
      <c r="K160" s="57" t="e">
        <f t="shared" si="139"/>
        <v>#N/A</v>
      </c>
      <c r="L160" s="57" t="e">
        <f t="shared" si="139"/>
        <v>#N/A</v>
      </c>
      <c r="M160" s="57" t="e">
        <f t="shared" si="139"/>
        <v>#N/A</v>
      </c>
      <c r="N160" s="57" t="e">
        <f t="shared" si="139"/>
        <v>#N/A</v>
      </c>
      <c r="O160" s="57" t="e">
        <f t="shared" si="139"/>
        <v>#N/A</v>
      </c>
      <c r="P160" s="57" t="e">
        <f t="shared" si="139"/>
        <v>#N/A</v>
      </c>
      <c r="Q160" s="57">
        <f t="shared" si="139"/>
        <v>0</v>
      </c>
      <c r="R160" s="57">
        <f>R$150/R$207</f>
        <v>0</v>
      </c>
      <c r="S160" s="57">
        <f t="shared" ref="S160:AC160" si="144">S$150/S$207</f>
        <v>0</v>
      </c>
      <c r="T160" s="57">
        <f t="shared" si="144"/>
        <v>0</v>
      </c>
      <c r="U160" s="57">
        <f t="shared" si="144"/>
        <v>0</v>
      </c>
      <c r="V160" s="57">
        <f t="shared" si="144"/>
        <v>0</v>
      </c>
      <c r="W160" s="57">
        <f t="shared" si="144"/>
        <v>0</v>
      </c>
      <c r="X160" s="57">
        <f t="shared" si="144"/>
        <v>0</v>
      </c>
      <c r="Y160" s="57">
        <f t="shared" si="144"/>
        <v>0</v>
      </c>
      <c r="Z160" s="57">
        <f t="shared" si="144"/>
        <v>0</v>
      </c>
      <c r="AA160" s="57">
        <f t="shared" si="144"/>
        <v>0</v>
      </c>
      <c r="AB160" s="57" t="e">
        <f t="shared" si="144"/>
        <v>#N/A</v>
      </c>
      <c r="AC160" s="57" t="e">
        <f t="shared" si="144"/>
        <v>#N/A</v>
      </c>
    </row>
    <row r="161" spans="7:29" x14ac:dyDescent="0.35">
      <c r="G161" s="4" t="s">
        <v>43</v>
      </c>
      <c r="H161" s="57" t="e">
        <f t="shared" si="139"/>
        <v>#N/A</v>
      </c>
      <c r="I161" s="57" t="e">
        <f t="shared" si="139"/>
        <v>#N/A</v>
      </c>
      <c r="J161" s="57" t="e">
        <f t="shared" si="139"/>
        <v>#N/A</v>
      </c>
      <c r="K161" s="57" t="e">
        <f t="shared" si="139"/>
        <v>#N/A</v>
      </c>
      <c r="L161" s="57" t="e">
        <f t="shared" si="139"/>
        <v>#N/A</v>
      </c>
      <c r="M161" s="57" t="e">
        <f t="shared" si="139"/>
        <v>#N/A</v>
      </c>
      <c r="N161" s="57" t="e">
        <f t="shared" si="139"/>
        <v>#N/A</v>
      </c>
      <c r="O161" s="57" t="e">
        <f t="shared" si="139"/>
        <v>#N/A</v>
      </c>
      <c r="P161" s="57" t="e">
        <f t="shared" si="139"/>
        <v>#N/A</v>
      </c>
      <c r="Q161" s="57">
        <f t="shared" si="139"/>
        <v>1.0728059776749076E-3</v>
      </c>
      <c r="R161" s="57">
        <f>R$151/R$207</f>
        <v>1.0877871418120903E-3</v>
      </c>
      <c r="S161" s="57">
        <f t="shared" ref="S161:AC161" si="145">S$151/S$207</f>
        <v>9.9959039637028172E-4</v>
      </c>
      <c r="T161" s="57">
        <f t="shared" si="145"/>
        <v>9.2386791070294566E-4</v>
      </c>
      <c r="U161" s="57">
        <f t="shared" si="145"/>
        <v>9.2747941225523726E-4</v>
      </c>
      <c r="V161" s="57">
        <f t="shared" si="145"/>
        <v>7.7470805921052628E-4</v>
      </c>
      <c r="W161" s="57">
        <f t="shared" si="145"/>
        <v>6.6601058787601705E-4</v>
      </c>
      <c r="X161" s="57">
        <f t="shared" si="145"/>
        <v>6.3645981620155494E-4</v>
      </c>
      <c r="Y161" s="57">
        <f t="shared" si="145"/>
        <v>9.5104715792966653E-4</v>
      </c>
      <c r="Z161" s="57">
        <f t="shared" si="145"/>
        <v>1.6844094207048464E-3</v>
      </c>
      <c r="AA161" s="57">
        <f t="shared" si="145"/>
        <v>1.3044097259669767E-3</v>
      </c>
      <c r="AB161" s="57" t="e">
        <f t="shared" si="145"/>
        <v>#N/A</v>
      </c>
      <c r="AC161" s="57" t="e">
        <f t="shared" si="145"/>
        <v>#N/A</v>
      </c>
    </row>
    <row r="162" spans="7:29" x14ac:dyDescent="0.35">
      <c r="G162" s="4" t="s">
        <v>176</v>
      </c>
      <c r="H162" s="57" t="e">
        <f t="shared" si="139"/>
        <v>#N/A</v>
      </c>
      <c r="I162" s="57" t="e">
        <f t="shared" si="139"/>
        <v>#N/A</v>
      </c>
      <c r="J162" s="57" t="e">
        <f t="shared" si="139"/>
        <v>#N/A</v>
      </c>
      <c r="K162" s="57" t="e">
        <f t="shared" si="139"/>
        <v>#N/A</v>
      </c>
      <c r="L162" s="57" t="e">
        <f t="shared" si="139"/>
        <v>#N/A</v>
      </c>
      <c r="M162" s="57" t="e">
        <f t="shared" si="139"/>
        <v>#N/A</v>
      </c>
      <c r="N162" s="57" t="e">
        <f t="shared" si="139"/>
        <v>#N/A</v>
      </c>
      <c r="O162" s="57" t="e">
        <f t="shared" si="139"/>
        <v>#N/A</v>
      </c>
      <c r="P162" s="57" t="e">
        <f t="shared" si="139"/>
        <v>#N/A</v>
      </c>
      <c r="Q162" s="57">
        <f t="shared" si="139"/>
        <v>6.2598228797330858E-4</v>
      </c>
      <c r="R162" s="57">
        <f>R$152/R$207</f>
        <v>6.3472379724735463E-4</v>
      </c>
      <c r="S162" s="57">
        <f t="shared" ref="S162:AC162" si="146">S$152/S$207</f>
        <v>5.8505576910958474E-4</v>
      </c>
      <c r="T162" s="57">
        <f t="shared" si="146"/>
        <v>5.7183332519173465E-4</v>
      </c>
      <c r="U162" s="57">
        <f t="shared" si="146"/>
        <v>5.6611161736162634E-4</v>
      </c>
      <c r="V162" s="57">
        <f t="shared" si="146"/>
        <v>4.6504934210526316E-4</v>
      </c>
      <c r="W162" s="57">
        <f t="shared" si="146"/>
        <v>3.9929602451557554E-4</v>
      </c>
      <c r="X162" s="57">
        <f t="shared" si="146"/>
        <v>3.8107431960039418E-4</v>
      </c>
      <c r="Y162" s="57">
        <f t="shared" si="146"/>
        <v>5.6864031614591579E-4</v>
      </c>
      <c r="Z162" s="57">
        <f t="shared" si="146"/>
        <v>7.4473392912635683E-4</v>
      </c>
      <c r="AA162" s="57">
        <f t="shared" si="146"/>
        <v>1.8490626043316479E-4</v>
      </c>
      <c r="AB162" s="57" t="e">
        <f t="shared" si="146"/>
        <v>#N/A</v>
      </c>
      <c r="AC162" s="57" t="e">
        <f t="shared" si="146"/>
        <v>#N/A</v>
      </c>
    </row>
    <row r="163" spans="7:29" x14ac:dyDescent="0.35">
      <c r="G163" s="33" t="s">
        <v>28</v>
      </c>
      <c r="H163" s="57" t="e">
        <f t="shared" si="139"/>
        <v>#N/A</v>
      </c>
      <c r="I163" s="57" t="e">
        <f t="shared" si="139"/>
        <v>#N/A</v>
      </c>
      <c r="J163" s="57" t="e">
        <f t="shared" si="139"/>
        <v>#N/A</v>
      </c>
      <c r="K163" s="57" t="e">
        <f t="shared" si="139"/>
        <v>#N/A</v>
      </c>
      <c r="L163" s="57" t="e">
        <f t="shared" si="139"/>
        <v>#N/A</v>
      </c>
      <c r="M163" s="57" t="e">
        <f t="shared" si="139"/>
        <v>#N/A</v>
      </c>
      <c r="N163" s="57" t="e">
        <f t="shared" si="139"/>
        <v>#N/A</v>
      </c>
      <c r="O163" s="57" t="e">
        <f t="shared" si="139"/>
        <v>#N/A</v>
      </c>
      <c r="P163" s="57" t="e">
        <f t="shared" si="139"/>
        <v>#N/A</v>
      </c>
      <c r="Q163" s="57">
        <f t="shared" si="139"/>
        <v>3.3512742252999835E-2</v>
      </c>
      <c r="R163" s="57">
        <f>R$153/R$207</f>
        <v>3.5613607129356933E-2</v>
      </c>
      <c r="S163" s="57">
        <f t="shared" ref="S163:AC163" si="147">S$153/S$207</f>
        <v>3.7853606087340098E-2</v>
      </c>
      <c r="T163" s="57">
        <f t="shared" si="147"/>
        <v>4.0024107273704257E-2</v>
      </c>
      <c r="U163" s="57">
        <f t="shared" si="147"/>
        <v>4.1356864716702482E-2</v>
      </c>
      <c r="V163" s="57">
        <f t="shared" si="147"/>
        <v>3.4503256578947365E-2</v>
      </c>
      <c r="W163" s="57">
        <f t="shared" si="147"/>
        <v>3.2368061966788889E-2</v>
      </c>
      <c r="X163" s="57">
        <f t="shared" si="147"/>
        <v>3.2244758543426809E-2</v>
      </c>
      <c r="Y163" s="57">
        <f t="shared" si="147"/>
        <v>5.2743385345570916E-2</v>
      </c>
      <c r="Z163" s="57">
        <f t="shared" si="147"/>
        <v>6.0911216887215951E-2</v>
      </c>
      <c r="AA163" s="57">
        <f t="shared" si="147"/>
        <v>4.714124933149904E-2</v>
      </c>
      <c r="AB163" s="57" t="e">
        <f t="shared" si="147"/>
        <v>#N/A</v>
      </c>
      <c r="AC163" s="57" t="e">
        <f t="shared" si="147"/>
        <v>#N/A</v>
      </c>
    </row>
    <row r="165" spans="7:29" x14ac:dyDescent="0.35">
      <c r="G165" s="112" t="s">
        <v>170</v>
      </c>
      <c r="H165" s="112"/>
      <c r="I165" s="112"/>
      <c r="J165" s="112"/>
      <c r="K165" s="112"/>
      <c r="L165" s="112"/>
      <c r="M165" s="112"/>
      <c r="N165" s="112"/>
      <c r="O165" s="112"/>
      <c r="P165" s="112"/>
      <c r="Q165" s="112"/>
      <c r="R165" s="112"/>
      <c r="S165" s="112"/>
      <c r="T165" s="112"/>
      <c r="U165" s="112"/>
      <c r="V165" s="112"/>
      <c r="W165" s="112"/>
      <c r="X165" s="112"/>
      <c r="Y165" s="112"/>
      <c r="Z165" s="112"/>
      <c r="AA165" s="112"/>
      <c r="AB165" s="112"/>
      <c r="AC165" s="112"/>
    </row>
    <row r="166" spans="7:29" x14ac:dyDescent="0.35">
      <c r="G166" s="4" t="s">
        <v>48</v>
      </c>
      <c r="H166" s="57" t="e">
        <f t="shared" ref="H166:AC166" si="148">H$146/H$211</f>
        <v>#N/A</v>
      </c>
      <c r="I166" s="57" t="e">
        <f t="shared" si="148"/>
        <v>#N/A</v>
      </c>
      <c r="J166" s="57" t="e">
        <f t="shared" si="148"/>
        <v>#N/A</v>
      </c>
      <c r="K166" s="57" t="e">
        <f t="shared" si="148"/>
        <v>#N/A</v>
      </c>
      <c r="L166" s="57" t="e">
        <f t="shared" si="148"/>
        <v>#N/A</v>
      </c>
      <c r="M166" s="57" t="e">
        <f t="shared" si="148"/>
        <v>#N/A</v>
      </c>
      <c r="N166" s="57" t="e">
        <f t="shared" si="148"/>
        <v>#N/A</v>
      </c>
      <c r="O166" s="57" t="e">
        <f t="shared" si="148"/>
        <v>#N/A</v>
      </c>
      <c r="P166" s="57" t="e">
        <f t="shared" si="148"/>
        <v>#N/A</v>
      </c>
      <c r="Q166" s="57">
        <f t="shared" si="148"/>
        <v>2.3793924300119181E-3</v>
      </c>
      <c r="R166" s="57">
        <f t="shared" si="148"/>
        <v>2.1642333077627721E-3</v>
      </c>
      <c r="S166" s="57">
        <f t="shared" si="148"/>
        <v>1.6847777657871483E-3</v>
      </c>
      <c r="T166" s="57">
        <f t="shared" si="148"/>
        <v>1.7136527696698916E-3</v>
      </c>
      <c r="U166" s="57">
        <f t="shared" si="148"/>
        <v>1.7347520827265003E-3</v>
      </c>
      <c r="V166" s="57">
        <f t="shared" si="148"/>
        <v>1.8395210795921794E-3</v>
      </c>
      <c r="W166" s="57">
        <f t="shared" si="148"/>
        <v>1.7068871713644314E-3</v>
      </c>
      <c r="X166" s="57">
        <f t="shared" si="148"/>
        <v>1.6521910987923147E-3</v>
      </c>
      <c r="Y166" s="57">
        <f t="shared" si="148"/>
        <v>2.7510017575853585E-3</v>
      </c>
      <c r="Z166" s="57">
        <f t="shared" si="148"/>
        <v>4.3940550390043137E-3</v>
      </c>
      <c r="AA166" s="57">
        <f t="shared" si="148"/>
        <v>3.7370541977327816E-3</v>
      </c>
      <c r="AB166" s="57" t="e">
        <f t="shared" si="148"/>
        <v>#N/A</v>
      </c>
      <c r="AC166" s="57" t="e">
        <f t="shared" si="148"/>
        <v>#N/A</v>
      </c>
    </row>
    <row r="167" spans="7:29" x14ac:dyDescent="0.35">
      <c r="G167" s="4" t="s">
        <v>175</v>
      </c>
      <c r="H167" s="57" t="e">
        <f t="shared" ref="H167:AC167" si="149">H$147/H$211</f>
        <v>#N/A</v>
      </c>
      <c r="I167" s="57" t="e">
        <f t="shared" si="149"/>
        <v>#N/A</v>
      </c>
      <c r="J167" s="57" t="e">
        <f t="shared" si="149"/>
        <v>#N/A</v>
      </c>
      <c r="K167" s="57" t="e">
        <f t="shared" si="149"/>
        <v>#N/A</v>
      </c>
      <c r="L167" s="57" t="e">
        <f t="shared" si="149"/>
        <v>#N/A</v>
      </c>
      <c r="M167" s="57" t="e">
        <f t="shared" si="149"/>
        <v>#N/A</v>
      </c>
      <c r="N167" s="57" t="e">
        <f t="shared" si="149"/>
        <v>#N/A</v>
      </c>
      <c r="O167" s="57" t="e">
        <f t="shared" si="149"/>
        <v>#N/A</v>
      </c>
      <c r="P167" s="57" t="e">
        <f t="shared" si="149"/>
        <v>#N/A</v>
      </c>
      <c r="Q167" s="57">
        <f t="shared" si="149"/>
        <v>2.1747584350114257E-2</v>
      </c>
      <c r="R167" s="57">
        <f t="shared" si="149"/>
        <v>2.4919308982306258E-2</v>
      </c>
      <c r="S167" s="57">
        <f t="shared" si="149"/>
        <v>2.6488014865570949E-2</v>
      </c>
      <c r="T167" s="57">
        <f t="shared" si="149"/>
        <v>2.7568461055497449E-2</v>
      </c>
      <c r="U167" s="57">
        <f t="shared" si="149"/>
        <v>2.8416492665516123E-2</v>
      </c>
      <c r="V167" s="57">
        <f t="shared" si="149"/>
        <v>2.524440275000427E-2</v>
      </c>
      <c r="W167" s="57">
        <f t="shared" si="149"/>
        <v>2.3751609678575713E-2</v>
      </c>
      <c r="X167" s="57">
        <f t="shared" si="149"/>
        <v>2.3312065581084316E-2</v>
      </c>
      <c r="Y167" s="57">
        <f t="shared" si="149"/>
        <v>3.0316286919412554E-2</v>
      </c>
      <c r="Z167" s="57">
        <f t="shared" si="149"/>
        <v>3.7468692084299218E-2</v>
      </c>
      <c r="AA167" s="57">
        <f t="shared" si="149"/>
        <v>2.8873497322455921E-2</v>
      </c>
      <c r="AB167" s="57" t="e">
        <f t="shared" si="149"/>
        <v>#N/A</v>
      </c>
      <c r="AC167" s="57" t="e">
        <f t="shared" si="149"/>
        <v>#N/A</v>
      </c>
    </row>
    <row r="168" spans="7:29" x14ac:dyDescent="0.35">
      <c r="G168" s="4" t="s">
        <v>46</v>
      </c>
      <c r="H168" s="57" t="e">
        <f t="shared" ref="H168:AC168" si="150">H$148/H$211</f>
        <v>#N/A</v>
      </c>
      <c r="I168" s="57" t="e">
        <f t="shared" si="150"/>
        <v>#N/A</v>
      </c>
      <c r="J168" s="57" t="e">
        <f t="shared" si="150"/>
        <v>#N/A</v>
      </c>
      <c r="K168" s="57" t="e">
        <f t="shared" si="150"/>
        <v>#N/A</v>
      </c>
      <c r="L168" s="57" t="e">
        <f t="shared" si="150"/>
        <v>#N/A</v>
      </c>
      <c r="M168" s="57" t="e">
        <f t="shared" si="150"/>
        <v>#N/A</v>
      </c>
      <c r="N168" s="57" t="e">
        <f t="shared" si="150"/>
        <v>#N/A</v>
      </c>
      <c r="O168" s="57" t="e">
        <f t="shared" si="150"/>
        <v>#N/A</v>
      </c>
      <c r="P168" s="57" t="e">
        <f t="shared" si="150"/>
        <v>#N/A</v>
      </c>
      <c r="Q168" s="57">
        <f t="shared" si="150"/>
        <v>7.9744240368508513E-3</v>
      </c>
      <c r="R168" s="57">
        <f t="shared" si="150"/>
        <v>8.256527383231245E-3</v>
      </c>
      <c r="S168" s="57">
        <f t="shared" si="150"/>
        <v>7.6992798981669634E-3</v>
      </c>
      <c r="T168" s="57">
        <f t="shared" si="150"/>
        <v>7.1241796221104669E-3</v>
      </c>
      <c r="U168" s="57">
        <f t="shared" si="150"/>
        <v>6.8983914989250439E-3</v>
      </c>
      <c r="V168" s="57">
        <f t="shared" si="150"/>
        <v>6.1774583914998857E-3</v>
      </c>
      <c r="W168" s="57">
        <f t="shared" si="150"/>
        <v>8.3681555172594995E-3</v>
      </c>
      <c r="X168" s="57">
        <f t="shared" si="150"/>
        <v>9.2613066119288379E-3</v>
      </c>
      <c r="Y168" s="57">
        <f t="shared" si="150"/>
        <v>1.3560334254077294E-2</v>
      </c>
      <c r="Z168" s="57">
        <f t="shared" si="150"/>
        <v>1.6618110544146351E-2</v>
      </c>
      <c r="AA168" s="57">
        <f t="shared" si="150"/>
        <v>1.3038444026845892E-2</v>
      </c>
      <c r="AB168" s="57" t="e">
        <f t="shared" si="150"/>
        <v>#N/A</v>
      </c>
      <c r="AC168" s="57" t="e">
        <f t="shared" si="150"/>
        <v>#N/A</v>
      </c>
    </row>
    <row r="169" spans="7:29" x14ac:dyDescent="0.35">
      <c r="G169" s="4" t="s">
        <v>125</v>
      </c>
      <c r="H169" s="57" t="e">
        <f t="shared" ref="H169:AC169" si="151">H$149/H$211</f>
        <v>#N/A</v>
      </c>
      <c r="I169" s="57" t="e">
        <f t="shared" si="151"/>
        <v>#N/A</v>
      </c>
      <c r="J169" s="57" t="e">
        <f t="shared" si="151"/>
        <v>#N/A</v>
      </c>
      <c r="K169" s="57" t="e">
        <f t="shared" si="151"/>
        <v>#N/A</v>
      </c>
      <c r="L169" s="57" t="e">
        <f t="shared" si="151"/>
        <v>#N/A</v>
      </c>
      <c r="M169" s="57" t="e">
        <f t="shared" si="151"/>
        <v>#N/A</v>
      </c>
      <c r="N169" s="57" t="e">
        <f t="shared" si="151"/>
        <v>#N/A</v>
      </c>
      <c r="O169" s="57" t="e">
        <f t="shared" si="151"/>
        <v>#N/A</v>
      </c>
      <c r="P169" s="57" t="e">
        <f t="shared" si="151"/>
        <v>#N/A</v>
      </c>
      <c r="Q169" s="57">
        <f t="shared" si="151"/>
        <v>0</v>
      </c>
      <c r="R169" s="57">
        <f t="shared" si="151"/>
        <v>0</v>
      </c>
      <c r="S169" s="57">
        <f t="shared" si="151"/>
        <v>0</v>
      </c>
      <c r="T169" s="57">
        <f t="shared" si="151"/>
        <v>0</v>
      </c>
      <c r="U169" s="57">
        <f t="shared" si="151"/>
        <v>0</v>
      </c>
      <c r="V169" s="57">
        <f t="shared" si="151"/>
        <v>0</v>
      </c>
      <c r="W169" s="57">
        <f t="shared" si="151"/>
        <v>0</v>
      </c>
      <c r="X169" s="57">
        <f t="shared" si="151"/>
        <v>0</v>
      </c>
      <c r="Y169" s="57">
        <f t="shared" si="151"/>
        <v>0</v>
      </c>
      <c r="Z169" s="57">
        <f t="shared" si="151"/>
        <v>0</v>
      </c>
      <c r="AA169" s="57">
        <f t="shared" si="151"/>
        <v>0</v>
      </c>
      <c r="AB169" s="57" t="e">
        <f t="shared" si="151"/>
        <v>#N/A</v>
      </c>
      <c r="AC169" s="57" t="e">
        <f t="shared" si="151"/>
        <v>#N/A</v>
      </c>
    </row>
    <row r="170" spans="7:29" x14ac:dyDescent="0.35">
      <c r="G170" s="4" t="s">
        <v>53</v>
      </c>
      <c r="H170" s="57" t="e">
        <f t="shared" ref="H170:AC170" si="152">H$150/H$211</f>
        <v>#N/A</v>
      </c>
      <c r="I170" s="57" t="e">
        <f t="shared" si="152"/>
        <v>#N/A</v>
      </c>
      <c r="J170" s="57" t="e">
        <f t="shared" si="152"/>
        <v>#N/A</v>
      </c>
      <c r="K170" s="57" t="e">
        <f t="shared" si="152"/>
        <v>#N/A</v>
      </c>
      <c r="L170" s="57" t="e">
        <f t="shared" si="152"/>
        <v>#N/A</v>
      </c>
      <c r="M170" s="57" t="e">
        <f t="shared" si="152"/>
        <v>#N/A</v>
      </c>
      <c r="N170" s="57" t="e">
        <f t="shared" si="152"/>
        <v>#N/A</v>
      </c>
      <c r="O170" s="57" t="e">
        <f t="shared" si="152"/>
        <v>#N/A</v>
      </c>
      <c r="P170" s="57" t="e">
        <f t="shared" si="152"/>
        <v>#N/A</v>
      </c>
      <c r="Q170" s="57">
        <f t="shared" si="152"/>
        <v>0</v>
      </c>
      <c r="R170" s="57">
        <f t="shared" si="152"/>
        <v>0</v>
      </c>
      <c r="S170" s="57">
        <f t="shared" si="152"/>
        <v>0</v>
      </c>
      <c r="T170" s="57">
        <f t="shared" si="152"/>
        <v>0</v>
      </c>
      <c r="U170" s="57">
        <f t="shared" si="152"/>
        <v>0</v>
      </c>
      <c r="V170" s="57">
        <f t="shared" si="152"/>
        <v>0</v>
      </c>
      <c r="W170" s="57">
        <f t="shared" si="152"/>
        <v>0</v>
      </c>
      <c r="X170" s="57">
        <f t="shared" si="152"/>
        <v>0</v>
      </c>
      <c r="Y170" s="57">
        <f t="shared" si="152"/>
        <v>0</v>
      </c>
      <c r="Z170" s="57">
        <f t="shared" si="152"/>
        <v>0</v>
      </c>
      <c r="AA170" s="57">
        <f t="shared" si="152"/>
        <v>0</v>
      </c>
      <c r="AB170" s="57" t="e">
        <f t="shared" si="152"/>
        <v>#N/A</v>
      </c>
      <c r="AC170" s="57" t="e">
        <f t="shared" si="152"/>
        <v>#N/A</v>
      </c>
    </row>
    <row r="171" spans="7:29" x14ac:dyDescent="0.35">
      <c r="G171" s="4" t="s">
        <v>43</v>
      </c>
      <c r="H171" s="57" t="e">
        <f t="shared" ref="H171:AC171" si="153">H$151/H$211</f>
        <v>#N/A</v>
      </c>
      <c r="I171" s="57" t="e">
        <f t="shared" si="153"/>
        <v>#N/A</v>
      </c>
      <c r="J171" s="57" t="e">
        <f t="shared" si="153"/>
        <v>#N/A</v>
      </c>
      <c r="K171" s="57" t="e">
        <f t="shared" si="153"/>
        <v>#N/A</v>
      </c>
      <c r="L171" s="57" t="e">
        <f t="shared" si="153"/>
        <v>#N/A</v>
      </c>
      <c r="M171" s="57" t="e">
        <f t="shared" si="153"/>
        <v>#N/A</v>
      </c>
      <c r="N171" s="57" t="e">
        <f t="shared" si="153"/>
        <v>#N/A</v>
      </c>
      <c r="O171" s="57" t="e">
        <f t="shared" si="153"/>
        <v>#N/A</v>
      </c>
      <c r="P171" s="57" t="e">
        <f t="shared" si="153"/>
        <v>#N/A</v>
      </c>
      <c r="Q171" s="57">
        <f t="shared" si="153"/>
        <v>1.0824990412032084E-3</v>
      </c>
      <c r="R171" s="57">
        <f t="shared" si="153"/>
        <v>1.1342941864584759E-3</v>
      </c>
      <c r="S171" s="57">
        <f t="shared" si="153"/>
        <v>9.8865198438732415E-4</v>
      </c>
      <c r="T171" s="57">
        <f t="shared" si="153"/>
        <v>8.7298203384193469E-4</v>
      </c>
      <c r="U171" s="57">
        <f t="shared" si="153"/>
        <v>8.6201587758523229E-4</v>
      </c>
      <c r="V171" s="57">
        <f t="shared" si="153"/>
        <v>7.7465875521878162E-4</v>
      </c>
      <c r="W171" s="57">
        <f t="shared" si="153"/>
        <v>7.1971008219222225E-4</v>
      </c>
      <c r="X171" s="57">
        <f t="shared" si="153"/>
        <v>6.97570665831521E-4</v>
      </c>
      <c r="Y171" s="57">
        <f t="shared" si="153"/>
        <v>8.6571391977329523E-4</v>
      </c>
      <c r="Z171" s="57">
        <f t="shared" si="153"/>
        <v>1.6843744010373012E-3</v>
      </c>
      <c r="AA171" s="57">
        <f t="shared" si="153"/>
        <v>1.3043257844537217E-3</v>
      </c>
      <c r="AB171" s="57" t="e">
        <f t="shared" si="153"/>
        <v>#N/A</v>
      </c>
      <c r="AC171" s="57" t="e">
        <f t="shared" si="153"/>
        <v>#N/A</v>
      </c>
    </row>
    <row r="172" spans="7:29" x14ac:dyDescent="0.35">
      <c r="G172" s="4" t="s">
        <v>176</v>
      </c>
      <c r="H172" s="57" t="e">
        <f t="shared" ref="H172:AC172" si="154">H$152/H$211</f>
        <v>#N/A</v>
      </c>
      <c r="I172" s="57" t="e">
        <f t="shared" si="154"/>
        <v>#N/A</v>
      </c>
      <c r="J172" s="57" t="e">
        <f t="shared" si="154"/>
        <v>#N/A</v>
      </c>
      <c r="K172" s="57" t="e">
        <f t="shared" si="154"/>
        <v>#N/A</v>
      </c>
      <c r="L172" s="57" t="e">
        <f t="shared" si="154"/>
        <v>#N/A</v>
      </c>
      <c r="M172" s="57" t="e">
        <f t="shared" si="154"/>
        <v>#N/A</v>
      </c>
      <c r="N172" s="57" t="e">
        <f t="shared" si="154"/>
        <v>#N/A</v>
      </c>
      <c r="O172" s="57" t="e">
        <f t="shared" si="154"/>
        <v>#N/A</v>
      </c>
      <c r="P172" s="57" t="e">
        <f t="shared" si="154"/>
        <v>#N/A</v>
      </c>
      <c r="Q172" s="57">
        <f t="shared" si="154"/>
        <v>6.3163819054207215E-4</v>
      </c>
      <c r="R172" s="57">
        <f t="shared" si="154"/>
        <v>6.6186065779852063E-4</v>
      </c>
      <c r="S172" s="57">
        <f t="shared" si="154"/>
        <v>5.7865356570830663E-4</v>
      </c>
      <c r="T172" s="57">
        <f t="shared" si="154"/>
        <v>5.4033722078803369E-4</v>
      </c>
      <c r="U172" s="57">
        <f t="shared" si="154"/>
        <v>5.2615421561172447E-4</v>
      </c>
      <c r="V172" s="57">
        <f t="shared" si="154"/>
        <v>4.6501974542216247E-4</v>
      </c>
      <c r="W172" s="57">
        <f t="shared" si="154"/>
        <v>4.3149069977943045E-4</v>
      </c>
      <c r="X172" s="57">
        <f t="shared" si="154"/>
        <v>4.1766386516184801E-4</v>
      </c>
      <c r="Y172" s="57">
        <f t="shared" si="154"/>
        <v>5.176187457449008E-4</v>
      </c>
      <c r="Z172" s="57">
        <f t="shared" si="154"/>
        <v>7.4471844575616972E-4</v>
      </c>
      <c r="AA172" s="57">
        <f t="shared" si="154"/>
        <v>1.8489436132585049E-4</v>
      </c>
      <c r="AB172" s="57" t="e">
        <f t="shared" si="154"/>
        <v>#N/A</v>
      </c>
      <c r="AC172" s="57" t="e">
        <f t="shared" si="154"/>
        <v>#N/A</v>
      </c>
    </row>
    <row r="173" spans="7:29" x14ac:dyDescent="0.35">
      <c r="G173" s="33" t="s">
        <v>28</v>
      </c>
      <c r="H173" s="57" t="e">
        <f t="shared" ref="H173:AC173" si="155">H$153/H$211</f>
        <v>#N/A</v>
      </c>
      <c r="I173" s="57" t="e">
        <f t="shared" si="155"/>
        <v>#N/A</v>
      </c>
      <c r="J173" s="57" t="e">
        <f t="shared" si="155"/>
        <v>#N/A</v>
      </c>
      <c r="K173" s="57" t="e">
        <f t="shared" si="155"/>
        <v>#N/A</v>
      </c>
      <c r="L173" s="57" t="e">
        <f t="shared" si="155"/>
        <v>#N/A</v>
      </c>
      <c r="M173" s="57" t="e">
        <f t="shared" si="155"/>
        <v>#N/A</v>
      </c>
      <c r="N173" s="57" t="e">
        <f t="shared" si="155"/>
        <v>#N/A</v>
      </c>
      <c r="O173" s="57" t="e">
        <f t="shared" si="155"/>
        <v>#N/A</v>
      </c>
      <c r="P173" s="57" t="e">
        <f t="shared" si="155"/>
        <v>#N/A</v>
      </c>
      <c r="Q173" s="57">
        <f t="shared" si="155"/>
        <v>3.381553804872231E-2</v>
      </c>
      <c r="R173" s="57">
        <f t="shared" si="155"/>
        <v>3.713622451755727E-2</v>
      </c>
      <c r="S173" s="57">
        <f t="shared" si="155"/>
        <v>3.7439378079620694E-2</v>
      </c>
      <c r="T173" s="57">
        <f t="shared" si="155"/>
        <v>3.781961270190777E-2</v>
      </c>
      <c r="U173" s="57">
        <f t="shared" si="155"/>
        <v>3.843780634036463E-2</v>
      </c>
      <c r="V173" s="57">
        <f t="shared" si="155"/>
        <v>3.4501060721737274E-2</v>
      </c>
      <c r="W173" s="57">
        <f t="shared" si="155"/>
        <v>3.4977853149171304E-2</v>
      </c>
      <c r="X173" s="57">
        <f t="shared" si="155"/>
        <v>3.5340797822798836E-2</v>
      </c>
      <c r="Y173" s="57">
        <f t="shared" si="155"/>
        <v>4.8010955596593401E-2</v>
      </c>
      <c r="Z173" s="57">
        <f t="shared" si="155"/>
        <v>6.0909950514243361E-2</v>
      </c>
      <c r="AA173" s="57">
        <f t="shared" si="155"/>
        <v>4.7138215692814164E-2</v>
      </c>
      <c r="AB173" s="57" t="e">
        <f t="shared" si="155"/>
        <v>#N/A</v>
      </c>
      <c r="AC173" s="57" t="e">
        <f t="shared" si="155"/>
        <v>#N/A</v>
      </c>
    </row>
    <row r="174" spans="7:29" x14ac:dyDescent="0.35">
      <c r="G174" s="72"/>
      <c r="H174" s="28"/>
      <c r="I174" s="28"/>
      <c r="J174" s="28"/>
      <c r="K174" s="28"/>
      <c r="L174" s="28"/>
      <c r="M174" s="28"/>
      <c r="N174" s="28"/>
      <c r="O174" s="28"/>
      <c r="P174" s="28"/>
      <c r="Q174" s="28"/>
      <c r="R174" s="28"/>
      <c r="S174" s="28"/>
      <c r="T174" s="28"/>
      <c r="U174" s="28"/>
      <c r="V174" s="28"/>
      <c r="W174" s="28"/>
      <c r="X174" s="28"/>
      <c r="Y174" s="28"/>
      <c r="Z174" s="28"/>
      <c r="AA174" s="28"/>
      <c r="AB174" s="28"/>
      <c r="AC174" s="28"/>
    </row>
    <row r="175" spans="7:29" x14ac:dyDescent="0.35">
      <c r="G175" s="112" t="s">
        <v>171</v>
      </c>
      <c r="H175" s="112"/>
      <c r="I175" s="112"/>
      <c r="J175" s="112"/>
      <c r="K175" s="112"/>
      <c r="L175" s="112"/>
      <c r="M175" s="112"/>
      <c r="N175" s="112"/>
      <c r="O175" s="112"/>
      <c r="P175" s="112"/>
      <c r="Q175" s="112"/>
      <c r="R175" s="112"/>
      <c r="S175" s="112"/>
      <c r="T175" s="112"/>
      <c r="U175" s="112"/>
      <c r="V175" s="112"/>
      <c r="W175" s="112"/>
      <c r="X175" s="112"/>
      <c r="Y175" s="112"/>
      <c r="Z175" s="112"/>
      <c r="AA175" s="112"/>
      <c r="AB175" s="112"/>
      <c r="AC175" s="112"/>
    </row>
    <row r="176" spans="7:29" x14ac:dyDescent="0.35">
      <c r="G176" s="4" t="s">
        <v>48</v>
      </c>
      <c r="H176" s="57" t="e">
        <f t="shared" ref="H176:AC176" si="156">H$146/H$215</f>
        <v>#N/A</v>
      </c>
      <c r="I176" s="57" t="e">
        <f t="shared" si="156"/>
        <v>#N/A</v>
      </c>
      <c r="J176" s="57" t="e">
        <f t="shared" si="156"/>
        <v>#N/A</v>
      </c>
      <c r="K176" s="57" t="e">
        <f t="shared" si="156"/>
        <v>#N/A</v>
      </c>
      <c r="L176" s="57" t="e">
        <f t="shared" si="156"/>
        <v>#N/A</v>
      </c>
      <c r="M176" s="57" t="e">
        <f t="shared" si="156"/>
        <v>#N/A</v>
      </c>
      <c r="N176" s="57" t="e">
        <f t="shared" si="156"/>
        <v>#N/A</v>
      </c>
      <c r="O176" s="57" t="e">
        <f t="shared" si="156"/>
        <v>#N/A</v>
      </c>
      <c r="P176" s="57" t="e">
        <f t="shared" si="156"/>
        <v>#N/A</v>
      </c>
      <c r="Q176" s="57" t="e">
        <f t="shared" si="156"/>
        <v>#N/A</v>
      </c>
      <c r="R176" s="57" t="e">
        <f t="shared" si="156"/>
        <v>#N/A</v>
      </c>
      <c r="S176" s="57" t="e">
        <f t="shared" si="156"/>
        <v>#N/A</v>
      </c>
      <c r="T176" s="57">
        <f t="shared" si="156"/>
        <v>4.958825377824827E-3</v>
      </c>
      <c r="U176" s="57">
        <f t="shared" si="156"/>
        <v>5.009988070431964E-3</v>
      </c>
      <c r="V176" s="57">
        <f t="shared" si="156"/>
        <v>6.3436288974993808E-3</v>
      </c>
      <c r="W176" s="57">
        <f t="shared" si="156"/>
        <v>5.4944430269201708E-3</v>
      </c>
      <c r="X176" s="57">
        <f t="shared" si="156"/>
        <v>5.3472033718579186E-3</v>
      </c>
      <c r="Y176" s="57">
        <f t="shared" si="156"/>
        <v>5.8292489099961188E-3</v>
      </c>
      <c r="Z176" s="57">
        <f t="shared" si="156"/>
        <v>5.6106386843450054E-3</v>
      </c>
      <c r="AA176" s="57" t="e">
        <f>AA$146/AA$215</f>
        <v>#N/A</v>
      </c>
      <c r="AB176" s="57" t="e">
        <f t="shared" si="156"/>
        <v>#N/A</v>
      </c>
      <c r="AC176" s="57" t="e">
        <f t="shared" si="156"/>
        <v>#N/A</v>
      </c>
    </row>
    <row r="177" spans="7:29" x14ac:dyDescent="0.35">
      <c r="G177" s="4" t="s">
        <v>175</v>
      </c>
      <c r="H177" s="57" t="e">
        <f t="shared" ref="H177:AC177" si="157">H$147/H$215</f>
        <v>#N/A</v>
      </c>
      <c r="I177" s="57" t="e">
        <f t="shared" si="157"/>
        <v>#N/A</v>
      </c>
      <c r="J177" s="57" t="e">
        <f t="shared" si="157"/>
        <v>#N/A</v>
      </c>
      <c r="K177" s="57" t="e">
        <f t="shared" si="157"/>
        <v>#N/A</v>
      </c>
      <c r="L177" s="57" t="e">
        <f t="shared" si="157"/>
        <v>#N/A</v>
      </c>
      <c r="M177" s="57" t="e">
        <f t="shared" si="157"/>
        <v>#N/A</v>
      </c>
      <c r="N177" s="57" t="e">
        <f t="shared" si="157"/>
        <v>#N/A</v>
      </c>
      <c r="O177" s="57" t="e">
        <f t="shared" si="157"/>
        <v>#N/A</v>
      </c>
      <c r="P177" s="57" t="e">
        <f t="shared" si="157"/>
        <v>#N/A</v>
      </c>
      <c r="Q177" s="57" t="e">
        <f t="shared" si="157"/>
        <v>#N/A</v>
      </c>
      <c r="R177" s="57" t="e">
        <f t="shared" si="157"/>
        <v>#N/A</v>
      </c>
      <c r="S177" s="57" t="e">
        <f t="shared" si="157"/>
        <v>#N/A</v>
      </c>
      <c r="T177" s="57">
        <f t="shared" si="157"/>
        <v>7.9775311970528701E-2</v>
      </c>
      <c r="U177" s="57">
        <f t="shared" si="157"/>
        <v>8.2067224864775412E-2</v>
      </c>
      <c r="V177" s="57">
        <f t="shared" si="157"/>
        <v>8.7055878055250724E-2</v>
      </c>
      <c r="W177" s="57">
        <f t="shared" si="157"/>
        <v>7.6456058939303476E-2</v>
      </c>
      <c r="X177" s="57">
        <f t="shared" si="157"/>
        <v>7.5447904162699045E-2</v>
      </c>
      <c r="Y177" s="57">
        <f t="shared" si="157"/>
        <v>6.4238847537207322E-2</v>
      </c>
      <c r="Z177" s="57">
        <f t="shared" si="157"/>
        <v>4.7842662732694621E-2</v>
      </c>
      <c r="AA177" s="57" t="e">
        <f t="shared" si="157"/>
        <v>#N/A</v>
      </c>
      <c r="AB177" s="57" t="e">
        <f t="shared" si="157"/>
        <v>#N/A</v>
      </c>
      <c r="AC177" s="57" t="e">
        <f t="shared" si="157"/>
        <v>#N/A</v>
      </c>
    </row>
    <row r="178" spans="7:29" x14ac:dyDescent="0.35">
      <c r="G178" s="4" t="s">
        <v>46</v>
      </c>
      <c r="H178" s="57" t="e">
        <f t="shared" ref="H178:AC178" si="158">H$148/H$215</f>
        <v>#N/A</v>
      </c>
      <c r="I178" s="57" t="e">
        <f t="shared" si="158"/>
        <v>#N/A</v>
      </c>
      <c r="J178" s="57" t="e">
        <f t="shared" si="158"/>
        <v>#N/A</v>
      </c>
      <c r="K178" s="57" t="e">
        <f t="shared" si="158"/>
        <v>#N/A</v>
      </c>
      <c r="L178" s="57" t="e">
        <f t="shared" si="158"/>
        <v>#N/A</v>
      </c>
      <c r="M178" s="57" t="e">
        <f t="shared" si="158"/>
        <v>#N/A</v>
      </c>
      <c r="N178" s="57" t="e">
        <f t="shared" si="158"/>
        <v>#N/A</v>
      </c>
      <c r="O178" s="57" t="e">
        <f t="shared" si="158"/>
        <v>#N/A</v>
      </c>
      <c r="P178" s="57" t="e">
        <f t="shared" si="158"/>
        <v>#N/A</v>
      </c>
      <c r="Q178" s="57" t="e">
        <f t="shared" si="158"/>
        <v>#N/A</v>
      </c>
      <c r="R178" s="57" t="e">
        <f t="shared" si="158"/>
        <v>#N/A</v>
      </c>
      <c r="S178" s="57" t="e">
        <f t="shared" si="158"/>
        <v>#N/A</v>
      </c>
      <c r="T178" s="57">
        <f t="shared" si="158"/>
        <v>2.0615356466356469E-2</v>
      </c>
      <c r="U178" s="57">
        <f t="shared" si="158"/>
        <v>1.9922650307740014E-2</v>
      </c>
      <c r="V178" s="57">
        <f t="shared" si="158"/>
        <v>2.1303101117007346E-2</v>
      </c>
      <c r="W178" s="57">
        <f t="shared" si="158"/>
        <v>2.6936961330160082E-2</v>
      </c>
      <c r="X178" s="57">
        <f t="shared" si="158"/>
        <v>2.9973584762267864E-2</v>
      </c>
      <c r="Y178" s="57">
        <f t="shared" si="158"/>
        <v>2.8733737974469629E-2</v>
      </c>
      <c r="Z178" s="57">
        <f t="shared" si="158"/>
        <v>2.1219172962575545E-2</v>
      </c>
      <c r="AA178" s="57" t="e">
        <f t="shared" si="158"/>
        <v>#N/A</v>
      </c>
      <c r="AB178" s="57" t="e">
        <f t="shared" si="158"/>
        <v>#N/A</v>
      </c>
      <c r="AC178" s="57" t="e">
        <f t="shared" si="158"/>
        <v>#N/A</v>
      </c>
    </row>
    <row r="179" spans="7:29" x14ac:dyDescent="0.35">
      <c r="G179" s="4" t="s">
        <v>125</v>
      </c>
      <c r="H179" s="57" t="e">
        <f t="shared" ref="H179:AC179" si="159">H$149/H$215</f>
        <v>#N/A</v>
      </c>
      <c r="I179" s="57" t="e">
        <f t="shared" si="159"/>
        <v>#N/A</v>
      </c>
      <c r="J179" s="57" t="e">
        <f t="shared" si="159"/>
        <v>#N/A</v>
      </c>
      <c r="K179" s="57" t="e">
        <f t="shared" si="159"/>
        <v>#N/A</v>
      </c>
      <c r="L179" s="57" t="e">
        <f t="shared" si="159"/>
        <v>#N/A</v>
      </c>
      <c r="M179" s="57" t="e">
        <f t="shared" si="159"/>
        <v>#N/A</v>
      </c>
      <c r="N179" s="57" t="e">
        <f t="shared" si="159"/>
        <v>#N/A</v>
      </c>
      <c r="O179" s="57" t="e">
        <f t="shared" si="159"/>
        <v>#N/A</v>
      </c>
      <c r="P179" s="57" t="e">
        <f t="shared" si="159"/>
        <v>#N/A</v>
      </c>
      <c r="Q179" s="57" t="e">
        <f t="shared" si="159"/>
        <v>#N/A</v>
      </c>
      <c r="R179" s="57" t="e">
        <f t="shared" si="159"/>
        <v>#N/A</v>
      </c>
      <c r="S179" s="57" t="e">
        <f t="shared" si="159"/>
        <v>#N/A</v>
      </c>
      <c r="T179" s="57">
        <f t="shared" si="159"/>
        <v>0</v>
      </c>
      <c r="U179" s="57">
        <f t="shared" si="159"/>
        <v>0</v>
      </c>
      <c r="V179" s="57">
        <f t="shared" si="159"/>
        <v>0</v>
      </c>
      <c r="W179" s="57">
        <f t="shared" si="159"/>
        <v>0</v>
      </c>
      <c r="X179" s="57">
        <f t="shared" si="159"/>
        <v>0</v>
      </c>
      <c r="Y179" s="57">
        <f t="shared" si="159"/>
        <v>0</v>
      </c>
      <c r="Z179" s="57">
        <f t="shared" si="159"/>
        <v>0</v>
      </c>
      <c r="AA179" s="57" t="e">
        <f t="shared" si="159"/>
        <v>#N/A</v>
      </c>
      <c r="AB179" s="57" t="e">
        <f t="shared" si="159"/>
        <v>#N/A</v>
      </c>
      <c r="AC179" s="57" t="e">
        <f t="shared" si="159"/>
        <v>#N/A</v>
      </c>
    </row>
    <row r="180" spans="7:29" x14ac:dyDescent="0.35">
      <c r="G180" s="4" t="s">
        <v>53</v>
      </c>
      <c r="H180" s="57" t="e">
        <f t="shared" ref="H180:AC180" si="160">H$150/H$215</f>
        <v>#N/A</v>
      </c>
      <c r="I180" s="57" t="e">
        <f t="shared" si="160"/>
        <v>#N/A</v>
      </c>
      <c r="J180" s="57" t="e">
        <f t="shared" si="160"/>
        <v>#N/A</v>
      </c>
      <c r="K180" s="57" t="e">
        <f t="shared" si="160"/>
        <v>#N/A</v>
      </c>
      <c r="L180" s="57" t="e">
        <f t="shared" si="160"/>
        <v>#N/A</v>
      </c>
      <c r="M180" s="57" t="e">
        <f t="shared" si="160"/>
        <v>#N/A</v>
      </c>
      <c r="N180" s="57" t="e">
        <f t="shared" si="160"/>
        <v>#N/A</v>
      </c>
      <c r="O180" s="57" t="e">
        <f t="shared" si="160"/>
        <v>#N/A</v>
      </c>
      <c r="P180" s="57" t="e">
        <f t="shared" si="160"/>
        <v>#N/A</v>
      </c>
      <c r="Q180" s="57" t="e">
        <f t="shared" si="160"/>
        <v>#N/A</v>
      </c>
      <c r="R180" s="57" t="e">
        <f t="shared" si="160"/>
        <v>#N/A</v>
      </c>
      <c r="S180" s="57" t="e">
        <f t="shared" si="160"/>
        <v>#N/A</v>
      </c>
      <c r="T180" s="57">
        <f t="shared" si="160"/>
        <v>0</v>
      </c>
      <c r="U180" s="57">
        <f t="shared" si="160"/>
        <v>0</v>
      </c>
      <c r="V180" s="57">
        <f t="shared" si="160"/>
        <v>0</v>
      </c>
      <c r="W180" s="57">
        <f t="shared" si="160"/>
        <v>0</v>
      </c>
      <c r="X180" s="57">
        <f t="shared" si="160"/>
        <v>0</v>
      </c>
      <c r="Y180" s="57">
        <f t="shared" si="160"/>
        <v>0</v>
      </c>
      <c r="Z180" s="57">
        <f t="shared" si="160"/>
        <v>0</v>
      </c>
      <c r="AA180" s="57" t="e">
        <f t="shared" si="160"/>
        <v>#N/A</v>
      </c>
      <c r="AB180" s="57" t="e">
        <f t="shared" si="160"/>
        <v>#N/A</v>
      </c>
      <c r="AC180" s="57" t="e">
        <f t="shared" si="160"/>
        <v>#N/A</v>
      </c>
    </row>
    <row r="181" spans="7:29" x14ac:dyDescent="0.35">
      <c r="G181" s="4" t="s">
        <v>43</v>
      </c>
      <c r="H181" s="57" t="e">
        <f t="shared" ref="H181:AC181" si="161">H$151/H$215</f>
        <v>#N/A</v>
      </c>
      <c r="I181" s="57" t="e">
        <f t="shared" si="161"/>
        <v>#N/A</v>
      </c>
      <c r="J181" s="57" t="e">
        <f t="shared" si="161"/>
        <v>#N/A</v>
      </c>
      <c r="K181" s="57" t="e">
        <f t="shared" si="161"/>
        <v>#N/A</v>
      </c>
      <c r="L181" s="57" t="e">
        <f t="shared" si="161"/>
        <v>#N/A</v>
      </c>
      <c r="M181" s="57" t="e">
        <f t="shared" si="161"/>
        <v>#N/A</v>
      </c>
      <c r="N181" s="57" t="e">
        <f t="shared" si="161"/>
        <v>#N/A</v>
      </c>
      <c r="O181" s="57" t="e">
        <f t="shared" si="161"/>
        <v>#N/A</v>
      </c>
      <c r="P181" s="57" t="e">
        <f t="shared" si="161"/>
        <v>#N/A</v>
      </c>
      <c r="Q181" s="57" t="e">
        <f t="shared" si="161"/>
        <v>#N/A</v>
      </c>
      <c r="R181" s="57" t="e">
        <f t="shared" si="161"/>
        <v>#N/A</v>
      </c>
      <c r="S181" s="57" t="e">
        <f t="shared" si="161"/>
        <v>#N/A</v>
      </c>
      <c r="T181" s="57">
        <f t="shared" si="161"/>
        <v>2.5261625577942641E-3</v>
      </c>
      <c r="U181" s="57">
        <f t="shared" si="161"/>
        <v>2.4895138078965691E-3</v>
      </c>
      <c r="V181" s="57">
        <f t="shared" si="161"/>
        <v>2.6714277535738956E-3</v>
      </c>
      <c r="W181" s="57">
        <f t="shared" si="161"/>
        <v>2.3167354637413859E-3</v>
      </c>
      <c r="X181" s="57">
        <f t="shared" si="161"/>
        <v>2.2576396998930698E-3</v>
      </c>
      <c r="Y181" s="57">
        <f t="shared" si="161"/>
        <v>1.8344088328160096E-3</v>
      </c>
      <c r="Z181" s="57">
        <f t="shared" si="161"/>
        <v>2.1507277650126525E-3</v>
      </c>
      <c r="AA181" s="57" t="e">
        <f t="shared" si="161"/>
        <v>#N/A</v>
      </c>
      <c r="AB181" s="57" t="e">
        <f t="shared" si="161"/>
        <v>#N/A</v>
      </c>
      <c r="AC181" s="57" t="e">
        <f t="shared" si="161"/>
        <v>#N/A</v>
      </c>
    </row>
    <row r="182" spans="7:29" x14ac:dyDescent="0.35">
      <c r="G182" s="4" t="s">
        <v>176</v>
      </c>
      <c r="H182" s="57" t="e">
        <f t="shared" ref="H182:AC182" si="162">H$152/H$215</f>
        <v>#N/A</v>
      </c>
      <c r="I182" s="57" t="e">
        <f t="shared" si="162"/>
        <v>#N/A</v>
      </c>
      <c r="J182" s="57" t="e">
        <f t="shared" si="162"/>
        <v>#N/A</v>
      </c>
      <c r="K182" s="57" t="e">
        <f t="shared" si="162"/>
        <v>#N/A</v>
      </c>
      <c r="L182" s="57" t="e">
        <f t="shared" si="162"/>
        <v>#N/A</v>
      </c>
      <c r="M182" s="57" t="e">
        <f t="shared" si="162"/>
        <v>#N/A</v>
      </c>
      <c r="N182" s="57" t="e">
        <f t="shared" si="162"/>
        <v>#N/A</v>
      </c>
      <c r="O182" s="57" t="e">
        <f t="shared" si="162"/>
        <v>#N/A</v>
      </c>
      <c r="P182" s="57" t="e">
        <f t="shared" si="162"/>
        <v>#N/A</v>
      </c>
      <c r="Q182" s="57" t="e">
        <f t="shared" si="162"/>
        <v>#N/A</v>
      </c>
      <c r="R182" s="57" t="e">
        <f t="shared" si="162"/>
        <v>#N/A</v>
      </c>
      <c r="S182" s="57" t="e">
        <f t="shared" si="162"/>
        <v>#N/A</v>
      </c>
      <c r="T182" s="57">
        <f t="shared" si="162"/>
        <v>1.5635827575169678E-3</v>
      </c>
      <c r="U182" s="57">
        <f t="shared" si="162"/>
        <v>1.5195406707794227E-3</v>
      </c>
      <c r="V182" s="57">
        <f t="shared" si="162"/>
        <v>1.6036308187464907E-3</v>
      </c>
      <c r="W182" s="57">
        <f t="shared" si="162"/>
        <v>1.3889617933497348E-3</v>
      </c>
      <c r="X182" s="57">
        <f t="shared" si="162"/>
        <v>1.3517405037039129E-3</v>
      </c>
      <c r="Y182" s="57">
        <f t="shared" si="162"/>
        <v>1.0968108257682198E-3</v>
      </c>
      <c r="Z182" s="57">
        <f t="shared" si="162"/>
        <v>9.5090891752954928E-4</v>
      </c>
      <c r="AA182" s="57" t="e">
        <f t="shared" si="162"/>
        <v>#N/A</v>
      </c>
      <c r="AB182" s="57" t="e">
        <f t="shared" si="162"/>
        <v>#N/A</v>
      </c>
      <c r="AC182" s="57" t="e">
        <f t="shared" si="162"/>
        <v>#N/A</v>
      </c>
    </row>
    <row r="183" spans="7:29" x14ac:dyDescent="0.35">
      <c r="G183" s="33" t="s">
        <v>28</v>
      </c>
      <c r="H183" s="57" t="e">
        <f t="shared" ref="H183:AC183" si="163">H$153/H$215</f>
        <v>#N/A</v>
      </c>
      <c r="I183" s="57" t="e">
        <f t="shared" si="163"/>
        <v>#N/A</v>
      </c>
      <c r="J183" s="57" t="e">
        <f t="shared" si="163"/>
        <v>#N/A</v>
      </c>
      <c r="K183" s="57" t="e">
        <f t="shared" si="163"/>
        <v>#N/A</v>
      </c>
      <c r="L183" s="57" t="e">
        <f t="shared" si="163"/>
        <v>#N/A</v>
      </c>
      <c r="M183" s="57" t="e">
        <f t="shared" si="163"/>
        <v>#N/A</v>
      </c>
      <c r="N183" s="57" t="e">
        <f t="shared" si="163"/>
        <v>#N/A</v>
      </c>
      <c r="O183" s="57" t="e">
        <f t="shared" si="163"/>
        <v>#N/A</v>
      </c>
      <c r="P183" s="57" t="e">
        <f t="shared" si="163"/>
        <v>#N/A</v>
      </c>
      <c r="Q183" s="57" t="e">
        <f t="shared" si="163"/>
        <v>#N/A</v>
      </c>
      <c r="R183" s="57" t="e">
        <f t="shared" si="163"/>
        <v>#N/A</v>
      </c>
      <c r="S183" s="57" t="e">
        <f t="shared" si="163"/>
        <v>#N/A</v>
      </c>
      <c r="T183" s="57">
        <f t="shared" si="163"/>
        <v>0.10943923913002122</v>
      </c>
      <c r="U183" s="57">
        <f t="shared" si="163"/>
        <v>0.11100891772162338</v>
      </c>
      <c r="V183" s="57">
        <f t="shared" si="163"/>
        <v>0.11897766664207783</v>
      </c>
      <c r="W183" s="57">
        <f t="shared" si="163"/>
        <v>0.11259316055347487</v>
      </c>
      <c r="X183" s="57">
        <f t="shared" si="163"/>
        <v>0.11437807250042181</v>
      </c>
      <c r="Y183" s="57">
        <f t="shared" si="163"/>
        <v>0.1017330540802573</v>
      </c>
      <c r="Z183" s="57">
        <f t="shared" si="163"/>
        <v>7.7774111062157383E-2</v>
      </c>
      <c r="AA183" s="57" t="e">
        <f t="shared" si="163"/>
        <v>#N/A</v>
      </c>
      <c r="AB183" s="57" t="e">
        <f t="shared" si="163"/>
        <v>#N/A</v>
      </c>
      <c r="AC183" s="57" t="e">
        <f t="shared" si="163"/>
        <v>#N/A</v>
      </c>
    </row>
    <row r="184" spans="7:29" x14ac:dyDescent="0.35">
      <c r="G184" s="72"/>
      <c r="H184" s="28"/>
      <c r="I184" s="28"/>
      <c r="J184" s="28"/>
      <c r="K184" s="28"/>
      <c r="L184" s="28"/>
      <c r="M184" s="28"/>
      <c r="N184" s="28"/>
      <c r="O184" s="28"/>
      <c r="P184" s="28"/>
      <c r="Q184" s="28"/>
      <c r="R184" s="28"/>
      <c r="S184" s="28"/>
      <c r="T184" s="28"/>
      <c r="U184" s="28"/>
      <c r="V184" s="28"/>
      <c r="W184" s="28"/>
      <c r="X184" s="28"/>
      <c r="Y184" s="28"/>
      <c r="Z184" s="28"/>
      <c r="AA184" s="28"/>
      <c r="AB184" s="28"/>
      <c r="AC184" s="28"/>
    </row>
    <row r="185" spans="7:29" x14ac:dyDescent="0.35">
      <c r="G185" s="112" t="str">
        <f>_xlfn.CONCAT("USD, ",$C$6)</f>
        <v>USD, thousands</v>
      </c>
      <c r="H185" s="113"/>
      <c r="I185" s="113"/>
      <c r="J185" s="113"/>
      <c r="K185" s="113"/>
      <c r="L185" s="113"/>
      <c r="M185" s="113"/>
      <c r="N185" s="113"/>
      <c r="O185" s="113"/>
      <c r="P185" s="113"/>
      <c r="Q185" s="113"/>
      <c r="R185" s="113"/>
      <c r="S185" s="113"/>
      <c r="T185" s="113"/>
      <c r="U185" s="113"/>
      <c r="V185" s="113"/>
      <c r="W185" s="113"/>
      <c r="X185" s="113"/>
      <c r="Y185" s="113"/>
      <c r="Z185" s="113"/>
      <c r="AA185" s="113"/>
      <c r="AB185" s="113"/>
      <c r="AC185" s="113"/>
    </row>
    <row r="186" spans="7:29" x14ac:dyDescent="0.35">
      <c r="G186" s="4" t="s">
        <v>48</v>
      </c>
      <c r="H186" s="5" t="e">
        <f>H$146/H$209</f>
        <v>#N/A</v>
      </c>
      <c r="I186" s="5" t="e">
        <f t="shared" ref="I186:AC186" si="164">I$146/I$209</f>
        <v>#N/A</v>
      </c>
      <c r="J186" s="5" t="e">
        <f t="shared" si="164"/>
        <v>#N/A</v>
      </c>
      <c r="K186" s="5" t="e">
        <f t="shared" si="164"/>
        <v>#N/A</v>
      </c>
      <c r="L186" s="5" t="e">
        <f t="shared" si="164"/>
        <v>#N/A</v>
      </c>
      <c r="M186" s="5" t="e">
        <f t="shared" si="164"/>
        <v>#N/A</v>
      </c>
      <c r="N186" s="5" t="e">
        <f t="shared" si="164"/>
        <v>#N/A</v>
      </c>
      <c r="O186" s="5" t="e">
        <f t="shared" si="164"/>
        <v>#N/A</v>
      </c>
      <c r="P186" s="5" t="e">
        <f t="shared" si="164"/>
        <v>#N/A</v>
      </c>
      <c r="Q186" s="5">
        <f t="shared" si="164"/>
        <v>1085.1924272822971</v>
      </c>
      <c r="R186" s="5">
        <f t="shared" si="164"/>
        <v>930.61930323710237</v>
      </c>
      <c r="S186" s="5">
        <f t="shared" si="164"/>
        <v>782.01215348875485</v>
      </c>
      <c r="T186" s="5">
        <f t="shared" si="164"/>
        <v>1064.6669351731869</v>
      </c>
      <c r="U186" s="5">
        <f t="shared" si="164"/>
        <v>1109.3249281220051</v>
      </c>
      <c r="V186" s="5">
        <f t="shared" si="164"/>
        <v>1259.3955212435653</v>
      </c>
      <c r="W186" s="5">
        <f t="shared" si="164"/>
        <v>1293.2513747611358</v>
      </c>
      <c r="X186" s="5">
        <f t="shared" si="164"/>
        <v>1358.2263779426883</v>
      </c>
      <c r="Y186" s="5">
        <f t="shared" si="164"/>
        <v>1853.8059522380772</v>
      </c>
      <c r="Z186" s="5">
        <f t="shared" si="164"/>
        <v>2169.3798220398976</v>
      </c>
      <c r="AA186" s="5">
        <f t="shared" si="164"/>
        <v>2693.8447718811935</v>
      </c>
      <c r="AB186" s="5" t="e">
        <f t="shared" si="164"/>
        <v>#N/A</v>
      </c>
      <c r="AC186" s="5" t="e">
        <f t="shared" si="164"/>
        <v>#N/A</v>
      </c>
    </row>
    <row r="187" spans="7:29" x14ac:dyDescent="0.35">
      <c r="G187" s="4" t="s">
        <v>175</v>
      </c>
      <c r="H187" s="5" t="e">
        <f>H$147/H$209</f>
        <v>#N/A</v>
      </c>
      <c r="I187" s="5" t="e">
        <f t="shared" ref="I187:AC187" si="165">I$147/I$209</f>
        <v>#N/A</v>
      </c>
      <c r="J187" s="5" t="e">
        <f t="shared" si="165"/>
        <v>#N/A</v>
      </c>
      <c r="K187" s="5" t="e">
        <f t="shared" si="165"/>
        <v>#N/A</v>
      </c>
      <c r="L187" s="5" t="e">
        <f t="shared" si="165"/>
        <v>#N/A</v>
      </c>
      <c r="M187" s="5" t="e">
        <f t="shared" si="165"/>
        <v>#N/A</v>
      </c>
      <c r="N187" s="5" t="e">
        <f t="shared" si="165"/>
        <v>#N/A</v>
      </c>
      <c r="O187" s="5" t="e">
        <f t="shared" si="165"/>
        <v>#N/A</v>
      </c>
      <c r="P187" s="5" t="e">
        <f t="shared" si="165"/>
        <v>#N/A</v>
      </c>
      <c r="Q187" s="5">
        <f t="shared" si="165"/>
        <v>9918.6302985375023</v>
      </c>
      <c r="R187" s="5">
        <f t="shared" si="165"/>
        <v>10715.291128310222</v>
      </c>
      <c r="S187" s="5">
        <f t="shared" si="165"/>
        <v>12294.766685141696</v>
      </c>
      <c r="T187" s="5">
        <f t="shared" si="165"/>
        <v>17127.874128813084</v>
      </c>
      <c r="U187" s="5">
        <f t="shared" si="165"/>
        <v>18171.543932726363</v>
      </c>
      <c r="V187" s="5">
        <f t="shared" si="165"/>
        <v>17283.133154892977</v>
      </c>
      <c r="W187" s="5">
        <f t="shared" si="165"/>
        <v>17995.801002507917</v>
      </c>
      <c r="X187" s="5">
        <f t="shared" si="165"/>
        <v>19164.285789763053</v>
      </c>
      <c r="Y187" s="5">
        <f t="shared" si="165"/>
        <v>20429.10840969194</v>
      </c>
      <c r="Z187" s="5">
        <f t="shared" si="165"/>
        <v>18498.590446496444</v>
      </c>
      <c r="AA187" s="5">
        <f t="shared" si="165"/>
        <v>20813.377514089036</v>
      </c>
      <c r="AB187" s="5" t="e">
        <f t="shared" si="165"/>
        <v>#N/A</v>
      </c>
      <c r="AC187" s="5" t="e">
        <f t="shared" si="165"/>
        <v>#N/A</v>
      </c>
    </row>
    <row r="188" spans="7:29" x14ac:dyDescent="0.35">
      <c r="G188" s="4" t="s">
        <v>46</v>
      </c>
      <c r="H188" s="5" t="e">
        <f>H$148/H$209</f>
        <v>#N/A</v>
      </c>
      <c r="I188" s="5" t="e">
        <f t="shared" ref="I188:AC188" si="166">I$148/I$209</f>
        <v>#N/A</v>
      </c>
      <c r="J188" s="5" t="e">
        <f t="shared" si="166"/>
        <v>#N/A</v>
      </c>
      <c r="K188" s="5" t="e">
        <f t="shared" si="166"/>
        <v>#N/A</v>
      </c>
      <c r="L188" s="5" t="e">
        <f t="shared" si="166"/>
        <v>#N/A</v>
      </c>
      <c r="M188" s="5" t="e">
        <f t="shared" si="166"/>
        <v>#N/A</v>
      </c>
      <c r="N188" s="5" t="e">
        <f t="shared" si="166"/>
        <v>#N/A</v>
      </c>
      <c r="O188" s="5" t="e">
        <f t="shared" si="166"/>
        <v>#N/A</v>
      </c>
      <c r="P188" s="5" t="e">
        <f t="shared" si="166"/>
        <v>#N/A</v>
      </c>
      <c r="Q188" s="5">
        <f t="shared" si="166"/>
        <v>3636.9723915970949</v>
      </c>
      <c r="R188" s="5">
        <f t="shared" si="166"/>
        <v>3550.3028869302243</v>
      </c>
      <c r="S188" s="5">
        <f t="shared" si="166"/>
        <v>3573.7238321549062</v>
      </c>
      <c r="T188" s="5">
        <f t="shared" si="166"/>
        <v>4426.146660596085</v>
      </c>
      <c r="U188" s="5">
        <f t="shared" si="166"/>
        <v>4411.3263963776262</v>
      </c>
      <c r="V188" s="5">
        <f t="shared" si="166"/>
        <v>4229.287458150915</v>
      </c>
      <c r="W188" s="5">
        <f t="shared" si="166"/>
        <v>6340.2718167129733</v>
      </c>
      <c r="X188" s="5">
        <f t="shared" si="166"/>
        <v>7613.496370808125</v>
      </c>
      <c r="Y188" s="5">
        <f t="shared" si="166"/>
        <v>9137.8452540906401</v>
      </c>
      <c r="Z188" s="5">
        <f t="shared" si="166"/>
        <v>8204.4929740044099</v>
      </c>
      <c r="AA188" s="5">
        <f t="shared" si="166"/>
        <v>9398.7248824203143</v>
      </c>
      <c r="AB188" s="5" t="e">
        <f t="shared" si="166"/>
        <v>#N/A</v>
      </c>
      <c r="AC188" s="5" t="e">
        <f t="shared" si="166"/>
        <v>#N/A</v>
      </c>
    </row>
    <row r="189" spans="7:29" x14ac:dyDescent="0.35">
      <c r="G189" s="4" t="s">
        <v>125</v>
      </c>
      <c r="H189" s="5" t="e">
        <f>H$149/H$209</f>
        <v>#N/A</v>
      </c>
      <c r="I189" s="5" t="e">
        <f t="shared" ref="I189:AC189" si="167">I$149/I$209</f>
        <v>#N/A</v>
      </c>
      <c r="J189" s="5" t="e">
        <f t="shared" si="167"/>
        <v>#N/A</v>
      </c>
      <c r="K189" s="5" t="e">
        <f t="shared" si="167"/>
        <v>#N/A</v>
      </c>
      <c r="L189" s="5" t="e">
        <f t="shared" si="167"/>
        <v>#N/A</v>
      </c>
      <c r="M189" s="5" t="e">
        <f t="shared" si="167"/>
        <v>#N/A</v>
      </c>
      <c r="N189" s="5" t="e">
        <f t="shared" si="167"/>
        <v>#N/A</v>
      </c>
      <c r="O189" s="5" t="e">
        <f t="shared" si="167"/>
        <v>#N/A</v>
      </c>
      <c r="P189" s="5" t="e">
        <f t="shared" si="167"/>
        <v>#N/A</v>
      </c>
      <c r="Q189" s="5">
        <f t="shared" si="167"/>
        <v>0</v>
      </c>
      <c r="R189" s="5">
        <f t="shared" si="167"/>
        <v>0</v>
      </c>
      <c r="S189" s="5">
        <f t="shared" si="167"/>
        <v>0</v>
      </c>
      <c r="T189" s="5">
        <f t="shared" si="167"/>
        <v>0</v>
      </c>
      <c r="U189" s="5">
        <f t="shared" si="167"/>
        <v>0</v>
      </c>
      <c r="V189" s="5">
        <f t="shared" si="167"/>
        <v>0</v>
      </c>
      <c r="W189" s="5">
        <f t="shared" si="167"/>
        <v>0</v>
      </c>
      <c r="X189" s="5">
        <f t="shared" si="167"/>
        <v>0</v>
      </c>
      <c r="Y189" s="5">
        <f t="shared" si="167"/>
        <v>0</v>
      </c>
      <c r="Z189" s="5">
        <f t="shared" si="167"/>
        <v>0</v>
      </c>
      <c r="AA189" s="5">
        <f t="shared" si="167"/>
        <v>0</v>
      </c>
      <c r="AB189" s="5" t="e">
        <f t="shared" si="167"/>
        <v>#N/A</v>
      </c>
      <c r="AC189" s="5" t="e">
        <f t="shared" si="167"/>
        <v>#N/A</v>
      </c>
    </row>
    <row r="190" spans="7:29" x14ac:dyDescent="0.35">
      <c r="G190" s="4" t="s">
        <v>53</v>
      </c>
      <c r="H190" s="5" t="e">
        <f>H$150/H$209</f>
        <v>#N/A</v>
      </c>
      <c r="I190" s="5" t="e">
        <f t="shared" ref="I190:AC190" si="168">I$150/I$209</f>
        <v>#N/A</v>
      </c>
      <c r="J190" s="5" t="e">
        <f t="shared" si="168"/>
        <v>#N/A</v>
      </c>
      <c r="K190" s="5" t="e">
        <f t="shared" si="168"/>
        <v>#N/A</v>
      </c>
      <c r="L190" s="5" t="e">
        <f t="shared" si="168"/>
        <v>#N/A</v>
      </c>
      <c r="M190" s="5" t="e">
        <f t="shared" si="168"/>
        <v>#N/A</v>
      </c>
      <c r="N190" s="5" t="e">
        <f t="shared" si="168"/>
        <v>#N/A</v>
      </c>
      <c r="O190" s="5" t="e">
        <f t="shared" si="168"/>
        <v>#N/A</v>
      </c>
      <c r="P190" s="5" t="e">
        <f t="shared" si="168"/>
        <v>#N/A</v>
      </c>
      <c r="Q190" s="5">
        <f t="shared" si="168"/>
        <v>0</v>
      </c>
      <c r="R190" s="5">
        <f t="shared" si="168"/>
        <v>0</v>
      </c>
      <c r="S190" s="5">
        <f t="shared" si="168"/>
        <v>0</v>
      </c>
      <c r="T190" s="5">
        <f t="shared" si="168"/>
        <v>0</v>
      </c>
      <c r="U190" s="5">
        <f t="shared" si="168"/>
        <v>0</v>
      </c>
      <c r="V190" s="5">
        <f t="shared" si="168"/>
        <v>0</v>
      </c>
      <c r="W190" s="5">
        <f t="shared" si="168"/>
        <v>0</v>
      </c>
      <c r="X190" s="5">
        <f t="shared" si="168"/>
        <v>0</v>
      </c>
      <c r="Y190" s="5">
        <f t="shared" si="168"/>
        <v>0</v>
      </c>
      <c r="Z190" s="5">
        <f t="shared" si="168"/>
        <v>0</v>
      </c>
      <c r="AA190" s="5">
        <f t="shared" si="168"/>
        <v>0</v>
      </c>
      <c r="AB190" s="5" t="e">
        <f t="shared" si="168"/>
        <v>#N/A</v>
      </c>
      <c r="AC190" s="5" t="e">
        <f t="shared" si="168"/>
        <v>#N/A</v>
      </c>
    </row>
    <row r="191" spans="7:29" x14ac:dyDescent="0.35">
      <c r="G191" s="4" t="s">
        <v>43</v>
      </c>
      <c r="H191" s="5" t="e">
        <f>H$151/H$209</f>
        <v>#N/A</v>
      </c>
      <c r="I191" s="5" t="e">
        <f t="shared" ref="I191:AC191" si="169">I$151/I$209</f>
        <v>#N/A</v>
      </c>
      <c r="J191" s="5" t="e">
        <f t="shared" si="169"/>
        <v>#N/A</v>
      </c>
      <c r="K191" s="5" t="e">
        <f t="shared" si="169"/>
        <v>#N/A</v>
      </c>
      <c r="L191" s="5" t="e">
        <f t="shared" si="169"/>
        <v>#N/A</v>
      </c>
      <c r="M191" s="5" t="e">
        <f t="shared" si="169"/>
        <v>#N/A</v>
      </c>
      <c r="N191" s="5" t="e">
        <f t="shared" si="169"/>
        <v>#N/A</v>
      </c>
      <c r="O191" s="5" t="e">
        <f t="shared" si="169"/>
        <v>#N/A</v>
      </c>
      <c r="P191" s="5" t="e">
        <f t="shared" si="169"/>
        <v>#N/A</v>
      </c>
      <c r="Q191" s="5">
        <f t="shared" si="169"/>
        <v>493.70576590772168</v>
      </c>
      <c r="R191" s="5">
        <f t="shared" si="169"/>
        <v>487.74596605718153</v>
      </c>
      <c r="S191" s="5">
        <f t="shared" si="169"/>
        <v>458.89605327290332</v>
      </c>
      <c r="T191" s="5">
        <f t="shared" si="169"/>
        <v>542.3707316218962</v>
      </c>
      <c r="U191" s="5">
        <f t="shared" si="169"/>
        <v>551.23479081767289</v>
      </c>
      <c r="V191" s="5">
        <f t="shared" si="169"/>
        <v>530.35639419306858</v>
      </c>
      <c r="W191" s="5">
        <f t="shared" si="169"/>
        <v>545.30028044004609</v>
      </c>
      <c r="X191" s="5">
        <f t="shared" si="169"/>
        <v>573.45598793261297</v>
      </c>
      <c r="Y191" s="5">
        <f t="shared" si="169"/>
        <v>583.37498803335313</v>
      </c>
      <c r="Z191" s="5">
        <f t="shared" si="169"/>
        <v>831.58900057812241</v>
      </c>
      <c r="AA191" s="5">
        <f t="shared" si="169"/>
        <v>940.21949090601288</v>
      </c>
      <c r="AB191" s="5" t="e">
        <f t="shared" si="169"/>
        <v>#N/A</v>
      </c>
      <c r="AC191" s="5" t="e">
        <f t="shared" si="169"/>
        <v>#N/A</v>
      </c>
    </row>
    <row r="192" spans="7:29" x14ac:dyDescent="0.35">
      <c r="G192" s="4" t="s">
        <v>176</v>
      </c>
      <c r="H192" s="5" t="e">
        <f>H$152/H$209</f>
        <v>#N/A</v>
      </c>
      <c r="I192" s="5" t="e">
        <f t="shared" ref="I192:AC192" si="170">I$152/I$209</f>
        <v>#N/A</v>
      </c>
      <c r="J192" s="5" t="e">
        <f t="shared" si="170"/>
        <v>#N/A</v>
      </c>
      <c r="K192" s="5" t="e">
        <f t="shared" si="170"/>
        <v>#N/A</v>
      </c>
      <c r="L192" s="5" t="e">
        <f t="shared" si="170"/>
        <v>#N/A</v>
      </c>
      <c r="M192" s="5" t="e">
        <f t="shared" si="170"/>
        <v>#N/A</v>
      </c>
      <c r="N192" s="5" t="e">
        <f t="shared" si="170"/>
        <v>#N/A</v>
      </c>
      <c r="O192" s="5" t="e">
        <f t="shared" si="170"/>
        <v>#N/A</v>
      </c>
      <c r="P192" s="5" t="e">
        <f t="shared" si="170"/>
        <v>#N/A</v>
      </c>
      <c r="Q192" s="5">
        <f t="shared" si="170"/>
        <v>288.0773144071556</v>
      </c>
      <c r="R192" s="5">
        <f t="shared" si="170"/>
        <v>284.59977119436542</v>
      </c>
      <c r="S192" s="5">
        <f t="shared" si="170"/>
        <v>268.58979874540285</v>
      </c>
      <c r="T192" s="5">
        <f t="shared" si="170"/>
        <v>335.7034651350121</v>
      </c>
      <c r="U192" s="5">
        <f t="shared" si="170"/>
        <v>336.46075034376429</v>
      </c>
      <c r="V192" s="5">
        <f t="shared" si="170"/>
        <v>318.3675311860689</v>
      </c>
      <c r="W192" s="5">
        <f t="shared" si="170"/>
        <v>326.92608512625043</v>
      </c>
      <c r="X192" s="5">
        <f t="shared" si="170"/>
        <v>343.35137091041133</v>
      </c>
      <c r="Y192" s="5">
        <f t="shared" si="170"/>
        <v>348.80556117642953</v>
      </c>
      <c r="Z192" s="5">
        <f t="shared" si="170"/>
        <v>367.6734030373994</v>
      </c>
      <c r="AA192" s="5">
        <f t="shared" si="170"/>
        <v>133.28056866558981</v>
      </c>
      <c r="AB192" s="5" t="e">
        <f t="shared" si="170"/>
        <v>#N/A</v>
      </c>
      <c r="AC192" s="5" t="e">
        <f t="shared" si="170"/>
        <v>#N/A</v>
      </c>
    </row>
    <row r="193" spans="6:29" x14ac:dyDescent="0.35">
      <c r="G193" s="33" t="s">
        <v>28</v>
      </c>
      <c r="H193" s="5" t="e">
        <f>H$153/H$209</f>
        <v>#N/A</v>
      </c>
      <c r="I193" s="5" t="e">
        <f t="shared" ref="I193:AC193" si="171">I$153/I$209</f>
        <v>#N/A</v>
      </c>
      <c r="J193" s="5" t="e">
        <f t="shared" si="171"/>
        <v>#N/A</v>
      </c>
      <c r="K193" s="5" t="e">
        <f t="shared" si="171"/>
        <v>#N/A</v>
      </c>
      <c r="L193" s="5" t="e">
        <f t="shared" si="171"/>
        <v>#N/A</v>
      </c>
      <c r="M193" s="5" t="e">
        <f t="shared" si="171"/>
        <v>#N/A</v>
      </c>
      <c r="N193" s="5" t="e">
        <f t="shared" si="171"/>
        <v>#N/A</v>
      </c>
      <c r="O193" s="5" t="e">
        <f t="shared" si="171"/>
        <v>#N/A</v>
      </c>
      <c r="P193" s="5" t="e">
        <f t="shared" si="171"/>
        <v>#N/A</v>
      </c>
      <c r="Q193" s="5">
        <f t="shared" si="171"/>
        <v>15422.578197731773</v>
      </c>
      <c r="R193" s="5">
        <f t="shared" si="171"/>
        <v>15968.559055729096</v>
      </c>
      <c r="S193" s="5">
        <f t="shared" si="171"/>
        <v>17377.988522803666</v>
      </c>
      <c r="T193" s="5">
        <f t="shared" si="171"/>
        <v>23496.761921339261</v>
      </c>
      <c r="U193" s="5">
        <f t="shared" si="171"/>
        <v>24579.890798387434</v>
      </c>
      <c r="V193" s="5">
        <f t="shared" si="171"/>
        <v>23620.540059666593</v>
      </c>
      <c r="W193" s="5">
        <f t="shared" si="171"/>
        <v>26501.550559548326</v>
      </c>
      <c r="X193" s="5">
        <f t="shared" si="171"/>
        <v>29052.81589735689</v>
      </c>
      <c r="Y193" s="5">
        <f t="shared" si="171"/>
        <v>32352.94016523044</v>
      </c>
      <c r="Z193" s="5">
        <f t="shared" si="171"/>
        <v>30071.725646156276</v>
      </c>
      <c r="AA193" s="5">
        <f t="shared" si="171"/>
        <v>33979.447227962148</v>
      </c>
      <c r="AB193" s="5" t="e">
        <f t="shared" si="171"/>
        <v>#N/A</v>
      </c>
      <c r="AC193" s="5" t="e">
        <f t="shared" si="171"/>
        <v>#N/A</v>
      </c>
    </row>
    <row r="194" spans="6:29" x14ac:dyDescent="0.35">
      <c r="G194" s="72"/>
      <c r="H194" s="28"/>
      <c r="I194" s="28"/>
      <c r="J194" s="28"/>
      <c r="K194" s="28"/>
      <c r="L194" s="28"/>
      <c r="M194" s="28"/>
      <c r="N194" s="28"/>
      <c r="O194" s="28"/>
      <c r="P194" s="28"/>
      <c r="Q194" s="28"/>
      <c r="R194" s="28"/>
      <c r="S194" s="28"/>
      <c r="T194" s="28"/>
      <c r="U194" s="28"/>
      <c r="V194" s="28"/>
      <c r="W194" s="28"/>
      <c r="X194" s="28"/>
      <c r="Y194" s="28"/>
      <c r="Z194" s="28"/>
      <c r="AA194" s="28"/>
      <c r="AB194" s="28"/>
      <c r="AC194" s="28"/>
    </row>
    <row r="195" spans="6:29" x14ac:dyDescent="0.35">
      <c r="G195" s="112" t="str">
        <f>_xlfn.CONCAT($C$4,", ",$C$6," (constant ",$G$221," prices)")</f>
        <v>NZD, thousands (constant 2023 prices)</v>
      </c>
      <c r="H195" s="112"/>
      <c r="I195" s="112"/>
      <c r="J195" s="112"/>
      <c r="K195" s="112"/>
      <c r="L195" s="112"/>
      <c r="M195" s="112"/>
      <c r="N195" s="112"/>
      <c r="O195" s="112"/>
      <c r="P195" s="112"/>
      <c r="Q195" s="112"/>
      <c r="R195" s="112"/>
      <c r="S195" s="112"/>
      <c r="T195" s="112"/>
      <c r="U195" s="112"/>
      <c r="V195" s="112"/>
      <c r="W195" s="112"/>
      <c r="X195" s="112"/>
      <c r="Y195" s="112"/>
      <c r="Z195" s="112"/>
      <c r="AA195" s="112"/>
      <c r="AB195" s="112"/>
      <c r="AC195" s="112"/>
    </row>
    <row r="196" spans="6:29" x14ac:dyDescent="0.35">
      <c r="G196" s="4" t="s">
        <v>48</v>
      </c>
      <c r="H196" s="5" t="e">
        <f t="shared" ref="H196:AC196" si="172">H$146/H$218</f>
        <v>#N/A</v>
      </c>
      <c r="I196" s="5" t="e">
        <f t="shared" si="172"/>
        <v>#N/A</v>
      </c>
      <c r="J196" s="5" t="e">
        <f t="shared" si="172"/>
        <v>#N/A</v>
      </c>
      <c r="K196" s="5" t="e">
        <f t="shared" si="172"/>
        <v>#N/A</v>
      </c>
      <c r="L196" s="5" t="e">
        <f t="shared" si="172"/>
        <v>#N/A</v>
      </c>
      <c r="M196" s="5" t="e">
        <f t="shared" si="172"/>
        <v>#N/A</v>
      </c>
      <c r="N196" s="5" t="e">
        <f t="shared" si="172"/>
        <v>#N/A</v>
      </c>
      <c r="O196" s="5" t="e">
        <f t="shared" si="172"/>
        <v>#N/A</v>
      </c>
      <c r="P196" s="5" t="e">
        <f t="shared" si="172"/>
        <v>#N/A</v>
      </c>
      <c r="Q196" s="5" t="e">
        <f t="shared" si="172"/>
        <v>#N/A</v>
      </c>
      <c r="R196" s="5" t="e">
        <f t="shared" si="172"/>
        <v>#N/A</v>
      </c>
      <c r="S196" s="5" t="e">
        <f t="shared" si="172"/>
        <v>#N/A</v>
      </c>
      <c r="T196" s="5" t="e">
        <f t="shared" si="172"/>
        <v>#N/A</v>
      </c>
      <c r="U196" s="5" t="e">
        <f t="shared" si="172"/>
        <v>#N/A</v>
      </c>
      <c r="V196" s="5" t="e">
        <f t="shared" si="172"/>
        <v>#N/A</v>
      </c>
      <c r="W196" s="5" t="e">
        <f t="shared" si="172"/>
        <v>#N/A</v>
      </c>
      <c r="X196" s="5" t="e">
        <f t="shared" si="172"/>
        <v>#N/A</v>
      </c>
      <c r="Y196" s="5" t="e">
        <f t="shared" si="172"/>
        <v>#N/A</v>
      </c>
      <c r="Z196" s="5" t="e">
        <f t="shared" si="172"/>
        <v>#N/A</v>
      </c>
      <c r="AA196" s="5" t="e">
        <f t="shared" si="172"/>
        <v>#N/A</v>
      </c>
      <c r="AB196" s="5" t="e">
        <f t="shared" si="172"/>
        <v>#N/A</v>
      </c>
      <c r="AC196" s="5" t="e">
        <f t="shared" si="172"/>
        <v>#N/A</v>
      </c>
    </row>
    <row r="197" spans="6:29" x14ac:dyDescent="0.35">
      <c r="G197" s="4" t="s">
        <v>175</v>
      </c>
      <c r="H197" s="5" t="e">
        <f t="shared" ref="H197:AC197" si="173">H$147/H$218</f>
        <v>#N/A</v>
      </c>
      <c r="I197" s="5" t="e">
        <f t="shared" si="173"/>
        <v>#N/A</v>
      </c>
      <c r="J197" s="5" t="e">
        <f t="shared" si="173"/>
        <v>#N/A</v>
      </c>
      <c r="K197" s="5" t="e">
        <f t="shared" si="173"/>
        <v>#N/A</v>
      </c>
      <c r="L197" s="5" t="e">
        <f t="shared" si="173"/>
        <v>#N/A</v>
      </c>
      <c r="M197" s="5" t="e">
        <f t="shared" si="173"/>
        <v>#N/A</v>
      </c>
      <c r="N197" s="5" t="e">
        <f t="shared" si="173"/>
        <v>#N/A</v>
      </c>
      <c r="O197" s="5" t="e">
        <f t="shared" si="173"/>
        <v>#N/A</v>
      </c>
      <c r="P197" s="5" t="e">
        <f t="shared" si="173"/>
        <v>#N/A</v>
      </c>
      <c r="Q197" s="5" t="e">
        <f t="shared" si="173"/>
        <v>#N/A</v>
      </c>
      <c r="R197" s="5" t="e">
        <f t="shared" si="173"/>
        <v>#N/A</v>
      </c>
      <c r="S197" s="5" t="e">
        <f t="shared" si="173"/>
        <v>#N/A</v>
      </c>
      <c r="T197" s="5" t="e">
        <f t="shared" si="173"/>
        <v>#N/A</v>
      </c>
      <c r="U197" s="5" t="e">
        <f t="shared" si="173"/>
        <v>#N/A</v>
      </c>
      <c r="V197" s="5" t="e">
        <f t="shared" si="173"/>
        <v>#N/A</v>
      </c>
      <c r="W197" s="5" t="e">
        <f t="shared" si="173"/>
        <v>#N/A</v>
      </c>
      <c r="X197" s="5" t="e">
        <f t="shared" si="173"/>
        <v>#N/A</v>
      </c>
      <c r="Y197" s="5" t="e">
        <f t="shared" si="173"/>
        <v>#N/A</v>
      </c>
      <c r="Z197" s="5" t="e">
        <f t="shared" si="173"/>
        <v>#N/A</v>
      </c>
      <c r="AA197" s="5" t="e">
        <f t="shared" si="173"/>
        <v>#N/A</v>
      </c>
      <c r="AB197" s="5" t="e">
        <f t="shared" si="173"/>
        <v>#N/A</v>
      </c>
      <c r="AC197" s="5" t="e">
        <f t="shared" si="173"/>
        <v>#N/A</v>
      </c>
    </row>
    <row r="198" spans="6:29" x14ac:dyDescent="0.35">
      <c r="G198" s="4" t="s">
        <v>46</v>
      </c>
      <c r="H198" s="5" t="e">
        <f t="shared" ref="H198:AC198" si="174">H$148/H$218</f>
        <v>#N/A</v>
      </c>
      <c r="I198" s="5" t="e">
        <f t="shared" si="174"/>
        <v>#N/A</v>
      </c>
      <c r="J198" s="5" t="e">
        <f t="shared" si="174"/>
        <v>#N/A</v>
      </c>
      <c r="K198" s="5" t="e">
        <f t="shared" si="174"/>
        <v>#N/A</v>
      </c>
      <c r="L198" s="5" t="e">
        <f t="shared" si="174"/>
        <v>#N/A</v>
      </c>
      <c r="M198" s="5" t="e">
        <f t="shared" si="174"/>
        <v>#N/A</v>
      </c>
      <c r="N198" s="5" t="e">
        <f t="shared" si="174"/>
        <v>#N/A</v>
      </c>
      <c r="O198" s="5" t="e">
        <f t="shared" si="174"/>
        <v>#N/A</v>
      </c>
      <c r="P198" s="5" t="e">
        <f t="shared" si="174"/>
        <v>#N/A</v>
      </c>
      <c r="Q198" s="5" t="e">
        <f t="shared" si="174"/>
        <v>#N/A</v>
      </c>
      <c r="R198" s="5" t="e">
        <f t="shared" si="174"/>
        <v>#N/A</v>
      </c>
      <c r="S198" s="5" t="e">
        <f t="shared" si="174"/>
        <v>#N/A</v>
      </c>
      <c r="T198" s="5" t="e">
        <f t="shared" si="174"/>
        <v>#N/A</v>
      </c>
      <c r="U198" s="5" t="e">
        <f t="shared" si="174"/>
        <v>#N/A</v>
      </c>
      <c r="V198" s="5" t="e">
        <f t="shared" si="174"/>
        <v>#N/A</v>
      </c>
      <c r="W198" s="5" t="e">
        <f t="shared" si="174"/>
        <v>#N/A</v>
      </c>
      <c r="X198" s="5" t="e">
        <f t="shared" si="174"/>
        <v>#N/A</v>
      </c>
      <c r="Y198" s="5" t="e">
        <f t="shared" si="174"/>
        <v>#N/A</v>
      </c>
      <c r="Z198" s="5" t="e">
        <f t="shared" si="174"/>
        <v>#N/A</v>
      </c>
      <c r="AA198" s="5" t="e">
        <f t="shared" si="174"/>
        <v>#N/A</v>
      </c>
      <c r="AB198" s="5" t="e">
        <f t="shared" si="174"/>
        <v>#N/A</v>
      </c>
      <c r="AC198" s="5" t="e">
        <f t="shared" si="174"/>
        <v>#N/A</v>
      </c>
    </row>
    <row r="199" spans="6:29" x14ac:dyDescent="0.35">
      <c r="G199" s="4" t="s">
        <v>125</v>
      </c>
      <c r="H199" s="5" t="e">
        <f t="shared" ref="H199:AC199" si="175">H$149/H$218</f>
        <v>#N/A</v>
      </c>
      <c r="I199" s="5" t="e">
        <f t="shared" si="175"/>
        <v>#N/A</v>
      </c>
      <c r="J199" s="5" t="e">
        <f t="shared" si="175"/>
        <v>#N/A</v>
      </c>
      <c r="K199" s="5" t="e">
        <f t="shared" si="175"/>
        <v>#N/A</v>
      </c>
      <c r="L199" s="5" t="e">
        <f t="shared" si="175"/>
        <v>#N/A</v>
      </c>
      <c r="M199" s="5" t="e">
        <f t="shared" si="175"/>
        <v>#N/A</v>
      </c>
      <c r="N199" s="5" t="e">
        <f t="shared" si="175"/>
        <v>#N/A</v>
      </c>
      <c r="O199" s="5" t="e">
        <f t="shared" si="175"/>
        <v>#N/A</v>
      </c>
      <c r="P199" s="5" t="e">
        <f t="shared" si="175"/>
        <v>#N/A</v>
      </c>
      <c r="Q199" s="5" t="e">
        <f t="shared" si="175"/>
        <v>#N/A</v>
      </c>
      <c r="R199" s="5" t="e">
        <f t="shared" si="175"/>
        <v>#N/A</v>
      </c>
      <c r="S199" s="5" t="e">
        <f t="shared" si="175"/>
        <v>#N/A</v>
      </c>
      <c r="T199" s="5" t="e">
        <f t="shared" si="175"/>
        <v>#N/A</v>
      </c>
      <c r="U199" s="5" t="e">
        <f t="shared" si="175"/>
        <v>#N/A</v>
      </c>
      <c r="V199" s="5" t="e">
        <f t="shared" si="175"/>
        <v>#N/A</v>
      </c>
      <c r="W199" s="5" t="e">
        <f t="shared" si="175"/>
        <v>#N/A</v>
      </c>
      <c r="X199" s="5" t="e">
        <f t="shared" si="175"/>
        <v>#N/A</v>
      </c>
      <c r="Y199" s="5" t="e">
        <f t="shared" si="175"/>
        <v>#N/A</v>
      </c>
      <c r="Z199" s="5" t="e">
        <f t="shared" si="175"/>
        <v>#N/A</v>
      </c>
      <c r="AA199" s="5" t="e">
        <f t="shared" si="175"/>
        <v>#N/A</v>
      </c>
      <c r="AB199" s="5" t="e">
        <f t="shared" si="175"/>
        <v>#N/A</v>
      </c>
      <c r="AC199" s="5" t="e">
        <f t="shared" si="175"/>
        <v>#N/A</v>
      </c>
    </row>
    <row r="200" spans="6:29" x14ac:dyDescent="0.35">
      <c r="G200" s="4" t="s">
        <v>53</v>
      </c>
      <c r="H200" s="5" t="e">
        <f t="shared" ref="H200:AC200" si="176">H$150/H$218</f>
        <v>#N/A</v>
      </c>
      <c r="I200" s="5" t="e">
        <f t="shared" si="176"/>
        <v>#N/A</v>
      </c>
      <c r="J200" s="5" t="e">
        <f t="shared" si="176"/>
        <v>#N/A</v>
      </c>
      <c r="K200" s="5" t="e">
        <f t="shared" si="176"/>
        <v>#N/A</v>
      </c>
      <c r="L200" s="5" t="e">
        <f t="shared" si="176"/>
        <v>#N/A</v>
      </c>
      <c r="M200" s="5" t="e">
        <f t="shared" si="176"/>
        <v>#N/A</v>
      </c>
      <c r="N200" s="5" t="e">
        <f t="shared" si="176"/>
        <v>#N/A</v>
      </c>
      <c r="O200" s="5" t="e">
        <f t="shared" si="176"/>
        <v>#N/A</v>
      </c>
      <c r="P200" s="5" t="e">
        <f t="shared" si="176"/>
        <v>#N/A</v>
      </c>
      <c r="Q200" s="5" t="e">
        <f t="shared" si="176"/>
        <v>#N/A</v>
      </c>
      <c r="R200" s="5" t="e">
        <f t="shared" si="176"/>
        <v>#N/A</v>
      </c>
      <c r="S200" s="5" t="e">
        <f t="shared" si="176"/>
        <v>#N/A</v>
      </c>
      <c r="T200" s="5" t="e">
        <f t="shared" si="176"/>
        <v>#N/A</v>
      </c>
      <c r="U200" s="5" t="e">
        <f t="shared" si="176"/>
        <v>#N/A</v>
      </c>
      <c r="V200" s="5" t="e">
        <f t="shared" si="176"/>
        <v>#N/A</v>
      </c>
      <c r="W200" s="5" t="e">
        <f t="shared" si="176"/>
        <v>#N/A</v>
      </c>
      <c r="X200" s="5" t="e">
        <f t="shared" si="176"/>
        <v>#N/A</v>
      </c>
      <c r="Y200" s="5" t="e">
        <f t="shared" si="176"/>
        <v>#N/A</v>
      </c>
      <c r="Z200" s="5" t="e">
        <f t="shared" si="176"/>
        <v>#N/A</v>
      </c>
      <c r="AA200" s="5" t="e">
        <f t="shared" si="176"/>
        <v>#N/A</v>
      </c>
      <c r="AB200" s="5" t="e">
        <f t="shared" si="176"/>
        <v>#N/A</v>
      </c>
      <c r="AC200" s="5" t="e">
        <f t="shared" si="176"/>
        <v>#N/A</v>
      </c>
    </row>
    <row r="201" spans="6:29" x14ac:dyDescent="0.35">
      <c r="G201" s="4" t="s">
        <v>43</v>
      </c>
      <c r="H201" s="5" t="e">
        <f t="shared" ref="H201:AC201" si="177">H$151/H$218</f>
        <v>#N/A</v>
      </c>
      <c r="I201" s="5" t="e">
        <f t="shared" si="177"/>
        <v>#N/A</v>
      </c>
      <c r="J201" s="5" t="e">
        <f t="shared" si="177"/>
        <v>#N/A</v>
      </c>
      <c r="K201" s="5" t="e">
        <f t="shared" si="177"/>
        <v>#N/A</v>
      </c>
      <c r="L201" s="5" t="e">
        <f t="shared" si="177"/>
        <v>#N/A</v>
      </c>
      <c r="M201" s="5" t="e">
        <f t="shared" si="177"/>
        <v>#N/A</v>
      </c>
      <c r="N201" s="5" t="e">
        <f t="shared" si="177"/>
        <v>#N/A</v>
      </c>
      <c r="O201" s="5" t="e">
        <f t="shared" si="177"/>
        <v>#N/A</v>
      </c>
      <c r="P201" s="5" t="e">
        <f t="shared" si="177"/>
        <v>#N/A</v>
      </c>
      <c r="Q201" s="5" t="e">
        <f t="shared" si="177"/>
        <v>#N/A</v>
      </c>
      <c r="R201" s="5" t="e">
        <f t="shared" si="177"/>
        <v>#N/A</v>
      </c>
      <c r="S201" s="5" t="e">
        <f t="shared" si="177"/>
        <v>#N/A</v>
      </c>
      <c r="T201" s="5" t="e">
        <f t="shared" si="177"/>
        <v>#N/A</v>
      </c>
      <c r="U201" s="5" t="e">
        <f t="shared" si="177"/>
        <v>#N/A</v>
      </c>
      <c r="V201" s="5" t="e">
        <f t="shared" si="177"/>
        <v>#N/A</v>
      </c>
      <c r="W201" s="5" t="e">
        <f t="shared" si="177"/>
        <v>#N/A</v>
      </c>
      <c r="X201" s="5" t="e">
        <f t="shared" si="177"/>
        <v>#N/A</v>
      </c>
      <c r="Y201" s="5" t="e">
        <f t="shared" si="177"/>
        <v>#N/A</v>
      </c>
      <c r="Z201" s="5" t="e">
        <f t="shared" si="177"/>
        <v>#N/A</v>
      </c>
      <c r="AA201" s="5" t="e">
        <f t="shared" si="177"/>
        <v>#N/A</v>
      </c>
      <c r="AB201" s="5" t="e">
        <f t="shared" si="177"/>
        <v>#N/A</v>
      </c>
      <c r="AC201" s="5" t="e">
        <f t="shared" si="177"/>
        <v>#N/A</v>
      </c>
    </row>
    <row r="202" spans="6:29" x14ac:dyDescent="0.35">
      <c r="G202" s="4" t="s">
        <v>176</v>
      </c>
      <c r="H202" s="5" t="e">
        <f t="shared" ref="H202:AC202" si="178">H$152/H$218</f>
        <v>#N/A</v>
      </c>
      <c r="I202" s="5" t="e">
        <f t="shared" si="178"/>
        <v>#N/A</v>
      </c>
      <c r="J202" s="5" t="e">
        <f t="shared" si="178"/>
        <v>#N/A</v>
      </c>
      <c r="K202" s="5" t="e">
        <f t="shared" si="178"/>
        <v>#N/A</v>
      </c>
      <c r="L202" s="5" t="e">
        <f t="shared" si="178"/>
        <v>#N/A</v>
      </c>
      <c r="M202" s="5" t="e">
        <f t="shared" si="178"/>
        <v>#N/A</v>
      </c>
      <c r="N202" s="5" t="e">
        <f t="shared" si="178"/>
        <v>#N/A</v>
      </c>
      <c r="O202" s="5" t="e">
        <f t="shared" si="178"/>
        <v>#N/A</v>
      </c>
      <c r="P202" s="5" t="e">
        <f t="shared" si="178"/>
        <v>#N/A</v>
      </c>
      <c r="Q202" s="5" t="e">
        <f t="shared" si="178"/>
        <v>#N/A</v>
      </c>
      <c r="R202" s="5" t="e">
        <f t="shared" si="178"/>
        <v>#N/A</v>
      </c>
      <c r="S202" s="5" t="e">
        <f t="shared" si="178"/>
        <v>#N/A</v>
      </c>
      <c r="T202" s="5" t="e">
        <f t="shared" si="178"/>
        <v>#N/A</v>
      </c>
      <c r="U202" s="5" t="e">
        <f t="shared" si="178"/>
        <v>#N/A</v>
      </c>
      <c r="V202" s="5" t="e">
        <f t="shared" si="178"/>
        <v>#N/A</v>
      </c>
      <c r="W202" s="5" t="e">
        <f t="shared" si="178"/>
        <v>#N/A</v>
      </c>
      <c r="X202" s="5" t="e">
        <f t="shared" si="178"/>
        <v>#N/A</v>
      </c>
      <c r="Y202" s="5" t="e">
        <f t="shared" si="178"/>
        <v>#N/A</v>
      </c>
      <c r="Z202" s="5" t="e">
        <f t="shared" si="178"/>
        <v>#N/A</v>
      </c>
      <c r="AA202" s="5" t="e">
        <f t="shared" si="178"/>
        <v>#N/A</v>
      </c>
      <c r="AB202" s="5" t="e">
        <f t="shared" si="178"/>
        <v>#N/A</v>
      </c>
      <c r="AC202" s="5" t="e">
        <f t="shared" si="178"/>
        <v>#N/A</v>
      </c>
    </row>
    <row r="203" spans="6:29" x14ac:dyDescent="0.35">
      <c r="G203" s="33" t="s">
        <v>28</v>
      </c>
      <c r="H203" s="5" t="e">
        <f t="shared" ref="H203:AC203" si="179">H$153/H$218</f>
        <v>#N/A</v>
      </c>
      <c r="I203" s="5" t="e">
        <f t="shared" si="179"/>
        <v>#N/A</v>
      </c>
      <c r="J203" s="5" t="e">
        <f t="shared" si="179"/>
        <v>#N/A</v>
      </c>
      <c r="K203" s="5" t="e">
        <f t="shared" si="179"/>
        <v>#N/A</v>
      </c>
      <c r="L203" s="5" t="e">
        <f t="shared" si="179"/>
        <v>#N/A</v>
      </c>
      <c r="M203" s="5" t="e">
        <f t="shared" si="179"/>
        <v>#N/A</v>
      </c>
      <c r="N203" s="5" t="e">
        <f t="shared" si="179"/>
        <v>#N/A</v>
      </c>
      <c r="O203" s="5" t="e">
        <f t="shared" si="179"/>
        <v>#N/A</v>
      </c>
      <c r="P203" s="5" t="e">
        <f t="shared" si="179"/>
        <v>#N/A</v>
      </c>
      <c r="Q203" s="5" t="e">
        <f t="shared" si="179"/>
        <v>#N/A</v>
      </c>
      <c r="R203" s="5" t="e">
        <f t="shared" si="179"/>
        <v>#N/A</v>
      </c>
      <c r="S203" s="5" t="e">
        <f t="shared" si="179"/>
        <v>#N/A</v>
      </c>
      <c r="T203" s="5" t="e">
        <f t="shared" si="179"/>
        <v>#N/A</v>
      </c>
      <c r="U203" s="5" t="e">
        <f t="shared" si="179"/>
        <v>#N/A</v>
      </c>
      <c r="V203" s="5" t="e">
        <f t="shared" si="179"/>
        <v>#N/A</v>
      </c>
      <c r="W203" s="5" t="e">
        <f t="shared" si="179"/>
        <v>#N/A</v>
      </c>
      <c r="X203" s="5" t="e">
        <f t="shared" si="179"/>
        <v>#N/A</v>
      </c>
      <c r="Y203" s="5" t="e">
        <f t="shared" si="179"/>
        <v>#N/A</v>
      </c>
      <c r="Z203" s="5" t="e">
        <f t="shared" si="179"/>
        <v>#N/A</v>
      </c>
      <c r="AA203" s="5" t="e">
        <f t="shared" si="179"/>
        <v>#N/A</v>
      </c>
      <c r="AB203" s="5" t="e">
        <f t="shared" si="179"/>
        <v>#N/A</v>
      </c>
      <c r="AC203" s="5" t="e">
        <f t="shared" si="179"/>
        <v>#N/A</v>
      </c>
    </row>
    <row r="204" spans="6:29" x14ac:dyDescent="0.35">
      <c r="G204" s="72"/>
      <c r="H204" s="28"/>
      <c r="I204" s="28"/>
      <c r="J204" s="28"/>
      <c r="K204" s="28"/>
      <c r="L204" s="28"/>
      <c r="M204" s="28"/>
      <c r="N204" s="28"/>
      <c r="O204" s="28"/>
      <c r="P204" s="28"/>
      <c r="Q204" s="28"/>
      <c r="R204" s="28"/>
      <c r="S204" s="28"/>
      <c r="T204" s="28"/>
      <c r="U204" s="28"/>
      <c r="V204" s="28"/>
      <c r="W204" s="28"/>
      <c r="X204" s="28"/>
      <c r="Y204" s="28"/>
      <c r="Z204" s="28"/>
      <c r="AA204" s="28"/>
      <c r="AB204" s="28"/>
      <c r="AC204" s="28"/>
    </row>
    <row r="205" spans="6:29" x14ac:dyDescent="0.35">
      <c r="F205" s="1" t="s">
        <v>177</v>
      </c>
    </row>
    <row r="206" spans="6:29" x14ac:dyDescent="0.35">
      <c r="F206" s="4" t="s">
        <v>178</v>
      </c>
      <c r="G206" s="4" t="s">
        <v>179</v>
      </c>
      <c r="H206" s="4" t="e" cm="1">
        <f t="array" ref="H206">IFERROR(INDEX('WEO Oct 2023'!$J$2:$BG$529,MATCH($C$5&amp;$G206,'WEO Oct 2023'!$B$2:$B$529&amp;'WEO Oct 2023'!$C$2:$C$529,0),MATCH(H$8,'WEO Oct 2023'!$J$1:$BF$1,0)),NA())</f>
        <v>#N/A</v>
      </c>
      <c r="I206" s="4" t="e" cm="1">
        <f t="array" ref="I206">IFERROR(INDEX('WEO Oct 2023'!$J$2:$BG$529,MATCH($C$5&amp;$G206,'WEO Oct 2023'!$B$2:$B$529&amp;'WEO Oct 2023'!$C$2:$C$529,0),MATCH(I$8,'WEO Oct 2023'!$J$1:$BF$1,0)),NA())</f>
        <v>#N/A</v>
      </c>
      <c r="J206" s="4" t="e" cm="1">
        <f t="array" ref="J206">IFERROR(INDEX('WEO Oct 2023'!$J$2:$BG$529,MATCH($C$5&amp;$G206,'WEO Oct 2023'!$B$2:$B$529&amp;'WEO Oct 2023'!$C$2:$C$529,0),MATCH(J$8,'WEO Oct 2023'!$J$1:$BF$1,0)),NA())</f>
        <v>#N/A</v>
      </c>
      <c r="K206" s="4" t="e" cm="1">
        <f t="array" ref="K206">IFERROR(INDEX('WEO Oct 2023'!$J$2:$BG$529,MATCH($C$5&amp;$G206,'WEO Oct 2023'!$B$2:$B$529&amp;'WEO Oct 2023'!$C$2:$C$529,0),MATCH(K$8,'WEO Oct 2023'!$J$1:$BF$1,0)),NA())</f>
        <v>#N/A</v>
      </c>
      <c r="L206" s="4" t="e" cm="1">
        <f t="array" ref="L206">IFERROR(INDEX('WEO Oct 2023'!$J$2:$BG$529,MATCH($C$5&amp;$G206,'WEO Oct 2023'!$B$2:$B$529&amp;'WEO Oct 2023'!$C$2:$C$529,0),MATCH(L$8,'WEO Oct 2023'!$J$1:$BF$1,0)),NA())</f>
        <v>#N/A</v>
      </c>
      <c r="M206" s="4" t="e" cm="1">
        <f t="array" ref="M206">IFERROR(INDEX('WEO Oct 2023'!$J$2:$BG$529,MATCH($C$5&amp;$G206,'WEO Oct 2023'!$B$2:$B$529&amp;'WEO Oct 2023'!$C$2:$C$529,0),MATCH(M$8,'WEO Oct 2023'!$J$1:$BF$1,0)),NA())</f>
        <v>#N/A</v>
      </c>
      <c r="N206" s="4" t="e" cm="1">
        <f t="array" ref="N206">IFERROR(INDEX('WEO Oct 2023'!$J$2:$BG$529,MATCH($C$5&amp;$G206,'WEO Oct 2023'!$B$2:$B$529&amp;'WEO Oct 2023'!$C$2:$C$529,0),MATCH(N$8,'WEO Oct 2023'!$J$1:$BF$1,0)),NA())</f>
        <v>#N/A</v>
      </c>
      <c r="O206" s="4" t="e" cm="1">
        <f t="array" ref="O206">IFERROR(INDEX('WEO Oct 2023'!$J$2:$BG$529,MATCH($C$5&amp;$G206,'WEO Oct 2023'!$B$2:$B$529&amp;'WEO Oct 2023'!$C$2:$C$529,0),MATCH(O$8,'WEO Oct 2023'!$J$1:$BF$1,0)),NA())</f>
        <v>#N/A</v>
      </c>
      <c r="P206" s="4" t="e" cm="1">
        <f t="array" ref="P206">IFERROR(INDEX('WEO Oct 2023'!$J$2:$BG$529,MATCH($C$5&amp;$G206,'WEO Oct 2023'!$B$2:$B$529&amp;'WEO Oct 2023'!$C$2:$C$529,0),MATCH(P$8,'WEO Oct 2023'!$J$1:$BF$1,0)),NA())</f>
        <v>#N/A</v>
      </c>
      <c r="Q206" s="4" t="e" cm="1">
        <f t="array" ref="Q206">IFERROR(INDEX('WEO Oct 2023'!$J$2:$BG$573,MATCH($C$5&amp;$G206,'WEO Oct 2023'!$B$2:$B$573&amp;'WEO Oct 2023'!$C$2:$C$573,0),MATCH(Q$8,'WEO Oct 2023'!$J$1:$BF$1,0)),NA())</f>
        <v>#N/A</v>
      </c>
      <c r="R206" s="4" t="e" cm="1">
        <f t="array" ref="R206">IFERROR(INDEX('WEO Oct 2023'!$J$2:$BG$573,MATCH($C$5&amp;$G206,'WEO Oct 2023'!$B$2:$B$573&amp;'WEO Oct 2023'!$C$2:$C$573,0),MATCH(R$8,'WEO Oct 2023'!$J$1:$BF$1,0)),NA())</f>
        <v>#N/A</v>
      </c>
      <c r="S206" s="4" t="e" cm="1">
        <f t="array" ref="S206">IFERROR(INDEX('WEO Oct 2023'!$J$2:$BG$573,MATCH($C$5&amp;$G206,'WEO Oct 2023'!$B$2:$B$573&amp;'WEO Oct 2023'!$C$2:$C$573,0),MATCH(S$8,'WEO Oct 2023'!$J$1:$BF$1,0)),NA())</f>
        <v>#N/A</v>
      </c>
      <c r="T206" s="4" t="e" cm="1">
        <f t="array" ref="T206">IFERROR(INDEX('WEO Oct 2023'!$J$2:$BG$573,MATCH($C$5&amp;$G206,'WEO Oct 2023'!$B$2:$B$573&amp;'WEO Oct 2023'!$C$2:$C$573,0),MATCH(T$8,'WEO Oct 2023'!$J$1:$BF$1,0)),NA())</f>
        <v>#N/A</v>
      </c>
      <c r="U206" s="4" t="e" cm="1">
        <f t="array" ref="U206">IFERROR(INDEX('WEO Oct 2023'!$J$2:$BG$573,MATCH($C$5&amp;$G206,'WEO Oct 2023'!$B$2:$B$573&amp;'WEO Oct 2023'!$C$2:$C$573,0),MATCH(U$8,'WEO Oct 2023'!$J$1:$BF$1,0)),NA())</f>
        <v>#N/A</v>
      </c>
      <c r="V206" s="4" t="e" cm="1">
        <f t="array" ref="V206">IFERROR(INDEX('WEO Oct 2023'!$J$2:$BG$573,MATCH($C$5&amp;$G206,'WEO Oct 2023'!$B$2:$B$573&amp;'WEO Oct 2023'!$C$2:$C$573,0),MATCH(V$8,'WEO Oct 2023'!$J$1:$BF$1,0)),NA())</f>
        <v>#N/A</v>
      </c>
      <c r="W206" s="4" t="e" cm="1">
        <f t="array" ref="W206">IFERROR(INDEX('WEO Oct 2023'!$J$2:$BG$573,MATCH($C$5&amp;$G206,'WEO Oct 2023'!$B$2:$B$573&amp;'WEO Oct 2023'!$C$2:$C$573,0),MATCH(W$8,'WEO Oct 2023'!$J$1:$BF$1,0)),NA())</f>
        <v>#N/A</v>
      </c>
      <c r="X206" s="4" t="e" cm="1">
        <f t="array" ref="X206">IFERROR(INDEX('WEO Oct 2023'!$J$2:$BG$573,MATCH($C$5&amp;$G206,'WEO Oct 2023'!$B$2:$B$573&amp;'WEO Oct 2023'!$C$2:$C$573,0),MATCH(X$8,'WEO Oct 2023'!$J$1:$BF$1,0)),NA())</f>
        <v>#N/A</v>
      </c>
      <c r="Y206" s="4" t="e" cm="1">
        <f t="array" ref="Y206">IFERROR(INDEX('WEO Oct 2023'!$J$2:$BG$573,MATCH($C$5&amp;$G206,'WEO Oct 2023'!$B$2:$B$573&amp;'WEO Oct 2023'!$C$2:$C$573,0),MATCH(Y$8,'WEO Oct 2023'!$J$1:$BF$1,0)),NA())</f>
        <v>#N/A</v>
      </c>
      <c r="Z206" s="4" t="e" cm="1">
        <f t="array" ref="Z206">IFERROR(INDEX('WEO Oct 2023'!$J$2:$BG$573,MATCH($C$5&amp;$G206,'WEO Oct 2023'!$B$2:$B$573&amp;'WEO Oct 2023'!$C$2:$C$573,0),MATCH(Z$8,'WEO Oct 2023'!$J$1:$BF$1,0)),NA())</f>
        <v>#N/A</v>
      </c>
      <c r="AA206" s="4" t="e" cm="1">
        <f t="array" ref="AA206">IFERROR(INDEX('WEO Oct 2023'!$J$2:$BG$573,MATCH($C$5&amp;$G206,'WEO Oct 2023'!$B$2:$B$573&amp;'WEO Oct 2023'!$C$2:$C$573,0),MATCH(AA$8,'WEO Oct 2023'!$J$1:$BF$1,0)),NA())</f>
        <v>#N/A</v>
      </c>
      <c r="AB206" s="4" t="e" cm="1">
        <f t="array" ref="AB206">IFERROR(INDEX('WEO Oct 2023'!$J$2:$BG$573,MATCH($C$5&amp;$G206,'WEO Oct 2023'!$B$2:$B$573&amp;'WEO Oct 2023'!$C$2:$C$573,0),MATCH(AB$8,'WEO Oct 2023'!$J$1:$BF$1,0)),NA())</f>
        <v>#N/A</v>
      </c>
      <c r="AC206" s="4" t="e" cm="1">
        <f t="array" ref="AC206">IFERROR(INDEX('WEO Oct 2023'!$J$2:$BG$573,MATCH($C$5&amp;$G206,'WEO Oct 2023'!$B$2:$B$573&amp;'WEO Oct 2023'!$C$2:$C$573,0),MATCH(AC$8,'WEO Oct 2023'!$J$1:$BF$1,0)),NA())</f>
        <v>#N/A</v>
      </c>
    </row>
    <row r="207" spans="6:29" x14ac:dyDescent="0.35">
      <c r="F207" s="65" t="str">
        <f>$C$6</f>
        <v>thousands</v>
      </c>
      <c r="G207" s="4"/>
      <c r="H207" s="5" t="e">
        <f>IF($F207=$B$247,H206*1000000,IF($F207=$B$248,H206*1000,IF($F207=$B$249,H206)))</f>
        <v>#N/A</v>
      </c>
      <c r="I207" s="5" t="e">
        <f t="shared" ref="I207:AC207" si="180">I206*1000000</f>
        <v>#N/A</v>
      </c>
      <c r="J207" s="5" t="e">
        <f t="shared" si="180"/>
        <v>#N/A</v>
      </c>
      <c r="K207" s="5" t="e">
        <f t="shared" si="180"/>
        <v>#N/A</v>
      </c>
      <c r="L207" s="5" t="e">
        <f t="shared" si="180"/>
        <v>#N/A</v>
      </c>
      <c r="M207" s="5" t="e">
        <f t="shared" si="180"/>
        <v>#N/A</v>
      </c>
      <c r="N207" s="5" t="e">
        <f t="shared" si="180"/>
        <v>#N/A</v>
      </c>
      <c r="O207" s="5" t="e">
        <f t="shared" si="180"/>
        <v>#N/A</v>
      </c>
      <c r="P207" s="5" t="e">
        <f t="shared" si="180"/>
        <v>#N/A</v>
      </c>
      <c r="Q207" s="5">
        <f>Q224</f>
        <v>372854</v>
      </c>
      <c r="R207" s="5">
        <f t="shared" ref="R207:AA207" si="181">R224</f>
        <v>367719</v>
      </c>
      <c r="S207" s="5">
        <f t="shared" si="181"/>
        <v>380856</v>
      </c>
      <c r="T207" s="5">
        <f t="shared" si="181"/>
        <v>409420</v>
      </c>
      <c r="U207" s="5">
        <f t="shared" si="181"/>
        <v>413717</v>
      </c>
      <c r="V207" s="5">
        <f t="shared" si="181"/>
        <v>486400</v>
      </c>
      <c r="W207" s="5">
        <f t="shared" si="181"/>
        <v>566497</v>
      </c>
      <c r="X207" s="5">
        <f t="shared" si="181"/>
        <v>593585</v>
      </c>
      <c r="Y207" s="5">
        <f t="shared" si="181"/>
        <v>397791</v>
      </c>
      <c r="Z207" s="5">
        <f t="shared" si="181"/>
        <v>349191.82520000002</v>
      </c>
      <c r="AA207" s="5">
        <f t="shared" si="181"/>
        <v>456988.31290000002</v>
      </c>
      <c r="AB207" s="5" t="e">
        <f t="shared" si="180"/>
        <v>#N/A</v>
      </c>
      <c r="AC207" s="5" t="e">
        <f t="shared" si="180"/>
        <v>#N/A</v>
      </c>
    </row>
    <row r="208" spans="6:29" x14ac:dyDescent="0.35">
      <c r="F208" s="4" t="s">
        <v>180</v>
      </c>
      <c r="G208" s="4" t="s">
        <v>181</v>
      </c>
      <c r="H208" s="4" t="e" cm="1">
        <f t="array" ref="H208">IFERROR(INDEX('WEO Oct 2023'!$J$2:$BG$529,MATCH($C$5&amp;$G208,'WEO Oct 2023'!$B$2:$B$529&amp;'WEO Oct 2023'!$C$2:$C$529,0),MATCH(H$8,'WEO Oct 2023'!$J$1:$BF$1,0)),NA())</f>
        <v>#N/A</v>
      </c>
      <c r="I208" s="4" t="e" cm="1">
        <f t="array" ref="I208">IFERROR(INDEX('WEO Oct 2023'!$J$2:$BG$529,MATCH($C$5&amp;$G208,'WEO Oct 2023'!$B$2:$B$529&amp;'WEO Oct 2023'!$C$2:$C$529,0),MATCH(I$8,'WEO Oct 2023'!$J$1:$BF$1,0)),NA())</f>
        <v>#N/A</v>
      </c>
      <c r="J208" s="4" t="e" cm="1">
        <f t="array" ref="J208">IFERROR(INDEX('WEO Oct 2023'!$J$2:$BG$529,MATCH($C$5&amp;$G208,'WEO Oct 2023'!$B$2:$B$529&amp;'WEO Oct 2023'!$C$2:$C$529,0),MATCH(J$8,'WEO Oct 2023'!$J$1:$BF$1,0)),NA())</f>
        <v>#N/A</v>
      </c>
      <c r="K208" s="4" t="e" cm="1">
        <f t="array" ref="K208">IFERROR(INDEX('WEO Oct 2023'!$J$2:$BG$529,MATCH($C$5&amp;$G208,'WEO Oct 2023'!$B$2:$B$529&amp;'WEO Oct 2023'!$C$2:$C$529,0),MATCH(K$8,'WEO Oct 2023'!$J$1:$BF$1,0)),NA())</f>
        <v>#N/A</v>
      </c>
      <c r="L208" s="4" t="e" cm="1">
        <f t="array" ref="L208">IFERROR(INDEX('WEO Oct 2023'!$J$2:$BG$529,MATCH($C$5&amp;$G208,'WEO Oct 2023'!$B$2:$B$529&amp;'WEO Oct 2023'!$C$2:$C$529,0),MATCH(L$8,'WEO Oct 2023'!$J$1:$BF$1,0)),NA())</f>
        <v>#N/A</v>
      </c>
      <c r="M208" s="4" t="e" cm="1">
        <f t="array" ref="M208">IFERROR(INDEX('WEO Oct 2023'!$J$2:$BG$529,MATCH($C$5&amp;$G208,'WEO Oct 2023'!$B$2:$B$529&amp;'WEO Oct 2023'!$C$2:$C$529,0),MATCH(M$8,'WEO Oct 2023'!$J$1:$BF$1,0)),NA())</f>
        <v>#N/A</v>
      </c>
      <c r="N208" s="4" t="e" cm="1">
        <f t="array" ref="N208">IFERROR(INDEX('WEO Oct 2023'!$J$2:$BG$529,MATCH($C$5&amp;$G208,'WEO Oct 2023'!$B$2:$B$529&amp;'WEO Oct 2023'!$C$2:$C$529,0),MATCH(N$8,'WEO Oct 2023'!$J$1:$BF$1,0)),NA())</f>
        <v>#N/A</v>
      </c>
      <c r="O208" s="4" t="e" cm="1">
        <f t="array" ref="O208">IFERROR(INDEX('WEO Oct 2023'!$J$2:$BG$529,MATCH($C$5&amp;$G208,'WEO Oct 2023'!$B$2:$B$529&amp;'WEO Oct 2023'!$C$2:$C$529,0),MATCH(O$8,'WEO Oct 2023'!$J$1:$BF$1,0)),NA())</f>
        <v>#N/A</v>
      </c>
      <c r="P208" s="4" t="e" cm="1">
        <f t="array" ref="P208">IFERROR(INDEX('WEO Oct 2023'!$J$2:$BG$529,MATCH($C$5&amp;$G208,'WEO Oct 2023'!$B$2:$B$529&amp;'WEO Oct 2023'!$C$2:$C$529,0),MATCH(P$8,'WEO Oct 2023'!$J$1:$BF$1,0)),NA())</f>
        <v>#N/A</v>
      </c>
      <c r="Q208" s="4" t="e" cm="1">
        <f t="array" ref="Q208">IFERROR(INDEX('WEO Oct 2023'!$J$2:$BG$573,MATCH($C$5&amp;$G208,'WEO Oct 2023'!$B$2:$B$573&amp;'WEO Oct 2023'!$C$2:$C$573,0),MATCH(Q$8,'WEO Oct 2023'!$J$1:$BF$1,0)),NA())</f>
        <v>#N/A</v>
      </c>
      <c r="R208" s="4" t="e" cm="1">
        <f t="array" ref="R208">IFERROR(INDEX('WEO Oct 2023'!$J$2:$BG$573,MATCH($C$5&amp;$G208,'WEO Oct 2023'!$B$2:$B$573&amp;'WEO Oct 2023'!$C$2:$C$573,0),MATCH(R$8,'WEO Oct 2023'!$J$1:$BF$1,0)),NA())</f>
        <v>#N/A</v>
      </c>
      <c r="S208" s="4" t="e" cm="1">
        <f t="array" ref="S208">IFERROR(INDEX('WEO Oct 2023'!$J$2:$BG$573,MATCH($C$5&amp;$G208,'WEO Oct 2023'!$B$2:$B$573&amp;'WEO Oct 2023'!$C$2:$C$573,0),MATCH(S$8,'WEO Oct 2023'!$J$1:$BF$1,0)),NA())</f>
        <v>#N/A</v>
      </c>
      <c r="T208" s="4" t="e" cm="1">
        <f t="array" ref="T208">IFERROR(INDEX('WEO Oct 2023'!$J$2:$BG$573,MATCH($C$5&amp;$G208,'WEO Oct 2023'!$B$2:$B$573&amp;'WEO Oct 2023'!$C$2:$C$573,0),MATCH(T$8,'WEO Oct 2023'!$J$1:$BF$1,0)),NA())</f>
        <v>#N/A</v>
      </c>
      <c r="U208" s="4" t="e" cm="1">
        <f t="array" ref="U208">IFERROR(INDEX('WEO Oct 2023'!$J$2:$BG$573,MATCH($C$5&amp;$G208,'WEO Oct 2023'!$B$2:$B$573&amp;'WEO Oct 2023'!$C$2:$C$573,0),MATCH(U$8,'WEO Oct 2023'!$J$1:$BF$1,0)),NA())</f>
        <v>#N/A</v>
      </c>
      <c r="V208" s="4" t="e" cm="1">
        <f t="array" ref="V208">IFERROR(INDEX('WEO Oct 2023'!$J$2:$BG$573,MATCH($C$5&amp;$G208,'WEO Oct 2023'!$B$2:$B$573&amp;'WEO Oct 2023'!$C$2:$C$573,0),MATCH(V$8,'WEO Oct 2023'!$J$1:$BF$1,0)),NA())</f>
        <v>#N/A</v>
      </c>
      <c r="W208" s="4" t="e" cm="1">
        <f t="array" ref="W208">IFERROR(INDEX('WEO Oct 2023'!$J$2:$BG$573,MATCH($C$5&amp;$G208,'WEO Oct 2023'!$B$2:$B$573&amp;'WEO Oct 2023'!$C$2:$C$573,0),MATCH(W$8,'WEO Oct 2023'!$J$1:$BF$1,0)),NA())</f>
        <v>#N/A</v>
      </c>
      <c r="X208" s="4" t="e" cm="1">
        <f t="array" ref="X208">IFERROR(INDEX('WEO Oct 2023'!$J$2:$BG$573,MATCH($C$5&amp;$G208,'WEO Oct 2023'!$B$2:$B$573&amp;'WEO Oct 2023'!$C$2:$C$573,0),MATCH(X$8,'WEO Oct 2023'!$J$1:$BF$1,0)),NA())</f>
        <v>#N/A</v>
      </c>
      <c r="Y208" s="4" t="e" cm="1">
        <f t="array" ref="Y208">IFERROR(INDEX('WEO Oct 2023'!$J$2:$BG$573,MATCH($C$5&amp;$G208,'WEO Oct 2023'!$B$2:$B$573&amp;'WEO Oct 2023'!$C$2:$C$573,0),MATCH(Y$8,'WEO Oct 2023'!$J$1:$BF$1,0)),NA())</f>
        <v>#N/A</v>
      </c>
      <c r="Z208" s="4" t="e" cm="1">
        <f t="array" ref="Z208">IFERROR(INDEX('WEO Oct 2023'!$J$2:$BG$573,MATCH($C$5&amp;$G208,'WEO Oct 2023'!$B$2:$B$573&amp;'WEO Oct 2023'!$C$2:$C$573,0),MATCH(Z$8,'WEO Oct 2023'!$J$1:$BF$1,0)),NA())</f>
        <v>#N/A</v>
      </c>
      <c r="AA208" s="4" t="e" cm="1">
        <f t="array" ref="AA208">IFERROR(INDEX('WEO Oct 2023'!$J$2:$BG$573,MATCH($C$5&amp;$G208,'WEO Oct 2023'!$B$2:$B$573&amp;'WEO Oct 2023'!$C$2:$C$573,0),MATCH(AA$8,'WEO Oct 2023'!$J$1:$BF$1,0)),NA())</f>
        <v>#N/A</v>
      </c>
      <c r="AB208" s="4" t="e" cm="1">
        <f t="array" ref="AB208">IFERROR(INDEX('WEO Oct 2023'!$J$2:$BG$573,MATCH($C$5&amp;$G208,'WEO Oct 2023'!$B$2:$B$573&amp;'WEO Oct 2023'!$C$2:$C$573,0),MATCH(AB$8,'WEO Oct 2023'!$J$1:$BF$1,0)),NA())</f>
        <v>#N/A</v>
      </c>
      <c r="AC208" s="4" t="e" cm="1">
        <f t="array" ref="AC208">IFERROR(INDEX('WEO Oct 2023'!$J$2:$BG$573,MATCH($C$5&amp;$G208,'WEO Oct 2023'!$B$2:$B$573&amp;'WEO Oct 2023'!$C$2:$C$573,0),MATCH(AC$8,'WEO Oct 2023'!$J$1:$BF$1,0)),NA())</f>
        <v>#N/A</v>
      </c>
    </row>
    <row r="209" spans="3:29" x14ac:dyDescent="0.35">
      <c r="F209" s="4" t="s">
        <v>182</v>
      </c>
      <c r="G209" s="4"/>
      <c r="H209" s="4" t="e">
        <f>H206/H208</f>
        <v>#N/A</v>
      </c>
      <c r="I209" s="4" t="e">
        <f t="shared" ref="I209:AC209" si="182">I206/I208</f>
        <v>#N/A</v>
      </c>
      <c r="J209" s="4" t="e">
        <f t="shared" si="182"/>
        <v>#N/A</v>
      </c>
      <c r="K209" s="4" t="e">
        <f t="shared" si="182"/>
        <v>#N/A</v>
      </c>
      <c r="L209" s="4" t="e">
        <f t="shared" si="182"/>
        <v>#N/A</v>
      </c>
      <c r="M209" s="4" t="e">
        <f t="shared" si="182"/>
        <v>#N/A</v>
      </c>
      <c r="N209" s="4" t="e">
        <f t="shared" si="182"/>
        <v>#N/A</v>
      </c>
      <c r="O209" s="4" t="e">
        <f t="shared" si="182"/>
        <v>#N/A</v>
      </c>
      <c r="P209" s="4" t="e">
        <f t="shared" si="182"/>
        <v>#N/A</v>
      </c>
      <c r="Q209" s="4">
        <f>Q225/Q224</f>
        <v>0.81019916642975531</v>
      </c>
      <c r="R209" s="4">
        <f t="shared" ref="R209:AA209" si="183">R225/R224</f>
        <v>0.82009904301926195</v>
      </c>
      <c r="S209" s="4">
        <f t="shared" si="183"/>
        <v>0.82959963870859332</v>
      </c>
      <c r="T209" s="4">
        <f t="shared" si="183"/>
        <v>0.69740120169996578</v>
      </c>
      <c r="U209" s="4">
        <f t="shared" si="183"/>
        <v>0.69609902421220304</v>
      </c>
      <c r="V209" s="4">
        <f t="shared" si="183"/>
        <v>0.71049958881578945</v>
      </c>
      <c r="W209" s="4">
        <f t="shared" si="183"/>
        <v>0.69189951579620013</v>
      </c>
      <c r="X209" s="4">
        <f t="shared" si="183"/>
        <v>0.65880034030509527</v>
      </c>
      <c r="Y209" s="4">
        <f t="shared" si="183"/>
        <v>0.64849883481526727</v>
      </c>
      <c r="Z209" s="4">
        <f t="shared" si="183"/>
        <v>0.7072989176036415</v>
      </c>
      <c r="AA209" s="4">
        <f t="shared" si="183"/>
        <v>0.63400089634983747</v>
      </c>
      <c r="AB209" s="4" t="e">
        <f t="shared" si="182"/>
        <v>#N/A</v>
      </c>
      <c r="AC209" s="4" t="e">
        <f t="shared" si="182"/>
        <v>#N/A</v>
      </c>
    </row>
    <row r="210" spans="3:29" x14ac:dyDescent="0.35">
      <c r="C210" s="28"/>
      <c r="F210" s="4" t="s">
        <v>183</v>
      </c>
      <c r="G210" s="4"/>
      <c r="H210" s="5" t="e">
        <f>IFERROR(INDEX('WDI GNI'!$E$6:$BO$271,MATCH($C$5,'WDI GNI'!$B$6:$B$271,0),MATCH(H$8,'WDI GNI'!$E$5:$BO$5,0)),NA())</f>
        <v>#N/A</v>
      </c>
      <c r="I210" s="5" t="e">
        <f>IFERROR(INDEX('WDI GNI'!$E$6:$BO$271,MATCH($C$5,'WDI GNI'!$B$6:$B$271,0),MATCH(I$8,'WDI GNI'!$E$5:$BO$5,0)),NA())</f>
        <v>#N/A</v>
      </c>
      <c r="J210" s="5" t="e">
        <f>IFERROR(INDEX('WDI GNI'!$E$6:$BO$271,MATCH($C$5,'WDI GNI'!$B$6:$B$271,0),MATCH(J$8,'WDI GNI'!$E$5:$BO$5,0)),NA())</f>
        <v>#N/A</v>
      </c>
      <c r="K210" s="5" t="e">
        <f>IFERROR(INDEX('WDI GNI'!$E$6:$BO$271,MATCH($C$5,'WDI GNI'!$B$6:$B$271,0),MATCH(K$8,'WDI GNI'!$E$5:$BO$5,0)),NA())</f>
        <v>#N/A</v>
      </c>
      <c r="L210" s="5" t="e">
        <f>IFERROR(INDEX('WDI GNI'!$E$6:$BO$271,MATCH($C$5,'WDI GNI'!$B$6:$B$271,0),MATCH(L$8,'WDI GNI'!$E$5:$BO$5,0)),NA())</f>
        <v>#N/A</v>
      </c>
      <c r="M210" s="5" t="e">
        <f>IFERROR(INDEX('WDI GNI'!$E$6:$BO$271,MATCH($C$5,'WDI GNI'!$B$6:$B$271,0),MATCH(M$8,'WDI GNI'!$E$5:$BO$5,0)),NA())</f>
        <v>#N/A</v>
      </c>
      <c r="N210" s="5" t="e">
        <f>IFERROR(INDEX('WDI GNI'!$E$6:$BO$271,MATCH($C$5,'WDI GNI'!$B$6:$B$271,0),MATCH(N$8,'WDI GNI'!$E$5:$BO$5,0)),NA())</f>
        <v>#N/A</v>
      </c>
      <c r="O210" s="5" t="e">
        <f>IFERROR(INDEX('WDI GNI'!$E$6:$BO$271,MATCH($C$5,'WDI GNI'!$B$6:$B$271,0),MATCH(O$8,'WDI GNI'!$E$5:$BO$5,0)),NA())</f>
        <v>#N/A</v>
      </c>
      <c r="P210" s="5" t="e">
        <f>IFERROR(INDEX('WDI GNI'!$E$6:$BO$271,MATCH($C$5,'WDI GNI'!$B$6:$B$271,0),MATCH(P$8,'WDI GNI'!$E$5:$BO$5,0)),NA())</f>
        <v>#N/A</v>
      </c>
      <c r="Q210" s="5">
        <f t="shared" ref="Q210:AA210" si="184">Q227</f>
        <v>369515338.83613974</v>
      </c>
      <c r="R210" s="5">
        <f t="shared" si="184"/>
        <v>352642202.32750279</v>
      </c>
      <c r="S210" s="5">
        <f t="shared" si="184"/>
        <v>385069777.85102302</v>
      </c>
      <c r="T210" s="5">
        <f t="shared" si="184"/>
        <v>433284976.47923797</v>
      </c>
      <c r="U210" s="5">
        <f t="shared" si="184"/>
        <v>445135652.34424591</v>
      </c>
      <c r="V210" s="5">
        <f t="shared" si="184"/>
        <v>486430957.45245636</v>
      </c>
      <c r="W210" s="5">
        <f t="shared" si="184"/>
        <v>524229143.56121457</v>
      </c>
      <c r="X210" s="5">
        <f t="shared" si="184"/>
        <v>541583840.18293214</v>
      </c>
      <c r="Y210" s="5">
        <f t="shared" si="184"/>
        <v>437001174.82120448</v>
      </c>
      <c r="Z210" s="5">
        <f t="shared" si="184"/>
        <v>349199085.21393782</v>
      </c>
      <c r="AA210" s="5">
        <f t="shared" si="184"/>
        <v>457017722.95305729</v>
      </c>
      <c r="AB210" s="5" t="e">
        <f>IFERROR(INDEX('WDI GNI'!$E$6:$BO$271,MATCH($C$5,'WDI GNI'!$B$6:$B$271,0),MATCH(AB$8,'WDI GNI'!$E$5:$BO$5,0)),NA())</f>
        <v>#N/A</v>
      </c>
      <c r="AC210" s="5" t="e">
        <f>IFERROR(INDEX('WDI GNI'!$E$6:$BO$271,MATCH($C$5,'WDI GNI'!$B$6:$B$271,0),MATCH(AC$8,'WDI GNI'!$E$5:$BO$5,0)),NA())</f>
        <v>#N/A</v>
      </c>
    </row>
    <row r="211" spans="3:29" x14ac:dyDescent="0.35">
      <c r="C211" s="28"/>
      <c r="F211" s="65" t="str">
        <f>$C$6</f>
        <v>thousands</v>
      </c>
      <c r="G211" s="4"/>
      <c r="H211" s="5" t="e">
        <f t="shared" ref="H211:AC211" si="185">IF($F211=$B$247,H210/1000,IF($F211=$B$248,H210*1000000,IF($F211=$B$249,H210/1000000000)))</f>
        <v>#N/A</v>
      </c>
      <c r="I211" s="5" t="e">
        <f t="shared" si="185"/>
        <v>#N/A</v>
      </c>
      <c r="J211" s="5" t="e">
        <f t="shared" si="185"/>
        <v>#N/A</v>
      </c>
      <c r="K211" s="5" t="e">
        <f t="shared" si="185"/>
        <v>#N/A</v>
      </c>
      <c r="L211" s="5" t="e">
        <f t="shared" si="185"/>
        <v>#N/A</v>
      </c>
      <c r="M211" s="5" t="e">
        <f t="shared" si="185"/>
        <v>#N/A</v>
      </c>
      <c r="N211" s="5" t="e">
        <f t="shared" si="185"/>
        <v>#N/A</v>
      </c>
      <c r="O211" s="5" t="e">
        <f t="shared" si="185"/>
        <v>#N/A</v>
      </c>
      <c r="P211" s="5" t="e">
        <f t="shared" si="185"/>
        <v>#N/A</v>
      </c>
      <c r="Q211" s="5">
        <f t="shared" si="185"/>
        <v>369515.33883613977</v>
      </c>
      <c r="R211" s="5">
        <f t="shared" si="185"/>
        <v>352642.20232750278</v>
      </c>
      <c r="S211" s="5">
        <f t="shared" si="185"/>
        <v>385069.77785102301</v>
      </c>
      <c r="T211" s="5">
        <f t="shared" si="185"/>
        <v>433284.97647923796</v>
      </c>
      <c r="U211" s="5">
        <f t="shared" si="185"/>
        <v>445135.65234424593</v>
      </c>
      <c r="V211" s="5">
        <f t="shared" si="185"/>
        <v>486430.95745245635</v>
      </c>
      <c r="W211" s="5">
        <f t="shared" si="185"/>
        <v>524229.14356121456</v>
      </c>
      <c r="X211" s="5">
        <f t="shared" si="185"/>
        <v>541583.84018293209</v>
      </c>
      <c r="Y211" s="5">
        <f t="shared" si="185"/>
        <v>437001.17482120451</v>
      </c>
      <c r="Z211" s="5">
        <f t="shared" si="185"/>
        <v>349199.0852139378</v>
      </c>
      <c r="AA211" s="5">
        <f t="shared" si="185"/>
        <v>457017.72295305727</v>
      </c>
      <c r="AB211" s="5" t="e">
        <f t="shared" si="185"/>
        <v>#N/A</v>
      </c>
      <c r="AC211" s="5" t="e">
        <f t="shared" si="185"/>
        <v>#N/A</v>
      </c>
    </row>
    <row r="212" spans="3:29" x14ac:dyDescent="0.35">
      <c r="C212" s="28"/>
      <c r="F212" s="65" t="s">
        <v>184</v>
      </c>
      <c r="G212" s="4"/>
      <c r="H212" s="56" t="e">
        <f>H211/H207</f>
        <v>#N/A</v>
      </c>
      <c r="I212" s="56" t="e">
        <f t="shared" ref="I212:AB212" si="186">I211/I207</f>
        <v>#N/A</v>
      </c>
      <c r="J212" s="56" t="e">
        <f t="shared" si="186"/>
        <v>#N/A</v>
      </c>
      <c r="K212" s="56" t="e">
        <f t="shared" si="186"/>
        <v>#N/A</v>
      </c>
      <c r="L212" s="56" t="e">
        <f t="shared" si="186"/>
        <v>#N/A</v>
      </c>
      <c r="M212" s="56" t="e">
        <f t="shared" si="186"/>
        <v>#N/A</v>
      </c>
      <c r="N212" s="56" t="e">
        <f t="shared" si="186"/>
        <v>#N/A</v>
      </c>
      <c r="O212" s="56" t="e">
        <f t="shared" si="186"/>
        <v>#N/A</v>
      </c>
      <c r="P212" s="56" t="e">
        <f t="shared" si="186"/>
        <v>#N/A</v>
      </c>
      <c r="Q212" s="56">
        <f t="shared" si="186"/>
        <v>0.99104566086494916</v>
      </c>
      <c r="R212" s="56">
        <f t="shared" si="186"/>
        <v>0.95899913338038767</v>
      </c>
      <c r="S212" s="56">
        <f t="shared" si="186"/>
        <v>1.0110639660423442</v>
      </c>
      <c r="T212" s="56">
        <f t="shared" si="186"/>
        <v>1.0582897183313906</v>
      </c>
      <c r="U212" s="56">
        <f t="shared" si="186"/>
        <v>1.0759423769007459</v>
      </c>
      <c r="V212" s="56">
        <f t="shared" si="186"/>
        <v>1.0000636460782408</v>
      </c>
      <c r="W212" s="56">
        <f t="shared" si="186"/>
        <v>0.92538732519539302</v>
      </c>
      <c r="X212" s="56">
        <f t="shared" si="186"/>
        <v>0.91239475421874217</v>
      </c>
      <c r="Y212" s="56">
        <f t="shared" si="186"/>
        <v>1.0985697887111687</v>
      </c>
      <c r="Z212" s="56">
        <f t="shared" si="186"/>
        <v>1.000020790904637</v>
      </c>
      <c r="AA212" s="56">
        <f t="shared" si="186"/>
        <v>1.0000643562476919</v>
      </c>
      <c r="AB212" s="56" t="e">
        <f t="shared" si="186"/>
        <v>#N/A</v>
      </c>
      <c r="AC212" s="5"/>
    </row>
    <row r="213" spans="3:29" x14ac:dyDescent="0.35">
      <c r="C213" s="28"/>
      <c r="F213" s="65" t="s">
        <v>1368</v>
      </c>
      <c r="G213" s="4"/>
      <c r="H213" s="86" t="e">
        <f t="shared" ref="H213:O213" si="187">(H210/1000000000)/H209</f>
        <v>#N/A</v>
      </c>
      <c r="I213" s="86" t="e">
        <f t="shared" si="187"/>
        <v>#N/A</v>
      </c>
      <c r="J213" s="86" t="e">
        <f t="shared" si="187"/>
        <v>#N/A</v>
      </c>
      <c r="K213" s="86" t="e">
        <f t="shared" si="187"/>
        <v>#N/A</v>
      </c>
      <c r="L213" s="86" t="e">
        <f t="shared" si="187"/>
        <v>#N/A</v>
      </c>
      <c r="M213" s="86" t="e">
        <f t="shared" si="187"/>
        <v>#N/A</v>
      </c>
      <c r="N213" s="86" t="e">
        <f t="shared" si="187"/>
        <v>#N/A</v>
      </c>
      <c r="O213" s="86" t="e">
        <f t="shared" si="187"/>
        <v>#N/A</v>
      </c>
      <c r="P213" s="86" t="e">
        <f>(P210/1000000000)/P209</f>
        <v>#N/A</v>
      </c>
      <c r="Q213" s="86">
        <f t="shared" ref="Q213:AC213" si="188">(Q210/1000000000)/Q209</f>
        <v>0.45607963343686914</v>
      </c>
      <c r="R213" s="86">
        <f t="shared" si="188"/>
        <v>0.42999952911689976</v>
      </c>
      <c r="S213" s="86">
        <f t="shared" si="188"/>
        <v>0.46416338663122697</v>
      </c>
      <c r="T213" s="86">
        <f t="shared" si="188"/>
        <v>0.62128510163600892</v>
      </c>
      <c r="U213" s="86">
        <f t="shared" si="188"/>
        <v>0.63947173729774986</v>
      </c>
      <c r="V213" s="86">
        <f t="shared" si="188"/>
        <v>0.68463228566142464</v>
      </c>
      <c r="W213" s="86">
        <f t="shared" si="188"/>
        <v>0.75766658538264808</v>
      </c>
      <c r="X213" s="86">
        <f t="shared" si="188"/>
        <v>0.82207583549838592</v>
      </c>
      <c r="Y213" s="86">
        <f t="shared" si="188"/>
        <v>0.67386578257413454</v>
      </c>
      <c r="Z213" s="86">
        <f t="shared" si="188"/>
        <v>0.49370793100749966</v>
      </c>
      <c r="AA213" s="86">
        <f t="shared" si="188"/>
        <v>0.72084712432469178</v>
      </c>
      <c r="AB213" s="86" t="e">
        <f t="shared" si="188"/>
        <v>#N/A</v>
      </c>
      <c r="AC213" s="86" t="e">
        <f t="shared" si="188"/>
        <v>#N/A</v>
      </c>
    </row>
    <row r="214" spans="3:29" x14ac:dyDescent="0.35">
      <c r="C214" s="28"/>
      <c r="F214" s="4" t="s">
        <v>185</v>
      </c>
      <c r="G214" s="4" t="s">
        <v>186</v>
      </c>
      <c r="H214" s="4" t="e" cm="1">
        <f t="array" ref="H214">IFERROR(INDEX('WEO Oct 2023'!$J$2:$BG$529,MATCH($C$5&amp;$G214,'WEO Oct 2023'!$B$2:$B$529&amp;'WEO Oct 2023'!$C$2:$C$529,0),MATCH(H$8,'WEO Oct 2023'!$J$1:$BF$1,0)),NA())</f>
        <v>#N/A</v>
      </c>
      <c r="I214" s="4" t="e" cm="1">
        <f t="array" ref="I214">IFERROR(INDEX('WEO Oct 2023'!$J$2:$BG$529,MATCH($C$5&amp;$G214,'WEO Oct 2023'!$B$2:$B$529&amp;'WEO Oct 2023'!$C$2:$C$529,0),MATCH(I$8,'WEO Oct 2023'!$J$1:$BF$1,0)),NA())</f>
        <v>#N/A</v>
      </c>
      <c r="J214" s="4" t="e" cm="1">
        <f t="array" ref="J214">IFERROR(INDEX('WEO Oct 2023'!$J$2:$BG$529,MATCH($C$5&amp;$G214,'WEO Oct 2023'!$B$2:$B$529&amp;'WEO Oct 2023'!$C$2:$C$529,0),MATCH(J$8,'WEO Oct 2023'!$J$1:$BF$1,0)),NA())</f>
        <v>#N/A</v>
      </c>
      <c r="K214" s="4" t="e" cm="1">
        <f t="array" ref="K214">IFERROR(INDEX('WEO Oct 2023'!$J$2:$BG$529,MATCH($C$5&amp;$G214,'WEO Oct 2023'!$B$2:$B$529&amp;'WEO Oct 2023'!$C$2:$C$529,0),MATCH(K$8,'WEO Oct 2023'!$J$1:$BF$1,0)),NA())</f>
        <v>#N/A</v>
      </c>
      <c r="L214" s="4" t="e" cm="1">
        <f t="array" ref="L214">IFERROR(INDEX('WEO Oct 2023'!$J$2:$BG$529,MATCH($C$5&amp;$G214,'WEO Oct 2023'!$B$2:$B$529&amp;'WEO Oct 2023'!$C$2:$C$529,0),MATCH(L$8,'WEO Oct 2023'!$J$1:$BF$1,0)),NA())</f>
        <v>#N/A</v>
      </c>
      <c r="M214" s="4" t="e" cm="1">
        <f t="array" ref="M214">IFERROR(INDEX('WEO Oct 2023'!$J$2:$BG$529,MATCH($C$5&amp;$G214,'WEO Oct 2023'!$B$2:$B$529&amp;'WEO Oct 2023'!$C$2:$C$529,0),MATCH(M$8,'WEO Oct 2023'!$J$1:$BF$1,0)),NA())</f>
        <v>#N/A</v>
      </c>
      <c r="N214" s="4" t="e" cm="1">
        <f t="array" ref="N214">IFERROR(INDEX('WEO Oct 2023'!$J$2:$BG$529,MATCH($C$5&amp;$G214,'WEO Oct 2023'!$B$2:$B$529&amp;'WEO Oct 2023'!$C$2:$C$529,0),MATCH(N$8,'WEO Oct 2023'!$J$1:$BF$1,0)),NA())</f>
        <v>#N/A</v>
      </c>
      <c r="O214" s="4" t="e" cm="1">
        <f t="array" ref="O214">IFERROR(INDEX('WEO Oct 2023'!$J$2:$BG$529,MATCH($C$5&amp;$G214,'WEO Oct 2023'!$B$2:$B$529&amp;'WEO Oct 2023'!$C$2:$C$529,0),MATCH(O$8,'WEO Oct 2023'!$J$1:$BF$1,0)),NA())</f>
        <v>#N/A</v>
      </c>
      <c r="P214" s="4" t="e" cm="1">
        <f t="array" ref="P214">IFERROR(INDEX('WEO Oct 2023'!$J$2:$BG$529,MATCH($C$5&amp;$G214,'WEO Oct 2023'!$B$2:$B$529&amp;'WEO Oct 2023'!$C$2:$C$529,0),MATCH(P$8,'WEO Oct 2023'!$J$1:$BF$1,0)),NA())</f>
        <v>#N/A</v>
      </c>
      <c r="Q214" s="4" t="e" cm="1">
        <f t="array" ref="Q214">IFERROR(INDEX('WEO Oct 2023'!$J$2:$BG$573,MATCH($C$5&amp;$G214,'WEO Oct 2023'!$B$2:$B$573&amp;'WEO Oct 2023'!$C$2:$C$573,0),MATCH(Q$8,'WEO Oct 2023'!$J$1:$BF$1,0)),NA())</f>
        <v>#N/A</v>
      </c>
      <c r="R214" s="4" t="e" cm="1">
        <f t="array" ref="R214">IFERROR(INDEX('WEO Oct 2023'!$J$2:$BG$573,MATCH($C$5&amp;$G214,'WEO Oct 2023'!$B$2:$B$573&amp;'WEO Oct 2023'!$C$2:$C$573,0),MATCH(R$8,'WEO Oct 2023'!$J$1:$BF$1,0)),NA())</f>
        <v>#N/A</v>
      </c>
      <c r="S214" s="4" t="e" cm="1">
        <f t="array" ref="S214">IFERROR(INDEX('WEO Oct 2023'!$J$2:$BG$573,MATCH($C$5&amp;$G214,'WEO Oct 2023'!$B$2:$B$573&amp;'WEO Oct 2023'!$C$2:$C$573,0),MATCH(S$8,'WEO Oct 2023'!$J$1:$BF$1,0)),NA())</f>
        <v>#N/A</v>
      </c>
      <c r="T214" s="4" t="e" cm="1">
        <f t="array" ref="T214">IFERROR(INDEX('WEO Oct 2023'!$J$2:$BG$573,MATCH($C$5&amp;$G214,'WEO Oct 2023'!$B$2:$B$573&amp;'WEO Oct 2023'!$C$2:$C$573,0),MATCH(T$8,'WEO Oct 2023'!$J$1:$BF$1,0)),NA())</f>
        <v>#N/A</v>
      </c>
      <c r="U214" s="4" t="e" cm="1">
        <f t="array" ref="U214">IFERROR(INDEX('WEO Oct 2023'!$J$2:$BG$573,MATCH($C$5&amp;$G214,'WEO Oct 2023'!$B$2:$B$573&amp;'WEO Oct 2023'!$C$2:$C$573,0),MATCH(U$8,'WEO Oct 2023'!$J$1:$BF$1,0)),NA())</f>
        <v>#N/A</v>
      </c>
      <c r="V214" s="4" t="e" cm="1">
        <f t="array" ref="V214">IFERROR(INDEX('WEO Oct 2023'!$J$2:$BG$573,MATCH($C$5&amp;$G214,'WEO Oct 2023'!$B$2:$B$573&amp;'WEO Oct 2023'!$C$2:$C$573,0),MATCH(V$8,'WEO Oct 2023'!$J$1:$BF$1,0)),NA())</f>
        <v>#N/A</v>
      </c>
      <c r="W214" s="4" t="e" cm="1">
        <f t="array" ref="W214">IFERROR(INDEX('WEO Oct 2023'!$J$2:$BG$573,MATCH($C$5&amp;$G214,'WEO Oct 2023'!$B$2:$B$573&amp;'WEO Oct 2023'!$C$2:$C$573,0),MATCH(W$8,'WEO Oct 2023'!$J$1:$BF$1,0)),NA())</f>
        <v>#N/A</v>
      </c>
      <c r="X214" s="4" t="e" cm="1">
        <f t="array" ref="X214">IFERROR(INDEX('WEO Oct 2023'!$J$2:$BG$573,MATCH($C$5&amp;$G214,'WEO Oct 2023'!$B$2:$B$573&amp;'WEO Oct 2023'!$C$2:$C$573,0),MATCH(X$8,'WEO Oct 2023'!$J$1:$BF$1,0)),NA())</f>
        <v>#N/A</v>
      </c>
      <c r="Y214" s="4" t="e" cm="1">
        <f t="array" ref="Y214">IFERROR(INDEX('WEO Oct 2023'!$J$2:$BG$573,MATCH($C$5&amp;$G214,'WEO Oct 2023'!$B$2:$B$573&amp;'WEO Oct 2023'!$C$2:$C$573,0),MATCH(Y$8,'WEO Oct 2023'!$J$1:$BF$1,0)),NA())</f>
        <v>#N/A</v>
      </c>
      <c r="Z214" s="4" t="e" cm="1">
        <f t="array" ref="Z214">IFERROR(INDEX('WEO Oct 2023'!$J$2:$BG$573,MATCH($C$5&amp;$G214,'WEO Oct 2023'!$B$2:$B$573&amp;'WEO Oct 2023'!$C$2:$C$573,0),MATCH(Z$8,'WEO Oct 2023'!$J$1:$BF$1,0)),NA())</f>
        <v>#N/A</v>
      </c>
      <c r="AA214" s="4" t="e" cm="1">
        <f t="array" ref="AA214">IFERROR(INDEX('WEO Oct 2023'!$J$2:$BG$573,MATCH($C$5&amp;$G214,'WEO Oct 2023'!$B$2:$B$573&amp;'WEO Oct 2023'!$C$2:$C$573,0),MATCH(AA$8,'WEO Oct 2023'!$J$1:$BF$1,0)),NA())</f>
        <v>#N/A</v>
      </c>
      <c r="AB214" s="4" t="e" cm="1">
        <f t="array" ref="AB214">IFERROR(INDEX('WEO Oct 2023'!$J$2:$BG$573,MATCH($C$5&amp;$G214,'WEO Oct 2023'!$B$2:$B$573&amp;'WEO Oct 2023'!$C$2:$C$573,0),MATCH(AB$8,'WEO Oct 2023'!$J$1:$BF$1,0)),NA())</f>
        <v>#N/A</v>
      </c>
      <c r="AC214" s="4" t="e" cm="1">
        <f t="array" ref="AC214">IFERROR(INDEX('WEO Oct 2023'!$J$2:$BG$573,MATCH($C$5&amp;$G214,'WEO Oct 2023'!$B$2:$B$573&amp;'WEO Oct 2023'!$C$2:$C$573,0),MATCH(AC$8,'WEO Oct 2023'!$J$1:$BF$1,0)),NA())</f>
        <v>#N/A</v>
      </c>
    </row>
    <row r="215" spans="3:29" x14ac:dyDescent="0.35">
      <c r="C215" s="28"/>
      <c r="F215" s="65" t="str">
        <f>$C$6</f>
        <v>thousands</v>
      </c>
      <c r="G215" s="4"/>
      <c r="H215" s="5" t="e">
        <f>IF($F215=$B$247,H214*1000000,IF($F215=$B$248,H214*1000,IF($F215=$B$249,H214)))</f>
        <v>#N/A</v>
      </c>
      <c r="I215" s="5" t="e">
        <f t="shared" ref="I215:AC215" si="189">I214*1000000</f>
        <v>#N/A</v>
      </c>
      <c r="J215" s="5" t="e">
        <f t="shared" si="189"/>
        <v>#N/A</v>
      </c>
      <c r="K215" s="5" t="e">
        <f t="shared" si="189"/>
        <v>#N/A</v>
      </c>
      <c r="L215" s="5" t="e">
        <f t="shared" si="189"/>
        <v>#N/A</v>
      </c>
      <c r="M215" s="5" t="e">
        <f t="shared" si="189"/>
        <v>#N/A</v>
      </c>
      <c r="N215" s="5" t="e">
        <f t="shared" si="189"/>
        <v>#N/A</v>
      </c>
      <c r="O215" s="5" t="e">
        <f t="shared" si="189"/>
        <v>#N/A</v>
      </c>
      <c r="P215" s="5" t="e">
        <f t="shared" si="189"/>
        <v>#N/A</v>
      </c>
      <c r="Q215" s="5" t="e">
        <f t="shared" si="189"/>
        <v>#N/A</v>
      </c>
      <c r="R215" s="5" t="e">
        <f t="shared" si="189"/>
        <v>#N/A</v>
      </c>
      <c r="S215" s="5" t="e">
        <f t="shared" si="189"/>
        <v>#N/A</v>
      </c>
      <c r="T215" s="92">
        <v>149733.04027206847</v>
      </c>
      <c r="U215" s="92">
        <v>154132.10353880553</v>
      </c>
      <c r="V215" s="92">
        <v>141054.90949395299</v>
      </c>
      <c r="W215" s="92">
        <v>162855.45152</v>
      </c>
      <c r="X215" s="92">
        <v>167339.81069605291</v>
      </c>
      <c r="Y215" s="93">
        <v>206234.2882525496</v>
      </c>
      <c r="Z215" s="93">
        <v>273480.45139340998</v>
      </c>
      <c r="AA215" s="5" t="e">
        <f t="shared" si="189"/>
        <v>#N/A</v>
      </c>
      <c r="AB215" s="5" t="e">
        <f t="shared" si="189"/>
        <v>#N/A</v>
      </c>
      <c r="AC215" s="5" t="e">
        <f t="shared" si="189"/>
        <v>#N/A</v>
      </c>
    </row>
    <row r="216" spans="3:29" x14ac:dyDescent="0.35">
      <c r="C216" s="28"/>
      <c r="F216" s="4" t="s">
        <v>187</v>
      </c>
      <c r="G216" s="4" t="s">
        <v>188</v>
      </c>
      <c r="H216" s="4" t="e" cm="1">
        <f t="array" ref="H216">IFERROR(INDEX('WEO Oct 2023'!$J$2:$BG$529,MATCH($C$5&amp;$G216,'WEO Oct 2023'!$B$2:$B$529&amp;'WEO Oct 2023'!$C$2:$C$529,0),MATCH(H$8,'WEO Oct 2023'!$J$1:$BF$1,0)),NA())</f>
        <v>#N/A</v>
      </c>
      <c r="I216" s="4" t="e" cm="1">
        <f t="array" ref="I216">IFERROR(INDEX('WEO Oct 2023'!$J$2:$BG$529,MATCH($C$5&amp;$G216,'WEO Oct 2023'!$B$2:$B$529&amp;'WEO Oct 2023'!$C$2:$C$529,0),MATCH(I$8,'WEO Oct 2023'!$J$1:$BF$1,0)),NA())</f>
        <v>#N/A</v>
      </c>
      <c r="J216" s="4" t="e" cm="1">
        <f t="array" ref="J216">IFERROR(INDEX('WEO Oct 2023'!$J$2:$BG$529,MATCH($C$5&amp;$G216,'WEO Oct 2023'!$B$2:$B$529&amp;'WEO Oct 2023'!$C$2:$C$529,0),MATCH(J$8,'WEO Oct 2023'!$J$1:$BF$1,0)),NA())</f>
        <v>#N/A</v>
      </c>
      <c r="K216" s="4" t="e" cm="1">
        <f t="array" ref="K216">IFERROR(INDEX('WEO Oct 2023'!$J$2:$BG$529,MATCH($C$5&amp;$G216,'WEO Oct 2023'!$B$2:$B$529&amp;'WEO Oct 2023'!$C$2:$C$529,0),MATCH(K$8,'WEO Oct 2023'!$J$1:$BF$1,0)),NA())</f>
        <v>#N/A</v>
      </c>
      <c r="L216" s="4" t="e" cm="1">
        <f t="array" ref="L216">IFERROR(INDEX('WEO Oct 2023'!$J$2:$BG$529,MATCH($C$5&amp;$G216,'WEO Oct 2023'!$B$2:$B$529&amp;'WEO Oct 2023'!$C$2:$C$529,0),MATCH(L$8,'WEO Oct 2023'!$J$1:$BF$1,0)),NA())</f>
        <v>#N/A</v>
      </c>
      <c r="M216" s="4" t="e" cm="1">
        <f t="array" ref="M216">IFERROR(INDEX('WEO Oct 2023'!$J$2:$BG$529,MATCH($C$5&amp;$G216,'WEO Oct 2023'!$B$2:$B$529&amp;'WEO Oct 2023'!$C$2:$C$529,0),MATCH(M$8,'WEO Oct 2023'!$J$1:$BF$1,0)),NA())</f>
        <v>#N/A</v>
      </c>
      <c r="N216" s="4" t="e" cm="1">
        <f t="array" ref="N216">IFERROR(INDEX('WEO Oct 2023'!$J$2:$BG$529,MATCH($C$5&amp;$G216,'WEO Oct 2023'!$B$2:$B$529&amp;'WEO Oct 2023'!$C$2:$C$529,0),MATCH(N$8,'WEO Oct 2023'!$J$1:$BF$1,0)),NA())</f>
        <v>#N/A</v>
      </c>
      <c r="O216" s="4" t="e" cm="1">
        <f t="array" ref="O216">IFERROR(INDEX('WEO Oct 2023'!$J$2:$BG$529,MATCH($C$5&amp;$G216,'WEO Oct 2023'!$B$2:$B$529&amp;'WEO Oct 2023'!$C$2:$C$529,0),MATCH(O$8,'WEO Oct 2023'!$J$1:$BF$1,0)),NA())</f>
        <v>#N/A</v>
      </c>
      <c r="P216" s="4" t="e" cm="1">
        <f t="array" ref="P216">IFERROR(INDEX('WEO Oct 2023'!$J$2:$BG$529,MATCH($C$5&amp;$G216,'WEO Oct 2023'!$B$2:$B$529&amp;'WEO Oct 2023'!$C$2:$C$529,0),MATCH(P$8,'WEO Oct 2023'!$J$1:$BF$1,0)),NA())</f>
        <v>#N/A</v>
      </c>
      <c r="Q216" s="4" t="e" cm="1">
        <f t="array" ref="Q216">IFERROR(INDEX('WEO Oct 2023'!$J$2:$BG$573,MATCH($C$5&amp;$G216,'WEO Oct 2023'!$B$2:$B$573&amp;'WEO Oct 2023'!$C$2:$C$573,0),MATCH(Q$8,'WEO Oct 2023'!$J$1:$BF$1,0)),NA())</f>
        <v>#N/A</v>
      </c>
      <c r="R216" s="4" t="e" cm="1">
        <f t="array" ref="R216">IFERROR(INDEX('WEO Oct 2023'!$J$2:$BG$573,MATCH($C$5&amp;$G216,'WEO Oct 2023'!$B$2:$B$573&amp;'WEO Oct 2023'!$C$2:$C$573,0),MATCH(R$8,'WEO Oct 2023'!$J$1:$BF$1,0)),NA())</f>
        <v>#N/A</v>
      </c>
      <c r="S216" s="4" t="e" cm="1">
        <f t="array" ref="S216">IFERROR(INDEX('WEO Oct 2023'!$J$2:$BG$573,MATCH($C$5&amp;$G216,'WEO Oct 2023'!$B$2:$B$573&amp;'WEO Oct 2023'!$C$2:$C$573,0),MATCH(S$8,'WEO Oct 2023'!$J$1:$BF$1,0)),NA())</f>
        <v>#N/A</v>
      </c>
      <c r="T216" s="4" t="e" cm="1">
        <f t="array" ref="T216">IFERROR(INDEX('WEO Oct 2023'!$J$2:$BG$573,MATCH($C$5&amp;$G216,'WEO Oct 2023'!$B$2:$B$573&amp;'WEO Oct 2023'!$C$2:$C$573,0),MATCH(T$8,'WEO Oct 2023'!$J$1:$BF$1,0)),NA())</f>
        <v>#N/A</v>
      </c>
      <c r="U216" s="4" t="e" cm="1">
        <f t="array" ref="U216">IFERROR(INDEX('WEO Oct 2023'!$J$2:$BG$573,MATCH($C$5&amp;$G216,'WEO Oct 2023'!$B$2:$B$573&amp;'WEO Oct 2023'!$C$2:$C$573,0),MATCH(U$8,'WEO Oct 2023'!$J$1:$BF$1,0)),NA())</f>
        <v>#N/A</v>
      </c>
      <c r="V216" s="4" t="e" cm="1">
        <f t="array" ref="V216">IFERROR(INDEX('WEO Oct 2023'!$J$2:$BG$573,MATCH($C$5&amp;$G216,'WEO Oct 2023'!$B$2:$B$573&amp;'WEO Oct 2023'!$C$2:$C$573,0),MATCH(V$8,'WEO Oct 2023'!$J$1:$BF$1,0)),NA())</f>
        <v>#N/A</v>
      </c>
      <c r="W216" s="4" t="e" cm="1">
        <f t="array" ref="W216">IFERROR(INDEX('WEO Oct 2023'!$J$2:$BG$573,MATCH($C$5&amp;$G216,'WEO Oct 2023'!$B$2:$B$573&amp;'WEO Oct 2023'!$C$2:$C$573,0),MATCH(W$8,'WEO Oct 2023'!$J$1:$BF$1,0)),NA())</f>
        <v>#N/A</v>
      </c>
      <c r="X216" s="4" t="e" cm="1">
        <f t="array" ref="X216">IFERROR(INDEX('WEO Oct 2023'!$J$2:$BG$573,MATCH($C$5&amp;$G216,'WEO Oct 2023'!$B$2:$B$573&amp;'WEO Oct 2023'!$C$2:$C$573,0),MATCH(X$8,'WEO Oct 2023'!$J$1:$BF$1,0)),NA())</f>
        <v>#N/A</v>
      </c>
      <c r="Y216" s="4" t="e" cm="1">
        <f t="array" ref="Y216">IFERROR(INDEX('WEO Oct 2023'!$J$2:$BG$573,MATCH($C$5&amp;$G216,'WEO Oct 2023'!$B$2:$B$573&amp;'WEO Oct 2023'!$C$2:$C$573,0),MATCH(Y$8,'WEO Oct 2023'!$J$1:$BF$1,0)),NA())</f>
        <v>#N/A</v>
      </c>
      <c r="Z216" s="4" t="e" cm="1">
        <f t="array" ref="Z216">IFERROR(INDEX('WEO Oct 2023'!$J$2:$BG$573,MATCH($C$5&amp;$G216,'WEO Oct 2023'!$B$2:$B$573&amp;'WEO Oct 2023'!$C$2:$C$573,0),MATCH(Z$8,'WEO Oct 2023'!$J$1:$BF$1,0)),NA())</f>
        <v>#N/A</v>
      </c>
      <c r="AA216" s="4" t="e" cm="1">
        <f t="array" ref="AA216">IFERROR(INDEX('WEO Oct 2023'!$J$2:$BG$573,MATCH($C$5&amp;$G216,'WEO Oct 2023'!$B$2:$B$573&amp;'WEO Oct 2023'!$C$2:$C$573,0),MATCH(AA$8,'WEO Oct 2023'!$J$1:$BF$1,0)),NA())</f>
        <v>#N/A</v>
      </c>
      <c r="AB216" s="4" t="e" cm="1">
        <f t="array" ref="AB216">IFERROR(INDEX('WEO Oct 2023'!$J$2:$BG$573,MATCH($C$5&amp;$G216,'WEO Oct 2023'!$B$2:$B$573&amp;'WEO Oct 2023'!$C$2:$C$573,0),MATCH(AB$8,'WEO Oct 2023'!$J$1:$BF$1,0)),NA())</f>
        <v>#N/A</v>
      </c>
      <c r="AC216" s="4" t="e" cm="1">
        <f t="array" ref="AC216">IFERROR(INDEX('WEO Oct 2023'!$J$2:$BG$573,MATCH($C$5&amp;$G216,'WEO Oct 2023'!$B$2:$B$573&amp;'WEO Oct 2023'!$C$2:$C$573,0),MATCH(AC$8,'WEO Oct 2023'!$J$1:$BF$1,0)),NA())</f>
        <v>#N/A</v>
      </c>
    </row>
    <row r="217" spans="3:29" x14ac:dyDescent="0.35">
      <c r="C217" s="28"/>
      <c r="F217" s="4" t="s">
        <v>189</v>
      </c>
      <c r="G217" s="4" t="s">
        <v>190</v>
      </c>
      <c r="H217" s="4" t="e" cm="1">
        <f t="array" ref="H217">IFERROR(INDEX('WEO Oct 2023'!$J$2:$BG$529,MATCH($C$5&amp;$G217,'WEO Oct 2023'!$B$2:$B$529&amp;'WEO Oct 2023'!$C$2:$C$529,0),MATCH(H$8,'WEO Oct 2023'!$J$1:$BF$1,0)),NA())</f>
        <v>#N/A</v>
      </c>
      <c r="I217" s="4" t="e" cm="1">
        <f t="array" ref="I217">IFERROR(INDEX('WEO Oct 2023'!$J$2:$BG$529,MATCH($C$5&amp;$G217,'WEO Oct 2023'!$B$2:$B$529&amp;'WEO Oct 2023'!$C$2:$C$529,0),MATCH(I$8,'WEO Oct 2023'!$J$1:$BF$1,0)),NA())</f>
        <v>#N/A</v>
      </c>
      <c r="J217" s="4" t="e" cm="1">
        <f t="array" ref="J217">IFERROR(INDEX('WEO Oct 2023'!$J$2:$BG$529,MATCH($C$5&amp;$G217,'WEO Oct 2023'!$B$2:$B$529&amp;'WEO Oct 2023'!$C$2:$C$529,0),MATCH(J$8,'WEO Oct 2023'!$J$1:$BF$1,0)),NA())</f>
        <v>#N/A</v>
      </c>
      <c r="K217" s="4" t="e" cm="1">
        <f t="array" ref="K217">IFERROR(INDEX('WEO Oct 2023'!$J$2:$BG$529,MATCH($C$5&amp;$G217,'WEO Oct 2023'!$B$2:$B$529&amp;'WEO Oct 2023'!$C$2:$C$529,0),MATCH(K$8,'WEO Oct 2023'!$J$1:$BF$1,0)),NA())</f>
        <v>#N/A</v>
      </c>
      <c r="L217" s="4" t="e" cm="1">
        <f t="array" ref="L217">IFERROR(INDEX('WEO Oct 2023'!$J$2:$BG$529,MATCH($C$5&amp;$G217,'WEO Oct 2023'!$B$2:$B$529&amp;'WEO Oct 2023'!$C$2:$C$529,0),MATCH(L$8,'WEO Oct 2023'!$J$1:$BF$1,0)),NA())</f>
        <v>#N/A</v>
      </c>
      <c r="M217" s="4" t="e" cm="1">
        <f t="array" ref="M217">IFERROR(INDEX('WEO Oct 2023'!$J$2:$BG$529,MATCH($C$5&amp;$G217,'WEO Oct 2023'!$B$2:$B$529&amp;'WEO Oct 2023'!$C$2:$C$529,0),MATCH(M$8,'WEO Oct 2023'!$J$1:$BF$1,0)),NA())</f>
        <v>#N/A</v>
      </c>
      <c r="N217" s="4" t="e" cm="1">
        <f t="array" ref="N217">IFERROR(INDEX('WEO Oct 2023'!$J$2:$BG$529,MATCH($C$5&amp;$G217,'WEO Oct 2023'!$B$2:$B$529&amp;'WEO Oct 2023'!$C$2:$C$529,0),MATCH(N$8,'WEO Oct 2023'!$J$1:$BF$1,0)),NA())</f>
        <v>#N/A</v>
      </c>
      <c r="O217" s="4" t="e" cm="1">
        <f t="array" ref="O217">IFERROR(INDEX('WEO Oct 2023'!$J$2:$BG$529,MATCH($C$5&amp;$G217,'WEO Oct 2023'!$B$2:$B$529&amp;'WEO Oct 2023'!$C$2:$C$529,0),MATCH(O$8,'WEO Oct 2023'!$J$1:$BF$1,0)),NA())</f>
        <v>#N/A</v>
      </c>
      <c r="P217" s="4" t="e" cm="1">
        <f t="array" ref="P217">IFERROR(INDEX('WEO Oct 2023'!$J$2:$BG$529,MATCH($C$5&amp;$G217,'WEO Oct 2023'!$B$2:$B$529&amp;'WEO Oct 2023'!$C$2:$C$529,0),MATCH(P$8,'WEO Oct 2023'!$J$1:$BF$1,0)),NA())</f>
        <v>#N/A</v>
      </c>
      <c r="Q217" s="4" t="e" cm="1">
        <f t="array" ref="Q217">IFERROR(INDEX('WEO Oct 2023'!$J$2:$BG$573,MATCH($C$5&amp;$G217,'WEO Oct 2023'!$B$2:$B$573&amp;'WEO Oct 2023'!$C$2:$C$573,0),MATCH(Q$8,'WEO Oct 2023'!$J$1:$BF$1,0)),NA())</f>
        <v>#N/A</v>
      </c>
      <c r="R217" s="4" t="e" cm="1">
        <f t="array" ref="R217">IFERROR(INDEX('WEO Oct 2023'!$J$2:$BG$573,MATCH($C$5&amp;$G217,'WEO Oct 2023'!$B$2:$B$573&amp;'WEO Oct 2023'!$C$2:$C$573,0),MATCH(R$8,'WEO Oct 2023'!$J$1:$BF$1,0)),NA())</f>
        <v>#N/A</v>
      </c>
      <c r="S217" s="4" t="e" cm="1">
        <f t="array" ref="S217">IFERROR(INDEX('WEO Oct 2023'!$J$2:$BG$573,MATCH($C$5&amp;$G217,'WEO Oct 2023'!$B$2:$B$573&amp;'WEO Oct 2023'!$C$2:$C$573,0),MATCH(S$8,'WEO Oct 2023'!$J$1:$BF$1,0)),NA())</f>
        <v>#N/A</v>
      </c>
      <c r="T217" s="4" t="e" cm="1">
        <f t="array" ref="T217">IFERROR(INDEX('WEO Oct 2023'!$J$2:$BG$573,MATCH($C$5&amp;$G217,'WEO Oct 2023'!$B$2:$B$573&amp;'WEO Oct 2023'!$C$2:$C$573,0),MATCH(T$8,'WEO Oct 2023'!$J$1:$BF$1,0)),NA())</f>
        <v>#N/A</v>
      </c>
      <c r="U217" s="4" t="e" cm="1">
        <f t="array" ref="U217">IFERROR(INDEX('WEO Oct 2023'!$J$2:$BG$573,MATCH($C$5&amp;$G217,'WEO Oct 2023'!$B$2:$B$573&amp;'WEO Oct 2023'!$C$2:$C$573,0),MATCH(U$8,'WEO Oct 2023'!$J$1:$BF$1,0)),NA())</f>
        <v>#N/A</v>
      </c>
      <c r="V217" s="4" t="e" cm="1">
        <f t="array" ref="V217">IFERROR(INDEX('WEO Oct 2023'!$J$2:$BG$573,MATCH($C$5&amp;$G217,'WEO Oct 2023'!$B$2:$B$573&amp;'WEO Oct 2023'!$C$2:$C$573,0),MATCH(V$8,'WEO Oct 2023'!$J$1:$BF$1,0)),NA())</f>
        <v>#N/A</v>
      </c>
      <c r="W217" s="4" t="e" cm="1">
        <f t="array" ref="W217">IFERROR(INDEX('WEO Oct 2023'!$J$2:$BG$573,MATCH($C$5&amp;$G217,'WEO Oct 2023'!$B$2:$B$573&amp;'WEO Oct 2023'!$C$2:$C$573,0),MATCH(W$8,'WEO Oct 2023'!$J$1:$BF$1,0)),NA())</f>
        <v>#N/A</v>
      </c>
      <c r="X217" s="4" t="e" cm="1">
        <f t="array" ref="X217">IFERROR(INDEX('WEO Oct 2023'!$J$2:$BG$573,MATCH($C$5&amp;$G217,'WEO Oct 2023'!$B$2:$B$573&amp;'WEO Oct 2023'!$C$2:$C$573,0),MATCH(X$8,'WEO Oct 2023'!$J$1:$BF$1,0)),NA())</f>
        <v>#N/A</v>
      </c>
      <c r="Y217" s="4" t="e" cm="1">
        <f t="array" ref="Y217">IFERROR(INDEX('WEO Oct 2023'!$J$2:$BG$573,MATCH($C$5&amp;$G217,'WEO Oct 2023'!$B$2:$B$573&amp;'WEO Oct 2023'!$C$2:$C$573,0),MATCH(Y$8,'WEO Oct 2023'!$J$1:$BF$1,0)),NA())</f>
        <v>#N/A</v>
      </c>
      <c r="Z217" s="4" t="e" cm="1">
        <f t="array" ref="Z217">IFERROR(INDEX('WEO Oct 2023'!$J$2:$BG$573,MATCH($C$5&amp;$G217,'WEO Oct 2023'!$B$2:$B$573&amp;'WEO Oct 2023'!$C$2:$C$573,0),MATCH(Z$8,'WEO Oct 2023'!$J$1:$BF$1,0)),NA())</f>
        <v>#N/A</v>
      </c>
      <c r="AA217" s="4" t="e" cm="1">
        <f t="array" ref="AA217">IFERROR(INDEX('WEO Oct 2023'!$J$2:$BG$573,MATCH($C$5&amp;$G217,'WEO Oct 2023'!$B$2:$B$573&amp;'WEO Oct 2023'!$C$2:$C$573,0),MATCH(AA$8,'WEO Oct 2023'!$J$1:$BF$1,0)),NA())</f>
        <v>#N/A</v>
      </c>
      <c r="AB217" s="4" t="e" cm="1">
        <f t="array" ref="AB217">IFERROR(INDEX('WEO Oct 2023'!$J$2:$BG$573,MATCH($C$5&amp;$G217,'WEO Oct 2023'!$B$2:$B$573&amp;'WEO Oct 2023'!$C$2:$C$573,0),MATCH(AB$8,'WEO Oct 2023'!$J$1:$BF$1,0)),NA())</f>
        <v>#N/A</v>
      </c>
      <c r="AC217" s="4" t="e" cm="1">
        <f t="array" ref="AC217">IFERROR(INDEX('WEO Oct 2023'!$J$2:$BG$573,MATCH($C$5&amp;$G217,'WEO Oct 2023'!$B$2:$B$573&amp;'WEO Oct 2023'!$C$2:$C$573,0),MATCH(AC$8,'WEO Oct 2023'!$J$1:$BF$1,0)),NA())</f>
        <v>#N/A</v>
      </c>
    </row>
    <row r="218" spans="3:29" x14ac:dyDescent="0.35">
      <c r="C218" s="28"/>
      <c r="F218" s="4"/>
      <c r="G218" s="4"/>
      <c r="H218" s="4" t="e">
        <f>H217/$G$220</f>
        <v>#N/A</v>
      </c>
      <c r="I218" s="4" t="e">
        <f t="shared" ref="I218:AC218" si="190">I217/$G$220</f>
        <v>#N/A</v>
      </c>
      <c r="J218" s="4" t="e">
        <f t="shared" si="190"/>
        <v>#N/A</v>
      </c>
      <c r="K218" s="4" t="e">
        <f t="shared" si="190"/>
        <v>#N/A</v>
      </c>
      <c r="L218" s="4" t="e">
        <f t="shared" si="190"/>
        <v>#N/A</v>
      </c>
      <c r="M218" s="4" t="e">
        <f t="shared" si="190"/>
        <v>#N/A</v>
      </c>
      <c r="N218" s="4" t="e">
        <f t="shared" si="190"/>
        <v>#N/A</v>
      </c>
      <c r="O218" s="4" t="e">
        <f t="shared" si="190"/>
        <v>#N/A</v>
      </c>
      <c r="P218" s="4" t="e">
        <f t="shared" si="190"/>
        <v>#N/A</v>
      </c>
      <c r="Q218" s="4" t="e">
        <f t="shared" si="190"/>
        <v>#N/A</v>
      </c>
      <c r="R218" s="4" t="e">
        <f t="shared" si="190"/>
        <v>#N/A</v>
      </c>
      <c r="S218" s="4" t="e">
        <f t="shared" si="190"/>
        <v>#N/A</v>
      </c>
      <c r="T218" s="4" t="e">
        <f t="shared" si="190"/>
        <v>#N/A</v>
      </c>
      <c r="U218" s="4" t="e">
        <f t="shared" si="190"/>
        <v>#N/A</v>
      </c>
      <c r="V218" s="4" t="e">
        <f t="shared" si="190"/>
        <v>#N/A</v>
      </c>
      <c r="W218" s="4" t="e">
        <f t="shared" si="190"/>
        <v>#N/A</v>
      </c>
      <c r="X218" s="4" t="e">
        <f t="shared" si="190"/>
        <v>#N/A</v>
      </c>
      <c r="Y218" s="4" t="e">
        <f t="shared" si="190"/>
        <v>#N/A</v>
      </c>
      <c r="Z218" s="4" t="e">
        <f t="shared" si="190"/>
        <v>#N/A</v>
      </c>
      <c r="AA218" s="4" t="e">
        <f t="shared" si="190"/>
        <v>#N/A</v>
      </c>
      <c r="AB218" s="4" t="e">
        <f t="shared" si="190"/>
        <v>#N/A</v>
      </c>
      <c r="AC218" s="4" t="e">
        <f t="shared" si="190"/>
        <v>#N/A</v>
      </c>
    </row>
    <row r="219" spans="3:29" x14ac:dyDescent="0.35">
      <c r="C219" s="28"/>
      <c r="F219" s="64" t="s">
        <v>191</v>
      </c>
      <c r="G219" s="64" t="str">
        <f>C2</f>
        <v>2022-23</v>
      </c>
    </row>
    <row r="220" spans="3:29" x14ac:dyDescent="0.35">
      <c r="C220" s="28"/>
      <c r="F220" s="41" t="s">
        <v>192</v>
      </c>
      <c r="G220" s="41" t="e">
        <f>_xlfn.XLOOKUP(C2,H9:AC9,H217:AC217)</f>
        <v>#N/A</v>
      </c>
    </row>
    <row r="221" spans="3:29" x14ac:dyDescent="0.35">
      <c r="C221" s="28"/>
      <c r="F221" s="41" t="s">
        <v>193</v>
      </c>
      <c r="G221" s="41">
        <f>_xlfn.XLOOKUP(C2,H9:AC9,H8:AC8)</f>
        <v>2023</v>
      </c>
    </row>
    <row r="222" spans="3:29" x14ac:dyDescent="0.35">
      <c r="C222" s="28"/>
      <c r="F222" s="4" t="s">
        <v>1338</v>
      </c>
      <c r="G222" s="81">
        <f>Z212</f>
        <v>1.000020790904637</v>
      </c>
    </row>
    <row r="223" spans="3:29" x14ac:dyDescent="0.35">
      <c r="C223" s="28"/>
      <c r="F223" s="4" t="s">
        <v>1339</v>
      </c>
      <c r="G223" s="81">
        <f>AVERAGE(Q212:Z212)</f>
        <v>1.0031777160627999</v>
      </c>
    </row>
    <row r="224" spans="3:29" x14ac:dyDescent="0.35">
      <c r="C224" s="28"/>
      <c r="F224" s="4" t="s">
        <v>1353</v>
      </c>
      <c r="G224" s="4" t="s">
        <v>1354</v>
      </c>
      <c r="Q224" s="19">
        <v>372854</v>
      </c>
      <c r="R224" s="19">
        <v>367719</v>
      </c>
      <c r="S224" s="19">
        <v>380856</v>
      </c>
      <c r="T224" s="19">
        <v>409420</v>
      </c>
      <c r="U224" s="19">
        <v>413717</v>
      </c>
      <c r="V224" s="19">
        <v>486400</v>
      </c>
      <c r="W224" s="19">
        <v>566497</v>
      </c>
      <c r="X224" s="19">
        <v>593585</v>
      </c>
      <c r="Y224" s="19">
        <v>397791</v>
      </c>
      <c r="Z224" s="19">
        <v>349191.82520000002</v>
      </c>
      <c r="AA224" s="19">
        <v>456988.31290000002</v>
      </c>
    </row>
    <row r="225" spans="2:27" x14ac:dyDescent="0.35">
      <c r="C225" s="28"/>
      <c r="F225" s="4" t="s">
        <v>1355</v>
      </c>
      <c r="G225" s="4" t="s">
        <v>1354</v>
      </c>
      <c r="Q225" s="19">
        <v>302086</v>
      </c>
      <c r="R225" s="19">
        <v>301566</v>
      </c>
      <c r="S225" s="19">
        <v>315958</v>
      </c>
      <c r="T225" s="19">
        <v>285530</v>
      </c>
      <c r="U225" s="19">
        <v>287988</v>
      </c>
      <c r="V225" s="19">
        <v>345587</v>
      </c>
      <c r="W225" s="19">
        <v>391959</v>
      </c>
      <c r="X225" s="19">
        <v>391054</v>
      </c>
      <c r="Y225" s="19">
        <v>257967</v>
      </c>
      <c r="Z225" s="19">
        <v>246983</v>
      </c>
      <c r="AA225" s="19">
        <v>289731</v>
      </c>
    </row>
    <row r="226" spans="2:27" x14ac:dyDescent="0.35">
      <c r="C226" s="28"/>
      <c r="F226" s="4" t="s">
        <v>1357</v>
      </c>
      <c r="G226" s="4" t="s">
        <v>1356</v>
      </c>
      <c r="Q226" s="19">
        <v>299381019.50804901</v>
      </c>
      <c r="R226" s="19">
        <v>289201532.65698999</v>
      </c>
      <c r="S226" s="19">
        <v>319453748.582807</v>
      </c>
      <c r="T226" s="19">
        <v>302173463.27516198</v>
      </c>
      <c r="U226" s="19">
        <v>309858493.23889202</v>
      </c>
      <c r="V226" s="19">
        <v>345608995.25724101</v>
      </c>
      <c r="W226" s="19">
        <v>362713890.59626102</v>
      </c>
      <c r="X226" s="19">
        <v>356795618.21625602</v>
      </c>
      <c r="Y226" s="19">
        <v>283394752.68445402</v>
      </c>
      <c r="Z226" s="19">
        <v>246988135</v>
      </c>
      <c r="AA226" s="9">
        <v>289749646</v>
      </c>
    </row>
    <row r="227" spans="2:27" x14ac:dyDescent="0.35">
      <c r="C227" s="28"/>
      <c r="F227" s="4" t="s">
        <v>1358</v>
      </c>
      <c r="Q227" s="10">
        <f t="shared" ref="Q227:AA227" si="191">Q226/Q209</f>
        <v>369515338.83613974</v>
      </c>
      <c r="R227" s="10">
        <f t="shared" si="191"/>
        <v>352642202.32750279</v>
      </c>
      <c r="S227" s="10">
        <f t="shared" si="191"/>
        <v>385069777.85102302</v>
      </c>
      <c r="T227" s="10">
        <f t="shared" si="191"/>
        <v>433284976.47923797</v>
      </c>
      <c r="U227" s="10">
        <f t="shared" si="191"/>
        <v>445135652.34424591</v>
      </c>
      <c r="V227" s="10">
        <f t="shared" si="191"/>
        <v>486430957.45245636</v>
      </c>
      <c r="W227" s="10">
        <f t="shared" si="191"/>
        <v>524229143.56121457</v>
      </c>
      <c r="X227" s="10">
        <f t="shared" si="191"/>
        <v>541583840.18293214</v>
      </c>
      <c r="Y227" s="10">
        <f t="shared" si="191"/>
        <v>437001174.82120448</v>
      </c>
      <c r="Z227" s="10">
        <f t="shared" si="191"/>
        <v>349199085.21393782</v>
      </c>
      <c r="AA227" s="10">
        <f t="shared" si="191"/>
        <v>457017722.95305729</v>
      </c>
    </row>
    <row r="228" spans="2:27" x14ac:dyDescent="0.35">
      <c r="C228" s="28"/>
    </row>
    <row r="229" spans="2:27" x14ac:dyDescent="0.35">
      <c r="C229" s="28"/>
    </row>
    <row r="230" spans="2:27" x14ac:dyDescent="0.35">
      <c r="C230" s="28"/>
    </row>
    <row r="231" spans="2:27" x14ac:dyDescent="0.35">
      <c r="C231" s="28"/>
    </row>
    <row r="232" spans="2:27" x14ac:dyDescent="0.35">
      <c r="C232" s="28"/>
    </row>
    <row r="233" spans="2:27" x14ac:dyDescent="0.35">
      <c r="C233" s="28"/>
    </row>
    <row r="234" spans="2:27" x14ac:dyDescent="0.35">
      <c r="C234" s="28"/>
    </row>
    <row r="235" spans="2:27" x14ac:dyDescent="0.35">
      <c r="C235" s="28"/>
    </row>
    <row r="236" spans="2:27" x14ac:dyDescent="0.35">
      <c r="C236" s="28"/>
    </row>
    <row r="237" spans="2:27" x14ac:dyDescent="0.35">
      <c r="C237" s="28"/>
    </row>
    <row r="238" spans="2:27" x14ac:dyDescent="0.35">
      <c r="C238" s="28"/>
    </row>
    <row r="239" spans="2:27" x14ac:dyDescent="0.35">
      <c r="C239" s="28"/>
    </row>
    <row r="240" spans="2:27" hidden="1" x14ac:dyDescent="0.35">
      <c r="B240" s="3" t="s">
        <v>196</v>
      </c>
      <c r="C240" s="28"/>
    </row>
    <row r="241" spans="2:4" hidden="1" x14ac:dyDescent="0.35">
      <c r="B241" s="1" t="s">
        <v>197</v>
      </c>
      <c r="D241" s="10"/>
    </row>
    <row r="242" spans="2:4" hidden="1" x14ac:dyDescent="0.35">
      <c r="B242" t="s">
        <v>198</v>
      </c>
    </row>
    <row r="243" spans="2:4" hidden="1" x14ac:dyDescent="0.35">
      <c r="B243" t="s">
        <v>199</v>
      </c>
    </row>
    <row r="244" spans="2:4" hidden="1" x14ac:dyDescent="0.35">
      <c r="B244" t="s">
        <v>200</v>
      </c>
    </row>
    <row r="245" spans="2:4" hidden="1" x14ac:dyDescent="0.35"/>
    <row r="246" spans="2:4" hidden="1" x14ac:dyDescent="0.35">
      <c r="B246" t="s">
        <v>201</v>
      </c>
    </row>
    <row r="247" spans="2:4" hidden="1" x14ac:dyDescent="0.35">
      <c r="B247" t="s">
        <v>10</v>
      </c>
    </row>
    <row r="248" spans="2:4" hidden="1" x14ac:dyDescent="0.35">
      <c r="B248" t="s">
        <v>202</v>
      </c>
    </row>
    <row r="249" spans="2:4" hidden="1" x14ac:dyDescent="0.35">
      <c r="B249" t="s">
        <v>203</v>
      </c>
    </row>
    <row r="250" spans="2:4" hidden="1" x14ac:dyDescent="0.35"/>
    <row r="251" spans="2:4" hidden="1" x14ac:dyDescent="0.35"/>
    <row r="252" spans="2:4" hidden="1" x14ac:dyDescent="0.35">
      <c r="B252" s="33" t="str">
        <f>Lists!$A$2</f>
        <v>Social insurance benefits (271)</v>
      </c>
    </row>
    <row r="253" spans="2:4" hidden="1" x14ac:dyDescent="0.35">
      <c r="B253" s="33" t="str">
        <f>Lists!$A$3</f>
        <v>Social assistance benefits (272)</v>
      </c>
    </row>
    <row r="254" spans="2:4" hidden="1" x14ac:dyDescent="0.35">
      <c r="B254" s="33" t="str">
        <f>Lists!$A$4</f>
        <v>Public servant benefits (273)</v>
      </c>
    </row>
    <row r="255" spans="2:4" hidden="1" x14ac:dyDescent="0.35">
      <c r="B255" s="38" t="str">
        <f>Lists!$A$7</f>
        <v>Provident fund withdrawals</v>
      </c>
    </row>
    <row r="256" spans="2:4" hidden="1" x14ac:dyDescent="0.35"/>
    <row r="257" spans="2:2" hidden="1" x14ac:dyDescent="0.35"/>
    <row r="258" spans="2:2" hidden="1" x14ac:dyDescent="0.35">
      <c r="B258" s="4" t="s">
        <v>48</v>
      </c>
    </row>
    <row r="259" spans="2:2" hidden="1" x14ac:dyDescent="0.35">
      <c r="B259" s="4" t="s">
        <v>29</v>
      </c>
    </row>
    <row r="260" spans="2:2" hidden="1" x14ac:dyDescent="0.35">
      <c r="B260" s="4" t="s">
        <v>118</v>
      </c>
    </row>
    <row r="261" spans="2:2" hidden="1" x14ac:dyDescent="0.35">
      <c r="B261" s="4" t="s">
        <v>46</v>
      </c>
    </row>
    <row r="262" spans="2:2" hidden="1" x14ac:dyDescent="0.35">
      <c r="B262" s="4" t="s">
        <v>125</v>
      </c>
    </row>
    <row r="263" spans="2:2" hidden="1" x14ac:dyDescent="0.35">
      <c r="B263" s="4" t="s">
        <v>53</v>
      </c>
    </row>
    <row r="264" spans="2:2" hidden="1" x14ac:dyDescent="0.35">
      <c r="B264" s="4" t="s">
        <v>43</v>
      </c>
    </row>
    <row r="265" spans="2:2" hidden="1" x14ac:dyDescent="0.35">
      <c r="B265" s="4" t="s">
        <v>173</v>
      </c>
    </row>
    <row r="266" spans="2:2" hidden="1" x14ac:dyDescent="0.35">
      <c r="B266" s="4" t="s">
        <v>101</v>
      </c>
    </row>
  </sheetData>
  <mergeCells count="5">
    <mergeCell ref="H7:AC7"/>
    <mergeCell ref="AE7:AZ7"/>
    <mergeCell ref="BB7:BW7"/>
    <mergeCell ref="B77:B90"/>
    <mergeCell ref="B93:B104"/>
  </mergeCells>
  <phoneticPr fontId="9" type="noConversion"/>
  <dataValidations count="5">
    <dataValidation type="list" allowBlank="1" showInputMessage="1" showErrorMessage="1" sqref="G10:G34 G36:G53 G55:G74" xr:uid="{E644B283-B807-2942-A10C-715AAE673992}">
      <formula1>$B$258:$B$266</formula1>
    </dataValidation>
    <dataValidation type="list" allowBlank="1" showInputMessage="1" showErrorMessage="1" sqref="F10:F34 F36:F53 F55:F74" xr:uid="{5A67E60E-F6D8-F740-87DE-CFC231772ADE}">
      <formula1>$B$252:$B$255</formula1>
    </dataValidation>
    <dataValidation type="list" allowBlank="1" showInputMessage="1" showErrorMessage="1" sqref="C2" xr:uid="{7C6805B2-5596-9349-B42B-40164A829AC3}">
      <formula1>$R$9:$AC$9</formula1>
    </dataValidation>
    <dataValidation type="list" allowBlank="1" showInputMessage="1" showErrorMessage="1" sqref="F35" xr:uid="{8AA04276-41B3-8C43-A515-7D8CBF552D6A}">
      <formula1>#REF!</formula1>
    </dataValidation>
    <dataValidation type="list" allowBlank="1" showInputMessage="1" showErrorMessage="1" sqref="C6" xr:uid="{6FE4CF95-5346-A949-B23C-450AD783B7D6}">
      <formula1>$B$247:$B$249</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9E278E-1994-9049-BBF5-70A4358AE50E}">
  <sheetPr>
    <tabColor theme="4"/>
  </sheetPr>
  <dimension ref="A1:BW268"/>
  <sheetViews>
    <sheetView zoomScaleNormal="100" workbookViewId="0">
      <pane xSplit="2" ySplit="9" topLeftCell="C10" activePane="bottomRight" state="frozen"/>
      <selection pane="topRight" activeCell="B1" sqref="B1"/>
      <selection pane="bottomLeft" activeCell="A6" sqref="A6"/>
      <selection pane="bottomRight" activeCell="F16" sqref="F16"/>
    </sheetView>
  </sheetViews>
  <sheetFormatPr defaultColWidth="11" defaultRowHeight="15.5" x14ac:dyDescent="0.35"/>
  <cols>
    <col min="1" max="1" width="5.6640625" customWidth="1"/>
    <col min="2" max="2" width="50" customWidth="1"/>
    <col min="3" max="3" width="19" customWidth="1"/>
    <col min="4" max="4" width="24.6640625" customWidth="1"/>
    <col min="5" max="5" width="34" bestFit="1" customWidth="1"/>
    <col min="6" max="6" width="45" customWidth="1"/>
    <col min="7" max="7" width="44" customWidth="1"/>
    <col min="8" max="15" width="17.5" hidden="1" customWidth="1"/>
    <col min="16" max="29" width="17.5" customWidth="1"/>
    <col min="30" max="30" width="2.6640625" customWidth="1"/>
    <col min="31" max="38" width="9" hidden="1" customWidth="1"/>
    <col min="39" max="52" width="9" customWidth="1"/>
    <col min="53" max="53" width="2.83203125" customWidth="1"/>
    <col min="54" max="61" width="9" hidden="1" customWidth="1"/>
    <col min="62" max="75" width="9" customWidth="1"/>
    <col min="76" max="129" width="7.1640625" customWidth="1"/>
  </cols>
  <sheetData>
    <row r="1" spans="1:75" ht="28.5" x14ac:dyDescent="0.65">
      <c r="B1" s="31" t="s">
        <v>0</v>
      </c>
      <c r="D1" s="16"/>
      <c r="E1" s="17"/>
    </row>
    <row r="2" spans="1:75" x14ac:dyDescent="0.35">
      <c r="B2" t="s">
        <v>1</v>
      </c>
      <c r="C2" s="4" t="s">
        <v>24</v>
      </c>
    </row>
    <row r="3" spans="1:75" x14ac:dyDescent="0.35">
      <c r="B3" t="s">
        <v>3</v>
      </c>
      <c r="C3" s="4" t="s">
        <v>4</v>
      </c>
    </row>
    <row r="4" spans="1:75" x14ac:dyDescent="0.35">
      <c r="B4" t="s">
        <v>5</v>
      </c>
      <c r="C4" s="4" t="s">
        <v>6</v>
      </c>
      <c r="H4" s="42"/>
      <c r="I4" s="42"/>
      <c r="J4" s="42"/>
      <c r="K4" s="42"/>
      <c r="L4" s="42"/>
      <c r="M4" s="42"/>
      <c r="N4" s="42"/>
      <c r="O4" s="42"/>
      <c r="P4" s="42"/>
      <c r="Q4" s="42"/>
      <c r="R4" s="42"/>
      <c r="S4" s="42"/>
      <c r="T4" s="42"/>
      <c r="U4" s="42"/>
      <c r="V4" s="42"/>
      <c r="W4" s="42"/>
      <c r="X4" s="42"/>
      <c r="Y4" s="42"/>
      <c r="Z4" s="42"/>
      <c r="AA4" s="42"/>
      <c r="AB4" s="42"/>
      <c r="AC4" s="42"/>
      <c r="AE4" s="42"/>
      <c r="AF4" s="42"/>
      <c r="AG4" s="42"/>
      <c r="AH4" s="42"/>
      <c r="AI4" s="42"/>
      <c r="AJ4" s="42"/>
      <c r="AK4" s="42"/>
      <c r="AL4" s="42"/>
      <c r="AM4" s="42"/>
      <c r="AN4" s="42"/>
      <c r="AO4" s="42"/>
      <c r="AP4" s="42"/>
      <c r="AQ4" s="42"/>
      <c r="AR4" s="42"/>
      <c r="AS4" s="42"/>
      <c r="AT4" s="42"/>
      <c r="AU4" s="42"/>
      <c r="AV4" s="42"/>
      <c r="AW4" s="42"/>
      <c r="AX4" s="42"/>
      <c r="AY4" s="42"/>
      <c r="AZ4" s="42"/>
      <c r="BB4" s="42"/>
      <c r="BC4" s="42"/>
      <c r="BD4" s="42"/>
      <c r="BE4" s="42"/>
      <c r="BF4" s="42"/>
      <c r="BG4" s="42"/>
      <c r="BH4" s="42"/>
      <c r="BI4" s="42"/>
      <c r="BJ4" s="42"/>
      <c r="BK4" s="42"/>
      <c r="BL4" s="42"/>
      <c r="BM4" s="42"/>
      <c r="BN4" s="42"/>
      <c r="BO4" s="42"/>
      <c r="BP4" s="42"/>
      <c r="BQ4" s="42"/>
      <c r="BR4" s="42"/>
      <c r="BS4" s="42"/>
      <c r="BT4" s="42"/>
      <c r="BU4" s="42"/>
      <c r="BV4" s="42"/>
      <c r="BW4" s="42"/>
    </row>
    <row r="5" spans="1:75" x14ac:dyDescent="0.35">
      <c r="B5" t="s">
        <v>7</v>
      </c>
      <c r="C5" s="4" t="s">
        <v>8</v>
      </c>
      <c r="H5" s="42"/>
      <c r="I5" s="42"/>
      <c r="J5" s="42"/>
      <c r="K5" s="42"/>
      <c r="L5" s="42"/>
      <c r="M5" s="42"/>
      <c r="N5" s="42"/>
      <c r="O5" s="42"/>
      <c r="P5" s="42"/>
      <c r="Q5" s="42"/>
      <c r="R5" s="42"/>
      <c r="S5" s="42"/>
      <c r="T5" s="42"/>
      <c r="U5" s="42"/>
      <c r="V5" s="42"/>
      <c r="W5" s="42"/>
      <c r="X5" s="42"/>
      <c r="Y5" s="42"/>
      <c r="Z5" s="42"/>
      <c r="AA5" s="42"/>
      <c r="AB5" s="42"/>
      <c r="AC5" s="42"/>
      <c r="AE5" s="42"/>
      <c r="AF5" s="42"/>
      <c r="AG5" s="42"/>
      <c r="AH5" s="42"/>
      <c r="AI5" s="42"/>
      <c r="AJ5" s="42"/>
      <c r="AK5" s="42"/>
      <c r="AL5" s="42"/>
      <c r="AM5" s="42"/>
      <c r="AN5" s="42"/>
      <c r="AO5" s="42"/>
      <c r="AP5" s="42"/>
      <c r="AQ5" s="42"/>
      <c r="AR5" s="42"/>
      <c r="AS5" s="42"/>
      <c r="AT5" s="42"/>
      <c r="AU5" s="42"/>
      <c r="AV5" s="42"/>
      <c r="AW5" s="42"/>
      <c r="AX5" s="42"/>
      <c r="AY5" s="42"/>
      <c r="AZ5" s="42"/>
      <c r="BB5" s="42"/>
      <c r="BC5" s="42"/>
      <c r="BD5" s="42"/>
      <c r="BE5" s="42"/>
      <c r="BF5" s="42"/>
      <c r="BG5" s="42"/>
      <c r="BH5" s="42"/>
      <c r="BI5" s="42"/>
      <c r="BJ5" s="42"/>
      <c r="BK5" s="42"/>
      <c r="BL5" s="42"/>
      <c r="BM5" s="42"/>
      <c r="BN5" s="42"/>
      <c r="BO5" s="42"/>
      <c r="BP5" s="42"/>
      <c r="BQ5" s="42"/>
      <c r="BR5" s="42"/>
      <c r="BS5" s="42"/>
      <c r="BT5" s="42"/>
      <c r="BU5" s="42"/>
      <c r="BV5" s="42"/>
      <c r="BW5" s="42"/>
    </row>
    <row r="6" spans="1:75" x14ac:dyDescent="0.35">
      <c r="B6" t="s">
        <v>9</v>
      </c>
      <c r="C6" s="4" t="s">
        <v>10</v>
      </c>
      <c r="H6" s="42"/>
      <c r="I6" s="42"/>
      <c r="J6" s="42"/>
      <c r="K6" s="42"/>
      <c r="L6" s="42"/>
      <c r="M6" s="42"/>
      <c r="N6" s="42"/>
      <c r="O6" s="42"/>
      <c r="P6" s="42"/>
      <c r="Q6" s="42"/>
      <c r="R6" s="42"/>
      <c r="S6" s="42"/>
      <c r="T6" s="42"/>
      <c r="U6" s="42"/>
      <c r="V6" s="42"/>
      <c r="W6" s="42"/>
      <c r="X6" s="42"/>
      <c r="Y6" s="42"/>
      <c r="Z6" s="42"/>
      <c r="AA6" s="42"/>
      <c r="AB6" s="42"/>
      <c r="AC6" s="42"/>
      <c r="AE6" s="42"/>
      <c r="AF6" s="42"/>
      <c r="AG6" s="42"/>
      <c r="AH6" s="42"/>
      <c r="AI6" s="42"/>
      <c r="AJ6" s="42"/>
      <c r="AK6" s="42"/>
      <c r="AL6" s="42"/>
      <c r="AM6" s="42"/>
      <c r="AN6" s="42"/>
      <c r="AO6" s="42"/>
      <c r="AP6" s="42"/>
      <c r="AQ6" s="42"/>
      <c r="AR6" s="42"/>
      <c r="AS6" s="42"/>
      <c r="AT6" s="42"/>
      <c r="AU6" s="42"/>
      <c r="AV6" s="42"/>
      <c r="AW6" s="42"/>
      <c r="AX6" s="42"/>
      <c r="AY6" s="42"/>
      <c r="AZ6" s="42"/>
      <c r="BB6" s="42"/>
      <c r="BC6" s="42"/>
      <c r="BD6" s="42"/>
      <c r="BE6" s="42"/>
      <c r="BF6" s="42"/>
      <c r="BG6" s="42"/>
      <c r="BH6" s="42"/>
      <c r="BI6" s="42"/>
      <c r="BJ6" s="42"/>
      <c r="BK6" s="42"/>
      <c r="BL6" s="42"/>
      <c r="BM6" s="42"/>
      <c r="BN6" s="42"/>
      <c r="BO6" s="42"/>
      <c r="BP6" s="42"/>
      <c r="BQ6" s="42"/>
      <c r="BR6" s="42"/>
      <c r="BS6" s="42"/>
      <c r="BT6" s="42"/>
      <c r="BU6" s="42"/>
      <c r="BV6" s="42"/>
      <c r="BW6" s="42"/>
    </row>
    <row r="7" spans="1:75" x14ac:dyDescent="0.35">
      <c r="C7" s="14"/>
      <c r="D7" s="14"/>
      <c r="H7" s="119" t="s">
        <v>11</v>
      </c>
      <c r="I7" s="119"/>
      <c r="J7" s="119"/>
      <c r="K7" s="119"/>
      <c r="L7" s="119"/>
      <c r="M7" s="119"/>
      <c r="N7" s="119"/>
      <c r="O7" s="119"/>
      <c r="P7" s="119"/>
      <c r="Q7" s="119"/>
      <c r="R7" s="119"/>
      <c r="S7" s="119"/>
      <c r="T7" s="119"/>
      <c r="U7" s="119"/>
      <c r="V7" s="119"/>
      <c r="W7" s="119"/>
      <c r="X7" s="119"/>
      <c r="Y7" s="119"/>
      <c r="Z7" s="119"/>
      <c r="AA7" s="119"/>
      <c r="AB7" s="119"/>
      <c r="AC7" s="119"/>
      <c r="AE7" s="120" t="s">
        <v>12</v>
      </c>
      <c r="AF7" s="120"/>
      <c r="AG7" s="120"/>
      <c r="AH7" s="120"/>
      <c r="AI7" s="120"/>
      <c r="AJ7" s="120"/>
      <c r="AK7" s="120"/>
      <c r="AL7" s="120"/>
      <c r="AM7" s="120"/>
      <c r="AN7" s="120"/>
      <c r="AO7" s="120"/>
      <c r="AP7" s="120"/>
      <c r="AQ7" s="120"/>
      <c r="AR7" s="120"/>
      <c r="AS7" s="120"/>
      <c r="AT7" s="120"/>
      <c r="AU7" s="120"/>
      <c r="AV7" s="120"/>
      <c r="AW7" s="120"/>
      <c r="AX7" s="120"/>
      <c r="AY7" s="120"/>
      <c r="AZ7" s="120"/>
      <c r="BB7" s="121" t="s">
        <v>13</v>
      </c>
      <c r="BC7" s="121"/>
      <c r="BD7" s="121"/>
      <c r="BE7" s="121"/>
      <c r="BF7" s="121"/>
      <c r="BG7" s="121"/>
      <c r="BH7" s="121"/>
      <c r="BI7" s="121"/>
      <c r="BJ7" s="121"/>
      <c r="BK7" s="121"/>
      <c r="BL7" s="121"/>
      <c r="BM7" s="121"/>
      <c r="BN7" s="121"/>
      <c r="BO7" s="121"/>
      <c r="BP7" s="121"/>
      <c r="BQ7" s="121"/>
      <c r="BR7" s="121"/>
      <c r="BS7" s="121"/>
      <c r="BT7" s="121"/>
      <c r="BU7" s="121"/>
      <c r="BV7" s="121"/>
      <c r="BW7" s="121"/>
    </row>
    <row r="8" spans="1:75" x14ac:dyDescent="0.35">
      <c r="C8" s="14"/>
      <c r="D8" s="14"/>
      <c r="H8" s="54">
        <v>2003</v>
      </c>
      <c r="I8" s="54">
        <v>2004</v>
      </c>
      <c r="J8" s="54">
        <v>2005</v>
      </c>
      <c r="K8" s="54">
        <v>2006</v>
      </c>
      <c r="L8" s="54">
        <v>2007</v>
      </c>
      <c r="M8" s="54">
        <v>2008</v>
      </c>
      <c r="N8" s="54">
        <v>2009</v>
      </c>
      <c r="O8" s="54">
        <v>2010</v>
      </c>
      <c r="P8" s="54">
        <v>2011</v>
      </c>
      <c r="Q8" s="54">
        <v>2012</v>
      </c>
      <c r="R8" s="54">
        <v>2013</v>
      </c>
      <c r="S8" s="54">
        <v>2014</v>
      </c>
      <c r="T8" s="54">
        <v>2015</v>
      </c>
      <c r="U8" s="54">
        <v>2016</v>
      </c>
      <c r="V8" s="54">
        <v>2017</v>
      </c>
      <c r="W8" s="54">
        <v>2018</v>
      </c>
      <c r="X8" s="54">
        <v>2019</v>
      </c>
      <c r="Y8" s="54">
        <v>2020</v>
      </c>
      <c r="Z8" s="54">
        <v>2021</v>
      </c>
      <c r="AA8" s="54">
        <v>2022</v>
      </c>
      <c r="AB8" s="54">
        <v>2023</v>
      </c>
      <c r="AC8" s="54">
        <v>2024</v>
      </c>
    </row>
    <row r="9" spans="1:75" x14ac:dyDescent="0.35">
      <c r="B9" s="104" t="s">
        <v>14</v>
      </c>
      <c r="C9" s="104" t="s">
        <v>15</v>
      </c>
      <c r="D9" s="104" t="s">
        <v>16</v>
      </c>
      <c r="E9" s="104" t="str">
        <f>_xlfn.CONCAT("Expenditure (",C2,"), ",C4," ",C6,"")</f>
        <v>Expenditure (2022-23), FDJ thousands</v>
      </c>
      <c r="F9" s="104" t="s">
        <v>17</v>
      </c>
      <c r="G9" s="104" t="s">
        <v>18</v>
      </c>
      <c r="H9" s="105"/>
      <c r="I9" s="105"/>
      <c r="J9" s="105"/>
      <c r="K9" s="105"/>
      <c r="L9" s="105"/>
      <c r="M9" s="105"/>
      <c r="N9" s="105"/>
      <c r="O9" s="105"/>
      <c r="P9" s="105">
        <v>2011</v>
      </c>
      <c r="Q9" s="105">
        <v>2012</v>
      </c>
      <c r="R9" s="105">
        <v>2013</v>
      </c>
      <c r="S9" s="105">
        <v>2014</v>
      </c>
      <c r="T9" s="105">
        <v>2015</v>
      </c>
      <c r="U9" s="105">
        <v>2016</v>
      </c>
      <c r="V9" s="105" t="s">
        <v>19</v>
      </c>
      <c r="W9" s="105" t="s">
        <v>20</v>
      </c>
      <c r="X9" s="105" t="s">
        <v>21</v>
      </c>
      <c r="Y9" s="105" t="s">
        <v>22</v>
      </c>
      <c r="Z9" s="105" t="s">
        <v>23</v>
      </c>
      <c r="AA9" s="105" t="s">
        <v>2</v>
      </c>
      <c r="AB9" s="105" t="s">
        <v>24</v>
      </c>
      <c r="AC9" s="105" t="s">
        <v>25</v>
      </c>
      <c r="AE9" s="50">
        <f t="shared" ref="AE9:AL9" si="0">H9</f>
        <v>0</v>
      </c>
      <c r="AF9" s="50">
        <f t="shared" si="0"/>
        <v>0</v>
      </c>
      <c r="AG9" s="50">
        <f t="shared" si="0"/>
        <v>0</v>
      </c>
      <c r="AH9" s="50">
        <f t="shared" si="0"/>
        <v>0</v>
      </c>
      <c r="AI9" s="50">
        <f t="shared" si="0"/>
        <v>0</v>
      </c>
      <c r="AJ9" s="50">
        <f t="shared" si="0"/>
        <v>0</v>
      </c>
      <c r="AK9" s="50">
        <f t="shared" si="0"/>
        <v>0</v>
      </c>
      <c r="AL9" s="50">
        <f t="shared" si="0"/>
        <v>0</v>
      </c>
      <c r="AM9" s="105">
        <f t="shared" ref="AM9" si="1">P9</f>
        <v>2011</v>
      </c>
      <c r="AN9" s="105">
        <f t="shared" ref="AN9" si="2">Q9</f>
        <v>2012</v>
      </c>
      <c r="AO9" s="105">
        <f t="shared" ref="AO9:AZ9" si="3">R9</f>
        <v>2013</v>
      </c>
      <c r="AP9" s="105">
        <f t="shared" si="3"/>
        <v>2014</v>
      </c>
      <c r="AQ9" s="105">
        <f t="shared" si="3"/>
        <v>2015</v>
      </c>
      <c r="AR9" s="105">
        <f t="shared" si="3"/>
        <v>2016</v>
      </c>
      <c r="AS9" s="105" t="str">
        <f t="shared" si="3"/>
        <v>2016-17</v>
      </c>
      <c r="AT9" s="105" t="str">
        <f t="shared" si="3"/>
        <v>2017-18</v>
      </c>
      <c r="AU9" s="105" t="str">
        <f t="shared" si="3"/>
        <v>2018-19</v>
      </c>
      <c r="AV9" s="105" t="str">
        <f t="shared" si="3"/>
        <v>2019-20</v>
      </c>
      <c r="AW9" s="105" t="str">
        <f t="shared" si="3"/>
        <v>2020-21</v>
      </c>
      <c r="AX9" s="105" t="str">
        <f t="shared" si="3"/>
        <v>2021-22</v>
      </c>
      <c r="AY9" s="105" t="str">
        <f t="shared" si="3"/>
        <v>2022-23</v>
      </c>
      <c r="AZ9" s="105" t="str">
        <f t="shared" si="3"/>
        <v>2023-24</v>
      </c>
      <c r="BB9" s="50">
        <f t="shared" ref="BB9:BI9" si="4">H9</f>
        <v>0</v>
      </c>
      <c r="BC9" s="50">
        <f t="shared" si="4"/>
        <v>0</v>
      </c>
      <c r="BD9" s="50">
        <f t="shared" si="4"/>
        <v>0</v>
      </c>
      <c r="BE9" s="50">
        <f t="shared" si="4"/>
        <v>0</v>
      </c>
      <c r="BF9" s="50">
        <f t="shared" si="4"/>
        <v>0</v>
      </c>
      <c r="BG9" s="50">
        <f t="shared" si="4"/>
        <v>0</v>
      </c>
      <c r="BH9" s="50">
        <f t="shared" si="4"/>
        <v>0</v>
      </c>
      <c r="BI9" s="50">
        <f t="shared" si="4"/>
        <v>0</v>
      </c>
      <c r="BJ9" s="105">
        <f t="shared" ref="BJ9:BW9" si="5">P9</f>
        <v>2011</v>
      </c>
      <c r="BK9" s="105">
        <f t="shared" si="5"/>
        <v>2012</v>
      </c>
      <c r="BL9" s="105">
        <f t="shared" si="5"/>
        <v>2013</v>
      </c>
      <c r="BM9" s="105">
        <f t="shared" si="5"/>
        <v>2014</v>
      </c>
      <c r="BN9" s="105">
        <f t="shared" si="5"/>
        <v>2015</v>
      </c>
      <c r="BO9" s="105">
        <f t="shared" si="5"/>
        <v>2016</v>
      </c>
      <c r="BP9" s="105" t="str">
        <f t="shared" si="5"/>
        <v>2016-17</v>
      </c>
      <c r="BQ9" s="105" t="str">
        <f t="shared" si="5"/>
        <v>2017-18</v>
      </c>
      <c r="BR9" s="105" t="str">
        <f t="shared" si="5"/>
        <v>2018-19</v>
      </c>
      <c r="BS9" s="105" t="str">
        <f t="shared" si="5"/>
        <v>2019-20</v>
      </c>
      <c r="BT9" s="105" t="str">
        <f t="shared" si="5"/>
        <v>2020-21</v>
      </c>
      <c r="BU9" s="105" t="str">
        <f t="shared" si="5"/>
        <v>2021-22</v>
      </c>
      <c r="BV9" s="105" t="str">
        <f t="shared" si="5"/>
        <v>2022-23</v>
      </c>
      <c r="BW9" s="105" t="str">
        <f t="shared" si="5"/>
        <v>2023-24</v>
      </c>
    </row>
    <row r="10" spans="1:75" ht="16" customHeight="1" x14ac:dyDescent="0.35">
      <c r="A10">
        <v>1</v>
      </c>
      <c r="B10" s="4" t="s">
        <v>26</v>
      </c>
      <c r="C10" s="4">
        <v>2013</v>
      </c>
      <c r="D10" s="51" t="s">
        <v>27</v>
      </c>
      <c r="E10" s="6">
        <f t="shared" ref="E10:E27" si="6">_xlfn.XLOOKUP($C$2,$R$9:$AC$9,R10:AC10)</f>
        <v>55000</v>
      </c>
      <c r="F10" s="4" t="s">
        <v>28</v>
      </c>
      <c r="G10" s="4" t="s">
        <v>29</v>
      </c>
      <c r="H10" s="5"/>
      <c r="I10" s="5"/>
      <c r="J10" s="5"/>
      <c r="K10" s="5"/>
      <c r="L10" s="5"/>
      <c r="M10" s="5"/>
      <c r="N10" s="5"/>
      <c r="O10" s="5"/>
      <c r="P10" s="5"/>
      <c r="Q10" s="5"/>
      <c r="R10" s="5">
        <v>3240</v>
      </c>
      <c r="S10" s="5">
        <v>3000</v>
      </c>
      <c r="T10" s="5">
        <v>8000</v>
      </c>
      <c r="U10" s="5">
        <v>13000</v>
      </c>
      <c r="V10" s="5">
        <v>14000</v>
      </c>
      <c r="W10" s="5">
        <v>37200.35</v>
      </c>
      <c r="X10" s="5">
        <v>47434.559999999998</v>
      </c>
      <c r="Y10" s="5">
        <v>46000</v>
      </c>
      <c r="Z10" s="5">
        <v>55301</v>
      </c>
      <c r="AA10" s="5">
        <v>53956.957999999999</v>
      </c>
      <c r="AB10" s="5">
        <v>55000</v>
      </c>
      <c r="AC10" s="5">
        <v>78156</v>
      </c>
      <c r="AE10" s="4" t="str">
        <f t="shared" ref="AE10:AE27" si="7">IF(H10=0,"","*")</f>
        <v/>
      </c>
      <c r="AF10" s="4" t="str">
        <f t="shared" ref="AF10:AF27" si="8">IF(I10=0,"","*")</f>
        <v/>
      </c>
      <c r="AG10" s="4" t="str">
        <f t="shared" ref="AG10:AG27" si="9">IF(J10=0,"","*")</f>
        <v/>
      </c>
      <c r="AH10" s="4" t="str">
        <f t="shared" ref="AH10:AH27" si="10">IF(K10=0,"","*")</f>
        <v/>
      </c>
      <c r="AI10" s="4" t="str">
        <f t="shared" ref="AI10:AI27" si="11">IF(L10=0,"","*")</f>
        <v/>
      </c>
      <c r="AJ10" s="4" t="str">
        <f t="shared" ref="AJ10:AJ27" si="12">IF(M10=0,"","*")</f>
        <v/>
      </c>
      <c r="AK10" s="4" t="str">
        <f t="shared" ref="AK10:AK27" si="13">IF(N10=0,"","*")</f>
        <v/>
      </c>
      <c r="AL10" s="4" t="str">
        <f t="shared" ref="AL10:AL27" si="14">IF(O10=0,"","*")</f>
        <v/>
      </c>
      <c r="AM10" s="99" t="str">
        <f t="shared" ref="AM10:AM27" si="15">IF(P10=0,"","*")</f>
        <v/>
      </c>
      <c r="AN10" s="99" t="str">
        <f t="shared" ref="AN10" si="16">IF(Q10=0,"","*")</f>
        <v/>
      </c>
      <c r="AO10" s="99" t="s">
        <v>30</v>
      </c>
      <c r="AP10" s="99" t="s">
        <v>31</v>
      </c>
      <c r="AQ10" s="99" t="s">
        <v>32</v>
      </c>
      <c r="AR10" s="99" t="s">
        <v>1332</v>
      </c>
      <c r="AS10" s="99" t="s">
        <v>33</v>
      </c>
      <c r="AT10" s="99" t="s">
        <v>34</v>
      </c>
      <c r="AU10" s="99" t="s">
        <v>35</v>
      </c>
      <c r="AV10" s="99" t="s">
        <v>36</v>
      </c>
      <c r="AW10" s="99" t="s">
        <v>37</v>
      </c>
      <c r="AX10" s="99" t="s">
        <v>38</v>
      </c>
      <c r="AY10" s="99" t="s">
        <v>39</v>
      </c>
      <c r="AZ10" s="99" t="s">
        <v>40</v>
      </c>
      <c r="BB10" s="4" t="str">
        <f t="shared" ref="BB10:BB27" si="17">IF(H10=0,"","*")</f>
        <v/>
      </c>
      <c r="BC10" s="4" t="str">
        <f t="shared" ref="BC10:BC27" si="18">IF(I10=0,"","*")</f>
        <v/>
      </c>
      <c r="BD10" s="4" t="str">
        <f t="shared" ref="BD10:BD27" si="19">IF(J10=0,"","*")</f>
        <v/>
      </c>
      <c r="BE10" s="4" t="str">
        <f t="shared" ref="BE10:BE27" si="20">IF(K10=0,"","*")</f>
        <v/>
      </c>
      <c r="BF10" s="4" t="str">
        <f t="shared" ref="BF10:BF27" si="21">IF(L10=0,"","*")</f>
        <v/>
      </c>
      <c r="BG10" s="4" t="str">
        <f t="shared" ref="BG10:BG27" si="22">IF(M10=0,"","*")</f>
        <v/>
      </c>
      <c r="BH10" s="4" t="str">
        <f t="shared" ref="BH10:BH27" si="23">IF(N10=0,"","*")</f>
        <v/>
      </c>
      <c r="BI10" s="4" t="str">
        <f t="shared" ref="BI10:BI27" si="24">IF(O10=0,"","*")</f>
        <v/>
      </c>
      <c r="BJ10" s="4" t="str">
        <f t="shared" ref="BJ10" si="25">IF(P10=0,"","*")</f>
        <v/>
      </c>
      <c r="BK10" s="4" t="str">
        <f>IF(Q10=0,"","*")</f>
        <v/>
      </c>
      <c r="BL10" s="4" t="s">
        <v>41</v>
      </c>
      <c r="BM10" s="4" t="s">
        <v>41</v>
      </c>
      <c r="BN10" s="4" t="s">
        <v>41</v>
      </c>
      <c r="BO10" s="4" t="s">
        <v>41</v>
      </c>
      <c r="BP10" s="4" t="s">
        <v>41</v>
      </c>
      <c r="BQ10" s="4" t="s">
        <v>41</v>
      </c>
      <c r="BR10" s="4" t="s">
        <v>41</v>
      </c>
      <c r="BS10" s="4" t="s">
        <v>41</v>
      </c>
      <c r="BT10" s="4" t="s">
        <v>41</v>
      </c>
      <c r="BU10" s="4" t="s">
        <v>41</v>
      </c>
      <c r="BV10" s="4" t="s">
        <v>41</v>
      </c>
      <c r="BW10" s="4" t="s">
        <v>41</v>
      </c>
    </row>
    <row r="11" spans="1:75" x14ac:dyDescent="0.35">
      <c r="A11">
        <v>2</v>
      </c>
      <c r="B11" s="4" t="s">
        <v>42</v>
      </c>
      <c r="C11" s="4">
        <v>2013</v>
      </c>
      <c r="D11" s="51" t="s">
        <v>27</v>
      </c>
      <c r="E11" s="6">
        <f t="shared" si="6"/>
        <v>34000</v>
      </c>
      <c r="F11" s="4" t="s">
        <v>28</v>
      </c>
      <c r="G11" s="4" t="s">
        <v>43</v>
      </c>
      <c r="H11" s="5"/>
      <c r="I11" s="5"/>
      <c r="J11" s="5"/>
      <c r="K11" s="5"/>
      <c r="L11" s="5"/>
      <c r="M11" s="5"/>
      <c r="N11" s="5"/>
      <c r="O11" s="5"/>
      <c r="P11" s="5"/>
      <c r="Q11" s="5">
        <v>15000</v>
      </c>
      <c r="R11" s="5">
        <v>22660</v>
      </c>
      <c r="S11" s="5">
        <v>22011.22</v>
      </c>
      <c r="T11" s="5">
        <v>22000</v>
      </c>
      <c r="U11" s="5">
        <v>22000</v>
      </c>
      <c r="V11" s="5">
        <v>23200</v>
      </c>
      <c r="W11" s="5">
        <v>38050.930999999997</v>
      </c>
      <c r="X11" s="5">
        <v>38050.930999999997</v>
      </c>
      <c r="Y11" s="5">
        <v>36000</v>
      </c>
      <c r="Z11" s="5">
        <v>38336</v>
      </c>
      <c r="AA11" s="5">
        <v>31667.542000000001</v>
      </c>
      <c r="AB11" s="5">
        <v>34000</v>
      </c>
      <c r="AC11" s="5">
        <v>45552</v>
      </c>
      <c r="AE11" s="4" t="str">
        <f t="shared" si="7"/>
        <v/>
      </c>
      <c r="AF11" s="4" t="str">
        <f t="shared" si="8"/>
        <v/>
      </c>
      <c r="AG11" s="4" t="str">
        <f t="shared" si="9"/>
        <v/>
      </c>
      <c r="AH11" s="4" t="str">
        <f t="shared" si="10"/>
        <v/>
      </c>
      <c r="AI11" s="4" t="str">
        <f t="shared" si="11"/>
        <v/>
      </c>
      <c r="AJ11" s="4" t="str">
        <f t="shared" si="12"/>
        <v/>
      </c>
      <c r="AK11" s="4" t="str">
        <f t="shared" si="13"/>
        <v/>
      </c>
      <c r="AL11" s="4" t="str">
        <f t="shared" si="14"/>
        <v/>
      </c>
      <c r="AM11" s="99" t="str">
        <f t="shared" si="15"/>
        <v/>
      </c>
      <c r="AN11" s="99" t="s">
        <v>44</v>
      </c>
      <c r="AO11" s="99" t="s">
        <v>30</v>
      </c>
      <c r="AP11" s="99" t="s">
        <v>31</v>
      </c>
      <c r="AQ11" s="99" t="s">
        <v>32</v>
      </c>
      <c r="AR11" s="99" t="s">
        <v>1332</v>
      </c>
      <c r="AS11" s="99" t="s">
        <v>33</v>
      </c>
      <c r="AT11" s="99" t="s">
        <v>34</v>
      </c>
      <c r="AU11" s="99" t="s">
        <v>35</v>
      </c>
      <c r="AV11" s="99" t="s">
        <v>36</v>
      </c>
      <c r="AW11" s="99" t="s">
        <v>37</v>
      </c>
      <c r="AX11" s="99" t="s">
        <v>38</v>
      </c>
      <c r="AY11" s="99" t="s">
        <v>39</v>
      </c>
      <c r="AZ11" s="99" t="s">
        <v>40</v>
      </c>
      <c r="BB11" s="4" t="str">
        <f t="shared" si="17"/>
        <v/>
      </c>
      <c r="BC11" s="4" t="str">
        <f t="shared" si="18"/>
        <v/>
      </c>
      <c r="BD11" s="4" t="str">
        <f t="shared" si="19"/>
        <v/>
      </c>
      <c r="BE11" s="4" t="str">
        <f t="shared" si="20"/>
        <v/>
      </c>
      <c r="BF11" s="4" t="str">
        <f t="shared" si="21"/>
        <v/>
      </c>
      <c r="BG11" s="4" t="str">
        <f t="shared" si="22"/>
        <v/>
      </c>
      <c r="BH11" s="4" t="str">
        <f t="shared" si="23"/>
        <v/>
      </c>
      <c r="BI11" s="4" t="str">
        <f t="shared" si="24"/>
        <v/>
      </c>
      <c r="BJ11" s="4" t="str">
        <f t="shared" ref="BJ11:BJ27" si="26">IF(P11=0,"","*")</f>
        <v/>
      </c>
      <c r="BK11" s="4" t="s">
        <v>41</v>
      </c>
      <c r="BL11" s="4" t="s">
        <v>41</v>
      </c>
      <c r="BM11" s="4" t="s">
        <v>41</v>
      </c>
      <c r="BN11" s="4" t="s">
        <v>41</v>
      </c>
      <c r="BO11" s="4" t="s">
        <v>41</v>
      </c>
      <c r="BP11" s="4" t="s">
        <v>41</v>
      </c>
      <c r="BQ11" s="4" t="s">
        <v>41</v>
      </c>
      <c r="BR11" s="4" t="s">
        <v>41</v>
      </c>
      <c r="BS11" s="4" t="s">
        <v>41</v>
      </c>
      <c r="BT11" s="4" t="s">
        <v>41</v>
      </c>
      <c r="BU11" s="4" t="s">
        <v>41</v>
      </c>
      <c r="BV11" s="4" t="s">
        <v>41</v>
      </c>
      <c r="BW11" s="4" t="s">
        <v>41</v>
      </c>
    </row>
    <row r="12" spans="1:75" x14ac:dyDescent="0.35">
      <c r="A12">
        <v>3</v>
      </c>
      <c r="B12" s="4" t="s">
        <v>45</v>
      </c>
      <c r="C12" s="4">
        <v>2013</v>
      </c>
      <c r="D12" s="51" t="s">
        <v>27</v>
      </c>
      <c r="E12" s="6">
        <f t="shared" si="6"/>
        <v>13741.620999999999</v>
      </c>
      <c r="F12" s="4" t="s">
        <v>28</v>
      </c>
      <c r="G12" s="4" t="s">
        <v>46</v>
      </c>
      <c r="H12" s="5"/>
      <c r="I12" s="5"/>
      <c r="J12" s="5"/>
      <c r="K12" s="5"/>
      <c r="L12" s="5"/>
      <c r="M12" s="5"/>
      <c r="N12" s="5"/>
      <c r="O12" s="5"/>
      <c r="P12" s="5"/>
      <c r="Q12" s="5">
        <v>4400</v>
      </c>
      <c r="R12" s="5">
        <v>5990</v>
      </c>
      <c r="S12" s="5">
        <v>4530</v>
      </c>
      <c r="T12" s="5">
        <v>2000</v>
      </c>
      <c r="U12" s="5">
        <v>3200</v>
      </c>
      <c r="V12" s="5">
        <v>3500</v>
      </c>
      <c r="W12" s="5">
        <v>6807.5889999999999</v>
      </c>
      <c r="X12" s="5">
        <v>9312.9359999999997</v>
      </c>
      <c r="Y12" s="5">
        <v>8000</v>
      </c>
      <c r="Z12" s="5">
        <v>12386</v>
      </c>
      <c r="AA12" s="5">
        <v>11312</v>
      </c>
      <c r="AB12" s="5">
        <v>13741.620999999999</v>
      </c>
      <c r="AC12" s="5">
        <v>19911.48</v>
      </c>
      <c r="AE12" s="4" t="str">
        <f t="shared" si="7"/>
        <v/>
      </c>
      <c r="AF12" s="4" t="str">
        <f t="shared" si="8"/>
        <v/>
      </c>
      <c r="AG12" s="4" t="str">
        <f t="shared" si="9"/>
        <v/>
      </c>
      <c r="AH12" s="4" t="str">
        <f t="shared" si="10"/>
        <v/>
      </c>
      <c r="AI12" s="4" t="str">
        <f t="shared" si="11"/>
        <v/>
      </c>
      <c r="AJ12" s="4" t="str">
        <f t="shared" si="12"/>
        <v/>
      </c>
      <c r="AK12" s="4" t="str">
        <f t="shared" si="13"/>
        <v/>
      </c>
      <c r="AL12" s="4" t="str">
        <f t="shared" si="14"/>
        <v/>
      </c>
      <c r="AM12" s="99" t="str">
        <f t="shared" si="15"/>
        <v/>
      </c>
      <c r="AN12" s="99" t="s">
        <v>44</v>
      </c>
      <c r="AO12" s="99" t="s">
        <v>30</v>
      </c>
      <c r="AP12" s="99" t="s">
        <v>31</v>
      </c>
      <c r="AQ12" s="99" t="s">
        <v>32</v>
      </c>
      <c r="AR12" s="99" t="s">
        <v>1332</v>
      </c>
      <c r="AS12" s="99" t="s">
        <v>33</v>
      </c>
      <c r="AT12" s="99" t="s">
        <v>34</v>
      </c>
      <c r="AU12" s="99" t="s">
        <v>35</v>
      </c>
      <c r="AV12" s="99" t="s">
        <v>36</v>
      </c>
      <c r="AW12" s="99" t="s">
        <v>37</v>
      </c>
      <c r="AX12" s="99" t="s">
        <v>38</v>
      </c>
      <c r="AY12" s="99" t="s">
        <v>39</v>
      </c>
      <c r="AZ12" s="99" t="s">
        <v>40</v>
      </c>
      <c r="BB12" s="4" t="str">
        <f t="shared" si="17"/>
        <v/>
      </c>
      <c r="BC12" s="4" t="str">
        <f t="shared" si="18"/>
        <v/>
      </c>
      <c r="BD12" s="4" t="str">
        <f t="shared" si="19"/>
        <v/>
      </c>
      <c r="BE12" s="4" t="str">
        <f t="shared" si="20"/>
        <v/>
      </c>
      <c r="BF12" s="4" t="str">
        <f t="shared" si="21"/>
        <v/>
      </c>
      <c r="BG12" s="4" t="str">
        <f t="shared" si="22"/>
        <v/>
      </c>
      <c r="BH12" s="4" t="str">
        <f t="shared" si="23"/>
        <v/>
      </c>
      <c r="BI12" s="4" t="str">
        <f t="shared" si="24"/>
        <v/>
      </c>
      <c r="BJ12" s="4" t="str">
        <f t="shared" si="26"/>
        <v/>
      </c>
      <c r="BK12" s="4" t="s">
        <v>41</v>
      </c>
      <c r="BL12" s="4" t="s">
        <v>41</v>
      </c>
      <c r="BM12" s="4" t="s">
        <v>41</v>
      </c>
      <c r="BN12" s="4" t="s">
        <v>41</v>
      </c>
      <c r="BO12" s="4" t="s">
        <v>41</v>
      </c>
      <c r="BP12" s="4" t="s">
        <v>41</v>
      </c>
      <c r="BQ12" s="4" t="s">
        <v>41</v>
      </c>
      <c r="BR12" s="4" t="s">
        <v>41</v>
      </c>
      <c r="BS12" s="4" t="s">
        <v>41</v>
      </c>
      <c r="BT12" s="4" t="s">
        <v>41</v>
      </c>
      <c r="BU12" s="4" t="s">
        <v>41</v>
      </c>
      <c r="BV12" s="4" t="s">
        <v>41</v>
      </c>
      <c r="BW12" s="4" t="s">
        <v>41</v>
      </c>
    </row>
    <row r="13" spans="1:75" x14ac:dyDescent="0.35">
      <c r="A13">
        <v>4</v>
      </c>
      <c r="B13" s="4" t="s">
        <v>47</v>
      </c>
      <c r="C13" s="80">
        <v>42767</v>
      </c>
      <c r="D13" s="51" t="s">
        <v>27</v>
      </c>
      <c r="E13" s="6">
        <f t="shared" si="6"/>
        <v>10788.540999999999</v>
      </c>
      <c r="F13" s="4" t="s">
        <v>28</v>
      </c>
      <c r="G13" s="4" t="s">
        <v>48</v>
      </c>
      <c r="H13" s="5"/>
      <c r="I13" s="5"/>
      <c r="J13" s="5"/>
      <c r="K13" s="5"/>
      <c r="L13" s="5"/>
      <c r="M13" s="5"/>
      <c r="N13" s="5"/>
      <c r="O13" s="5"/>
      <c r="P13" s="5"/>
      <c r="Q13" s="5"/>
      <c r="R13" s="5"/>
      <c r="S13" s="5"/>
      <c r="T13" s="5"/>
      <c r="U13" s="5"/>
      <c r="V13" s="5"/>
      <c r="W13" s="5">
        <v>7974.7359999999999</v>
      </c>
      <c r="X13" s="5">
        <v>6850.5190000000002</v>
      </c>
      <c r="Y13" s="5">
        <v>5000</v>
      </c>
      <c r="Z13" s="5">
        <v>9356</v>
      </c>
      <c r="AA13" s="5">
        <v>10788.540999999999</v>
      </c>
      <c r="AB13" s="5">
        <v>10788.540999999999</v>
      </c>
      <c r="AC13" s="5">
        <v>16360.031999999999</v>
      </c>
      <c r="AE13" s="4" t="str">
        <f t="shared" si="7"/>
        <v/>
      </c>
      <c r="AF13" s="4" t="str">
        <f t="shared" si="8"/>
        <v/>
      </c>
      <c r="AG13" s="4" t="str">
        <f t="shared" si="9"/>
        <v/>
      </c>
      <c r="AH13" s="4" t="str">
        <f t="shared" si="10"/>
        <v/>
      </c>
      <c r="AI13" s="4" t="str">
        <f t="shared" si="11"/>
        <v/>
      </c>
      <c r="AJ13" s="4" t="str">
        <f t="shared" si="12"/>
        <v/>
      </c>
      <c r="AK13" s="4" t="str">
        <f t="shared" si="13"/>
        <v/>
      </c>
      <c r="AL13" s="4" t="str">
        <f t="shared" si="14"/>
        <v/>
      </c>
      <c r="AM13" s="99" t="str">
        <f t="shared" si="15"/>
        <v/>
      </c>
      <c r="AN13" s="99" t="str">
        <f>IF(Q13=0,"","*")</f>
        <v/>
      </c>
      <c r="AO13" s="99" t="str">
        <f>IF(R13=0,"","*")</f>
        <v/>
      </c>
      <c r="AP13" s="99" t="str">
        <f>IF(S13=0,"","*")</f>
        <v/>
      </c>
      <c r="AQ13" s="99" t="str">
        <f>IF(T13=0,"","*")</f>
        <v/>
      </c>
      <c r="AR13" s="99" t="str">
        <f t="shared" ref="AR13:AR24" si="27">IF(U13=0,"","*")</f>
        <v/>
      </c>
      <c r="AS13" s="99" t="str">
        <f>IF(V13=0,"","*")</f>
        <v/>
      </c>
      <c r="AT13" s="99" t="s">
        <v>34</v>
      </c>
      <c r="AU13" s="99" t="s">
        <v>35</v>
      </c>
      <c r="AV13" s="99" t="s">
        <v>36</v>
      </c>
      <c r="AW13" s="99" t="s">
        <v>37</v>
      </c>
      <c r="AX13" s="99" t="s">
        <v>38</v>
      </c>
      <c r="AY13" s="99" t="s">
        <v>39</v>
      </c>
      <c r="AZ13" s="99" t="s">
        <v>40</v>
      </c>
      <c r="BB13" s="4" t="str">
        <f t="shared" si="17"/>
        <v/>
      </c>
      <c r="BC13" s="4" t="str">
        <f t="shared" si="18"/>
        <v/>
      </c>
      <c r="BD13" s="4" t="str">
        <f t="shared" si="19"/>
        <v/>
      </c>
      <c r="BE13" s="4" t="str">
        <f t="shared" si="20"/>
        <v/>
      </c>
      <c r="BF13" s="4" t="str">
        <f t="shared" si="21"/>
        <v/>
      </c>
      <c r="BG13" s="4" t="str">
        <f t="shared" si="22"/>
        <v/>
      </c>
      <c r="BH13" s="4" t="str">
        <f t="shared" si="23"/>
        <v/>
      </c>
      <c r="BI13" s="4" t="str">
        <f t="shared" si="24"/>
        <v/>
      </c>
      <c r="BJ13" s="4" t="str">
        <f t="shared" si="26"/>
        <v/>
      </c>
      <c r="BK13" s="4" t="str">
        <f t="shared" ref="BK13:BP13" si="28">IF(Q13=0,"","*")</f>
        <v/>
      </c>
      <c r="BL13" s="4" t="str">
        <f t="shared" si="28"/>
        <v/>
      </c>
      <c r="BM13" s="4" t="str">
        <f t="shared" si="28"/>
        <v/>
      </c>
      <c r="BN13" s="4" t="str">
        <f t="shared" si="28"/>
        <v/>
      </c>
      <c r="BO13" s="4" t="str">
        <f t="shared" si="28"/>
        <v/>
      </c>
      <c r="BP13" s="4" t="str">
        <f t="shared" si="28"/>
        <v/>
      </c>
      <c r="BQ13" s="4" t="s">
        <v>41</v>
      </c>
      <c r="BR13" s="4" t="s">
        <v>41</v>
      </c>
      <c r="BS13" s="4" t="s">
        <v>41</v>
      </c>
      <c r="BT13" s="4" t="s">
        <v>41</v>
      </c>
      <c r="BU13" s="4" t="s">
        <v>41</v>
      </c>
      <c r="BV13" s="4" t="s">
        <v>41</v>
      </c>
      <c r="BW13" s="4" t="s">
        <v>41</v>
      </c>
    </row>
    <row r="14" spans="1:75" x14ac:dyDescent="0.35">
      <c r="A14">
        <v>5</v>
      </c>
      <c r="B14" s="4" t="s">
        <v>49</v>
      </c>
      <c r="C14" s="4">
        <v>2010</v>
      </c>
      <c r="D14" s="51" t="s">
        <v>27</v>
      </c>
      <c r="E14" s="6">
        <f t="shared" si="6"/>
        <v>800</v>
      </c>
      <c r="F14" s="4" t="s">
        <v>28</v>
      </c>
      <c r="G14" s="4" t="s">
        <v>46</v>
      </c>
      <c r="H14" s="5"/>
      <c r="I14" s="5"/>
      <c r="J14" s="5"/>
      <c r="K14" s="5"/>
      <c r="L14" s="5"/>
      <c r="M14" s="5"/>
      <c r="N14" s="5"/>
      <c r="O14" s="5"/>
      <c r="P14" s="5"/>
      <c r="Q14" s="5"/>
      <c r="R14" s="5"/>
      <c r="S14" s="5">
        <v>1300</v>
      </c>
      <c r="T14" s="5">
        <v>1000</v>
      </c>
      <c r="U14" s="5">
        <v>500</v>
      </c>
      <c r="V14" s="5">
        <v>500</v>
      </c>
      <c r="W14" s="5">
        <v>1651.35</v>
      </c>
      <c r="X14" s="5">
        <v>1651.35</v>
      </c>
      <c r="Y14" s="5">
        <v>900</v>
      </c>
      <c r="Z14" s="5">
        <v>1200</v>
      </c>
      <c r="AA14" s="5">
        <v>555.70000000000005</v>
      </c>
      <c r="AB14" s="5">
        <v>800</v>
      </c>
      <c r="AC14" s="5">
        <v>800</v>
      </c>
      <c r="AE14" s="4" t="str">
        <f t="shared" si="7"/>
        <v/>
      </c>
      <c r="AF14" s="4" t="str">
        <f t="shared" si="8"/>
        <v/>
      </c>
      <c r="AG14" s="4" t="str">
        <f t="shared" si="9"/>
        <v/>
      </c>
      <c r="AH14" s="4" t="str">
        <f t="shared" si="10"/>
        <v/>
      </c>
      <c r="AI14" s="4" t="str">
        <f t="shared" si="11"/>
        <v/>
      </c>
      <c r="AJ14" s="4" t="str">
        <f t="shared" si="12"/>
        <v/>
      </c>
      <c r="AK14" s="4" t="str">
        <f t="shared" si="13"/>
        <v/>
      </c>
      <c r="AL14" s="4" t="str">
        <f t="shared" si="14"/>
        <v/>
      </c>
      <c r="AM14" s="99" t="str">
        <f t="shared" si="15"/>
        <v/>
      </c>
      <c r="AN14" s="99" t="str">
        <f>IF(Q14=0,"","*")</f>
        <v/>
      </c>
      <c r="AO14" s="99" t="str">
        <f>IF(R14=0,"","*")</f>
        <v/>
      </c>
      <c r="AP14" s="99" t="s">
        <v>31</v>
      </c>
      <c r="AQ14" s="99" t="s">
        <v>32</v>
      </c>
      <c r="AR14" s="99" t="s">
        <v>1332</v>
      </c>
      <c r="AS14" s="99" t="s">
        <v>33</v>
      </c>
      <c r="AT14" s="99" t="s">
        <v>34</v>
      </c>
      <c r="AU14" s="99" t="s">
        <v>35</v>
      </c>
      <c r="AV14" s="99" t="s">
        <v>36</v>
      </c>
      <c r="AW14" s="99" t="s">
        <v>37</v>
      </c>
      <c r="AX14" s="99" t="s">
        <v>38</v>
      </c>
      <c r="AY14" s="99" t="s">
        <v>39</v>
      </c>
      <c r="AZ14" s="99" t="s">
        <v>40</v>
      </c>
      <c r="BB14" s="4" t="str">
        <f t="shared" si="17"/>
        <v/>
      </c>
      <c r="BC14" s="4" t="str">
        <f t="shared" si="18"/>
        <v/>
      </c>
      <c r="BD14" s="4" t="str">
        <f t="shared" si="19"/>
        <v/>
      </c>
      <c r="BE14" s="4" t="str">
        <f t="shared" si="20"/>
        <v/>
      </c>
      <c r="BF14" s="4" t="str">
        <f t="shared" si="21"/>
        <v/>
      </c>
      <c r="BG14" s="4" t="str">
        <f t="shared" si="22"/>
        <v/>
      </c>
      <c r="BH14" s="4" t="str">
        <f t="shared" si="23"/>
        <v/>
      </c>
      <c r="BI14" s="4" t="str">
        <f t="shared" si="24"/>
        <v/>
      </c>
      <c r="BJ14" s="4" t="str">
        <f t="shared" si="26"/>
        <v/>
      </c>
      <c r="BK14" s="4" t="str">
        <f>IF(Q14=0,"","*")</f>
        <v/>
      </c>
      <c r="BL14" s="4" t="str">
        <f>IF(R14=0,"","*")</f>
        <v/>
      </c>
      <c r="BM14" s="4" t="s">
        <v>41</v>
      </c>
      <c r="BN14" s="4" t="s">
        <v>41</v>
      </c>
      <c r="BO14" s="4" t="s">
        <v>41</v>
      </c>
      <c r="BP14" s="4" t="s">
        <v>41</v>
      </c>
      <c r="BQ14" s="4" t="s">
        <v>41</v>
      </c>
      <c r="BR14" s="4" t="s">
        <v>41</v>
      </c>
      <c r="BS14" s="4" t="s">
        <v>41</v>
      </c>
      <c r="BT14" s="4" t="s">
        <v>41</v>
      </c>
      <c r="BU14" s="4" t="s">
        <v>41</v>
      </c>
      <c r="BV14" s="4" t="s">
        <v>41</v>
      </c>
      <c r="BW14" s="4" t="s">
        <v>41</v>
      </c>
    </row>
    <row r="15" spans="1:75" x14ac:dyDescent="0.35">
      <c r="A15">
        <v>6</v>
      </c>
      <c r="B15" s="4" t="s">
        <v>50</v>
      </c>
      <c r="C15" s="4"/>
      <c r="D15" s="51" t="s">
        <v>27</v>
      </c>
      <c r="E15" s="6">
        <f t="shared" si="6"/>
        <v>10000</v>
      </c>
      <c r="F15" s="4" t="s">
        <v>28</v>
      </c>
      <c r="G15" s="4" t="s">
        <v>29</v>
      </c>
      <c r="H15" s="5"/>
      <c r="I15" s="5"/>
      <c r="J15" s="5"/>
      <c r="K15" s="5"/>
      <c r="L15" s="5"/>
      <c r="M15" s="5"/>
      <c r="N15" s="5"/>
      <c r="O15" s="5"/>
      <c r="P15" s="5"/>
      <c r="Q15" s="5"/>
      <c r="R15" s="5">
        <v>150</v>
      </c>
      <c r="S15" s="5">
        <v>150</v>
      </c>
      <c r="T15" s="5"/>
      <c r="U15" s="5">
        <v>150</v>
      </c>
      <c r="V15" s="5"/>
      <c r="W15" s="5">
        <v>20</v>
      </c>
      <c r="X15" s="5">
        <v>20</v>
      </c>
      <c r="Y15" s="5">
        <v>10000</v>
      </c>
      <c r="Z15" s="19">
        <v>6500</v>
      </c>
      <c r="AA15" s="5">
        <v>6000</v>
      </c>
      <c r="AB15" s="5">
        <v>10000</v>
      </c>
      <c r="AC15" s="5">
        <v>10000</v>
      </c>
      <c r="AE15" s="4" t="str">
        <f t="shared" si="7"/>
        <v/>
      </c>
      <c r="AF15" s="4" t="str">
        <f t="shared" si="8"/>
        <v/>
      </c>
      <c r="AG15" s="4" t="str">
        <f t="shared" si="9"/>
        <v/>
      </c>
      <c r="AH15" s="4" t="str">
        <f t="shared" si="10"/>
        <v/>
      </c>
      <c r="AI15" s="4" t="str">
        <f t="shared" si="11"/>
        <v/>
      </c>
      <c r="AJ15" s="4" t="str">
        <f t="shared" si="12"/>
        <v/>
      </c>
      <c r="AK15" s="4" t="str">
        <f t="shared" si="13"/>
        <v/>
      </c>
      <c r="AL15" s="4" t="str">
        <f t="shared" si="14"/>
        <v/>
      </c>
      <c r="AM15" s="99" t="str">
        <f t="shared" si="15"/>
        <v/>
      </c>
      <c r="AN15" s="99" t="str">
        <f>IF(Q15=0,"","*")</f>
        <v/>
      </c>
      <c r="AO15" s="99" t="s">
        <v>30</v>
      </c>
      <c r="AP15" s="99" t="s">
        <v>31</v>
      </c>
      <c r="AQ15" s="99" t="str">
        <f>IF(T15=0,"","*")</f>
        <v/>
      </c>
      <c r="AR15" s="99" t="s">
        <v>1332</v>
      </c>
      <c r="AS15" s="99" t="str">
        <f>IF(V15=0,"","*")</f>
        <v/>
      </c>
      <c r="AT15" s="99" t="s">
        <v>34</v>
      </c>
      <c r="AU15" s="99" t="s">
        <v>35</v>
      </c>
      <c r="AV15" s="99" t="s">
        <v>36</v>
      </c>
      <c r="AW15" s="99" t="s">
        <v>37</v>
      </c>
      <c r="AX15" s="99" t="s">
        <v>38</v>
      </c>
      <c r="AY15" s="99" t="s">
        <v>39</v>
      </c>
      <c r="AZ15" s="99" t="s">
        <v>40</v>
      </c>
      <c r="BB15" s="4" t="str">
        <f t="shared" si="17"/>
        <v/>
      </c>
      <c r="BC15" s="4" t="str">
        <f t="shared" si="18"/>
        <v/>
      </c>
      <c r="BD15" s="4" t="str">
        <f t="shared" si="19"/>
        <v/>
      </c>
      <c r="BE15" s="4" t="str">
        <f t="shared" si="20"/>
        <v/>
      </c>
      <c r="BF15" s="4" t="str">
        <f t="shared" si="21"/>
        <v/>
      </c>
      <c r="BG15" s="4" t="str">
        <f t="shared" si="22"/>
        <v/>
      </c>
      <c r="BH15" s="4" t="str">
        <f t="shared" si="23"/>
        <v/>
      </c>
      <c r="BI15" s="4" t="str">
        <f t="shared" si="24"/>
        <v/>
      </c>
      <c r="BJ15" s="4" t="str">
        <f t="shared" si="26"/>
        <v/>
      </c>
      <c r="BK15" s="4" t="str">
        <f>IF(Q15=0,"","*")</f>
        <v/>
      </c>
      <c r="BL15" s="4" t="s">
        <v>41</v>
      </c>
      <c r="BM15" s="4" t="s">
        <v>41</v>
      </c>
      <c r="BN15" s="4" t="str">
        <f>IF(T15=0,"","*")</f>
        <v/>
      </c>
      <c r="BO15" s="4" t="s">
        <v>41</v>
      </c>
      <c r="BP15" s="4" t="str">
        <f>IF(V15=0,"","*")</f>
        <v/>
      </c>
      <c r="BQ15" s="4" t="s">
        <v>41</v>
      </c>
      <c r="BR15" s="4" t="s">
        <v>41</v>
      </c>
      <c r="BS15" s="4" t="s">
        <v>41</v>
      </c>
      <c r="BT15" s="4" t="s">
        <v>41</v>
      </c>
      <c r="BU15" s="4" t="s">
        <v>41</v>
      </c>
      <c r="BV15" s="4" t="s">
        <v>41</v>
      </c>
      <c r="BW15" s="4" t="s">
        <v>41</v>
      </c>
    </row>
    <row r="16" spans="1:75" x14ac:dyDescent="0.35">
      <c r="A16">
        <v>7</v>
      </c>
      <c r="B16" s="4" t="s">
        <v>51</v>
      </c>
      <c r="C16" s="4">
        <v>1970</v>
      </c>
      <c r="D16" s="4" t="s">
        <v>52</v>
      </c>
      <c r="E16" s="6">
        <f t="shared" si="6"/>
        <v>290</v>
      </c>
      <c r="F16" s="4" t="s">
        <v>28</v>
      </c>
      <c r="G16" s="4" t="s">
        <v>53</v>
      </c>
      <c r="H16" s="5"/>
      <c r="I16" s="5"/>
      <c r="J16" s="5"/>
      <c r="K16" s="5"/>
      <c r="L16" s="5"/>
      <c r="M16" s="5"/>
      <c r="N16" s="5"/>
      <c r="O16" s="5"/>
      <c r="P16" s="5"/>
      <c r="Q16" s="5">
        <v>600</v>
      </c>
      <c r="R16" s="5">
        <v>600</v>
      </c>
      <c r="S16" s="5">
        <v>1000</v>
      </c>
      <c r="T16" s="5">
        <v>500</v>
      </c>
      <c r="U16" s="5">
        <v>500</v>
      </c>
      <c r="V16" s="5">
        <v>500</v>
      </c>
      <c r="W16" s="5">
        <v>500</v>
      </c>
      <c r="X16" s="5">
        <v>500</v>
      </c>
      <c r="Y16" s="5">
        <v>500</v>
      </c>
      <c r="Z16" s="5">
        <v>400</v>
      </c>
      <c r="AA16" s="5">
        <v>100</v>
      </c>
      <c r="AB16" s="5">
        <v>290</v>
      </c>
      <c r="AC16" s="5">
        <v>500</v>
      </c>
      <c r="AE16" s="4" t="str">
        <f t="shared" si="7"/>
        <v/>
      </c>
      <c r="AF16" s="4" t="str">
        <f t="shared" si="8"/>
        <v/>
      </c>
      <c r="AG16" s="4" t="str">
        <f t="shared" si="9"/>
        <v/>
      </c>
      <c r="AH16" s="4" t="str">
        <f t="shared" si="10"/>
        <v/>
      </c>
      <c r="AI16" s="4" t="str">
        <f t="shared" si="11"/>
        <v/>
      </c>
      <c r="AJ16" s="4" t="str">
        <f t="shared" si="12"/>
        <v/>
      </c>
      <c r="AK16" s="4" t="str">
        <f t="shared" si="13"/>
        <v/>
      </c>
      <c r="AL16" s="4" t="str">
        <f t="shared" si="14"/>
        <v/>
      </c>
      <c r="AM16" s="99" t="str">
        <f t="shared" si="15"/>
        <v/>
      </c>
      <c r="AN16" s="99" t="s">
        <v>44</v>
      </c>
      <c r="AO16" s="99" t="s">
        <v>54</v>
      </c>
      <c r="AP16" s="99" t="s">
        <v>55</v>
      </c>
      <c r="AQ16" s="99" t="s">
        <v>56</v>
      </c>
      <c r="AR16" s="99" t="s">
        <v>1333</v>
      </c>
      <c r="AS16" s="99" t="s">
        <v>57</v>
      </c>
      <c r="AT16" s="99" t="s">
        <v>58</v>
      </c>
      <c r="AU16" s="99" t="s">
        <v>59</v>
      </c>
      <c r="AV16" s="99" t="s">
        <v>60</v>
      </c>
      <c r="AW16" s="99" t="s">
        <v>61</v>
      </c>
      <c r="AX16" s="99" t="s">
        <v>62</v>
      </c>
      <c r="AY16" s="99" t="s">
        <v>63</v>
      </c>
      <c r="AZ16" s="99" t="s">
        <v>64</v>
      </c>
      <c r="BB16" s="4" t="str">
        <f t="shared" si="17"/>
        <v/>
      </c>
      <c r="BC16" s="4" t="str">
        <f t="shared" si="18"/>
        <v/>
      </c>
      <c r="BD16" s="4" t="str">
        <f t="shared" si="19"/>
        <v/>
      </c>
      <c r="BE16" s="4" t="str">
        <f t="shared" si="20"/>
        <v/>
      </c>
      <c r="BF16" s="4" t="str">
        <f t="shared" si="21"/>
        <v/>
      </c>
      <c r="BG16" s="4" t="str">
        <f t="shared" si="22"/>
        <v/>
      </c>
      <c r="BH16" s="4" t="str">
        <f t="shared" si="23"/>
        <v/>
      </c>
      <c r="BI16" s="4" t="str">
        <f t="shared" si="24"/>
        <v/>
      </c>
      <c r="BJ16" s="4" t="str">
        <f t="shared" si="26"/>
        <v/>
      </c>
      <c r="BK16" s="4" t="s">
        <v>41</v>
      </c>
      <c r="BL16" s="4" t="s">
        <v>41</v>
      </c>
      <c r="BM16" s="4" t="s">
        <v>41</v>
      </c>
      <c r="BN16" s="4" t="s">
        <v>41</v>
      </c>
      <c r="BO16" s="4" t="s">
        <v>41</v>
      </c>
      <c r="BP16" s="4" t="s">
        <v>41</v>
      </c>
      <c r="BQ16" s="4" t="s">
        <v>41</v>
      </c>
      <c r="BR16" s="4" t="s">
        <v>41</v>
      </c>
      <c r="BS16" s="4" t="s">
        <v>41</v>
      </c>
      <c r="BT16" s="4" t="s">
        <v>41</v>
      </c>
      <c r="BU16" s="4" t="s">
        <v>41</v>
      </c>
      <c r="BV16" s="4" t="s">
        <v>41</v>
      </c>
      <c r="BW16" s="4" t="s">
        <v>41</v>
      </c>
    </row>
    <row r="17" spans="1:75" x14ac:dyDescent="0.35">
      <c r="A17">
        <v>8</v>
      </c>
      <c r="B17" s="4" t="s">
        <v>65</v>
      </c>
      <c r="C17" s="4">
        <v>1989</v>
      </c>
      <c r="D17" s="4" t="s">
        <v>66</v>
      </c>
      <c r="E17" s="6">
        <f t="shared" si="6"/>
        <v>1386.4849999999999</v>
      </c>
      <c r="F17" s="4" t="s">
        <v>28</v>
      </c>
      <c r="G17" s="4" t="s">
        <v>48</v>
      </c>
      <c r="H17" s="5"/>
      <c r="I17" s="5"/>
      <c r="J17" s="5"/>
      <c r="K17" s="5"/>
      <c r="L17" s="5"/>
      <c r="M17" s="5"/>
      <c r="N17" s="5"/>
      <c r="O17" s="5"/>
      <c r="P17" s="5"/>
      <c r="Q17" s="5">
        <v>1000</v>
      </c>
      <c r="R17" s="5">
        <v>1000</v>
      </c>
      <c r="S17" s="5">
        <v>1000</v>
      </c>
      <c r="T17" s="5">
        <v>1000</v>
      </c>
      <c r="U17" s="5">
        <v>1000</v>
      </c>
      <c r="V17" s="5">
        <v>1000</v>
      </c>
      <c r="W17" s="5">
        <v>1000</v>
      </c>
      <c r="X17" s="5">
        <v>1300</v>
      </c>
      <c r="Y17" s="5">
        <v>1600</v>
      </c>
      <c r="Z17" s="5">
        <v>1300</v>
      </c>
      <c r="AA17" s="5">
        <v>600</v>
      </c>
      <c r="AB17" s="5">
        <v>1386.4849999999999</v>
      </c>
      <c r="AC17" s="5">
        <v>1116.451</v>
      </c>
      <c r="AE17" s="4" t="str">
        <f t="shared" si="7"/>
        <v/>
      </c>
      <c r="AF17" s="4" t="str">
        <f t="shared" si="8"/>
        <v/>
      </c>
      <c r="AG17" s="4" t="str">
        <f t="shared" si="9"/>
        <v/>
      </c>
      <c r="AH17" s="4" t="str">
        <f t="shared" si="10"/>
        <v/>
      </c>
      <c r="AI17" s="4" t="str">
        <f t="shared" si="11"/>
        <v/>
      </c>
      <c r="AJ17" s="4" t="str">
        <f t="shared" si="12"/>
        <v/>
      </c>
      <c r="AK17" s="4" t="str">
        <f t="shared" si="13"/>
        <v/>
      </c>
      <c r="AL17" s="4" t="str">
        <f t="shared" si="14"/>
        <v/>
      </c>
      <c r="AM17" s="99" t="str">
        <f t="shared" si="15"/>
        <v/>
      </c>
      <c r="AN17" s="99" t="s">
        <v>44</v>
      </c>
      <c r="AO17" s="99" t="s">
        <v>54</v>
      </c>
      <c r="AP17" s="99" t="s">
        <v>55</v>
      </c>
      <c r="AQ17" s="99" t="s">
        <v>56</v>
      </c>
      <c r="AR17" s="99" t="s">
        <v>1333</v>
      </c>
      <c r="AS17" s="99" t="s">
        <v>57</v>
      </c>
      <c r="AT17" s="99" t="s">
        <v>58</v>
      </c>
      <c r="AU17" s="99" t="s">
        <v>59</v>
      </c>
      <c r="AV17" s="99" t="s">
        <v>60</v>
      </c>
      <c r="AW17" s="99" t="s">
        <v>61</v>
      </c>
      <c r="AX17" s="99" t="s">
        <v>62</v>
      </c>
      <c r="AY17" s="99" t="s">
        <v>63</v>
      </c>
      <c r="AZ17" s="99" t="s">
        <v>64</v>
      </c>
      <c r="BB17" s="4" t="str">
        <f t="shared" si="17"/>
        <v/>
      </c>
      <c r="BC17" s="4" t="str">
        <f t="shared" si="18"/>
        <v/>
      </c>
      <c r="BD17" s="4" t="str">
        <f t="shared" si="19"/>
        <v/>
      </c>
      <c r="BE17" s="4" t="str">
        <f t="shared" si="20"/>
        <v/>
      </c>
      <c r="BF17" s="4" t="str">
        <f t="shared" si="21"/>
        <v/>
      </c>
      <c r="BG17" s="4" t="str">
        <f t="shared" si="22"/>
        <v/>
      </c>
      <c r="BH17" s="4" t="str">
        <f t="shared" si="23"/>
        <v/>
      </c>
      <c r="BI17" s="4" t="str">
        <f t="shared" si="24"/>
        <v/>
      </c>
      <c r="BJ17" s="4" t="str">
        <f t="shared" si="26"/>
        <v/>
      </c>
      <c r="BK17" s="4" t="s">
        <v>41</v>
      </c>
      <c r="BL17" s="4" t="s">
        <v>41</v>
      </c>
      <c r="BM17" s="4" t="s">
        <v>41</v>
      </c>
      <c r="BN17" s="4" t="s">
        <v>41</v>
      </c>
      <c r="BO17" s="4" t="s">
        <v>41</v>
      </c>
      <c r="BP17" s="4" t="s">
        <v>41</v>
      </c>
      <c r="BQ17" s="4" t="s">
        <v>41</v>
      </c>
      <c r="BR17" s="4" t="s">
        <v>41</v>
      </c>
      <c r="BS17" s="4" t="s">
        <v>41</v>
      </c>
      <c r="BT17" s="4" t="s">
        <v>41</v>
      </c>
      <c r="BU17" s="4" t="s">
        <v>41</v>
      </c>
      <c r="BV17" s="4" t="s">
        <v>41</v>
      </c>
      <c r="BW17" s="4" t="s">
        <v>41</v>
      </c>
    </row>
    <row r="18" spans="1:75" x14ac:dyDescent="0.35">
      <c r="A18">
        <v>9</v>
      </c>
      <c r="B18" s="4" t="s">
        <v>67</v>
      </c>
      <c r="C18" s="4">
        <v>2018</v>
      </c>
      <c r="D18" s="4" t="s">
        <v>68</v>
      </c>
      <c r="E18" s="6">
        <f t="shared" si="6"/>
        <v>250</v>
      </c>
      <c r="F18" s="4" t="s">
        <v>28</v>
      </c>
      <c r="G18" s="4" t="s">
        <v>29</v>
      </c>
      <c r="H18" s="5"/>
      <c r="I18" s="5"/>
      <c r="J18" s="5"/>
      <c r="K18" s="5"/>
      <c r="L18" s="5"/>
      <c r="M18" s="5"/>
      <c r="N18" s="5"/>
      <c r="O18" s="5"/>
      <c r="P18" s="5"/>
      <c r="Q18" s="5"/>
      <c r="R18" s="5"/>
      <c r="S18" s="5"/>
      <c r="T18" s="5"/>
      <c r="U18" s="5"/>
      <c r="V18" s="5"/>
      <c r="W18" s="5"/>
      <c r="X18" s="5"/>
      <c r="Y18" s="5"/>
      <c r="Z18" s="5">
        <v>100</v>
      </c>
      <c r="AA18" s="5">
        <v>100</v>
      </c>
      <c r="AB18" s="5">
        <v>250</v>
      </c>
      <c r="AC18" s="5">
        <v>500</v>
      </c>
      <c r="AE18" s="4" t="str">
        <f t="shared" si="7"/>
        <v/>
      </c>
      <c r="AF18" s="4" t="str">
        <f t="shared" si="8"/>
        <v/>
      </c>
      <c r="AG18" s="4" t="str">
        <f t="shared" si="9"/>
        <v/>
      </c>
      <c r="AH18" s="4" t="str">
        <f t="shared" si="10"/>
        <v/>
      </c>
      <c r="AI18" s="4" t="str">
        <f t="shared" si="11"/>
        <v/>
      </c>
      <c r="AJ18" s="4" t="str">
        <f t="shared" si="12"/>
        <v/>
      </c>
      <c r="AK18" s="4" t="str">
        <f t="shared" si="13"/>
        <v/>
      </c>
      <c r="AL18" s="4" t="str">
        <f t="shared" si="14"/>
        <v/>
      </c>
      <c r="AM18" s="99" t="str">
        <f t="shared" si="15"/>
        <v/>
      </c>
      <c r="AN18" s="99" t="str">
        <f t="shared" ref="AN18" si="29">IF(Q18=0,"","*")</f>
        <v/>
      </c>
      <c r="AO18" s="99" t="str">
        <f t="shared" ref="AO18" si="30">IF(R18=0,"","*")</f>
        <v/>
      </c>
      <c r="AP18" s="99" t="str">
        <f t="shared" ref="AP18" si="31">IF(S18=0,"","*")</f>
        <v/>
      </c>
      <c r="AQ18" s="99" t="str">
        <f t="shared" ref="AQ18" si="32">IF(T18=0,"","*")</f>
        <v/>
      </c>
      <c r="AR18" s="99" t="str">
        <f t="shared" si="27"/>
        <v/>
      </c>
      <c r="AS18" s="99" t="str">
        <f t="shared" ref="AS18:AV18" si="33">IF(V18=0,"","*")</f>
        <v/>
      </c>
      <c r="AT18" s="99" t="str">
        <f t="shared" si="33"/>
        <v/>
      </c>
      <c r="AU18" s="99" t="str">
        <f t="shared" si="33"/>
        <v/>
      </c>
      <c r="AV18" s="99" t="str">
        <f t="shared" si="33"/>
        <v/>
      </c>
      <c r="AW18" s="99" t="s">
        <v>61</v>
      </c>
      <c r="AX18" s="99" t="s">
        <v>62</v>
      </c>
      <c r="AY18" s="99" t="s">
        <v>63</v>
      </c>
      <c r="AZ18" s="99" t="s">
        <v>64</v>
      </c>
      <c r="BB18" s="4" t="str">
        <f t="shared" si="17"/>
        <v/>
      </c>
      <c r="BC18" s="4" t="str">
        <f t="shared" si="18"/>
        <v/>
      </c>
      <c r="BD18" s="4" t="str">
        <f t="shared" si="19"/>
        <v/>
      </c>
      <c r="BE18" s="4" t="str">
        <f t="shared" si="20"/>
        <v/>
      </c>
      <c r="BF18" s="4" t="str">
        <f t="shared" si="21"/>
        <v/>
      </c>
      <c r="BG18" s="4" t="str">
        <f t="shared" si="22"/>
        <v/>
      </c>
      <c r="BH18" s="4" t="str">
        <f t="shared" si="23"/>
        <v/>
      </c>
      <c r="BI18" s="4" t="str">
        <f t="shared" si="24"/>
        <v/>
      </c>
      <c r="BJ18" s="4" t="str">
        <f t="shared" si="26"/>
        <v/>
      </c>
      <c r="BK18" s="4" t="str">
        <f>IF(Q18=0,"","*")</f>
        <v/>
      </c>
      <c r="BL18" s="4" t="str">
        <f>IF(R18=0,"","*")</f>
        <v/>
      </c>
      <c r="BM18" s="4" t="str">
        <f>IF(S18=0,"","*")</f>
        <v/>
      </c>
      <c r="BN18" s="4" t="str">
        <f>IF(T18=0,"","*")</f>
        <v/>
      </c>
      <c r="BO18" s="4" t="str">
        <f>IF(U18=0,"","*")</f>
        <v/>
      </c>
      <c r="BP18" s="4" t="str">
        <f t="shared" ref="BP18:BS18" si="34">IF(V18=0,"","*")</f>
        <v/>
      </c>
      <c r="BQ18" s="4" t="str">
        <f t="shared" si="34"/>
        <v/>
      </c>
      <c r="BR18" s="4" t="str">
        <f t="shared" si="34"/>
        <v/>
      </c>
      <c r="BS18" s="4" t="str">
        <f t="shared" si="34"/>
        <v/>
      </c>
      <c r="BT18" s="4" t="s">
        <v>41</v>
      </c>
      <c r="BU18" s="4" t="s">
        <v>41</v>
      </c>
      <c r="BV18" s="4" t="s">
        <v>41</v>
      </c>
      <c r="BW18" s="4" t="s">
        <v>41</v>
      </c>
    </row>
    <row r="19" spans="1:75" ht="17" customHeight="1" x14ac:dyDescent="0.35">
      <c r="A19">
        <v>10</v>
      </c>
      <c r="B19" s="4" t="s">
        <v>69</v>
      </c>
      <c r="C19" s="4">
        <v>2017</v>
      </c>
      <c r="D19" s="4" t="s">
        <v>70</v>
      </c>
      <c r="E19" s="6">
        <f t="shared" si="6"/>
        <v>12452.688</v>
      </c>
      <c r="F19" s="4" t="s">
        <v>1418</v>
      </c>
      <c r="G19" s="4" t="s">
        <v>48</v>
      </c>
      <c r="H19" s="5"/>
      <c r="I19" s="5"/>
      <c r="J19" s="5"/>
      <c r="K19" s="5"/>
      <c r="L19" s="5"/>
      <c r="M19" s="5"/>
      <c r="N19" s="5"/>
      <c r="O19" s="5"/>
      <c r="P19" s="5"/>
      <c r="Q19" s="5">
        <v>6881.6450000000004</v>
      </c>
      <c r="R19" s="5">
        <v>6881.6450000000004</v>
      </c>
      <c r="S19" s="5">
        <v>6881.6450000000004</v>
      </c>
      <c r="T19" s="5">
        <v>8400</v>
      </c>
      <c r="U19" s="5">
        <v>8776.7489999999998</v>
      </c>
      <c r="V19" s="5">
        <v>8776.7489999999998</v>
      </c>
      <c r="W19" s="5">
        <v>10985.749</v>
      </c>
      <c r="X19" s="5">
        <v>11685.749</v>
      </c>
      <c r="Y19" s="5">
        <v>11685.789000000001</v>
      </c>
      <c r="Z19" s="5">
        <v>11486</v>
      </c>
      <c r="AA19" s="5">
        <v>12045.239</v>
      </c>
      <c r="AB19" s="5">
        <v>12452.688</v>
      </c>
      <c r="AC19" s="5">
        <v>14947.35</v>
      </c>
      <c r="AE19" s="4" t="str">
        <f t="shared" si="7"/>
        <v/>
      </c>
      <c r="AF19" s="4" t="str">
        <f t="shared" si="8"/>
        <v/>
      </c>
      <c r="AG19" s="4" t="str">
        <f t="shared" si="9"/>
        <v/>
      </c>
      <c r="AH19" s="4" t="str">
        <f t="shared" si="10"/>
        <v/>
      </c>
      <c r="AI19" s="4" t="str">
        <f t="shared" si="11"/>
        <v/>
      </c>
      <c r="AJ19" s="4" t="str">
        <f t="shared" si="12"/>
        <v/>
      </c>
      <c r="AK19" s="4" t="str">
        <f t="shared" si="13"/>
        <v/>
      </c>
      <c r="AL19" s="4" t="str">
        <f t="shared" si="14"/>
        <v/>
      </c>
      <c r="AM19" s="99" t="str">
        <f t="shared" si="15"/>
        <v/>
      </c>
      <c r="AN19" s="99" t="s">
        <v>44</v>
      </c>
      <c r="AO19" s="99" t="s">
        <v>71</v>
      </c>
      <c r="AP19" s="99" t="s">
        <v>72</v>
      </c>
      <c r="AQ19" s="99" t="s">
        <v>73</v>
      </c>
      <c r="AR19" s="99" t="s">
        <v>1334</v>
      </c>
      <c r="AS19" s="99" t="s">
        <v>74</v>
      </c>
      <c r="AT19" s="99" t="s">
        <v>75</v>
      </c>
      <c r="AU19" s="99" t="s">
        <v>76</v>
      </c>
      <c r="AV19" s="99" t="s">
        <v>77</v>
      </c>
      <c r="AW19" s="99" t="s">
        <v>78</v>
      </c>
      <c r="AX19" s="99" t="s">
        <v>79</v>
      </c>
      <c r="AY19" s="99" t="s">
        <v>80</v>
      </c>
      <c r="AZ19" s="99" t="s">
        <v>81</v>
      </c>
      <c r="BB19" s="4" t="str">
        <f t="shared" si="17"/>
        <v/>
      </c>
      <c r="BC19" s="4" t="str">
        <f t="shared" si="18"/>
        <v/>
      </c>
      <c r="BD19" s="4" t="str">
        <f t="shared" si="19"/>
        <v/>
      </c>
      <c r="BE19" s="4" t="str">
        <f t="shared" si="20"/>
        <v/>
      </c>
      <c r="BF19" s="4" t="str">
        <f t="shared" si="21"/>
        <v/>
      </c>
      <c r="BG19" s="4" t="str">
        <f t="shared" si="22"/>
        <v/>
      </c>
      <c r="BH19" s="4" t="str">
        <f t="shared" si="23"/>
        <v/>
      </c>
      <c r="BI19" s="4" t="str">
        <f t="shared" si="24"/>
        <v/>
      </c>
      <c r="BJ19" s="4" t="str">
        <f t="shared" si="26"/>
        <v/>
      </c>
      <c r="BK19" s="4" t="s">
        <v>41</v>
      </c>
      <c r="BL19" s="4" t="s">
        <v>41</v>
      </c>
      <c r="BM19" s="4" t="s">
        <v>41</v>
      </c>
      <c r="BN19" s="4" t="s">
        <v>41</v>
      </c>
      <c r="BO19" s="4" t="s">
        <v>41</v>
      </c>
      <c r="BP19" s="4" t="s">
        <v>41</v>
      </c>
      <c r="BQ19" s="4" t="s">
        <v>41</v>
      </c>
      <c r="BR19" s="4" t="s">
        <v>41</v>
      </c>
      <c r="BS19" s="4" t="s">
        <v>41</v>
      </c>
      <c r="BT19" s="4" t="s">
        <v>41</v>
      </c>
      <c r="BU19" s="4" t="s">
        <v>41</v>
      </c>
      <c r="BV19" s="4" t="s">
        <v>41</v>
      </c>
      <c r="BW19" s="4" t="s">
        <v>41</v>
      </c>
    </row>
    <row r="20" spans="1:75" ht="17" customHeight="1" x14ac:dyDescent="0.35">
      <c r="A20">
        <v>11</v>
      </c>
      <c r="B20" s="4" t="s">
        <v>82</v>
      </c>
      <c r="C20" s="4">
        <v>2014</v>
      </c>
      <c r="D20" s="4" t="s">
        <v>83</v>
      </c>
      <c r="E20" s="6">
        <f t="shared" si="6"/>
        <v>2406</v>
      </c>
      <c r="F20" s="4" t="s">
        <v>1417</v>
      </c>
      <c r="G20" s="4" t="s">
        <v>29</v>
      </c>
      <c r="H20" s="5"/>
      <c r="I20" s="5"/>
      <c r="J20" s="5"/>
      <c r="K20" s="5"/>
      <c r="L20" s="5"/>
      <c r="M20" s="5"/>
      <c r="N20" s="5"/>
      <c r="O20" s="5"/>
      <c r="P20" s="5"/>
      <c r="Q20" s="5"/>
      <c r="R20" s="5"/>
      <c r="S20" s="5"/>
      <c r="T20" s="5"/>
      <c r="U20" s="5"/>
      <c r="V20" s="5"/>
      <c r="W20" s="5">
        <v>1000</v>
      </c>
      <c r="X20" s="5">
        <v>1700</v>
      </c>
      <c r="Y20" s="5">
        <v>2100</v>
      </c>
      <c r="Z20" s="5">
        <v>2184.5</v>
      </c>
      <c r="AA20" s="5">
        <v>2156</v>
      </c>
      <c r="AB20" s="5">
        <v>2406</v>
      </c>
      <c r="AC20" s="5">
        <v>2845.7</v>
      </c>
      <c r="AE20" s="4" t="str">
        <f t="shared" si="7"/>
        <v/>
      </c>
      <c r="AF20" s="4" t="str">
        <f t="shared" si="8"/>
        <v/>
      </c>
      <c r="AG20" s="4" t="str">
        <f t="shared" si="9"/>
        <v/>
      </c>
      <c r="AH20" s="4" t="str">
        <f t="shared" si="10"/>
        <v/>
      </c>
      <c r="AI20" s="4" t="str">
        <f t="shared" si="11"/>
        <v/>
      </c>
      <c r="AJ20" s="4" t="str">
        <f t="shared" si="12"/>
        <v/>
      </c>
      <c r="AK20" s="4" t="str">
        <f t="shared" si="13"/>
        <v/>
      </c>
      <c r="AL20" s="4" t="str">
        <f t="shared" si="14"/>
        <v/>
      </c>
      <c r="AM20" s="99" t="str">
        <f t="shared" si="15"/>
        <v/>
      </c>
      <c r="AN20" s="99" t="str">
        <f>IF(Q20=0,"","*")</f>
        <v/>
      </c>
      <c r="AO20" s="99" t="str">
        <f>IF(R20=0,"","*")</f>
        <v/>
      </c>
      <c r="AP20" s="99" t="str">
        <f>IF(S20=0,"","*")</f>
        <v/>
      </c>
      <c r="AQ20" s="99" t="str">
        <f>IF(T20=0,"","*")</f>
        <v/>
      </c>
      <c r="AR20" s="99" t="str">
        <f t="shared" si="27"/>
        <v/>
      </c>
      <c r="AS20" s="99" t="str">
        <f>IF(V20=0,"","*")</f>
        <v/>
      </c>
      <c r="AT20" s="99" t="s">
        <v>84</v>
      </c>
      <c r="AU20" s="99" t="s">
        <v>85</v>
      </c>
      <c r="AV20" s="99" t="s">
        <v>85</v>
      </c>
      <c r="AW20" s="99" t="s">
        <v>86</v>
      </c>
      <c r="AX20" s="99" t="s">
        <v>87</v>
      </c>
      <c r="AY20" s="99" t="s">
        <v>87</v>
      </c>
      <c r="AZ20" s="99" t="s">
        <v>87</v>
      </c>
      <c r="BB20" s="4" t="str">
        <f t="shared" si="17"/>
        <v/>
      </c>
      <c r="BC20" s="4" t="str">
        <f t="shared" si="18"/>
        <v/>
      </c>
      <c r="BD20" s="4" t="str">
        <f t="shared" si="19"/>
        <v/>
      </c>
      <c r="BE20" s="4" t="str">
        <f t="shared" si="20"/>
        <v/>
      </c>
      <c r="BF20" s="4" t="str">
        <f t="shared" si="21"/>
        <v/>
      </c>
      <c r="BG20" s="4" t="str">
        <f t="shared" si="22"/>
        <v/>
      </c>
      <c r="BH20" s="4" t="str">
        <f t="shared" si="23"/>
        <v/>
      </c>
      <c r="BI20" s="4" t="str">
        <f t="shared" si="24"/>
        <v/>
      </c>
      <c r="BJ20" s="4" t="str">
        <f t="shared" si="26"/>
        <v/>
      </c>
      <c r="BK20" s="4" t="str">
        <f t="shared" ref="BK20:BP20" si="35">IF(Q20=0,"","*")</f>
        <v/>
      </c>
      <c r="BL20" s="4" t="str">
        <f t="shared" si="35"/>
        <v/>
      </c>
      <c r="BM20" s="4" t="str">
        <f t="shared" si="35"/>
        <v/>
      </c>
      <c r="BN20" s="4" t="str">
        <f t="shared" si="35"/>
        <v/>
      </c>
      <c r="BO20" s="4" t="str">
        <f t="shared" si="35"/>
        <v/>
      </c>
      <c r="BP20" s="4" t="str">
        <f t="shared" si="35"/>
        <v/>
      </c>
      <c r="BQ20" s="4" t="s">
        <v>88</v>
      </c>
      <c r="BR20" s="4" t="s">
        <v>88</v>
      </c>
      <c r="BS20" s="4" t="s">
        <v>89</v>
      </c>
      <c r="BT20" s="4" t="s">
        <v>88</v>
      </c>
      <c r="BU20" s="4" t="s">
        <v>88</v>
      </c>
      <c r="BV20" s="4" t="s">
        <v>89</v>
      </c>
      <c r="BW20" s="4" t="s">
        <v>41</v>
      </c>
    </row>
    <row r="21" spans="1:75" ht="17" customHeight="1" x14ac:dyDescent="0.35">
      <c r="A21">
        <v>12</v>
      </c>
      <c r="B21" s="4" t="s">
        <v>90</v>
      </c>
      <c r="C21" s="4"/>
      <c r="D21" s="4" t="s">
        <v>91</v>
      </c>
      <c r="E21" s="6">
        <f t="shared" si="6"/>
        <v>31773.8</v>
      </c>
      <c r="F21" s="4" t="s">
        <v>1418</v>
      </c>
      <c r="G21" s="4" t="s">
        <v>29</v>
      </c>
      <c r="H21" s="5"/>
      <c r="I21" s="5"/>
      <c r="J21" s="5"/>
      <c r="K21" s="5"/>
      <c r="L21" s="5"/>
      <c r="M21" s="5"/>
      <c r="N21" s="5"/>
      <c r="O21" s="5"/>
      <c r="P21" s="5"/>
      <c r="Q21" s="5">
        <v>36371.1</v>
      </c>
      <c r="R21" s="5">
        <v>34340.6</v>
      </c>
      <c r="S21" s="5">
        <v>36785.4</v>
      </c>
      <c r="T21" s="5">
        <v>39179.9</v>
      </c>
      <c r="U21" s="5">
        <v>38012.300000000003</v>
      </c>
      <c r="V21" s="5">
        <v>34880.400000000001</v>
      </c>
      <c r="W21" s="5">
        <v>36956.699999999997</v>
      </c>
      <c r="X21" s="5">
        <v>34418.5</v>
      </c>
      <c r="Y21" s="5">
        <v>29620</v>
      </c>
      <c r="Z21" s="5">
        <v>30760.7</v>
      </c>
      <c r="AA21" s="5">
        <v>30022.1</v>
      </c>
      <c r="AB21" s="5">
        <v>31773.8</v>
      </c>
      <c r="AC21" s="5">
        <v>36539.9</v>
      </c>
      <c r="AE21" s="4" t="str">
        <f t="shared" si="7"/>
        <v/>
      </c>
      <c r="AF21" s="4" t="str">
        <f t="shared" si="8"/>
        <v/>
      </c>
      <c r="AG21" s="4" t="str">
        <f t="shared" si="9"/>
        <v/>
      </c>
      <c r="AH21" s="4" t="str">
        <f t="shared" si="10"/>
        <v/>
      </c>
      <c r="AI21" s="4" t="str">
        <f t="shared" si="11"/>
        <v/>
      </c>
      <c r="AJ21" s="4" t="str">
        <f t="shared" si="12"/>
        <v/>
      </c>
      <c r="AK21" s="4" t="str">
        <f t="shared" si="13"/>
        <v/>
      </c>
      <c r="AL21" s="4" t="str">
        <f t="shared" si="14"/>
        <v/>
      </c>
      <c r="AM21" s="99" t="str">
        <f t="shared" si="15"/>
        <v/>
      </c>
      <c r="AN21" s="99" t="s">
        <v>92</v>
      </c>
      <c r="AO21" s="99" t="s">
        <v>1336</v>
      </c>
      <c r="AP21" s="99" t="s">
        <v>1335</v>
      </c>
      <c r="AQ21" s="99" t="s">
        <v>93</v>
      </c>
      <c r="AR21" s="99" t="s">
        <v>94</v>
      </c>
      <c r="AS21" s="99" t="s">
        <v>95</v>
      </c>
      <c r="AT21" s="99" t="s">
        <v>96</v>
      </c>
      <c r="AU21" s="99" t="s">
        <v>97</v>
      </c>
      <c r="AV21" s="99" t="s">
        <v>97</v>
      </c>
      <c r="AW21" s="99" t="s">
        <v>98</v>
      </c>
      <c r="AX21" s="99" t="s">
        <v>99</v>
      </c>
      <c r="AY21" s="99" t="s">
        <v>99</v>
      </c>
      <c r="AZ21" s="99" t="s">
        <v>99</v>
      </c>
      <c r="BB21" s="4" t="str">
        <f t="shared" si="17"/>
        <v/>
      </c>
      <c r="BC21" s="4" t="str">
        <f t="shared" si="18"/>
        <v/>
      </c>
      <c r="BD21" s="4" t="str">
        <f t="shared" si="19"/>
        <v/>
      </c>
      <c r="BE21" s="4" t="str">
        <f t="shared" si="20"/>
        <v/>
      </c>
      <c r="BF21" s="4" t="str">
        <f t="shared" si="21"/>
        <v/>
      </c>
      <c r="BG21" s="4" t="str">
        <f t="shared" si="22"/>
        <v/>
      </c>
      <c r="BH21" s="4" t="str">
        <f t="shared" si="23"/>
        <v/>
      </c>
      <c r="BI21" s="4" t="str">
        <f t="shared" si="24"/>
        <v/>
      </c>
      <c r="BJ21" s="4" t="str">
        <f t="shared" si="26"/>
        <v/>
      </c>
      <c r="BK21" s="4" t="s">
        <v>88</v>
      </c>
      <c r="BL21" s="4" t="s">
        <v>88</v>
      </c>
      <c r="BM21" s="4" t="s">
        <v>88</v>
      </c>
      <c r="BN21" s="4" t="s">
        <v>88</v>
      </c>
      <c r="BO21" s="4" t="s">
        <v>88</v>
      </c>
      <c r="BP21" s="4" t="s">
        <v>88</v>
      </c>
      <c r="BQ21" s="4" t="s">
        <v>88</v>
      </c>
      <c r="BR21" s="4" t="s">
        <v>88</v>
      </c>
      <c r="BS21" s="4" t="s">
        <v>89</v>
      </c>
      <c r="BT21" s="4" t="s">
        <v>88</v>
      </c>
      <c r="BU21" s="4" t="s">
        <v>88</v>
      </c>
      <c r="BV21" s="4" t="s">
        <v>89</v>
      </c>
      <c r="BW21" s="4" t="s">
        <v>41</v>
      </c>
    </row>
    <row r="22" spans="1:75" ht="17" customHeight="1" x14ac:dyDescent="0.35">
      <c r="A22">
        <v>13</v>
      </c>
      <c r="B22" t="s">
        <v>100</v>
      </c>
      <c r="C22" s="4" t="s">
        <v>23</v>
      </c>
      <c r="D22" s="51" t="s">
        <v>27</v>
      </c>
      <c r="E22" s="6">
        <f t="shared" si="6"/>
        <v>0</v>
      </c>
      <c r="F22" s="4" t="s">
        <v>28</v>
      </c>
      <c r="G22" s="4" t="s">
        <v>101</v>
      </c>
      <c r="H22" s="5"/>
      <c r="I22" s="5"/>
      <c r="J22" s="5"/>
      <c r="K22" s="5"/>
      <c r="L22" s="5"/>
      <c r="M22" s="5"/>
      <c r="N22" s="5"/>
      <c r="O22" s="5"/>
      <c r="P22" s="5"/>
      <c r="Q22" s="5"/>
      <c r="R22" s="5"/>
      <c r="S22" s="5"/>
      <c r="T22" s="5"/>
      <c r="U22" s="5"/>
      <c r="V22" s="5"/>
      <c r="W22" s="5"/>
      <c r="X22" s="5"/>
      <c r="Y22" s="5"/>
      <c r="Z22" s="5">
        <v>7804.7920000000004</v>
      </c>
      <c r="AA22" s="5"/>
      <c r="AB22" s="5"/>
      <c r="AC22" s="5"/>
      <c r="AE22" s="4" t="str">
        <f t="shared" si="7"/>
        <v/>
      </c>
      <c r="AF22" s="4" t="str">
        <f t="shared" si="8"/>
        <v/>
      </c>
      <c r="AG22" s="4" t="str">
        <f t="shared" si="9"/>
        <v/>
      </c>
      <c r="AH22" s="4" t="str">
        <f t="shared" si="10"/>
        <v/>
      </c>
      <c r="AI22" s="4" t="str">
        <f t="shared" si="11"/>
        <v/>
      </c>
      <c r="AJ22" s="4" t="str">
        <f t="shared" si="12"/>
        <v/>
      </c>
      <c r="AK22" s="4" t="str">
        <f t="shared" si="13"/>
        <v/>
      </c>
      <c r="AL22" s="4" t="str">
        <f t="shared" si="14"/>
        <v/>
      </c>
      <c r="AM22" s="99" t="str">
        <f t="shared" si="15"/>
        <v/>
      </c>
      <c r="AN22" s="99" t="str">
        <f t="shared" ref="AN22" si="36">IF(Q22=0,"","*")</f>
        <v/>
      </c>
      <c r="AO22" s="99" t="str">
        <f t="shared" ref="AO22" si="37">IF(R22=0,"","*")</f>
        <v/>
      </c>
      <c r="AP22" s="99" t="str">
        <f t="shared" ref="AP22" si="38">IF(S22=0,"","*")</f>
        <v/>
      </c>
      <c r="AQ22" s="99" t="str">
        <f t="shared" ref="AQ22:AQ27" si="39">IF(T22=0,"","*")</f>
        <v/>
      </c>
      <c r="AR22" s="99" t="str">
        <f t="shared" si="27"/>
        <v/>
      </c>
      <c r="AS22" s="99" t="str">
        <f t="shared" ref="AS22:AV22" si="40">IF(V22=0,"","*")</f>
        <v/>
      </c>
      <c r="AT22" s="99" t="str">
        <f t="shared" si="40"/>
        <v/>
      </c>
      <c r="AU22" s="99" t="str">
        <f t="shared" si="40"/>
        <v/>
      </c>
      <c r="AV22" s="99" t="str">
        <f t="shared" si="40"/>
        <v/>
      </c>
      <c r="AW22" s="99" t="s">
        <v>37</v>
      </c>
      <c r="AX22" s="99" t="str">
        <f t="shared" ref="AX22" si="41">IF(AA22=0,"","*")</f>
        <v/>
      </c>
      <c r="AY22" s="99" t="str">
        <f>IF(AB22=0,"","*")</f>
        <v/>
      </c>
      <c r="AZ22" s="99" t="str">
        <f t="shared" ref="AZ22:AZ34" si="42">IF(AC22=0,"","*")</f>
        <v/>
      </c>
      <c r="BB22" s="4" t="str">
        <f t="shared" si="17"/>
        <v/>
      </c>
      <c r="BC22" s="4" t="str">
        <f t="shared" si="18"/>
        <v/>
      </c>
      <c r="BD22" s="4" t="str">
        <f t="shared" si="19"/>
        <v/>
      </c>
      <c r="BE22" s="4" t="str">
        <f t="shared" si="20"/>
        <v/>
      </c>
      <c r="BF22" s="4" t="str">
        <f t="shared" si="21"/>
        <v/>
      </c>
      <c r="BG22" s="4" t="str">
        <f t="shared" si="22"/>
        <v/>
      </c>
      <c r="BH22" s="4" t="str">
        <f t="shared" si="23"/>
        <v/>
      </c>
      <c r="BI22" s="4" t="str">
        <f t="shared" si="24"/>
        <v/>
      </c>
      <c r="BJ22" s="4" t="str">
        <f t="shared" si="26"/>
        <v/>
      </c>
      <c r="BK22" s="4" t="str">
        <f>IF(Q22=0,"","*")</f>
        <v/>
      </c>
      <c r="BL22" s="4" t="str">
        <f>IF(R22=0,"","*")</f>
        <v/>
      </c>
      <c r="BM22" s="4" t="str">
        <f>IF(S22=0,"","*")</f>
        <v/>
      </c>
      <c r="BN22" s="4" t="str">
        <f>IF(T22=0,"","*")</f>
        <v/>
      </c>
      <c r="BO22" s="4" t="str">
        <f>IF(U22=0,"","*")</f>
        <v/>
      </c>
      <c r="BP22" s="4" t="str">
        <f t="shared" ref="BP22:BS22" si="43">IF(V22=0,"","*")</f>
        <v/>
      </c>
      <c r="BQ22" s="4" t="str">
        <f t="shared" si="43"/>
        <v/>
      </c>
      <c r="BR22" s="4" t="str">
        <f t="shared" si="43"/>
        <v/>
      </c>
      <c r="BS22" s="4" t="str">
        <f t="shared" si="43"/>
        <v/>
      </c>
      <c r="BT22" s="4" t="s">
        <v>41</v>
      </c>
      <c r="BU22" s="4" t="str">
        <f>IF(AA22=0,"","*")</f>
        <v/>
      </c>
      <c r="BV22" s="4" t="str">
        <f>IF(AB22=0,"","*")</f>
        <v/>
      </c>
      <c r="BW22" s="4" t="str">
        <f t="shared" ref="BW22:BW34" si="44">IF(AC22=0,"","*")</f>
        <v/>
      </c>
    </row>
    <row r="23" spans="1:75" ht="17" customHeight="1" x14ac:dyDescent="0.35">
      <c r="A23">
        <v>14</v>
      </c>
      <c r="B23" s="4" t="s">
        <v>102</v>
      </c>
      <c r="C23" s="4"/>
      <c r="D23" s="51" t="s">
        <v>27</v>
      </c>
      <c r="E23" s="6">
        <f t="shared" si="6"/>
        <v>100</v>
      </c>
      <c r="F23" s="4" t="s">
        <v>28</v>
      </c>
      <c r="G23" s="4" t="s">
        <v>46</v>
      </c>
      <c r="H23" s="5"/>
      <c r="I23" s="5"/>
      <c r="J23" s="5"/>
      <c r="K23" s="5"/>
      <c r="L23" s="5"/>
      <c r="M23" s="5"/>
      <c r="N23" s="5"/>
      <c r="O23" s="5"/>
      <c r="P23" s="5"/>
      <c r="Q23" s="5"/>
      <c r="R23" s="5">
        <v>150</v>
      </c>
      <c r="S23" s="5">
        <v>215.43</v>
      </c>
      <c r="T23" s="5"/>
      <c r="U23" s="5">
        <v>500</v>
      </c>
      <c r="V23" s="5">
        <v>1000</v>
      </c>
      <c r="W23" s="5">
        <v>1256.7850000000001</v>
      </c>
      <c r="X23" s="5">
        <v>1256.7850000000001</v>
      </c>
      <c r="Y23" s="5">
        <v>500</v>
      </c>
      <c r="Z23" s="5">
        <v>100</v>
      </c>
      <c r="AA23" s="5">
        <v>50</v>
      </c>
      <c r="AB23" s="5">
        <v>100</v>
      </c>
      <c r="AC23" s="5">
        <v>200</v>
      </c>
      <c r="AE23" s="4" t="str">
        <f t="shared" si="7"/>
        <v/>
      </c>
      <c r="AF23" s="4" t="str">
        <f t="shared" si="8"/>
        <v/>
      </c>
      <c r="AG23" s="4" t="str">
        <f t="shared" si="9"/>
        <v/>
      </c>
      <c r="AH23" s="4" t="str">
        <f t="shared" si="10"/>
        <v/>
      </c>
      <c r="AI23" s="4" t="str">
        <f t="shared" si="11"/>
        <v/>
      </c>
      <c r="AJ23" s="4" t="str">
        <f t="shared" si="12"/>
        <v/>
      </c>
      <c r="AK23" s="4" t="str">
        <f t="shared" si="13"/>
        <v/>
      </c>
      <c r="AL23" s="4" t="str">
        <f t="shared" si="14"/>
        <v/>
      </c>
      <c r="AM23" s="99" t="str">
        <f t="shared" si="15"/>
        <v/>
      </c>
      <c r="AN23" s="99" t="str">
        <f>IF(Q23=0,"","*")</f>
        <v/>
      </c>
      <c r="AO23" s="99" t="s">
        <v>30</v>
      </c>
      <c r="AP23" s="99" t="s">
        <v>31</v>
      </c>
      <c r="AQ23" s="99" t="str">
        <f t="shared" si="39"/>
        <v/>
      </c>
      <c r="AR23" s="99" t="s">
        <v>1332</v>
      </c>
      <c r="AS23" s="99" t="s">
        <v>33</v>
      </c>
      <c r="AT23" s="99" t="s">
        <v>34</v>
      </c>
      <c r="AU23" s="99" t="s">
        <v>35</v>
      </c>
      <c r="AV23" s="99" t="s">
        <v>36</v>
      </c>
      <c r="AW23" s="99" t="s">
        <v>37</v>
      </c>
      <c r="AX23" s="99" t="s">
        <v>38</v>
      </c>
      <c r="AY23" s="99" t="s">
        <v>39</v>
      </c>
      <c r="AZ23" s="99" t="s">
        <v>40</v>
      </c>
      <c r="BB23" s="4" t="str">
        <f t="shared" si="17"/>
        <v/>
      </c>
      <c r="BC23" s="4" t="str">
        <f t="shared" si="18"/>
        <v/>
      </c>
      <c r="BD23" s="4" t="str">
        <f t="shared" si="19"/>
        <v/>
      </c>
      <c r="BE23" s="4" t="str">
        <f t="shared" si="20"/>
        <v/>
      </c>
      <c r="BF23" s="4" t="str">
        <f t="shared" si="21"/>
        <v/>
      </c>
      <c r="BG23" s="4" t="str">
        <f t="shared" si="22"/>
        <v/>
      </c>
      <c r="BH23" s="4" t="str">
        <f t="shared" si="23"/>
        <v/>
      </c>
      <c r="BI23" s="4" t="str">
        <f t="shared" si="24"/>
        <v/>
      </c>
      <c r="BJ23" s="4" t="str">
        <f t="shared" si="26"/>
        <v/>
      </c>
      <c r="BK23" s="4" t="str">
        <f>IF(Q23=0,"","*")</f>
        <v/>
      </c>
      <c r="BL23" s="4" t="s">
        <v>41</v>
      </c>
      <c r="BM23" s="4" t="s">
        <v>41</v>
      </c>
      <c r="BN23" s="4" t="str">
        <f>IF(T23=0,"","*")</f>
        <v/>
      </c>
      <c r="BO23" s="4" t="s">
        <v>41</v>
      </c>
      <c r="BP23" s="4" t="s">
        <v>41</v>
      </c>
      <c r="BQ23" s="4" t="s">
        <v>41</v>
      </c>
      <c r="BR23" s="4" t="s">
        <v>41</v>
      </c>
      <c r="BS23" s="4" t="s">
        <v>41</v>
      </c>
      <c r="BT23" s="4" t="s">
        <v>41</v>
      </c>
      <c r="BU23" s="4" t="s">
        <v>41</v>
      </c>
      <c r="BV23" s="4" t="s">
        <v>41</v>
      </c>
      <c r="BW23" s="4" t="s">
        <v>41</v>
      </c>
    </row>
    <row r="24" spans="1:75" ht="17" customHeight="1" x14ac:dyDescent="0.35">
      <c r="A24">
        <v>15</v>
      </c>
      <c r="B24" s="4" t="s">
        <v>103</v>
      </c>
      <c r="C24" s="4"/>
      <c r="D24" s="51" t="s">
        <v>27</v>
      </c>
      <c r="E24" s="6">
        <f t="shared" si="6"/>
        <v>200</v>
      </c>
      <c r="F24" s="4" t="s">
        <v>28</v>
      </c>
      <c r="G24" s="4" t="s">
        <v>46</v>
      </c>
      <c r="H24" s="5"/>
      <c r="I24" s="5"/>
      <c r="J24" s="5"/>
      <c r="K24" s="5"/>
      <c r="L24" s="5"/>
      <c r="M24" s="5"/>
      <c r="N24" s="5"/>
      <c r="O24" s="5"/>
      <c r="P24" s="5"/>
      <c r="Q24" s="5"/>
      <c r="R24" s="5"/>
      <c r="S24" s="5"/>
      <c r="T24" s="5"/>
      <c r="U24" s="5"/>
      <c r="V24" s="5"/>
      <c r="W24" s="5"/>
      <c r="X24" s="5"/>
      <c r="Y24" s="5"/>
      <c r="Z24" s="5">
        <v>200</v>
      </c>
      <c r="AA24" s="5">
        <v>180</v>
      </c>
      <c r="AB24" s="5">
        <v>200</v>
      </c>
      <c r="AC24" s="5">
        <v>200</v>
      </c>
      <c r="AE24" s="4" t="str">
        <f t="shared" si="7"/>
        <v/>
      </c>
      <c r="AF24" s="4" t="str">
        <f t="shared" si="8"/>
        <v/>
      </c>
      <c r="AG24" s="4" t="str">
        <f t="shared" si="9"/>
        <v/>
      </c>
      <c r="AH24" s="4" t="str">
        <f t="shared" si="10"/>
        <v/>
      </c>
      <c r="AI24" s="4" t="str">
        <f t="shared" si="11"/>
        <v/>
      </c>
      <c r="AJ24" s="4" t="str">
        <f t="shared" si="12"/>
        <v/>
      </c>
      <c r="AK24" s="4" t="str">
        <f t="shared" si="13"/>
        <v/>
      </c>
      <c r="AL24" s="4" t="str">
        <f t="shared" si="14"/>
        <v/>
      </c>
      <c r="AM24" s="99" t="str">
        <f t="shared" si="15"/>
        <v/>
      </c>
      <c r="AN24" s="99" t="str">
        <f>IF(Q24=0,"","*")</f>
        <v/>
      </c>
      <c r="AO24" s="99" t="str">
        <f t="shared" ref="AO24:AO27" si="45">IF(R24=0,"","*")</f>
        <v/>
      </c>
      <c r="AP24" s="99" t="str">
        <f t="shared" ref="AP24:AP27" si="46">IF(S24=0,"","*")</f>
        <v/>
      </c>
      <c r="AQ24" s="99" t="str">
        <f t="shared" si="39"/>
        <v/>
      </c>
      <c r="AR24" s="99" t="str">
        <f t="shared" si="27"/>
        <v/>
      </c>
      <c r="AS24" s="99" t="str">
        <f t="shared" ref="AS24:AV27" si="47">IF(V24=0,"","*")</f>
        <v/>
      </c>
      <c r="AT24" s="99" t="str">
        <f t="shared" si="47"/>
        <v/>
      </c>
      <c r="AU24" s="99" t="str">
        <f t="shared" si="47"/>
        <v/>
      </c>
      <c r="AV24" s="99" t="str">
        <f t="shared" si="47"/>
        <v/>
      </c>
      <c r="AW24" s="99" t="s">
        <v>37</v>
      </c>
      <c r="AX24" s="99" t="s">
        <v>38</v>
      </c>
      <c r="AY24" s="99" t="s">
        <v>39</v>
      </c>
      <c r="AZ24" s="99" t="s">
        <v>40</v>
      </c>
      <c r="BB24" s="4" t="str">
        <f t="shared" si="17"/>
        <v/>
      </c>
      <c r="BC24" s="4" t="str">
        <f t="shared" si="18"/>
        <v/>
      </c>
      <c r="BD24" s="4" t="str">
        <f t="shared" si="19"/>
        <v/>
      </c>
      <c r="BE24" s="4" t="str">
        <f t="shared" si="20"/>
        <v/>
      </c>
      <c r="BF24" s="4" t="str">
        <f t="shared" si="21"/>
        <v/>
      </c>
      <c r="BG24" s="4" t="str">
        <f t="shared" si="22"/>
        <v/>
      </c>
      <c r="BH24" s="4" t="str">
        <f t="shared" si="23"/>
        <v/>
      </c>
      <c r="BI24" s="4" t="str">
        <f t="shared" si="24"/>
        <v/>
      </c>
      <c r="BJ24" s="4" t="str">
        <f t="shared" si="26"/>
        <v/>
      </c>
      <c r="BK24" s="4" t="str">
        <f t="shared" ref="BK24:BK27" si="48">IF(Q24=0,"","*")</f>
        <v/>
      </c>
      <c r="BL24" s="4" t="str">
        <f>IF(R24=0,"","*")</f>
        <v/>
      </c>
      <c r="BM24" s="4" t="str">
        <f t="shared" ref="BM24:BN27" si="49">IF(S24=0,"","*")</f>
        <v/>
      </c>
      <c r="BN24" s="4" t="str">
        <f t="shared" si="49"/>
        <v/>
      </c>
      <c r="BO24" s="4" t="str">
        <f>IF(U24=0,"","*")</f>
        <v/>
      </c>
      <c r="BP24" s="4" t="str">
        <f t="shared" ref="BP24:BS28" si="50">IF(V24=0,"","*")</f>
        <v/>
      </c>
      <c r="BQ24" s="4" t="str">
        <f t="shared" si="50"/>
        <v/>
      </c>
      <c r="BR24" s="4" t="str">
        <f t="shared" si="50"/>
        <v/>
      </c>
      <c r="BS24" s="4" t="str">
        <f t="shared" si="50"/>
        <v/>
      </c>
      <c r="BT24" s="4" t="s">
        <v>41</v>
      </c>
      <c r="BU24" s="4" t="s">
        <v>41</v>
      </c>
      <c r="BV24" s="4" t="s">
        <v>41</v>
      </c>
      <c r="BW24" s="4" t="s">
        <v>41</v>
      </c>
    </row>
    <row r="25" spans="1:75" ht="17" customHeight="1" x14ac:dyDescent="0.35">
      <c r="A25">
        <v>16</v>
      </c>
      <c r="B25" s="4" t="s">
        <v>104</v>
      </c>
      <c r="C25" s="4"/>
      <c r="D25" s="51" t="s">
        <v>27</v>
      </c>
      <c r="E25" s="6">
        <f t="shared" si="6"/>
        <v>500</v>
      </c>
      <c r="F25" s="4" t="s">
        <v>28</v>
      </c>
      <c r="G25" s="4" t="s">
        <v>101</v>
      </c>
      <c r="H25" s="5"/>
      <c r="I25" s="5"/>
      <c r="J25" s="5"/>
      <c r="K25" s="5"/>
      <c r="L25" s="5"/>
      <c r="M25" s="5"/>
      <c r="N25" s="5"/>
      <c r="O25" s="5"/>
      <c r="P25" s="5"/>
      <c r="Q25" s="5"/>
      <c r="R25" s="5"/>
      <c r="S25" s="5"/>
      <c r="T25" s="5"/>
      <c r="U25" s="5"/>
      <c r="V25" s="5"/>
      <c r="W25" s="5"/>
      <c r="X25" s="5"/>
      <c r="Y25" s="5"/>
      <c r="Z25" s="5">
        <v>2193.7020000000002</v>
      </c>
      <c r="AA25" s="5">
        <v>150</v>
      </c>
      <c r="AB25" s="5">
        <v>500</v>
      </c>
      <c r="AC25" s="5">
        <v>1800</v>
      </c>
      <c r="AE25" s="4" t="str">
        <f t="shared" si="7"/>
        <v/>
      </c>
      <c r="AF25" s="4" t="str">
        <f t="shared" si="8"/>
        <v/>
      </c>
      <c r="AG25" s="4" t="str">
        <f t="shared" si="9"/>
        <v/>
      </c>
      <c r="AH25" s="4" t="str">
        <f t="shared" si="10"/>
        <v/>
      </c>
      <c r="AI25" s="4" t="str">
        <f t="shared" si="11"/>
        <v/>
      </c>
      <c r="AJ25" s="4" t="str">
        <f t="shared" si="12"/>
        <v/>
      </c>
      <c r="AK25" s="4" t="str">
        <f t="shared" si="13"/>
        <v/>
      </c>
      <c r="AL25" s="4" t="str">
        <f t="shared" si="14"/>
        <v/>
      </c>
      <c r="AM25" s="99" t="str">
        <f t="shared" si="15"/>
        <v/>
      </c>
      <c r="AN25" s="99" t="str">
        <f>IF(Q25=0,"","*")</f>
        <v/>
      </c>
      <c r="AO25" s="99" t="str">
        <f t="shared" si="45"/>
        <v/>
      </c>
      <c r="AP25" s="99" t="str">
        <f t="shared" si="46"/>
        <v/>
      </c>
      <c r="AQ25" s="99" t="str">
        <f t="shared" si="39"/>
        <v/>
      </c>
      <c r="AR25" s="99" t="str">
        <f>IF(U25=0,"","*")</f>
        <v/>
      </c>
      <c r="AS25" s="99" t="str">
        <f t="shared" si="47"/>
        <v/>
      </c>
      <c r="AT25" s="99" t="str">
        <f t="shared" si="47"/>
        <v/>
      </c>
      <c r="AU25" s="99" t="str">
        <f t="shared" si="47"/>
        <v/>
      </c>
      <c r="AV25" s="99" t="str">
        <f t="shared" si="47"/>
        <v/>
      </c>
      <c r="AW25" s="99" t="s">
        <v>37</v>
      </c>
      <c r="AX25" s="99" t="s">
        <v>38</v>
      </c>
      <c r="AY25" s="99" t="s">
        <v>39</v>
      </c>
      <c r="AZ25" s="99" t="s">
        <v>40</v>
      </c>
      <c r="BB25" s="4" t="str">
        <f t="shared" si="17"/>
        <v/>
      </c>
      <c r="BC25" s="4" t="str">
        <f t="shared" si="18"/>
        <v/>
      </c>
      <c r="BD25" s="4" t="str">
        <f t="shared" si="19"/>
        <v/>
      </c>
      <c r="BE25" s="4" t="str">
        <f t="shared" si="20"/>
        <v/>
      </c>
      <c r="BF25" s="4" t="str">
        <f t="shared" si="21"/>
        <v/>
      </c>
      <c r="BG25" s="4" t="str">
        <f t="shared" si="22"/>
        <v/>
      </c>
      <c r="BH25" s="4" t="str">
        <f t="shared" si="23"/>
        <v/>
      </c>
      <c r="BI25" s="4" t="str">
        <f t="shared" si="24"/>
        <v/>
      </c>
      <c r="BJ25" s="4" t="str">
        <f t="shared" si="26"/>
        <v/>
      </c>
      <c r="BK25" s="4" t="str">
        <f t="shared" si="48"/>
        <v/>
      </c>
      <c r="BL25" s="4" t="str">
        <f>IF(R25=0,"","*")</f>
        <v/>
      </c>
      <c r="BM25" s="4" t="str">
        <f t="shared" si="49"/>
        <v/>
      </c>
      <c r="BN25" s="4" t="str">
        <f t="shared" si="49"/>
        <v/>
      </c>
      <c r="BO25" s="4" t="str">
        <f>IF(U25=0,"","*")</f>
        <v/>
      </c>
      <c r="BP25" s="4" t="str">
        <f t="shared" si="50"/>
        <v/>
      </c>
      <c r="BQ25" s="4" t="str">
        <f t="shared" si="50"/>
        <v/>
      </c>
      <c r="BR25" s="4" t="str">
        <f t="shared" si="50"/>
        <v/>
      </c>
      <c r="BS25" s="4" t="str">
        <f t="shared" si="50"/>
        <v/>
      </c>
      <c r="BT25" s="4" t="s">
        <v>41</v>
      </c>
      <c r="BU25" s="4" t="s">
        <v>41</v>
      </c>
      <c r="BV25" s="4" t="s">
        <v>41</v>
      </c>
      <c r="BW25" s="4" t="s">
        <v>41</v>
      </c>
    </row>
    <row r="26" spans="1:75" ht="17" customHeight="1" x14ac:dyDescent="0.35">
      <c r="A26">
        <v>17</v>
      </c>
      <c r="B26" s="4" t="s">
        <v>105</v>
      </c>
      <c r="C26" s="4"/>
      <c r="D26" s="51" t="s">
        <v>27</v>
      </c>
      <c r="E26" s="6">
        <f t="shared" si="6"/>
        <v>45</v>
      </c>
      <c r="F26" s="4" t="s">
        <v>28</v>
      </c>
      <c r="G26" s="4" t="s">
        <v>29</v>
      </c>
      <c r="H26" s="5"/>
      <c r="I26" s="5"/>
      <c r="J26" s="5"/>
      <c r="K26" s="5"/>
      <c r="L26" s="5"/>
      <c r="M26" s="5"/>
      <c r="N26" s="5"/>
      <c r="O26" s="5"/>
      <c r="P26" s="5"/>
      <c r="Q26" s="5"/>
      <c r="R26" s="5"/>
      <c r="S26" s="5"/>
      <c r="T26" s="5"/>
      <c r="U26" s="5"/>
      <c r="V26" s="5"/>
      <c r="W26" s="5"/>
      <c r="X26" s="5"/>
      <c r="Y26" s="5"/>
      <c r="Z26" s="5"/>
      <c r="AA26" s="5"/>
      <c r="AB26" s="5">
        <v>45</v>
      </c>
      <c r="AC26" s="5"/>
      <c r="AE26" s="4" t="str">
        <f t="shared" si="7"/>
        <v/>
      </c>
      <c r="AF26" s="4" t="str">
        <f t="shared" si="8"/>
        <v/>
      </c>
      <c r="AG26" s="4" t="str">
        <f t="shared" si="9"/>
        <v/>
      </c>
      <c r="AH26" s="4" t="str">
        <f t="shared" si="10"/>
        <v/>
      </c>
      <c r="AI26" s="4" t="str">
        <f t="shared" si="11"/>
        <v/>
      </c>
      <c r="AJ26" s="4" t="str">
        <f t="shared" si="12"/>
        <v/>
      </c>
      <c r="AK26" s="4" t="str">
        <f t="shared" si="13"/>
        <v/>
      </c>
      <c r="AL26" s="4" t="str">
        <f t="shared" si="14"/>
        <v/>
      </c>
      <c r="AM26" s="99" t="str">
        <f t="shared" si="15"/>
        <v/>
      </c>
      <c r="AN26" s="99" t="str">
        <f>IF(Q26=0,"","*")</f>
        <v/>
      </c>
      <c r="AO26" s="99" t="str">
        <f t="shared" si="45"/>
        <v/>
      </c>
      <c r="AP26" s="99" t="str">
        <f t="shared" si="46"/>
        <v/>
      </c>
      <c r="AQ26" s="99" t="str">
        <f t="shared" si="39"/>
        <v/>
      </c>
      <c r="AR26" s="99" t="str">
        <f>IF(U26=0,"","*")</f>
        <v/>
      </c>
      <c r="AS26" s="99" t="str">
        <f t="shared" si="47"/>
        <v/>
      </c>
      <c r="AT26" s="99" t="str">
        <f t="shared" si="47"/>
        <v/>
      </c>
      <c r="AU26" s="99" t="str">
        <f t="shared" si="47"/>
        <v/>
      </c>
      <c r="AV26" s="99" t="str">
        <f t="shared" si="47"/>
        <v/>
      </c>
      <c r="AW26" s="99" t="str">
        <f>IF(Z26=0,"","*")</f>
        <v/>
      </c>
      <c r="AX26" s="99"/>
      <c r="AY26" s="99" t="s">
        <v>39</v>
      </c>
      <c r="AZ26" s="99" t="str">
        <f t="shared" si="42"/>
        <v/>
      </c>
      <c r="BB26" s="4" t="str">
        <f t="shared" si="17"/>
        <v/>
      </c>
      <c r="BC26" s="4" t="str">
        <f t="shared" si="18"/>
        <v/>
      </c>
      <c r="BD26" s="4" t="str">
        <f t="shared" si="19"/>
        <v/>
      </c>
      <c r="BE26" s="4" t="str">
        <f t="shared" si="20"/>
        <v/>
      </c>
      <c r="BF26" s="4" t="str">
        <f t="shared" si="21"/>
        <v/>
      </c>
      <c r="BG26" s="4" t="str">
        <f t="shared" si="22"/>
        <v/>
      </c>
      <c r="BH26" s="4" t="str">
        <f t="shared" si="23"/>
        <v/>
      </c>
      <c r="BI26" s="4" t="str">
        <f t="shared" si="24"/>
        <v/>
      </c>
      <c r="BJ26" s="4" t="str">
        <f t="shared" si="26"/>
        <v/>
      </c>
      <c r="BK26" s="4" t="str">
        <f t="shared" si="48"/>
        <v/>
      </c>
      <c r="BL26" s="4" t="str">
        <f>IF(R26=0,"","*")</f>
        <v/>
      </c>
      <c r="BM26" s="4" t="str">
        <f t="shared" si="49"/>
        <v/>
      </c>
      <c r="BN26" s="4" t="str">
        <f t="shared" si="49"/>
        <v/>
      </c>
      <c r="BO26" s="4" t="str">
        <f>IF(U26=0,"","*")</f>
        <v/>
      </c>
      <c r="BP26" s="4" t="str">
        <f t="shared" si="50"/>
        <v/>
      </c>
      <c r="BQ26" s="4" t="str">
        <f t="shared" si="50"/>
        <v/>
      </c>
      <c r="BR26" s="4" t="str">
        <f t="shared" si="50"/>
        <v/>
      </c>
      <c r="BS26" s="4" t="str">
        <f t="shared" si="50"/>
        <v/>
      </c>
      <c r="BT26" s="4" t="str">
        <f>IF(Z26=0,"","*")</f>
        <v/>
      </c>
      <c r="BU26" s="4"/>
      <c r="BV26" s="4" t="s">
        <v>41</v>
      </c>
      <c r="BW26" s="4" t="str">
        <f t="shared" si="44"/>
        <v/>
      </c>
    </row>
    <row r="27" spans="1:75" ht="17" customHeight="1" x14ac:dyDescent="0.35">
      <c r="A27">
        <v>18</v>
      </c>
      <c r="B27" s="4" t="s">
        <v>106</v>
      </c>
      <c r="C27" s="4"/>
      <c r="D27" s="51" t="s">
        <v>27</v>
      </c>
      <c r="E27" s="6">
        <f t="shared" si="6"/>
        <v>0</v>
      </c>
      <c r="F27" s="4" t="s">
        <v>28</v>
      </c>
      <c r="G27" s="4" t="s">
        <v>43</v>
      </c>
      <c r="H27" s="5"/>
      <c r="I27" s="5"/>
      <c r="J27" s="5"/>
      <c r="K27" s="5"/>
      <c r="L27" s="5"/>
      <c r="M27" s="5"/>
      <c r="N27" s="5"/>
      <c r="O27" s="5"/>
      <c r="P27" s="5"/>
      <c r="Q27" s="5"/>
      <c r="R27" s="5"/>
      <c r="S27" s="5"/>
      <c r="T27" s="5"/>
      <c r="U27" s="5"/>
      <c r="V27" s="5"/>
      <c r="W27" s="5"/>
      <c r="X27" s="5"/>
      <c r="Y27" s="5"/>
      <c r="Z27" s="5"/>
      <c r="AA27" s="5"/>
      <c r="AB27" s="5"/>
      <c r="AC27" s="5">
        <v>200</v>
      </c>
      <c r="AE27" s="4" t="str">
        <f t="shared" si="7"/>
        <v/>
      </c>
      <c r="AF27" s="4" t="str">
        <f t="shared" si="8"/>
        <v/>
      </c>
      <c r="AG27" s="4" t="str">
        <f t="shared" si="9"/>
        <v/>
      </c>
      <c r="AH27" s="4" t="str">
        <f t="shared" si="10"/>
        <v/>
      </c>
      <c r="AI27" s="4" t="str">
        <f t="shared" si="11"/>
        <v/>
      </c>
      <c r="AJ27" s="4" t="str">
        <f t="shared" si="12"/>
        <v/>
      </c>
      <c r="AK27" s="4" t="str">
        <f t="shared" si="13"/>
        <v/>
      </c>
      <c r="AL27" s="4" t="str">
        <f t="shared" si="14"/>
        <v/>
      </c>
      <c r="AM27" s="99" t="str">
        <f t="shared" si="15"/>
        <v/>
      </c>
      <c r="AN27" s="99" t="str">
        <f>IF(Q27=0,"","*")</f>
        <v/>
      </c>
      <c r="AO27" s="99" t="str">
        <f t="shared" si="45"/>
        <v/>
      </c>
      <c r="AP27" s="99" t="str">
        <f t="shared" si="46"/>
        <v/>
      </c>
      <c r="AQ27" s="99" t="str">
        <f t="shared" si="39"/>
        <v/>
      </c>
      <c r="AR27" s="99" t="str">
        <f>IF(U27=0,"","*")</f>
        <v/>
      </c>
      <c r="AS27" s="99" t="str">
        <f t="shared" si="47"/>
        <v/>
      </c>
      <c r="AT27" s="99" t="str">
        <f t="shared" si="47"/>
        <v/>
      </c>
      <c r="AU27" s="99" t="str">
        <f t="shared" si="47"/>
        <v/>
      </c>
      <c r="AV27" s="99" t="str">
        <f t="shared" si="47"/>
        <v/>
      </c>
      <c r="AW27" s="99" t="str">
        <f>IF(Z27=0,"","*")</f>
        <v/>
      </c>
      <c r="AX27" s="99"/>
      <c r="AY27" s="99" t="str">
        <f>IF(AB27=0,"","*")</f>
        <v/>
      </c>
      <c r="AZ27" s="99" t="s">
        <v>40</v>
      </c>
      <c r="BB27" s="4" t="str">
        <f t="shared" si="17"/>
        <v/>
      </c>
      <c r="BC27" s="4" t="str">
        <f t="shared" si="18"/>
        <v/>
      </c>
      <c r="BD27" s="4" t="str">
        <f t="shared" si="19"/>
        <v/>
      </c>
      <c r="BE27" s="4" t="str">
        <f t="shared" si="20"/>
        <v/>
      </c>
      <c r="BF27" s="4" t="str">
        <f t="shared" si="21"/>
        <v/>
      </c>
      <c r="BG27" s="4" t="str">
        <f t="shared" si="22"/>
        <v/>
      </c>
      <c r="BH27" s="4" t="str">
        <f t="shared" si="23"/>
        <v/>
      </c>
      <c r="BI27" s="4" t="str">
        <f t="shared" si="24"/>
        <v/>
      </c>
      <c r="BJ27" s="4" t="str">
        <f t="shared" si="26"/>
        <v/>
      </c>
      <c r="BK27" s="4" t="str">
        <f t="shared" si="48"/>
        <v/>
      </c>
      <c r="BL27" s="4" t="str">
        <f>IF(R27=0,"","*")</f>
        <v/>
      </c>
      <c r="BM27" s="4" t="str">
        <f t="shared" si="49"/>
        <v/>
      </c>
      <c r="BN27" s="4" t="str">
        <f t="shared" si="49"/>
        <v/>
      </c>
      <c r="BO27" s="4" t="str">
        <f>IF(U27=0,"","*")</f>
        <v/>
      </c>
      <c r="BP27" s="4" t="str">
        <f t="shared" si="50"/>
        <v/>
      </c>
      <c r="BQ27" s="4" t="str">
        <f t="shared" si="50"/>
        <v/>
      </c>
      <c r="BR27" s="4" t="str">
        <f t="shared" si="50"/>
        <v/>
      </c>
      <c r="BS27" s="4" t="str">
        <f t="shared" si="50"/>
        <v/>
      </c>
      <c r="BT27" s="4" t="str">
        <f>IF(Z27=0,"","*")</f>
        <v/>
      </c>
      <c r="BU27" s="4"/>
      <c r="BV27" s="4" t="str">
        <f>IF(AB27=0,"","*")</f>
        <v/>
      </c>
      <c r="BW27" s="4" t="s">
        <v>41</v>
      </c>
    </row>
    <row r="28" spans="1:75" ht="17" customHeight="1" x14ac:dyDescent="0.35">
      <c r="A28">
        <v>19</v>
      </c>
      <c r="B28" s="4" t="s">
        <v>1394</v>
      </c>
      <c r="C28" s="4" t="s">
        <v>1385</v>
      </c>
      <c r="D28" s="4"/>
      <c r="E28" s="6"/>
      <c r="F28" s="4" t="s">
        <v>28</v>
      </c>
      <c r="G28" s="4" t="s">
        <v>125</v>
      </c>
      <c r="H28" s="5"/>
      <c r="I28" s="5"/>
      <c r="J28" s="5"/>
      <c r="K28" s="5"/>
      <c r="L28" s="5"/>
      <c r="M28" s="5"/>
      <c r="N28" s="5"/>
      <c r="O28" s="5"/>
      <c r="P28" s="5"/>
      <c r="Q28" s="5"/>
      <c r="R28" s="5"/>
      <c r="S28" s="5"/>
      <c r="T28" s="5"/>
      <c r="U28" s="5"/>
      <c r="V28" s="5"/>
      <c r="W28" s="5"/>
      <c r="X28" s="5"/>
      <c r="Y28" s="5"/>
      <c r="Z28" s="5">
        <v>191301.9</v>
      </c>
      <c r="AA28" s="5">
        <v>193150.8</v>
      </c>
      <c r="AB28" s="5"/>
      <c r="AC28" s="5"/>
      <c r="AE28" s="4"/>
      <c r="AF28" s="4"/>
      <c r="AG28" s="4"/>
      <c r="AH28" s="4"/>
      <c r="AI28" s="4"/>
      <c r="AJ28" s="4"/>
      <c r="AK28" s="4"/>
      <c r="AL28" s="4"/>
      <c r="AM28" s="99"/>
      <c r="AN28" s="99"/>
      <c r="AO28" s="99"/>
      <c r="AP28" s="99"/>
      <c r="AQ28" s="99"/>
      <c r="AR28" s="99"/>
      <c r="AS28" s="99"/>
      <c r="AT28" s="99"/>
      <c r="AU28" s="99"/>
      <c r="AV28" s="99"/>
      <c r="AW28" s="99" t="s">
        <v>1377</v>
      </c>
      <c r="AX28" s="99" t="s">
        <v>1376</v>
      </c>
      <c r="AY28" s="99"/>
      <c r="AZ28" s="99"/>
      <c r="BB28" s="4"/>
      <c r="BC28" s="4"/>
      <c r="BD28" s="4"/>
      <c r="BE28" s="4"/>
      <c r="BF28" s="4"/>
      <c r="BG28" s="4"/>
      <c r="BH28" s="4"/>
      <c r="BI28" s="4"/>
      <c r="BJ28" s="4"/>
      <c r="BK28" s="4"/>
      <c r="BL28" s="4"/>
      <c r="BM28" s="4"/>
      <c r="BN28" s="4"/>
      <c r="BO28" s="4"/>
      <c r="BP28" s="4"/>
      <c r="BQ28" s="4"/>
      <c r="BR28" s="4" t="str">
        <f t="shared" si="50"/>
        <v/>
      </c>
      <c r="BS28" s="4" t="str">
        <f>IF(Y28=0,"","*")</f>
        <v/>
      </c>
      <c r="BT28" s="4" t="s">
        <v>88</v>
      </c>
      <c r="BU28" s="4" t="s">
        <v>88</v>
      </c>
      <c r="BV28" s="4" t="str">
        <f t="shared" ref="BV28" si="51">IF(AB28=0,"","*")</f>
        <v/>
      </c>
      <c r="BW28" s="4" t="str">
        <f t="shared" ref="BW28" si="52">IF(AC28=0,"","*")</f>
        <v/>
      </c>
    </row>
    <row r="29" spans="1:75" ht="17" customHeight="1" x14ac:dyDescent="0.35">
      <c r="A29">
        <v>20</v>
      </c>
      <c r="B29" s="4" t="s">
        <v>1380</v>
      </c>
      <c r="C29" s="4" t="s">
        <v>24</v>
      </c>
      <c r="D29" s="4"/>
      <c r="E29" s="6"/>
      <c r="F29" s="4" t="s">
        <v>28</v>
      </c>
      <c r="G29" s="4" t="s">
        <v>46</v>
      </c>
      <c r="H29" s="5"/>
      <c r="I29" s="5"/>
      <c r="J29" s="5"/>
      <c r="K29" s="5"/>
      <c r="L29" s="5"/>
      <c r="M29" s="5"/>
      <c r="N29" s="5"/>
      <c r="O29" s="5"/>
      <c r="P29" s="5"/>
      <c r="Q29" s="5"/>
      <c r="R29" s="5"/>
      <c r="S29" s="5"/>
      <c r="T29" s="5"/>
      <c r="U29" s="5"/>
      <c r="V29" s="5"/>
      <c r="W29" s="5"/>
      <c r="X29" s="5"/>
      <c r="Y29" s="5"/>
      <c r="Z29" s="5"/>
      <c r="AA29" s="5"/>
      <c r="AB29" s="5">
        <v>50997.591999999997</v>
      </c>
      <c r="AC29" s="5"/>
      <c r="AE29" s="4"/>
      <c r="AF29" s="4"/>
      <c r="AG29" s="4"/>
      <c r="AH29" s="4"/>
      <c r="AI29" s="4"/>
      <c r="AJ29" s="4"/>
      <c r="AK29" s="4"/>
      <c r="AL29" s="4"/>
      <c r="AM29" s="99"/>
      <c r="AN29" s="99"/>
      <c r="AO29" s="99"/>
      <c r="AP29" s="99"/>
      <c r="AQ29" s="99"/>
      <c r="AR29" s="99"/>
      <c r="AS29" s="99"/>
      <c r="AT29" s="99"/>
      <c r="AU29" s="99"/>
      <c r="AV29" s="99"/>
      <c r="AW29" s="99"/>
      <c r="AX29" s="99"/>
      <c r="AY29" s="99" t="s">
        <v>1392</v>
      </c>
      <c r="AZ29" s="99"/>
      <c r="BB29" s="4"/>
      <c r="BC29" s="4"/>
      <c r="BD29" s="4"/>
      <c r="BE29" s="4"/>
      <c r="BF29" s="4"/>
      <c r="BG29" s="4"/>
      <c r="BH29" s="4"/>
      <c r="BI29" s="4"/>
      <c r="BJ29" s="4"/>
      <c r="BK29" s="4"/>
      <c r="BL29" s="4"/>
      <c r="BM29" s="4"/>
      <c r="BN29" s="4"/>
      <c r="BO29" s="4"/>
      <c r="BP29" s="4"/>
      <c r="BQ29" s="4"/>
      <c r="BR29" s="4"/>
      <c r="BS29" s="4"/>
      <c r="BT29" s="4"/>
      <c r="BU29" s="4"/>
      <c r="BV29" s="4" t="s">
        <v>88</v>
      </c>
      <c r="BW29" s="4"/>
    </row>
    <row r="30" spans="1:75" ht="17" customHeight="1" x14ac:dyDescent="0.35">
      <c r="A30">
        <v>21</v>
      </c>
      <c r="B30" s="4" t="s">
        <v>1379</v>
      </c>
      <c r="C30" s="4" t="s">
        <v>24</v>
      </c>
      <c r="D30" s="4"/>
      <c r="E30" s="6"/>
      <c r="F30" s="4" t="s">
        <v>28</v>
      </c>
      <c r="G30" s="4" t="s">
        <v>101</v>
      </c>
      <c r="H30" s="5"/>
      <c r="I30" s="5"/>
      <c r="J30" s="5"/>
      <c r="K30" s="5"/>
      <c r="L30" s="5"/>
      <c r="M30" s="5"/>
      <c r="N30" s="5"/>
      <c r="O30" s="5"/>
      <c r="P30" s="5"/>
      <c r="Q30" s="5"/>
      <c r="R30" s="5"/>
      <c r="S30" s="5"/>
      <c r="T30" s="5"/>
      <c r="U30" s="5"/>
      <c r="V30" s="5"/>
      <c r="W30" s="5"/>
      <c r="X30" s="5"/>
      <c r="Y30" s="5"/>
      <c r="Z30" s="5"/>
      <c r="AA30" s="5"/>
      <c r="AB30" s="5">
        <v>3821.04</v>
      </c>
      <c r="AC30" s="5"/>
      <c r="AE30" s="4"/>
      <c r="AF30" s="4"/>
      <c r="AG30" s="4"/>
      <c r="AH30" s="4"/>
      <c r="AI30" s="4"/>
      <c r="AJ30" s="4"/>
      <c r="AK30" s="4"/>
      <c r="AL30" s="4"/>
      <c r="AM30" s="99"/>
      <c r="AN30" s="99"/>
      <c r="AO30" s="99"/>
      <c r="AP30" s="99"/>
      <c r="AQ30" s="99"/>
      <c r="AR30" s="99"/>
      <c r="AS30" s="99"/>
      <c r="AT30" s="99"/>
      <c r="AU30" s="99"/>
      <c r="AV30" s="99"/>
      <c r="AW30" s="99"/>
      <c r="AX30" s="99"/>
      <c r="AY30" s="99" t="s">
        <v>1392</v>
      </c>
      <c r="AZ30" s="99"/>
      <c r="BB30" s="4"/>
      <c r="BC30" s="4"/>
      <c r="BD30" s="4"/>
      <c r="BE30" s="4"/>
      <c r="BF30" s="4"/>
      <c r="BG30" s="4"/>
      <c r="BH30" s="4"/>
      <c r="BI30" s="4"/>
      <c r="BJ30" s="4"/>
      <c r="BK30" s="4"/>
      <c r="BL30" s="4"/>
      <c r="BM30" s="4"/>
      <c r="BN30" s="4"/>
      <c r="BO30" s="4"/>
      <c r="BP30" s="4"/>
      <c r="BQ30" s="4"/>
      <c r="BR30" s="4"/>
      <c r="BS30" s="4"/>
      <c r="BT30" s="4"/>
      <c r="BU30" s="4"/>
      <c r="BV30" s="4" t="s">
        <v>88</v>
      </c>
      <c r="BW30" s="4"/>
    </row>
    <row r="31" spans="1:75" ht="17" customHeight="1" x14ac:dyDescent="0.35">
      <c r="A31">
        <v>22</v>
      </c>
      <c r="B31" s="4" t="s">
        <v>1381</v>
      </c>
      <c r="C31" s="4" t="s">
        <v>24</v>
      </c>
      <c r="D31" s="4"/>
      <c r="E31" s="6"/>
      <c r="F31" s="4" t="s">
        <v>28</v>
      </c>
      <c r="G31" s="4" t="s">
        <v>29</v>
      </c>
      <c r="H31" s="5"/>
      <c r="I31" s="5"/>
      <c r="J31" s="5"/>
      <c r="K31" s="5"/>
      <c r="L31" s="5"/>
      <c r="M31" s="5"/>
      <c r="N31" s="5"/>
      <c r="O31" s="5"/>
      <c r="P31" s="5"/>
      <c r="Q31" s="5"/>
      <c r="R31" s="5"/>
      <c r="S31" s="5"/>
      <c r="T31" s="5"/>
      <c r="U31" s="5"/>
      <c r="V31" s="5"/>
      <c r="W31" s="5"/>
      <c r="X31" s="5"/>
      <c r="Y31" s="5"/>
      <c r="Z31" s="5"/>
      <c r="AA31" s="5"/>
      <c r="AB31" s="5">
        <v>7906.28</v>
      </c>
      <c r="AC31" s="5"/>
      <c r="AE31" s="4"/>
      <c r="AF31" s="4"/>
      <c r="AG31" s="4"/>
      <c r="AH31" s="4"/>
      <c r="AI31" s="4"/>
      <c r="AJ31" s="4"/>
      <c r="AK31" s="4"/>
      <c r="AL31" s="4"/>
      <c r="AM31" s="99"/>
      <c r="AN31" s="99"/>
      <c r="AO31" s="99"/>
      <c r="AP31" s="99"/>
      <c r="AQ31" s="99"/>
      <c r="AR31" s="99"/>
      <c r="AS31" s="99"/>
      <c r="AT31" s="99"/>
      <c r="AU31" s="99"/>
      <c r="AV31" s="99"/>
      <c r="AW31" s="99"/>
      <c r="AX31" s="99"/>
      <c r="AY31" s="99" t="s">
        <v>1392</v>
      </c>
      <c r="AZ31" s="99"/>
      <c r="BB31" s="4"/>
      <c r="BC31" s="4"/>
      <c r="BD31" s="4"/>
      <c r="BE31" s="4"/>
      <c r="BF31" s="4"/>
      <c r="BG31" s="4"/>
      <c r="BH31" s="4"/>
      <c r="BI31" s="4"/>
      <c r="BJ31" s="4"/>
      <c r="BK31" s="4"/>
      <c r="BL31" s="4"/>
      <c r="BM31" s="4"/>
      <c r="BN31" s="4"/>
      <c r="BO31" s="4"/>
      <c r="BP31" s="4"/>
      <c r="BQ31" s="4"/>
      <c r="BR31" s="4"/>
      <c r="BS31" s="4"/>
      <c r="BT31" s="4"/>
      <c r="BU31" s="4"/>
      <c r="BV31" s="4" t="s">
        <v>88</v>
      </c>
      <c r="BW31" s="4"/>
    </row>
    <row r="32" spans="1:75" ht="17" customHeight="1" x14ac:dyDescent="0.35">
      <c r="A32">
        <v>23</v>
      </c>
      <c r="B32" s="4" t="s">
        <v>1382</v>
      </c>
      <c r="C32" s="4" t="s">
        <v>24</v>
      </c>
      <c r="D32" s="4"/>
      <c r="E32" s="6"/>
      <c r="F32" s="4" t="s">
        <v>28</v>
      </c>
      <c r="G32" s="4" t="s">
        <v>48</v>
      </c>
      <c r="H32" s="5"/>
      <c r="I32" s="5"/>
      <c r="J32" s="5"/>
      <c r="K32" s="5"/>
      <c r="L32" s="5"/>
      <c r="M32" s="5"/>
      <c r="N32" s="5"/>
      <c r="O32" s="5"/>
      <c r="P32" s="5"/>
      <c r="Q32" s="5"/>
      <c r="R32" s="5"/>
      <c r="S32" s="5"/>
      <c r="T32" s="5"/>
      <c r="U32" s="5"/>
      <c r="V32" s="5"/>
      <c r="W32" s="5"/>
      <c r="X32" s="5"/>
      <c r="Y32" s="5"/>
      <c r="Z32" s="5"/>
      <c r="AA32" s="5"/>
      <c r="AB32" s="5">
        <v>1569.4079999999999</v>
      </c>
      <c r="AC32" s="5"/>
      <c r="AE32" s="4"/>
      <c r="AF32" s="4"/>
      <c r="AG32" s="4"/>
      <c r="AH32" s="4"/>
      <c r="AI32" s="4"/>
      <c r="AJ32" s="4"/>
      <c r="AK32" s="4"/>
      <c r="AL32" s="4"/>
      <c r="AM32" s="99"/>
      <c r="AN32" s="99"/>
      <c r="AO32" s="99"/>
      <c r="AP32" s="99"/>
      <c r="AQ32" s="99"/>
      <c r="AR32" s="99"/>
      <c r="AS32" s="99"/>
      <c r="AT32" s="99"/>
      <c r="AU32" s="99"/>
      <c r="AV32" s="99"/>
      <c r="AW32" s="99"/>
      <c r="AX32" s="99"/>
      <c r="AY32" s="99" t="s">
        <v>1392</v>
      </c>
      <c r="AZ32" s="99"/>
      <c r="BB32" s="4"/>
      <c r="BC32" s="4"/>
      <c r="BD32" s="4"/>
      <c r="BE32" s="4"/>
      <c r="BF32" s="4"/>
      <c r="BG32" s="4"/>
      <c r="BH32" s="4"/>
      <c r="BI32" s="4"/>
      <c r="BJ32" s="4"/>
      <c r="BK32" s="4"/>
      <c r="BL32" s="4"/>
      <c r="BM32" s="4"/>
      <c r="BN32" s="4"/>
      <c r="BO32" s="4"/>
      <c r="BP32" s="4"/>
      <c r="BQ32" s="4"/>
      <c r="BR32" s="4"/>
      <c r="BS32" s="4"/>
      <c r="BT32" s="4"/>
      <c r="BU32" s="4"/>
      <c r="BV32" s="4" t="s">
        <v>88</v>
      </c>
      <c r="BW32" s="4"/>
    </row>
    <row r="33" spans="1:75" ht="17" customHeight="1" x14ac:dyDescent="0.35">
      <c r="A33">
        <v>24</v>
      </c>
      <c r="B33" s="4" t="s">
        <v>1383</v>
      </c>
      <c r="C33" s="4" t="s">
        <v>24</v>
      </c>
      <c r="D33" s="4"/>
      <c r="E33" s="6"/>
      <c r="F33" s="4" t="s">
        <v>28</v>
      </c>
      <c r="G33" s="4" t="s">
        <v>43</v>
      </c>
      <c r="H33" s="5"/>
      <c r="I33" s="5"/>
      <c r="J33" s="5"/>
      <c r="K33" s="5"/>
      <c r="L33" s="5"/>
      <c r="M33" s="5"/>
      <c r="N33" s="5"/>
      <c r="O33" s="5"/>
      <c r="P33" s="5"/>
      <c r="Q33" s="5"/>
      <c r="R33" s="5"/>
      <c r="S33" s="5"/>
      <c r="T33" s="5"/>
      <c r="U33" s="5"/>
      <c r="V33" s="5"/>
      <c r="W33" s="5"/>
      <c r="X33" s="5"/>
      <c r="Y33" s="5"/>
      <c r="Z33" s="5"/>
      <c r="AA33" s="5"/>
      <c r="AB33" s="5">
        <v>4042.36</v>
      </c>
      <c r="AC33" s="5"/>
      <c r="AE33" s="4" t="str">
        <f t="shared" ref="AE33:AL34" si="53">IF(H33=0,"","*")</f>
        <v/>
      </c>
      <c r="AF33" s="4" t="str">
        <f t="shared" si="53"/>
        <v/>
      </c>
      <c r="AG33" s="4" t="str">
        <f t="shared" si="53"/>
        <v/>
      </c>
      <c r="AH33" s="4" t="str">
        <f t="shared" si="53"/>
        <v/>
      </c>
      <c r="AI33" s="4" t="str">
        <f t="shared" si="53"/>
        <v/>
      </c>
      <c r="AJ33" s="4" t="str">
        <f t="shared" si="53"/>
        <v/>
      </c>
      <c r="AK33" s="4" t="str">
        <f t="shared" si="53"/>
        <v/>
      </c>
      <c r="AL33" s="4" t="str">
        <f t="shared" si="53"/>
        <v/>
      </c>
      <c r="AM33" s="99" t="str">
        <f t="shared" ref="AM33:AM34" si="54">IF(P33=0,"","*")</f>
        <v/>
      </c>
      <c r="AN33" s="99" t="str">
        <f t="shared" ref="AN33:AN34" si="55">IF(Q33=0,"","*")</f>
        <v/>
      </c>
      <c r="AO33" s="99" t="str">
        <f t="shared" ref="AO33:AO34" si="56">IF(R33=0,"","*")</f>
        <v/>
      </c>
      <c r="AP33" s="99" t="str">
        <f t="shared" ref="AP33:AP34" si="57">IF(S33=0,"","*")</f>
        <v/>
      </c>
      <c r="AQ33" s="99" t="str">
        <f t="shared" ref="AQ33:AQ34" si="58">IF(T33=0,"","*")</f>
        <v/>
      </c>
      <c r="AR33" s="99" t="str">
        <f t="shared" ref="AR33:AW34" si="59">IF(U33=0,"","*")</f>
        <v/>
      </c>
      <c r="AS33" s="99" t="str">
        <f t="shared" si="59"/>
        <v/>
      </c>
      <c r="AT33" s="99" t="str">
        <f t="shared" si="59"/>
        <v/>
      </c>
      <c r="AU33" s="99" t="str">
        <f t="shared" si="59"/>
        <v/>
      </c>
      <c r="AV33" s="99" t="str">
        <f t="shared" si="59"/>
        <v/>
      </c>
      <c r="AW33" s="99" t="str">
        <f t="shared" si="59"/>
        <v/>
      </c>
      <c r="AX33" s="99"/>
      <c r="AY33" s="99" t="s">
        <v>1392</v>
      </c>
      <c r="AZ33" s="99" t="str">
        <f t="shared" si="42"/>
        <v/>
      </c>
      <c r="BB33" s="4" t="str">
        <f t="shared" ref="BB33:BI34" si="60">IF(H33=0,"","*")</f>
        <v/>
      </c>
      <c r="BC33" s="4" t="str">
        <f t="shared" si="60"/>
        <v/>
      </c>
      <c r="BD33" s="4" t="str">
        <f t="shared" si="60"/>
        <v/>
      </c>
      <c r="BE33" s="4" t="str">
        <f t="shared" si="60"/>
        <v/>
      </c>
      <c r="BF33" s="4" t="str">
        <f t="shared" si="60"/>
        <v/>
      </c>
      <c r="BG33" s="4" t="str">
        <f t="shared" si="60"/>
        <v/>
      </c>
      <c r="BH33" s="4" t="str">
        <f t="shared" si="60"/>
        <v/>
      </c>
      <c r="BI33" s="4" t="str">
        <f t="shared" si="60"/>
        <v/>
      </c>
      <c r="BJ33" s="4" t="str">
        <f t="shared" ref="BJ33:BK34" si="61">IF(P33=0,"","*")</f>
        <v/>
      </c>
      <c r="BK33" s="4" t="str">
        <f t="shared" si="61"/>
        <v/>
      </c>
      <c r="BL33" s="4" t="str">
        <f t="shared" ref="BL33:BT34" si="62">IF(R33=0,"","*")</f>
        <v/>
      </c>
      <c r="BM33" s="4" t="str">
        <f t="shared" si="62"/>
        <v/>
      </c>
      <c r="BN33" s="4" t="str">
        <f t="shared" si="62"/>
        <v/>
      </c>
      <c r="BO33" s="4" t="str">
        <f t="shared" si="62"/>
        <v/>
      </c>
      <c r="BP33" s="4" t="str">
        <f t="shared" si="62"/>
        <v/>
      </c>
      <c r="BQ33" s="4" t="str">
        <f t="shared" si="62"/>
        <v/>
      </c>
      <c r="BR33" s="4" t="str">
        <f t="shared" si="62"/>
        <v/>
      </c>
      <c r="BS33" s="4" t="str">
        <f t="shared" si="62"/>
        <v/>
      </c>
      <c r="BT33" s="4" t="str">
        <f t="shared" si="62"/>
        <v/>
      </c>
      <c r="BU33" s="4"/>
      <c r="BV33" s="4" t="s">
        <v>88</v>
      </c>
      <c r="BW33" s="4" t="str">
        <f t="shared" si="44"/>
        <v/>
      </c>
    </row>
    <row r="34" spans="1:75" ht="17" customHeight="1" x14ac:dyDescent="0.35">
      <c r="A34">
        <v>25</v>
      </c>
      <c r="B34" s="4" t="s">
        <v>1384</v>
      </c>
      <c r="C34" s="4" t="s">
        <v>24</v>
      </c>
      <c r="D34" s="4"/>
      <c r="E34" s="6"/>
      <c r="F34" s="4" t="s">
        <v>1418</v>
      </c>
      <c r="G34" s="4" t="s">
        <v>29</v>
      </c>
      <c r="H34" s="5"/>
      <c r="I34" s="5"/>
      <c r="J34" s="5"/>
      <c r="K34" s="5"/>
      <c r="L34" s="5"/>
      <c r="M34" s="5"/>
      <c r="N34" s="5"/>
      <c r="O34" s="5"/>
      <c r="P34" s="5"/>
      <c r="Q34" s="5"/>
      <c r="R34" s="5"/>
      <c r="S34" s="5"/>
      <c r="T34" s="5"/>
      <c r="U34" s="5"/>
      <c r="V34" s="5"/>
      <c r="W34" s="5"/>
      <c r="X34" s="5"/>
      <c r="Y34" s="5"/>
      <c r="Z34" s="5"/>
      <c r="AA34" s="5"/>
      <c r="AB34" s="5">
        <v>1293.8399999999999</v>
      </c>
      <c r="AC34" s="5"/>
      <c r="AE34" s="4" t="str">
        <f t="shared" si="53"/>
        <v/>
      </c>
      <c r="AF34" s="4" t="str">
        <f t="shared" si="53"/>
        <v/>
      </c>
      <c r="AG34" s="4" t="str">
        <f t="shared" si="53"/>
        <v/>
      </c>
      <c r="AH34" s="4" t="str">
        <f t="shared" si="53"/>
        <v/>
      </c>
      <c r="AI34" s="4" t="str">
        <f t="shared" si="53"/>
        <v/>
      </c>
      <c r="AJ34" s="4" t="str">
        <f t="shared" si="53"/>
        <v/>
      </c>
      <c r="AK34" s="4" t="str">
        <f t="shared" si="53"/>
        <v/>
      </c>
      <c r="AL34" s="4" t="str">
        <f t="shared" si="53"/>
        <v/>
      </c>
      <c r="AM34" s="99" t="str">
        <f t="shared" si="54"/>
        <v/>
      </c>
      <c r="AN34" s="99" t="str">
        <f t="shared" si="55"/>
        <v/>
      </c>
      <c r="AO34" s="99" t="str">
        <f t="shared" si="56"/>
        <v/>
      </c>
      <c r="AP34" s="99" t="str">
        <f t="shared" si="57"/>
        <v/>
      </c>
      <c r="AQ34" s="99" t="str">
        <f t="shared" si="58"/>
        <v/>
      </c>
      <c r="AR34" s="99" t="str">
        <f t="shared" si="59"/>
        <v/>
      </c>
      <c r="AS34" s="99" t="str">
        <f t="shared" si="59"/>
        <v/>
      </c>
      <c r="AT34" s="99" t="str">
        <f t="shared" si="59"/>
        <v/>
      </c>
      <c r="AU34" s="99" t="str">
        <f t="shared" si="59"/>
        <v/>
      </c>
      <c r="AV34" s="99" t="str">
        <f t="shared" si="59"/>
        <v/>
      </c>
      <c r="AW34" s="99" t="str">
        <f t="shared" si="59"/>
        <v/>
      </c>
      <c r="AX34" s="99"/>
      <c r="AY34" s="99" t="s">
        <v>1392</v>
      </c>
      <c r="AZ34" s="99" t="str">
        <f t="shared" si="42"/>
        <v/>
      </c>
      <c r="BB34" s="4" t="str">
        <f t="shared" si="60"/>
        <v/>
      </c>
      <c r="BC34" s="4" t="str">
        <f t="shared" si="60"/>
        <v/>
      </c>
      <c r="BD34" s="4" t="str">
        <f t="shared" si="60"/>
        <v/>
      </c>
      <c r="BE34" s="4" t="str">
        <f t="shared" si="60"/>
        <v/>
      </c>
      <c r="BF34" s="4" t="str">
        <f t="shared" si="60"/>
        <v/>
      </c>
      <c r="BG34" s="4" t="str">
        <f t="shared" si="60"/>
        <v/>
      </c>
      <c r="BH34" s="4" t="str">
        <f t="shared" si="60"/>
        <v/>
      </c>
      <c r="BI34" s="4" t="str">
        <f t="shared" si="60"/>
        <v/>
      </c>
      <c r="BJ34" s="4" t="str">
        <f t="shared" si="61"/>
        <v/>
      </c>
      <c r="BK34" s="4" t="str">
        <f t="shared" si="61"/>
        <v/>
      </c>
      <c r="BL34" s="4" t="str">
        <f t="shared" si="62"/>
        <v/>
      </c>
      <c r="BM34" s="4" t="str">
        <f t="shared" si="62"/>
        <v/>
      </c>
      <c r="BN34" s="4" t="str">
        <f t="shared" si="62"/>
        <v/>
      </c>
      <c r="BO34" s="4" t="str">
        <f t="shared" si="62"/>
        <v/>
      </c>
      <c r="BP34" s="4" t="str">
        <f t="shared" si="62"/>
        <v/>
      </c>
      <c r="BQ34" s="4" t="str">
        <f t="shared" si="62"/>
        <v/>
      </c>
      <c r="BR34" s="4" t="str">
        <f t="shared" si="62"/>
        <v/>
      </c>
      <c r="BS34" s="4" t="str">
        <f t="shared" si="62"/>
        <v/>
      </c>
      <c r="BT34" s="4" t="str">
        <f t="shared" si="62"/>
        <v/>
      </c>
      <c r="BU34" s="4"/>
      <c r="BV34" s="4" t="s">
        <v>88</v>
      </c>
      <c r="BW34" s="4" t="str">
        <f t="shared" si="44"/>
        <v/>
      </c>
    </row>
    <row r="35" spans="1:75" x14ac:dyDescent="0.35">
      <c r="B35" s="114" t="s">
        <v>1415</v>
      </c>
      <c r="C35" s="114"/>
      <c r="D35" s="114"/>
      <c r="E35" s="114"/>
      <c r="F35" s="114"/>
      <c r="G35" s="114"/>
      <c r="AM35" s="100"/>
      <c r="AN35" s="100"/>
      <c r="AO35" s="100"/>
      <c r="AP35" s="100"/>
      <c r="AQ35" s="100"/>
      <c r="AR35" s="100"/>
      <c r="AS35" s="100"/>
      <c r="AT35" s="100"/>
      <c r="AU35" s="100"/>
      <c r="AV35" s="100"/>
      <c r="AW35" s="100"/>
      <c r="AX35" s="100"/>
      <c r="AY35" s="100"/>
      <c r="AZ35" s="100"/>
    </row>
    <row r="36" spans="1:75" ht="16" customHeight="1" x14ac:dyDescent="0.35">
      <c r="A36" t="s">
        <v>107</v>
      </c>
      <c r="B36" s="4" t="s">
        <v>108</v>
      </c>
      <c r="C36" s="26">
        <v>1966</v>
      </c>
      <c r="D36" s="51" t="s">
        <v>109</v>
      </c>
      <c r="E36" s="6">
        <f t="shared" ref="E36:E44" si="63">_xlfn.XLOOKUP($C$2,$R$9:$AC$9,R36:AC36)</f>
        <v>189690</v>
      </c>
      <c r="F36" s="4" t="s">
        <v>1415</v>
      </c>
      <c r="G36" s="4" t="s">
        <v>29</v>
      </c>
      <c r="H36" s="49"/>
      <c r="I36" s="4"/>
      <c r="J36" s="4"/>
      <c r="K36" s="4"/>
      <c r="L36" s="4"/>
      <c r="M36" s="4"/>
      <c r="N36" s="4"/>
      <c r="O36" s="4"/>
      <c r="P36" s="4">
        <v>120700</v>
      </c>
      <c r="Q36" s="4">
        <v>117500</v>
      </c>
      <c r="R36" s="4">
        <v>109300</v>
      </c>
      <c r="S36" s="4">
        <v>115000</v>
      </c>
      <c r="T36" s="4">
        <v>123100</v>
      </c>
      <c r="U36" s="4">
        <v>136000</v>
      </c>
      <c r="V36" s="4">
        <v>137306</v>
      </c>
      <c r="W36" s="4">
        <v>143981</v>
      </c>
      <c r="X36" s="4">
        <v>167131</v>
      </c>
      <c r="Y36" s="29">
        <v>191798</v>
      </c>
      <c r="Z36" s="4">
        <v>217917</v>
      </c>
      <c r="AA36" s="4">
        <v>209785</v>
      </c>
      <c r="AB36" s="4">
        <v>189690</v>
      </c>
      <c r="AC36" s="4"/>
      <c r="AE36" s="4" t="str">
        <f t="shared" ref="AE36:AE44" si="64">IF(H36=0,"","*")</f>
        <v/>
      </c>
      <c r="AF36" s="4" t="str">
        <f t="shared" ref="AF36:AF44" si="65">IF(I36=0,"","*")</f>
        <v/>
      </c>
      <c r="AG36" s="4" t="str">
        <f t="shared" ref="AG36:AG44" si="66">IF(J36=0,"","*")</f>
        <v/>
      </c>
      <c r="AH36" s="4" t="str">
        <f t="shared" ref="AH36:AH44" si="67">IF(K36=0,"","*")</f>
        <v/>
      </c>
      <c r="AI36" s="4" t="str">
        <f t="shared" ref="AI36:AI44" si="68">IF(L36=0,"","*")</f>
        <v/>
      </c>
      <c r="AJ36" s="4" t="str">
        <f t="shared" ref="AJ36:AJ44" si="69">IF(M36=0,"","*")</f>
        <v/>
      </c>
      <c r="AK36" s="4" t="str">
        <f t="shared" ref="AK36:AK44" si="70">IF(N36=0,"","*")</f>
        <v/>
      </c>
      <c r="AL36" s="4" t="str">
        <f t="shared" ref="AL36:AL44" si="71">IF(O36=0,"","*")</f>
        <v/>
      </c>
      <c r="AM36" s="99" t="s">
        <v>110</v>
      </c>
      <c r="AN36" s="99" t="s">
        <v>110</v>
      </c>
      <c r="AO36" s="99" t="s">
        <v>110</v>
      </c>
      <c r="AP36" s="99" t="s">
        <v>110</v>
      </c>
      <c r="AQ36" s="99" t="s">
        <v>110</v>
      </c>
      <c r="AR36" s="99" t="s">
        <v>110</v>
      </c>
      <c r="AS36" s="99" t="s">
        <v>111</v>
      </c>
      <c r="AT36" s="99" t="s">
        <v>112</v>
      </c>
      <c r="AU36" s="99" t="s">
        <v>113</v>
      </c>
      <c r="AV36" s="99" t="s">
        <v>114</v>
      </c>
      <c r="AW36" s="99" t="s">
        <v>114</v>
      </c>
      <c r="AX36" s="99" t="s">
        <v>115</v>
      </c>
      <c r="AY36" s="99" t="s">
        <v>1391</v>
      </c>
      <c r="AZ36" s="99" t="str">
        <f t="shared" ref="AZ36" si="72">IF(AC36=0,"","*")</f>
        <v/>
      </c>
      <c r="BB36" s="4" t="str">
        <f t="shared" ref="BB36:BB44" si="73">IF(H36=0,"","*")</f>
        <v/>
      </c>
      <c r="BC36" s="4" t="str">
        <f t="shared" ref="BC36:BC44" si="74">IF(I36=0,"","*")</f>
        <v/>
      </c>
      <c r="BD36" s="4" t="str">
        <f t="shared" ref="BD36:BD44" si="75">IF(J36=0,"","*")</f>
        <v/>
      </c>
      <c r="BE36" s="4" t="str">
        <f t="shared" ref="BE36:BE44" si="76">IF(K36=0,"","*")</f>
        <v/>
      </c>
      <c r="BF36" s="4" t="str">
        <f t="shared" ref="BF36:BF44" si="77">IF(L36=0,"","*")</f>
        <v/>
      </c>
      <c r="BG36" s="4" t="str">
        <f t="shared" ref="BG36:BG44" si="78">IF(M36=0,"","*")</f>
        <v/>
      </c>
      <c r="BH36" s="4" t="str">
        <f t="shared" ref="BH36:BH44" si="79">IF(N36=0,"","*")</f>
        <v/>
      </c>
      <c r="BI36" s="4" t="str">
        <f t="shared" ref="BI36:BI44" si="80">IF(O36=0,"","*")</f>
        <v/>
      </c>
      <c r="BJ36" s="4" t="s">
        <v>88</v>
      </c>
      <c r="BK36" s="4" t="s">
        <v>88</v>
      </c>
      <c r="BL36" s="4" t="s">
        <v>88</v>
      </c>
      <c r="BM36" s="4" t="s">
        <v>88</v>
      </c>
      <c r="BN36" s="4" t="s">
        <v>88</v>
      </c>
      <c r="BO36" s="4" t="s">
        <v>88</v>
      </c>
      <c r="BP36" s="4" t="s">
        <v>88</v>
      </c>
      <c r="BQ36" s="4" t="s">
        <v>88</v>
      </c>
      <c r="BR36" s="4" t="s">
        <v>88</v>
      </c>
      <c r="BS36" s="4" t="s">
        <v>88</v>
      </c>
      <c r="BT36" s="4" t="s">
        <v>88</v>
      </c>
      <c r="BU36" s="4" t="s">
        <v>88</v>
      </c>
      <c r="BV36" s="4" t="s">
        <v>88</v>
      </c>
      <c r="BW36" s="4" t="str">
        <f t="shared" ref="BV36:BW52" si="81">IF(AC36=0,"","*")</f>
        <v/>
      </c>
    </row>
    <row r="37" spans="1:75" x14ac:dyDescent="0.35">
      <c r="A37" t="s">
        <v>116</v>
      </c>
      <c r="B37" s="4" t="s">
        <v>117</v>
      </c>
      <c r="C37" s="26">
        <v>1966</v>
      </c>
      <c r="D37" s="51" t="s">
        <v>109</v>
      </c>
      <c r="E37" s="6">
        <f t="shared" si="63"/>
        <v>7542</v>
      </c>
      <c r="F37" s="4" t="s">
        <v>1415</v>
      </c>
      <c r="G37" s="4" t="s">
        <v>118</v>
      </c>
      <c r="H37" s="49"/>
      <c r="I37" s="4"/>
      <c r="J37" s="4"/>
      <c r="K37" s="4"/>
      <c r="L37" s="4"/>
      <c r="M37" s="4"/>
      <c r="N37" s="4"/>
      <c r="O37" s="4"/>
      <c r="P37" s="4">
        <v>3600</v>
      </c>
      <c r="Q37" s="4">
        <v>3500</v>
      </c>
      <c r="R37" s="4">
        <v>4900</v>
      </c>
      <c r="S37" s="4">
        <v>3200</v>
      </c>
      <c r="T37" s="4">
        <v>3200</v>
      </c>
      <c r="U37" s="4">
        <v>4754</v>
      </c>
      <c r="V37" s="4">
        <v>4555</v>
      </c>
      <c r="W37" s="4">
        <v>4827</v>
      </c>
      <c r="X37" s="4">
        <v>4517</v>
      </c>
      <c r="Y37" s="29">
        <v>3899</v>
      </c>
      <c r="Z37" s="4">
        <v>5080</v>
      </c>
      <c r="AA37" s="4">
        <v>5637</v>
      </c>
      <c r="AB37" s="4">
        <v>7542</v>
      </c>
      <c r="AC37" s="4"/>
      <c r="AE37" s="4" t="str">
        <f t="shared" si="64"/>
        <v/>
      </c>
      <c r="AF37" s="4" t="str">
        <f t="shared" si="65"/>
        <v/>
      </c>
      <c r="AG37" s="4" t="str">
        <f t="shared" si="66"/>
        <v/>
      </c>
      <c r="AH37" s="4" t="str">
        <f t="shared" si="67"/>
        <v/>
      </c>
      <c r="AI37" s="4" t="str">
        <f t="shared" si="68"/>
        <v/>
      </c>
      <c r="AJ37" s="4" t="str">
        <f t="shared" si="69"/>
        <v/>
      </c>
      <c r="AK37" s="4" t="str">
        <f t="shared" si="70"/>
        <v/>
      </c>
      <c r="AL37" s="4" t="str">
        <f t="shared" si="71"/>
        <v/>
      </c>
      <c r="AM37" s="99" t="s">
        <v>110</v>
      </c>
      <c r="AN37" s="99" t="s">
        <v>110</v>
      </c>
      <c r="AO37" s="99" t="s">
        <v>110</v>
      </c>
      <c r="AP37" s="99" t="s">
        <v>110</v>
      </c>
      <c r="AQ37" s="99" t="s">
        <v>110</v>
      </c>
      <c r="AR37" s="99" t="s">
        <v>110</v>
      </c>
      <c r="AS37" s="99" t="s">
        <v>111</v>
      </c>
      <c r="AT37" s="99" t="s">
        <v>112</v>
      </c>
      <c r="AU37" s="99" t="s">
        <v>113</v>
      </c>
      <c r="AV37" s="99" t="s">
        <v>114</v>
      </c>
      <c r="AW37" s="99" t="s">
        <v>114</v>
      </c>
      <c r="AX37" s="99" t="s">
        <v>115</v>
      </c>
      <c r="AY37" s="99" t="s">
        <v>1391</v>
      </c>
      <c r="AZ37" s="99" t="str">
        <f t="shared" ref="AZ37:AZ53" si="82">IF(AC37=0,"","*")</f>
        <v/>
      </c>
      <c r="BB37" s="4" t="str">
        <f t="shared" si="73"/>
        <v/>
      </c>
      <c r="BC37" s="4" t="str">
        <f t="shared" si="74"/>
        <v/>
      </c>
      <c r="BD37" s="4" t="str">
        <f t="shared" si="75"/>
        <v/>
      </c>
      <c r="BE37" s="4" t="str">
        <f t="shared" si="76"/>
        <v/>
      </c>
      <c r="BF37" s="4" t="str">
        <f t="shared" si="77"/>
        <v/>
      </c>
      <c r="BG37" s="4" t="str">
        <f t="shared" si="78"/>
        <v/>
      </c>
      <c r="BH37" s="4" t="str">
        <f t="shared" si="79"/>
        <v/>
      </c>
      <c r="BI37" s="4" t="str">
        <f t="shared" si="80"/>
        <v/>
      </c>
      <c r="BJ37" s="4" t="s">
        <v>88</v>
      </c>
      <c r="BK37" s="4" t="s">
        <v>88</v>
      </c>
      <c r="BL37" s="4" t="s">
        <v>88</v>
      </c>
      <c r="BM37" s="4" t="s">
        <v>88</v>
      </c>
      <c r="BN37" s="4" t="s">
        <v>88</v>
      </c>
      <c r="BO37" s="4" t="s">
        <v>88</v>
      </c>
      <c r="BP37" s="4" t="s">
        <v>88</v>
      </c>
      <c r="BQ37" s="4" t="s">
        <v>88</v>
      </c>
      <c r="BR37" s="4" t="s">
        <v>88</v>
      </c>
      <c r="BS37" s="4" t="s">
        <v>88</v>
      </c>
      <c r="BT37" s="4" t="s">
        <v>88</v>
      </c>
      <c r="BU37" s="4" t="s">
        <v>88</v>
      </c>
      <c r="BV37" s="4" t="s">
        <v>88</v>
      </c>
      <c r="BW37" s="4" t="str">
        <f t="shared" si="81"/>
        <v/>
      </c>
    </row>
    <row r="38" spans="1:75" x14ac:dyDescent="0.35">
      <c r="A38" t="s">
        <v>119</v>
      </c>
      <c r="B38" s="4" t="s">
        <v>120</v>
      </c>
      <c r="C38" s="26">
        <v>1966</v>
      </c>
      <c r="D38" s="51" t="s">
        <v>109</v>
      </c>
      <c r="E38" s="6">
        <f t="shared" si="63"/>
        <v>34137</v>
      </c>
      <c r="F38" s="4" t="s">
        <v>1415</v>
      </c>
      <c r="G38" s="4" t="s">
        <v>48</v>
      </c>
      <c r="H38" s="49"/>
      <c r="I38" s="4"/>
      <c r="J38" s="4"/>
      <c r="K38" s="4"/>
      <c r="L38" s="4"/>
      <c r="M38" s="4"/>
      <c r="N38" s="4"/>
      <c r="O38" s="4"/>
      <c r="P38" s="4">
        <v>10700</v>
      </c>
      <c r="Q38" s="4">
        <v>15100</v>
      </c>
      <c r="R38" s="4">
        <v>17400</v>
      </c>
      <c r="S38" s="4">
        <v>15700</v>
      </c>
      <c r="T38" s="4">
        <v>14500</v>
      </c>
      <c r="U38" s="4">
        <v>17593</v>
      </c>
      <c r="V38" s="4">
        <v>21962</v>
      </c>
      <c r="W38" s="4">
        <v>22490</v>
      </c>
      <c r="X38" s="4">
        <v>23455</v>
      </c>
      <c r="Y38" s="29">
        <v>26742</v>
      </c>
      <c r="Z38" s="4">
        <v>26561</v>
      </c>
      <c r="AA38" s="4">
        <v>37908</v>
      </c>
      <c r="AB38" s="4">
        <v>34137</v>
      </c>
      <c r="AC38" s="4"/>
      <c r="AE38" s="4" t="str">
        <f t="shared" si="64"/>
        <v/>
      </c>
      <c r="AF38" s="4" t="str">
        <f t="shared" si="65"/>
        <v/>
      </c>
      <c r="AG38" s="4" t="str">
        <f t="shared" si="66"/>
        <v/>
      </c>
      <c r="AH38" s="4" t="str">
        <f t="shared" si="67"/>
        <v/>
      </c>
      <c r="AI38" s="4" t="str">
        <f t="shared" si="68"/>
        <v/>
      </c>
      <c r="AJ38" s="4" t="str">
        <f t="shared" si="69"/>
        <v/>
      </c>
      <c r="AK38" s="4" t="str">
        <f t="shared" si="70"/>
        <v/>
      </c>
      <c r="AL38" s="4" t="str">
        <f t="shared" si="71"/>
        <v/>
      </c>
      <c r="AM38" s="99" t="s">
        <v>110</v>
      </c>
      <c r="AN38" s="99" t="s">
        <v>110</v>
      </c>
      <c r="AO38" s="99" t="s">
        <v>110</v>
      </c>
      <c r="AP38" s="99" t="s">
        <v>110</v>
      </c>
      <c r="AQ38" s="99" t="s">
        <v>110</v>
      </c>
      <c r="AR38" s="99" t="s">
        <v>110</v>
      </c>
      <c r="AS38" s="99" t="s">
        <v>111</v>
      </c>
      <c r="AT38" s="99" t="s">
        <v>112</v>
      </c>
      <c r="AU38" s="99" t="s">
        <v>113</v>
      </c>
      <c r="AV38" s="99" t="s">
        <v>114</v>
      </c>
      <c r="AW38" s="99" t="s">
        <v>114</v>
      </c>
      <c r="AX38" s="99" t="s">
        <v>115</v>
      </c>
      <c r="AY38" s="99" t="s">
        <v>1391</v>
      </c>
      <c r="AZ38" s="99" t="str">
        <f t="shared" si="82"/>
        <v/>
      </c>
      <c r="BB38" s="4" t="str">
        <f t="shared" si="73"/>
        <v/>
      </c>
      <c r="BC38" s="4" t="str">
        <f t="shared" si="74"/>
        <v/>
      </c>
      <c r="BD38" s="4" t="str">
        <f t="shared" si="75"/>
        <v/>
      </c>
      <c r="BE38" s="4" t="str">
        <f t="shared" si="76"/>
        <v/>
      </c>
      <c r="BF38" s="4" t="str">
        <f t="shared" si="77"/>
        <v/>
      </c>
      <c r="BG38" s="4" t="str">
        <f t="shared" si="78"/>
        <v/>
      </c>
      <c r="BH38" s="4" t="str">
        <f t="shared" si="79"/>
        <v/>
      </c>
      <c r="BI38" s="4" t="str">
        <f t="shared" si="80"/>
        <v/>
      </c>
      <c r="BJ38" s="4" t="s">
        <v>88</v>
      </c>
      <c r="BK38" s="4" t="s">
        <v>88</v>
      </c>
      <c r="BL38" s="4" t="s">
        <v>88</v>
      </c>
      <c r="BM38" s="4" t="s">
        <v>88</v>
      </c>
      <c r="BN38" s="4" t="s">
        <v>88</v>
      </c>
      <c r="BO38" s="4" t="s">
        <v>88</v>
      </c>
      <c r="BP38" s="4" t="s">
        <v>88</v>
      </c>
      <c r="BQ38" s="4" t="s">
        <v>88</v>
      </c>
      <c r="BR38" s="4" t="s">
        <v>88</v>
      </c>
      <c r="BS38" s="4" t="s">
        <v>88</v>
      </c>
      <c r="BT38" s="4" t="s">
        <v>88</v>
      </c>
      <c r="BU38" s="4" t="s">
        <v>88</v>
      </c>
      <c r="BV38" s="4" t="s">
        <v>88</v>
      </c>
      <c r="BW38" s="4" t="str">
        <f t="shared" si="81"/>
        <v/>
      </c>
    </row>
    <row r="39" spans="1:75" x14ac:dyDescent="0.35">
      <c r="A39" t="s">
        <v>121</v>
      </c>
      <c r="B39" s="4" t="s">
        <v>122</v>
      </c>
      <c r="C39" s="26">
        <v>1966</v>
      </c>
      <c r="D39" s="51" t="s">
        <v>109</v>
      </c>
      <c r="E39" s="6">
        <f t="shared" si="63"/>
        <v>61997</v>
      </c>
      <c r="F39" s="4" t="s">
        <v>1415</v>
      </c>
      <c r="G39" s="4" t="s">
        <v>53</v>
      </c>
      <c r="H39" s="49"/>
      <c r="I39" s="4"/>
      <c r="J39" s="4"/>
      <c r="K39" s="4"/>
      <c r="L39" s="4"/>
      <c r="M39" s="4"/>
      <c r="N39" s="4"/>
      <c r="O39" s="4"/>
      <c r="P39" s="4">
        <v>33300</v>
      </c>
      <c r="Q39" s="4">
        <v>40200</v>
      </c>
      <c r="R39" s="4">
        <v>47800</v>
      </c>
      <c r="S39" s="4">
        <v>48700</v>
      </c>
      <c r="T39" s="4">
        <v>59500</v>
      </c>
      <c r="U39" s="4">
        <v>44853</v>
      </c>
      <c r="V39" s="4">
        <v>32848</v>
      </c>
      <c r="W39" s="4">
        <v>44234</v>
      </c>
      <c r="X39" s="4">
        <v>57545</v>
      </c>
      <c r="Y39" s="29">
        <v>55525</v>
      </c>
      <c r="Z39" s="4">
        <v>66866</v>
      </c>
      <c r="AA39" s="4">
        <v>78465</v>
      </c>
      <c r="AB39" s="4">
        <v>61997</v>
      </c>
      <c r="AC39" s="4"/>
      <c r="AE39" s="4" t="str">
        <f t="shared" si="64"/>
        <v/>
      </c>
      <c r="AF39" s="4" t="str">
        <f t="shared" si="65"/>
        <v/>
      </c>
      <c r="AG39" s="4" t="str">
        <f t="shared" si="66"/>
        <v/>
      </c>
      <c r="AH39" s="4" t="str">
        <f t="shared" si="67"/>
        <v/>
      </c>
      <c r="AI39" s="4" t="str">
        <f t="shared" si="68"/>
        <v/>
      </c>
      <c r="AJ39" s="4" t="str">
        <f t="shared" si="69"/>
        <v/>
      </c>
      <c r="AK39" s="4" t="str">
        <f t="shared" si="70"/>
        <v/>
      </c>
      <c r="AL39" s="4" t="str">
        <f t="shared" si="71"/>
        <v/>
      </c>
      <c r="AM39" s="99" t="s">
        <v>110</v>
      </c>
      <c r="AN39" s="99" t="s">
        <v>110</v>
      </c>
      <c r="AO39" s="99" t="s">
        <v>110</v>
      </c>
      <c r="AP39" s="99" t="s">
        <v>110</v>
      </c>
      <c r="AQ39" s="99" t="s">
        <v>110</v>
      </c>
      <c r="AR39" s="99" t="s">
        <v>110</v>
      </c>
      <c r="AS39" s="99" t="s">
        <v>111</v>
      </c>
      <c r="AT39" s="99" t="s">
        <v>112</v>
      </c>
      <c r="AU39" s="99" t="s">
        <v>113</v>
      </c>
      <c r="AV39" s="99" t="s">
        <v>114</v>
      </c>
      <c r="AW39" s="99" t="s">
        <v>114</v>
      </c>
      <c r="AX39" s="99" t="s">
        <v>115</v>
      </c>
      <c r="AY39" s="99" t="s">
        <v>1391</v>
      </c>
      <c r="AZ39" s="99" t="str">
        <f t="shared" si="82"/>
        <v/>
      </c>
      <c r="BB39" s="4" t="str">
        <f t="shared" si="73"/>
        <v/>
      </c>
      <c r="BC39" s="4" t="str">
        <f t="shared" si="74"/>
        <v/>
      </c>
      <c r="BD39" s="4" t="str">
        <f t="shared" si="75"/>
        <v/>
      </c>
      <c r="BE39" s="4" t="str">
        <f t="shared" si="76"/>
        <v/>
      </c>
      <c r="BF39" s="4" t="str">
        <f t="shared" si="77"/>
        <v/>
      </c>
      <c r="BG39" s="4" t="str">
        <f t="shared" si="78"/>
        <v/>
      </c>
      <c r="BH39" s="4" t="str">
        <f t="shared" si="79"/>
        <v/>
      </c>
      <c r="BI39" s="4" t="str">
        <f t="shared" si="80"/>
        <v/>
      </c>
      <c r="BJ39" s="4" t="s">
        <v>88</v>
      </c>
      <c r="BK39" s="4" t="s">
        <v>88</v>
      </c>
      <c r="BL39" s="4" t="s">
        <v>88</v>
      </c>
      <c r="BM39" s="4" t="s">
        <v>88</v>
      </c>
      <c r="BN39" s="4" t="s">
        <v>88</v>
      </c>
      <c r="BO39" s="4" t="s">
        <v>88</v>
      </c>
      <c r="BP39" s="4" t="s">
        <v>88</v>
      </c>
      <c r="BQ39" s="4" t="s">
        <v>88</v>
      </c>
      <c r="BR39" s="4" t="s">
        <v>88</v>
      </c>
      <c r="BS39" s="4" t="s">
        <v>88</v>
      </c>
      <c r="BT39" s="4" t="s">
        <v>88</v>
      </c>
      <c r="BU39" s="4" t="s">
        <v>88</v>
      </c>
      <c r="BV39" s="4" t="s">
        <v>88</v>
      </c>
      <c r="BW39" s="4" t="str">
        <f t="shared" si="81"/>
        <v/>
      </c>
    </row>
    <row r="40" spans="1:75" x14ac:dyDescent="0.35">
      <c r="A40" t="s">
        <v>123</v>
      </c>
      <c r="B40" s="4" t="s">
        <v>124</v>
      </c>
      <c r="C40" s="26">
        <v>1966</v>
      </c>
      <c r="D40" s="51" t="s">
        <v>109</v>
      </c>
      <c r="E40" s="6">
        <f t="shared" si="63"/>
        <v>49359</v>
      </c>
      <c r="F40" s="4" t="s">
        <v>1415</v>
      </c>
      <c r="G40" s="4" t="s">
        <v>125</v>
      </c>
      <c r="H40" s="49"/>
      <c r="I40" s="4"/>
      <c r="J40" s="4"/>
      <c r="K40" s="4"/>
      <c r="L40" s="4"/>
      <c r="M40" s="4"/>
      <c r="N40" s="4"/>
      <c r="O40" s="4"/>
      <c r="P40" s="4">
        <v>45200</v>
      </c>
      <c r="Q40" s="4">
        <v>45500</v>
      </c>
      <c r="R40" s="4">
        <v>52700</v>
      </c>
      <c r="S40" s="4">
        <v>49800</v>
      </c>
      <c r="T40" s="4">
        <v>58200</v>
      </c>
      <c r="U40" s="4">
        <v>52613</v>
      </c>
      <c r="V40" s="4">
        <v>47500</v>
      </c>
      <c r="W40" s="4">
        <v>63771</v>
      </c>
      <c r="X40" s="4">
        <v>56241</v>
      </c>
      <c r="Y40" s="4">
        <v>117527</v>
      </c>
      <c r="Z40" s="4">
        <v>144948</v>
      </c>
      <c r="AA40" s="4">
        <v>64367</v>
      </c>
      <c r="AB40" s="4">
        <v>49359</v>
      </c>
      <c r="AC40" s="4"/>
      <c r="AE40" s="4" t="str">
        <f t="shared" si="64"/>
        <v/>
      </c>
      <c r="AF40" s="4" t="str">
        <f t="shared" si="65"/>
        <v/>
      </c>
      <c r="AG40" s="4" t="str">
        <f t="shared" si="66"/>
        <v/>
      </c>
      <c r="AH40" s="4" t="str">
        <f t="shared" si="67"/>
        <v/>
      </c>
      <c r="AI40" s="4" t="str">
        <f t="shared" si="68"/>
        <v/>
      </c>
      <c r="AJ40" s="4" t="str">
        <f t="shared" si="69"/>
        <v/>
      </c>
      <c r="AK40" s="4" t="str">
        <f t="shared" si="70"/>
        <v/>
      </c>
      <c r="AL40" s="4" t="str">
        <f t="shared" si="71"/>
        <v/>
      </c>
      <c r="AM40" s="99" t="s">
        <v>110</v>
      </c>
      <c r="AN40" s="99" t="s">
        <v>110</v>
      </c>
      <c r="AO40" s="99" t="s">
        <v>110</v>
      </c>
      <c r="AP40" s="99" t="s">
        <v>110</v>
      </c>
      <c r="AQ40" s="99" t="s">
        <v>110</v>
      </c>
      <c r="AR40" s="99" t="s">
        <v>110</v>
      </c>
      <c r="AS40" s="99" t="s">
        <v>111</v>
      </c>
      <c r="AT40" s="99" t="s">
        <v>112</v>
      </c>
      <c r="AU40" s="99" t="s">
        <v>113</v>
      </c>
      <c r="AV40" s="99" t="s">
        <v>114</v>
      </c>
      <c r="AW40" s="99" t="s">
        <v>114</v>
      </c>
      <c r="AX40" s="99" t="s">
        <v>115</v>
      </c>
      <c r="AY40" s="99" t="s">
        <v>1391</v>
      </c>
      <c r="AZ40" s="99" t="str">
        <f t="shared" ref="AZ40:AZ44" si="83">IF(AC40=0,"","*")</f>
        <v/>
      </c>
      <c r="BB40" s="4" t="str">
        <f t="shared" si="73"/>
        <v/>
      </c>
      <c r="BC40" s="4" t="str">
        <f t="shared" si="74"/>
        <v/>
      </c>
      <c r="BD40" s="4" t="str">
        <f t="shared" si="75"/>
        <v/>
      </c>
      <c r="BE40" s="4" t="str">
        <f t="shared" si="76"/>
        <v/>
      </c>
      <c r="BF40" s="4" t="str">
        <f t="shared" si="77"/>
        <v/>
      </c>
      <c r="BG40" s="4" t="str">
        <f t="shared" si="78"/>
        <v/>
      </c>
      <c r="BH40" s="4" t="str">
        <f t="shared" si="79"/>
        <v/>
      </c>
      <c r="BI40" s="4" t="str">
        <f t="shared" si="80"/>
        <v/>
      </c>
      <c r="BJ40" s="4" t="s">
        <v>88</v>
      </c>
      <c r="BK40" s="4" t="s">
        <v>88</v>
      </c>
      <c r="BL40" s="4" t="s">
        <v>88</v>
      </c>
      <c r="BM40" s="4" t="s">
        <v>88</v>
      </c>
      <c r="BN40" s="4" t="s">
        <v>88</v>
      </c>
      <c r="BO40" s="4" t="s">
        <v>88</v>
      </c>
      <c r="BP40" s="4" t="s">
        <v>88</v>
      </c>
      <c r="BQ40" s="4" t="s">
        <v>88</v>
      </c>
      <c r="BR40" s="4" t="s">
        <v>88</v>
      </c>
      <c r="BS40" s="4" t="s">
        <v>88</v>
      </c>
      <c r="BT40" s="4" t="s">
        <v>88</v>
      </c>
      <c r="BU40" s="4" t="s">
        <v>88</v>
      </c>
      <c r="BV40" s="4" t="s">
        <v>88</v>
      </c>
      <c r="BW40" s="4" t="str">
        <f t="shared" ref="BW40:BW44" si="84">IF(AC40=0,"","*")</f>
        <v/>
      </c>
    </row>
    <row r="41" spans="1:75" x14ac:dyDescent="0.35">
      <c r="A41" t="s">
        <v>126</v>
      </c>
      <c r="B41" s="4" t="s">
        <v>127</v>
      </c>
      <c r="C41" s="26">
        <v>1966</v>
      </c>
      <c r="D41" s="51" t="s">
        <v>109</v>
      </c>
      <c r="E41" s="6">
        <f t="shared" si="63"/>
        <v>5912</v>
      </c>
      <c r="F41" s="4" t="s">
        <v>1415</v>
      </c>
      <c r="G41" s="4" t="s">
        <v>101</v>
      </c>
      <c r="H41" s="49"/>
      <c r="I41" s="4"/>
      <c r="J41" s="4"/>
      <c r="K41" s="4"/>
      <c r="L41" s="4"/>
      <c r="M41" s="4"/>
      <c r="N41" s="4"/>
      <c r="O41" s="4"/>
      <c r="P41" s="4"/>
      <c r="Q41" s="4"/>
      <c r="R41" s="4"/>
      <c r="S41" s="4"/>
      <c r="T41" s="4"/>
      <c r="U41" s="4">
        <v>341</v>
      </c>
      <c r="V41" s="4">
        <v>302</v>
      </c>
      <c r="W41" s="4">
        <v>2210</v>
      </c>
      <c r="X41" s="4">
        <v>1448</v>
      </c>
      <c r="Y41" s="4">
        <v>1444</v>
      </c>
      <c r="Z41" s="4">
        <v>1883</v>
      </c>
      <c r="AA41" s="4">
        <v>17509</v>
      </c>
      <c r="AB41" s="4">
        <v>5912</v>
      </c>
      <c r="AC41" s="4"/>
      <c r="AE41" s="4" t="str">
        <f t="shared" si="64"/>
        <v/>
      </c>
      <c r="AF41" s="4" t="str">
        <f t="shared" si="65"/>
        <v/>
      </c>
      <c r="AG41" s="4" t="str">
        <f t="shared" si="66"/>
        <v/>
      </c>
      <c r="AH41" s="4" t="str">
        <f t="shared" si="67"/>
        <v/>
      </c>
      <c r="AI41" s="4" t="str">
        <f t="shared" si="68"/>
        <v/>
      </c>
      <c r="AJ41" s="4" t="str">
        <f t="shared" si="69"/>
        <v/>
      </c>
      <c r="AK41" s="4" t="str">
        <f t="shared" si="70"/>
        <v/>
      </c>
      <c r="AL41" s="4" t="str">
        <f t="shared" si="71"/>
        <v/>
      </c>
      <c r="AM41" s="99" t="str">
        <f>IF(P41=0,"","*")</f>
        <v/>
      </c>
      <c r="AN41" s="99" t="str">
        <f>IF(Q41=0,"","*")</f>
        <v/>
      </c>
      <c r="AO41" s="99" t="str">
        <f>IF(R41=0,"","*")</f>
        <v/>
      </c>
      <c r="AP41" s="99" t="str">
        <f>IF(S41=0,"","*")</f>
        <v/>
      </c>
      <c r="AQ41" s="99" t="str">
        <f>IF(T41=0,"","*")</f>
        <v/>
      </c>
      <c r="AR41" s="99" t="s">
        <v>110</v>
      </c>
      <c r="AS41" s="99" t="s">
        <v>111</v>
      </c>
      <c r="AT41" s="99" t="s">
        <v>112</v>
      </c>
      <c r="AU41" s="99" t="s">
        <v>113</v>
      </c>
      <c r="AV41" s="99" t="s">
        <v>114</v>
      </c>
      <c r="AW41" s="99" t="s">
        <v>114</v>
      </c>
      <c r="AX41" s="99" t="s">
        <v>115</v>
      </c>
      <c r="AY41" s="99" t="s">
        <v>1391</v>
      </c>
      <c r="AZ41" s="99" t="str">
        <f t="shared" si="83"/>
        <v/>
      </c>
      <c r="BB41" s="4" t="str">
        <f t="shared" si="73"/>
        <v/>
      </c>
      <c r="BC41" s="4" t="str">
        <f t="shared" si="74"/>
        <v/>
      </c>
      <c r="BD41" s="4" t="str">
        <f t="shared" si="75"/>
        <v/>
      </c>
      <c r="BE41" s="4" t="str">
        <f t="shared" si="76"/>
        <v/>
      </c>
      <c r="BF41" s="4" t="str">
        <f t="shared" si="77"/>
        <v/>
      </c>
      <c r="BG41" s="4" t="str">
        <f t="shared" si="78"/>
        <v/>
      </c>
      <c r="BH41" s="4" t="str">
        <f t="shared" si="79"/>
        <v/>
      </c>
      <c r="BI41" s="4" t="str">
        <f t="shared" si="80"/>
        <v/>
      </c>
      <c r="BJ41" s="4" t="str">
        <f t="shared" ref="BJ41:BJ43" si="85">IF(P41=0,"","*")</f>
        <v/>
      </c>
      <c r="BK41" s="4" t="str">
        <f>IF(Q41=0,"","*")</f>
        <v/>
      </c>
      <c r="BL41" s="4" t="str">
        <f>IF(R41=0,"","*")</f>
        <v/>
      </c>
      <c r="BM41" s="4" t="str">
        <f>IF(S41=0,"","*")</f>
        <v/>
      </c>
      <c r="BN41" s="4" t="str">
        <f>IF(T41=0,"","*")</f>
        <v/>
      </c>
      <c r="BO41" s="4" t="s">
        <v>88</v>
      </c>
      <c r="BP41" s="4" t="s">
        <v>88</v>
      </c>
      <c r="BQ41" s="4" t="s">
        <v>88</v>
      </c>
      <c r="BR41" s="4" t="s">
        <v>88</v>
      </c>
      <c r="BS41" s="4" t="s">
        <v>88</v>
      </c>
      <c r="BT41" s="4" t="s">
        <v>88</v>
      </c>
      <c r="BU41" s="4" t="s">
        <v>88</v>
      </c>
      <c r="BV41" s="4" t="s">
        <v>88</v>
      </c>
      <c r="BW41" s="4" t="str">
        <f t="shared" si="84"/>
        <v/>
      </c>
    </row>
    <row r="42" spans="1:75" x14ac:dyDescent="0.35">
      <c r="A42" t="s">
        <v>128</v>
      </c>
      <c r="B42" s="4" t="s">
        <v>129</v>
      </c>
      <c r="C42" s="26">
        <v>1966</v>
      </c>
      <c r="D42" s="51" t="s">
        <v>109</v>
      </c>
      <c r="E42" s="6">
        <f t="shared" si="63"/>
        <v>26179</v>
      </c>
      <c r="F42" s="4" t="s">
        <v>1415</v>
      </c>
      <c r="G42" s="4" t="s">
        <v>29</v>
      </c>
      <c r="H42" s="49"/>
      <c r="I42" s="4"/>
      <c r="J42" s="4"/>
      <c r="K42" s="4"/>
      <c r="L42" s="4"/>
      <c r="M42" s="4"/>
      <c r="N42" s="4"/>
      <c r="O42" s="4"/>
      <c r="P42" s="4">
        <v>49100</v>
      </c>
      <c r="Q42" s="4">
        <v>43200</v>
      </c>
      <c r="R42" s="4">
        <v>23400</v>
      </c>
      <c r="S42" s="4">
        <v>23900</v>
      </c>
      <c r="T42" s="4">
        <v>23600</v>
      </c>
      <c r="U42" s="4">
        <v>24237</v>
      </c>
      <c r="V42" s="4">
        <v>24314</v>
      </c>
      <c r="W42" s="4">
        <v>23782</v>
      </c>
      <c r="X42" s="4">
        <v>24357</v>
      </c>
      <c r="Y42" s="4">
        <v>29340</v>
      </c>
      <c r="Z42" s="4">
        <v>25281</v>
      </c>
      <c r="AA42" s="55">
        <v>25740</v>
      </c>
      <c r="AB42" s="4">
        <v>26179</v>
      </c>
      <c r="AC42" s="4"/>
      <c r="AE42" s="4" t="str">
        <f t="shared" si="64"/>
        <v/>
      </c>
      <c r="AF42" s="4" t="str">
        <f t="shared" si="65"/>
        <v/>
      </c>
      <c r="AG42" s="4" t="str">
        <f t="shared" si="66"/>
        <v/>
      </c>
      <c r="AH42" s="4" t="str">
        <f t="shared" si="67"/>
        <v/>
      </c>
      <c r="AI42" s="4" t="str">
        <f t="shared" si="68"/>
        <v/>
      </c>
      <c r="AJ42" s="4" t="str">
        <f t="shared" si="69"/>
        <v/>
      </c>
      <c r="AK42" s="4" t="str">
        <f t="shared" si="70"/>
        <v/>
      </c>
      <c r="AL42" s="4" t="str">
        <f t="shared" si="71"/>
        <v/>
      </c>
      <c r="AM42" s="99" t="s">
        <v>110</v>
      </c>
      <c r="AN42" s="99" t="s">
        <v>110</v>
      </c>
      <c r="AO42" s="99" t="s">
        <v>110</v>
      </c>
      <c r="AP42" s="99" t="s">
        <v>110</v>
      </c>
      <c r="AQ42" s="99" t="s">
        <v>110</v>
      </c>
      <c r="AR42" s="99" t="s">
        <v>110</v>
      </c>
      <c r="AS42" s="99" t="s">
        <v>111</v>
      </c>
      <c r="AT42" s="99" t="s">
        <v>112</v>
      </c>
      <c r="AU42" s="99" t="s">
        <v>113</v>
      </c>
      <c r="AV42" s="99" t="s">
        <v>114</v>
      </c>
      <c r="AW42" s="99" t="s">
        <v>114</v>
      </c>
      <c r="AX42" s="99" t="s">
        <v>115</v>
      </c>
      <c r="AY42" s="99" t="s">
        <v>1391</v>
      </c>
      <c r="AZ42" s="99" t="str">
        <f t="shared" si="83"/>
        <v/>
      </c>
      <c r="BB42" s="4" t="str">
        <f t="shared" si="73"/>
        <v/>
      </c>
      <c r="BC42" s="4" t="str">
        <f t="shared" si="74"/>
        <v/>
      </c>
      <c r="BD42" s="4" t="str">
        <f t="shared" si="75"/>
        <v/>
      </c>
      <c r="BE42" s="4" t="str">
        <f t="shared" si="76"/>
        <v/>
      </c>
      <c r="BF42" s="4" t="str">
        <f t="shared" si="77"/>
        <v/>
      </c>
      <c r="BG42" s="4" t="str">
        <f t="shared" si="78"/>
        <v/>
      </c>
      <c r="BH42" s="4" t="str">
        <f t="shared" si="79"/>
        <v/>
      </c>
      <c r="BI42" s="4" t="str">
        <f t="shared" si="80"/>
        <v/>
      </c>
      <c r="BJ42" s="4" t="s">
        <v>88</v>
      </c>
      <c r="BK42" s="4" t="s">
        <v>88</v>
      </c>
      <c r="BL42" s="4" t="s">
        <v>88</v>
      </c>
      <c r="BM42" s="4" t="s">
        <v>88</v>
      </c>
      <c r="BN42" s="4" t="s">
        <v>88</v>
      </c>
      <c r="BO42" s="4" t="s">
        <v>88</v>
      </c>
      <c r="BP42" s="4" t="s">
        <v>88</v>
      </c>
      <c r="BQ42" s="4" t="s">
        <v>88</v>
      </c>
      <c r="BR42" s="4" t="s">
        <v>88</v>
      </c>
      <c r="BS42" s="4" t="s">
        <v>88</v>
      </c>
      <c r="BT42" s="4" t="s">
        <v>88</v>
      </c>
      <c r="BU42" s="4" t="s">
        <v>88</v>
      </c>
      <c r="BV42" s="4" t="s">
        <v>88</v>
      </c>
      <c r="BW42" s="4" t="str">
        <f t="shared" si="84"/>
        <v/>
      </c>
    </row>
    <row r="43" spans="1:75" x14ac:dyDescent="0.35">
      <c r="A43" t="s">
        <v>130</v>
      </c>
      <c r="B43" s="4" t="s">
        <v>131</v>
      </c>
      <c r="C43" s="26">
        <v>1966</v>
      </c>
      <c r="D43" s="51" t="s">
        <v>109</v>
      </c>
      <c r="E43" s="6">
        <f t="shared" si="63"/>
        <v>0</v>
      </c>
      <c r="F43" s="4" t="s">
        <v>1415</v>
      </c>
      <c r="G43" s="4" t="s">
        <v>101</v>
      </c>
      <c r="H43" s="49"/>
      <c r="I43" s="4"/>
      <c r="J43" s="4"/>
      <c r="K43" s="4"/>
      <c r="L43" s="4"/>
      <c r="M43" s="4"/>
      <c r="N43" s="4"/>
      <c r="O43" s="4"/>
      <c r="P43" s="4"/>
      <c r="Q43" s="4"/>
      <c r="R43" s="4"/>
      <c r="S43" s="4"/>
      <c r="T43" s="4"/>
      <c r="U43" s="4">
        <v>275492</v>
      </c>
      <c r="V43" s="4"/>
      <c r="W43" s="4"/>
      <c r="X43" s="4"/>
      <c r="Y43" s="4"/>
      <c r="Z43" s="4"/>
      <c r="AA43" s="4"/>
      <c r="AB43" s="4"/>
      <c r="AC43" s="4"/>
      <c r="AE43" s="4" t="str">
        <f t="shared" si="64"/>
        <v/>
      </c>
      <c r="AF43" s="4" t="str">
        <f t="shared" si="65"/>
        <v/>
      </c>
      <c r="AG43" s="4" t="str">
        <f t="shared" si="66"/>
        <v/>
      </c>
      <c r="AH43" s="4" t="str">
        <f t="shared" si="67"/>
        <v/>
      </c>
      <c r="AI43" s="4" t="str">
        <f t="shared" si="68"/>
        <v/>
      </c>
      <c r="AJ43" s="4" t="str">
        <f t="shared" si="69"/>
        <v/>
      </c>
      <c r="AK43" s="4" t="str">
        <f t="shared" si="70"/>
        <v/>
      </c>
      <c r="AL43" s="4" t="str">
        <f t="shared" si="71"/>
        <v/>
      </c>
      <c r="AM43" s="99" t="str">
        <f t="shared" ref="AM43:AM44" si="86">IF(P43=0,"","*")</f>
        <v/>
      </c>
      <c r="AN43" s="99" t="str">
        <f t="shared" ref="AN43:AN44" si="87">IF(Q43=0,"","*")</f>
        <v/>
      </c>
      <c r="AO43" s="99" t="str">
        <f t="shared" ref="AO43:AO44" si="88">IF(R43=0,"","*")</f>
        <v/>
      </c>
      <c r="AP43" s="99" t="str">
        <f t="shared" ref="AP43:AP44" si="89">IF(S43=0,"","*")</f>
        <v/>
      </c>
      <c r="AQ43" s="99" t="str">
        <f t="shared" ref="AQ43:AQ44" si="90">IF(T43=0,"","*")</f>
        <v/>
      </c>
      <c r="AR43" s="99" t="s">
        <v>110</v>
      </c>
      <c r="AS43" s="99" t="str">
        <f t="shared" ref="AS43:AS44" si="91">IF(V43=0,"","*")</f>
        <v/>
      </c>
      <c r="AT43" s="99" t="str">
        <f t="shared" ref="AT43:AT44" si="92">IF(W43=0,"","*")</f>
        <v/>
      </c>
      <c r="AU43" s="99" t="str">
        <f t="shared" ref="AU43:AU44" si="93">IF(X43=0,"","*")</f>
        <v/>
      </c>
      <c r="AV43" s="99" t="str">
        <f t="shared" ref="AV43:AV44" si="94">IF(Y43=0,"","*")</f>
        <v/>
      </c>
      <c r="AW43" s="99" t="str">
        <f t="shared" ref="AW43:AW44" si="95">IF(Z43=0,"","*")</f>
        <v/>
      </c>
      <c r="AX43" s="99"/>
      <c r="AY43" s="99"/>
      <c r="AZ43" s="99" t="str">
        <f t="shared" si="83"/>
        <v/>
      </c>
      <c r="BB43" s="4" t="str">
        <f t="shared" si="73"/>
        <v/>
      </c>
      <c r="BC43" s="4" t="str">
        <f t="shared" si="74"/>
        <v/>
      </c>
      <c r="BD43" s="4" t="str">
        <f t="shared" si="75"/>
        <v/>
      </c>
      <c r="BE43" s="4" t="str">
        <f t="shared" si="76"/>
        <v/>
      </c>
      <c r="BF43" s="4" t="str">
        <f t="shared" si="77"/>
        <v/>
      </c>
      <c r="BG43" s="4" t="str">
        <f t="shared" si="78"/>
        <v/>
      </c>
      <c r="BH43" s="4" t="str">
        <f t="shared" si="79"/>
        <v/>
      </c>
      <c r="BI43" s="4" t="str">
        <f t="shared" si="80"/>
        <v/>
      </c>
      <c r="BJ43" s="4" t="str">
        <f t="shared" si="85"/>
        <v/>
      </c>
      <c r="BK43" s="4" t="str">
        <f t="shared" ref="BK43:BK44" si="96">IF(Q43=0,"","*")</f>
        <v/>
      </c>
      <c r="BL43" s="4" t="str">
        <f t="shared" ref="BL43:BL44" si="97">IF(R43=0,"","*")</f>
        <v/>
      </c>
      <c r="BM43" s="4" t="str">
        <f t="shared" ref="BM43:BM44" si="98">IF(S43=0,"","*")</f>
        <v/>
      </c>
      <c r="BN43" s="4" t="str">
        <f t="shared" ref="BN43:BN44" si="99">IF(T43=0,"","*")</f>
        <v/>
      </c>
      <c r="BO43" s="4" t="s">
        <v>88</v>
      </c>
      <c r="BP43" s="4" t="s">
        <v>88</v>
      </c>
      <c r="BQ43" s="4" t="str">
        <f t="shared" ref="BQ43:BQ44" si="100">IF(W43=0,"","*")</f>
        <v/>
      </c>
      <c r="BR43" s="4" t="str">
        <f t="shared" ref="BR43:BR44" si="101">IF(X43=0,"","*")</f>
        <v/>
      </c>
      <c r="BS43" s="4" t="str">
        <f t="shared" ref="BS43:BS44" si="102">IF(Y43=0,"","*")</f>
        <v/>
      </c>
      <c r="BT43" s="4" t="str">
        <f t="shared" ref="BT43:BT44" si="103">IF(Z43=0,"","*")</f>
        <v/>
      </c>
      <c r="BU43" s="4" t="str">
        <f t="shared" ref="BU43:BU44" si="104">IF(AA43=0,"","*")</f>
        <v/>
      </c>
      <c r="BV43" s="4" t="str">
        <f t="shared" ref="BV43:BV44" si="105">IF(AB43=0,"","*")</f>
        <v/>
      </c>
      <c r="BW43" s="4" t="str">
        <f t="shared" si="84"/>
        <v/>
      </c>
    </row>
    <row r="44" spans="1:75" x14ac:dyDescent="0.35">
      <c r="A44" t="s">
        <v>132</v>
      </c>
      <c r="B44" s="4" t="s">
        <v>133</v>
      </c>
      <c r="C44" s="26">
        <v>1966</v>
      </c>
      <c r="D44" s="51" t="s">
        <v>109</v>
      </c>
      <c r="E44" s="6">
        <f t="shared" si="63"/>
        <v>0</v>
      </c>
      <c r="F44" s="4" t="s">
        <v>1415</v>
      </c>
      <c r="G44" s="4" t="s">
        <v>101</v>
      </c>
      <c r="H44" s="49"/>
      <c r="I44" s="4"/>
      <c r="J44" s="4"/>
      <c r="K44" s="4"/>
      <c r="L44" s="4"/>
      <c r="M44" s="4"/>
      <c r="N44" s="4"/>
      <c r="O44" s="4"/>
      <c r="P44" s="4"/>
      <c r="Q44" s="4"/>
      <c r="R44" s="4"/>
      <c r="S44" s="4"/>
      <c r="T44" s="4"/>
      <c r="U44" s="4">
        <v>106</v>
      </c>
      <c r="V44" s="4"/>
      <c r="W44" s="4"/>
      <c r="X44" s="4"/>
      <c r="Y44" s="4"/>
      <c r="Z44" s="4"/>
      <c r="AA44" s="4"/>
      <c r="AB44" s="4"/>
      <c r="AC44" s="4"/>
      <c r="AE44" s="4" t="str">
        <f t="shared" si="64"/>
        <v/>
      </c>
      <c r="AF44" s="4" t="str">
        <f t="shared" si="65"/>
        <v/>
      </c>
      <c r="AG44" s="4" t="str">
        <f t="shared" si="66"/>
        <v/>
      </c>
      <c r="AH44" s="4" t="str">
        <f t="shared" si="67"/>
        <v/>
      </c>
      <c r="AI44" s="4" t="str">
        <f t="shared" si="68"/>
        <v/>
      </c>
      <c r="AJ44" s="4" t="str">
        <f t="shared" si="69"/>
        <v/>
      </c>
      <c r="AK44" s="4" t="str">
        <f t="shared" si="70"/>
        <v/>
      </c>
      <c r="AL44" s="4" t="str">
        <f t="shared" si="71"/>
        <v/>
      </c>
      <c r="AM44" s="99" t="str">
        <f t="shared" si="86"/>
        <v/>
      </c>
      <c r="AN44" s="99" t="str">
        <f t="shared" si="87"/>
        <v/>
      </c>
      <c r="AO44" s="99" t="str">
        <f t="shared" si="88"/>
        <v/>
      </c>
      <c r="AP44" s="99" t="str">
        <f t="shared" si="89"/>
        <v/>
      </c>
      <c r="AQ44" s="99" t="str">
        <f t="shared" si="90"/>
        <v/>
      </c>
      <c r="AR44" s="99" t="s">
        <v>110</v>
      </c>
      <c r="AS44" s="99" t="str">
        <f t="shared" si="91"/>
        <v/>
      </c>
      <c r="AT44" s="99" t="str">
        <f t="shared" si="92"/>
        <v/>
      </c>
      <c r="AU44" s="99" t="str">
        <f t="shared" si="93"/>
        <v/>
      </c>
      <c r="AV44" s="99" t="str">
        <f t="shared" si="94"/>
        <v/>
      </c>
      <c r="AW44" s="99" t="str">
        <f t="shared" si="95"/>
        <v/>
      </c>
      <c r="AX44" s="99"/>
      <c r="AY44" s="99"/>
      <c r="AZ44" s="99" t="str">
        <f t="shared" si="83"/>
        <v/>
      </c>
      <c r="BB44" s="4" t="str">
        <f t="shared" si="73"/>
        <v/>
      </c>
      <c r="BC44" s="4" t="str">
        <f t="shared" si="74"/>
        <v/>
      </c>
      <c r="BD44" s="4" t="str">
        <f t="shared" si="75"/>
        <v/>
      </c>
      <c r="BE44" s="4" t="str">
        <f t="shared" si="76"/>
        <v/>
      </c>
      <c r="BF44" s="4" t="str">
        <f t="shared" si="77"/>
        <v/>
      </c>
      <c r="BG44" s="4" t="str">
        <f t="shared" si="78"/>
        <v/>
      </c>
      <c r="BH44" s="4" t="str">
        <f t="shared" si="79"/>
        <v/>
      </c>
      <c r="BI44" s="4" t="str">
        <f t="shared" si="80"/>
        <v/>
      </c>
      <c r="BJ44" s="4" t="str">
        <f t="shared" ref="BJ44" si="106">IF(P44=0,"","*")</f>
        <v/>
      </c>
      <c r="BK44" s="4" t="str">
        <f t="shared" si="96"/>
        <v/>
      </c>
      <c r="BL44" s="4" t="str">
        <f t="shared" si="97"/>
        <v/>
      </c>
      <c r="BM44" s="4" t="str">
        <f t="shared" si="98"/>
        <v/>
      </c>
      <c r="BN44" s="4" t="str">
        <f t="shared" si="99"/>
        <v/>
      </c>
      <c r="BO44" s="4" t="s">
        <v>88</v>
      </c>
      <c r="BP44" s="4" t="s">
        <v>88</v>
      </c>
      <c r="BQ44" s="4" t="str">
        <f t="shared" si="100"/>
        <v/>
      </c>
      <c r="BR44" s="4" t="str">
        <f t="shared" si="101"/>
        <v/>
      </c>
      <c r="BS44" s="4" t="str">
        <f t="shared" si="102"/>
        <v/>
      </c>
      <c r="BT44" s="4" t="str">
        <f t="shared" si="103"/>
        <v/>
      </c>
      <c r="BU44" s="4" t="str">
        <f t="shared" si="104"/>
        <v/>
      </c>
      <c r="BV44" s="4" t="str">
        <f t="shared" si="105"/>
        <v/>
      </c>
      <c r="BW44" s="4" t="str">
        <f t="shared" si="84"/>
        <v/>
      </c>
    </row>
    <row r="45" spans="1:75" hidden="1" x14ac:dyDescent="0.35">
      <c r="A45" t="s">
        <v>134</v>
      </c>
      <c r="B45" s="4"/>
      <c r="C45" s="26"/>
      <c r="D45" s="51"/>
      <c r="E45" s="29"/>
      <c r="F45" s="4"/>
      <c r="G45" s="4"/>
      <c r="H45" s="49"/>
      <c r="I45" s="4"/>
      <c r="J45" s="4"/>
      <c r="K45" s="4"/>
      <c r="L45" s="4"/>
      <c r="M45" s="4"/>
      <c r="N45" s="4"/>
      <c r="O45" s="4"/>
      <c r="P45" s="4"/>
      <c r="Q45" s="4"/>
      <c r="R45" s="4"/>
      <c r="S45" s="4"/>
      <c r="T45" s="4"/>
      <c r="U45" s="4"/>
      <c r="V45" s="4"/>
      <c r="W45" s="4"/>
      <c r="X45" s="4"/>
      <c r="Y45" s="4"/>
      <c r="Z45" s="4"/>
      <c r="AA45" s="4"/>
      <c r="AB45" s="4"/>
      <c r="AC45" s="4"/>
      <c r="AE45" s="4"/>
      <c r="AF45" s="4"/>
      <c r="AG45" s="4"/>
      <c r="AH45" s="4"/>
      <c r="AI45" s="4"/>
      <c r="AJ45" s="4"/>
      <c r="AK45" s="4"/>
      <c r="AL45" s="4"/>
      <c r="AM45" s="99"/>
      <c r="AN45" s="99"/>
      <c r="AO45" s="99"/>
      <c r="AP45" s="99"/>
      <c r="AQ45" s="99"/>
      <c r="AR45" s="99"/>
      <c r="AS45" s="99"/>
      <c r="AT45" s="99"/>
      <c r="AU45" s="99"/>
      <c r="AV45" s="99"/>
      <c r="AW45" s="99"/>
      <c r="AX45" s="99"/>
      <c r="AY45" s="99"/>
      <c r="AZ45" s="99"/>
      <c r="BB45" s="4"/>
      <c r="BC45" s="4"/>
      <c r="BD45" s="4"/>
      <c r="BE45" s="4"/>
      <c r="BF45" s="4"/>
      <c r="BG45" s="4"/>
      <c r="BH45" s="4"/>
      <c r="BI45" s="4"/>
      <c r="BJ45" s="4"/>
      <c r="BK45" s="4"/>
      <c r="BL45" s="4"/>
      <c r="BM45" s="4"/>
      <c r="BN45" s="4"/>
      <c r="BO45" s="4"/>
      <c r="BP45" s="4"/>
      <c r="BQ45" s="4"/>
      <c r="BR45" s="4"/>
      <c r="BS45" s="4"/>
      <c r="BT45" s="4"/>
      <c r="BU45" s="4"/>
      <c r="BV45" s="4"/>
      <c r="BW45" s="4"/>
    </row>
    <row r="46" spans="1:75" hidden="1" x14ac:dyDescent="0.35">
      <c r="A46" t="s">
        <v>135</v>
      </c>
      <c r="B46" s="4"/>
      <c r="C46" s="26"/>
      <c r="D46" s="51"/>
      <c r="E46" s="29"/>
      <c r="F46" s="4"/>
      <c r="G46" s="4"/>
      <c r="H46" s="49"/>
      <c r="I46" s="4"/>
      <c r="J46" s="4"/>
      <c r="K46" s="4"/>
      <c r="L46" s="4"/>
      <c r="M46" s="4"/>
      <c r="N46" s="4"/>
      <c r="O46" s="4"/>
      <c r="P46" s="4"/>
      <c r="Q46" s="4"/>
      <c r="R46" s="4"/>
      <c r="S46" s="4"/>
      <c r="T46" s="4"/>
      <c r="U46" s="4"/>
      <c r="V46" s="4"/>
      <c r="W46" s="4"/>
      <c r="X46" s="4"/>
      <c r="Y46" s="4"/>
      <c r="Z46" s="4"/>
      <c r="AA46" s="4"/>
      <c r="AB46" s="4"/>
      <c r="AC46" s="4"/>
      <c r="AE46" s="4"/>
      <c r="AF46" s="4"/>
      <c r="AG46" s="4"/>
      <c r="AH46" s="4"/>
      <c r="AI46" s="4"/>
      <c r="AJ46" s="4"/>
      <c r="AK46" s="4"/>
      <c r="AL46" s="4"/>
      <c r="AM46" s="99"/>
      <c r="AN46" s="99"/>
      <c r="AO46" s="99"/>
      <c r="AP46" s="99"/>
      <c r="AQ46" s="99"/>
      <c r="AR46" s="99"/>
      <c r="AS46" s="99"/>
      <c r="AT46" s="99"/>
      <c r="AU46" s="99"/>
      <c r="AV46" s="99"/>
      <c r="AW46" s="99"/>
      <c r="AX46" s="99"/>
      <c r="AY46" s="99"/>
      <c r="AZ46" s="99"/>
      <c r="BB46" s="4"/>
      <c r="BC46" s="4"/>
      <c r="BD46" s="4"/>
      <c r="BE46" s="4"/>
      <c r="BF46" s="4"/>
      <c r="BG46" s="4"/>
      <c r="BH46" s="4"/>
      <c r="BI46" s="4"/>
      <c r="BJ46" s="4"/>
      <c r="BK46" s="4"/>
      <c r="BL46" s="4"/>
      <c r="BM46" s="4"/>
      <c r="BN46" s="4"/>
      <c r="BO46" s="4"/>
      <c r="BP46" s="4"/>
      <c r="BQ46" s="4"/>
      <c r="BR46" s="4"/>
      <c r="BS46" s="4"/>
      <c r="BT46" s="4"/>
      <c r="BU46" s="4"/>
      <c r="BV46" s="4"/>
      <c r="BW46" s="4"/>
    </row>
    <row r="47" spans="1:75" hidden="1" x14ac:dyDescent="0.35">
      <c r="A47" t="s">
        <v>136</v>
      </c>
      <c r="B47" s="4"/>
      <c r="C47" s="26"/>
      <c r="D47" s="51"/>
      <c r="E47" s="29"/>
      <c r="F47" s="4"/>
      <c r="G47" s="4"/>
      <c r="H47" s="49"/>
      <c r="I47" s="4"/>
      <c r="J47" s="4"/>
      <c r="K47" s="4"/>
      <c r="L47" s="4"/>
      <c r="M47" s="4"/>
      <c r="N47" s="4"/>
      <c r="O47" s="4"/>
      <c r="P47" s="4"/>
      <c r="Q47" s="4"/>
      <c r="R47" s="4"/>
      <c r="S47" s="4"/>
      <c r="T47" s="4"/>
      <c r="U47" s="4"/>
      <c r="V47" s="4"/>
      <c r="W47" s="4"/>
      <c r="X47" s="4"/>
      <c r="Y47" s="4"/>
      <c r="Z47" s="4"/>
      <c r="AA47" s="4"/>
      <c r="AB47" s="4"/>
      <c r="AC47" s="4"/>
      <c r="AE47" s="4"/>
      <c r="AF47" s="4"/>
      <c r="AG47" s="4"/>
      <c r="AH47" s="4"/>
      <c r="AI47" s="4"/>
      <c r="AJ47" s="4"/>
      <c r="AK47" s="4"/>
      <c r="AL47" s="4"/>
      <c r="AM47" s="99"/>
      <c r="AN47" s="99"/>
      <c r="AO47" s="99"/>
      <c r="AP47" s="99"/>
      <c r="AQ47" s="99"/>
      <c r="AR47" s="99"/>
      <c r="AS47" s="99"/>
      <c r="AT47" s="99"/>
      <c r="AU47" s="99"/>
      <c r="AV47" s="99"/>
      <c r="AW47" s="99"/>
      <c r="AX47" s="99"/>
      <c r="AY47" s="99"/>
      <c r="AZ47" s="99"/>
      <c r="BB47" s="4"/>
      <c r="BC47" s="4"/>
      <c r="BD47" s="4"/>
      <c r="BE47" s="4"/>
      <c r="BF47" s="4"/>
      <c r="BG47" s="4"/>
      <c r="BH47" s="4"/>
      <c r="BI47" s="4"/>
      <c r="BJ47" s="4"/>
      <c r="BK47" s="4"/>
      <c r="BL47" s="4"/>
      <c r="BM47" s="4"/>
      <c r="BN47" s="4"/>
      <c r="BO47" s="4"/>
      <c r="BP47" s="4"/>
      <c r="BQ47" s="4"/>
      <c r="BR47" s="4"/>
      <c r="BS47" s="4"/>
      <c r="BT47" s="4"/>
      <c r="BU47" s="4"/>
      <c r="BV47" s="4"/>
      <c r="BW47" s="4"/>
    </row>
    <row r="48" spans="1:75" hidden="1" x14ac:dyDescent="0.35">
      <c r="A48" t="s">
        <v>137</v>
      </c>
      <c r="B48" s="4"/>
      <c r="C48" s="26"/>
      <c r="D48" s="51"/>
      <c r="E48" s="29"/>
      <c r="F48" s="4"/>
      <c r="G48" s="4"/>
      <c r="H48" s="49"/>
      <c r="I48" s="4"/>
      <c r="J48" s="4"/>
      <c r="K48" s="4"/>
      <c r="L48" s="4"/>
      <c r="M48" s="4"/>
      <c r="N48" s="4"/>
      <c r="O48" s="4"/>
      <c r="P48" s="4"/>
      <c r="Q48" s="4"/>
      <c r="R48" s="4"/>
      <c r="S48" s="4"/>
      <c r="T48" s="4"/>
      <c r="U48" s="4"/>
      <c r="V48" s="4"/>
      <c r="W48" s="4"/>
      <c r="X48" s="4"/>
      <c r="Y48" s="4"/>
      <c r="Z48" s="4"/>
      <c r="AA48" s="4"/>
      <c r="AB48" s="4"/>
      <c r="AC48" s="4"/>
      <c r="AE48" s="4"/>
      <c r="AF48" s="4"/>
      <c r="AG48" s="4"/>
      <c r="AH48" s="4"/>
      <c r="AI48" s="4"/>
      <c r="AJ48" s="4"/>
      <c r="AK48" s="4"/>
      <c r="AL48" s="4"/>
      <c r="AM48" s="99"/>
      <c r="AN48" s="99"/>
      <c r="AO48" s="99"/>
      <c r="AP48" s="99"/>
      <c r="AQ48" s="99"/>
      <c r="AR48" s="99"/>
      <c r="AS48" s="99"/>
      <c r="AT48" s="99"/>
      <c r="AU48" s="99"/>
      <c r="AV48" s="99"/>
      <c r="AW48" s="99"/>
      <c r="AX48" s="99"/>
      <c r="AY48" s="99"/>
      <c r="AZ48" s="99"/>
      <c r="BB48" s="4"/>
      <c r="BC48" s="4"/>
      <c r="BD48" s="4"/>
      <c r="BE48" s="4"/>
      <c r="BF48" s="4"/>
      <c r="BG48" s="4"/>
      <c r="BH48" s="4"/>
      <c r="BI48" s="4"/>
      <c r="BJ48" s="4"/>
      <c r="BK48" s="4"/>
      <c r="BL48" s="4"/>
      <c r="BM48" s="4"/>
      <c r="BN48" s="4"/>
      <c r="BO48" s="4"/>
      <c r="BP48" s="4"/>
      <c r="BQ48" s="4"/>
      <c r="BR48" s="4"/>
      <c r="BS48" s="4"/>
      <c r="BT48" s="4"/>
      <c r="BU48" s="4"/>
      <c r="BV48" s="4"/>
      <c r="BW48" s="4"/>
    </row>
    <row r="49" spans="1:75" hidden="1" x14ac:dyDescent="0.35">
      <c r="A49" t="s">
        <v>138</v>
      </c>
      <c r="B49" s="4"/>
      <c r="C49" s="26"/>
      <c r="D49" s="51"/>
      <c r="E49" s="29"/>
      <c r="F49" s="4"/>
      <c r="G49" s="4"/>
      <c r="H49" s="49"/>
      <c r="I49" s="4"/>
      <c r="J49" s="4"/>
      <c r="K49" s="4"/>
      <c r="L49" s="4"/>
      <c r="M49" s="4"/>
      <c r="N49" s="4"/>
      <c r="O49" s="4"/>
      <c r="P49" s="4"/>
      <c r="Q49" s="4"/>
      <c r="R49" s="4"/>
      <c r="S49" s="4"/>
      <c r="T49" s="4"/>
      <c r="U49" s="4"/>
      <c r="V49" s="4"/>
      <c r="W49" s="4"/>
      <c r="X49" s="4"/>
      <c r="Y49" s="4"/>
      <c r="Z49" s="4"/>
      <c r="AA49" s="4"/>
      <c r="AB49" s="4"/>
      <c r="AC49" s="4"/>
      <c r="AE49" s="4"/>
      <c r="AF49" s="4"/>
      <c r="AG49" s="4"/>
      <c r="AH49" s="4"/>
      <c r="AI49" s="4"/>
      <c r="AJ49" s="4"/>
      <c r="AK49" s="4"/>
      <c r="AL49" s="4"/>
      <c r="AM49" s="99"/>
      <c r="AN49" s="99"/>
      <c r="AO49" s="99"/>
      <c r="AP49" s="99"/>
      <c r="AQ49" s="99"/>
      <c r="AR49" s="99"/>
      <c r="AS49" s="99"/>
      <c r="AT49" s="99"/>
      <c r="AU49" s="99"/>
      <c r="AV49" s="99"/>
      <c r="AW49" s="99"/>
      <c r="AX49" s="99"/>
      <c r="AY49" s="99"/>
      <c r="AZ49" s="99"/>
      <c r="BB49" s="4"/>
      <c r="BC49" s="4"/>
      <c r="BD49" s="4"/>
      <c r="BE49" s="4"/>
      <c r="BF49" s="4"/>
      <c r="BG49" s="4"/>
      <c r="BH49" s="4"/>
      <c r="BI49" s="4"/>
      <c r="BJ49" s="4"/>
      <c r="BK49" s="4"/>
      <c r="BL49" s="4"/>
      <c r="BM49" s="4"/>
      <c r="BN49" s="4"/>
      <c r="BO49" s="4"/>
      <c r="BP49" s="4"/>
      <c r="BQ49" s="4"/>
      <c r="BR49" s="4"/>
      <c r="BS49" s="4"/>
      <c r="BT49" s="4"/>
      <c r="BU49" s="4"/>
      <c r="BV49" s="4"/>
      <c r="BW49" s="4"/>
    </row>
    <row r="50" spans="1:75" hidden="1" x14ac:dyDescent="0.35">
      <c r="A50" t="s">
        <v>139</v>
      </c>
      <c r="B50" s="4"/>
      <c r="C50" s="26"/>
      <c r="D50" s="51"/>
      <c r="E50" s="29"/>
      <c r="F50" s="4"/>
      <c r="G50" s="4"/>
      <c r="H50" s="49"/>
      <c r="I50" s="4"/>
      <c r="J50" s="4"/>
      <c r="K50" s="4"/>
      <c r="L50" s="4"/>
      <c r="M50" s="4"/>
      <c r="N50" s="4"/>
      <c r="O50" s="4"/>
      <c r="P50" s="4"/>
      <c r="Q50" s="4"/>
      <c r="R50" s="4"/>
      <c r="S50" s="4"/>
      <c r="T50" s="4"/>
      <c r="U50" s="4"/>
      <c r="V50" s="4"/>
      <c r="W50" s="4"/>
      <c r="X50" s="4"/>
      <c r="Y50" s="4"/>
      <c r="Z50" s="4"/>
      <c r="AA50" s="4"/>
      <c r="AB50" s="4"/>
      <c r="AC50" s="4"/>
      <c r="AE50" s="4"/>
      <c r="AF50" s="4"/>
      <c r="AG50" s="4"/>
      <c r="AH50" s="4"/>
      <c r="AI50" s="4"/>
      <c r="AJ50" s="4"/>
      <c r="AK50" s="4"/>
      <c r="AL50" s="4"/>
      <c r="AM50" s="99"/>
      <c r="AN50" s="99"/>
      <c r="AO50" s="99"/>
      <c r="AP50" s="99"/>
      <c r="AQ50" s="99"/>
      <c r="AR50" s="99"/>
      <c r="AS50" s="99"/>
      <c r="AT50" s="99"/>
      <c r="AU50" s="99"/>
      <c r="AV50" s="99"/>
      <c r="AW50" s="99"/>
      <c r="AX50" s="99"/>
      <c r="AY50" s="99"/>
      <c r="AZ50" s="99"/>
      <c r="BB50" s="4"/>
      <c r="BC50" s="4"/>
      <c r="BD50" s="4"/>
      <c r="BE50" s="4"/>
      <c r="BF50" s="4"/>
      <c r="BG50" s="4"/>
      <c r="BH50" s="4"/>
      <c r="BI50" s="4"/>
      <c r="BJ50" s="4"/>
      <c r="BK50" s="4"/>
      <c r="BL50" s="4"/>
      <c r="BM50" s="4"/>
      <c r="BN50" s="4"/>
      <c r="BO50" s="4"/>
      <c r="BP50" s="4"/>
      <c r="BQ50" s="4"/>
      <c r="BR50" s="4"/>
      <c r="BS50" s="4"/>
      <c r="BT50" s="4"/>
      <c r="BU50" s="4"/>
      <c r="BV50" s="4"/>
      <c r="BW50" s="4"/>
    </row>
    <row r="51" spans="1:75" hidden="1" x14ac:dyDescent="0.35">
      <c r="A51" t="s">
        <v>140</v>
      </c>
      <c r="B51" s="4"/>
      <c r="C51" s="26"/>
      <c r="D51" s="51"/>
      <c r="E51" s="29"/>
      <c r="F51" s="4"/>
      <c r="G51" s="4"/>
      <c r="H51" s="49"/>
      <c r="I51" s="4"/>
      <c r="J51" s="4"/>
      <c r="K51" s="4"/>
      <c r="L51" s="4"/>
      <c r="M51" s="4"/>
      <c r="N51" s="4"/>
      <c r="O51" s="4"/>
      <c r="P51" s="4"/>
      <c r="Q51" s="4"/>
      <c r="R51" s="4"/>
      <c r="S51" s="4"/>
      <c r="T51" s="4"/>
      <c r="U51" s="4"/>
      <c r="V51" s="4"/>
      <c r="W51" s="4"/>
      <c r="X51" s="4"/>
      <c r="Y51" s="4"/>
      <c r="Z51" s="4"/>
      <c r="AA51" s="4"/>
      <c r="AB51" s="4"/>
      <c r="AC51" s="4"/>
      <c r="AE51" s="4"/>
      <c r="AF51" s="4"/>
      <c r="AG51" s="4"/>
      <c r="AH51" s="4"/>
      <c r="AI51" s="4"/>
      <c r="AJ51" s="4"/>
      <c r="AK51" s="4"/>
      <c r="AL51" s="4"/>
      <c r="AM51" s="99"/>
      <c r="AN51" s="99"/>
      <c r="AO51" s="99"/>
      <c r="AP51" s="99"/>
      <c r="AQ51" s="99"/>
      <c r="AR51" s="99"/>
      <c r="AS51" s="99"/>
      <c r="AT51" s="99"/>
      <c r="AU51" s="99"/>
      <c r="AV51" s="99"/>
      <c r="AW51" s="99"/>
      <c r="AX51" s="99"/>
      <c r="AY51" s="99"/>
      <c r="AZ51" s="99"/>
      <c r="BB51" s="4"/>
      <c r="BC51" s="4"/>
      <c r="BD51" s="4"/>
      <c r="BE51" s="4"/>
      <c r="BF51" s="4"/>
      <c r="BG51" s="4"/>
      <c r="BH51" s="4"/>
      <c r="BI51" s="4"/>
      <c r="BJ51" s="4"/>
      <c r="BK51" s="4"/>
      <c r="BL51" s="4"/>
      <c r="BM51" s="4"/>
      <c r="BN51" s="4"/>
      <c r="BO51" s="4"/>
      <c r="BP51" s="4"/>
      <c r="BQ51" s="4"/>
      <c r="BR51" s="4"/>
      <c r="BS51" s="4"/>
      <c r="BT51" s="4"/>
      <c r="BU51" s="4"/>
      <c r="BV51" s="4"/>
      <c r="BW51" s="4"/>
    </row>
    <row r="52" spans="1:75" hidden="1" x14ac:dyDescent="0.35">
      <c r="A52" t="s">
        <v>141</v>
      </c>
      <c r="B52" s="4"/>
      <c r="C52" s="47"/>
      <c r="D52" s="48"/>
      <c r="E52" s="29"/>
      <c r="F52" s="4"/>
      <c r="G52" s="4"/>
      <c r="H52" s="49"/>
      <c r="I52" s="4"/>
      <c r="J52" s="4"/>
      <c r="K52" s="4"/>
      <c r="L52" s="4"/>
      <c r="M52" s="4"/>
      <c r="N52" s="4"/>
      <c r="O52" s="4"/>
      <c r="P52" s="4"/>
      <c r="Q52" s="4"/>
      <c r="R52" s="4"/>
      <c r="S52" s="4"/>
      <c r="T52" s="4"/>
      <c r="U52" s="4"/>
      <c r="V52" s="4"/>
      <c r="W52" s="4"/>
      <c r="X52" s="4"/>
      <c r="Y52" s="4"/>
      <c r="Z52" s="4"/>
      <c r="AA52" s="4"/>
      <c r="AB52" s="4"/>
      <c r="AC52" s="4"/>
      <c r="AE52" s="4" t="str">
        <f t="shared" ref="AE52:AL53" si="107">IF(H52=0,"","*")</f>
        <v/>
      </c>
      <c r="AF52" s="4" t="str">
        <f t="shared" si="107"/>
        <v/>
      </c>
      <c r="AG52" s="4" t="str">
        <f t="shared" si="107"/>
        <v/>
      </c>
      <c r="AH52" s="4" t="str">
        <f t="shared" si="107"/>
        <v/>
      </c>
      <c r="AI52" s="4" t="str">
        <f t="shared" si="107"/>
        <v/>
      </c>
      <c r="AJ52" s="4" t="str">
        <f t="shared" si="107"/>
        <v/>
      </c>
      <c r="AK52" s="4" t="str">
        <f t="shared" si="107"/>
        <v/>
      </c>
      <c r="AL52" s="4" t="str">
        <f t="shared" si="107"/>
        <v/>
      </c>
      <c r="AM52" s="99" t="str">
        <f t="shared" ref="AM52:AM53" si="108">IF(P52=0,"","*")</f>
        <v/>
      </c>
      <c r="AN52" s="99" t="str">
        <f t="shared" ref="AN52:AN53" si="109">IF(Q52=0,"","*")</f>
        <v/>
      </c>
      <c r="AO52" s="99" t="str">
        <f t="shared" ref="AO52:AO53" si="110">IF(R52=0,"","*")</f>
        <v/>
      </c>
      <c r="AP52" s="99" t="str">
        <f t="shared" ref="AP52:AP53" si="111">IF(S52=0,"","*")</f>
        <v/>
      </c>
      <c r="AQ52" s="99" t="str">
        <f t="shared" ref="AQ52:AQ53" si="112">IF(T52=0,"","*")</f>
        <v/>
      </c>
      <c r="AR52" s="99" t="str">
        <f t="shared" ref="AR52:AW53" si="113">IF(U52=0,"","*")</f>
        <v/>
      </c>
      <c r="AS52" s="99" t="str">
        <f t="shared" si="113"/>
        <v/>
      </c>
      <c r="AT52" s="99" t="str">
        <f t="shared" si="113"/>
        <v/>
      </c>
      <c r="AU52" s="99" t="str">
        <f t="shared" si="113"/>
        <v/>
      </c>
      <c r="AV52" s="99" t="str">
        <f t="shared" si="113"/>
        <v/>
      </c>
      <c r="AW52" s="99" t="str">
        <f t="shared" si="113"/>
        <v/>
      </c>
      <c r="AX52" s="99"/>
      <c r="AY52" s="99" t="str">
        <f t="shared" ref="AY52:AY53" si="114">IF(AB52=0,"","*")</f>
        <v/>
      </c>
      <c r="AZ52" s="99" t="str">
        <f t="shared" si="82"/>
        <v/>
      </c>
      <c r="BB52" s="4" t="str">
        <f t="shared" ref="BB52:BI53" si="115">IF(H52=0,"","*")</f>
        <v/>
      </c>
      <c r="BC52" s="4" t="str">
        <f t="shared" si="115"/>
        <v/>
      </c>
      <c r="BD52" s="4" t="str">
        <f t="shared" si="115"/>
        <v/>
      </c>
      <c r="BE52" s="4" t="str">
        <f t="shared" si="115"/>
        <v/>
      </c>
      <c r="BF52" s="4" t="str">
        <f t="shared" si="115"/>
        <v/>
      </c>
      <c r="BG52" s="4" t="str">
        <f t="shared" si="115"/>
        <v/>
      </c>
      <c r="BH52" s="4" t="str">
        <f t="shared" si="115"/>
        <v/>
      </c>
      <c r="BI52" s="4" t="str">
        <f t="shared" si="115"/>
        <v/>
      </c>
      <c r="BJ52" s="4" t="str">
        <f t="shared" ref="BJ52:BK53" si="116">IF(P52=0,"","*")</f>
        <v/>
      </c>
      <c r="BK52" s="4" t="str">
        <f t="shared" si="116"/>
        <v/>
      </c>
      <c r="BL52" s="4" t="str">
        <f t="shared" ref="BL52:BT53" si="117">IF(R52=0,"","*")</f>
        <v/>
      </c>
      <c r="BM52" s="4" t="str">
        <f t="shared" si="117"/>
        <v/>
      </c>
      <c r="BN52" s="4" t="str">
        <f t="shared" si="117"/>
        <v/>
      </c>
      <c r="BO52" s="4" t="str">
        <f t="shared" si="117"/>
        <v/>
      </c>
      <c r="BP52" s="4" t="str">
        <f t="shared" si="117"/>
        <v/>
      </c>
      <c r="BQ52" s="4" t="str">
        <f t="shared" si="117"/>
        <v/>
      </c>
      <c r="BR52" s="4" t="str">
        <f t="shared" si="117"/>
        <v/>
      </c>
      <c r="BS52" s="4" t="str">
        <f t="shared" si="117"/>
        <v/>
      </c>
      <c r="BT52" s="4" t="str">
        <f t="shared" si="117"/>
        <v/>
      </c>
      <c r="BU52" s="4"/>
      <c r="BV52" s="4" t="str">
        <f t="shared" si="81"/>
        <v/>
      </c>
      <c r="BW52" s="4" t="str">
        <f t="shared" si="81"/>
        <v/>
      </c>
    </row>
    <row r="53" spans="1:75" hidden="1" x14ac:dyDescent="0.35">
      <c r="A53" t="s">
        <v>142</v>
      </c>
      <c r="B53" s="4"/>
      <c r="C53" s="47"/>
      <c r="D53" s="48"/>
      <c r="E53" s="29"/>
      <c r="F53" s="4"/>
      <c r="G53" s="4"/>
      <c r="H53" s="49"/>
      <c r="I53" s="4"/>
      <c r="J53" s="4"/>
      <c r="K53" s="4"/>
      <c r="L53" s="4"/>
      <c r="M53" s="4"/>
      <c r="N53" s="4"/>
      <c r="O53" s="4"/>
      <c r="P53" s="4"/>
      <c r="Q53" s="4"/>
      <c r="R53" s="4"/>
      <c r="S53" s="4"/>
      <c r="T53" s="4"/>
      <c r="U53" s="4"/>
      <c r="V53" s="4"/>
      <c r="W53" s="4"/>
      <c r="X53" s="4"/>
      <c r="Y53" s="4"/>
      <c r="Z53" s="4"/>
      <c r="AA53" s="4"/>
      <c r="AB53" s="4"/>
      <c r="AC53" s="4"/>
      <c r="AE53" s="4" t="str">
        <f t="shared" si="107"/>
        <v/>
      </c>
      <c r="AF53" s="4" t="str">
        <f t="shared" si="107"/>
        <v/>
      </c>
      <c r="AG53" s="4" t="str">
        <f t="shared" si="107"/>
        <v/>
      </c>
      <c r="AH53" s="4" t="str">
        <f t="shared" si="107"/>
        <v/>
      </c>
      <c r="AI53" s="4" t="str">
        <f t="shared" si="107"/>
        <v/>
      </c>
      <c r="AJ53" s="4" t="str">
        <f t="shared" si="107"/>
        <v/>
      </c>
      <c r="AK53" s="4" t="str">
        <f t="shared" si="107"/>
        <v/>
      </c>
      <c r="AL53" s="4" t="str">
        <f t="shared" si="107"/>
        <v/>
      </c>
      <c r="AM53" s="99" t="str">
        <f t="shared" si="108"/>
        <v/>
      </c>
      <c r="AN53" s="99" t="str">
        <f t="shared" si="109"/>
        <v/>
      </c>
      <c r="AO53" s="99" t="str">
        <f t="shared" si="110"/>
        <v/>
      </c>
      <c r="AP53" s="99" t="str">
        <f t="shared" si="111"/>
        <v/>
      </c>
      <c r="AQ53" s="99" t="str">
        <f t="shared" si="112"/>
        <v/>
      </c>
      <c r="AR53" s="99" t="str">
        <f t="shared" si="113"/>
        <v/>
      </c>
      <c r="AS53" s="99" t="str">
        <f t="shared" si="113"/>
        <v/>
      </c>
      <c r="AT53" s="99" t="str">
        <f t="shared" si="113"/>
        <v/>
      </c>
      <c r="AU53" s="99" t="str">
        <f t="shared" si="113"/>
        <v/>
      </c>
      <c r="AV53" s="99" t="str">
        <f t="shared" si="113"/>
        <v/>
      </c>
      <c r="AW53" s="99" t="str">
        <f t="shared" si="113"/>
        <v/>
      </c>
      <c r="AX53" s="99"/>
      <c r="AY53" s="99" t="str">
        <f t="shared" si="114"/>
        <v/>
      </c>
      <c r="AZ53" s="99" t="str">
        <f t="shared" si="82"/>
        <v/>
      </c>
      <c r="BB53" s="4" t="str">
        <f t="shared" si="115"/>
        <v/>
      </c>
      <c r="BC53" s="4" t="str">
        <f t="shared" si="115"/>
        <v/>
      </c>
      <c r="BD53" s="4" t="str">
        <f t="shared" si="115"/>
        <v/>
      </c>
      <c r="BE53" s="4" t="str">
        <f t="shared" si="115"/>
        <v/>
      </c>
      <c r="BF53" s="4" t="str">
        <f t="shared" si="115"/>
        <v/>
      </c>
      <c r="BG53" s="4" t="str">
        <f t="shared" si="115"/>
        <v/>
      </c>
      <c r="BH53" s="4" t="str">
        <f t="shared" si="115"/>
        <v/>
      </c>
      <c r="BI53" s="4" t="str">
        <f t="shared" si="115"/>
        <v/>
      </c>
      <c r="BJ53" s="4" t="str">
        <f t="shared" si="116"/>
        <v/>
      </c>
      <c r="BK53" s="4" t="str">
        <f t="shared" si="116"/>
        <v/>
      </c>
      <c r="BL53" s="4" t="str">
        <f t="shared" si="117"/>
        <v/>
      </c>
      <c r="BM53" s="4" t="str">
        <f t="shared" si="117"/>
        <v/>
      </c>
      <c r="BN53" s="4" t="str">
        <f t="shared" si="117"/>
        <v/>
      </c>
      <c r="BO53" s="4" t="str">
        <f t="shared" si="117"/>
        <v/>
      </c>
      <c r="BP53" s="4" t="str">
        <f t="shared" si="117"/>
        <v/>
      </c>
      <c r="BQ53" s="4" t="str">
        <f t="shared" si="117"/>
        <v/>
      </c>
      <c r="BR53" s="4" t="str">
        <f t="shared" si="117"/>
        <v/>
      </c>
      <c r="BS53" s="4" t="str">
        <f t="shared" si="117"/>
        <v/>
      </c>
      <c r="BT53" s="4" t="str">
        <f t="shared" si="117"/>
        <v/>
      </c>
      <c r="BU53" s="4"/>
      <c r="BV53" s="4" t="str">
        <f t="shared" ref="BV53" si="118">IF(AB53=0,"","*")</f>
        <v/>
      </c>
      <c r="BW53" s="4" t="str">
        <f t="shared" ref="BW53" si="119">IF(AC53=0,"","*")</f>
        <v/>
      </c>
    </row>
    <row r="54" spans="1:75" x14ac:dyDescent="0.35">
      <c r="B54" s="101" t="s">
        <v>143</v>
      </c>
      <c r="C54" s="102"/>
      <c r="D54" s="102"/>
      <c r="E54" s="102"/>
      <c r="F54" s="102"/>
      <c r="G54" s="102"/>
      <c r="AM54" s="100"/>
      <c r="AN54" s="100"/>
      <c r="AO54" s="100"/>
      <c r="AP54" s="100"/>
      <c r="AQ54" s="100"/>
      <c r="AR54" s="100"/>
      <c r="AS54" s="100"/>
      <c r="AT54" s="100"/>
      <c r="AU54" s="100"/>
      <c r="AV54" s="100"/>
      <c r="AW54" s="100"/>
      <c r="AX54" s="100"/>
      <c r="AY54" s="100"/>
      <c r="AZ54" s="100"/>
    </row>
    <row r="55" spans="1:75" x14ac:dyDescent="0.35">
      <c r="A55" t="s">
        <v>144</v>
      </c>
      <c r="B55" s="4" t="s">
        <v>145</v>
      </c>
      <c r="C55" s="26">
        <v>1966</v>
      </c>
      <c r="D55" s="51" t="s">
        <v>109</v>
      </c>
      <c r="E55" s="6">
        <f>_xlfn.XLOOKUP($C$2,$R$9:$AC$9,R55:AC55)</f>
        <v>75334</v>
      </c>
      <c r="F55" s="4" t="s">
        <v>1415</v>
      </c>
      <c r="G55" s="4"/>
      <c r="H55" s="49"/>
      <c r="I55" s="4"/>
      <c r="J55" s="4"/>
      <c r="K55" s="4"/>
      <c r="L55" s="4"/>
      <c r="M55" s="4"/>
      <c r="N55" s="4"/>
      <c r="O55" s="4"/>
      <c r="P55" s="4">
        <v>31900</v>
      </c>
      <c r="Q55" s="4">
        <v>37800</v>
      </c>
      <c r="R55" s="4">
        <v>27800</v>
      </c>
      <c r="S55" s="4">
        <v>25300</v>
      </c>
      <c r="T55" s="4">
        <v>27100</v>
      </c>
      <c r="U55" s="4">
        <v>28016</v>
      </c>
      <c r="V55" s="4">
        <v>28223</v>
      </c>
      <c r="W55" s="4">
        <v>25536</v>
      </c>
      <c r="X55" s="6">
        <v>26681</v>
      </c>
      <c r="Y55" s="4">
        <v>24190</v>
      </c>
      <c r="Z55" s="4">
        <v>20847</v>
      </c>
      <c r="AA55" s="4">
        <v>36184</v>
      </c>
      <c r="AB55" s="4">
        <v>75334</v>
      </c>
      <c r="AC55" s="4"/>
      <c r="AE55" s="4" t="str">
        <f t="shared" ref="AE55:AE64" si="120">IF(H55=0,"","*")</f>
        <v/>
      </c>
      <c r="AF55" s="4" t="str">
        <f t="shared" ref="AF55:AF64" si="121">IF(I55=0,"","*")</f>
        <v/>
      </c>
      <c r="AG55" s="4" t="str">
        <f t="shared" ref="AG55:AG64" si="122">IF(J55=0,"","*")</f>
        <v/>
      </c>
      <c r="AH55" s="4" t="str">
        <f t="shared" ref="AH55:AH64" si="123">IF(K55=0,"","*")</f>
        <v/>
      </c>
      <c r="AI55" s="4" t="str">
        <f t="shared" ref="AI55:AI64" si="124">IF(L55=0,"","*")</f>
        <v/>
      </c>
      <c r="AJ55" s="4" t="str">
        <f t="shared" ref="AJ55:AJ64" si="125">IF(M55=0,"","*")</f>
        <v/>
      </c>
      <c r="AK55" s="4" t="str">
        <f t="shared" ref="AK55:AK64" si="126">IF(N55=0,"","*")</f>
        <v/>
      </c>
      <c r="AL55" s="4" t="str">
        <f t="shared" ref="AL55:AL64" si="127">IF(O55=0,"","*")</f>
        <v/>
      </c>
      <c r="AM55" s="99" t="s">
        <v>110</v>
      </c>
      <c r="AN55" s="99" t="s">
        <v>110</v>
      </c>
      <c r="AO55" s="99" t="s">
        <v>110</v>
      </c>
      <c r="AP55" s="99" t="s">
        <v>110</v>
      </c>
      <c r="AQ55" s="99" t="s">
        <v>110</v>
      </c>
      <c r="AR55" s="99" t="s">
        <v>110</v>
      </c>
      <c r="AS55" s="99" t="s">
        <v>111</v>
      </c>
      <c r="AT55" s="99" t="s">
        <v>112</v>
      </c>
      <c r="AU55" s="99" t="s">
        <v>113</v>
      </c>
      <c r="AV55" s="99" t="s">
        <v>114</v>
      </c>
      <c r="AW55" s="99" t="s">
        <v>114</v>
      </c>
      <c r="AX55" s="99" t="s">
        <v>115</v>
      </c>
      <c r="AY55" s="99" t="s">
        <v>1391</v>
      </c>
      <c r="AZ55" s="99" t="str">
        <f t="shared" ref="AZ55:AZ56" si="128">IF(AC55=0,"","*")</f>
        <v/>
      </c>
      <c r="BB55" s="4" t="str">
        <f t="shared" ref="BB55:BB64" si="129">IF(H55=0,"","*")</f>
        <v/>
      </c>
      <c r="BC55" s="4" t="str">
        <f t="shared" ref="BC55:BC64" si="130">IF(I55=0,"","*")</f>
        <v/>
      </c>
      <c r="BD55" s="4" t="str">
        <f t="shared" ref="BD55:BD64" si="131">IF(J55=0,"","*")</f>
        <v/>
      </c>
      <c r="BE55" s="4" t="str">
        <f t="shared" ref="BE55:BE64" si="132">IF(K55=0,"","*")</f>
        <v/>
      </c>
      <c r="BF55" s="4" t="str">
        <f t="shared" ref="BF55:BF64" si="133">IF(L55=0,"","*")</f>
        <v/>
      </c>
      <c r="BG55" s="4" t="str">
        <f t="shared" ref="BG55:BG64" si="134">IF(M55=0,"","*")</f>
        <v/>
      </c>
      <c r="BH55" s="4" t="str">
        <f t="shared" ref="BH55:BH64" si="135">IF(N55=0,"","*")</f>
        <v/>
      </c>
      <c r="BI55" s="4" t="str">
        <f t="shared" ref="BI55:BI64" si="136">IF(O55=0,"","*")</f>
        <v/>
      </c>
      <c r="BJ55" s="4" t="s">
        <v>88</v>
      </c>
      <c r="BK55" s="4" t="s">
        <v>88</v>
      </c>
      <c r="BL55" s="4" t="s">
        <v>88</v>
      </c>
      <c r="BM55" s="4" t="s">
        <v>88</v>
      </c>
      <c r="BN55" s="4" t="s">
        <v>88</v>
      </c>
      <c r="BO55" s="4" t="s">
        <v>88</v>
      </c>
      <c r="BP55" s="4" t="s">
        <v>88</v>
      </c>
      <c r="BQ55" s="4" t="s">
        <v>88</v>
      </c>
      <c r="BR55" s="4" t="s">
        <v>88</v>
      </c>
      <c r="BS55" s="4" t="s">
        <v>88</v>
      </c>
      <c r="BT55" s="4" t="s">
        <v>88</v>
      </c>
      <c r="BU55" s="4"/>
      <c r="BV55" s="4" t="s">
        <v>88</v>
      </c>
      <c r="BW55" s="4" t="str">
        <f t="shared" ref="BW55:BW56" si="137">IF(AC55=0,"","*")</f>
        <v/>
      </c>
    </row>
    <row r="56" spans="1:75" x14ac:dyDescent="0.35">
      <c r="A56" t="s">
        <v>146</v>
      </c>
      <c r="B56" s="4" t="s">
        <v>147</v>
      </c>
      <c r="C56" s="26">
        <v>1966</v>
      </c>
      <c r="D56" s="51" t="s">
        <v>109</v>
      </c>
      <c r="E56" s="6">
        <f>_xlfn.XLOOKUP($C$2,$R$9:$AC$9,R56:AC56)</f>
        <v>8457</v>
      </c>
      <c r="F56" s="4" t="s">
        <v>1415</v>
      </c>
      <c r="G56" s="4"/>
      <c r="H56" s="49"/>
      <c r="I56" s="4"/>
      <c r="J56" s="4"/>
      <c r="K56" s="4"/>
      <c r="L56" s="4"/>
      <c r="M56" s="4"/>
      <c r="N56" s="4"/>
      <c r="O56" s="4"/>
      <c r="P56" s="4">
        <v>5100</v>
      </c>
      <c r="Q56" s="4">
        <v>6500</v>
      </c>
      <c r="R56" s="4">
        <v>6500</v>
      </c>
      <c r="S56" s="4">
        <v>5700</v>
      </c>
      <c r="T56" s="4">
        <v>5200</v>
      </c>
      <c r="U56" s="4">
        <v>6317</v>
      </c>
      <c r="V56" s="4">
        <v>7956</v>
      </c>
      <c r="W56" s="4">
        <v>7785</v>
      </c>
      <c r="X56" s="4">
        <v>9918</v>
      </c>
      <c r="Y56" s="4">
        <v>9375</v>
      </c>
      <c r="Z56" s="4">
        <v>9085</v>
      </c>
      <c r="AA56" s="4">
        <v>6770</v>
      </c>
      <c r="AB56" s="4">
        <v>8457</v>
      </c>
      <c r="AC56" s="4"/>
      <c r="AE56" s="4" t="str">
        <f t="shared" si="120"/>
        <v/>
      </c>
      <c r="AF56" s="4" t="str">
        <f t="shared" si="121"/>
        <v/>
      </c>
      <c r="AG56" s="4" t="str">
        <f t="shared" si="122"/>
        <v/>
      </c>
      <c r="AH56" s="4" t="str">
        <f t="shared" si="123"/>
        <v/>
      </c>
      <c r="AI56" s="4" t="str">
        <f t="shared" si="124"/>
        <v/>
      </c>
      <c r="AJ56" s="4" t="str">
        <f t="shared" si="125"/>
        <v/>
      </c>
      <c r="AK56" s="4" t="str">
        <f t="shared" si="126"/>
        <v/>
      </c>
      <c r="AL56" s="4" t="str">
        <f t="shared" si="127"/>
        <v/>
      </c>
      <c r="AM56" s="99" t="s">
        <v>110</v>
      </c>
      <c r="AN56" s="99" t="s">
        <v>110</v>
      </c>
      <c r="AO56" s="99" t="s">
        <v>110</v>
      </c>
      <c r="AP56" s="99" t="s">
        <v>110</v>
      </c>
      <c r="AQ56" s="99" t="s">
        <v>110</v>
      </c>
      <c r="AR56" s="99" t="s">
        <v>110</v>
      </c>
      <c r="AS56" s="99" t="s">
        <v>111</v>
      </c>
      <c r="AT56" s="99" t="s">
        <v>112</v>
      </c>
      <c r="AU56" s="99" t="s">
        <v>113</v>
      </c>
      <c r="AV56" s="99" t="s">
        <v>114</v>
      </c>
      <c r="AW56" s="99" t="s">
        <v>114</v>
      </c>
      <c r="AX56" s="99" t="s">
        <v>115</v>
      </c>
      <c r="AY56" s="99" t="s">
        <v>1391</v>
      </c>
      <c r="AZ56" s="99" t="str">
        <f t="shared" si="128"/>
        <v/>
      </c>
      <c r="BB56" s="4" t="str">
        <f t="shared" si="129"/>
        <v/>
      </c>
      <c r="BC56" s="4" t="str">
        <f t="shared" si="130"/>
        <v/>
      </c>
      <c r="BD56" s="4" t="str">
        <f t="shared" si="131"/>
        <v/>
      </c>
      <c r="BE56" s="4" t="str">
        <f t="shared" si="132"/>
        <v/>
      </c>
      <c r="BF56" s="4" t="str">
        <f t="shared" si="133"/>
        <v/>
      </c>
      <c r="BG56" s="4" t="str">
        <f t="shared" si="134"/>
        <v/>
      </c>
      <c r="BH56" s="4" t="str">
        <f t="shared" si="135"/>
        <v/>
      </c>
      <c r="BI56" s="4" t="str">
        <f t="shared" si="136"/>
        <v/>
      </c>
      <c r="BJ56" s="4" t="s">
        <v>88</v>
      </c>
      <c r="BK56" s="4" t="s">
        <v>88</v>
      </c>
      <c r="BL56" s="4" t="s">
        <v>88</v>
      </c>
      <c r="BM56" s="4" t="s">
        <v>88</v>
      </c>
      <c r="BN56" s="4" t="s">
        <v>88</v>
      </c>
      <c r="BO56" s="4" t="s">
        <v>88</v>
      </c>
      <c r="BP56" s="4" t="s">
        <v>88</v>
      </c>
      <c r="BQ56" s="4" t="s">
        <v>88</v>
      </c>
      <c r="BR56" s="4" t="s">
        <v>88</v>
      </c>
      <c r="BS56" s="4" t="s">
        <v>88</v>
      </c>
      <c r="BT56" s="4" t="s">
        <v>88</v>
      </c>
      <c r="BU56" s="4"/>
      <c r="BV56" s="4" t="s">
        <v>88</v>
      </c>
      <c r="BW56" s="4" t="str">
        <f t="shared" si="137"/>
        <v/>
      </c>
    </row>
    <row r="57" spans="1:75" hidden="1" x14ac:dyDescent="0.35">
      <c r="A57" t="s">
        <v>148</v>
      </c>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E57" s="4" t="str">
        <f t="shared" si="120"/>
        <v/>
      </c>
      <c r="AF57" s="4" t="str">
        <f t="shared" si="121"/>
        <v/>
      </c>
      <c r="AG57" s="4" t="str">
        <f t="shared" si="122"/>
        <v/>
      </c>
      <c r="AH57" s="4" t="str">
        <f t="shared" si="123"/>
        <v/>
      </c>
      <c r="AI57" s="4" t="str">
        <f t="shared" si="124"/>
        <v/>
      </c>
      <c r="AJ57" s="4" t="str">
        <f t="shared" si="125"/>
        <v/>
      </c>
      <c r="AK57" s="4" t="str">
        <f t="shared" si="126"/>
        <v/>
      </c>
      <c r="AL57" s="4" t="str">
        <f t="shared" si="127"/>
        <v/>
      </c>
      <c r="AM57" s="4" t="str">
        <f t="shared" ref="AM57:AM64" si="138">IF(P57=0,"","*")</f>
        <v/>
      </c>
      <c r="AN57" s="4" t="str">
        <f t="shared" ref="AN57:AN64" si="139">IF(Q57=0,"","*")</f>
        <v/>
      </c>
      <c r="AO57" s="4" t="str">
        <f t="shared" ref="AO57:AO64" si="140">IF(R57=0,"","*")</f>
        <v/>
      </c>
      <c r="AP57" s="4" t="str">
        <f t="shared" ref="AP57:AP64" si="141">IF(S57=0,"","*")</f>
        <v/>
      </c>
      <c r="AQ57" s="4" t="str">
        <f t="shared" ref="AQ57:AQ64" si="142">IF(T57=0,"","*")</f>
        <v/>
      </c>
      <c r="AR57" s="4" t="str">
        <f t="shared" ref="AR57:AR64" si="143">IF(U57=0,"","*")</f>
        <v/>
      </c>
      <c r="AS57" s="4" t="str">
        <f t="shared" ref="AS57:AW64" si="144">IF(V57=0,"","*")</f>
        <v/>
      </c>
      <c r="AT57" s="4" t="str">
        <f t="shared" si="144"/>
        <v/>
      </c>
      <c r="AU57" s="4" t="str">
        <f t="shared" si="144"/>
        <v/>
      </c>
      <c r="AV57" s="4" t="str">
        <f t="shared" si="144"/>
        <v/>
      </c>
      <c r="AW57" s="4" t="str">
        <f t="shared" si="144"/>
        <v/>
      </c>
      <c r="AX57" s="4"/>
      <c r="AY57" s="4" t="str">
        <f t="shared" ref="AY57:AY64" si="145">IF(AB57=0,"","*")</f>
        <v/>
      </c>
      <c r="AZ57" s="4" t="str">
        <f t="shared" ref="AZ57:AZ64" si="146">IF(AC57=0,"","*")</f>
        <v/>
      </c>
      <c r="BB57" s="4" t="str">
        <f t="shared" si="129"/>
        <v/>
      </c>
      <c r="BC57" s="4" t="str">
        <f t="shared" si="130"/>
        <v/>
      </c>
      <c r="BD57" s="4" t="str">
        <f t="shared" si="131"/>
        <v/>
      </c>
      <c r="BE57" s="4" t="str">
        <f t="shared" si="132"/>
        <v/>
      </c>
      <c r="BF57" s="4" t="str">
        <f t="shared" si="133"/>
        <v/>
      </c>
      <c r="BG57" s="4" t="str">
        <f t="shared" si="134"/>
        <v/>
      </c>
      <c r="BH57" s="4" t="str">
        <f t="shared" si="135"/>
        <v/>
      </c>
      <c r="BI57" s="4" t="str">
        <f t="shared" si="136"/>
        <v/>
      </c>
      <c r="BJ57" s="4" t="s">
        <v>88</v>
      </c>
      <c r="BK57" s="4" t="str">
        <f t="shared" ref="BK57:BK64" si="147">IF(Q57=0,"","*")</f>
        <v/>
      </c>
      <c r="BL57" s="4" t="str">
        <f t="shared" ref="BL57:BL64" si="148">IF(R57=0,"","*")</f>
        <v/>
      </c>
      <c r="BM57" s="4" t="str">
        <f t="shared" ref="BM57:BM64" si="149">IF(S57=0,"","*")</f>
        <v/>
      </c>
      <c r="BN57" s="4" t="str">
        <f t="shared" ref="BN57:BN64" si="150">IF(T57=0,"","*")</f>
        <v/>
      </c>
      <c r="BO57" s="4" t="str">
        <f t="shared" ref="BO57:BO64" si="151">IF(U57=0,"","*")</f>
        <v/>
      </c>
      <c r="BP57" s="4" t="str">
        <f t="shared" ref="BP57:BP64" si="152">IF(V57=0,"","*")</f>
        <v/>
      </c>
      <c r="BQ57" s="4" t="str">
        <f t="shared" ref="BQ57:BQ64" si="153">IF(W57=0,"","*")</f>
        <v/>
      </c>
      <c r="BR57" s="4" t="str">
        <f t="shared" ref="BR57:BR64" si="154">IF(X57=0,"","*")</f>
        <v/>
      </c>
      <c r="BS57" s="4" t="str">
        <f t="shared" ref="BS57:BS64" si="155">IF(Y57=0,"","*")</f>
        <v/>
      </c>
      <c r="BT57" s="4" t="str">
        <f t="shared" ref="BT57:BT64" si="156">IF(Z57=0,"","*")</f>
        <v/>
      </c>
      <c r="BU57" s="4"/>
      <c r="BV57" s="4" t="str">
        <f t="shared" ref="BV57:BW64" si="157">IF(AB57=0,"","*")</f>
        <v/>
      </c>
      <c r="BW57" s="4" t="str">
        <f t="shared" si="157"/>
        <v/>
      </c>
    </row>
    <row r="58" spans="1:75" hidden="1" x14ac:dyDescent="0.35">
      <c r="A58" t="s">
        <v>149</v>
      </c>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E58" s="4" t="str">
        <f t="shared" si="120"/>
        <v/>
      </c>
      <c r="AF58" s="4" t="str">
        <f t="shared" si="121"/>
        <v/>
      </c>
      <c r="AG58" s="4" t="str">
        <f t="shared" si="122"/>
        <v/>
      </c>
      <c r="AH58" s="4" t="str">
        <f t="shared" si="123"/>
        <v/>
      </c>
      <c r="AI58" s="4" t="str">
        <f t="shared" si="124"/>
        <v/>
      </c>
      <c r="AJ58" s="4" t="str">
        <f t="shared" si="125"/>
        <v/>
      </c>
      <c r="AK58" s="4" t="str">
        <f t="shared" si="126"/>
        <v/>
      </c>
      <c r="AL58" s="4" t="str">
        <f t="shared" si="127"/>
        <v/>
      </c>
      <c r="AM58" s="4" t="str">
        <f t="shared" si="138"/>
        <v/>
      </c>
      <c r="AN58" s="4" t="str">
        <f t="shared" si="139"/>
        <v/>
      </c>
      <c r="AO58" s="4" t="str">
        <f t="shared" si="140"/>
        <v/>
      </c>
      <c r="AP58" s="4" t="str">
        <f t="shared" si="141"/>
        <v/>
      </c>
      <c r="AQ58" s="4" t="str">
        <f t="shared" si="142"/>
        <v/>
      </c>
      <c r="AR58" s="4" t="str">
        <f t="shared" si="143"/>
        <v/>
      </c>
      <c r="AS58" s="4" t="str">
        <f t="shared" si="144"/>
        <v/>
      </c>
      <c r="AT58" s="4" t="str">
        <f t="shared" si="144"/>
        <v/>
      </c>
      <c r="AU58" s="4" t="str">
        <f t="shared" si="144"/>
        <v/>
      </c>
      <c r="AV58" s="4" t="str">
        <f t="shared" si="144"/>
        <v/>
      </c>
      <c r="AW58" s="4" t="str">
        <f t="shared" si="144"/>
        <v/>
      </c>
      <c r="AX58" s="4"/>
      <c r="AY58" s="4" t="str">
        <f t="shared" si="145"/>
        <v/>
      </c>
      <c r="AZ58" s="4" t="str">
        <f t="shared" si="146"/>
        <v/>
      </c>
      <c r="BB58" s="4" t="str">
        <f t="shared" si="129"/>
        <v/>
      </c>
      <c r="BC58" s="4" t="str">
        <f t="shared" si="130"/>
        <v/>
      </c>
      <c r="BD58" s="4" t="str">
        <f t="shared" si="131"/>
        <v/>
      </c>
      <c r="BE58" s="4" t="str">
        <f t="shared" si="132"/>
        <v/>
      </c>
      <c r="BF58" s="4" t="str">
        <f t="shared" si="133"/>
        <v/>
      </c>
      <c r="BG58" s="4" t="str">
        <f t="shared" si="134"/>
        <v/>
      </c>
      <c r="BH58" s="4" t="str">
        <f t="shared" si="135"/>
        <v/>
      </c>
      <c r="BI58" s="4" t="str">
        <f t="shared" si="136"/>
        <v/>
      </c>
      <c r="BJ58" s="4" t="s">
        <v>88</v>
      </c>
      <c r="BK58" s="4" t="str">
        <f t="shared" si="147"/>
        <v/>
      </c>
      <c r="BL58" s="4" t="str">
        <f t="shared" si="148"/>
        <v/>
      </c>
      <c r="BM58" s="4" t="str">
        <f t="shared" si="149"/>
        <v/>
      </c>
      <c r="BN58" s="4" t="str">
        <f t="shared" si="150"/>
        <v/>
      </c>
      <c r="BO58" s="4" t="str">
        <f t="shared" si="151"/>
        <v/>
      </c>
      <c r="BP58" s="4" t="str">
        <f t="shared" si="152"/>
        <v/>
      </c>
      <c r="BQ58" s="4" t="str">
        <f t="shared" si="153"/>
        <v/>
      </c>
      <c r="BR58" s="4" t="str">
        <f t="shared" si="154"/>
        <v/>
      </c>
      <c r="BS58" s="4" t="str">
        <f t="shared" si="155"/>
        <v/>
      </c>
      <c r="BT58" s="4" t="str">
        <f t="shared" si="156"/>
        <v/>
      </c>
      <c r="BU58" s="4"/>
      <c r="BV58" s="4" t="str">
        <f t="shared" si="157"/>
        <v/>
      </c>
      <c r="BW58" s="4" t="str">
        <f t="shared" si="157"/>
        <v/>
      </c>
    </row>
    <row r="59" spans="1:75" hidden="1" x14ac:dyDescent="0.35">
      <c r="A59" t="s">
        <v>150</v>
      </c>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E59" s="4" t="str">
        <f t="shared" si="120"/>
        <v/>
      </c>
      <c r="AF59" s="4" t="str">
        <f t="shared" si="121"/>
        <v/>
      </c>
      <c r="AG59" s="4" t="str">
        <f t="shared" si="122"/>
        <v/>
      </c>
      <c r="AH59" s="4" t="str">
        <f t="shared" si="123"/>
        <v/>
      </c>
      <c r="AI59" s="4" t="str">
        <f t="shared" si="124"/>
        <v/>
      </c>
      <c r="AJ59" s="4" t="str">
        <f t="shared" si="125"/>
        <v/>
      </c>
      <c r="AK59" s="4" t="str">
        <f t="shared" si="126"/>
        <v/>
      </c>
      <c r="AL59" s="4" t="str">
        <f t="shared" si="127"/>
        <v/>
      </c>
      <c r="AM59" s="4" t="str">
        <f t="shared" si="138"/>
        <v/>
      </c>
      <c r="AN59" s="4" t="str">
        <f t="shared" si="139"/>
        <v/>
      </c>
      <c r="AO59" s="4" t="str">
        <f t="shared" si="140"/>
        <v/>
      </c>
      <c r="AP59" s="4" t="str">
        <f t="shared" si="141"/>
        <v/>
      </c>
      <c r="AQ59" s="4" t="str">
        <f t="shared" si="142"/>
        <v/>
      </c>
      <c r="AR59" s="4" t="str">
        <f t="shared" si="143"/>
        <v/>
      </c>
      <c r="AS59" s="4" t="str">
        <f t="shared" si="144"/>
        <v/>
      </c>
      <c r="AT59" s="4" t="str">
        <f t="shared" si="144"/>
        <v/>
      </c>
      <c r="AU59" s="4" t="str">
        <f t="shared" si="144"/>
        <v/>
      </c>
      <c r="AV59" s="4" t="str">
        <f t="shared" si="144"/>
        <v/>
      </c>
      <c r="AW59" s="4" t="str">
        <f t="shared" si="144"/>
        <v/>
      </c>
      <c r="AX59" s="4"/>
      <c r="AY59" s="4" t="str">
        <f t="shared" si="145"/>
        <v/>
      </c>
      <c r="AZ59" s="4" t="str">
        <f t="shared" si="146"/>
        <v/>
      </c>
      <c r="BB59" s="4" t="str">
        <f t="shared" si="129"/>
        <v/>
      </c>
      <c r="BC59" s="4" t="str">
        <f t="shared" si="130"/>
        <v/>
      </c>
      <c r="BD59" s="4" t="str">
        <f t="shared" si="131"/>
        <v/>
      </c>
      <c r="BE59" s="4" t="str">
        <f t="shared" si="132"/>
        <v/>
      </c>
      <c r="BF59" s="4" t="str">
        <f t="shared" si="133"/>
        <v/>
      </c>
      <c r="BG59" s="4" t="str">
        <f t="shared" si="134"/>
        <v/>
      </c>
      <c r="BH59" s="4" t="str">
        <f t="shared" si="135"/>
        <v/>
      </c>
      <c r="BI59" s="4" t="str">
        <f t="shared" si="136"/>
        <v/>
      </c>
      <c r="BJ59" s="4" t="s">
        <v>88</v>
      </c>
      <c r="BK59" s="4" t="str">
        <f t="shared" si="147"/>
        <v/>
      </c>
      <c r="BL59" s="4" t="str">
        <f t="shared" si="148"/>
        <v/>
      </c>
      <c r="BM59" s="4" t="str">
        <f t="shared" si="149"/>
        <v/>
      </c>
      <c r="BN59" s="4" t="str">
        <f t="shared" si="150"/>
        <v/>
      </c>
      <c r="BO59" s="4" t="str">
        <f t="shared" si="151"/>
        <v/>
      </c>
      <c r="BP59" s="4" t="str">
        <f t="shared" si="152"/>
        <v/>
      </c>
      <c r="BQ59" s="4" t="str">
        <f t="shared" si="153"/>
        <v/>
      </c>
      <c r="BR59" s="4" t="str">
        <f t="shared" si="154"/>
        <v/>
      </c>
      <c r="BS59" s="4" t="str">
        <f t="shared" si="155"/>
        <v/>
      </c>
      <c r="BT59" s="4" t="str">
        <f t="shared" si="156"/>
        <v/>
      </c>
      <c r="BU59" s="4"/>
      <c r="BV59" s="4" t="str">
        <f t="shared" si="157"/>
        <v/>
      </c>
      <c r="BW59" s="4" t="str">
        <f t="shared" si="157"/>
        <v/>
      </c>
    </row>
    <row r="60" spans="1:75" hidden="1" x14ac:dyDescent="0.35">
      <c r="A60" t="s">
        <v>151</v>
      </c>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E60" s="4" t="str">
        <f t="shared" si="120"/>
        <v/>
      </c>
      <c r="AF60" s="4" t="str">
        <f t="shared" si="121"/>
        <v/>
      </c>
      <c r="AG60" s="4" t="str">
        <f t="shared" si="122"/>
        <v/>
      </c>
      <c r="AH60" s="4" t="str">
        <f t="shared" si="123"/>
        <v/>
      </c>
      <c r="AI60" s="4" t="str">
        <f t="shared" si="124"/>
        <v/>
      </c>
      <c r="AJ60" s="4" t="str">
        <f t="shared" si="125"/>
        <v/>
      </c>
      <c r="AK60" s="4" t="str">
        <f t="shared" si="126"/>
        <v/>
      </c>
      <c r="AL60" s="4" t="str">
        <f t="shared" si="127"/>
        <v/>
      </c>
      <c r="AM60" s="4" t="str">
        <f t="shared" si="138"/>
        <v/>
      </c>
      <c r="AN60" s="4" t="str">
        <f t="shared" si="139"/>
        <v/>
      </c>
      <c r="AO60" s="4" t="str">
        <f t="shared" si="140"/>
        <v/>
      </c>
      <c r="AP60" s="4" t="str">
        <f t="shared" si="141"/>
        <v/>
      </c>
      <c r="AQ60" s="4" t="str">
        <f t="shared" si="142"/>
        <v/>
      </c>
      <c r="AR60" s="4" t="str">
        <f t="shared" si="143"/>
        <v/>
      </c>
      <c r="AS60" s="4" t="str">
        <f t="shared" si="144"/>
        <v/>
      </c>
      <c r="AT60" s="4" t="str">
        <f t="shared" si="144"/>
        <v/>
      </c>
      <c r="AU60" s="4" t="str">
        <f t="shared" si="144"/>
        <v/>
      </c>
      <c r="AV60" s="4" t="str">
        <f t="shared" si="144"/>
        <v/>
      </c>
      <c r="AW60" s="4" t="str">
        <f t="shared" si="144"/>
        <v/>
      </c>
      <c r="AX60" s="4"/>
      <c r="AY60" s="4" t="str">
        <f t="shared" si="145"/>
        <v/>
      </c>
      <c r="AZ60" s="4" t="str">
        <f t="shared" si="146"/>
        <v/>
      </c>
      <c r="BB60" s="4" t="str">
        <f t="shared" si="129"/>
        <v/>
      </c>
      <c r="BC60" s="4" t="str">
        <f t="shared" si="130"/>
        <v/>
      </c>
      <c r="BD60" s="4" t="str">
        <f t="shared" si="131"/>
        <v/>
      </c>
      <c r="BE60" s="4" t="str">
        <f t="shared" si="132"/>
        <v/>
      </c>
      <c r="BF60" s="4" t="str">
        <f t="shared" si="133"/>
        <v/>
      </c>
      <c r="BG60" s="4" t="str">
        <f t="shared" si="134"/>
        <v/>
      </c>
      <c r="BH60" s="4" t="str">
        <f t="shared" si="135"/>
        <v/>
      </c>
      <c r="BI60" s="4" t="str">
        <f t="shared" si="136"/>
        <v/>
      </c>
      <c r="BJ60" s="4" t="s">
        <v>88</v>
      </c>
      <c r="BK60" s="4" t="str">
        <f t="shared" si="147"/>
        <v/>
      </c>
      <c r="BL60" s="4" t="str">
        <f t="shared" si="148"/>
        <v/>
      </c>
      <c r="BM60" s="4" t="str">
        <f t="shared" si="149"/>
        <v/>
      </c>
      <c r="BN60" s="4" t="str">
        <f t="shared" si="150"/>
        <v/>
      </c>
      <c r="BO60" s="4" t="str">
        <f t="shared" si="151"/>
        <v/>
      </c>
      <c r="BP60" s="4" t="str">
        <f t="shared" si="152"/>
        <v/>
      </c>
      <c r="BQ60" s="4" t="str">
        <f t="shared" si="153"/>
        <v/>
      </c>
      <c r="BR60" s="4" t="str">
        <f t="shared" si="154"/>
        <v/>
      </c>
      <c r="BS60" s="4" t="str">
        <f t="shared" si="155"/>
        <v/>
      </c>
      <c r="BT60" s="4" t="str">
        <f t="shared" si="156"/>
        <v/>
      </c>
      <c r="BU60" s="4"/>
      <c r="BV60" s="4" t="str">
        <f t="shared" si="157"/>
        <v/>
      </c>
      <c r="BW60" s="4" t="str">
        <f t="shared" si="157"/>
        <v/>
      </c>
    </row>
    <row r="61" spans="1:75" hidden="1" x14ac:dyDescent="0.35">
      <c r="A61" t="s">
        <v>152</v>
      </c>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E61" s="4" t="str">
        <f t="shared" si="120"/>
        <v/>
      </c>
      <c r="AF61" s="4" t="str">
        <f t="shared" si="121"/>
        <v/>
      </c>
      <c r="AG61" s="4" t="str">
        <f t="shared" si="122"/>
        <v/>
      </c>
      <c r="AH61" s="4" t="str">
        <f t="shared" si="123"/>
        <v/>
      </c>
      <c r="AI61" s="4" t="str">
        <f t="shared" si="124"/>
        <v/>
      </c>
      <c r="AJ61" s="4" t="str">
        <f t="shared" si="125"/>
        <v/>
      </c>
      <c r="AK61" s="4" t="str">
        <f t="shared" si="126"/>
        <v/>
      </c>
      <c r="AL61" s="4" t="str">
        <f t="shared" si="127"/>
        <v/>
      </c>
      <c r="AM61" s="4" t="str">
        <f t="shared" si="138"/>
        <v/>
      </c>
      <c r="AN61" s="4" t="str">
        <f t="shared" si="139"/>
        <v/>
      </c>
      <c r="AO61" s="4" t="str">
        <f t="shared" si="140"/>
        <v/>
      </c>
      <c r="AP61" s="4" t="str">
        <f t="shared" si="141"/>
        <v/>
      </c>
      <c r="AQ61" s="4" t="str">
        <f t="shared" si="142"/>
        <v/>
      </c>
      <c r="AR61" s="4" t="str">
        <f t="shared" si="143"/>
        <v/>
      </c>
      <c r="AS61" s="4" t="str">
        <f t="shared" si="144"/>
        <v/>
      </c>
      <c r="AT61" s="4" t="str">
        <f t="shared" si="144"/>
        <v/>
      </c>
      <c r="AU61" s="4" t="str">
        <f t="shared" si="144"/>
        <v/>
      </c>
      <c r="AV61" s="4" t="str">
        <f t="shared" si="144"/>
        <v/>
      </c>
      <c r="AW61" s="4" t="str">
        <f t="shared" si="144"/>
        <v/>
      </c>
      <c r="AX61" s="4"/>
      <c r="AY61" s="4" t="str">
        <f t="shared" si="145"/>
        <v/>
      </c>
      <c r="AZ61" s="4" t="str">
        <f t="shared" si="146"/>
        <v/>
      </c>
      <c r="BB61" s="4" t="str">
        <f t="shared" si="129"/>
        <v/>
      </c>
      <c r="BC61" s="4" t="str">
        <f t="shared" si="130"/>
        <v/>
      </c>
      <c r="BD61" s="4" t="str">
        <f t="shared" si="131"/>
        <v/>
      </c>
      <c r="BE61" s="4" t="str">
        <f t="shared" si="132"/>
        <v/>
      </c>
      <c r="BF61" s="4" t="str">
        <f t="shared" si="133"/>
        <v/>
      </c>
      <c r="BG61" s="4" t="str">
        <f t="shared" si="134"/>
        <v/>
      </c>
      <c r="BH61" s="4" t="str">
        <f t="shared" si="135"/>
        <v/>
      </c>
      <c r="BI61" s="4" t="str">
        <f t="shared" si="136"/>
        <v/>
      </c>
      <c r="BJ61" s="4" t="s">
        <v>88</v>
      </c>
      <c r="BK61" s="4" t="str">
        <f t="shared" si="147"/>
        <v/>
      </c>
      <c r="BL61" s="4" t="str">
        <f t="shared" si="148"/>
        <v/>
      </c>
      <c r="BM61" s="4" t="str">
        <f t="shared" si="149"/>
        <v/>
      </c>
      <c r="BN61" s="4" t="str">
        <f t="shared" si="150"/>
        <v/>
      </c>
      <c r="BO61" s="4" t="str">
        <f t="shared" si="151"/>
        <v/>
      </c>
      <c r="BP61" s="4" t="str">
        <f t="shared" si="152"/>
        <v/>
      </c>
      <c r="BQ61" s="4" t="str">
        <f t="shared" si="153"/>
        <v/>
      </c>
      <c r="BR61" s="4" t="str">
        <f t="shared" si="154"/>
        <v/>
      </c>
      <c r="BS61" s="4" t="str">
        <f t="shared" si="155"/>
        <v/>
      </c>
      <c r="BT61" s="4" t="str">
        <f t="shared" si="156"/>
        <v/>
      </c>
      <c r="BU61" s="4"/>
      <c r="BV61" s="4" t="str">
        <f t="shared" si="157"/>
        <v/>
      </c>
      <c r="BW61" s="4" t="str">
        <f t="shared" si="157"/>
        <v/>
      </c>
    </row>
    <row r="62" spans="1:75" hidden="1" x14ac:dyDescent="0.35">
      <c r="A62" t="s">
        <v>153</v>
      </c>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E62" s="4" t="str">
        <f t="shared" si="120"/>
        <v/>
      </c>
      <c r="AF62" s="4" t="str">
        <f t="shared" si="121"/>
        <v/>
      </c>
      <c r="AG62" s="4" t="str">
        <f t="shared" si="122"/>
        <v/>
      </c>
      <c r="AH62" s="4" t="str">
        <f t="shared" si="123"/>
        <v/>
      </c>
      <c r="AI62" s="4" t="str">
        <f t="shared" si="124"/>
        <v/>
      </c>
      <c r="AJ62" s="4" t="str">
        <f t="shared" si="125"/>
        <v/>
      </c>
      <c r="AK62" s="4" t="str">
        <f t="shared" si="126"/>
        <v/>
      </c>
      <c r="AL62" s="4" t="str">
        <f t="shared" si="127"/>
        <v/>
      </c>
      <c r="AM62" s="4" t="str">
        <f t="shared" si="138"/>
        <v/>
      </c>
      <c r="AN62" s="4" t="str">
        <f t="shared" si="139"/>
        <v/>
      </c>
      <c r="AO62" s="4" t="str">
        <f t="shared" si="140"/>
        <v/>
      </c>
      <c r="AP62" s="4" t="str">
        <f t="shared" si="141"/>
        <v/>
      </c>
      <c r="AQ62" s="4" t="str">
        <f t="shared" si="142"/>
        <v/>
      </c>
      <c r="AR62" s="4" t="str">
        <f t="shared" si="143"/>
        <v/>
      </c>
      <c r="AS62" s="4" t="str">
        <f t="shared" si="144"/>
        <v/>
      </c>
      <c r="AT62" s="4" t="str">
        <f t="shared" si="144"/>
        <v/>
      </c>
      <c r="AU62" s="4" t="str">
        <f t="shared" si="144"/>
        <v/>
      </c>
      <c r="AV62" s="4" t="str">
        <f t="shared" si="144"/>
        <v/>
      </c>
      <c r="AW62" s="4" t="str">
        <f t="shared" si="144"/>
        <v/>
      </c>
      <c r="AX62" s="4"/>
      <c r="AY62" s="4" t="str">
        <f t="shared" si="145"/>
        <v/>
      </c>
      <c r="AZ62" s="4" t="str">
        <f t="shared" si="146"/>
        <v/>
      </c>
      <c r="BB62" s="4" t="str">
        <f t="shared" si="129"/>
        <v/>
      </c>
      <c r="BC62" s="4" t="str">
        <f t="shared" si="130"/>
        <v/>
      </c>
      <c r="BD62" s="4" t="str">
        <f t="shared" si="131"/>
        <v/>
      </c>
      <c r="BE62" s="4" t="str">
        <f t="shared" si="132"/>
        <v/>
      </c>
      <c r="BF62" s="4" t="str">
        <f t="shared" si="133"/>
        <v/>
      </c>
      <c r="BG62" s="4" t="str">
        <f t="shared" si="134"/>
        <v/>
      </c>
      <c r="BH62" s="4" t="str">
        <f t="shared" si="135"/>
        <v/>
      </c>
      <c r="BI62" s="4" t="str">
        <f t="shared" si="136"/>
        <v/>
      </c>
      <c r="BJ62" s="4" t="s">
        <v>88</v>
      </c>
      <c r="BK62" s="4" t="str">
        <f t="shared" si="147"/>
        <v/>
      </c>
      <c r="BL62" s="4" t="str">
        <f t="shared" si="148"/>
        <v/>
      </c>
      <c r="BM62" s="4" t="str">
        <f t="shared" si="149"/>
        <v/>
      </c>
      <c r="BN62" s="4" t="str">
        <f t="shared" si="150"/>
        <v/>
      </c>
      <c r="BO62" s="4" t="str">
        <f t="shared" si="151"/>
        <v/>
      </c>
      <c r="BP62" s="4" t="str">
        <f t="shared" si="152"/>
        <v/>
      </c>
      <c r="BQ62" s="4" t="str">
        <f t="shared" si="153"/>
        <v/>
      </c>
      <c r="BR62" s="4" t="str">
        <f t="shared" si="154"/>
        <v/>
      </c>
      <c r="BS62" s="4" t="str">
        <f t="shared" si="155"/>
        <v/>
      </c>
      <c r="BT62" s="4" t="str">
        <f t="shared" si="156"/>
        <v/>
      </c>
      <c r="BU62" s="4"/>
      <c r="BV62" s="4" t="str">
        <f t="shared" si="157"/>
        <v/>
      </c>
      <c r="BW62" s="4" t="str">
        <f t="shared" si="157"/>
        <v/>
      </c>
    </row>
    <row r="63" spans="1:75" hidden="1" x14ac:dyDescent="0.35">
      <c r="A63" t="s">
        <v>154</v>
      </c>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E63" s="4" t="str">
        <f t="shared" si="120"/>
        <v/>
      </c>
      <c r="AF63" s="4" t="str">
        <f t="shared" si="121"/>
        <v/>
      </c>
      <c r="AG63" s="4" t="str">
        <f t="shared" si="122"/>
        <v/>
      </c>
      <c r="AH63" s="4" t="str">
        <f t="shared" si="123"/>
        <v/>
      </c>
      <c r="AI63" s="4" t="str">
        <f t="shared" si="124"/>
        <v/>
      </c>
      <c r="AJ63" s="4" t="str">
        <f t="shared" si="125"/>
        <v/>
      </c>
      <c r="AK63" s="4" t="str">
        <f t="shared" si="126"/>
        <v/>
      </c>
      <c r="AL63" s="4" t="str">
        <f t="shared" si="127"/>
        <v/>
      </c>
      <c r="AM63" s="4" t="str">
        <f t="shared" si="138"/>
        <v/>
      </c>
      <c r="AN63" s="4" t="str">
        <f t="shared" si="139"/>
        <v/>
      </c>
      <c r="AO63" s="4" t="str">
        <f t="shared" si="140"/>
        <v/>
      </c>
      <c r="AP63" s="4" t="str">
        <f t="shared" si="141"/>
        <v/>
      </c>
      <c r="AQ63" s="4" t="str">
        <f t="shared" si="142"/>
        <v/>
      </c>
      <c r="AR63" s="4" t="str">
        <f t="shared" si="143"/>
        <v/>
      </c>
      <c r="AS63" s="4" t="str">
        <f t="shared" si="144"/>
        <v/>
      </c>
      <c r="AT63" s="4" t="str">
        <f t="shared" si="144"/>
        <v/>
      </c>
      <c r="AU63" s="4" t="str">
        <f t="shared" si="144"/>
        <v/>
      </c>
      <c r="AV63" s="4" t="str">
        <f t="shared" si="144"/>
        <v/>
      </c>
      <c r="AW63" s="4" t="str">
        <f t="shared" si="144"/>
        <v/>
      </c>
      <c r="AX63" s="4"/>
      <c r="AY63" s="4" t="str">
        <f t="shared" si="145"/>
        <v/>
      </c>
      <c r="AZ63" s="4" t="str">
        <f t="shared" si="146"/>
        <v/>
      </c>
      <c r="BB63" s="4" t="str">
        <f t="shared" si="129"/>
        <v/>
      </c>
      <c r="BC63" s="4" t="str">
        <f t="shared" si="130"/>
        <v/>
      </c>
      <c r="BD63" s="4" t="str">
        <f t="shared" si="131"/>
        <v/>
      </c>
      <c r="BE63" s="4" t="str">
        <f t="shared" si="132"/>
        <v/>
      </c>
      <c r="BF63" s="4" t="str">
        <f t="shared" si="133"/>
        <v/>
      </c>
      <c r="BG63" s="4" t="str">
        <f t="shared" si="134"/>
        <v/>
      </c>
      <c r="BH63" s="4" t="str">
        <f t="shared" si="135"/>
        <v/>
      </c>
      <c r="BI63" s="4" t="str">
        <f t="shared" si="136"/>
        <v/>
      </c>
      <c r="BJ63" s="4" t="s">
        <v>88</v>
      </c>
      <c r="BK63" s="4" t="str">
        <f t="shared" si="147"/>
        <v/>
      </c>
      <c r="BL63" s="4" t="str">
        <f t="shared" si="148"/>
        <v/>
      </c>
      <c r="BM63" s="4" t="str">
        <f t="shared" si="149"/>
        <v/>
      </c>
      <c r="BN63" s="4" t="str">
        <f t="shared" si="150"/>
        <v/>
      </c>
      <c r="BO63" s="4" t="str">
        <f t="shared" si="151"/>
        <v/>
      </c>
      <c r="BP63" s="4" t="str">
        <f t="shared" si="152"/>
        <v/>
      </c>
      <c r="BQ63" s="4" t="str">
        <f t="shared" si="153"/>
        <v/>
      </c>
      <c r="BR63" s="4" t="str">
        <f t="shared" si="154"/>
        <v/>
      </c>
      <c r="BS63" s="4" t="str">
        <f t="shared" si="155"/>
        <v/>
      </c>
      <c r="BT63" s="4" t="str">
        <f t="shared" si="156"/>
        <v/>
      </c>
      <c r="BU63" s="4"/>
      <c r="BV63" s="4" t="str">
        <f t="shared" si="157"/>
        <v/>
      </c>
      <c r="BW63" s="4" t="str">
        <f t="shared" si="157"/>
        <v/>
      </c>
    </row>
    <row r="64" spans="1:75" hidden="1" x14ac:dyDescent="0.35">
      <c r="A64" t="s">
        <v>155</v>
      </c>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E64" s="4" t="str">
        <f t="shared" si="120"/>
        <v/>
      </c>
      <c r="AF64" s="4" t="str">
        <f t="shared" si="121"/>
        <v/>
      </c>
      <c r="AG64" s="4" t="str">
        <f t="shared" si="122"/>
        <v/>
      </c>
      <c r="AH64" s="4" t="str">
        <f t="shared" si="123"/>
        <v/>
      </c>
      <c r="AI64" s="4" t="str">
        <f t="shared" si="124"/>
        <v/>
      </c>
      <c r="AJ64" s="4" t="str">
        <f t="shared" si="125"/>
        <v/>
      </c>
      <c r="AK64" s="4" t="str">
        <f t="shared" si="126"/>
        <v/>
      </c>
      <c r="AL64" s="4" t="str">
        <f t="shared" si="127"/>
        <v/>
      </c>
      <c r="AM64" s="4" t="str">
        <f t="shared" si="138"/>
        <v/>
      </c>
      <c r="AN64" s="4" t="str">
        <f t="shared" si="139"/>
        <v/>
      </c>
      <c r="AO64" s="4" t="str">
        <f t="shared" si="140"/>
        <v/>
      </c>
      <c r="AP64" s="4" t="str">
        <f t="shared" si="141"/>
        <v/>
      </c>
      <c r="AQ64" s="4" t="str">
        <f t="shared" si="142"/>
        <v/>
      </c>
      <c r="AR64" s="4" t="str">
        <f t="shared" si="143"/>
        <v/>
      </c>
      <c r="AS64" s="4" t="str">
        <f t="shared" si="144"/>
        <v/>
      </c>
      <c r="AT64" s="4" t="str">
        <f t="shared" si="144"/>
        <v/>
      </c>
      <c r="AU64" s="4" t="str">
        <f t="shared" si="144"/>
        <v/>
      </c>
      <c r="AV64" s="4" t="str">
        <f t="shared" si="144"/>
        <v/>
      </c>
      <c r="AW64" s="4" t="str">
        <f t="shared" si="144"/>
        <v/>
      </c>
      <c r="AX64" s="4"/>
      <c r="AY64" s="4" t="str">
        <f t="shared" si="145"/>
        <v/>
      </c>
      <c r="AZ64" s="4" t="str">
        <f t="shared" si="146"/>
        <v/>
      </c>
      <c r="BB64" s="4" t="str">
        <f t="shared" si="129"/>
        <v/>
      </c>
      <c r="BC64" s="4" t="str">
        <f t="shared" si="130"/>
        <v/>
      </c>
      <c r="BD64" s="4" t="str">
        <f t="shared" si="131"/>
        <v/>
      </c>
      <c r="BE64" s="4" t="str">
        <f t="shared" si="132"/>
        <v/>
      </c>
      <c r="BF64" s="4" t="str">
        <f t="shared" si="133"/>
        <v/>
      </c>
      <c r="BG64" s="4" t="str">
        <f t="shared" si="134"/>
        <v/>
      </c>
      <c r="BH64" s="4" t="str">
        <f t="shared" si="135"/>
        <v/>
      </c>
      <c r="BI64" s="4" t="str">
        <f t="shared" si="136"/>
        <v/>
      </c>
      <c r="BJ64" s="4" t="s">
        <v>88</v>
      </c>
      <c r="BK64" s="4" t="str">
        <f t="shared" si="147"/>
        <v/>
      </c>
      <c r="BL64" s="4" t="str">
        <f t="shared" si="148"/>
        <v/>
      </c>
      <c r="BM64" s="4" t="str">
        <f t="shared" si="149"/>
        <v/>
      </c>
      <c r="BN64" s="4" t="str">
        <f t="shared" si="150"/>
        <v/>
      </c>
      <c r="BO64" s="4" t="str">
        <f t="shared" si="151"/>
        <v/>
      </c>
      <c r="BP64" s="4" t="str">
        <f t="shared" si="152"/>
        <v/>
      </c>
      <c r="BQ64" s="4" t="str">
        <f t="shared" si="153"/>
        <v/>
      </c>
      <c r="BR64" s="4" t="str">
        <f t="shared" si="154"/>
        <v/>
      </c>
      <c r="BS64" s="4" t="str">
        <f t="shared" si="155"/>
        <v/>
      </c>
      <c r="BT64" s="4" t="str">
        <f t="shared" si="156"/>
        <v/>
      </c>
      <c r="BU64" s="4"/>
      <c r="BV64" s="4" t="str">
        <f t="shared" si="157"/>
        <v/>
      </c>
      <c r="BW64" s="4" t="str">
        <f t="shared" si="157"/>
        <v/>
      </c>
    </row>
    <row r="65" spans="1:75" hidden="1" x14ac:dyDescent="0.35">
      <c r="A65" t="s">
        <v>156</v>
      </c>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E65" s="4"/>
      <c r="AF65" s="4"/>
      <c r="AG65" s="4"/>
      <c r="AH65" s="4"/>
      <c r="AI65" s="4"/>
      <c r="AJ65" s="4"/>
      <c r="AK65" s="4"/>
      <c r="AL65" s="4"/>
      <c r="AM65" s="4"/>
      <c r="AN65" s="4"/>
      <c r="AO65" s="4"/>
      <c r="AP65" s="4"/>
      <c r="AQ65" s="4"/>
      <c r="AR65" s="4"/>
      <c r="AS65" s="4"/>
      <c r="AT65" s="4"/>
      <c r="AU65" s="4"/>
      <c r="AV65" s="4"/>
      <c r="AW65" s="4"/>
      <c r="AX65" s="4"/>
      <c r="AY65" s="4"/>
      <c r="AZ65" s="4"/>
      <c r="BB65" s="4"/>
      <c r="BC65" s="4"/>
      <c r="BD65" s="4"/>
      <c r="BE65" s="4"/>
      <c r="BF65" s="4"/>
      <c r="BG65" s="4"/>
      <c r="BH65" s="4"/>
      <c r="BI65" s="4"/>
      <c r="BJ65" s="4" t="s">
        <v>88</v>
      </c>
      <c r="BK65" s="4"/>
      <c r="BL65" s="4"/>
      <c r="BM65" s="4"/>
      <c r="BN65" s="4"/>
      <c r="BO65" s="4"/>
      <c r="BP65" s="4"/>
      <c r="BQ65" s="4"/>
      <c r="BR65" s="4"/>
      <c r="BS65" s="4"/>
      <c r="BT65" s="4"/>
      <c r="BU65" s="4"/>
      <c r="BV65" s="4"/>
      <c r="BW65" s="4"/>
    </row>
    <row r="66" spans="1:75" hidden="1" x14ac:dyDescent="0.35">
      <c r="A66" t="s">
        <v>157</v>
      </c>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E66" s="4"/>
      <c r="AF66" s="4"/>
      <c r="AG66" s="4"/>
      <c r="AH66" s="4"/>
      <c r="AI66" s="4"/>
      <c r="AJ66" s="4"/>
      <c r="AK66" s="4"/>
      <c r="AL66" s="4"/>
      <c r="AM66" s="4"/>
      <c r="AN66" s="4"/>
      <c r="AO66" s="4"/>
      <c r="AP66" s="4"/>
      <c r="AQ66" s="4"/>
      <c r="AR66" s="4"/>
      <c r="AS66" s="4"/>
      <c r="AT66" s="4"/>
      <c r="AU66" s="4"/>
      <c r="AV66" s="4"/>
      <c r="AW66" s="4"/>
      <c r="AX66" s="4"/>
      <c r="AY66" s="4"/>
      <c r="AZ66" s="4"/>
      <c r="BB66" s="4"/>
      <c r="BC66" s="4"/>
      <c r="BD66" s="4"/>
      <c r="BE66" s="4"/>
      <c r="BF66" s="4"/>
      <c r="BG66" s="4"/>
      <c r="BH66" s="4"/>
      <c r="BI66" s="4"/>
      <c r="BJ66" s="4" t="s">
        <v>88</v>
      </c>
      <c r="BK66" s="4"/>
      <c r="BL66" s="4"/>
      <c r="BM66" s="4"/>
      <c r="BN66" s="4"/>
      <c r="BO66" s="4"/>
      <c r="BP66" s="4"/>
      <c r="BQ66" s="4"/>
      <c r="BR66" s="4"/>
      <c r="BS66" s="4"/>
      <c r="BT66" s="4"/>
      <c r="BU66" s="4"/>
      <c r="BV66" s="4"/>
      <c r="BW66" s="4"/>
    </row>
    <row r="67" spans="1:75" hidden="1" x14ac:dyDescent="0.35">
      <c r="A67" t="s">
        <v>158</v>
      </c>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E67" s="4"/>
      <c r="AF67" s="4"/>
      <c r="AG67" s="4"/>
      <c r="AH67" s="4"/>
      <c r="AI67" s="4"/>
      <c r="AJ67" s="4"/>
      <c r="AK67" s="4"/>
      <c r="AL67" s="4"/>
      <c r="AM67" s="4"/>
      <c r="AN67" s="4"/>
      <c r="AO67" s="4"/>
      <c r="AP67" s="4"/>
      <c r="AQ67" s="4"/>
      <c r="AR67" s="4"/>
      <c r="AS67" s="4"/>
      <c r="AT67" s="4"/>
      <c r="AU67" s="4"/>
      <c r="AV67" s="4"/>
      <c r="AW67" s="4"/>
      <c r="AX67" s="4"/>
      <c r="AY67" s="4"/>
      <c r="AZ67" s="4"/>
      <c r="BB67" s="4"/>
      <c r="BC67" s="4"/>
      <c r="BD67" s="4"/>
      <c r="BE67" s="4"/>
      <c r="BF67" s="4"/>
      <c r="BG67" s="4"/>
      <c r="BH67" s="4"/>
      <c r="BI67" s="4"/>
      <c r="BJ67" s="4" t="s">
        <v>88</v>
      </c>
      <c r="BK67" s="4"/>
      <c r="BL67" s="4"/>
      <c r="BM67" s="4"/>
      <c r="BN67" s="4"/>
      <c r="BO67" s="4"/>
      <c r="BP67" s="4"/>
      <c r="BQ67" s="4"/>
      <c r="BR67" s="4"/>
      <c r="BS67" s="4"/>
      <c r="BT67" s="4"/>
      <c r="BU67" s="4"/>
      <c r="BV67" s="4"/>
      <c r="BW67" s="4"/>
    </row>
    <row r="68" spans="1:75" hidden="1" x14ac:dyDescent="0.35">
      <c r="A68" t="s">
        <v>159</v>
      </c>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E68" s="4"/>
      <c r="AF68" s="4"/>
      <c r="AG68" s="4"/>
      <c r="AH68" s="4"/>
      <c r="AI68" s="4"/>
      <c r="AJ68" s="4"/>
      <c r="AK68" s="4"/>
      <c r="AL68" s="4"/>
      <c r="AM68" s="4"/>
      <c r="AN68" s="4"/>
      <c r="AO68" s="4"/>
      <c r="AP68" s="4"/>
      <c r="AQ68" s="4"/>
      <c r="AR68" s="4"/>
      <c r="AS68" s="4"/>
      <c r="AT68" s="4"/>
      <c r="AU68" s="4"/>
      <c r="AV68" s="4"/>
      <c r="AW68" s="4"/>
      <c r="AX68" s="4"/>
      <c r="AY68" s="4"/>
      <c r="AZ68" s="4"/>
      <c r="BB68" s="4"/>
      <c r="BC68" s="4"/>
      <c r="BD68" s="4"/>
      <c r="BE68" s="4"/>
      <c r="BF68" s="4"/>
      <c r="BG68" s="4"/>
      <c r="BH68" s="4"/>
      <c r="BI68" s="4"/>
      <c r="BJ68" s="4" t="s">
        <v>88</v>
      </c>
      <c r="BK68" s="4"/>
      <c r="BL68" s="4"/>
      <c r="BM68" s="4"/>
      <c r="BN68" s="4"/>
      <c r="BO68" s="4"/>
      <c r="BP68" s="4"/>
      <c r="BQ68" s="4"/>
      <c r="BR68" s="4"/>
      <c r="BS68" s="4"/>
      <c r="BT68" s="4"/>
      <c r="BU68" s="4"/>
      <c r="BV68" s="4"/>
      <c r="BW68" s="4"/>
    </row>
    <row r="69" spans="1:75" hidden="1" x14ac:dyDescent="0.35">
      <c r="A69" t="s">
        <v>160</v>
      </c>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E69" s="4"/>
      <c r="AF69" s="4"/>
      <c r="AG69" s="4"/>
      <c r="AH69" s="4"/>
      <c r="AI69" s="4"/>
      <c r="AJ69" s="4"/>
      <c r="AK69" s="4"/>
      <c r="AL69" s="4"/>
      <c r="AM69" s="4"/>
      <c r="AN69" s="4"/>
      <c r="AO69" s="4"/>
      <c r="AP69" s="4"/>
      <c r="AQ69" s="4"/>
      <c r="AR69" s="4"/>
      <c r="AS69" s="4"/>
      <c r="AT69" s="4"/>
      <c r="AU69" s="4"/>
      <c r="AV69" s="4"/>
      <c r="AW69" s="4"/>
      <c r="AX69" s="4"/>
      <c r="AY69" s="4"/>
      <c r="AZ69" s="4"/>
      <c r="BB69" s="4"/>
      <c r="BC69" s="4"/>
      <c r="BD69" s="4"/>
      <c r="BE69" s="4"/>
      <c r="BF69" s="4"/>
      <c r="BG69" s="4"/>
      <c r="BH69" s="4"/>
      <c r="BI69" s="4"/>
      <c r="BJ69" s="4" t="s">
        <v>88</v>
      </c>
      <c r="BK69" s="4"/>
      <c r="BL69" s="4"/>
      <c r="BM69" s="4"/>
      <c r="BN69" s="4"/>
      <c r="BO69" s="4"/>
      <c r="BP69" s="4"/>
      <c r="BQ69" s="4"/>
      <c r="BR69" s="4"/>
      <c r="BS69" s="4"/>
      <c r="BT69" s="4"/>
      <c r="BU69" s="4"/>
      <c r="BV69" s="4"/>
      <c r="BW69" s="4"/>
    </row>
    <row r="70" spans="1:75" hidden="1" x14ac:dyDescent="0.35">
      <c r="A70" t="s">
        <v>161</v>
      </c>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E70" s="4"/>
      <c r="AF70" s="4"/>
      <c r="AG70" s="4"/>
      <c r="AH70" s="4"/>
      <c r="AI70" s="4"/>
      <c r="AJ70" s="4"/>
      <c r="AK70" s="4"/>
      <c r="AL70" s="4"/>
      <c r="AM70" s="4"/>
      <c r="AN70" s="4"/>
      <c r="AO70" s="4"/>
      <c r="AP70" s="4"/>
      <c r="AQ70" s="4"/>
      <c r="AR70" s="4"/>
      <c r="AS70" s="4"/>
      <c r="AT70" s="4"/>
      <c r="AU70" s="4"/>
      <c r="AV70" s="4"/>
      <c r="AW70" s="4"/>
      <c r="AX70" s="4"/>
      <c r="AY70" s="4"/>
      <c r="AZ70" s="4"/>
      <c r="BB70" s="4"/>
      <c r="BC70" s="4"/>
      <c r="BD70" s="4"/>
      <c r="BE70" s="4"/>
      <c r="BF70" s="4"/>
      <c r="BG70" s="4"/>
      <c r="BH70" s="4"/>
      <c r="BI70" s="4"/>
      <c r="BJ70" s="4" t="s">
        <v>88</v>
      </c>
      <c r="BK70" s="4"/>
      <c r="BL70" s="4"/>
      <c r="BM70" s="4"/>
      <c r="BN70" s="4"/>
      <c r="BO70" s="4"/>
      <c r="BP70" s="4"/>
      <c r="BQ70" s="4"/>
      <c r="BR70" s="4"/>
      <c r="BS70" s="4"/>
      <c r="BT70" s="4"/>
      <c r="BU70" s="4"/>
      <c r="BV70" s="4"/>
      <c r="BW70" s="4"/>
    </row>
    <row r="71" spans="1:75" hidden="1" x14ac:dyDescent="0.35">
      <c r="A71" t="s">
        <v>162</v>
      </c>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E71" s="4"/>
      <c r="AF71" s="4"/>
      <c r="AG71" s="4"/>
      <c r="AH71" s="4"/>
      <c r="AI71" s="4"/>
      <c r="AJ71" s="4"/>
      <c r="AK71" s="4"/>
      <c r="AL71" s="4"/>
      <c r="AM71" s="4"/>
      <c r="AN71" s="4"/>
      <c r="AO71" s="4"/>
      <c r="AP71" s="4"/>
      <c r="AQ71" s="4"/>
      <c r="AR71" s="4"/>
      <c r="AS71" s="4"/>
      <c r="AT71" s="4"/>
      <c r="AU71" s="4"/>
      <c r="AV71" s="4"/>
      <c r="AW71" s="4"/>
      <c r="AX71" s="4"/>
      <c r="AY71" s="4"/>
      <c r="AZ71" s="4"/>
      <c r="BB71" s="4"/>
      <c r="BC71" s="4"/>
      <c r="BD71" s="4"/>
      <c r="BE71" s="4"/>
      <c r="BF71" s="4"/>
      <c r="BG71" s="4"/>
      <c r="BH71" s="4"/>
      <c r="BI71" s="4"/>
      <c r="BJ71" s="4" t="s">
        <v>88</v>
      </c>
      <c r="BK71" s="4"/>
      <c r="BL71" s="4"/>
      <c r="BM71" s="4"/>
      <c r="BN71" s="4"/>
      <c r="BO71" s="4"/>
      <c r="BP71" s="4"/>
      <c r="BQ71" s="4"/>
      <c r="BR71" s="4"/>
      <c r="BS71" s="4"/>
      <c r="BT71" s="4"/>
      <c r="BU71" s="4"/>
      <c r="BV71" s="4"/>
      <c r="BW71" s="4"/>
    </row>
    <row r="72" spans="1:75" hidden="1" x14ac:dyDescent="0.35">
      <c r="A72" t="s">
        <v>163</v>
      </c>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E72" s="4"/>
      <c r="AF72" s="4"/>
      <c r="AG72" s="4"/>
      <c r="AH72" s="4"/>
      <c r="AI72" s="4"/>
      <c r="AJ72" s="4"/>
      <c r="AK72" s="4"/>
      <c r="AL72" s="4"/>
      <c r="AM72" s="4"/>
      <c r="AN72" s="4"/>
      <c r="AO72" s="4"/>
      <c r="AP72" s="4"/>
      <c r="AQ72" s="4"/>
      <c r="AR72" s="4"/>
      <c r="AS72" s="4"/>
      <c r="AT72" s="4"/>
      <c r="AU72" s="4"/>
      <c r="AV72" s="4"/>
      <c r="AW72" s="4"/>
      <c r="AX72" s="4"/>
      <c r="AY72" s="4"/>
      <c r="AZ72" s="4"/>
      <c r="BB72" s="4"/>
      <c r="BC72" s="4"/>
      <c r="BD72" s="4"/>
      <c r="BE72" s="4"/>
      <c r="BF72" s="4"/>
      <c r="BG72" s="4"/>
      <c r="BH72" s="4"/>
      <c r="BI72" s="4"/>
      <c r="BJ72" s="4" t="s">
        <v>88</v>
      </c>
      <c r="BK72" s="4"/>
      <c r="BL72" s="4"/>
      <c r="BM72" s="4"/>
      <c r="BN72" s="4"/>
      <c r="BO72" s="4"/>
      <c r="BP72" s="4"/>
      <c r="BQ72" s="4"/>
      <c r="BR72" s="4"/>
      <c r="BS72" s="4"/>
      <c r="BT72" s="4"/>
      <c r="BU72" s="4"/>
      <c r="BV72" s="4"/>
      <c r="BW72" s="4"/>
    </row>
    <row r="73" spans="1:75" hidden="1" x14ac:dyDescent="0.35">
      <c r="A73" t="s">
        <v>164</v>
      </c>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E73" s="4"/>
      <c r="AF73" s="4"/>
      <c r="AG73" s="4"/>
      <c r="AH73" s="4"/>
      <c r="AI73" s="4"/>
      <c r="AJ73" s="4"/>
      <c r="AK73" s="4"/>
      <c r="AL73" s="4"/>
      <c r="AM73" s="4"/>
      <c r="AN73" s="4"/>
      <c r="AO73" s="4"/>
      <c r="AP73" s="4"/>
      <c r="AQ73" s="4"/>
      <c r="AR73" s="4"/>
      <c r="AS73" s="4"/>
      <c r="AT73" s="4"/>
      <c r="AU73" s="4"/>
      <c r="AV73" s="4"/>
      <c r="AW73" s="4"/>
      <c r="AX73" s="4"/>
      <c r="AY73" s="4"/>
      <c r="AZ73" s="4"/>
      <c r="BB73" s="4"/>
      <c r="BC73" s="4"/>
      <c r="BD73" s="4"/>
      <c r="BE73" s="4"/>
      <c r="BF73" s="4"/>
      <c r="BG73" s="4"/>
      <c r="BH73" s="4"/>
      <c r="BI73" s="4"/>
      <c r="BJ73" s="4" t="s">
        <v>88</v>
      </c>
      <c r="BK73" s="4"/>
      <c r="BL73" s="4"/>
      <c r="BM73" s="4"/>
      <c r="BN73" s="4"/>
      <c r="BO73" s="4"/>
      <c r="BP73" s="4"/>
      <c r="BQ73" s="4"/>
      <c r="BR73" s="4"/>
      <c r="BS73" s="4"/>
      <c r="BT73" s="4"/>
      <c r="BU73" s="4"/>
      <c r="BV73" s="4"/>
      <c r="BW73" s="4"/>
    </row>
    <row r="74" spans="1:75" hidden="1" x14ac:dyDescent="0.35">
      <c r="A74" t="s">
        <v>165</v>
      </c>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E74" s="4"/>
      <c r="AF74" s="4"/>
      <c r="AG74" s="4"/>
      <c r="AH74" s="4"/>
      <c r="AI74" s="4"/>
      <c r="AJ74" s="4"/>
      <c r="AK74" s="4"/>
      <c r="AL74" s="4"/>
      <c r="AM74" s="4"/>
      <c r="AN74" s="4"/>
      <c r="AO74" s="4"/>
      <c r="AP74" s="4"/>
      <c r="AQ74" s="4"/>
      <c r="AR74" s="4"/>
      <c r="AS74" s="4"/>
      <c r="AT74" s="4"/>
      <c r="AU74" s="4"/>
      <c r="AV74" s="4"/>
      <c r="AW74" s="4"/>
      <c r="AX74" s="4"/>
      <c r="AY74" s="4"/>
      <c r="AZ74" s="4"/>
      <c r="BB74" s="4"/>
      <c r="BC74" s="4"/>
      <c r="BD74" s="4"/>
      <c r="BE74" s="4"/>
      <c r="BF74" s="4"/>
      <c r="BG74" s="4"/>
      <c r="BH74" s="4"/>
      <c r="BI74" s="4"/>
      <c r="BJ74" s="4" t="s">
        <v>88</v>
      </c>
      <c r="BK74" s="4"/>
      <c r="BL74" s="4"/>
      <c r="BM74" s="4"/>
      <c r="BN74" s="4"/>
      <c r="BO74" s="4"/>
      <c r="BP74" s="4"/>
      <c r="BQ74" s="4"/>
      <c r="BR74" s="4"/>
      <c r="BS74" s="4"/>
      <c r="BT74" s="4"/>
      <c r="BU74" s="4"/>
      <c r="BV74" s="4"/>
      <c r="BW74" s="4"/>
    </row>
    <row r="76" spans="1:75" x14ac:dyDescent="0.35">
      <c r="B76" s="1" t="s">
        <v>166</v>
      </c>
    </row>
    <row r="77" spans="1:75" x14ac:dyDescent="0.35">
      <c r="B77" s="122" t="s">
        <v>1393</v>
      </c>
      <c r="G77" s="106" t="s">
        <v>167</v>
      </c>
      <c r="H77" s="106"/>
      <c r="I77" s="106"/>
      <c r="J77" s="106"/>
      <c r="K77" s="106"/>
      <c r="L77" s="106"/>
      <c r="M77" s="106"/>
      <c r="N77" s="106"/>
      <c r="O77" s="106"/>
      <c r="P77" s="106"/>
      <c r="Q77" s="106"/>
      <c r="R77" s="106"/>
      <c r="S77" s="106"/>
      <c r="T77" s="106"/>
      <c r="U77" s="106"/>
      <c r="V77" s="106"/>
      <c r="W77" s="106"/>
      <c r="X77" s="106"/>
      <c r="Y77" s="106"/>
      <c r="Z77" s="106"/>
      <c r="AA77" s="106"/>
      <c r="AB77" s="106"/>
      <c r="AC77" s="106"/>
    </row>
    <row r="78" spans="1:75" x14ac:dyDescent="0.35">
      <c r="B78" s="123"/>
      <c r="G78" s="107" t="str">
        <f>_xlfn.CONCAT(C4,", ",C6)</f>
        <v>FDJ, thousands</v>
      </c>
      <c r="H78" s="108"/>
      <c r="I78" s="108"/>
      <c r="J78" s="108"/>
      <c r="K78" s="108"/>
      <c r="L78" s="108"/>
      <c r="M78" s="108"/>
      <c r="N78" s="108"/>
      <c r="O78" s="108"/>
      <c r="P78" s="108"/>
      <c r="Q78" s="108"/>
      <c r="R78" s="108"/>
      <c r="S78" s="108"/>
      <c r="T78" s="108"/>
      <c r="U78" s="108"/>
      <c r="V78" s="108"/>
      <c r="W78" s="108"/>
      <c r="X78" s="108"/>
      <c r="Y78" s="108"/>
      <c r="Z78" s="108"/>
      <c r="AA78" s="108"/>
      <c r="AB78" s="108"/>
      <c r="AC78" s="108"/>
    </row>
    <row r="79" spans="1:75" x14ac:dyDescent="0.35">
      <c r="B79" s="124"/>
      <c r="G79" s="33" t="str">
        <f>Lists!$A$2</f>
        <v>Social insurance benefits (271)</v>
      </c>
      <c r="H79" s="30">
        <f>SUMIF($F$10:$F$53,$G79,H$10:H$53)</f>
        <v>0</v>
      </c>
      <c r="I79" s="30">
        <f t="shared" ref="I79:AC81" si="158">SUMIF($F$10:$F$53,$G79,I$10:I$53)</f>
        <v>0</v>
      </c>
      <c r="J79" s="30">
        <f t="shared" si="158"/>
        <v>0</v>
      </c>
      <c r="K79" s="30">
        <f t="shared" si="158"/>
        <v>0</v>
      </c>
      <c r="L79" s="30">
        <f t="shared" si="158"/>
        <v>0</v>
      </c>
      <c r="M79" s="30">
        <f t="shared" si="158"/>
        <v>0</v>
      </c>
      <c r="N79" s="30">
        <f t="shared" si="158"/>
        <v>0</v>
      </c>
      <c r="O79" s="30">
        <f t="shared" si="158"/>
        <v>0</v>
      </c>
      <c r="P79" s="30">
        <f t="shared" si="158"/>
        <v>0</v>
      </c>
      <c r="Q79" s="30">
        <f t="shared" si="158"/>
        <v>0</v>
      </c>
      <c r="R79" s="30">
        <f>SUMIF($F$10:$F$53,$G79,R$10:R$53)</f>
        <v>0</v>
      </c>
      <c r="S79" s="30">
        <f t="shared" si="158"/>
        <v>0</v>
      </c>
      <c r="T79" s="30">
        <f t="shared" si="158"/>
        <v>0</v>
      </c>
      <c r="U79" s="30">
        <f t="shared" si="158"/>
        <v>0</v>
      </c>
      <c r="V79" s="30">
        <f t="shared" si="158"/>
        <v>0</v>
      </c>
      <c r="W79" s="30">
        <f t="shared" si="158"/>
        <v>1000</v>
      </c>
      <c r="X79" s="30">
        <f t="shared" si="158"/>
        <v>1700</v>
      </c>
      <c r="Y79" s="30">
        <f t="shared" si="158"/>
        <v>2100</v>
      </c>
      <c r="Z79" s="30">
        <f t="shared" si="158"/>
        <v>2184.5</v>
      </c>
      <c r="AA79" s="30">
        <f t="shared" si="158"/>
        <v>2156</v>
      </c>
      <c r="AB79" s="30">
        <f t="shared" si="158"/>
        <v>2406</v>
      </c>
      <c r="AC79" s="30">
        <f t="shared" si="158"/>
        <v>2845.7</v>
      </c>
    </row>
    <row r="80" spans="1:75" x14ac:dyDescent="0.35">
      <c r="B80" s="124"/>
      <c r="G80" s="33" t="str">
        <f>Lists!$A$3</f>
        <v>Social assistance benefits (272)</v>
      </c>
      <c r="H80" s="30">
        <f>SUMIF($F$10:$F$53,$G80,H$10:H$53)</f>
        <v>0</v>
      </c>
      <c r="I80" s="30">
        <f t="shared" si="158"/>
        <v>0</v>
      </c>
      <c r="J80" s="30">
        <f t="shared" si="158"/>
        <v>0</v>
      </c>
      <c r="K80" s="30">
        <f t="shared" si="158"/>
        <v>0</v>
      </c>
      <c r="L80" s="30">
        <f t="shared" si="158"/>
        <v>0</v>
      </c>
      <c r="M80" s="30">
        <f t="shared" si="158"/>
        <v>0</v>
      </c>
      <c r="N80" s="30">
        <f t="shared" si="158"/>
        <v>0</v>
      </c>
      <c r="O80" s="30">
        <f t="shared" si="158"/>
        <v>0</v>
      </c>
      <c r="P80" s="30">
        <f t="shared" si="158"/>
        <v>0</v>
      </c>
      <c r="Q80" s="30">
        <f t="shared" si="158"/>
        <v>21000</v>
      </c>
      <c r="R80" s="30">
        <f t="shared" si="158"/>
        <v>33790</v>
      </c>
      <c r="S80" s="30">
        <f t="shared" si="158"/>
        <v>33206.65</v>
      </c>
      <c r="T80" s="30">
        <f t="shared" si="158"/>
        <v>34500</v>
      </c>
      <c r="U80" s="30">
        <f t="shared" si="158"/>
        <v>40850</v>
      </c>
      <c r="V80" s="30">
        <f t="shared" si="158"/>
        <v>43700</v>
      </c>
      <c r="W80" s="30">
        <f t="shared" si="158"/>
        <v>94461.741000000009</v>
      </c>
      <c r="X80" s="30">
        <f t="shared" si="158"/>
        <v>106377.08100000001</v>
      </c>
      <c r="Y80" s="30">
        <f t="shared" si="158"/>
        <v>108500</v>
      </c>
      <c r="Z80" s="30">
        <f t="shared" si="158"/>
        <v>326479.39399999997</v>
      </c>
      <c r="AA80" s="30">
        <f t="shared" si="158"/>
        <v>308611.54099999997</v>
      </c>
      <c r="AB80" s="30">
        <f t="shared" si="158"/>
        <v>195438.32699999999</v>
      </c>
      <c r="AC80" s="30">
        <f t="shared" si="158"/>
        <v>175295.96300000002</v>
      </c>
    </row>
    <row r="81" spans="2:40" x14ac:dyDescent="0.35">
      <c r="B81" s="124"/>
      <c r="G81" s="33" t="str">
        <f>Lists!$A$4</f>
        <v>Public servant benefits (273)</v>
      </c>
      <c r="H81" s="30">
        <f>SUMIF($F$10:$F$53,$G81,H$10:H$53)</f>
        <v>0</v>
      </c>
      <c r="I81" s="30">
        <f t="shared" si="158"/>
        <v>0</v>
      </c>
      <c r="J81" s="30">
        <f t="shared" si="158"/>
        <v>0</v>
      </c>
      <c r="K81" s="30">
        <f t="shared" si="158"/>
        <v>0</v>
      </c>
      <c r="L81" s="30">
        <f t="shared" si="158"/>
        <v>0</v>
      </c>
      <c r="M81" s="30">
        <f t="shared" si="158"/>
        <v>0</v>
      </c>
      <c r="N81" s="30">
        <f t="shared" si="158"/>
        <v>0</v>
      </c>
      <c r="O81" s="30">
        <f t="shared" si="158"/>
        <v>0</v>
      </c>
      <c r="P81" s="30">
        <f t="shared" si="158"/>
        <v>0</v>
      </c>
      <c r="Q81" s="30">
        <f t="shared" si="158"/>
        <v>43252.744999999995</v>
      </c>
      <c r="R81" s="30">
        <f t="shared" si="158"/>
        <v>41222.244999999995</v>
      </c>
      <c r="S81" s="30">
        <f t="shared" si="158"/>
        <v>43667.044999999998</v>
      </c>
      <c r="T81" s="30">
        <f t="shared" si="158"/>
        <v>47579.9</v>
      </c>
      <c r="U81" s="30">
        <f t="shared" si="158"/>
        <v>46789.048999999999</v>
      </c>
      <c r="V81" s="30">
        <f t="shared" si="158"/>
        <v>43657.149000000005</v>
      </c>
      <c r="W81" s="30">
        <f t="shared" si="158"/>
        <v>47942.448999999993</v>
      </c>
      <c r="X81" s="30">
        <f t="shared" si="158"/>
        <v>46104.248999999996</v>
      </c>
      <c r="Y81" s="30">
        <f t="shared" si="158"/>
        <v>41305.789000000004</v>
      </c>
      <c r="Z81" s="30">
        <f t="shared" si="158"/>
        <v>42246.7</v>
      </c>
      <c r="AA81" s="30">
        <f t="shared" si="158"/>
        <v>42067.339</v>
      </c>
      <c r="AB81" s="30">
        <f t="shared" si="158"/>
        <v>45520.327999999994</v>
      </c>
      <c r="AC81" s="30">
        <f t="shared" si="158"/>
        <v>51487.25</v>
      </c>
    </row>
    <row r="82" spans="2:40" x14ac:dyDescent="0.35">
      <c r="B82" s="124"/>
      <c r="G82" s="22" t="str">
        <f>Lists!$A$5</f>
        <v>Social benefits (27)</v>
      </c>
      <c r="H82" s="32">
        <f>SUM(H79:H81)</f>
        <v>0</v>
      </c>
      <c r="I82" s="32">
        <f t="shared" ref="I82" si="159">SUM(I79:I81)</f>
        <v>0</v>
      </c>
      <c r="J82" s="32">
        <f t="shared" ref="J82" si="160">SUM(J79:J81)</f>
        <v>0</v>
      </c>
      <c r="K82" s="32">
        <f t="shared" ref="K82" si="161">SUM(K79:K81)</f>
        <v>0</v>
      </c>
      <c r="L82" s="32">
        <f t="shared" ref="L82" si="162">SUM(L79:L81)</f>
        <v>0</v>
      </c>
      <c r="M82" s="32">
        <f t="shared" ref="M82" si="163">SUM(M79:M81)</f>
        <v>0</v>
      </c>
      <c r="N82" s="32">
        <f t="shared" ref="N82" si="164">SUM(N79:N81)</f>
        <v>0</v>
      </c>
      <c r="O82" s="32">
        <f t="shared" ref="O82" si="165">SUM(O79:O81)</f>
        <v>0</v>
      </c>
      <c r="P82" s="32">
        <f t="shared" ref="P82" si="166">SUM(P79:P81)</f>
        <v>0</v>
      </c>
      <c r="Q82" s="32">
        <f t="shared" ref="Q82" si="167">SUM(Q79:Q81)</f>
        <v>64252.744999999995</v>
      </c>
      <c r="R82" s="32">
        <f t="shared" ref="R82:AC82" si="168">SUM(R79:R81)</f>
        <v>75012.244999999995</v>
      </c>
      <c r="S82" s="32">
        <f t="shared" si="168"/>
        <v>76873.695000000007</v>
      </c>
      <c r="T82" s="32">
        <f t="shared" si="168"/>
        <v>82079.899999999994</v>
      </c>
      <c r="U82" s="32">
        <f t="shared" si="168"/>
        <v>87639.048999999999</v>
      </c>
      <c r="V82" s="32">
        <f t="shared" si="168"/>
        <v>87357.149000000005</v>
      </c>
      <c r="W82" s="32">
        <f t="shared" si="168"/>
        <v>143404.19</v>
      </c>
      <c r="X82" s="32">
        <f t="shared" si="168"/>
        <v>154181.33000000002</v>
      </c>
      <c r="Y82" s="32">
        <f t="shared" si="168"/>
        <v>151905.78899999999</v>
      </c>
      <c r="Z82" s="32">
        <f t="shared" si="168"/>
        <v>370910.59399999998</v>
      </c>
      <c r="AA82" s="32">
        <f t="shared" si="168"/>
        <v>352834.87999999995</v>
      </c>
      <c r="AB82" s="32">
        <f t="shared" si="168"/>
        <v>243364.65499999997</v>
      </c>
      <c r="AC82" s="32">
        <f t="shared" si="168"/>
        <v>229628.91300000003</v>
      </c>
    </row>
    <row r="83" spans="2:40" x14ac:dyDescent="0.35">
      <c r="B83" s="124"/>
      <c r="G83" s="1"/>
    </row>
    <row r="84" spans="2:40" x14ac:dyDescent="0.35">
      <c r="B84" s="124"/>
      <c r="G84" s="38" t="str">
        <f>Lists!$A$7</f>
        <v>Provident fund withdrawals</v>
      </c>
      <c r="H84" s="30">
        <f>SUMIF($F$10:$F$53,$G84,H$10:H$53)</f>
        <v>0</v>
      </c>
      <c r="I84" s="30">
        <f t="shared" ref="I84:AC84" si="169">SUMIF($F$10:$F$53,$G84,I$10:I$53)</f>
        <v>0</v>
      </c>
      <c r="J84" s="30">
        <f t="shared" si="169"/>
        <v>0</v>
      </c>
      <c r="K84" s="30">
        <f t="shared" si="169"/>
        <v>0</v>
      </c>
      <c r="L84" s="30">
        <f t="shared" si="169"/>
        <v>0</v>
      </c>
      <c r="M84" s="30">
        <f t="shared" si="169"/>
        <v>0</v>
      </c>
      <c r="N84" s="30">
        <f t="shared" si="169"/>
        <v>0</v>
      </c>
      <c r="O84" s="30">
        <f t="shared" si="169"/>
        <v>0</v>
      </c>
      <c r="P84" s="30">
        <f t="shared" si="169"/>
        <v>262600</v>
      </c>
      <c r="Q84" s="30">
        <f t="shared" si="169"/>
        <v>265000</v>
      </c>
      <c r="R84" s="30">
        <f t="shared" si="169"/>
        <v>255500</v>
      </c>
      <c r="S84" s="30">
        <f t="shared" si="169"/>
        <v>256300</v>
      </c>
      <c r="T84" s="30">
        <f t="shared" si="169"/>
        <v>282100</v>
      </c>
      <c r="U84" s="30">
        <f t="shared" si="169"/>
        <v>555989</v>
      </c>
      <c r="V84" s="30">
        <f t="shared" si="169"/>
        <v>268787</v>
      </c>
      <c r="W84" s="30">
        <f t="shared" si="169"/>
        <v>305295</v>
      </c>
      <c r="X84" s="30">
        <f t="shared" si="169"/>
        <v>334694</v>
      </c>
      <c r="Y84" s="30">
        <f t="shared" si="169"/>
        <v>426275</v>
      </c>
      <c r="Z84" s="30">
        <f t="shared" si="169"/>
        <v>488536</v>
      </c>
      <c r="AA84" s="30">
        <f t="shared" si="169"/>
        <v>439411</v>
      </c>
      <c r="AB84" s="30">
        <f t="shared" si="169"/>
        <v>374816</v>
      </c>
      <c r="AC84" s="30">
        <f t="shared" si="169"/>
        <v>0</v>
      </c>
    </row>
    <row r="85" spans="2:40" x14ac:dyDescent="0.35">
      <c r="B85" s="124"/>
      <c r="G85" s="36" t="str">
        <f>Lists!$A$8</f>
        <v>Social benefits (27) + provident fund withdrawals</v>
      </c>
      <c r="H85" s="37">
        <f>H84+H82</f>
        <v>0</v>
      </c>
      <c r="I85" s="37">
        <f t="shared" ref="I85:AC85" si="170">I84+I82</f>
        <v>0</v>
      </c>
      <c r="J85" s="37">
        <f t="shared" si="170"/>
        <v>0</v>
      </c>
      <c r="K85" s="37">
        <f t="shared" si="170"/>
        <v>0</v>
      </c>
      <c r="L85" s="37">
        <f t="shared" si="170"/>
        <v>0</v>
      </c>
      <c r="M85" s="37">
        <f t="shared" si="170"/>
        <v>0</v>
      </c>
      <c r="N85" s="37">
        <f t="shared" si="170"/>
        <v>0</v>
      </c>
      <c r="O85" s="37">
        <f t="shared" si="170"/>
        <v>0</v>
      </c>
      <c r="P85" s="37">
        <f t="shared" si="170"/>
        <v>262600</v>
      </c>
      <c r="Q85" s="37">
        <f t="shared" si="170"/>
        <v>329252.745</v>
      </c>
      <c r="R85" s="37">
        <f t="shared" si="170"/>
        <v>330512.245</v>
      </c>
      <c r="S85" s="37">
        <f t="shared" si="170"/>
        <v>333173.69500000001</v>
      </c>
      <c r="T85" s="37">
        <f t="shared" si="170"/>
        <v>364179.9</v>
      </c>
      <c r="U85" s="37">
        <f t="shared" si="170"/>
        <v>643628.049</v>
      </c>
      <c r="V85" s="37">
        <f t="shared" si="170"/>
        <v>356144.14899999998</v>
      </c>
      <c r="W85" s="37">
        <f t="shared" si="170"/>
        <v>448699.19</v>
      </c>
      <c r="X85" s="37">
        <f t="shared" si="170"/>
        <v>488875.33</v>
      </c>
      <c r="Y85" s="37">
        <f t="shared" si="170"/>
        <v>578180.78899999999</v>
      </c>
      <c r="Z85" s="37">
        <f t="shared" si="170"/>
        <v>859446.59400000004</v>
      </c>
      <c r="AA85" s="37">
        <f t="shared" si="170"/>
        <v>792245.87999999989</v>
      </c>
      <c r="AB85" s="37">
        <f t="shared" si="170"/>
        <v>618180.65500000003</v>
      </c>
      <c r="AC85" s="37">
        <f t="shared" si="170"/>
        <v>229628.91300000003</v>
      </c>
    </row>
    <row r="86" spans="2:40" x14ac:dyDescent="0.35">
      <c r="B86" s="124"/>
    </row>
    <row r="87" spans="2:40" x14ac:dyDescent="0.35">
      <c r="B87" s="124"/>
      <c r="G87" s="107" t="s">
        <v>169</v>
      </c>
      <c r="H87" s="107"/>
      <c r="I87" s="107"/>
      <c r="J87" s="107"/>
      <c r="K87" s="107"/>
      <c r="L87" s="107"/>
      <c r="M87" s="107"/>
      <c r="N87" s="107"/>
      <c r="O87" s="107"/>
      <c r="P87" s="107"/>
      <c r="Q87" s="107"/>
      <c r="R87" s="107"/>
      <c r="S87" s="107"/>
      <c r="T87" s="107"/>
      <c r="U87" s="107"/>
      <c r="V87" s="107"/>
      <c r="W87" s="107"/>
      <c r="X87" s="107"/>
      <c r="Y87" s="107"/>
      <c r="Z87" s="107"/>
      <c r="AA87" s="107"/>
      <c r="AB87" s="107"/>
      <c r="AC87" s="107"/>
    </row>
    <row r="88" spans="2:40" x14ac:dyDescent="0.35">
      <c r="B88" s="124"/>
      <c r="G88" s="33" t="str">
        <f>G79</f>
        <v>Social insurance benefits (271)</v>
      </c>
      <c r="H88" s="57">
        <f t="shared" ref="H88:AC88" si="171">H$79/H$207</f>
        <v>0</v>
      </c>
      <c r="I88" s="57">
        <f t="shared" si="171"/>
        <v>0</v>
      </c>
      <c r="J88" s="57">
        <f t="shared" si="171"/>
        <v>0</v>
      </c>
      <c r="K88" s="57">
        <f t="shared" si="171"/>
        <v>0</v>
      </c>
      <c r="L88" s="57">
        <f t="shared" si="171"/>
        <v>0</v>
      </c>
      <c r="M88" s="57">
        <f t="shared" si="171"/>
        <v>0</v>
      </c>
      <c r="N88" s="57">
        <f t="shared" si="171"/>
        <v>0</v>
      </c>
      <c r="O88" s="57">
        <f t="shared" si="171"/>
        <v>0</v>
      </c>
      <c r="P88" s="57">
        <f t="shared" si="171"/>
        <v>0</v>
      </c>
      <c r="Q88" s="57">
        <f t="shared" si="171"/>
        <v>0</v>
      </c>
      <c r="R88" s="57">
        <f t="shared" si="171"/>
        <v>0</v>
      </c>
      <c r="S88" s="57">
        <f t="shared" si="171"/>
        <v>0</v>
      </c>
      <c r="T88" s="57">
        <f t="shared" si="171"/>
        <v>0</v>
      </c>
      <c r="U88" s="57">
        <f t="shared" si="171"/>
        <v>0</v>
      </c>
      <c r="V88" s="57">
        <f t="shared" si="171"/>
        <v>0</v>
      </c>
      <c r="W88" s="57">
        <f t="shared" si="171"/>
        <v>8.5829542528538324E-5</v>
      </c>
      <c r="X88" s="57">
        <f t="shared" si="171"/>
        <v>1.4453324264580852E-4</v>
      </c>
      <c r="Y88" s="57">
        <f t="shared" si="171"/>
        <v>2.1845417663580568E-4</v>
      </c>
      <c r="Z88" s="57">
        <f t="shared" si="171"/>
        <v>2.4506394435719092E-4</v>
      </c>
      <c r="AA88" s="57">
        <f t="shared" si="171"/>
        <v>1.9666149776521025E-4</v>
      </c>
      <c r="AB88" s="57">
        <f t="shared" si="171"/>
        <v>1.9545085296506905E-4</v>
      </c>
      <c r="AC88" s="57">
        <f t="shared" si="171"/>
        <v>2.1187551187551185E-4</v>
      </c>
    </row>
    <row r="89" spans="2:40" x14ac:dyDescent="0.35">
      <c r="B89" s="124"/>
      <c r="G89" s="33" t="str">
        <f t="shared" ref="G89:G94" si="172">G80</f>
        <v>Social assistance benefits (272)</v>
      </c>
      <c r="H89" s="57">
        <f t="shared" ref="H89:AC89" si="173">H$80/H$207</f>
        <v>0</v>
      </c>
      <c r="I89" s="57">
        <f t="shared" si="173"/>
        <v>0</v>
      </c>
      <c r="J89" s="57">
        <f t="shared" si="173"/>
        <v>0</v>
      </c>
      <c r="K89" s="57">
        <f t="shared" si="173"/>
        <v>0</v>
      </c>
      <c r="L89" s="57">
        <f t="shared" si="173"/>
        <v>0</v>
      </c>
      <c r="M89" s="57">
        <f t="shared" si="173"/>
        <v>0</v>
      </c>
      <c r="N89" s="57">
        <f t="shared" si="173"/>
        <v>0</v>
      </c>
      <c r="O89" s="57">
        <f t="shared" si="173"/>
        <v>0</v>
      </c>
      <c r="P89" s="57">
        <f t="shared" si="173"/>
        <v>0</v>
      </c>
      <c r="Q89" s="57">
        <f t="shared" si="173"/>
        <v>2.7269185820023374E-3</v>
      </c>
      <c r="R89" s="57">
        <f t="shared" si="173"/>
        <v>4.0428332136874844E-3</v>
      </c>
      <c r="S89" s="57">
        <f t="shared" si="173"/>
        <v>3.6224119122940986E-3</v>
      </c>
      <c r="T89" s="57">
        <f t="shared" si="173"/>
        <v>3.5125229077580941E-3</v>
      </c>
      <c r="U89" s="57">
        <f t="shared" si="173"/>
        <v>3.9556502372421806E-3</v>
      </c>
      <c r="V89" s="57">
        <f t="shared" si="173"/>
        <v>3.94938996836873E-3</v>
      </c>
      <c r="W89" s="57">
        <f t="shared" si="173"/>
        <v>8.1076080164792733E-3</v>
      </c>
      <c r="X89" s="57">
        <f t="shared" si="173"/>
        <v>9.0441320353681354E-3</v>
      </c>
      <c r="Y89" s="57">
        <f t="shared" si="173"/>
        <v>1.1286799126183293E-2</v>
      </c>
      <c r="Z89" s="57">
        <f t="shared" si="173"/>
        <v>3.6625464886695082E-2</v>
      </c>
      <c r="AA89" s="57">
        <f t="shared" si="173"/>
        <v>2.8150281948371794E-2</v>
      </c>
      <c r="AB89" s="57">
        <f t="shared" si="173"/>
        <v>1.5876387246141349E-2</v>
      </c>
      <c r="AC89" s="57">
        <f t="shared" si="173"/>
        <v>1.3051594296776116E-2</v>
      </c>
      <c r="AN89" s="82"/>
    </row>
    <row r="90" spans="2:40" x14ac:dyDescent="0.35">
      <c r="B90" s="125"/>
      <c r="G90" s="33" t="str">
        <f t="shared" si="172"/>
        <v>Public servant benefits (273)</v>
      </c>
      <c r="H90" s="57">
        <f t="shared" ref="H90:AC90" si="174">H$81/H$207</f>
        <v>0</v>
      </c>
      <c r="I90" s="57">
        <f t="shared" si="174"/>
        <v>0</v>
      </c>
      <c r="J90" s="57">
        <f t="shared" si="174"/>
        <v>0</v>
      </c>
      <c r="K90" s="57">
        <f t="shared" si="174"/>
        <v>0</v>
      </c>
      <c r="L90" s="57">
        <f t="shared" si="174"/>
        <v>0</v>
      </c>
      <c r="M90" s="57">
        <f t="shared" si="174"/>
        <v>0</v>
      </c>
      <c r="N90" s="57">
        <f t="shared" si="174"/>
        <v>0</v>
      </c>
      <c r="O90" s="57">
        <f t="shared" si="174"/>
        <v>0</v>
      </c>
      <c r="P90" s="57">
        <f t="shared" si="174"/>
        <v>0</v>
      </c>
      <c r="Q90" s="57">
        <f t="shared" si="174"/>
        <v>5.6165101934813654E-3</v>
      </c>
      <c r="R90" s="57">
        <f t="shared" si="174"/>
        <v>4.9320704714046412E-3</v>
      </c>
      <c r="S90" s="57">
        <f t="shared" si="174"/>
        <v>4.7635044180211628E-3</v>
      </c>
      <c r="T90" s="57">
        <f t="shared" si="174"/>
        <v>4.8442170637344739E-3</v>
      </c>
      <c r="U90" s="57">
        <f t="shared" si="174"/>
        <v>4.5307493947903555E-3</v>
      </c>
      <c r="V90" s="57">
        <f t="shared" si="174"/>
        <v>3.9455173068233176E-3</v>
      </c>
      <c r="W90" s="57">
        <f t="shared" si="174"/>
        <v>4.1148784653677788E-3</v>
      </c>
      <c r="X90" s="57">
        <f t="shared" si="174"/>
        <v>3.9197627104233974E-3</v>
      </c>
      <c r="Y90" s="57">
        <f t="shared" si="174"/>
        <v>4.2968676791844381E-3</v>
      </c>
      <c r="Z90" s="57">
        <f t="shared" si="174"/>
        <v>4.7393650437514015E-3</v>
      </c>
      <c r="AA90" s="57">
        <f t="shared" si="174"/>
        <v>3.8372105263157893E-3</v>
      </c>
      <c r="AB90" s="57">
        <f t="shared" si="174"/>
        <v>3.6978333062550766E-3</v>
      </c>
      <c r="AC90" s="57">
        <f t="shared" si="174"/>
        <v>3.8334636289181745E-3</v>
      </c>
    </row>
    <row r="91" spans="2:40" x14ac:dyDescent="0.35">
      <c r="G91" s="33" t="str">
        <f t="shared" si="172"/>
        <v>Social benefits (27)</v>
      </c>
      <c r="H91" s="57">
        <f t="shared" ref="H91:AC91" si="175">H$82/H$207</f>
        <v>0</v>
      </c>
      <c r="I91" s="57">
        <f t="shared" si="175"/>
        <v>0</v>
      </c>
      <c r="J91" s="57">
        <f t="shared" si="175"/>
        <v>0</v>
      </c>
      <c r="K91" s="57">
        <f t="shared" si="175"/>
        <v>0</v>
      </c>
      <c r="L91" s="57">
        <f t="shared" si="175"/>
        <v>0</v>
      </c>
      <c r="M91" s="57">
        <f t="shared" si="175"/>
        <v>0</v>
      </c>
      <c r="N91" s="57">
        <f t="shared" si="175"/>
        <v>0</v>
      </c>
      <c r="O91" s="57">
        <f t="shared" si="175"/>
        <v>0</v>
      </c>
      <c r="P91" s="57">
        <f t="shared" si="175"/>
        <v>0</v>
      </c>
      <c r="Q91" s="57">
        <f t="shared" si="175"/>
        <v>8.3434287754837032E-3</v>
      </c>
      <c r="R91" s="57">
        <f t="shared" si="175"/>
        <v>8.9749036850921265E-3</v>
      </c>
      <c r="S91" s="57">
        <f t="shared" si="175"/>
        <v>8.3859163303152615E-3</v>
      </c>
      <c r="T91" s="57">
        <f t="shared" si="175"/>
        <v>8.3567399714925671E-3</v>
      </c>
      <c r="U91" s="57">
        <f t="shared" si="175"/>
        <v>8.4863996320325361E-3</v>
      </c>
      <c r="V91" s="57">
        <f t="shared" si="175"/>
        <v>7.8949072751920476E-3</v>
      </c>
      <c r="W91" s="57">
        <f t="shared" si="175"/>
        <v>1.230831602437559E-2</v>
      </c>
      <c r="X91" s="57">
        <f t="shared" si="175"/>
        <v>1.3108427988437341E-2</v>
      </c>
      <c r="Y91" s="57">
        <f t="shared" si="175"/>
        <v>1.5802120982003537E-2</v>
      </c>
      <c r="Z91" s="57">
        <f t="shared" si="175"/>
        <v>4.1609893874803676E-2</v>
      </c>
      <c r="AA91" s="57">
        <f t="shared" si="175"/>
        <v>3.2184153972452792E-2</v>
      </c>
      <c r="AB91" s="57">
        <f t="shared" si="175"/>
        <v>1.9769671405361493E-2</v>
      </c>
      <c r="AC91" s="57">
        <f t="shared" si="175"/>
        <v>1.7096933437569805E-2</v>
      </c>
    </row>
    <row r="92" spans="2:40" x14ac:dyDescent="0.35">
      <c r="B92" s="1" t="s">
        <v>1449</v>
      </c>
      <c r="G92" s="33"/>
      <c r="H92" s="58"/>
      <c r="I92" s="58"/>
      <c r="J92" s="58"/>
      <c r="K92" s="58"/>
      <c r="L92" s="58"/>
      <c r="M92" s="58"/>
      <c r="N92" s="58"/>
      <c r="O92" s="58"/>
      <c r="P92" s="58"/>
      <c r="Q92" s="58"/>
      <c r="R92" s="58"/>
      <c r="S92" s="58"/>
      <c r="T92" s="58"/>
      <c r="U92" s="58"/>
      <c r="V92" s="58"/>
      <c r="W92" s="58"/>
      <c r="X92" s="58"/>
      <c r="Y92" s="58"/>
      <c r="Z92" s="58"/>
      <c r="AA92" s="58"/>
      <c r="AB92" s="58"/>
      <c r="AC92" s="58"/>
    </row>
    <row r="93" spans="2:40" x14ac:dyDescent="0.35">
      <c r="B93" s="126" t="s">
        <v>1451</v>
      </c>
      <c r="G93" s="38" t="str">
        <f t="shared" si="172"/>
        <v>Provident fund withdrawals</v>
      </c>
      <c r="H93" s="57">
        <f t="shared" ref="H93:AC93" si="176">H$84/H$207</f>
        <v>0</v>
      </c>
      <c r="I93" s="57">
        <f t="shared" si="176"/>
        <v>0</v>
      </c>
      <c r="J93" s="57">
        <f t="shared" si="176"/>
        <v>0</v>
      </c>
      <c r="K93" s="57">
        <f t="shared" si="176"/>
        <v>0</v>
      </c>
      <c r="L93" s="57">
        <f t="shared" si="176"/>
        <v>0</v>
      </c>
      <c r="M93" s="57">
        <f t="shared" si="176"/>
        <v>0</v>
      </c>
      <c r="N93" s="57">
        <f t="shared" si="176"/>
        <v>0</v>
      </c>
      <c r="O93" s="57">
        <f t="shared" si="176"/>
        <v>0</v>
      </c>
      <c r="P93" s="57">
        <f t="shared" si="176"/>
        <v>3.5815602836879436E-2</v>
      </c>
      <c r="Q93" s="57">
        <f t="shared" si="176"/>
        <v>3.4411115439553303E-2</v>
      </c>
      <c r="R93" s="57">
        <f t="shared" si="176"/>
        <v>3.0569514237855942E-2</v>
      </c>
      <c r="S93" s="57">
        <f t="shared" si="176"/>
        <v>2.795898330969783E-2</v>
      </c>
      <c r="T93" s="57">
        <f t="shared" si="176"/>
        <v>2.8721238037059661E-2</v>
      </c>
      <c r="U93" s="57">
        <f t="shared" si="176"/>
        <v>5.3838384816500433E-2</v>
      </c>
      <c r="V93" s="57">
        <f t="shared" si="176"/>
        <v>2.4291640307275191E-2</v>
      </c>
      <c r="W93" s="57">
        <f t="shared" si="176"/>
        <v>2.6203330186250106E-2</v>
      </c>
      <c r="X93" s="57">
        <f t="shared" si="176"/>
        <v>2.8455534772997788E-2</v>
      </c>
      <c r="Y93" s="57">
        <f t="shared" si="176"/>
        <v>4.43435972121086E-2</v>
      </c>
      <c r="Z93" s="57">
        <f t="shared" si="176"/>
        <v>5.4805474534440207E-2</v>
      </c>
      <c r="AA93" s="57">
        <f t="shared" si="176"/>
        <v>4.0081273374076437E-2</v>
      </c>
      <c r="AB93" s="57">
        <f t="shared" si="176"/>
        <v>3.0448090982940698E-2</v>
      </c>
      <c r="AC93" s="57">
        <f t="shared" si="176"/>
        <v>0</v>
      </c>
    </row>
    <row r="94" spans="2:40" x14ac:dyDescent="0.35">
      <c r="B94" s="127"/>
      <c r="G94" s="62" t="str">
        <f t="shared" si="172"/>
        <v>Social benefits (27) + provident fund withdrawals</v>
      </c>
      <c r="H94" s="57">
        <f t="shared" ref="H94:AC94" si="177">H$85/H$207</f>
        <v>0</v>
      </c>
      <c r="I94" s="57">
        <f t="shared" si="177"/>
        <v>0</v>
      </c>
      <c r="J94" s="57">
        <f t="shared" si="177"/>
        <v>0</v>
      </c>
      <c r="K94" s="57">
        <f t="shared" si="177"/>
        <v>0</v>
      </c>
      <c r="L94" s="57">
        <f t="shared" si="177"/>
        <v>0</v>
      </c>
      <c r="M94" s="57">
        <f t="shared" si="177"/>
        <v>0</v>
      </c>
      <c r="N94" s="57">
        <f t="shared" si="177"/>
        <v>0</v>
      </c>
      <c r="O94" s="57">
        <f t="shared" si="177"/>
        <v>0</v>
      </c>
      <c r="P94" s="57">
        <f t="shared" si="177"/>
        <v>3.5815602836879436E-2</v>
      </c>
      <c r="Q94" s="57">
        <f t="shared" si="177"/>
        <v>4.2754544215037008E-2</v>
      </c>
      <c r="R94" s="57">
        <f t="shared" si="177"/>
        <v>3.9544417922948071E-2</v>
      </c>
      <c r="S94" s="57">
        <f t="shared" si="177"/>
        <v>3.6344899640013091E-2</v>
      </c>
      <c r="T94" s="57">
        <f t="shared" si="177"/>
        <v>3.7077978008552233E-2</v>
      </c>
      <c r="U94" s="57">
        <f t="shared" si="177"/>
        <v>6.2324784448532969E-2</v>
      </c>
      <c r="V94" s="57">
        <f t="shared" si="177"/>
        <v>3.2186547582467237E-2</v>
      </c>
      <c r="W94" s="57">
        <f t="shared" si="177"/>
        <v>3.8511646210625701E-2</v>
      </c>
      <c r="X94" s="57">
        <f t="shared" si="177"/>
        <v>4.1563962761435133E-2</v>
      </c>
      <c r="Y94" s="57">
        <f t="shared" si="177"/>
        <v>6.0145718194112137E-2</v>
      </c>
      <c r="Z94" s="57">
        <f t="shared" si="177"/>
        <v>9.641536840924389E-2</v>
      </c>
      <c r="AA94" s="57">
        <f t="shared" si="177"/>
        <v>7.2265427346529229E-2</v>
      </c>
      <c r="AB94" s="57">
        <f t="shared" si="177"/>
        <v>5.0217762388302195E-2</v>
      </c>
      <c r="AC94" s="57">
        <f t="shared" si="177"/>
        <v>1.7096933437569805E-2</v>
      </c>
    </row>
    <row r="95" spans="2:40" x14ac:dyDescent="0.35">
      <c r="B95" s="127"/>
    </row>
    <row r="96" spans="2:40" x14ac:dyDescent="0.35">
      <c r="B96" s="127"/>
      <c r="G96" s="107" t="s">
        <v>170</v>
      </c>
      <c r="H96" s="107"/>
      <c r="I96" s="107"/>
      <c r="J96" s="107"/>
      <c r="K96" s="107"/>
      <c r="L96" s="107"/>
      <c r="M96" s="107"/>
      <c r="N96" s="107"/>
      <c r="O96" s="107"/>
      <c r="P96" s="107"/>
      <c r="Q96" s="107"/>
      <c r="R96" s="107"/>
      <c r="S96" s="107"/>
      <c r="T96" s="107"/>
      <c r="U96" s="107"/>
      <c r="V96" s="107"/>
      <c r="W96" s="107"/>
      <c r="X96" s="107"/>
      <c r="Y96" s="107"/>
      <c r="Z96" s="107"/>
      <c r="AA96" s="107"/>
      <c r="AB96" s="107"/>
      <c r="AC96" s="107"/>
    </row>
    <row r="97" spans="2:29" x14ac:dyDescent="0.35">
      <c r="B97" s="127"/>
      <c r="G97" s="33" t="str">
        <f>G88</f>
        <v>Social insurance benefits (271)</v>
      </c>
      <c r="H97" s="57">
        <f>H$79/H$211</f>
        <v>0</v>
      </c>
      <c r="I97" s="57">
        <f t="shared" ref="I97:AC97" si="178">I$79/I$211</f>
        <v>0</v>
      </c>
      <c r="J97" s="57">
        <f t="shared" si="178"/>
        <v>0</v>
      </c>
      <c r="K97" s="57">
        <f t="shared" si="178"/>
        <v>0</v>
      </c>
      <c r="L97" s="57">
        <f t="shared" si="178"/>
        <v>0</v>
      </c>
      <c r="M97" s="57">
        <f t="shared" si="178"/>
        <v>0</v>
      </c>
      <c r="N97" s="57">
        <f t="shared" si="178"/>
        <v>0</v>
      </c>
      <c r="O97" s="57">
        <f t="shared" si="178"/>
        <v>0</v>
      </c>
      <c r="P97" s="57">
        <f t="shared" si="178"/>
        <v>0</v>
      </c>
      <c r="Q97" s="57">
        <f t="shared" si="178"/>
        <v>0</v>
      </c>
      <c r="R97" s="57">
        <f t="shared" si="178"/>
        <v>0</v>
      </c>
      <c r="S97" s="57">
        <f t="shared" si="178"/>
        <v>0</v>
      </c>
      <c r="T97" s="57">
        <f t="shared" si="178"/>
        <v>0</v>
      </c>
      <c r="U97" s="57">
        <f t="shared" si="178"/>
        <v>0</v>
      </c>
      <c r="V97" s="57">
        <f t="shared" si="178"/>
        <v>0</v>
      </c>
      <c r="W97" s="57">
        <f t="shared" si="178"/>
        <v>9.1747701600802887E-5</v>
      </c>
      <c r="X97" s="57">
        <f t="shared" si="178"/>
        <v>1.5640941396980802E-4</v>
      </c>
      <c r="Y97" s="57">
        <f t="shared" si="178"/>
        <v>2.3076346619077564E-4</v>
      </c>
      <c r="Z97" s="57">
        <f t="shared" si="178"/>
        <v>2.6075398978394075E-4</v>
      </c>
      <c r="AA97" s="57">
        <f t="shared" si="178"/>
        <v>2.0936305113559232E-4</v>
      </c>
      <c r="AB97" s="57">
        <f t="shared" si="178"/>
        <v>2.0807421579120981E-4</v>
      </c>
      <c r="AC97" s="57">
        <f t="shared" si="178"/>
        <v>2.2555967554021016E-4</v>
      </c>
    </row>
    <row r="98" spans="2:29" x14ac:dyDescent="0.35">
      <c r="B98" s="127"/>
      <c r="G98" s="33" t="str">
        <f t="shared" ref="G98:G103" si="179">G89</f>
        <v>Social assistance benefits (272)</v>
      </c>
      <c r="H98" s="57">
        <f>H$80/H$211</f>
        <v>0</v>
      </c>
      <c r="I98" s="57">
        <f t="shared" ref="I98:AC98" si="180">I$80/I$211</f>
        <v>0</v>
      </c>
      <c r="J98" s="57">
        <f t="shared" si="180"/>
        <v>0</v>
      </c>
      <c r="K98" s="57">
        <f t="shared" si="180"/>
        <v>0</v>
      </c>
      <c r="L98" s="57">
        <f t="shared" si="180"/>
        <v>0</v>
      </c>
      <c r="M98" s="57">
        <f t="shared" si="180"/>
        <v>0</v>
      </c>
      <c r="N98" s="57">
        <f t="shared" si="180"/>
        <v>0</v>
      </c>
      <c r="O98" s="57">
        <f t="shared" si="180"/>
        <v>0</v>
      </c>
      <c r="P98" s="57">
        <f t="shared" si="180"/>
        <v>0</v>
      </c>
      <c r="Q98" s="57">
        <f t="shared" si="180"/>
        <v>3.0670342843169699E-3</v>
      </c>
      <c r="R98" s="57">
        <f t="shared" si="180"/>
        <v>4.4667231570328673E-3</v>
      </c>
      <c r="S98" s="57">
        <f t="shared" si="180"/>
        <v>3.7986783795667272E-3</v>
      </c>
      <c r="T98" s="57">
        <f t="shared" si="180"/>
        <v>3.7319445682266151E-3</v>
      </c>
      <c r="U98" s="57">
        <f t="shared" si="180"/>
        <v>4.1840795047623121E-3</v>
      </c>
      <c r="V98" s="57">
        <f t="shared" si="180"/>
        <v>4.2883281051057645E-3</v>
      </c>
      <c r="W98" s="57">
        <f t="shared" si="180"/>
        <v>8.6666476259603283E-3</v>
      </c>
      <c r="X98" s="57">
        <f t="shared" si="180"/>
        <v>9.7872805288404703E-3</v>
      </c>
      <c r="Y98" s="57">
        <f t="shared" si="180"/>
        <v>1.1922779086523408E-2</v>
      </c>
      <c r="Z98" s="57">
        <f t="shared" si="180"/>
        <v>3.8970384329477296E-2</v>
      </c>
      <c r="AA98" s="57">
        <f t="shared" si="180"/>
        <v>2.9968392318839025E-2</v>
      </c>
      <c r="AB98" s="57">
        <f t="shared" si="180"/>
        <v>1.6901777483820043E-2</v>
      </c>
      <c r="AC98" s="57">
        <f t="shared" si="180"/>
        <v>1.3894542832269281E-2</v>
      </c>
    </row>
    <row r="99" spans="2:29" x14ac:dyDescent="0.35">
      <c r="B99" s="127"/>
      <c r="G99" s="33" t="str">
        <f t="shared" si="179"/>
        <v>Public servant benefits (273)</v>
      </c>
      <c r="H99" s="57">
        <f>H$81/H$211</f>
        <v>0</v>
      </c>
      <c r="I99" s="57">
        <f t="shared" ref="I99:AC99" si="181">I$81/I$211</f>
        <v>0</v>
      </c>
      <c r="J99" s="57">
        <f t="shared" si="181"/>
        <v>0</v>
      </c>
      <c r="K99" s="57">
        <f t="shared" si="181"/>
        <v>0</v>
      </c>
      <c r="L99" s="57">
        <f t="shared" si="181"/>
        <v>0</v>
      </c>
      <c r="M99" s="57">
        <f t="shared" si="181"/>
        <v>0</v>
      </c>
      <c r="N99" s="57">
        <f t="shared" si="181"/>
        <v>0</v>
      </c>
      <c r="O99" s="57">
        <f t="shared" si="181"/>
        <v>0</v>
      </c>
      <c r="P99" s="57">
        <f t="shared" si="181"/>
        <v>0</v>
      </c>
      <c r="Q99" s="57">
        <f t="shared" si="181"/>
        <v>6.317031038372352E-3</v>
      </c>
      <c r="R99" s="57">
        <f t="shared" si="181"/>
        <v>5.4491966950690239E-3</v>
      </c>
      <c r="S99" s="57">
        <f t="shared" si="181"/>
        <v>4.9952964162620237E-3</v>
      </c>
      <c r="T99" s="57">
        <f t="shared" si="181"/>
        <v>5.1468275177323341E-3</v>
      </c>
      <c r="U99" s="57">
        <f t="shared" si="181"/>
        <v>4.7923892525879933E-3</v>
      </c>
      <c r="V99" s="57">
        <f t="shared" si="181"/>
        <v>4.2841230902858126E-3</v>
      </c>
      <c r="W99" s="57">
        <f t="shared" si="181"/>
        <v>4.3986095048637102E-3</v>
      </c>
      <c r="X99" s="57">
        <f t="shared" si="181"/>
        <v>4.2418462162400628E-3</v>
      </c>
      <c r="Y99" s="57">
        <f t="shared" si="181"/>
        <v>4.5389843063737209E-3</v>
      </c>
      <c r="Z99" s="57">
        <f t="shared" si="181"/>
        <v>5.0427995331678681E-3</v>
      </c>
      <c r="AA99" s="57">
        <f t="shared" si="181"/>
        <v>4.0850400956378933E-3</v>
      </c>
      <c r="AB99" s="57">
        <f t="shared" si="181"/>
        <v>3.9366610769570442E-3</v>
      </c>
      <c r="AC99" s="57">
        <f t="shared" si="181"/>
        <v>4.0810512016226895E-3</v>
      </c>
    </row>
    <row r="100" spans="2:29" x14ac:dyDescent="0.35">
      <c r="B100" s="127"/>
      <c r="G100" s="33" t="str">
        <f t="shared" si="179"/>
        <v>Social benefits (27)</v>
      </c>
      <c r="H100" s="57">
        <f>H$82/H$211</f>
        <v>0</v>
      </c>
      <c r="I100" s="57">
        <f t="shared" ref="I100:AC100" si="182">I$82/I$211</f>
        <v>0</v>
      </c>
      <c r="J100" s="57">
        <f t="shared" si="182"/>
        <v>0</v>
      </c>
      <c r="K100" s="57">
        <f t="shared" si="182"/>
        <v>0</v>
      </c>
      <c r="L100" s="57">
        <f t="shared" si="182"/>
        <v>0</v>
      </c>
      <c r="M100" s="57">
        <f t="shared" si="182"/>
        <v>0</v>
      </c>
      <c r="N100" s="57">
        <f t="shared" si="182"/>
        <v>0</v>
      </c>
      <c r="O100" s="57">
        <f t="shared" si="182"/>
        <v>0</v>
      </c>
      <c r="P100" s="57">
        <f t="shared" si="182"/>
        <v>0</v>
      </c>
      <c r="Q100" s="57">
        <f t="shared" si="182"/>
        <v>9.3840653226893219E-3</v>
      </c>
      <c r="R100" s="57">
        <f t="shared" si="182"/>
        <v>9.9159198521018913E-3</v>
      </c>
      <c r="S100" s="57">
        <f t="shared" si="182"/>
        <v>8.7939747958287514E-3</v>
      </c>
      <c r="T100" s="57">
        <f t="shared" si="182"/>
        <v>8.8787720859589483E-3</v>
      </c>
      <c r="U100" s="57">
        <f t="shared" si="182"/>
        <v>8.9764687573503053E-3</v>
      </c>
      <c r="V100" s="57">
        <f t="shared" si="182"/>
        <v>8.5724511953915762E-3</v>
      </c>
      <c r="W100" s="57">
        <f t="shared" si="182"/>
        <v>1.3157004832424843E-2</v>
      </c>
      <c r="X100" s="57">
        <f t="shared" si="182"/>
        <v>1.4185536159050343E-2</v>
      </c>
      <c r="Y100" s="57">
        <f t="shared" si="182"/>
        <v>1.6692526859087904E-2</v>
      </c>
      <c r="Z100" s="57">
        <f t="shared" si="182"/>
        <v>4.4273937852429106E-2</v>
      </c>
      <c r="AA100" s="57">
        <f t="shared" si="182"/>
        <v>3.4262795465612506E-2</v>
      </c>
      <c r="AB100" s="57">
        <f t="shared" si="182"/>
        <v>2.1046512776568296E-2</v>
      </c>
      <c r="AC100" s="57">
        <f t="shared" si="182"/>
        <v>1.8201153709432181E-2</v>
      </c>
    </row>
    <row r="101" spans="2:29" x14ac:dyDescent="0.35">
      <c r="B101" s="127"/>
      <c r="G101" s="33"/>
      <c r="H101" s="58"/>
      <c r="I101" s="58"/>
      <c r="J101" s="58"/>
      <c r="K101" s="58"/>
      <c r="L101" s="58"/>
      <c r="M101" s="58"/>
      <c r="N101" s="58"/>
      <c r="O101" s="58"/>
      <c r="P101" s="58"/>
      <c r="Q101" s="58"/>
      <c r="R101" s="58"/>
      <c r="S101" s="58"/>
      <c r="T101" s="58"/>
      <c r="U101" s="58"/>
      <c r="V101" s="58"/>
      <c r="W101" s="58"/>
      <c r="X101" s="58"/>
      <c r="Y101" s="58"/>
      <c r="Z101" s="58"/>
      <c r="AA101" s="58"/>
      <c r="AB101" s="58"/>
      <c r="AC101" s="58"/>
    </row>
    <row r="102" spans="2:29" x14ac:dyDescent="0.35">
      <c r="B102" s="127"/>
      <c r="G102" s="38" t="str">
        <f t="shared" si="179"/>
        <v>Provident fund withdrawals</v>
      </c>
      <c r="H102" s="57">
        <f>H$84/H$211</f>
        <v>0</v>
      </c>
      <c r="I102" s="57">
        <f t="shared" ref="I102:AC102" si="183">I$84/I$211</f>
        <v>0</v>
      </c>
      <c r="J102" s="57">
        <f t="shared" si="183"/>
        <v>0</v>
      </c>
      <c r="K102" s="57">
        <f t="shared" si="183"/>
        <v>0</v>
      </c>
      <c r="L102" s="57">
        <f t="shared" si="183"/>
        <v>0</v>
      </c>
      <c r="M102" s="57">
        <f t="shared" si="183"/>
        <v>0</v>
      </c>
      <c r="N102" s="57">
        <f t="shared" si="183"/>
        <v>0</v>
      </c>
      <c r="O102" s="57">
        <f t="shared" si="183"/>
        <v>0</v>
      </c>
      <c r="P102" s="57">
        <f t="shared" si="183"/>
        <v>4.0027101365661899E-2</v>
      </c>
      <c r="Q102" s="57">
        <f t="shared" si="183"/>
        <v>3.8703051683047482E-2</v>
      </c>
      <c r="R102" s="57">
        <f t="shared" si="183"/>
        <v>3.3774719343648937E-2</v>
      </c>
      <c r="S102" s="57">
        <f t="shared" si="183"/>
        <v>2.9319466693657811E-2</v>
      </c>
      <c r="T102" s="57">
        <f t="shared" si="183"/>
        <v>3.0515407614397919E-2</v>
      </c>
      <c r="U102" s="57">
        <f t="shared" si="183"/>
        <v>5.6947421781475958E-2</v>
      </c>
      <c r="V102" s="57">
        <f t="shared" si="183"/>
        <v>2.6376358040893891E-2</v>
      </c>
      <c r="W102" s="57">
        <f t="shared" si="183"/>
        <v>2.8010114560217118E-2</v>
      </c>
      <c r="X102" s="57">
        <f t="shared" si="183"/>
        <v>3.0793701411300542E-2</v>
      </c>
      <c r="Y102" s="57">
        <f t="shared" si="183"/>
        <v>4.6842236452606135E-2</v>
      </c>
      <c r="Z102" s="57">
        <f t="shared" si="183"/>
        <v>5.8314356215649926E-2</v>
      </c>
      <c r="AA102" s="57">
        <f t="shared" si="183"/>
        <v>4.2669957171865378E-2</v>
      </c>
      <c r="AB102" s="57">
        <f t="shared" si="183"/>
        <v>3.2414607342476351E-2</v>
      </c>
      <c r="AC102" s="57">
        <f t="shared" si="183"/>
        <v>0</v>
      </c>
    </row>
    <row r="103" spans="2:29" x14ac:dyDescent="0.35">
      <c r="B103" s="127"/>
      <c r="G103" s="62" t="str">
        <f t="shared" si="179"/>
        <v>Social benefits (27) + provident fund withdrawals</v>
      </c>
      <c r="H103" s="57">
        <f>H$85/H$211</f>
        <v>0</v>
      </c>
      <c r="I103" s="57">
        <f t="shared" ref="I103:AC103" si="184">I$85/I$211</f>
        <v>0</v>
      </c>
      <c r="J103" s="57">
        <f t="shared" si="184"/>
        <v>0</v>
      </c>
      <c r="K103" s="57">
        <f t="shared" si="184"/>
        <v>0</v>
      </c>
      <c r="L103" s="57">
        <f t="shared" si="184"/>
        <v>0</v>
      </c>
      <c r="M103" s="57">
        <f t="shared" si="184"/>
        <v>0</v>
      </c>
      <c r="N103" s="57">
        <f t="shared" si="184"/>
        <v>0</v>
      </c>
      <c r="O103" s="57">
        <f t="shared" si="184"/>
        <v>0</v>
      </c>
      <c r="P103" s="57">
        <f t="shared" si="184"/>
        <v>4.0027101365661899E-2</v>
      </c>
      <c r="Q103" s="57">
        <f t="shared" si="184"/>
        <v>4.8087117005736799E-2</v>
      </c>
      <c r="R103" s="57">
        <f t="shared" si="184"/>
        <v>4.3690639195750829E-2</v>
      </c>
      <c r="S103" s="57">
        <f t="shared" si="184"/>
        <v>3.811344148948656E-2</v>
      </c>
      <c r="T103" s="57">
        <f t="shared" si="184"/>
        <v>3.9394179700356871E-2</v>
      </c>
      <c r="U103" s="57">
        <f t="shared" si="184"/>
        <v>6.592389053882626E-2</v>
      </c>
      <c r="V103" s="57">
        <f t="shared" si="184"/>
        <v>3.4948809236285468E-2</v>
      </c>
      <c r="W103" s="57">
        <f t="shared" si="184"/>
        <v>4.1167119392641963E-2</v>
      </c>
      <c r="X103" s="57">
        <f t="shared" si="184"/>
        <v>4.4979237570350883E-2</v>
      </c>
      <c r="Y103" s="57">
        <f t="shared" si="184"/>
        <v>6.353476331169404E-2</v>
      </c>
      <c r="Z103" s="57">
        <f t="shared" si="184"/>
        <v>0.10258829406807904</v>
      </c>
      <c r="AA103" s="57">
        <f t="shared" si="184"/>
        <v>7.6932752637477883E-2</v>
      </c>
      <c r="AB103" s="57">
        <f t="shared" si="184"/>
        <v>5.346112011904465E-2</v>
      </c>
      <c r="AC103" s="57">
        <f t="shared" si="184"/>
        <v>1.8201153709432181E-2</v>
      </c>
    </row>
    <row r="104" spans="2:29" x14ac:dyDescent="0.35">
      <c r="B104" s="127"/>
    </row>
    <row r="105" spans="2:29" x14ac:dyDescent="0.35">
      <c r="G105" s="107" t="s">
        <v>171</v>
      </c>
      <c r="H105" s="107"/>
      <c r="I105" s="107"/>
      <c r="J105" s="107"/>
      <c r="K105" s="107"/>
      <c r="L105" s="107"/>
      <c r="M105" s="107"/>
      <c r="N105" s="107"/>
      <c r="O105" s="107"/>
      <c r="P105" s="107"/>
      <c r="Q105" s="107"/>
      <c r="R105" s="107"/>
      <c r="S105" s="107"/>
      <c r="T105" s="107"/>
      <c r="U105" s="107"/>
      <c r="V105" s="107"/>
      <c r="W105" s="107"/>
      <c r="X105" s="107"/>
      <c r="Y105" s="107"/>
      <c r="Z105" s="107"/>
      <c r="AA105" s="107"/>
      <c r="AB105" s="107"/>
      <c r="AC105" s="107"/>
    </row>
    <row r="106" spans="2:29" x14ac:dyDescent="0.35">
      <c r="G106" s="33" t="str">
        <f>G97</f>
        <v>Social insurance benefits (271)</v>
      </c>
      <c r="H106" s="57">
        <f t="shared" ref="H106:AC106" si="185">H$79/H$217</f>
        <v>0</v>
      </c>
      <c r="I106" s="57">
        <f t="shared" si="185"/>
        <v>0</v>
      </c>
      <c r="J106" s="57">
        <f t="shared" si="185"/>
        <v>0</v>
      </c>
      <c r="K106" s="57">
        <f t="shared" si="185"/>
        <v>0</v>
      </c>
      <c r="L106" s="57">
        <f t="shared" si="185"/>
        <v>0</v>
      </c>
      <c r="M106" s="57">
        <f t="shared" si="185"/>
        <v>0</v>
      </c>
      <c r="N106" s="57">
        <f t="shared" si="185"/>
        <v>0</v>
      </c>
      <c r="O106" s="57">
        <f t="shared" si="185"/>
        <v>0</v>
      </c>
      <c r="P106" s="57">
        <f t="shared" si="185"/>
        <v>0</v>
      </c>
      <c r="Q106" s="57">
        <f t="shared" si="185"/>
        <v>0</v>
      </c>
      <c r="R106" s="57">
        <f t="shared" si="185"/>
        <v>0</v>
      </c>
      <c r="S106" s="57">
        <f t="shared" si="185"/>
        <v>0</v>
      </c>
      <c r="T106" s="57">
        <f t="shared" si="185"/>
        <v>0</v>
      </c>
      <c r="U106" s="57">
        <f t="shared" si="185"/>
        <v>0</v>
      </c>
      <c r="V106" s="57">
        <f t="shared" si="185"/>
        <v>0</v>
      </c>
      <c r="W106" s="57">
        <f t="shared" si="185"/>
        <v>2.6990553306342779E-4</v>
      </c>
      <c r="X106" s="57">
        <f t="shared" si="185"/>
        <v>4.7739399045212017E-4</v>
      </c>
      <c r="Y106" s="57">
        <f t="shared" si="185"/>
        <v>6.3214930764599639E-4</v>
      </c>
      <c r="Z106" s="57">
        <f t="shared" si="185"/>
        <v>6.9086021505376349E-4</v>
      </c>
      <c r="AA106" s="57">
        <f t="shared" si="185"/>
        <v>6.3692762186115211E-4</v>
      </c>
      <c r="AB106" s="57">
        <f t="shared" si="185"/>
        <v>7.099439362643848E-4</v>
      </c>
      <c r="AC106" s="57">
        <f t="shared" si="185"/>
        <v>6.7290139512887206E-4</v>
      </c>
    </row>
    <row r="107" spans="2:29" x14ac:dyDescent="0.35">
      <c r="G107" s="33" t="str">
        <f t="shared" ref="G107:G112" si="186">G98</f>
        <v>Social assistance benefits (272)</v>
      </c>
      <c r="H107" s="57">
        <f t="shared" ref="H107:AC107" si="187">H$80/H$217</f>
        <v>0</v>
      </c>
      <c r="I107" s="57">
        <f t="shared" si="187"/>
        <v>0</v>
      </c>
      <c r="J107" s="57">
        <f t="shared" si="187"/>
        <v>0</v>
      </c>
      <c r="K107" s="57">
        <f t="shared" si="187"/>
        <v>0</v>
      </c>
      <c r="L107" s="57">
        <f t="shared" si="187"/>
        <v>0</v>
      </c>
      <c r="M107" s="57">
        <f t="shared" si="187"/>
        <v>0</v>
      </c>
      <c r="N107" s="57">
        <f t="shared" si="187"/>
        <v>0</v>
      </c>
      <c r="O107" s="57">
        <f t="shared" si="187"/>
        <v>0</v>
      </c>
      <c r="P107" s="57">
        <f t="shared" si="187"/>
        <v>0</v>
      </c>
      <c r="Q107" s="57">
        <f t="shared" si="187"/>
        <v>1.0692464358452138E-2</v>
      </c>
      <c r="R107" s="57">
        <f t="shared" si="187"/>
        <v>1.6128878281622908E-2</v>
      </c>
      <c r="S107" s="57">
        <f t="shared" si="187"/>
        <v>1.2455607651912979E-2</v>
      </c>
      <c r="T107" s="57">
        <f t="shared" si="187"/>
        <v>1.1790840738209159E-2</v>
      </c>
      <c r="U107" s="57">
        <f t="shared" si="187"/>
        <v>1.258471965495995E-2</v>
      </c>
      <c r="V107" s="57">
        <f t="shared" si="187"/>
        <v>1.4451058201058201E-2</v>
      </c>
      <c r="W107" s="57">
        <f t="shared" si="187"/>
        <v>2.5495746558704457E-2</v>
      </c>
      <c r="X107" s="57">
        <f t="shared" si="187"/>
        <v>2.9872811288963776E-2</v>
      </c>
      <c r="Y107" s="57">
        <f t="shared" si="187"/>
        <v>3.2661047561709816E-2</v>
      </c>
      <c r="Z107" s="57">
        <f t="shared" si="187"/>
        <v>0.10325091524351675</v>
      </c>
      <c r="AA107" s="57">
        <f t="shared" si="187"/>
        <v>9.1170322304283596E-2</v>
      </c>
      <c r="AB107" s="57">
        <f t="shared" si="187"/>
        <v>5.7668435231631746E-2</v>
      </c>
      <c r="AC107" s="57">
        <f t="shared" si="187"/>
        <v>4.1450925277843463E-2</v>
      </c>
    </row>
    <row r="108" spans="2:29" x14ac:dyDescent="0.35">
      <c r="G108" s="33" t="str">
        <f t="shared" si="186"/>
        <v>Public servant benefits (273)</v>
      </c>
      <c r="H108" s="57">
        <f t="shared" ref="H108:AC108" si="188">H$81/H$217</f>
        <v>0</v>
      </c>
      <c r="I108" s="57">
        <f t="shared" si="188"/>
        <v>0</v>
      </c>
      <c r="J108" s="57">
        <f t="shared" si="188"/>
        <v>0</v>
      </c>
      <c r="K108" s="57">
        <f t="shared" si="188"/>
        <v>0</v>
      </c>
      <c r="L108" s="57">
        <f t="shared" si="188"/>
        <v>0</v>
      </c>
      <c r="M108" s="57">
        <f t="shared" si="188"/>
        <v>0</v>
      </c>
      <c r="N108" s="57">
        <f t="shared" si="188"/>
        <v>0</v>
      </c>
      <c r="O108" s="57">
        <f t="shared" si="188"/>
        <v>0</v>
      </c>
      <c r="P108" s="57">
        <f t="shared" si="188"/>
        <v>0</v>
      </c>
      <c r="Q108" s="57">
        <f t="shared" si="188"/>
        <v>2.2022782586558043E-2</v>
      </c>
      <c r="R108" s="57">
        <f t="shared" si="188"/>
        <v>1.9676489260143194E-2</v>
      </c>
      <c r="S108" s="57">
        <f t="shared" si="188"/>
        <v>1.6379236684171041E-2</v>
      </c>
      <c r="T108" s="57">
        <f t="shared" si="188"/>
        <v>1.6261073137388928E-2</v>
      </c>
      <c r="U108" s="57">
        <f t="shared" si="188"/>
        <v>1.441437122612446E-2</v>
      </c>
      <c r="V108" s="57">
        <f t="shared" si="188"/>
        <v>1.4436887896825398E-2</v>
      </c>
      <c r="W108" s="57">
        <f t="shared" si="188"/>
        <v>1.2939932253711199E-2</v>
      </c>
      <c r="X108" s="57">
        <f t="shared" si="188"/>
        <v>1.29469949452401E-2</v>
      </c>
      <c r="Y108" s="57">
        <f t="shared" si="188"/>
        <v>1.2434012341962675E-2</v>
      </c>
      <c r="Z108" s="57">
        <f t="shared" si="188"/>
        <v>1.3360752688172042E-2</v>
      </c>
      <c r="AA108" s="57">
        <f t="shared" si="188"/>
        <v>1.2427574298375184E-2</v>
      </c>
      <c r="AB108" s="57">
        <f t="shared" si="188"/>
        <v>1.3431787547949246E-2</v>
      </c>
      <c r="AC108" s="57">
        <f t="shared" si="188"/>
        <v>1.2174804918420431E-2</v>
      </c>
    </row>
    <row r="109" spans="2:29" x14ac:dyDescent="0.35">
      <c r="G109" s="33" t="str">
        <f t="shared" si="186"/>
        <v>Social benefits (27)</v>
      </c>
      <c r="H109" s="57">
        <f t="shared" ref="H109:AC109" si="189">H$82/H$217</f>
        <v>0</v>
      </c>
      <c r="I109" s="57">
        <f t="shared" si="189"/>
        <v>0</v>
      </c>
      <c r="J109" s="57">
        <f t="shared" si="189"/>
        <v>0</v>
      </c>
      <c r="K109" s="57">
        <f t="shared" si="189"/>
        <v>0</v>
      </c>
      <c r="L109" s="57">
        <f t="shared" si="189"/>
        <v>0</v>
      </c>
      <c r="M109" s="57">
        <f t="shared" si="189"/>
        <v>0</v>
      </c>
      <c r="N109" s="57">
        <f t="shared" si="189"/>
        <v>0</v>
      </c>
      <c r="O109" s="57">
        <f t="shared" si="189"/>
        <v>0</v>
      </c>
      <c r="P109" s="57">
        <f t="shared" si="189"/>
        <v>0</v>
      </c>
      <c r="Q109" s="57">
        <f t="shared" si="189"/>
        <v>3.2715246945010178E-2</v>
      </c>
      <c r="R109" s="57">
        <f t="shared" si="189"/>
        <v>3.5805367541766102E-2</v>
      </c>
      <c r="S109" s="57">
        <f t="shared" si="189"/>
        <v>2.8834844336084024E-2</v>
      </c>
      <c r="T109" s="57">
        <f t="shared" si="189"/>
        <v>2.8051913875598085E-2</v>
      </c>
      <c r="U109" s="57">
        <f t="shared" si="189"/>
        <v>2.699909088108441E-2</v>
      </c>
      <c r="V109" s="57">
        <f t="shared" si="189"/>
        <v>2.8887946097883598E-2</v>
      </c>
      <c r="W109" s="57">
        <f t="shared" si="189"/>
        <v>3.8705584345479084E-2</v>
      </c>
      <c r="X109" s="57">
        <f t="shared" si="189"/>
        <v>4.3297200224656003E-2</v>
      </c>
      <c r="Y109" s="57">
        <f t="shared" si="189"/>
        <v>4.5727209211318481E-2</v>
      </c>
      <c r="Z109" s="57">
        <f t="shared" si="189"/>
        <v>0.11730252814674257</v>
      </c>
      <c r="AA109" s="57">
        <f t="shared" si="189"/>
        <v>0.10423482422451992</v>
      </c>
      <c r="AB109" s="57">
        <f t="shared" si="189"/>
        <v>7.1810166715845378E-2</v>
      </c>
      <c r="AC109" s="57">
        <f t="shared" si="189"/>
        <v>5.4298631591392768E-2</v>
      </c>
    </row>
    <row r="110" spans="2:29" x14ac:dyDescent="0.35">
      <c r="G110" s="33"/>
      <c r="H110" s="58"/>
      <c r="I110" s="58"/>
      <c r="J110" s="58"/>
      <c r="K110" s="58"/>
      <c r="L110" s="58"/>
      <c r="M110" s="58"/>
      <c r="N110" s="58"/>
      <c r="O110" s="58"/>
      <c r="P110" s="58"/>
      <c r="Q110" s="58"/>
      <c r="R110" s="58"/>
      <c r="S110" s="58"/>
      <c r="T110" s="58"/>
      <c r="U110" s="58"/>
      <c r="V110" s="58"/>
      <c r="W110" s="58"/>
      <c r="X110" s="58"/>
      <c r="Y110" s="58"/>
      <c r="Z110" s="58"/>
      <c r="AA110" s="58"/>
      <c r="AB110" s="58"/>
      <c r="AC110" s="58"/>
    </row>
    <row r="111" spans="2:29" x14ac:dyDescent="0.35">
      <c r="G111" s="38" t="str">
        <f t="shared" si="186"/>
        <v>Provident fund withdrawals</v>
      </c>
      <c r="H111" s="57">
        <f t="shared" ref="H111:AC111" si="190">H$84/H$217</f>
        <v>0</v>
      </c>
      <c r="I111" s="57">
        <f t="shared" si="190"/>
        <v>0</v>
      </c>
      <c r="J111" s="57">
        <f t="shared" si="190"/>
        <v>0</v>
      </c>
      <c r="K111" s="57">
        <f t="shared" si="190"/>
        <v>0</v>
      </c>
      <c r="L111" s="57">
        <f t="shared" si="190"/>
        <v>0</v>
      </c>
      <c r="M111" s="57">
        <f t="shared" si="190"/>
        <v>0</v>
      </c>
      <c r="N111" s="57">
        <f t="shared" si="190"/>
        <v>0</v>
      </c>
      <c r="O111" s="57">
        <f t="shared" si="190"/>
        <v>0</v>
      </c>
      <c r="P111" s="57">
        <f t="shared" si="190"/>
        <v>0.14163969795037756</v>
      </c>
      <c r="Q111" s="57">
        <f t="shared" si="190"/>
        <v>0.13492871690427699</v>
      </c>
      <c r="R111" s="57">
        <f t="shared" si="190"/>
        <v>0.12195704057279234</v>
      </c>
      <c r="S111" s="57">
        <f t="shared" si="190"/>
        <v>9.6136534133533388E-2</v>
      </c>
      <c r="T111" s="57">
        <f t="shared" si="190"/>
        <v>9.6411483253588517E-2</v>
      </c>
      <c r="U111" s="57">
        <f t="shared" si="190"/>
        <v>0.17128434996919284</v>
      </c>
      <c r="V111" s="57">
        <f t="shared" si="190"/>
        <v>8.8884589947089948E-2</v>
      </c>
      <c r="W111" s="57">
        <f t="shared" si="190"/>
        <v>8.2400809716599188E-2</v>
      </c>
      <c r="X111" s="57">
        <f t="shared" si="190"/>
        <v>9.3988767200224657E-2</v>
      </c>
      <c r="Y111" s="57">
        <f t="shared" si="190"/>
        <v>0.12831878386514148</v>
      </c>
      <c r="Z111" s="57">
        <f t="shared" si="190"/>
        <v>0.15450221378874129</v>
      </c>
      <c r="AA111" s="57">
        <f t="shared" si="190"/>
        <v>0.12981122599704578</v>
      </c>
      <c r="AB111" s="57">
        <f t="shared" si="190"/>
        <v>0.11059781646503393</v>
      </c>
      <c r="AC111" s="57">
        <f t="shared" si="190"/>
        <v>0</v>
      </c>
    </row>
    <row r="112" spans="2:29" x14ac:dyDescent="0.35">
      <c r="G112" s="62" t="str">
        <f t="shared" si="186"/>
        <v>Social benefits (27) + provident fund withdrawals</v>
      </c>
      <c r="H112" s="57">
        <f t="shared" ref="H112:AC112" si="191">H$85/H$217</f>
        <v>0</v>
      </c>
      <c r="I112" s="57">
        <f t="shared" si="191"/>
        <v>0</v>
      </c>
      <c r="J112" s="57">
        <f t="shared" si="191"/>
        <v>0</v>
      </c>
      <c r="K112" s="57">
        <f t="shared" si="191"/>
        <v>0</v>
      </c>
      <c r="L112" s="57">
        <f t="shared" si="191"/>
        <v>0</v>
      </c>
      <c r="M112" s="57">
        <f t="shared" si="191"/>
        <v>0</v>
      </c>
      <c r="N112" s="57">
        <f t="shared" si="191"/>
        <v>0</v>
      </c>
      <c r="O112" s="57">
        <f t="shared" si="191"/>
        <v>0</v>
      </c>
      <c r="P112" s="57">
        <f t="shared" si="191"/>
        <v>0.14163969795037756</v>
      </c>
      <c r="Q112" s="57">
        <f t="shared" si="191"/>
        <v>0.16764396384928718</v>
      </c>
      <c r="R112" s="57">
        <f t="shared" si="191"/>
        <v>0.15776240811455844</v>
      </c>
      <c r="S112" s="57">
        <f t="shared" si="191"/>
        <v>0.12497137846961741</v>
      </c>
      <c r="T112" s="57">
        <f t="shared" si="191"/>
        <v>0.12446339712918661</v>
      </c>
      <c r="U112" s="57">
        <f t="shared" si="191"/>
        <v>0.19828344085027727</v>
      </c>
      <c r="V112" s="57">
        <f t="shared" si="191"/>
        <v>0.11777253604497354</v>
      </c>
      <c r="W112" s="57">
        <f t="shared" si="191"/>
        <v>0.12110639406207828</v>
      </c>
      <c r="X112" s="57">
        <f t="shared" si="191"/>
        <v>0.13728596742488067</v>
      </c>
      <c r="Y112" s="57">
        <f t="shared" si="191"/>
        <v>0.17404599307645996</v>
      </c>
      <c r="Z112" s="57">
        <f t="shared" si="191"/>
        <v>0.27180474193548387</v>
      </c>
      <c r="AA112" s="57">
        <f t="shared" si="191"/>
        <v>0.23404605022156569</v>
      </c>
      <c r="AB112" s="57">
        <f t="shared" si="191"/>
        <v>0.18240798318087934</v>
      </c>
      <c r="AC112" s="57">
        <f t="shared" si="191"/>
        <v>5.4298631591392768E-2</v>
      </c>
    </row>
    <row r="114" spans="7:29" x14ac:dyDescent="0.35">
      <c r="G114" s="107" t="str">
        <f>_xlfn.CONCAT("USD, ",$C$6)</f>
        <v>USD, thousands</v>
      </c>
      <c r="H114" s="107"/>
      <c r="I114" s="107"/>
      <c r="J114" s="107"/>
      <c r="K114" s="107"/>
      <c r="L114" s="107"/>
      <c r="M114" s="107"/>
      <c r="N114" s="107"/>
      <c r="O114" s="107"/>
      <c r="P114" s="107"/>
      <c r="Q114" s="107"/>
      <c r="R114" s="107"/>
      <c r="S114" s="107"/>
      <c r="T114" s="107"/>
      <c r="U114" s="107"/>
      <c r="V114" s="107"/>
      <c r="W114" s="107"/>
      <c r="X114" s="107"/>
      <c r="Y114" s="107"/>
      <c r="Z114" s="107"/>
      <c r="AA114" s="107"/>
      <c r="AB114" s="107"/>
      <c r="AC114" s="107"/>
    </row>
    <row r="115" spans="7:29" x14ac:dyDescent="0.35">
      <c r="G115" s="33" t="str">
        <f>G106</f>
        <v>Social insurance benefits (271)</v>
      </c>
      <c r="H115" s="5">
        <f t="shared" ref="H115:AC115" si="192">H$79/H$209</f>
        <v>0</v>
      </c>
      <c r="I115" s="5">
        <f t="shared" si="192"/>
        <v>0</v>
      </c>
      <c r="J115" s="5">
        <f t="shared" si="192"/>
        <v>0</v>
      </c>
      <c r="K115" s="5">
        <f t="shared" si="192"/>
        <v>0</v>
      </c>
      <c r="L115" s="5">
        <f t="shared" si="192"/>
        <v>0</v>
      </c>
      <c r="M115" s="5">
        <f t="shared" si="192"/>
        <v>0</v>
      </c>
      <c r="N115" s="5">
        <f t="shared" si="192"/>
        <v>0</v>
      </c>
      <c r="O115" s="5">
        <f t="shared" si="192"/>
        <v>0</v>
      </c>
      <c r="P115" s="5">
        <f t="shared" si="192"/>
        <v>0</v>
      </c>
      <c r="Q115" s="5">
        <f t="shared" si="192"/>
        <v>0</v>
      </c>
      <c r="R115" s="5">
        <f t="shared" si="192"/>
        <v>0</v>
      </c>
      <c r="S115" s="5">
        <f t="shared" si="192"/>
        <v>0</v>
      </c>
      <c r="T115" s="5">
        <f t="shared" si="192"/>
        <v>0</v>
      </c>
      <c r="U115" s="5">
        <f t="shared" si="192"/>
        <v>0</v>
      </c>
      <c r="V115" s="5">
        <f t="shared" si="192"/>
        <v>0</v>
      </c>
      <c r="W115" s="5">
        <f t="shared" si="192"/>
        <v>479.01467685177238</v>
      </c>
      <c r="X115" s="5">
        <f t="shared" si="192"/>
        <v>786.83897296378154</v>
      </c>
      <c r="Y115" s="5">
        <f t="shared" si="192"/>
        <v>968.18891084989093</v>
      </c>
      <c r="Z115" s="5">
        <f t="shared" si="192"/>
        <v>1055.000280457707</v>
      </c>
      <c r="AA115" s="5">
        <f t="shared" si="192"/>
        <v>979.37425887074721</v>
      </c>
      <c r="AB115" s="5">
        <f t="shared" si="192"/>
        <v>1077.1296506904955</v>
      </c>
      <c r="AC115" s="5">
        <f t="shared" si="192"/>
        <v>1264.896805896806</v>
      </c>
    </row>
    <row r="116" spans="7:29" x14ac:dyDescent="0.35">
      <c r="G116" s="33" t="str">
        <f t="shared" ref="G116:G121" si="193">G107</f>
        <v>Social assistance benefits (272)</v>
      </c>
      <c r="H116" s="5">
        <f t="shared" ref="H116:AC116" si="194">H$80/H$209</f>
        <v>0</v>
      </c>
      <c r="I116" s="5">
        <f t="shared" si="194"/>
        <v>0</v>
      </c>
      <c r="J116" s="5">
        <f t="shared" si="194"/>
        <v>0</v>
      </c>
      <c r="K116" s="5">
        <f t="shared" si="194"/>
        <v>0</v>
      </c>
      <c r="L116" s="5">
        <f t="shared" si="194"/>
        <v>0</v>
      </c>
      <c r="M116" s="5">
        <f t="shared" si="194"/>
        <v>0</v>
      </c>
      <c r="N116" s="5">
        <f t="shared" si="194"/>
        <v>0</v>
      </c>
      <c r="O116" s="5">
        <f t="shared" si="194"/>
        <v>0</v>
      </c>
      <c r="P116" s="5">
        <f t="shared" si="194"/>
        <v>0</v>
      </c>
      <c r="Q116" s="5">
        <f t="shared" si="194"/>
        <v>11733.930658356057</v>
      </c>
      <c r="R116" s="5">
        <f t="shared" si="194"/>
        <v>18350.41995692749</v>
      </c>
      <c r="S116" s="5">
        <f t="shared" si="194"/>
        <v>17594.054658012439</v>
      </c>
      <c r="T116" s="5">
        <f t="shared" si="194"/>
        <v>16445.6322541234</v>
      </c>
      <c r="U116" s="5">
        <f t="shared" si="194"/>
        <v>19501.355669603952</v>
      </c>
      <c r="V116" s="5">
        <f t="shared" si="194"/>
        <v>21141.084500677815</v>
      </c>
      <c r="W116" s="5">
        <f t="shared" si="194"/>
        <v>45248.56033997082</v>
      </c>
      <c r="X116" s="5">
        <f t="shared" si="194"/>
        <v>49236.25480054412</v>
      </c>
      <c r="Y116" s="5">
        <f t="shared" si="194"/>
        <v>50023.093727244363</v>
      </c>
      <c r="Z116" s="5">
        <f t="shared" si="194"/>
        <v>157672.62633722232</v>
      </c>
      <c r="AA116" s="5">
        <f t="shared" si="194"/>
        <v>140188.40410289157</v>
      </c>
      <c r="AB116" s="5">
        <f t="shared" si="194"/>
        <v>87494.770113484978</v>
      </c>
      <c r="AC116" s="5">
        <f t="shared" si="194"/>
        <v>77918.017951753427</v>
      </c>
    </row>
    <row r="117" spans="7:29" x14ac:dyDescent="0.35">
      <c r="G117" s="33" t="str">
        <f t="shared" si="193"/>
        <v>Public servant benefits (273)</v>
      </c>
      <c r="H117" s="5">
        <f t="shared" ref="H117:AC117" si="195">H$81/H$209</f>
        <v>0</v>
      </c>
      <c r="I117" s="5">
        <f t="shared" si="195"/>
        <v>0</v>
      </c>
      <c r="J117" s="5">
        <f t="shared" si="195"/>
        <v>0</v>
      </c>
      <c r="K117" s="5">
        <f t="shared" si="195"/>
        <v>0</v>
      </c>
      <c r="L117" s="5">
        <f t="shared" si="195"/>
        <v>0</v>
      </c>
      <c r="M117" s="5">
        <f t="shared" si="195"/>
        <v>0</v>
      </c>
      <c r="N117" s="5">
        <f t="shared" si="195"/>
        <v>0</v>
      </c>
      <c r="O117" s="5">
        <f t="shared" si="195"/>
        <v>0</v>
      </c>
      <c r="P117" s="5">
        <f t="shared" si="195"/>
        <v>0</v>
      </c>
      <c r="Q117" s="5">
        <f t="shared" si="195"/>
        <v>24167.843362550317</v>
      </c>
      <c r="R117" s="5">
        <f t="shared" si="195"/>
        <v>22386.667869705663</v>
      </c>
      <c r="S117" s="5">
        <f t="shared" si="195"/>
        <v>23136.340958328787</v>
      </c>
      <c r="T117" s="5">
        <f t="shared" si="195"/>
        <v>22680.624292404809</v>
      </c>
      <c r="U117" s="5">
        <f t="shared" si="195"/>
        <v>22336.594516316454</v>
      </c>
      <c r="V117" s="5">
        <f t="shared" si="195"/>
        <v>21120.354143425218</v>
      </c>
      <c r="W117" s="5">
        <f t="shared" si="195"/>
        <v>22965.136715217574</v>
      </c>
      <c r="X117" s="5">
        <f t="shared" si="195"/>
        <v>21339.188195544972</v>
      </c>
      <c r="Y117" s="5">
        <f t="shared" si="195"/>
        <v>19043.717554145431</v>
      </c>
      <c r="Z117" s="5">
        <f t="shared" si="195"/>
        <v>20402.966513349784</v>
      </c>
      <c r="AA117" s="5">
        <f t="shared" si="195"/>
        <v>19109.308421052636</v>
      </c>
      <c r="AB117" s="5">
        <f t="shared" si="195"/>
        <v>20378.759350771728</v>
      </c>
      <c r="AC117" s="5">
        <f t="shared" si="195"/>
        <v>22885.777864641503</v>
      </c>
    </row>
    <row r="118" spans="7:29" x14ac:dyDescent="0.35">
      <c r="G118" s="33" t="str">
        <f t="shared" si="193"/>
        <v>Social benefits (27)</v>
      </c>
      <c r="H118" s="5">
        <f t="shared" ref="H118:AC118" si="196">H$82/H$209</f>
        <v>0</v>
      </c>
      <c r="I118" s="5">
        <f t="shared" si="196"/>
        <v>0</v>
      </c>
      <c r="J118" s="5">
        <f t="shared" si="196"/>
        <v>0</v>
      </c>
      <c r="K118" s="5">
        <f t="shared" si="196"/>
        <v>0</v>
      </c>
      <c r="L118" s="5">
        <f t="shared" si="196"/>
        <v>0</v>
      </c>
      <c r="M118" s="5">
        <f t="shared" si="196"/>
        <v>0</v>
      </c>
      <c r="N118" s="5">
        <f t="shared" si="196"/>
        <v>0</v>
      </c>
      <c r="O118" s="5">
        <f t="shared" si="196"/>
        <v>0</v>
      </c>
      <c r="P118" s="5">
        <f t="shared" si="196"/>
        <v>0</v>
      </c>
      <c r="Q118" s="5">
        <f t="shared" si="196"/>
        <v>35901.77402090637</v>
      </c>
      <c r="R118" s="5">
        <f t="shared" si="196"/>
        <v>40737.087826633157</v>
      </c>
      <c r="S118" s="5">
        <f t="shared" si="196"/>
        <v>40730.395616341229</v>
      </c>
      <c r="T118" s="5">
        <f t="shared" si="196"/>
        <v>39126.256546528202</v>
      </c>
      <c r="U118" s="5">
        <f t="shared" si="196"/>
        <v>41837.950185920403</v>
      </c>
      <c r="V118" s="5">
        <f t="shared" si="196"/>
        <v>42261.438644103029</v>
      </c>
      <c r="W118" s="5">
        <f t="shared" si="196"/>
        <v>68692.711732040174</v>
      </c>
      <c r="X118" s="5">
        <f t="shared" si="196"/>
        <v>71362.281969052885</v>
      </c>
      <c r="Y118" s="5">
        <f t="shared" si="196"/>
        <v>70035.000192239677</v>
      </c>
      <c r="Z118" s="5">
        <f t="shared" si="196"/>
        <v>179130.59313102983</v>
      </c>
      <c r="AA118" s="5">
        <f t="shared" si="196"/>
        <v>160277.08678281493</v>
      </c>
      <c r="AB118" s="5">
        <f t="shared" si="196"/>
        <v>108950.65911494719</v>
      </c>
      <c r="AC118" s="5">
        <f t="shared" si="196"/>
        <v>102068.69262229174</v>
      </c>
    </row>
    <row r="119" spans="7:29" x14ac:dyDescent="0.35">
      <c r="G119" s="33"/>
      <c r="H119" s="19"/>
      <c r="I119" s="19"/>
      <c r="J119" s="19"/>
      <c r="K119" s="19"/>
      <c r="L119" s="19"/>
      <c r="M119" s="19"/>
      <c r="N119" s="19"/>
      <c r="O119" s="19"/>
      <c r="P119" s="19"/>
      <c r="Q119" s="19"/>
      <c r="R119" s="19"/>
      <c r="S119" s="19"/>
      <c r="T119" s="19"/>
      <c r="U119" s="19"/>
      <c r="V119" s="19"/>
      <c r="W119" s="19"/>
      <c r="X119" s="19"/>
      <c r="Y119" s="19"/>
      <c r="Z119" s="19"/>
      <c r="AA119" s="19"/>
      <c r="AB119" s="19"/>
      <c r="AC119" s="19"/>
    </row>
    <row r="120" spans="7:29" x14ac:dyDescent="0.35">
      <c r="G120" s="38" t="str">
        <f t="shared" si="193"/>
        <v>Provident fund withdrawals</v>
      </c>
      <c r="H120" s="5">
        <f t="shared" ref="H120:AC120" si="197">H$84/H$209</f>
        <v>0</v>
      </c>
      <c r="I120" s="5">
        <f t="shared" si="197"/>
        <v>0</v>
      </c>
      <c r="J120" s="5">
        <f t="shared" si="197"/>
        <v>0</v>
      </c>
      <c r="K120" s="5">
        <f t="shared" si="197"/>
        <v>0</v>
      </c>
      <c r="L120" s="5">
        <f t="shared" si="197"/>
        <v>0</v>
      </c>
      <c r="M120" s="5">
        <f t="shared" si="197"/>
        <v>0</v>
      </c>
      <c r="N120" s="5">
        <f t="shared" si="197"/>
        <v>0</v>
      </c>
      <c r="O120" s="5">
        <f t="shared" si="197"/>
        <v>0</v>
      </c>
      <c r="P120" s="5">
        <f t="shared" si="197"/>
        <v>146629.0780141844</v>
      </c>
      <c r="Q120" s="5">
        <f t="shared" si="197"/>
        <v>148071.02973639788</v>
      </c>
      <c r="R120" s="5">
        <f t="shared" si="197"/>
        <v>138755.0251256281</v>
      </c>
      <c r="S120" s="5">
        <f t="shared" si="197"/>
        <v>135796.78193520237</v>
      </c>
      <c r="T120" s="5">
        <f t="shared" si="197"/>
        <v>134472.83648951337</v>
      </c>
      <c r="U120" s="5">
        <f t="shared" si="197"/>
        <v>265423.23714534717</v>
      </c>
      <c r="V120" s="5">
        <f t="shared" si="197"/>
        <v>130033.15056484411</v>
      </c>
      <c r="W120" s="5">
        <f t="shared" si="197"/>
        <v>146240.78576946186</v>
      </c>
      <c r="X120" s="5">
        <f t="shared" si="197"/>
        <v>154911.93130419994</v>
      </c>
      <c r="Y120" s="5">
        <f t="shared" si="197"/>
        <v>196530.82284406535</v>
      </c>
      <c r="Z120" s="5">
        <f t="shared" si="197"/>
        <v>235937.56787076508</v>
      </c>
      <c r="AA120" s="5">
        <f t="shared" si="197"/>
        <v>199604.74140290069</v>
      </c>
      <c r="AB120" s="5">
        <f t="shared" si="197"/>
        <v>167799.42940698619</v>
      </c>
      <c r="AC120" s="5">
        <f t="shared" si="197"/>
        <v>0</v>
      </c>
    </row>
    <row r="121" spans="7:29" x14ac:dyDescent="0.35">
      <c r="G121" s="62" t="str">
        <f t="shared" si="193"/>
        <v>Social benefits (27) + provident fund withdrawals</v>
      </c>
      <c r="H121" s="5">
        <f t="shared" ref="H121:AC121" si="198">H$85/H$209</f>
        <v>0</v>
      </c>
      <c r="I121" s="5">
        <f t="shared" si="198"/>
        <v>0</v>
      </c>
      <c r="J121" s="5">
        <f t="shared" si="198"/>
        <v>0</v>
      </c>
      <c r="K121" s="5">
        <f t="shared" si="198"/>
        <v>0</v>
      </c>
      <c r="L121" s="5">
        <f t="shared" si="198"/>
        <v>0</v>
      </c>
      <c r="M121" s="5">
        <f t="shared" si="198"/>
        <v>0</v>
      </c>
      <c r="N121" s="5">
        <f t="shared" si="198"/>
        <v>0</v>
      </c>
      <c r="O121" s="5">
        <f t="shared" si="198"/>
        <v>0</v>
      </c>
      <c r="P121" s="5">
        <f t="shared" si="198"/>
        <v>146629.0780141844</v>
      </c>
      <c r="Q121" s="5">
        <f t="shared" si="198"/>
        <v>183972.80375730424</v>
      </c>
      <c r="R121" s="5">
        <f t="shared" si="198"/>
        <v>179492.11295226126</v>
      </c>
      <c r="S121" s="5">
        <f t="shared" si="198"/>
        <v>176527.1775515436</v>
      </c>
      <c r="T121" s="5">
        <f t="shared" si="198"/>
        <v>173599.09303604157</v>
      </c>
      <c r="U121" s="5">
        <f t="shared" si="198"/>
        <v>307261.18733126757</v>
      </c>
      <c r="V121" s="5">
        <f t="shared" si="198"/>
        <v>172294.58920894712</v>
      </c>
      <c r="W121" s="5">
        <f t="shared" si="198"/>
        <v>214933.49750150202</v>
      </c>
      <c r="X121" s="5">
        <f t="shared" si="198"/>
        <v>226274.21327325283</v>
      </c>
      <c r="Y121" s="5">
        <f t="shared" si="198"/>
        <v>266565.82303630502</v>
      </c>
      <c r="Z121" s="5">
        <f t="shared" si="198"/>
        <v>415068.16100179491</v>
      </c>
      <c r="AA121" s="5">
        <f t="shared" si="198"/>
        <v>359881.8281857156</v>
      </c>
      <c r="AB121" s="5">
        <f t="shared" si="198"/>
        <v>276750.08852193342</v>
      </c>
      <c r="AC121" s="5">
        <f t="shared" si="198"/>
        <v>102068.69262229174</v>
      </c>
    </row>
    <row r="123" spans="7:29" x14ac:dyDescent="0.35">
      <c r="G123" s="107" t="str">
        <f>_xlfn.CONCAT($C$4,", ",$C$6," (constant ",$G$224," prices)")</f>
        <v>FDJ, thousands (constant 2023 prices)</v>
      </c>
      <c r="H123" s="107"/>
      <c r="I123" s="107"/>
      <c r="J123" s="107"/>
      <c r="K123" s="107"/>
      <c r="L123" s="107"/>
      <c r="M123" s="107"/>
      <c r="N123" s="107"/>
      <c r="O123" s="107"/>
      <c r="P123" s="107"/>
      <c r="Q123" s="107"/>
      <c r="R123" s="107"/>
      <c r="S123" s="107"/>
      <c r="T123" s="107"/>
      <c r="U123" s="107"/>
      <c r="V123" s="107"/>
      <c r="W123" s="107"/>
      <c r="X123" s="107"/>
      <c r="Y123" s="107"/>
      <c r="Z123" s="107"/>
      <c r="AA123" s="107"/>
      <c r="AB123" s="107"/>
      <c r="AC123" s="107"/>
    </row>
    <row r="124" spans="7:29" x14ac:dyDescent="0.35">
      <c r="G124" s="33" t="str">
        <f>G115</f>
        <v>Social insurance benefits (271)</v>
      </c>
      <c r="H124" s="5">
        <f t="shared" ref="H124:AC124" si="199">H$79/H$220</f>
        <v>0</v>
      </c>
      <c r="I124" s="5">
        <f t="shared" si="199"/>
        <v>0</v>
      </c>
      <c r="J124" s="5">
        <f t="shared" si="199"/>
        <v>0</v>
      </c>
      <c r="K124" s="5">
        <f t="shared" si="199"/>
        <v>0</v>
      </c>
      <c r="L124" s="5">
        <f t="shared" si="199"/>
        <v>0</v>
      </c>
      <c r="M124" s="5">
        <f t="shared" si="199"/>
        <v>0</v>
      </c>
      <c r="N124" s="5">
        <f t="shared" si="199"/>
        <v>0</v>
      </c>
      <c r="O124" s="5">
        <f t="shared" si="199"/>
        <v>0</v>
      </c>
      <c r="P124" s="5">
        <f t="shared" si="199"/>
        <v>0</v>
      </c>
      <c r="Q124" s="5">
        <f t="shared" si="199"/>
        <v>0</v>
      </c>
      <c r="R124" s="5">
        <f t="shared" si="199"/>
        <v>0</v>
      </c>
      <c r="S124" s="5">
        <f t="shared" si="199"/>
        <v>0</v>
      </c>
      <c r="T124" s="5">
        <f t="shared" si="199"/>
        <v>0</v>
      </c>
      <c r="U124" s="5">
        <f t="shared" si="199"/>
        <v>0</v>
      </c>
      <c r="V124" s="5">
        <f t="shared" si="199"/>
        <v>0</v>
      </c>
      <c r="W124" s="5">
        <f t="shared" si="199"/>
        <v>1066.8295380450481</v>
      </c>
      <c r="X124" s="5">
        <f t="shared" si="199"/>
        <v>1782.017241519135</v>
      </c>
      <c r="Y124" s="5">
        <f t="shared" si="199"/>
        <v>2259.9648646623427</v>
      </c>
      <c r="Z124" s="5">
        <f t="shared" si="199"/>
        <v>2347.24701148852</v>
      </c>
      <c r="AA124" s="5">
        <f t="shared" si="199"/>
        <v>2220.6846387390333</v>
      </c>
      <c r="AB124" s="5">
        <f t="shared" si="199"/>
        <v>2406</v>
      </c>
      <c r="AC124" s="5">
        <f t="shared" si="199"/>
        <v>2749.4677769472269</v>
      </c>
    </row>
    <row r="125" spans="7:29" x14ac:dyDescent="0.35">
      <c r="G125" s="33" t="str">
        <f t="shared" ref="G125:G130" si="200">G116</f>
        <v>Social assistance benefits (272)</v>
      </c>
      <c r="H125" s="5">
        <f>H$80/H$220</f>
        <v>0</v>
      </c>
      <c r="I125" s="5">
        <f t="shared" ref="I125:AC125" si="201">I$80/I$220</f>
        <v>0</v>
      </c>
      <c r="J125" s="5">
        <f t="shared" si="201"/>
        <v>0</v>
      </c>
      <c r="K125" s="5">
        <f t="shared" si="201"/>
        <v>0</v>
      </c>
      <c r="L125" s="5">
        <f t="shared" si="201"/>
        <v>0</v>
      </c>
      <c r="M125" s="5">
        <f t="shared" si="201"/>
        <v>0</v>
      </c>
      <c r="N125" s="5">
        <f t="shared" si="201"/>
        <v>0</v>
      </c>
      <c r="O125" s="5">
        <f t="shared" si="201"/>
        <v>0</v>
      </c>
      <c r="P125" s="5">
        <f t="shared" si="201"/>
        <v>0</v>
      </c>
      <c r="Q125" s="5">
        <f t="shared" si="201"/>
        <v>26247.157113019264</v>
      </c>
      <c r="R125" s="5">
        <f t="shared" si="201"/>
        <v>41039.241524468162</v>
      </c>
      <c r="S125" s="5">
        <f t="shared" si="201"/>
        <v>40122.257610514411</v>
      </c>
      <c r="T125" s="5">
        <f t="shared" si="201"/>
        <v>41119.920329746325</v>
      </c>
      <c r="U125" s="5">
        <f t="shared" si="201"/>
        <v>46877.203760753575</v>
      </c>
      <c r="V125" s="5">
        <f t="shared" si="201"/>
        <v>48523.187409800012</v>
      </c>
      <c r="W125" s="5">
        <f t="shared" si="201"/>
        <v>100774.575513961</v>
      </c>
      <c r="X125" s="5">
        <f t="shared" si="201"/>
        <v>111509.28967322213</v>
      </c>
      <c r="Y125" s="5">
        <f t="shared" si="201"/>
        <v>116764.85134088772</v>
      </c>
      <c r="Z125" s="5">
        <f t="shared" si="201"/>
        <v>350802.37211219175</v>
      </c>
      <c r="AA125" s="5">
        <f t="shared" si="201"/>
        <v>317870.55122276495</v>
      </c>
      <c r="AB125" s="5">
        <f t="shared" si="201"/>
        <v>195438.32699999999</v>
      </c>
      <c r="AC125" s="5">
        <f t="shared" si="201"/>
        <v>169368.02955245928</v>
      </c>
    </row>
    <row r="126" spans="7:29" x14ac:dyDescent="0.35">
      <c r="G126" s="33" t="str">
        <f t="shared" si="200"/>
        <v>Public servant benefits (273)</v>
      </c>
      <c r="H126" s="5">
        <f>H$81/H$220</f>
        <v>0</v>
      </c>
      <c r="I126" s="5">
        <f t="shared" ref="I126:AC126" si="202">I$81/I$220</f>
        <v>0</v>
      </c>
      <c r="J126" s="5">
        <f t="shared" si="202"/>
        <v>0</v>
      </c>
      <c r="K126" s="5">
        <f t="shared" si="202"/>
        <v>0</v>
      </c>
      <c r="L126" s="5">
        <f t="shared" si="202"/>
        <v>0</v>
      </c>
      <c r="M126" s="5">
        <f t="shared" si="202"/>
        <v>0</v>
      </c>
      <c r="N126" s="5">
        <f t="shared" si="202"/>
        <v>0</v>
      </c>
      <c r="O126" s="5">
        <f t="shared" si="202"/>
        <v>0</v>
      </c>
      <c r="P126" s="5">
        <f t="shared" si="202"/>
        <v>0</v>
      </c>
      <c r="Q126" s="5">
        <f t="shared" si="202"/>
        <v>54060.075884969439</v>
      </c>
      <c r="R126" s="5">
        <f t="shared" si="202"/>
        <v>50065.986053145898</v>
      </c>
      <c r="S126" s="5">
        <f t="shared" si="202"/>
        <v>52761.131537807189</v>
      </c>
      <c r="T126" s="5">
        <f t="shared" si="202"/>
        <v>56709.614414414413</v>
      </c>
      <c r="U126" s="5">
        <f t="shared" si="202"/>
        <v>53692.528365847815</v>
      </c>
      <c r="V126" s="5">
        <f t="shared" si="202"/>
        <v>48475.606926877881</v>
      </c>
      <c r="W126" s="5">
        <f t="shared" si="202"/>
        <v>51146.420719418275</v>
      </c>
      <c r="X126" s="5">
        <f t="shared" si="202"/>
        <v>48328.568603112552</v>
      </c>
      <c r="Y126" s="5">
        <f t="shared" si="202"/>
        <v>44452.205641503002</v>
      </c>
      <c r="Z126" s="5">
        <f t="shared" si="202"/>
        <v>45394.113215954247</v>
      </c>
      <c r="AA126" s="5">
        <f t="shared" si="202"/>
        <v>43329.449679929239</v>
      </c>
      <c r="AB126" s="5">
        <f t="shared" si="202"/>
        <v>45520.327999999994</v>
      </c>
      <c r="AC126" s="5">
        <f t="shared" si="202"/>
        <v>49746.120391687851</v>
      </c>
    </row>
    <row r="127" spans="7:29" x14ac:dyDescent="0.35">
      <c r="G127" s="33" t="str">
        <f t="shared" si="200"/>
        <v>Social benefits (27)</v>
      </c>
      <c r="H127" s="5">
        <f>H$82/H$220</f>
        <v>0</v>
      </c>
      <c r="I127" s="5">
        <f t="shared" ref="I127:AC127" si="203">I$82/I$220</f>
        <v>0</v>
      </c>
      <c r="J127" s="5">
        <f t="shared" si="203"/>
        <v>0</v>
      </c>
      <c r="K127" s="5">
        <f t="shared" si="203"/>
        <v>0</v>
      </c>
      <c r="L127" s="5">
        <f t="shared" si="203"/>
        <v>0</v>
      </c>
      <c r="M127" s="5">
        <f t="shared" si="203"/>
        <v>0</v>
      </c>
      <c r="N127" s="5">
        <f t="shared" si="203"/>
        <v>0</v>
      </c>
      <c r="O127" s="5">
        <f t="shared" si="203"/>
        <v>0</v>
      </c>
      <c r="P127" s="5">
        <f t="shared" si="203"/>
        <v>0</v>
      </c>
      <c r="Q127" s="5">
        <f t="shared" si="203"/>
        <v>80307.2329979887</v>
      </c>
      <c r="R127" s="5">
        <f t="shared" si="203"/>
        <v>91105.22757761406</v>
      </c>
      <c r="S127" s="5">
        <f t="shared" si="203"/>
        <v>92883.389148321614</v>
      </c>
      <c r="T127" s="5">
        <f t="shared" si="203"/>
        <v>97829.53474416073</v>
      </c>
      <c r="U127" s="5">
        <f t="shared" si="203"/>
        <v>100569.73212660139</v>
      </c>
      <c r="V127" s="5">
        <f t="shared" si="203"/>
        <v>96998.794336677893</v>
      </c>
      <c r="W127" s="5">
        <f t="shared" si="203"/>
        <v>152987.82577142431</v>
      </c>
      <c r="X127" s="5">
        <f t="shared" si="203"/>
        <v>161619.87551785383</v>
      </c>
      <c r="Y127" s="5">
        <f t="shared" si="203"/>
        <v>163477.02184705305</v>
      </c>
      <c r="Z127" s="5">
        <f t="shared" si="203"/>
        <v>398543.73233963456</v>
      </c>
      <c r="AA127" s="5">
        <f t="shared" si="203"/>
        <v>363420.68554143317</v>
      </c>
      <c r="AB127" s="5">
        <f t="shared" si="203"/>
        <v>243364.65499999997</v>
      </c>
      <c r="AC127" s="5">
        <f t="shared" si="203"/>
        <v>221863.61772109437</v>
      </c>
    </row>
    <row r="128" spans="7:29" x14ac:dyDescent="0.35">
      <c r="G128" s="33"/>
      <c r="H128" s="19"/>
      <c r="I128" s="19"/>
      <c r="J128" s="19"/>
      <c r="K128" s="19"/>
      <c r="L128" s="19"/>
      <c r="M128" s="19"/>
      <c r="N128" s="19"/>
      <c r="O128" s="19"/>
      <c r="P128" s="19"/>
      <c r="Q128" s="19"/>
      <c r="R128" s="19"/>
      <c r="S128" s="19"/>
      <c r="T128" s="19"/>
      <c r="U128" s="19"/>
      <c r="V128" s="19"/>
      <c r="W128" s="19"/>
      <c r="X128" s="19"/>
      <c r="Y128" s="19"/>
      <c r="Z128" s="19"/>
      <c r="AA128" s="19"/>
      <c r="AB128" s="19"/>
      <c r="AC128" s="19"/>
    </row>
    <row r="129" spans="7:29" x14ac:dyDescent="0.35">
      <c r="G129" s="38" t="str">
        <f t="shared" si="200"/>
        <v>Provident fund withdrawals</v>
      </c>
      <c r="H129" s="5">
        <f>H$84/H$220</f>
        <v>0</v>
      </c>
      <c r="I129" s="5">
        <f t="shared" ref="I129:AC129" si="204">I$84/I$220</f>
        <v>0</v>
      </c>
      <c r="J129" s="5">
        <f t="shared" si="204"/>
        <v>0</v>
      </c>
      <c r="K129" s="5">
        <f t="shared" si="204"/>
        <v>0</v>
      </c>
      <c r="L129" s="5">
        <f t="shared" si="204"/>
        <v>0</v>
      </c>
      <c r="M129" s="5">
        <f t="shared" si="204"/>
        <v>0</v>
      </c>
      <c r="N129" s="5">
        <f t="shared" si="204"/>
        <v>0</v>
      </c>
      <c r="O129" s="5">
        <f t="shared" si="204"/>
        <v>0</v>
      </c>
      <c r="P129" s="5">
        <f t="shared" si="204"/>
        <v>339426.25599999999</v>
      </c>
      <c r="Q129" s="5">
        <f t="shared" si="204"/>
        <v>331214.12547381449</v>
      </c>
      <c r="R129" s="5">
        <f t="shared" si="204"/>
        <v>310314.47793730738</v>
      </c>
      <c r="S129" s="5">
        <f t="shared" si="204"/>
        <v>309676.96607682027</v>
      </c>
      <c r="T129" s="5">
        <f t="shared" si="204"/>
        <v>336229.84130496922</v>
      </c>
      <c r="U129" s="5">
        <f t="shared" si="204"/>
        <v>638022.26785159414</v>
      </c>
      <c r="V129" s="5">
        <f t="shared" si="204"/>
        <v>298453.13442375092</v>
      </c>
      <c r="W129" s="5">
        <f t="shared" si="204"/>
        <v>325697.72381746297</v>
      </c>
      <c r="X129" s="5">
        <f t="shared" si="204"/>
        <v>350841.45801941492</v>
      </c>
      <c r="Y129" s="5">
        <f t="shared" si="204"/>
        <v>458745.96318282868</v>
      </c>
      <c r="Z129" s="5">
        <f t="shared" si="204"/>
        <v>524932.3259347931</v>
      </c>
      <c r="AA129" s="5">
        <f t="shared" si="204"/>
        <v>452594.27541417314</v>
      </c>
      <c r="AB129" s="5">
        <f t="shared" si="204"/>
        <v>374816</v>
      </c>
      <c r="AC129" s="5">
        <f t="shared" si="204"/>
        <v>0</v>
      </c>
    </row>
    <row r="130" spans="7:29" x14ac:dyDescent="0.35">
      <c r="G130" s="62" t="str">
        <f t="shared" si="200"/>
        <v>Social benefits (27) + provident fund withdrawals</v>
      </c>
      <c r="H130" s="5">
        <f>H$85/H$220</f>
        <v>0</v>
      </c>
      <c r="I130" s="5">
        <f t="shared" ref="I130:AC130" si="205">I$85/I$220</f>
        <v>0</v>
      </c>
      <c r="J130" s="5">
        <f t="shared" si="205"/>
        <v>0</v>
      </c>
      <c r="K130" s="5">
        <f t="shared" si="205"/>
        <v>0</v>
      </c>
      <c r="L130" s="5">
        <f t="shared" si="205"/>
        <v>0</v>
      </c>
      <c r="M130" s="5">
        <f t="shared" si="205"/>
        <v>0</v>
      </c>
      <c r="N130" s="5">
        <f t="shared" si="205"/>
        <v>0</v>
      </c>
      <c r="O130" s="5">
        <f t="shared" si="205"/>
        <v>0</v>
      </c>
      <c r="P130" s="5">
        <f t="shared" si="205"/>
        <v>339426.25599999999</v>
      </c>
      <c r="Q130" s="5">
        <f t="shared" si="205"/>
        <v>411521.35847180319</v>
      </c>
      <c r="R130" s="5">
        <f t="shared" si="205"/>
        <v>401419.70551492146</v>
      </c>
      <c r="S130" s="5">
        <f t="shared" si="205"/>
        <v>402560.35522514186</v>
      </c>
      <c r="T130" s="5">
        <f t="shared" si="205"/>
        <v>434059.37604912999</v>
      </c>
      <c r="U130" s="5">
        <f t="shared" si="205"/>
        <v>738591.99997819553</v>
      </c>
      <c r="V130" s="5">
        <f t="shared" si="205"/>
        <v>395451.9287604288</v>
      </c>
      <c r="W130" s="5">
        <f t="shared" si="205"/>
        <v>478685.54958888731</v>
      </c>
      <c r="X130" s="5">
        <f t="shared" si="205"/>
        <v>512461.33353726874</v>
      </c>
      <c r="Y130" s="5">
        <f t="shared" si="205"/>
        <v>622222.9850298817</v>
      </c>
      <c r="Z130" s="5">
        <f t="shared" si="205"/>
        <v>923476.05827442766</v>
      </c>
      <c r="AA130" s="5">
        <f t="shared" si="205"/>
        <v>816014.96095560631</v>
      </c>
      <c r="AB130" s="5">
        <f t="shared" si="205"/>
        <v>618180.65500000003</v>
      </c>
      <c r="AC130" s="5">
        <f t="shared" si="205"/>
        <v>221863.61772109437</v>
      </c>
    </row>
    <row r="133" spans="7:29" x14ac:dyDescent="0.35">
      <c r="G133" s="109" t="s">
        <v>172</v>
      </c>
      <c r="H133" s="109"/>
      <c r="I133" s="109"/>
      <c r="J133" s="109"/>
      <c r="K133" s="109"/>
      <c r="L133" s="109"/>
      <c r="M133" s="109"/>
      <c r="N133" s="109"/>
      <c r="O133" s="109"/>
      <c r="P133" s="109"/>
      <c r="Q133" s="109"/>
      <c r="R133" s="109"/>
      <c r="S133" s="109"/>
      <c r="T133" s="109"/>
      <c r="U133" s="109"/>
      <c r="V133" s="109"/>
      <c r="W133" s="109"/>
      <c r="X133" s="109"/>
      <c r="Y133" s="109"/>
      <c r="Z133" s="109"/>
      <c r="AA133" s="109"/>
      <c r="AB133" s="109"/>
      <c r="AC133" s="109"/>
    </row>
    <row r="134" spans="7:29" x14ac:dyDescent="0.35">
      <c r="G134" s="4" t="s">
        <v>48</v>
      </c>
      <c r="H134" s="5">
        <f t="shared" ref="H134:Q142" si="206">SUMIFS(H$10:H$53,$F$10:$F$53,$G$143,$G$10:$G$53,$G134)</f>
        <v>0</v>
      </c>
      <c r="I134" s="5">
        <f t="shared" si="206"/>
        <v>0</v>
      </c>
      <c r="J134" s="5">
        <f t="shared" si="206"/>
        <v>0</v>
      </c>
      <c r="K134" s="5">
        <f t="shared" si="206"/>
        <v>0</v>
      </c>
      <c r="L134" s="5">
        <f t="shared" si="206"/>
        <v>0</v>
      </c>
      <c r="M134" s="5">
        <f t="shared" si="206"/>
        <v>0</v>
      </c>
      <c r="N134" s="5">
        <f t="shared" si="206"/>
        <v>0</v>
      </c>
      <c r="O134" s="5">
        <f t="shared" si="206"/>
        <v>0</v>
      </c>
      <c r="P134" s="5">
        <f t="shared" si="206"/>
        <v>0</v>
      </c>
      <c r="Q134" s="5">
        <f t="shared" si="206"/>
        <v>1000</v>
      </c>
      <c r="R134" s="5">
        <f t="shared" ref="R134:AC142" si="207">SUMIFS(R$10:R$53,$F$10:$F$53,$G$143,$G$10:$G$53,$G134)</f>
        <v>1000</v>
      </c>
      <c r="S134" s="5">
        <f t="shared" si="207"/>
        <v>1000</v>
      </c>
      <c r="T134" s="5">
        <f t="shared" si="207"/>
        <v>1000</v>
      </c>
      <c r="U134" s="5">
        <f t="shared" si="207"/>
        <v>1000</v>
      </c>
      <c r="V134" s="5">
        <f t="shared" si="207"/>
        <v>1000</v>
      </c>
      <c r="W134" s="5">
        <f t="shared" si="207"/>
        <v>8974.7360000000008</v>
      </c>
      <c r="X134" s="5">
        <f t="shared" si="207"/>
        <v>8150.5190000000002</v>
      </c>
      <c r="Y134" s="5">
        <f t="shared" si="207"/>
        <v>6600</v>
      </c>
      <c r="Z134" s="5">
        <f t="shared" si="207"/>
        <v>10656</v>
      </c>
      <c r="AA134" s="5">
        <f t="shared" si="207"/>
        <v>11388.540999999999</v>
      </c>
      <c r="AB134" s="5">
        <f t="shared" si="207"/>
        <v>13744.433999999999</v>
      </c>
      <c r="AC134" s="5">
        <f t="shared" si="207"/>
        <v>17476.483</v>
      </c>
    </row>
    <row r="135" spans="7:29" x14ac:dyDescent="0.35">
      <c r="G135" s="4" t="s">
        <v>29</v>
      </c>
      <c r="H135" s="5">
        <f t="shared" si="206"/>
        <v>0</v>
      </c>
      <c r="I135" s="5">
        <f t="shared" si="206"/>
        <v>0</v>
      </c>
      <c r="J135" s="5">
        <f t="shared" si="206"/>
        <v>0</v>
      </c>
      <c r="K135" s="5">
        <f t="shared" si="206"/>
        <v>0</v>
      </c>
      <c r="L135" s="5">
        <f t="shared" si="206"/>
        <v>0</v>
      </c>
      <c r="M135" s="5">
        <f t="shared" si="206"/>
        <v>0</v>
      </c>
      <c r="N135" s="5">
        <f t="shared" si="206"/>
        <v>0</v>
      </c>
      <c r="O135" s="5">
        <f t="shared" si="206"/>
        <v>0</v>
      </c>
      <c r="P135" s="5">
        <f t="shared" si="206"/>
        <v>0</v>
      </c>
      <c r="Q135" s="5">
        <f t="shared" si="206"/>
        <v>0</v>
      </c>
      <c r="R135" s="5">
        <f t="shared" si="207"/>
        <v>3390</v>
      </c>
      <c r="S135" s="5">
        <f t="shared" si="207"/>
        <v>3150</v>
      </c>
      <c r="T135" s="5">
        <f t="shared" si="207"/>
        <v>8000</v>
      </c>
      <c r="U135" s="5">
        <f t="shared" si="207"/>
        <v>13150</v>
      </c>
      <c r="V135" s="5">
        <f t="shared" si="207"/>
        <v>14000</v>
      </c>
      <c r="W135" s="5">
        <f t="shared" si="207"/>
        <v>37220.35</v>
      </c>
      <c r="X135" s="5">
        <f t="shared" si="207"/>
        <v>47454.559999999998</v>
      </c>
      <c r="Y135" s="5">
        <f t="shared" si="207"/>
        <v>56000</v>
      </c>
      <c r="Z135" s="5">
        <f t="shared" si="207"/>
        <v>61901</v>
      </c>
      <c r="AA135" s="5">
        <f t="shared" si="207"/>
        <v>60056.957999999999</v>
      </c>
      <c r="AB135" s="5">
        <f t="shared" si="207"/>
        <v>73201.279999999999</v>
      </c>
      <c r="AC135" s="5">
        <f t="shared" si="207"/>
        <v>88656</v>
      </c>
    </row>
    <row r="136" spans="7:29" x14ac:dyDescent="0.35">
      <c r="G136" s="4" t="s">
        <v>118</v>
      </c>
      <c r="H136" s="5">
        <f t="shared" si="206"/>
        <v>0</v>
      </c>
      <c r="I136" s="5">
        <f t="shared" si="206"/>
        <v>0</v>
      </c>
      <c r="J136" s="5">
        <f t="shared" si="206"/>
        <v>0</v>
      </c>
      <c r="K136" s="5">
        <f t="shared" si="206"/>
        <v>0</v>
      </c>
      <c r="L136" s="5">
        <f t="shared" si="206"/>
        <v>0</v>
      </c>
      <c r="M136" s="5">
        <f t="shared" si="206"/>
        <v>0</v>
      </c>
      <c r="N136" s="5">
        <f t="shared" si="206"/>
        <v>0</v>
      </c>
      <c r="O136" s="5">
        <f t="shared" si="206"/>
        <v>0</v>
      </c>
      <c r="P136" s="5">
        <f t="shared" si="206"/>
        <v>0</v>
      </c>
      <c r="Q136" s="5">
        <f t="shared" si="206"/>
        <v>0</v>
      </c>
      <c r="R136" s="5">
        <f t="shared" si="207"/>
        <v>0</v>
      </c>
      <c r="S136" s="5">
        <f t="shared" si="207"/>
        <v>0</v>
      </c>
      <c r="T136" s="5">
        <f t="shared" si="207"/>
        <v>0</v>
      </c>
      <c r="U136" s="5">
        <f t="shared" si="207"/>
        <v>0</v>
      </c>
      <c r="V136" s="5">
        <f t="shared" si="207"/>
        <v>0</v>
      </c>
      <c r="W136" s="5">
        <f t="shared" si="207"/>
        <v>0</v>
      </c>
      <c r="X136" s="5">
        <f t="shared" si="207"/>
        <v>0</v>
      </c>
      <c r="Y136" s="5">
        <f t="shared" si="207"/>
        <v>0</v>
      </c>
      <c r="Z136" s="5">
        <f t="shared" si="207"/>
        <v>0</v>
      </c>
      <c r="AA136" s="5">
        <f t="shared" si="207"/>
        <v>0</v>
      </c>
      <c r="AB136" s="5">
        <f t="shared" si="207"/>
        <v>0</v>
      </c>
      <c r="AC136" s="5">
        <f t="shared" si="207"/>
        <v>0</v>
      </c>
    </row>
    <row r="137" spans="7:29" x14ac:dyDescent="0.35">
      <c r="G137" s="4" t="s">
        <v>46</v>
      </c>
      <c r="H137" s="5">
        <f t="shared" si="206"/>
        <v>0</v>
      </c>
      <c r="I137" s="5">
        <f t="shared" si="206"/>
        <v>0</v>
      </c>
      <c r="J137" s="5">
        <f t="shared" si="206"/>
        <v>0</v>
      </c>
      <c r="K137" s="5">
        <f t="shared" si="206"/>
        <v>0</v>
      </c>
      <c r="L137" s="5">
        <f t="shared" si="206"/>
        <v>0</v>
      </c>
      <c r="M137" s="5">
        <f t="shared" si="206"/>
        <v>0</v>
      </c>
      <c r="N137" s="5">
        <f t="shared" si="206"/>
        <v>0</v>
      </c>
      <c r="O137" s="5">
        <f t="shared" si="206"/>
        <v>0</v>
      </c>
      <c r="P137" s="5">
        <f t="shared" si="206"/>
        <v>0</v>
      </c>
      <c r="Q137" s="5">
        <f t="shared" si="206"/>
        <v>4400</v>
      </c>
      <c r="R137" s="5">
        <f t="shared" si="207"/>
        <v>6140</v>
      </c>
      <c r="S137" s="5">
        <f t="shared" si="207"/>
        <v>6045.43</v>
      </c>
      <c r="T137" s="5">
        <f t="shared" si="207"/>
        <v>3000</v>
      </c>
      <c r="U137" s="5">
        <f t="shared" si="207"/>
        <v>4200</v>
      </c>
      <c r="V137" s="5">
        <f t="shared" si="207"/>
        <v>5000</v>
      </c>
      <c r="W137" s="5">
        <f t="shared" si="207"/>
        <v>9715.7240000000002</v>
      </c>
      <c r="X137" s="5">
        <f t="shared" si="207"/>
        <v>12221.071</v>
      </c>
      <c r="Y137" s="5">
        <f t="shared" si="207"/>
        <v>9400</v>
      </c>
      <c r="Z137" s="5">
        <f t="shared" si="207"/>
        <v>13886</v>
      </c>
      <c r="AA137" s="5">
        <f t="shared" si="207"/>
        <v>12097.7</v>
      </c>
      <c r="AB137" s="5">
        <f t="shared" si="207"/>
        <v>65839.212999999989</v>
      </c>
      <c r="AC137" s="5">
        <f t="shared" si="207"/>
        <v>21111.48</v>
      </c>
    </row>
    <row r="138" spans="7:29" x14ac:dyDescent="0.35">
      <c r="G138" s="4" t="s">
        <v>125</v>
      </c>
      <c r="H138" s="5">
        <f t="shared" si="206"/>
        <v>0</v>
      </c>
      <c r="I138" s="5">
        <f t="shared" si="206"/>
        <v>0</v>
      </c>
      <c r="J138" s="5">
        <f t="shared" si="206"/>
        <v>0</v>
      </c>
      <c r="K138" s="5">
        <f t="shared" si="206"/>
        <v>0</v>
      </c>
      <c r="L138" s="5">
        <f t="shared" si="206"/>
        <v>0</v>
      </c>
      <c r="M138" s="5">
        <f t="shared" si="206"/>
        <v>0</v>
      </c>
      <c r="N138" s="5">
        <f t="shared" si="206"/>
        <v>0</v>
      </c>
      <c r="O138" s="5">
        <f t="shared" si="206"/>
        <v>0</v>
      </c>
      <c r="P138" s="5">
        <f t="shared" si="206"/>
        <v>0</v>
      </c>
      <c r="Q138" s="5">
        <f t="shared" si="206"/>
        <v>0</v>
      </c>
      <c r="R138" s="5">
        <f t="shared" si="207"/>
        <v>0</v>
      </c>
      <c r="S138" s="5">
        <f t="shared" si="207"/>
        <v>0</v>
      </c>
      <c r="T138" s="5">
        <f t="shared" si="207"/>
        <v>0</v>
      </c>
      <c r="U138" s="5">
        <f t="shared" si="207"/>
        <v>0</v>
      </c>
      <c r="V138" s="5">
        <f t="shared" si="207"/>
        <v>0</v>
      </c>
      <c r="W138" s="5">
        <f t="shared" si="207"/>
        <v>0</v>
      </c>
      <c r="X138" s="5">
        <f t="shared" si="207"/>
        <v>0</v>
      </c>
      <c r="Y138" s="5">
        <f t="shared" si="207"/>
        <v>0</v>
      </c>
      <c r="Z138" s="5">
        <f t="shared" si="207"/>
        <v>191301.9</v>
      </c>
      <c r="AA138" s="5">
        <f t="shared" si="207"/>
        <v>193150.8</v>
      </c>
      <c r="AB138" s="5">
        <f t="shared" si="207"/>
        <v>0</v>
      </c>
      <c r="AC138" s="5">
        <f t="shared" si="207"/>
        <v>0</v>
      </c>
    </row>
    <row r="139" spans="7:29" x14ac:dyDescent="0.35">
      <c r="G139" s="4" t="s">
        <v>53</v>
      </c>
      <c r="H139" s="5">
        <f t="shared" si="206"/>
        <v>0</v>
      </c>
      <c r="I139" s="5">
        <f t="shared" si="206"/>
        <v>0</v>
      </c>
      <c r="J139" s="5">
        <f t="shared" si="206"/>
        <v>0</v>
      </c>
      <c r="K139" s="5">
        <f t="shared" si="206"/>
        <v>0</v>
      </c>
      <c r="L139" s="5">
        <f t="shared" si="206"/>
        <v>0</v>
      </c>
      <c r="M139" s="5">
        <f t="shared" si="206"/>
        <v>0</v>
      </c>
      <c r="N139" s="5">
        <f t="shared" si="206"/>
        <v>0</v>
      </c>
      <c r="O139" s="5">
        <f t="shared" si="206"/>
        <v>0</v>
      </c>
      <c r="P139" s="5">
        <f t="shared" si="206"/>
        <v>0</v>
      </c>
      <c r="Q139" s="5">
        <f t="shared" si="206"/>
        <v>600</v>
      </c>
      <c r="R139" s="5">
        <f t="shared" si="207"/>
        <v>600</v>
      </c>
      <c r="S139" s="5">
        <f t="shared" si="207"/>
        <v>1000</v>
      </c>
      <c r="T139" s="5">
        <f t="shared" si="207"/>
        <v>500</v>
      </c>
      <c r="U139" s="5">
        <f t="shared" si="207"/>
        <v>500</v>
      </c>
      <c r="V139" s="5">
        <f t="shared" si="207"/>
        <v>500</v>
      </c>
      <c r="W139" s="5">
        <f t="shared" si="207"/>
        <v>500</v>
      </c>
      <c r="X139" s="5">
        <f t="shared" si="207"/>
        <v>500</v>
      </c>
      <c r="Y139" s="5">
        <f t="shared" si="207"/>
        <v>500</v>
      </c>
      <c r="Z139" s="5">
        <f t="shared" si="207"/>
        <v>400</v>
      </c>
      <c r="AA139" s="5">
        <f t="shared" si="207"/>
        <v>100</v>
      </c>
      <c r="AB139" s="5">
        <f t="shared" si="207"/>
        <v>290</v>
      </c>
      <c r="AC139" s="5">
        <f t="shared" si="207"/>
        <v>500</v>
      </c>
    </row>
    <row r="140" spans="7:29" x14ac:dyDescent="0.35">
      <c r="G140" s="4" t="s">
        <v>43</v>
      </c>
      <c r="H140" s="5">
        <f t="shared" si="206"/>
        <v>0</v>
      </c>
      <c r="I140" s="5">
        <f t="shared" si="206"/>
        <v>0</v>
      </c>
      <c r="J140" s="5">
        <f t="shared" si="206"/>
        <v>0</v>
      </c>
      <c r="K140" s="5">
        <f t="shared" si="206"/>
        <v>0</v>
      </c>
      <c r="L140" s="5">
        <f t="shared" si="206"/>
        <v>0</v>
      </c>
      <c r="M140" s="5">
        <f t="shared" si="206"/>
        <v>0</v>
      </c>
      <c r="N140" s="5">
        <f t="shared" si="206"/>
        <v>0</v>
      </c>
      <c r="O140" s="5">
        <f t="shared" si="206"/>
        <v>0</v>
      </c>
      <c r="P140" s="5">
        <f t="shared" si="206"/>
        <v>0</v>
      </c>
      <c r="Q140" s="5">
        <f t="shared" si="206"/>
        <v>15000</v>
      </c>
      <c r="R140" s="5">
        <f t="shared" si="207"/>
        <v>22660</v>
      </c>
      <c r="S140" s="5">
        <f t="shared" si="207"/>
        <v>22011.22</v>
      </c>
      <c r="T140" s="5">
        <f t="shared" si="207"/>
        <v>22000</v>
      </c>
      <c r="U140" s="5">
        <f t="shared" si="207"/>
        <v>22000</v>
      </c>
      <c r="V140" s="5">
        <f t="shared" si="207"/>
        <v>23200</v>
      </c>
      <c r="W140" s="5">
        <f t="shared" si="207"/>
        <v>38050.930999999997</v>
      </c>
      <c r="X140" s="5">
        <f t="shared" si="207"/>
        <v>38050.930999999997</v>
      </c>
      <c r="Y140" s="5">
        <f t="shared" si="207"/>
        <v>36000</v>
      </c>
      <c r="Z140" s="5">
        <f t="shared" si="207"/>
        <v>38336</v>
      </c>
      <c r="AA140" s="5">
        <f t="shared" si="207"/>
        <v>31667.542000000001</v>
      </c>
      <c r="AB140" s="5">
        <f t="shared" si="207"/>
        <v>38042.36</v>
      </c>
      <c r="AC140" s="5">
        <f t="shared" si="207"/>
        <v>45752</v>
      </c>
    </row>
    <row r="141" spans="7:29" x14ac:dyDescent="0.35">
      <c r="G141" s="4" t="s">
        <v>173</v>
      </c>
      <c r="H141" s="5">
        <f t="shared" si="206"/>
        <v>0</v>
      </c>
      <c r="I141" s="5">
        <f t="shared" si="206"/>
        <v>0</v>
      </c>
      <c r="J141" s="5">
        <f t="shared" si="206"/>
        <v>0</v>
      </c>
      <c r="K141" s="5">
        <f t="shared" si="206"/>
        <v>0</v>
      </c>
      <c r="L141" s="5">
        <f t="shared" si="206"/>
        <v>0</v>
      </c>
      <c r="M141" s="5">
        <f t="shared" si="206"/>
        <v>0</v>
      </c>
      <c r="N141" s="5">
        <f t="shared" si="206"/>
        <v>0</v>
      </c>
      <c r="O141" s="5">
        <f t="shared" si="206"/>
        <v>0</v>
      </c>
      <c r="P141" s="5">
        <f t="shared" si="206"/>
        <v>0</v>
      </c>
      <c r="Q141" s="5">
        <f t="shared" si="206"/>
        <v>0</v>
      </c>
      <c r="R141" s="5">
        <f t="shared" si="207"/>
        <v>0</v>
      </c>
      <c r="S141" s="5">
        <f t="shared" si="207"/>
        <v>0</v>
      </c>
      <c r="T141" s="5">
        <f t="shared" si="207"/>
        <v>0</v>
      </c>
      <c r="U141" s="5">
        <f t="shared" si="207"/>
        <v>0</v>
      </c>
      <c r="V141" s="5">
        <f t="shared" si="207"/>
        <v>0</v>
      </c>
      <c r="W141" s="5">
        <f t="shared" si="207"/>
        <v>0</v>
      </c>
      <c r="X141" s="5">
        <f t="shared" si="207"/>
        <v>0</v>
      </c>
      <c r="Y141" s="5">
        <f t="shared" si="207"/>
        <v>0</v>
      </c>
      <c r="Z141" s="5">
        <f t="shared" si="207"/>
        <v>0</v>
      </c>
      <c r="AA141" s="5">
        <f t="shared" si="207"/>
        <v>0</v>
      </c>
      <c r="AB141" s="5">
        <f t="shared" si="207"/>
        <v>0</v>
      </c>
      <c r="AC141" s="5">
        <f t="shared" si="207"/>
        <v>0</v>
      </c>
    </row>
    <row r="142" spans="7:29" x14ac:dyDescent="0.35">
      <c r="G142" s="4" t="s">
        <v>101</v>
      </c>
      <c r="H142" s="5">
        <f t="shared" si="206"/>
        <v>0</v>
      </c>
      <c r="I142" s="5">
        <f t="shared" si="206"/>
        <v>0</v>
      </c>
      <c r="J142" s="5">
        <f t="shared" si="206"/>
        <v>0</v>
      </c>
      <c r="K142" s="5">
        <f t="shared" si="206"/>
        <v>0</v>
      </c>
      <c r="L142" s="5">
        <f t="shared" si="206"/>
        <v>0</v>
      </c>
      <c r="M142" s="5">
        <f t="shared" si="206"/>
        <v>0</v>
      </c>
      <c r="N142" s="5">
        <f t="shared" si="206"/>
        <v>0</v>
      </c>
      <c r="O142" s="5">
        <f t="shared" si="206"/>
        <v>0</v>
      </c>
      <c r="P142" s="5">
        <f t="shared" si="206"/>
        <v>0</v>
      </c>
      <c r="Q142" s="5">
        <f t="shared" si="206"/>
        <v>0</v>
      </c>
      <c r="R142" s="5">
        <f t="shared" si="207"/>
        <v>0</v>
      </c>
      <c r="S142" s="5">
        <f t="shared" si="207"/>
        <v>0</v>
      </c>
      <c r="T142" s="5">
        <f t="shared" si="207"/>
        <v>0</v>
      </c>
      <c r="U142" s="5">
        <f t="shared" si="207"/>
        <v>0</v>
      </c>
      <c r="V142" s="5">
        <f t="shared" si="207"/>
        <v>0</v>
      </c>
      <c r="W142" s="5">
        <f t="shared" si="207"/>
        <v>0</v>
      </c>
      <c r="X142" s="5">
        <f t="shared" si="207"/>
        <v>0</v>
      </c>
      <c r="Y142" s="5">
        <f t="shared" si="207"/>
        <v>0</v>
      </c>
      <c r="Z142" s="5">
        <f t="shared" si="207"/>
        <v>9998.4940000000006</v>
      </c>
      <c r="AA142" s="5">
        <f t="shared" si="207"/>
        <v>150</v>
      </c>
      <c r="AB142" s="5">
        <f t="shared" si="207"/>
        <v>4321.04</v>
      </c>
      <c r="AC142" s="5">
        <f t="shared" si="207"/>
        <v>1800</v>
      </c>
    </row>
    <row r="143" spans="7:29" x14ac:dyDescent="0.35">
      <c r="G143" s="33" t="s">
        <v>28</v>
      </c>
      <c r="H143" s="23">
        <f t="shared" ref="H143" si="208">SUM(H134:H142)</f>
        <v>0</v>
      </c>
      <c r="I143" s="23">
        <f t="shared" ref="I143" si="209">SUM(I134:I142)</f>
        <v>0</v>
      </c>
      <c r="J143" s="23">
        <f t="shared" ref="J143" si="210">SUM(J134:J142)</f>
        <v>0</v>
      </c>
      <c r="K143" s="23">
        <f t="shared" ref="K143" si="211">SUM(K134:K142)</f>
        <v>0</v>
      </c>
      <c r="L143" s="23">
        <f t="shared" ref="L143" si="212">SUM(L134:L142)</f>
        <v>0</v>
      </c>
      <c r="M143" s="23">
        <f t="shared" ref="M143" si="213">SUM(M134:M142)</f>
        <v>0</v>
      </c>
      <c r="N143" s="23">
        <f t="shared" ref="N143" si="214">SUM(N134:N142)</f>
        <v>0</v>
      </c>
      <c r="O143" s="23">
        <f t="shared" ref="O143" si="215">SUM(O134:O142)</f>
        <v>0</v>
      </c>
      <c r="P143" s="23">
        <f t="shared" ref="P143" si="216">SUM(P134:P142)</f>
        <v>0</v>
      </c>
      <c r="Q143" s="23">
        <f t="shared" ref="Q143" si="217">SUM(Q134:Q142)</f>
        <v>21000</v>
      </c>
      <c r="R143" s="23">
        <f t="shared" ref="R143" si="218">SUM(R134:R142)</f>
        <v>33790</v>
      </c>
      <c r="S143" s="23">
        <f t="shared" ref="S143" si="219">SUM(S134:S142)</f>
        <v>33206.65</v>
      </c>
      <c r="T143" s="23">
        <f t="shared" ref="T143" si="220">SUM(T134:T142)</f>
        <v>34500</v>
      </c>
      <c r="U143" s="23">
        <f t="shared" ref="U143" si="221">SUM(U134:U142)</f>
        <v>40850</v>
      </c>
      <c r="V143" s="23">
        <f t="shared" ref="V143" si="222">SUM(V134:V142)</f>
        <v>43700</v>
      </c>
      <c r="W143" s="23">
        <f t="shared" ref="W143" si="223">SUM(W134:W142)</f>
        <v>94461.740999999995</v>
      </c>
      <c r="X143" s="23">
        <f t="shared" ref="X143" si="224">SUM(X134:X142)</f>
        <v>106377.08099999999</v>
      </c>
      <c r="Y143" s="23">
        <f t="shared" ref="Y143" si="225">SUM(Y134:Y142)</f>
        <v>108500</v>
      </c>
      <c r="Z143" s="23">
        <f t="shared" ref="Z143" si="226">SUM(Z134:Z142)</f>
        <v>326479.39400000003</v>
      </c>
      <c r="AA143" s="23">
        <f t="shared" ref="AA143" si="227">SUM(AA134:AA142)</f>
        <v>308611.54099999997</v>
      </c>
      <c r="AB143" s="23">
        <f t="shared" ref="AB143" si="228">SUM(AB134:AB142)</f>
        <v>195438.32699999996</v>
      </c>
      <c r="AC143" s="23">
        <f t="shared" ref="AC143" si="229">SUM(AC134:AC142)</f>
        <v>175295.96299999999</v>
      </c>
    </row>
    <row r="145" spans="7:29" x14ac:dyDescent="0.35">
      <c r="G145" s="116" t="s">
        <v>174</v>
      </c>
      <c r="H145" s="117"/>
      <c r="I145" s="117"/>
      <c r="J145" s="117"/>
      <c r="K145" s="117"/>
      <c r="L145" s="117"/>
      <c r="M145" s="117"/>
      <c r="N145" s="117"/>
      <c r="O145" s="117"/>
      <c r="P145" s="117"/>
      <c r="Q145" s="117"/>
      <c r="R145" s="117"/>
      <c r="S145" s="117"/>
      <c r="T145" s="117"/>
      <c r="U145" s="117"/>
      <c r="V145" s="117"/>
      <c r="W145" s="117"/>
      <c r="X145" s="117"/>
      <c r="Y145" s="117"/>
      <c r="Z145" s="117"/>
      <c r="AA145" s="117"/>
      <c r="AB145" s="117"/>
      <c r="AC145" s="117"/>
    </row>
    <row r="146" spans="7:29" x14ac:dyDescent="0.35">
      <c r="G146" s="4" t="s">
        <v>48</v>
      </c>
      <c r="H146" s="49">
        <f t="shared" ref="H146:Q146" si="230">H134</f>
        <v>0</v>
      </c>
      <c r="I146" s="49">
        <f t="shared" si="230"/>
        <v>0</v>
      </c>
      <c r="J146" s="49">
        <f t="shared" si="230"/>
        <v>0</v>
      </c>
      <c r="K146" s="49">
        <f t="shared" si="230"/>
        <v>0</v>
      </c>
      <c r="L146" s="49">
        <f t="shared" si="230"/>
        <v>0</v>
      </c>
      <c r="M146" s="49">
        <f t="shared" si="230"/>
        <v>0</v>
      </c>
      <c r="N146" s="49">
        <f t="shared" si="230"/>
        <v>0</v>
      </c>
      <c r="O146" s="49">
        <f t="shared" si="230"/>
        <v>0</v>
      </c>
      <c r="P146" s="49">
        <f t="shared" si="230"/>
        <v>0</v>
      </c>
      <c r="Q146" s="49">
        <f t="shared" si="230"/>
        <v>1000</v>
      </c>
      <c r="R146" s="49">
        <f>R134</f>
        <v>1000</v>
      </c>
      <c r="S146" s="49">
        <f t="shared" ref="S146:AB146" si="231">S134</f>
        <v>1000</v>
      </c>
      <c r="T146" s="49">
        <f t="shared" si="231"/>
        <v>1000</v>
      </c>
      <c r="U146" s="49">
        <f t="shared" si="231"/>
        <v>1000</v>
      </c>
      <c r="V146" s="49">
        <f t="shared" si="231"/>
        <v>1000</v>
      </c>
      <c r="W146" s="49">
        <f t="shared" si="231"/>
        <v>8974.7360000000008</v>
      </c>
      <c r="X146" s="49">
        <f t="shared" si="231"/>
        <v>8150.5190000000002</v>
      </c>
      <c r="Y146" s="49">
        <f t="shared" si="231"/>
        <v>6600</v>
      </c>
      <c r="Z146" s="49">
        <f t="shared" si="231"/>
        <v>10656</v>
      </c>
      <c r="AA146" s="49">
        <f t="shared" si="231"/>
        <v>11388.540999999999</v>
      </c>
      <c r="AB146" s="49">
        <f t="shared" si="231"/>
        <v>13744.433999999999</v>
      </c>
      <c r="AC146" s="49">
        <f>AC134</f>
        <v>17476.483</v>
      </c>
    </row>
    <row r="147" spans="7:29" x14ac:dyDescent="0.35">
      <c r="G147" s="4" t="s">
        <v>175</v>
      </c>
      <c r="H147" s="49">
        <f t="shared" ref="H147:Q147" si="232">H135+H136</f>
        <v>0</v>
      </c>
      <c r="I147" s="49">
        <f t="shared" si="232"/>
        <v>0</v>
      </c>
      <c r="J147" s="49">
        <f t="shared" si="232"/>
        <v>0</v>
      </c>
      <c r="K147" s="49">
        <f t="shared" si="232"/>
        <v>0</v>
      </c>
      <c r="L147" s="49">
        <f t="shared" si="232"/>
        <v>0</v>
      </c>
      <c r="M147" s="49">
        <f t="shared" si="232"/>
        <v>0</v>
      </c>
      <c r="N147" s="49">
        <f t="shared" si="232"/>
        <v>0</v>
      </c>
      <c r="O147" s="49">
        <f t="shared" si="232"/>
        <v>0</v>
      </c>
      <c r="P147" s="49">
        <f t="shared" si="232"/>
        <v>0</v>
      </c>
      <c r="Q147" s="49">
        <f t="shared" si="232"/>
        <v>0</v>
      </c>
      <c r="R147" s="49">
        <f>R135+R136</f>
        <v>3390</v>
      </c>
      <c r="S147" s="49">
        <f t="shared" ref="S147:AB147" si="233">S135+S136</f>
        <v>3150</v>
      </c>
      <c r="T147" s="49">
        <f t="shared" si="233"/>
        <v>8000</v>
      </c>
      <c r="U147" s="49">
        <f t="shared" si="233"/>
        <v>13150</v>
      </c>
      <c r="V147" s="49">
        <f t="shared" si="233"/>
        <v>14000</v>
      </c>
      <c r="W147" s="49">
        <f t="shared" si="233"/>
        <v>37220.35</v>
      </c>
      <c r="X147" s="49">
        <f t="shared" si="233"/>
        <v>47454.559999999998</v>
      </c>
      <c r="Y147" s="49">
        <f t="shared" si="233"/>
        <v>56000</v>
      </c>
      <c r="Z147" s="49">
        <f t="shared" si="233"/>
        <v>61901</v>
      </c>
      <c r="AA147" s="49">
        <f t="shared" si="233"/>
        <v>60056.957999999999</v>
      </c>
      <c r="AB147" s="49">
        <f t="shared" si="233"/>
        <v>73201.279999999999</v>
      </c>
      <c r="AC147" s="49">
        <f>AC135+AC136</f>
        <v>88656</v>
      </c>
    </row>
    <row r="148" spans="7:29" x14ac:dyDescent="0.35">
      <c r="G148" s="4" t="s">
        <v>46</v>
      </c>
      <c r="H148" s="49">
        <f t="shared" ref="H148:Q148" si="234">H137</f>
        <v>0</v>
      </c>
      <c r="I148" s="49">
        <f t="shared" si="234"/>
        <v>0</v>
      </c>
      <c r="J148" s="49">
        <f t="shared" si="234"/>
        <v>0</v>
      </c>
      <c r="K148" s="49">
        <f t="shared" si="234"/>
        <v>0</v>
      </c>
      <c r="L148" s="49">
        <f t="shared" si="234"/>
        <v>0</v>
      </c>
      <c r="M148" s="49">
        <f t="shared" si="234"/>
        <v>0</v>
      </c>
      <c r="N148" s="49">
        <f t="shared" si="234"/>
        <v>0</v>
      </c>
      <c r="O148" s="49">
        <f t="shared" si="234"/>
        <v>0</v>
      </c>
      <c r="P148" s="49">
        <f t="shared" si="234"/>
        <v>0</v>
      </c>
      <c r="Q148" s="49">
        <f t="shared" si="234"/>
        <v>4400</v>
      </c>
      <c r="R148" s="49">
        <f>R137</f>
        <v>6140</v>
      </c>
      <c r="S148" s="49">
        <f t="shared" ref="S148:AB148" si="235">S137</f>
        <v>6045.43</v>
      </c>
      <c r="T148" s="49">
        <f t="shared" si="235"/>
        <v>3000</v>
      </c>
      <c r="U148" s="49">
        <f t="shared" si="235"/>
        <v>4200</v>
      </c>
      <c r="V148" s="49">
        <f t="shared" si="235"/>
        <v>5000</v>
      </c>
      <c r="W148" s="49">
        <f t="shared" si="235"/>
        <v>9715.7240000000002</v>
      </c>
      <c r="X148" s="49">
        <f t="shared" si="235"/>
        <v>12221.071</v>
      </c>
      <c r="Y148" s="49">
        <f t="shared" si="235"/>
        <v>9400</v>
      </c>
      <c r="Z148" s="49">
        <f t="shared" si="235"/>
        <v>13886</v>
      </c>
      <c r="AA148" s="49">
        <f t="shared" si="235"/>
        <v>12097.7</v>
      </c>
      <c r="AB148" s="49">
        <f t="shared" si="235"/>
        <v>65839.212999999989</v>
      </c>
      <c r="AC148" s="49">
        <f>AC137</f>
        <v>21111.48</v>
      </c>
    </row>
    <row r="149" spans="7:29" x14ac:dyDescent="0.35">
      <c r="G149" s="4" t="s">
        <v>125</v>
      </c>
      <c r="H149" s="49">
        <f t="shared" ref="H149:Q149" si="236">H138</f>
        <v>0</v>
      </c>
      <c r="I149" s="49">
        <f t="shared" si="236"/>
        <v>0</v>
      </c>
      <c r="J149" s="49">
        <f t="shared" si="236"/>
        <v>0</v>
      </c>
      <c r="K149" s="49">
        <f t="shared" si="236"/>
        <v>0</v>
      </c>
      <c r="L149" s="49">
        <f t="shared" si="236"/>
        <v>0</v>
      </c>
      <c r="M149" s="49">
        <f t="shared" si="236"/>
        <v>0</v>
      </c>
      <c r="N149" s="49">
        <f t="shared" si="236"/>
        <v>0</v>
      </c>
      <c r="O149" s="49">
        <f t="shared" si="236"/>
        <v>0</v>
      </c>
      <c r="P149" s="49">
        <f t="shared" si="236"/>
        <v>0</v>
      </c>
      <c r="Q149" s="49">
        <f t="shared" si="236"/>
        <v>0</v>
      </c>
      <c r="R149" s="49">
        <f>R138</f>
        <v>0</v>
      </c>
      <c r="S149" s="49">
        <f t="shared" ref="S149:AB149" si="237">S138</f>
        <v>0</v>
      </c>
      <c r="T149" s="49">
        <f t="shared" si="237"/>
        <v>0</v>
      </c>
      <c r="U149" s="49">
        <f t="shared" si="237"/>
        <v>0</v>
      </c>
      <c r="V149" s="49">
        <f t="shared" si="237"/>
        <v>0</v>
      </c>
      <c r="W149" s="49">
        <f t="shared" si="237"/>
        <v>0</v>
      </c>
      <c r="X149" s="49">
        <f t="shared" si="237"/>
        <v>0</v>
      </c>
      <c r="Y149" s="49">
        <f t="shared" si="237"/>
        <v>0</v>
      </c>
      <c r="Z149" s="49">
        <f t="shared" si="237"/>
        <v>191301.9</v>
      </c>
      <c r="AA149" s="49">
        <f t="shared" si="237"/>
        <v>193150.8</v>
      </c>
      <c r="AB149" s="49">
        <f t="shared" si="237"/>
        <v>0</v>
      </c>
      <c r="AC149" s="49">
        <f>AC138</f>
        <v>0</v>
      </c>
    </row>
    <row r="150" spans="7:29" x14ac:dyDescent="0.35">
      <c r="G150" s="4" t="s">
        <v>53</v>
      </c>
      <c r="H150" s="49">
        <f t="shared" ref="H150:Q150" si="238">H139</f>
        <v>0</v>
      </c>
      <c r="I150" s="49">
        <f t="shared" si="238"/>
        <v>0</v>
      </c>
      <c r="J150" s="49">
        <f t="shared" si="238"/>
        <v>0</v>
      </c>
      <c r="K150" s="49">
        <f t="shared" si="238"/>
        <v>0</v>
      </c>
      <c r="L150" s="49">
        <f t="shared" si="238"/>
        <v>0</v>
      </c>
      <c r="M150" s="49">
        <f t="shared" si="238"/>
        <v>0</v>
      </c>
      <c r="N150" s="49">
        <f t="shared" si="238"/>
        <v>0</v>
      </c>
      <c r="O150" s="49">
        <f t="shared" si="238"/>
        <v>0</v>
      </c>
      <c r="P150" s="49">
        <f t="shared" si="238"/>
        <v>0</v>
      </c>
      <c r="Q150" s="49">
        <f t="shared" si="238"/>
        <v>600</v>
      </c>
      <c r="R150" s="49">
        <f>R139</f>
        <v>600</v>
      </c>
      <c r="S150" s="49">
        <f t="shared" ref="S150:AB150" si="239">S139</f>
        <v>1000</v>
      </c>
      <c r="T150" s="49">
        <f t="shared" si="239"/>
        <v>500</v>
      </c>
      <c r="U150" s="49">
        <f t="shared" si="239"/>
        <v>500</v>
      </c>
      <c r="V150" s="49">
        <f t="shared" si="239"/>
        <v>500</v>
      </c>
      <c r="W150" s="49">
        <f t="shared" si="239"/>
        <v>500</v>
      </c>
      <c r="X150" s="49">
        <f t="shared" si="239"/>
        <v>500</v>
      </c>
      <c r="Y150" s="49">
        <f t="shared" si="239"/>
        <v>500</v>
      </c>
      <c r="Z150" s="49">
        <f t="shared" si="239"/>
        <v>400</v>
      </c>
      <c r="AA150" s="49">
        <f t="shared" si="239"/>
        <v>100</v>
      </c>
      <c r="AB150" s="49">
        <f t="shared" si="239"/>
        <v>290</v>
      </c>
      <c r="AC150" s="49">
        <f>AC139</f>
        <v>500</v>
      </c>
    </row>
    <row r="151" spans="7:29" x14ac:dyDescent="0.35">
      <c r="G151" s="4" t="s">
        <v>43</v>
      </c>
      <c r="H151" s="49">
        <f t="shared" ref="H151:Q151" si="240">H140</f>
        <v>0</v>
      </c>
      <c r="I151" s="49">
        <f t="shared" si="240"/>
        <v>0</v>
      </c>
      <c r="J151" s="49">
        <f t="shared" si="240"/>
        <v>0</v>
      </c>
      <c r="K151" s="49">
        <f t="shared" si="240"/>
        <v>0</v>
      </c>
      <c r="L151" s="49">
        <f t="shared" si="240"/>
        <v>0</v>
      </c>
      <c r="M151" s="49">
        <f t="shared" si="240"/>
        <v>0</v>
      </c>
      <c r="N151" s="49">
        <f t="shared" si="240"/>
        <v>0</v>
      </c>
      <c r="O151" s="49">
        <f t="shared" si="240"/>
        <v>0</v>
      </c>
      <c r="P151" s="49">
        <f t="shared" si="240"/>
        <v>0</v>
      </c>
      <c r="Q151" s="49">
        <f t="shared" si="240"/>
        <v>15000</v>
      </c>
      <c r="R151" s="49">
        <f>R140</f>
        <v>22660</v>
      </c>
      <c r="S151" s="49">
        <f t="shared" ref="S151:AB151" si="241">S140</f>
        <v>22011.22</v>
      </c>
      <c r="T151" s="49">
        <f t="shared" si="241"/>
        <v>22000</v>
      </c>
      <c r="U151" s="49">
        <f t="shared" si="241"/>
        <v>22000</v>
      </c>
      <c r="V151" s="49">
        <f t="shared" si="241"/>
        <v>23200</v>
      </c>
      <c r="W151" s="49">
        <f t="shared" si="241"/>
        <v>38050.930999999997</v>
      </c>
      <c r="X151" s="49">
        <f t="shared" si="241"/>
        <v>38050.930999999997</v>
      </c>
      <c r="Y151" s="49">
        <f t="shared" si="241"/>
        <v>36000</v>
      </c>
      <c r="Z151" s="49">
        <f t="shared" si="241"/>
        <v>38336</v>
      </c>
      <c r="AA151" s="49">
        <f t="shared" si="241"/>
        <v>31667.542000000001</v>
      </c>
      <c r="AB151" s="49">
        <f t="shared" si="241"/>
        <v>38042.36</v>
      </c>
      <c r="AC151" s="49">
        <f>AC140</f>
        <v>45752</v>
      </c>
    </row>
    <row r="152" spans="7:29" x14ac:dyDescent="0.35">
      <c r="G152" s="4" t="s">
        <v>176</v>
      </c>
      <c r="H152" s="49">
        <f>H142+H141</f>
        <v>0</v>
      </c>
      <c r="I152" s="49">
        <f t="shared" ref="I152:AC152" si="242">I142+I141</f>
        <v>0</v>
      </c>
      <c r="J152" s="49">
        <f t="shared" si="242"/>
        <v>0</v>
      </c>
      <c r="K152" s="49">
        <f t="shared" si="242"/>
        <v>0</v>
      </c>
      <c r="L152" s="49">
        <f t="shared" si="242"/>
        <v>0</v>
      </c>
      <c r="M152" s="49">
        <f t="shared" si="242"/>
        <v>0</v>
      </c>
      <c r="N152" s="49">
        <f t="shared" si="242"/>
        <v>0</v>
      </c>
      <c r="O152" s="49">
        <f t="shared" si="242"/>
        <v>0</v>
      </c>
      <c r="P152" s="49">
        <f t="shared" si="242"/>
        <v>0</v>
      </c>
      <c r="Q152" s="49">
        <f t="shared" si="242"/>
        <v>0</v>
      </c>
      <c r="R152" s="49">
        <f t="shared" si="242"/>
        <v>0</v>
      </c>
      <c r="S152" s="49">
        <f t="shared" si="242"/>
        <v>0</v>
      </c>
      <c r="T152" s="49">
        <f t="shared" si="242"/>
        <v>0</v>
      </c>
      <c r="U152" s="49">
        <f t="shared" si="242"/>
        <v>0</v>
      </c>
      <c r="V152" s="49">
        <f t="shared" si="242"/>
        <v>0</v>
      </c>
      <c r="W152" s="49">
        <f t="shared" si="242"/>
        <v>0</v>
      </c>
      <c r="X152" s="49">
        <f t="shared" si="242"/>
        <v>0</v>
      </c>
      <c r="Y152" s="49">
        <f t="shared" si="242"/>
        <v>0</v>
      </c>
      <c r="Z152" s="49">
        <f t="shared" si="242"/>
        <v>9998.4940000000006</v>
      </c>
      <c r="AA152" s="49">
        <f t="shared" si="242"/>
        <v>150</v>
      </c>
      <c r="AB152" s="49">
        <f t="shared" si="242"/>
        <v>4321.04</v>
      </c>
      <c r="AC152" s="49">
        <f t="shared" si="242"/>
        <v>1800</v>
      </c>
    </row>
    <row r="153" spans="7:29" x14ac:dyDescent="0.35">
      <c r="G153" s="33" t="s">
        <v>28</v>
      </c>
      <c r="H153" s="49">
        <f>SUM(H146:H152)</f>
        <v>0</v>
      </c>
      <c r="I153" s="49">
        <f t="shared" ref="I153:AC153" si="243">SUM(I146:I152)</f>
        <v>0</v>
      </c>
      <c r="J153" s="49">
        <f t="shared" si="243"/>
        <v>0</v>
      </c>
      <c r="K153" s="49">
        <f t="shared" si="243"/>
        <v>0</v>
      </c>
      <c r="L153" s="49">
        <f t="shared" si="243"/>
        <v>0</v>
      </c>
      <c r="M153" s="49">
        <f t="shared" si="243"/>
        <v>0</v>
      </c>
      <c r="N153" s="49">
        <f t="shared" si="243"/>
        <v>0</v>
      </c>
      <c r="O153" s="49">
        <f t="shared" si="243"/>
        <v>0</v>
      </c>
      <c r="P153" s="49">
        <f t="shared" si="243"/>
        <v>0</v>
      </c>
      <c r="Q153" s="49">
        <f t="shared" si="243"/>
        <v>21000</v>
      </c>
      <c r="R153" s="49">
        <f t="shared" si="243"/>
        <v>33790</v>
      </c>
      <c r="S153" s="49">
        <f t="shared" si="243"/>
        <v>33206.65</v>
      </c>
      <c r="T153" s="49">
        <f t="shared" si="243"/>
        <v>34500</v>
      </c>
      <c r="U153" s="49">
        <f t="shared" si="243"/>
        <v>40850</v>
      </c>
      <c r="V153" s="49">
        <f t="shared" si="243"/>
        <v>43700</v>
      </c>
      <c r="W153" s="49">
        <f t="shared" si="243"/>
        <v>94461.740999999995</v>
      </c>
      <c r="X153" s="49">
        <f t="shared" si="243"/>
        <v>106377.08099999999</v>
      </c>
      <c r="Y153" s="49">
        <f t="shared" si="243"/>
        <v>108500</v>
      </c>
      <c r="Z153" s="49">
        <f t="shared" si="243"/>
        <v>326479.39400000003</v>
      </c>
      <c r="AA153" s="49">
        <f t="shared" si="243"/>
        <v>308611.54099999997</v>
      </c>
      <c r="AB153" s="49">
        <f t="shared" si="243"/>
        <v>195438.32699999996</v>
      </c>
      <c r="AC153" s="49">
        <f t="shared" si="243"/>
        <v>175295.96299999999</v>
      </c>
    </row>
    <row r="155" spans="7:29" x14ac:dyDescent="0.35">
      <c r="G155" s="112" t="s">
        <v>169</v>
      </c>
      <c r="H155" s="112"/>
      <c r="I155" s="112"/>
      <c r="J155" s="112"/>
      <c r="K155" s="112"/>
      <c r="L155" s="112"/>
      <c r="M155" s="112"/>
      <c r="N155" s="112"/>
      <c r="O155" s="112"/>
      <c r="P155" s="112"/>
      <c r="Q155" s="112"/>
      <c r="R155" s="112"/>
      <c r="S155" s="112"/>
      <c r="T155" s="112"/>
      <c r="U155" s="112"/>
      <c r="V155" s="112"/>
      <c r="W155" s="112"/>
      <c r="X155" s="112"/>
      <c r="Y155" s="112"/>
      <c r="Z155" s="112"/>
      <c r="AA155" s="112"/>
      <c r="AB155" s="112"/>
      <c r="AC155" s="112"/>
    </row>
    <row r="156" spans="7:29" x14ac:dyDescent="0.35">
      <c r="G156" s="4" t="s">
        <v>48</v>
      </c>
      <c r="H156" s="57">
        <f t="shared" ref="H156:Q156" si="244">H146/H$207</f>
        <v>0</v>
      </c>
      <c r="I156" s="57">
        <f t="shared" si="244"/>
        <v>0</v>
      </c>
      <c r="J156" s="57">
        <f t="shared" si="244"/>
        <v>0</v>
      </c>
      <c r="K156" s="57">
        <f t="shared" si="244"/>
        <v>0</v>
      </c>
      <c r="L156" s="57">
        <f t="shared" si="244"/>
        <v>0</v>
      </c>
      <c r="M156" s="57">
        <f t="shared" si="244"/>
        <v>0</v>
      </c>
      <c r="N156" s="57">
        <f t="shared" si="244"/>
        <v>0</v>
      </c>
      <c r="O156" s="57">
        <f t="shared" si="244"/>
        <v>0</v>
      </c>
      <c r="P156" s="57">
        <f t="shared" si="244"/>
        <v>0</v>
      </c>
      <c r="Q156" s="57">
        <f t="shared" si="244"/>
        <v>1.298532658096351E-4</v>
      </c>
      <c r="R156" s="57">
        <f>R$146/R$207</f>
        <v>1.1964584828906436E-4</v>
      </c>
      <c r="S156" s="57">
        <f t="shared" ref="S156:AC156" si="245">S$146/S$207</f>
        <v>1.0908694229300753E-4</v>
      </c>
      <c r="T156" s="57">
        <f t="shared" si="245"/>
        <v>1.0181225819588678E-4</v>
      </c>
      <c r="U156" s="57">
        <f t="shared" si="245"/>
        <v>9.6833543139343464E-5</v>
      </c>
      <c r="V156" s="57">
        <f t="shared" si="245"/>
        <v>9.0375056484410303E-5</v>
      </c>
      <c r="W156" s="57">
        <f t="shared" si="245"/>
        <v>7.7029748519440394E-4</v>
      </c>
      <c r="X156" s="57">
        <f t="shared" si="245"/>
        <v>6.9295349430368984E-4</v>
      </c>
      <c r="Y156" s="57">
        <f t="shared" si="245"/>
        <v>6.8657026942681783E-4</v>
      </c>
      <c r="Z156" s="57">
        <f t="shared" si="245"/>
        <v>1.1954229302221224E-3</v>
      </c>
      <c r="AA156" s="57">
        <f t="shared" si="245"/>
        <v>1.0388161087293622E-3</v>
      </c>
      <c r="AB156" s="57">
        <f t="shared" si="245"/>
        <v>1.1165259138911454E-3</v>
      </c>
      <c r="AC156" s="57">
        <f t="shared" si="245"/>
        <v>1.3012048991139901E-3</v>
      </c>
    </row>
    <row r="157" spans="7:29" x14ac:dyDescent="0.35">
      <c r="G157" s="4" t="s">
        <v>175</v>
      </c>
      <c r="H157" s="57">
        <f t="shared" ref="H157:Q157" si="246">H147/H$207</f>
        <v>0</v>
      </c>
      <c r="I157" s="57">
        <f t="shared" si="246"/>
        <v>0</v>
      </c>
      <c r="J157" s="57">
        <f t="shared" si="246"/>
        <v>0</v>
      </c>
      <c r="K157" s="57">
        <f t="shared" si="246"/>
        <v>0</v>
      </c>
      <c r="L157" s="57">
        <f t="shared" si="246"/>
        <v>0</v>
      </c>
      <c r="M157" s="57">
        <f t="shared" si="246"/>
        <v>0</v>
      </c>
      <c r="N157" s="57">
        <f t="shared" si="246"/>
        <v>0</v>
      </c>
      <c r="O157" s="57">
        <f t="shared" si="246"/>
        <v>0</v>
      </c>
      <c r="P157" s="57">
        <f t="shared" si="246"/>
        <v>0</v>
      </c>
      <c r="Q157" s="57">
        <f t="shared" si="246"/>
        <v>0</v>
      </c>
      <c r="R157" s="57">
        <f>R$147/R$207</f>
        <v>4.0559942569992819E-4</v>
      </c>
      <c r="S157" s="57">
        <f t="shared" ref="S157:AC157" si="247">S$147/S$207</f>
        <v>3.436238682229737E-4</v>
      </c>
      <c r="T157" s="57">
        <f t="shared" si="247"/>
        <v>8.1449806556709427E-4</v>
      </c>
      <c r="U157" s="57">
        <f t="shared" si="247"/>
        <v>1.2733610922823666E-3</v>
      </c>
      <c r="V157" s="57">
        <f t="shared" si="247"/>
        <v>1.2652507907817442E-3</v>
      </c>
      <c r="W157" s="57">
        <f t="shared" si="247"/>
        <v>3.1946056132520812E-3</v>
      </c>
      <c r="X157" s="57">
        <f t="shared" si="247"/>
        <v>4.0345655500765177E-3</v>
      </c>
      <c r="Y157" s="57">
        <f t="shared" si="247"/>
        <v>5.8254447102881511E-3</v>
      </c>
      <c r="Z157" s="57">
        <f t="shared" si="247"/>
        <v>6.9442450078528156E-3</v>
      </c>
      <c r="AA157" s="57">
        <f t="shared" si="247"/>
        <v>5.4781499589528415E-3</v>
      </c>
      <c r="AB157" s="57">
        <f t="shared" si="247"/>
        <v>5.9464890333062546E-3</v>
      </c>
      <c r="AC157" s="57">
        <f t="shared" si="247"/>
        <v>6.6008487826669645E-3</v>
      </c>
    </row>
    <row r="158" spans="7:29" x14ac:dyDescent="0.35">
      <c r="G158" s="4" t="s">
        <v>46</v>
      </c>
      <c r="H158" s="57">
        <f t="shared" ref="H158:Q158" si="248">H148/H$207</f>
        <v>0</v>
      </c>
      <c r="I158" s="57">
        <f t="shared" si="248"/>
        <v>0</v>
      </c>
      <c r="J158" s="57">
        <f t="shared" si="248"/>
        <v>0</v>
      </c>
      <c r="K158" s="57">
        <f t="shared" si="248"/>
        <v>0</v>
      </c>
      <c r="L158" s="57">
        <f t="shared" si="248"/>
        <v>0</v>
      </c>
      <c r="M158" s="57">
        <f t="shared" si="248"/>
        <v>0</v>
      </c>
      <c r="N158" s="57">
        <f t="shared" si="248"/>
        <v>0</v>
      </c>
      <c r="O158" s="57">
        <f t="shared" si="248"/>
        <v>0</v>
      </c>
      <c r="P158" s="57">
        <f t="shared" si="248"/>
        <v>0</v>
      </c>
      <c r="Q158" s="57">
        <f t="shared" si="248"/>
        <v>5.7135436956239451E-4</v>
      </c>
      <c r="R158" s="57">
        <f>R$148/R$207</f>
        <v>7.346255084948552E-4</v>
      </c>
      <c r="S158" s="57">
        <f t="shared" ref="S158:AC158" si="249">S$148/S$207</f>
        <v>6.5947747354641649E-4</v>
      </c>
      <c r="T158" s="57">
        <f t="shared" si="249"/>
        <v>3.0543677458766036E-4</v>
      </c>
      <c r="U158" s="57">
        <f t="shared" si="249"/>
        <v>4.0670088118524258E-4</v>
      </c>
      <c r="V158" s="57">
        <f t="shared" si="249"/>
        <v>4.5187528242205153E-4</v>
      </c>
      <c r="W158" s="57">
        <f t="shared" si="249"/>
        <v>8.3389614625354051E-4</v>
      </c>
      <c r="X158" s="57">
        <f t="shared" si="249"/>
        <v>1.0390300119027377E-3</v>
      </c>
      <c r="Y158" s="57">
        <f t="shared" si="249"/>
        <v>9.7784250494122537E-4</v>
      </c>
      <c r="Z158" s="57">
        <f t="shared" si="249"/>
        <v>1.5577742876374243E-3</v>
      </c>
      <c r="AA158" s="57">
        <f t="shared" si="249"/>
        <v>1.1035026908692877E-3</v>
      </c>
      <c r="AB158" s="57">
        <f t="shared" si="249"/>
        <v>5.3484332250203076E-3</v>
      </c>
      <c r="AC158" s="57">
        <f t="shared" si="249"/>
        <v>1.5718472191199463E-3</v>
      </c>
    </row>
    <row r="159" spans="7:29" x14ac:dyDescent="0.35">
      <c r="G159" s="4" t="s">
        <v>125</v>
      </c>
      <c r="H159" s="57">
        <f t="shared" ref="H159:Q159" si="250">H149/H$207</f>
        <v>0</v>
      </c>
      <c r="I159" s="57">
        <f t="shared" si="250"/>
        <v>0</v>
      </c>
      <c r="J159" s="57">
        <f t="shared" si="250"/>
        <v>0</v>
      </c>
      <c r="K159" s="57">
        <f t="shared" si="250"/>
        <v>0</v>
      </c>
      <c r="L159" s="57">
        <f t="shared" si="250"/>
        <v>0</v>
      </c>
      <c r="M159" s="57">
        <f t="shared" si="250"/>
        <v>0</v>
      </c>
      <c r="N159" s="57">
        <f t="shared" si="250"/>
        <v>0</v>
      </c>
      <c r="O159" s="57">
        <f t="shared" si="250"/>
        <v>0</v>
      </c>
      <c r="P159" s="57">
        <f t="shared" si="250"/>
        <v>0</v>
      </c>
      <c r="Q159" s="57">
        <f t="shared" si="250"/>
        <v>0</v>
      </c>
      <c r="R159" s="57">
        <f>R$149/R$207</f>
        <v>0</v>
      </c>
      <c r="S159" s="57">
        <f t="shared" ref="S159:AC159" si="251">S$149/S$207</f>
        <v>0</v>
      </c>
      <c r="T159" s="57">
        <f t="shared" si="251"/>
        <v>0</v>
      </c>
      <c r="U159" s="57">
        <f t="shared" si="251"/>
        <v>0</v>
      </c>
      <c r="V159" s="57">
        <f t="shared" si="251"/>
        <v>0</v>
      </c>
      <c r="W159" s="57">
        <f t="shared" si="251"/>
        <v>0</v>
      </c>
      <c r="X159" s="57">
        <f t="shared" si="251"/>
        <v>0</v>
      </c>
      <c r="Y159" s="57">
        <f t="shared" si="251"/>
        <v>0</v>
      </c>
      <c r="Z159" s="57">
        <f t="shared" si="251"/>
        <v>2.146083688579762E-2</v>
      </c>
      <c r="AA159" s="57">
        <f t="shared" si="251"/>
        <v>1.7618425613426979E-2</v>
      </c>
      <c r="AB159" s="57">
        <f t="shared" si="251"/>
        <v>0</v>
      </c>
      <c r="AC159" s="57">
        <f t="shared" si="251"/>
        <v>0</v>
      </c>
    </row>
    <row r="160" spans="7:29" x14ac:dyDescent="0.35">
      <c r="G160" s="4" t="s">
        <v>53</v>
      </c>
      <c r="H160" s="57">
        <f t="shared" ref="H160:Q160" si="252">H150/H$207</f>
        <v>0</v>
      </c>
      <c r="I160" s="57">
        <f t="shared" si="252"/>
        <v>0</v>
      </c>
      <c r="J160" s="57">
        <f t="shared" si="252"/>
        <v>0</v>
      </c>
      <c r="K160" s="57">
        <f t="shared" si="252"/>
        <v>0</v>
      </c>
      <c r="L160" s="57">
        <f t="shared" si="252"/>
        <v>0</v>
      </c>
      <c r="M160" s="57">
        <f t="shared" si="252"/>
        <v>0</v>
      </c>
      <c r="N160" s="57">
        <f t="shared" si="252"/>
        <v>0</v>
      </c>
      <c r="O160" s="57">
        <f t="shared" si="252"/>
        <v>0</v>
      </c>
      <c r="P160" s="57">
        <f t="shared" si="252"/>
        <v>0</v>
      </c>
      <c r="Q160" s="57">
        <f t="shared" si="252"/>
        <v>7.7911959485781063E-5</v>
      </c>
      <c r="R160" s="57">
        <f>R$150/R$207</f>
        <v>7.1787508973438613E-5</v>
      </c>
      <c r="S160" s="57">
        <f t="shared" ref="S160:AC160" si="253">S$150/S$207</f>
        <v>1.0908694229300753E-4</v>
      </c>
      <c r="T160" s="57">
        <f t="shared" si="253"/>
        <v>5.0906129097943392E-5</v>
      </c>
      <c r="U160" s="57">
        <f t="shared" si="253"/>
        <v>4.8416771569671732E-5</v>
      </c>
      <c r="V160" s="57">
        <f t="shared" si="253"/>
        <v>4.5187528242205152E-5</v>
      </c>
      <c r="W160" s="57">
        <f t="shared" si="253"/>
        <v>4.2914771264269162E-5</v>
      </c>
      <c r="X160" s="57">
        <f t="shared" si="253"/>
        <v>4.2509777248767215E-5</v>
      </c>
      <c r="Y160" s="57">
        <f t="shared" si="253"/>
        <v>5.2012899199001353E-5</v>
      </c>
      <c r="Z160" s="57">
        <f t="shared" si="253"/>
        <v>4.4873233116446037E-5</v>
      </c>
      <c r="AA160" s="57">
        <f t="shared" si="253"/>
        <v>9.1215908054364689E-6</v>
      </c>
      <c r="AB160" s="57">
        <f t="shared" si="253"/>
        <v>2.3558082859463852E-5</v>
      </c>
      <c r="AC160" s="57">
        <f t="shared" si="253"/>
        <v>3.7227309954582679E-5</v>
      </c>
    </row>
    <row r="161" spans="7:29" x14ac:dyDescent="0.35">
      <c r="G161" s="4" t="s">
        <v>43</v>
      </c>
      <c r="H161" s="57">
        <f t="shared" ref="H161:Q161" si="254">H151/H$207</f>
        <v>0</v>
      </c>
      <c r="I161" s="57">
        <f t="shared" si="254"/>
        <v>0</v>
      </c>
      <c r="J161" s="57">
        <f t="shared" si="254"/>
        <v>0</v>
      </c>
      <c r="K161" s="57">
        <f t="shared" si="254"/>
        <v>0</v>
      </c>
      <c r="L161" s="57">
        <f t="shared" si="254"/>
        <v>0</v>
      </c>
      <c r="M161" s="57">
        <f t="shared" si="254"/>
        <v>0</v>
      </c>
      <c r="N161" s="57">
        <f t="shared" si="254"/>
        <v>0</v>
      </c>
      <c r="O161" s="57">
        <f t="shared" si="254"/>
        <v>0</v>
      </c>
      <c r="P161" s="57">
        <f t="shared" si="254"/>
        <v>0</v>
      </c>
      <c r="Q161" s="57">
        <f t="shared" si="254"/>
        <v>1.9477989871445266E-3</v>
      </c>
      <c r="R161" s="57">
        <f>R$151/R$207</f>
        <v>2.7111749222301982E-3</v>
      </c>
      <c r="S161" s="57">
        <f t="shared" ref="S161:AC161" si="255">S$151/S$207</f>
        <v>2.4011366859386933E-3</v>
      </c>
      <c r="T161" s="57">
        <f t="shared" si="255"/>
        <v>2.239869680309509E-3</v>
      </c>
      <c r="U161" s="57">
        <f t="shared" si="255"/>
        <v>2.1303379490655561E-3</v>
      </c>
      <c r="V161" s="57">
        <f t="shared" si="255"/>
        <v>2.096701310438319E-3</v>
      </c>
      <c r="W161" s="57">
        <f t="shared" si="255"/>
        <v>3.265894000514977E-3</v>
      </c>
      <c r="X161" s="57">
        <f t="shared" si="255"/>
        <v>3.2350732018364219E-3</v>
      </c>
      <c r="Y161" s="57">
        <f t="shared" si="255"/>
        <v>3.7449287423280972E-3</v>
      </c>
      <c r="Z161" s="57">
        <f t="shared" si="255"/>
        <v>4.3006506618801883E-3</v>
      </c>
      <c r="AA161" s="57">
        <f t="shared" si="255"/>
        <v>2.8885835993797317E-3</v>
      </c>
      <c r="AB161" s="57">
        <f t="shared" si="255"/>
        <v>3.090362307067425E-3</v>
      </c>
      <c r="AC161" s="57">
        <f t="shared" si="255"/>
        <v>3.4064477700841336E-3</v>
      </c>
    </row>
    <row r="162" spans="7:29" x14ac:dyDescent="0.35">
      <c r="G162" s="4" t="s">
        <v>176</v>
      </c>
      <c r="H162" s="57">
        <f t="shared" ref="H162:Q162" si="256">H152/H$207</f>
        <v>0</v>
      </c>
      <c r="I162" s="57">
        <f t="shared" si="256"/>
        <v>0</v>
      </c>
      <c r="J162" s="57">
        <f t="shared" si="256"/>
        <v>0</v>
      </c>
      <c r="K162" s="57">
        <f t="shared" si="256"/>
        <v>0</v>
      </c>
      <c r="L162" s="57">
        <f t="shared" si="256"/>
        <v>0</v>
      </c>
      <c r="M162" s="57">
        <f t="shared" si="256"/>
        <v>0</v>
      </c>
      <c r="N162" s="57">
        <f t="shared" si="256"/>
        <v>0</v>
      </c>
      <c r="O162" s="57">
        <f t="shared" si="256"/>
        <v>0</v>
      </c>
      <c r="P162" s="57">
        <f t="shared" si="256"/>
        <v>0</v>
      </c>
      <c r="Q162" s="57">
        <f t="shared" si="256"/>
        <v>0</v>
      </c>
      <c r="R162" s="57">
        <f>R$152/R$207</f>
        <v>0</v>
      </c>
      <c r="S162" s="57">
        <f t="shared" ref="S162:AC162" si="257">S$152/S$207</f>
        <v>0</v>
      </c>
      <c r="T162" s="57">
        <f t="shared" si="257"/>
        <v>0</v>
      </c>
      <c r="U162" s="57">
        <f t="shared" si="257"/>
        <v>0</v>
      </c>
      <c r="V162" s="57">
        <f t="shared" si="257"/>
        <v>0</v>
      </c>
      <c r="W162" s="57">
        <f t="shared" si="257"/>
        <v>0</v>
      </c>
      <c r="X162" s="57">
        <f t="shared" si="257"/>
        <v>0</v>
      </c>
      <c r="Y162" s="57">
        <f t="shared" si="257"/>
        <v>0</v>
      </c>
      <c r="Z162" s="57">
        <f t="shared" si="257"/>
        <v>1.1216618801884676E-3</v>
      </c>
      <c r="AA162" s="57">
        <f t="shared" si="257"/>
        <v>1.3682386208154703E-5</v>
      </c>
      <c r="AB162" s="57">
        <f t="shared" si="257"/>
        <v>3.510186839967506E-4</v>
      </c>
      <c r="AC162" s="57">
        <f t="shared" si="257"/>
        <v>1.3401831583649765E-4</v>
      </c>
    </row>
    <row r="163" spans="7:29" x14ac:dyDescent="0.35">
      <c r="G163" s="33" t="s">
        <v>28</v>
      </c>
      <c r="H163" s="57">
        <f t="shared" ref="H163:Q163" si="258">H153/H$207</f>
        <v>0</v>
      </c>
      <c r="I163" s="57">
        <f t="shared" si="258"/>
        <v>0</v>
      </c>
      <c r="J163" s="57">
        <f t="shared" si="258"/>
        <v>0</v>
      </c>
      <c r="K163" s="57">
        <f t="shared" si="258"/>
        <v>0</v>
      </c>
      <c r="L163" s="57">
        <f t="shared" si="258"/>
        <v>0</v>
      </c>
      <c r="M163" s="57">
        <f t="shared" si="258"/>
        <v>0</v>
      </c>
      <c r="N163" s="57">
        <f t="shared" si="258"/>
        <v>0</v>
      </c>
      <c r="O163" s="57">
        <f t="shared" si="258"/>
        <v>0</v>
      </c>
      <c r="P163" s="57">
        <f t="shared" si="258"/>
        <v>0</v>
      </c>
      <c r="Q163" s="57">
        <f t="shared" si="258"/>
        <v>2.7269185820023374E-3</v>
      </c>
      <c r="R163" s="57">
        <f>R$153/R$207</f>
        <v>4.0428332136874844E-3</v>
      </c>
      <c r="S163" s="57">
        <f t="shared" ref="S163:AC163" si="259">S$153/S$207</f>
        <v>3.6224119122940986E-3</v>
      </c>
      <c r="T163" s="57">
        <f t="shared" si="259"/>
        <v>3.5125229077580941E-3</v>
      </c>
      <c r="U163" s="57">
        <f t="shared" si="259"/>
        <v>3.9556502372421806E-3</v>
      </c>
      <c r="V163" s="57">
        <f t="shared" si="259"/>
        <v>3.94938996836873E-3</v>
      </c>
      <c r="W163" s="57">
        <f t="shared" si="259"/>
        <v>8.1076080164792716E-3</v>
      </c>
      <c r="X163" s="57">
        <f t="shared" si="259"/>
        <v>9.0441320353681336E-3</v>
      </c>
      <c r="Y163" s="57">
        <f t="shared" si="259"/>
        <v>1.1286799126183293E-2</v>
      </c>
      <c r="Z163" s="57">
        <f t="shared" si="259"/>
        <v>3.6625464886695089E-2</v>
      </c>
      <c r="AA163" s="57">
        <f t="shared" si="259"/>
        <v>2.8150281948371794E-2</v>
      </c>
      <c r="AB163" s="57">
        <f t="shared" si="259"/>
        <v>1.5876387246141346E-2</v>
      </c>
      <c r="AC163" s="57">
        <f t="shared" si="259"/>
        <v>1.3051594296776114E-2</v>
      </c>
    </row>
    <row r="165" spans="7:29" x14ac:dyDescent="0.35">
      <c r="G165" s="112" t="s">
        <v>170</v>
      </c>
      <c r="H165" s="112"/>
      <c r="I165" s="112"/>
      <c r="J165" s="112"/>
      <c r="K165" s="112"/>
      <c r="L165" s="112"/>
      <c r="M165" s="112"/>
      <c r="N165" s="112"/>
      <c r="O165" s="112"/>
      <c r="P165" s="112"/>
      <c r="Q165" s="112"/>
      <c r="R165" s="112"/>
      <c r="S165" s="112"/>
      <c r="T165" s="112"/>
      <c r="U165" s="112"/>
      <c r="V165" s="112"/>
      <c r="W165" s="112"/>
      <c r="X165" s="112"/>
      <c r="Y165" s="112"/>
      <c r="Z165" s="112"/>
      <c r="AA165" s="112"/>
      <c r="AB165" s="112"/>
      <c r="AC165" s="112"/>
    </row>
    <row r="166" spans="7:29" x14ac:dyDescent="0.35">
      <c r="G166" s="4" t="s">
        <v>48</v>
      </c>
      <c r="H166" s="57">
        <f t="shared" ref="H166:R166" si="260">H$146/H$211</f>
        <v>0</v>
      </c>
      <c r="I166" s="57">
        <f t="shared" si="260"/>
        <v>0</v>
      </c>
      <c r="J166" s="57">
        <f t="shared" si="260"/>
        <v>0</v>
      </c>
      <c r="K166" s="57">
        <f t="shared" si="260"/>
        <v>0</v>
      </c>
      <c r="L166" s="57">
        <f t="shared" si="260"/>
        <v>0</v>
      </c>
      <c r="M166" s="57">
        <f t="shared" si="260"/>
        <v>0</v>
      </c>
      <c r="N166" s="57">
        <f t="shared" si="260"/>
        <v>0</v>
      </c>
      <c r="O166" s="57">
        <f t="shared" si="260"/>
        <v>0</v>
      </c>
      <c r="P166" s="57">
        <f t="shared" si="260"/>
        <v>0</v>
      </c>
      <c r="Q166" s="57">
        <f t="shared" si="260"/>
        <v>1.4604925163414143E-4</v>
      </c>
      <c r="R166" s="57">
        <f t="shared" si="260"/>
        <v>1.3219068236261814E-4</v>
      </c>
      <c r="S166" s="57">
        <f t="shared" ref="S166:AC166" si="261">S$146/S$211</f>
        <v>1.1439511000256656E-4</v>
      </c>
      <c r="T166" s="57">
        <f t="shared" si="261"/>
        <v>1.0817230632540914E-4</v>
      </c>
      <c r="U166" s="57">
        <f t="shared" si="261"/>
        <v>1.0242544687300641E-4</v>
      </c>
      <c r="V166" s="57">
        <f t="shared" si="261"/>
        <v>9.8131077920040374E-5</v>
      </c>
      <c r="W166" s="57">
        <f t="shared" si="261"/>
        <v>8.2341140047398342E-4</v>
      </c>
      <c r="X166" s="57">
        <f t="shared" si="261"/>
        <v>7.4989288255281506E-4</v>
      </c>
      <c r="Y166" s="57">
        <f t="shared" si="261"/>
        <v>7.2525660802815199E-4</v>
      </c>
      <c r="Z166" s="57">
        <f t="shared" si="261"/>
        <v>1.2719590364557896E-3</v>
      </c>
      <c r="AA166" s="57">
        <f t="shared" si="261"/>
        <v>1.1059089479326482E-3</v>
      </c>
      <c r="AB166" s="57">
        <f t="shared" si="261"/>
        <v>1.1886377082477311E-3</v>
      </c>
      <c r="AC166" s="57">
        <f t="shared" si="261"/>
        <v>1.3852443458776396E-3</v>
      </c>
    </row>
    <row r="167" spans="7:29" x14ac:dyDescent="0.35">
      <c r="G167" s="4" t="s">
        <v>175</v>
      </c>
      <c r="H167" s="57">
        <f t="shared" ref="H167:R167" si="262">H$147/H$211</f>
        <v>0</v>
      </c>
      <c r="I167" s="57">
        <f t="shared" si="262"/>
        <v>0</v>
      </c>
      <c r="J167" s="57">
        <f t="shared" si="262"/>
        <v>0</v>
      </c>
      <c r="K167" s="57">
        <f t="shared" si="262"/>
        <v>0</v>
      </c>
      <c r="L167" s="57">
        <f t="shared" si="262"/>
        <v>0</v>
      </c>
      <c r="M167" s="57">
        <f t="shared" si="262"/>
        <v>0</v>
      </c>
      <c r="N167" s="57">
        <f t="shared" si="262"/>
        <v>0</v>
      </c>
      <c r="O167" s="57">
        <f t="shared" si="262"/>
        <v>0</v>
      </c>
      <c r="P167" s="57">
        <f t="shared" si="262"/>
        <v>0</v>
      </c>
      <c r="Q167" s="57">
        <f t="shared" si="262"/>
        <v>0</v>
      </c>
      <c r="R167" s="57">
        <f t="shared" si="262"/>
        <v>4.4812641320927552E-4</v>
      </c>
      <c r="S167" s="57">
        <f t="shared" ref="S167:AC167" si="263">S$147/S$211</f>
        <v>3.603445965080847E-4</v>
      </c>
      <c r="T167" s="57">
        <f t="shared" si="263"/>
        <v>8.653784506032731E-4</v>
      </c>
      <c r="U167" s="57">
        <f t="shared" si="263"/>
        <v>1.3468946263800344E-3</v>
      </c>
      <c r="V167" s="57">
        <f t="shared" si="263"/>
        <v>1.3738350908805651E-3</v>
      </c>
      <c r="W167" s="57">
        <f t="shared" si="263"/>
        <v>3.4148815652774436E-3</v>
      </c>
      <c r="X167" s="57">
        <f t="shared" si="263"/>
        <v>4.3660823057618189E-3</v>
      </c>
      <c r="Y167" s="57">
        <f t="shared" si="263"/>
        <v>6.1536924317540176E-3</v>
      </c>
      <c r="Z167" s="57">
        <f t="shared" si="263"/>
        <v>7.3888453749671387E-3</v>
      </c>
      <c r="AA167" s="57">
        <f t="shared" si="263"/>
        <v>5.8319610244907793E-3</v>
      </c>
      <c r="AB167" s="57">
        <f t="shared" si="263"/>
        <v>6.3305481840867711E-3</v>
      </c>
      <c r="AC167" s="57">
        <f t="shared" si="263"/>
        <v>7.0271703252953134E-3</v>
      </c>
    </row>
    <row r="168" spans="7:29" x14ac:dyDescent="0.35">
      <c r="G168" s="4" t="s">
        <v>46</v>
      </c>
      <c r="H168" s="57">
        <f t="shared" ref="H168:R168" si="264">H$148/H$211</f>
        <v>0</v>
      </c>
      <c r="I168" s="57">
        <f t="shared" si="264"/>
        <v>0</v>
      </c>
      <c r="J168" s="57">
        <f t="shared" si="264"/>
        <v>0</v>
      </c>
      <c r="K168" s="57">
        <f t="shared" si="264"/>
        <v>0</v>
      </c>
      <c r="L168" s="57">
        <f t="shared" si="264"/>
        <v>0</v>
      </c>
      <c r="M168" s="57">
        <f t="shared" si="264"/>
        <v>0</v>
      </c>
      <c r="N168" s="57">
        <f t="shared" si="264"/>
        <v>0</v>
      </c>
      <c r="O168" s="57">
        <f t="shared" si="264"/>
        <v>0</v>
      </c>
      <c r="P168" s="57">
        <f t="shared" si="264"/>
        <v>0</v>
      </c>
      <c r="Q168" s="57">
        <f t="shared" si="264"/>
        <v>6.4261670719022233E-4</v>
      </c>
      <c r="R168" s="57">
        <f t="shared" si="264"/>
        <v>8.1165078970647547E-4</v>
      </c>
      <c r="S168" s="57">
        <f t="shared" ref="S168:AC168" si="265">S$148/S$211</f>
        <v>6.9156762986281601E-4</v>
      </c>
      <c r="T168" s="57">
        <f t="shared" si="265"/>
        <v>3.2451691897622743E-4</v>
      </c>
      <c r="U168" s="57">
        <f t="shared" si="265"/>
        <v>4.3018687686662693E-4</v>
      </c>
      <c r="V168" s="57">
        <f t="shared" si="265"/>
        <v>4.9065538960020182E-4</v>
      </c>
      <c r="W168" s="57">
        <f t="shared" si="265"/>
        <v>8.9139534638775909E-4</v>
      </c>
      <c r="X168" s="57">
        <f t="shared" si="265"/>
        <v>1.1244062077608327E-3</v>
      </c>
      <c r="Y168" s="57">
        <f t="shared" si="265"/>
        <v>1.0329412296158529E-3</v>
      </c>
      <c r="Z168" s="57">
        <f t="shared" si="265"/>
        <v>1.6575096828289316E-3</v>
      </c>
      <c r="AA168" s="57">
        <f t="shared" si="265"/>
        <v>1.1747733690737733E-3</v>
      </c>
      <c r="AB168" s="57">
        <f t="shared" si="265"/>
        <v>5.6938664228118972E-3</v>
      </c>
      <c r="AC168" s="57">
        <f t="shared" si="265"/>
        <v>1.6733663348116935E-3</v>
      </c>
    </row>
    <row r="169" spans="7:29" x14ac:dyDescent="0.35">
      <c r="G169" s="4" t="s">
        <v>125</v>
      </c>
      <c r="H169" s="57">
        <f t="shared" ref="H169:R169" si="266">H$149/H$211</f>
        <v>0</v>
      </c>
      <c r="I169" s="57">
        <f t="shared" si="266"/>
        <v>0</v>
      </c>
      <c r="J169" s="57">
        <f t="shared" si="266"/>
        <v>0</v>
      </c>
      <c r="K169" s="57">
        <f t="shared" si="266"/>
        <v>0</v>
      </c>
      <c r="L169" s="57">
        <f t="shared" si="266"/>
        <v>0</v>
      </c>
      <c r="M169" s="57">
        <f t="shared" si="266"/>
        <v>0</v>
      </c>
      <c r="N169" s="57">
        <f t="shared" si="266"/>
        <v>0</v>
      </c>
      <c r="O169" s="57">
        <f t="shared" si="266"/>
        <v>0</v>
      </c>
      <c r="P169" s="57">
        <f t="shared" si="266"/>
        <v>0</v>
      </c>
      <c r="Q169" s="57">
        <f t="shared" si="266"/>
        <v>0</v>
      </c>
      <c r="R169" s="57">
        <f t="shared" si="266"/>
        <v>0</v>
      </c>
      <c r="S169" s="57">
        <f t="shared" ref="S169:AC169" si="267">S$149/S$211</f>
        <v>0</v>
      </c>
      <c r="T169" s="57">
        <f t="shared" si="267"/>
        <v>0</v>
      </c>
      <c r="U169" s="57">
        <f t="shared" si="267"/>
        <v>0</v>
      </c>
      <c r="V169" s="57">
        <f t="shared" si="267"/>
        <v>0</v>
      </c>
      <c r="W169" s="57">
        <f t="shared" si="267"/>
        <v>0</v>
      </c>
      <c r="X169" s="57">
        <f t="shared" si="267"/>
        <v>0</v>
      </c>
      <c r="Y169" s="57">
        <f t="shared" si="267"/>
        <v>0</v>
      </c>
      <c r="Z169" s="57">
        <f t="shared" si="267"/>
        <v>2.2834851763904075E-2</v>
      </c>
      <c r="AA169" s="57">
        <f t="shared" si="267"/>
        <v>1.8756326909684862E-2</v>
      </c>
      <c r="AB169" s="57">
        <f t="shared" si="267"/>
        <v>0</v>
      </c>
      <c r="AC169" s="57">
        <f t="shared" si="267"/>
        <v>0</v>
      </c>
    </row>
    <row r="170" spans="7:29" x14ac:dyDescent="0.35">
      <c r="G170" s="4" t="s">
        <v>53</v>
      </c>
      <c r="H170" s="57">
        <f t="shared" ref="H170:R170" si="268">H$150/H$211</f>
        <v>0</v>
      </c>
      <c r="I170" s="57">
        <f t="shared" si="268"/>
        <v>0</v>
      </c>
      <c r="J170" s="57">
        <f t="shared" si="268"/>
        <v>0</v>
      </c>
      <c r="K170" s="57">
        <f t="shared" si="268"/>
        <v>0</v>
      </c>
      <c r="L170" s="57">
        <f t="shared" si="268"/>
        <v>0</v>
      </c>
      <c r="M170" s="57">
        <f t="shared" si="268"/>
        <v>0</v>
      </c>
      <c r="N170" s="57">
        <f t="shared" si="268"/>
        <v>0</v>
      </c>
      <c r="O170" s="57">
        <f t="shared" si="268"/>
        <v>0</v>
      </c>
      <c r="P170" s="57">
        <f t="shared" si="268"/>
        <v>0</v>
      </c>
      <c r="Q170" s="57">
        <f t="shared" si="268"/>
        <v>8.7629550980484854E-5</v>
      </c>
      <c r="R170" s="57">
        <f t="shared" si="268"/>
        <v>7.9314409417570897E-5</v>
      </c>
      <c r="S170" s="57">
        <f t="shared" ref="S170:AC170" si="269">S$150/S$211</f>
        <v>1.1439511000256656E-4</v>
      </c>
      <c r="T170" s="57">
        <f t="shared" si="269"/>
        <v>5.4086153162704569E-5</v>
      </c>
      <c r="U170" s="57">
        <f t="shared" si="269"/>
        <v>5.1212723436503204E-5</v>
      </c>
      <c r="V170" s="57">
        <f t="shared" si="269"/>
        <v>4.9065538960020187E-5</v>
      </c>
      <c r="W170" s="57">
        <f t="shared" si="269"/>
        <v>4.5873850800401444E-5</v>
      </c>
      <c r="X170" s="57">
        <f t="shared" si="269"/>
        <v>4.6002768814649419E-5</v>
      </c>
      <c r="Y170" s="57">
        <f t="shared" si="269"/>
        <v>5.4943682426375153E-5</v>
      </c>
      <c r="Z170" s="57">
        <f t="shared" si="269"/>
        <v>4.7746210077169277E-5</v>
      </c>
      <c r="AA170" s="57">
        <f t="shared" si="269"/>
        <v>9.7107166574950059E-6</v>
      </c>
      <c r="AB170" s="57">
        <f t="shared" si="269"/>
        <v>2.5079602069597192E-5</v>
      </c>
      <c r="AC170" s="57">
        <f t="shared" si="269"/>
        <v>3.9631668050077341E-5</v>
      </c>
    </row>
    <row r="171" spans="7:29" x14ac:dyDescent="0.35">
      <c r="G171" s="4" t="s">
        <v>43</v>
      </c>
      <c r="H171" s="57">
        <f t="shared" ref="H171:R171" si="270">H$151/H$211</f>
        <v>0</v>
      </c>
      <c r="I171" s="57">
        <f t="shared" si="270"/>
        <v>0</v>
      </c>
      <c r="J171" s="57">
        <f t="shared" si="270"/>
        <v>0</v>
      </c>
      <c r="K171" s="57">
        <f t="shared" si="270"/>
        <v>0</v>
      </c>
      <c r="L171" s="57">
        <f t="shared" si="270"/>
        <v>0</v>
      </c>
      <c r="M171" s="57">
        <f t="shared" si="270"/>
        <v>0</v>
      </c>
      <c r="N171" s="57">
        <f t="shared" si="270"/>
        <v>0</v>
      </c>
      <c r="O171" s="57">
        <f t="shared" si="270"/>
        <v>0</v>
      </c>
      <c r="P171" s="57">
        <f t="shared" si="270"/>
        <v>0</v>
      </c>
      <c r="Q171" s="57">
        <f t="shared" si="270"/>
        <v>2.1907387745121213E-3</v>
      </c>
      <c r="R171" s="57">
        <f t="shared" si="270"/>
        <v>2.9954408623369274E-3</v>
      </c>
      <c r="S171" s="57">
        <f t="shared" ref="S171:AC171" si="271">S$151/S$211</f>
        <v>2.5179759331906935E-3</v>
      </c>
      <c r="T171" s="57">
        <f t="shared" si="271"/>
        <v>2.3797907391590011E-3</v>
      </c>
      <c r="U171" s="57">
        <f t="shared" si="271"/>
        <v>2.2533598312061412E-3</v>
      </c>
      <c r="V171" s="57">
        <f t="shared" si="271"/>
        <v>2.2766410077449365E-3</v>
      </c>
      <c r="W171" s="57">
        <f t="shared" si="271"/>
        <v>3.4910854630207399E-3</v>
      </c>
      <c r="X171" s="57">
        <f t="shared" si="271"/>
        <v>3.5008963639503532E-3</v>
      </c>
      <c r="Y171" s="57">
        <f t="shared" si="271"/>
        <v>3.9559451346990113E-3</v>
      </c>
      <c r="Z171" s="57">
        <f t="shared" si="271"/>
        <v>4.5759967737959038E-3</v>
      </c>
      <c r="AA171" s="57">
        <f t="shared" si="271"/>
        <v>3.0751452760132271E-3</v>
      </c>
      <c r="AB171" s="57">
        <f t="shared" si="271"/>
        <v>3.2899560365115912E-3</v>
      </c>
      <c r="AC171" s="57">
        <f t="shared" si="271"/>
        <v>3.626456153254277E-3</v>
      </c>
    </row>
    <row r="172" spans="7:29" x14ac:dyDescent="0.35">
      <c r="G172" s="4" t="s">
        <v>176</v>
      </c>
      <c r="H172" s="57">
        <f t="shared" ref="H172:R172" si="272">H$152/H$211</f>
        <v>0</v>
      </c>
      <c r="I172" s="57">
        <f t="shared" si="272"/>
        <v>0</v>
      </c>
      <c r="J172" s="57">
        <f t="shared" si="272"/>
        <v>0</v>
      </c>
      <c r="K172" s="57">
        <f t="shared" si="272"/>
        <v>0</v>
      </c>
      <c r="L172" s="57">
        <f t="shared" si="272"/>
        <v>0</v>
      </c>
      <c r="M172" s="57">
        <f t="shared" si="272"/>
        <v>0</v>
      </c>
      <c r="N172" s="57">
        <f t="shared" si="272"/>
        <v>0</v>
      </c>
      <c r="O172" s="57">
        <f t="shared" si="272"/>
        <v>0</v>
      </c>
      <c r="P172" s="57">
        <f t="shared" si="272"/>
        <v>0</v>
      </c>
      <c r="Q172" s="57">
        <f t="shared" si="272"/>
        <v>0</v>
      </c>
      <c r="R172" s="57">
        <f t="shared" si="272"/>
        <v>0</v>
      </c>
      <c r="S172" s="57">
        <f t="shared" ref="S172:AC172" si="273">S$152/S$211</f>
        <v>0</v>
      </c>
      <c r="T172" s="57">
        <f t="shared" si="273"/>
        <v>0</v>
      </c>
      <c r="U172" s="57">
        <f t="shared" si="273"/>
        <v>0</v>
      </c>
      <c r="V172" s="57">
        <f t="shared" si="273"/>
        <v>0</v>
      </c>
      <c r="W172" s="57">
        <f t="shared" si="273"/>
        <v>0</v>
      </c>
      <c r="X172" s="57">
        <f t="shared" si="273"/>
        <v>0</v>
      </c>
      <c r="Y172" s="57">
        <f t="shared" si="273"/>
        <v>0</v>
      </c>
      <c r="Z172" s="57">
        <f t="shared" si="273"/>
        <v>1.1934754874482914E-3</v>
      </c>
      <c r="AA172" s="57">
        <f t="shared" si="273"/>
        <v>1.4566074986242509E-5</v>
      </c>
      <c r="AB172" s="57">
        <f t="shared" si="273"/>
        <v>3.7368953009245606E-4</v>
      </c>
      <c r="AC172" s="57">
        <f t="shared" si="273"/>
        <v>1.4267400498027842E-4</v>
      </c>
    </row>
    <row r="173" spans="7:29" x14ac:dyDescent="0.35">
      <c r="G173" s="33" t="s">
        <v>28</v>
      </c>
      <c r="H173" s="57">
        <f t="shared" ref="H173:R173" si="274">H$153/H$211</f>
        <v>0</v>
      </c>
      <c r="I173" s="57">
        <f t="shared" si="274"/>
        <v>0</v>
      </c>
      <c r="J173" s="57">
        <f t="shared" si="274"/>
        <v>0</v>
      </c>
      <c r="K173" s="57">
        <f t="shared" si="274"/>
        <v>0</v>
      </c>
      <c r="L173" s="57">
        <f t="shared" si="274"/>
        <v>0</v>
      </c>
      <c r="M173" s="57">
        <f t="shared" si="274"/>
        <v>0</v>
      </c>
      <c r="N173" s="57">
        <f t="shared" si="274"/>
        <v>0</v>
      </c>
      <c r="O173" s="57">
        <f t="shared" si="274"/>
        <v>0</v>
      </c>
      <c r="P173" s="57">
        <f t="shared" si="274"/>
        <v>0</v>
      </c>
      <c r="Q173" s="57">
        <f t="shared" si="274"/>
        <v>3.0670342843169699E-3</v>
      </c>
      <c r="R173" s="57">
        <f t="shared" si="274"/>
        <v>4.4667231570328673E-3</v>
      </c>
      <c r="S173" s="57">
        <f t="shared" ref="S173:AC173" si="275">S$153/S$211</f>
        <v>3.7986783795667272E-3</v>
      </c>
      <c r="T173" s="57">
        <f t="shared" si="275"/>
        <v>3.7319445682266151E-3</v>
      </c>
      <c r="U173" s="57">
        <f t="shared" si="275"/>
        <v>4.1840795047623121E-3</v>
      </c>
      <c r="V173" s="57">
        <f t="shared" si="275"/>
        <v>4.2883281051057645E-3</v>
      </c>
      <c r="W173" s="57">
        <f t="shared" si="275"/>
        <v>8.6666476259603283E-3</v>
      </c>
      <c r="X173" s="57">
        <f t="shared" si="275"/>
        <v>9.7872805288404686E-3</v>
      </c>
      <c r="Y173" s="57">
        <f t="shared" si="275"/>
        <v>1.1922779086523408E-2</v>
      </c>
      <c r="Z173" s="57">
        <f t="shared" si="275"/>
        <v>3.8970384329477303E-2</v>
      </c>
      <c r="AA173" s="57">
        <f t="shared" si="275"/>
        <v>2.9968392318839025E-2</v>
      </c>
      <c r="AB173" s="57">
        <f t="shared" si="275"/>
        <v>1.6901777483820043E-2</v>
      </c>
      <c r="AC173" s="57">
        <f t="shared" si="275"/>
        <v>1.3894542832269279E-2</v>
      </c>
    </row>
    <row r="174" spans="7:29" x14ac:dyDescent="0.35">
      <c r="G174" s="72"/>
      <c r="H174" s="28"/>
      <c r="I174" s="28"/>
      <c r="J174" s="28"/>
      <c r="K174" s="28"/>
      <c r="L174" s="28"/>
      <c r="M174" s="28"/>
      <c r="N174" s="28"/>
      <c r="O174" s="28"/>
      <c r="P174" s="28"/>
      <c r="Q174" s="28"/>
      <c r="R174" s="28"/>
      <c r="S174" s="28"/>
      <c r="T174" s="28"/>
      <c r="U174" s="28"/>
      <c r="V174" s="28"/>
      <c r="W174" s="28"/>
      <c r="X174" s="28"/>
      <c r="Y174" s="28"/>
      <c r="Z174" s="28"/>
      <c r="AA174" s="28"/>
      <c r="AB174" s="28"/>
      <c r="AC174" s="28"/>
    </row>
    <row r="175" spans="7:29" x14ac:dyDescent="0.35">
      <c r="G175" s="112" t="s">
        <v>171</v>
      </c>
      <c r="H175" s="112"/>
      <c r="I175" s="112"/>
      <c r="J175" s="112"/>
      <c r="K175" s="112"/>
      <c r="L175" s="112"/>
      <c r="M175" s="112"/>
      <c r="N175" s="112"/>
      <c r="O175" s="112"/>
      <c r="P175" s="112"/>
      <c r="Q175" s="112"/>
      <c r="R175" s="112"/>
      <c r="S175" s="112"/>
      <c r="T175" s="112"/>
      <c r="U175" s="112"/>
      <c r="V175" s="112"/>
      <c r="W175" s="112"/>
      <c r="X175" s="112"/>
      <c r="Y175" s="112"/>
      <c r="Z175" s="112"/>
      <c r="AA175" s="112"/>
      <c r="AB175" s="112"/>
      <c r="AC175" s="112"/>
    </row>
    <row r="176" spans="7:29" x14ac:dyDescent="0.35">
      <c r="G176" s="4" t="s">
        <v>48</v>
      </c>
      <c r="H176" s="57">
        <f t="shared" ref="H176:R176" si="276">H$146/H$217</f>
        <v>0</v>
      </c>
      <c r="I176" s="57">
        <f t="shared" si="276"/>
        <v>0</v>
      </c>
      <c r="J176" s="57">
        <f t="shared" si="276"/>
        <v>0</v>
      </c>
      <c r="K176" s="57">
        <f t="shared" si="276"/>
        <v>0</v>
      </c>
      <c r="L176" s="57">
        <f t="shared" si="276"/>
        <v>0</v>
      </c>
      <c r="M176" s="57">
        <f t="shared" si="276"/>
        <v>0</v>
      </c>
      <c r="N176" s="57">
        <f t="shared" si="276"/>
        <v>0</v>
      </c>
      <c r="O176" s="57">
        <f t="shared" si="276"/>
        <v>0</v>
      </c>
      <c r="P176" s="57">
        <f t="shared" si="276"/>
        <v>0</v>
      </c>
      <c r="Q176" s="57">
        <f t="shared" si="276"/>
        <v>5.0916496945010179E-4</v>
      </c>
      <c r="R176" s="57">
        <f t="shared" si="276"/>
        <v>4.7732696897374697E-4</v>
      </c>
      <c r="S176" s="57">
        <f t="shared" ref="S176:AC176" si="277">S$146/S$217</f>
        <v>3.7509377344336085E-4</v>
      </c>
      <c r="T176" s="57">
        <f t="shared" si="277"/>
        <v>3.4176349965823653E-4</v>
      </c>
      <c r="U176" s="57">
        <f t="shared" si="277"/>
        <v>3.0807147258163895E-4</v>
      </c>
      <c r="V176" s="57">
        <f t="shared" si="277"/>
        <v>3.3068783068783067E-4</v>
      </c>
      <c r="W176" s="57">
        <f t="shared" si="277"/>
        <v>2.4223309041835361E-3</v>
      </c>
      <c r="X176" s="57">
        <f t="shared" si="277"/>
        <v>2.2888286998034263E-3</v>
      </c>
      <c r="Y176" s="57">
        <f t="shared" si="277"/>
        <v>1.9867549668874172E-3</v>
      </c>
      <c r="Z176" s="57">
        <f t="shared" si="277"/>
        <v>3.3700189753320684E-3</v>
      </c>
      <c r="AA176" s="57">
        <f t="shared" si="277"/>
        <v>3.3644138847858194E-3</v>
      </c>
      <c r="AB176" s="57">
        <f t="shared" si="277"/>
        <v>4.0556016524048392E-3</v>
      </c>
      <c r="AC176" s="57">
        <f t="shared" si="277"/>
        <v>4.132533222984157E-3</v>
      </c>
    </row>
    <row r="177" spans="7:29" x14ac:dyDescent="0.35">
      <c r="G177" s="4" t="s">
        <v>175</v>
      </c>
      <c r="H177" s="57">
        <f t="shared" ref="H177:R177" si="278">H$147/H$217</f>
        <v>0</v>
      </c>
      <c r="I177" s="57">
        <f t="shared" si="278"/>
        <v>0</v>
      </c>
      <c r="J177" s="57">
        <f t="shared" si="278"/>
        <v>0</v>
      </c>
      <c r="K177" s="57">
        <f t="shared" si="278"/>
        <v>0</v>
      </c>
      <c r="L177" s="57">
        <f t="shared" si="278"/>
        <v>0</v>
      </c>
      <c r="M177" s="57">
        <f t="shared" si="278"/>
        <v>0</v>
      </c>
      <c r="N177" s="57">
        <f t="shared" si="278"/>
        <v>0</v>
      </c>
      <c r="O177" s="57">
        <f t="shared" si="278"/>
        <v>0</v>
      </c>
      <c r="P177" s="57">
        <f t="shared" si="278"/>
        <v>0</v>
      </c>
      <c r="Q177" s="57">
        <f t="shared" si="278"/>
        <v>0</v>
      </c>
      <c r="R177" s="57">
        <f t="shared" si="278"/>
        <v>1.6181384248210022E-3</v>
      </c>
      <c r="S177" s="57">
        <f t="shared" ref="S177:AC177" si="279">S$147/S$217</f>
        <v>1.1815453863465867E-3</v>
      </c>
      <c r="T177" s="57">
        <f t="shared" si="279"/>
        <v>2.7341079972658922E-3</v>
      </c>
      <c r="U177" s="57">
        <f t="shared" si="279"/>
        <v>4.0511398644485523E-3</v>
      </c>
      <c r="V177" s="57">
        <f t="shared" si="279"/>
        <v>4.6296296296296294E-3</v>
      </c>
      <c r="W177" s="57">
        <f t="shared" si="279"/>
        <v>1.0045978407557355E-2</v>
      </c>
      <c r="X177" s="57">
        <f t="shared" si="279"/>
        <v>1.3326189272676214E-2</v>
      </c>
      <c r="Y177" s="57">
        <f t="shared" si="279"/>
        <v>1.6857314870559904E-2</v>
      </c>
      <c r="Z177" s="57">
        <f t="shared" si="279"/>
        <v>1.957653383934219E-2</v>
      </c>
      <c r="AA177" s="57">
        <f t="shared" si="279"/>
        <v>1.7742085081240769E-2</v>
      </c>
      <c r="AB177" s="57">
        <f t="shared" si="279"/>
        <v>2.1599669519032163E-2</v>
      </c>
      <c r="AC177" s="57">
        <f t="shared" si="279"/>
        <v>2.0963821234334358E-2</v>
      </c>
    </row>
    <row r="178" spans="7:29" x14ac:dyDescent="0.35">
      <c r="G178" s="4" t="s">
        <v>46</v>
      </c>
      <c r="H178" s="57">
        <f t="shared" ref="H178:R178" si="280">H$148/H$217</f>
        <v>0</v>
      </c>
      <c r="I178" s="57">
        <f t="shared" si="280"/>
        <v>0</v>
      </c>
      <c r="J178" s="57">
        <f t="shared" si="280"/>
        <v>0</v>
      </c>
      <c r="K178" s="57">
        <f t="shared" si="280"/>
        <v>0</v>
      </c>
      <c r="L178" s="57">
        <f t="shared" si="280"/>
        <v>0</v>
      </c>
      <c r="M178" s="57">
        <f t="shared" si="280"/>
        <v>0</v>
      </c>
      <c r="N178" s="57">
        <f t="shared" si="280"/>
        <v>0</v>
      </c>
      <c r="O178" s="57">
        <f t="shared" si="280"/>
        <v>0</v>
      </c>
      <c r="P178" s="57">
        <f t="shared" si="280"/>
        <v>0</v>
      </c>
      <c r="Q178" s="57">
        <f t="shared" si="280"/>
        <v>2.2403258655804481E-3</v>
      </c>
      <c r="R178" s="57">
        <f t="shared" si="280"/>
        <v>2.9307875894988063E-3</v>
      </c>
      <c r="S178" s="57">
        <f t="shared" ref="S178:AC178" si="281">S$148/S$217</f>
        <v>2.267603150787697E-3</v>
      </c>
      <c r="T178" s="57">
        <f t="shared" si="281"/>
        <v>1.0252904989747095E-3</v>
      </c>
      <c r="U178" s="57">
        <f t="shared" si="281"/>
        <v>1.2939001848428836E-3</v>
      </c>
      <c r="V178" s="57">
        <f t="shared" si="281"/>
        <v>1.6534391534391533E-3</v>
      </c>
      <c r="W178" s="57">
        <f t="shared" si="281"/>
        <v>2.6223276653171389E-3</v>
      </c>
      <c r="X178" s="57">
        <f t="shared" si="281"/>
        <v>3.4319210895815784E-3</v>
      </c>
      <c r="Y178" s="57">
        <f t="shared" si="281"/>
        <v>2.8296207104154124E-3</v>
      </c>
      <c r="Z178" s="57">
        <f t="shared" si="281"/>
        <v>4.3915243516761543E-3</v>
      </c>
      <c r="AA178" s="57">
        <f t="shared" si="281"/>
        <v>3.5739143279172824E-3</v>
      </c>
      <c r="AB178" s="57">
        <f t="shared" si="281"/>
        <v>1.9427327530244908E-2</v>
      </c>
      <c r="AC178" s="57">
        <f t="shared" si="281"/>
        <v>4.9920737763064554E-3</v>
      </c>
    </row>
    <row r="179" spans="7:29" x14ac:dyDescent="0.35">
      <c r="G179" s="4" t="s">
        <v>125</v>
      </c>
      <c r="H179" s="57">
        <f t="shared" ref="H179:R179" si="282">H$149/H$217</f>
        <v>0</v>
      </c>
      <c r="I179" s="57">
        <f t="shared" si="282"/>
        <v>0</v>
      </c>
      <c r="J179" s="57">
        <f t="shared" si="282"/>
        <v>0</v>
      </c>
      <c r="K179" s="57">
        <f t="shared" si="282"/>
        <v>0</v>
      </c>
      <c r="L179" s="57">
        <f t="shared" si="282"/>
        <v>0</v>
      </c>
      <c r="M179" s="57">
        <f t="shared" si="282"/>
        <v>0</v>
      </c>
      <c r="N179" s="57">
        <f t="shared" si="282"/>
        <v>0</v>
      </c>
      <c r="O179" s="57">
        <f t="shared" si="282"/>
        <v>0</v>
      </c>
      <c r="P179" s="57">
        <f t="shared" si="282"/>
        <v>0</v>
      </c>
      <c r="Q179" s="57">
        <f t="shared" si="282"/>
        <v>0</v>
      </c>
      <c r="R179" s="57">
        <f t="shared" si="282"/>
        <v>0</v>
      </c>
      <c r="S179" s="57">
        <f t="shared" ref="S179:AC179" si="283">S$149/S$217</f>
        <v>0</v>
      </c>
      <c r="T179" s="57">
        <f t="shared" si="283"/>
        <v>0</v>
      </c>
      <c r="U179" s="57">
        <f t="shared" si="283"/>
        <v>0</v>
      </c>
      <c r="V179" s="57">
        <f t="shared" si="283"/>
        <v>0</v>
      </c>
      <c r="W179" s="57">
        <f t="shared" si="283"/>
        <v>0</v>
      </c>
      <c r="X179" s="57">
        <f t="shared" si="283"/>
        <v>0</v>
      </c>
      <c r="Y179" s="57">
        <f t="shared" si="283"/>
        <v>0</v>
      </c>
      <c r="Z179" s="57">
        <f t="shared" si="283"/>
        <v>6.050028462998102E-2</v>
      </c>
      <c r="AA179" s="57">
        <f t="shared" si="283"/>
        <v>5.7060797636632195E-2</v>
      </c>
      <c r="AB179" s="57">
        <f t="shared" si="283"/>
        <v>0</v>
      </c>
      <c r="AC179" s="57">
        <f t="shared" si="283"/>
        <v>0</v>
      </c>
    </row>
    <row r="180" spans="7:29" x14ac:dyDescent="0.35">
      <c r="G180" s="4" t="s">
        <v>53</v>
      </c>
      <c r="H180" s="57">
        <f t="shared" ref="H180:R180" si="284">H$150/H$217</f>
        <v>0</v>
      </c>
      <c r="I180" s="57">
        <f t="shared" si="284"/>
        <v>0</v>
      </c>
      <c r="J180" s="57">
        <f t="shared" si="284"/>
        <v>0</v>
      </c>
      <c r="K180" s="57">
        <f t="shared" si="284"/>
        <v>0</v>
      </c>
      <c r="L180" s="57">
        <f t="shared" si="284"/>
        <v>0</v>
      </c>
      <c r="M180" s="57">
        <f t="shared" si="284"/>
        <v>0</v>
      </c>
      <c r="N180" s="57">
        <f t="shared" si="284"/>
        <v>0</v>
      </c>
      <c r="O180" s="57">
        <f t="shared" si="284"/>
        <v>0</v>
      </c>
      <c r="P180" s="57">
        <f t="shared" si="284"/>
        <v>0</v>
      </c>
      <c r="Q180" s="57">
        <f t="shared" si="284"/>
        <v>3.0549898167006113E-4</v>
      </c>
      <c r="R180" s="57">
        <f t="shared" si="284"/>
        <v>2.8639618138424818E-4</v>
      </c>
      <c r="S180" s="57">
        <f t="shared" ref="S180:AC180" si="285">S$150/S$217</f>
        <v>3.7509377344336085E-4</v>
      </c>
      <c r="T180" s="57">
        <f t="shared" si="285"/>
        <v>1.7088174982911826E-4</v>
      </c>
      <c r="U180" s="57">
        <f t="shared" si="285"/>
        <v>1.5403573629081948E-4</v>
      </c>
      <c r="V180" s="57">
        <f t="shared" si="285"/>
        <v>1.6534391534391533E-4</v>
      </c>
      <c r="W180" s="57">
        <f t="shared" si="285"/>
        <v>1.3495276653171389E-4</v>
      </c>
      <c r="X180" s="57">
        <f t="shared" si="285"/>
        <v>1.4040999719180006E-4</v>
      </c>
      <c r="Y180" s="57">
        <f t="shared" si="285"/>
        <v>1.5051173991571343E-4</v>
      </c>
      <c r="Z180" s="57">
        <f t="shared" si="285"/>
        <v>1.2650221378874131E-4</v>
      </c>
      <c r="AA180" s="57">
        <f t="shared" si="285"/>
        <v>2.9542097488921713E-5</v>
      </c>
      <c r="AB180" s="57">
        <f t="shared" si="285"/>
        <v>8.5570964886397163E-5</v>
      </c>
      <c r="AC180" s="57">
        <f t="shared" si="285"/>
        <v>1.1823126034523528E-4</v>
      </c>
    </row>
    <row r="181" spans="7:29" x14ac:dyDescent="0.35">
      <c r="G181" s="4" t="s">
        <v>43</v>
      </c>
      <c r="H181" s="57">
        <f t="shared" ref="H181:R181" si="286">H$151/H$217</f>
        <v>0</v>
      </c>
      <c r="I181" s="57">
        <f t="shared" si="286"/>
        <v>0</v>
      </c>
      <c r="J181" s="57">
        <f t="shared" si="286"/>
        <v>0</v>
      </c>
      <c r="K181" s="57">
        <f t="shared" si="286"/>
        <v>0</v>
      </c>
      <c r="L181" s="57">
        <f t="shared" si="286"/>
        <v>0</v>
      </c>
      <c r="M181" s="57">
        <f t="shared" si="286"/>
        <v>0</v>
      </c>
      <c r="N181" s="57">
        <f t="shared" si="286"/>
        <v>0</v>
      </c>
      <c r="O181" s="57">
        <f t="shared" si="286"/>
        <v>0</v>
      </c>
      <c r="P181" s="57">
        <f t="shared" si="286"/>
        <v>0</v>
      </c>
      <c r="Q181" s="57">
        <f t="shared" si="286"/>
        <v>7.6374745417515273E-3</v>
      </c>
      <c r="R181" s="57">
        <f t="shared" si="286"/>
        <v>1.0816229116945106E-2</v>
      </c>
      <c r="S181" s="57">
        <f t="shared" ref="S181:AC181" si="287">S$151/S$217</f>
        <v>8.2562715678919738E-3</v>
      </c>
      <c r="T181" s="57">
        <f t="shared" si="287"/>
        <v>7.5187969924812026E-3</v>
      </c>
      <c r="U181" s="57">
        <f t="shared" si="287"/>
        <v>6.7775723967960569E-3</v>
      </c>
      <c r="V181" s="57">
        <f t="shared" si="287"/>
        <v>7.6719576719576719E-3</v>
      </c>
      <c r="W181" s="57">
        <f t="shared" si="287"/>
        <v>1.0270156815114709E-2</v>
      </c>
      <c r="X181" s="57">
        <f t="shared" si="287"/>
        <v>1.0685462229710755E-2</v>
      </c>
      <c r="Y181" s="57">
        <f t="shared" si="287"/>
        <v>1.0836845273931367E-2</v>
      </c>
      <c r="Z181" s="57">
        <f t="shared" si="287"/>
        <v>1.2123972169512966E-2</v>
      </c>
      <c r="AA181" s="57">
        <f t="shared" si="287"/>
        <v>9.3552561299852285E-3</v>
      </c>
      <c r="AB181" s="57">
        <f t="shared" si="287"/>
        <v>1.1225246385364415E-2</v>
      </c>
      <c r="AC181" s="57">
        <f t="shared" si="287"/>
        <v>1.081863324663041E-2</v>
      </c>
    </row>
    <row r="182" spans="7:29" x14ac:dyDescent="0.35">
      <c r="G182" s="4" t="s">
        <v>176</v>
      </c>
      <c r="H182" s="57">
        <f t="shared" ref="H182:R182" si="288">H$152/H$217</f>
        <v>0</v>
      </c>
      <c r="I182" s="57">
        <f t="shared" si="288"/>
        <v>0</v>
      </c>
      <c r="J182" s="57">
        <f t="shared" si="288"/>
        <v>0</v>
      </c>
      <c r="K182" s="57">
        <f t="shared" si="288"/>
        <v>0</v>
      </c>
      <c r="L182" s="57">
        <f t="shared" si="288"/>
        <v>0</v>
      </c>
      <c r="M182" s="57">
        <f t="shared" si="288"/>
        <v>0</v>
      </c>
      <c r="N182" s="57">
        <f t="shared" si="288"/>
        <v>0</v>
      </c>
      <c r="O182" s="57">
        <f t="shared" si="288"/>
        <v>0</v>
      </c>
      <c r="P182" s="57">
        <f t="shared" si="288"/>
        <v>0</v>
      </c>
      <c r="Q182" s="57">
        <f t="shared" si="288"/>
        <v>0</v>
      </c>
      <c r="R182" s="57">
        <f t="shared" si="288"/>
        <v>0</v>
      </c>
      <c r="S182" s="57">
        <f t="shared" ref="S182:AC182" si="289">S$152/S$217</f>
        <v>0</v>
      </c>
      <c r="T182" s="57">
        <f t="shared" si="289"/>
        <v>0</v>
      </c>
      <c r="U182" s="57">
        <f t="shared" si="289"/>
        <v>0</v>
      </c>
      <c r="V182" s="57">
        <f t="shared" si="289"/>
        <v>0</v>
      </c>
      <c r="W182" s="57">
        <f t="shared" si="289"/>
        <v>0</v>
      </c>
      <c r="X182" s="57">
        <f t="shared" si="289"/>
        <v>0</v>
      </c>
      <c r="Y182" s="57">
        <f t="shared" si="289"/>
        <v>0</v>
      </c>
      <c r="Z182" s="57">
        <f t="shared" si="289"/>
        <v>3.1620790638836179E-3</v>
      </c>
      <c r="AA182" s="57">
        <f t="shared" si="289"/>
        <v>4.4313146233382568E-5</v>
      </c>
      <c r="AB182" s="57">
        <f t="shared" si="289"/>
        <v>1.2750191796990263E-3</v>
      </c>
      <c r="AC182" s="57">
        <f t="shared" si="289"/>
        <v>4.25632537242847E-4</v>
      </c>
    </row>
    <row r="183" spans="7:29" x14ac:dyDescent="0.35">
      <c r="G183" s="33" t="s">
        <v>28</v>
      </c>
      <c r="H183" s="57">
        <f t="shared" ref="H183:R183" si="290">H$153/H$217</f>
        <v>0</v>
      </c>
      <c r="I183" s="57">
        <f t="shared" si="290"/>
        <v>0</v>
      </c>
      <c r="J183" s="57">
        <f t="shared" si="290"/>
        <v>0</v>
      </c>
      <c r="K183" s="57">
        <f t="shared" si="290"/>
        <v>0</v>
      </c>
      <c r="L183" s="57">
        <f t="shared" si="290"/>
        <v>0</v>
      </c>
      <c r="M183" s="57">
        <f t="shared" si="290"/>
        <v>0</v>
      </c>
      <c r="N183" s="57">
        <f t="shared" si="290"/>
        <v>0</v>
      </c>
      <c r="O183" s="57">
        <f t="shared" si="290"/>
        <v>0</v>
      </c>
      <c r="P183" s="57">
        <f t="shared" si="290"/>
        <v>0</v>
      </c>
      <c r="Q183" s="57">
        <f t="shared" si="290"/>
        <v>1.0692464358452138E-2</v>
      </c>
      <c r="R183" s="57">
        <f t="shared" si="290"/>
        <v>1.6128878281622908E-2</v>
      </c>
      <c r="S183" s="57">
        <f t="shared" ref="S183:AC183" si="291">S$153/S$217</f>
        <v>1.2455607651912979E-2</v>
      </c>
      <c r="T183" s="57">
        <f t="shared" si="291"/>
        <v>1.1790840738209159E-2</v>
      </c>
      <c r="U183" s="57">
        <f t="shared" si="291"/>
        <v>1.258471965495995E-2</v>
      </c>
      <c r="V183" s="57">
        <f t="shared" si="291"/>
        <v>1.4451058201058201E-2</v>
      </c>
      <c r="W183" s="57">
        <f t="shared" si="291"/>
        <v>2.549574655870445E-2</v>
      </c>
      <c r="X183" s="57">
        <f t="shared" si="291"/>
        <v>2.9872811288963772E-2</v>
      </c>
      <c r="Y183" s="57">
        <f t="shared" si="291"/>
        <v>3.2661047561709816E-2</v>
      </c>
      <c r="Z183" s="57">
        <f t="shared" si="291"/>
        <v>0.10325091524351677</v>
      </c>
      <c r="AA183" s="57">
        <f t="shared" si="291"/>
        <v>9.1170322304283596E-2</v>
      </c>
      <c r="AB183" s="57">
        <f t="shared" si="291"/>
        <v>5.7668435231631739E-2</v>
      </c>
      <c r="AC183" s="57">
        <f t="shared" si="291"/>
        <v>4.1450925277843456E-2</v>
      </c>
    </row>
    <row r="184" spans="7:29" x14ac:dyDescent="0.35">
      <c r="G184" s="72"/>
      <c r="H184" s="28"/>
      <c r="I184" s="28"/>
      <c r="J184" s="28"/>
      <c r="K184" s="28"/>
      <c r="L184" s="28"/>
      <c r="M184" s="28"/>
      <c r="N184" s="28"/>
      <c r="O184" s="28"/>
      <c r="P184" s="28"/>
      <c r="Q184" s="28"/>
      <c r="R184" s="28"/>
      <c r="S184" s="28"/>
      <c r="T184" s="28"/>
      <c r="U184" s="28"/>
      <c r="V184" s="28"/>
      <c r="W184" s="28"/>
      <c r="X184" s="28"/>
      <c r="Y184" s="28"/>
      <c r="Z184" s="28"/>
      <c r="AA184" s="28"/>
      <c r="AB184" s="28"/>
      <c r="AC184" s="28"/>
    </row>
    <row r="185" spans="7:29" x14ac:dyDescent="0.35">
      <c r="G185" s="112" t="str">
        <f>_xlfn.CONCAT("USD, ",$C$6)</f>
        <v>USD, thousands</v>
      </c>
      <c r="H185" s="113"/>
      <c r="I185" s="113"/>
      <c r="J185" s="113"/>
      <c r="K185" s="113"/>
      <c r="L185" s="113"/>
      <c r="M185" s="113"/>
      <c r="N185" s="113"/>
      <c r="O185" s="113"/>
      <c r="P185" s="113"/>
      <c r="Q185" s="113"/>
      <c r="R185" s="113"/>
      <c r="S185" s="113"/>
      <c r="T185" s="113"/>
      <c r="U185" s="113"/>
      <c r="V185" s="113"/>
      <c r="W185" s="113"/>
      <c r="X185" s="113"/>
      <c r="Y185" s="113"/>
      <c r="Z185" s="113"/>
      <c r="AA185" s="113"/>
      <c r="AB185" s="113"/>
      <c r="AC185" s="113"/>
    </row>
    <row r="186" spans="7:29" x14ac:dyDescent="0.35">
      <c r="G186" s="4" t="s">
        <v>48</v>
      </c>
      <c r="H186" s="5">
        <f>H$146/H$209</f>
        <v>0</v>
      </c>
      <c r="I186" s="5">
        <f t="shared" ref="I186:AC186" si="292">I$146/I$209</f>
        <v>0</v>
      </c>
      <c r="J186" s="5">
        <f t="shared" si="292"/>
        <v>0</v>
      </c>
      <c r="K186" s="5">
        <f t="shared" si="292"/>
        <v>0</v>
      </c>
      <c r="L186" s="5">
        <f t="shared" si="292"/>
        <v>0</v>
      </c>
      <c r="M186" s="5">
        <f t="shared" si="292"/>
        <v>0</v>
      </c>
      <c r="N186" s="5">
        <f t="shared" si="292"/>
        <v>0</v>
      </c>
      <c r="O186" s="5">
        <f t="shared" si="292"/>
        <v>0</v>
      </c>
      <c r="P186" s="5">
        <f t="shared" si="292"/>
        <v>0</v>
      </c>
      <c r="Q186" s="5">
        <f t="shared" si="292"/>
        <v>558.75860277885988</v>
      </c>
      <c r="R186" s="5">
        <f t="shared" si="292"/>
        <v>543.07250538406311</v>
      </c>
      <c r="S186" s="5">
        <f t="shared" si="292"/>
        <v>529.83527871713761</v>
      </c>
      <c r="T186" s="5">
        <f t="shared" si="292"/>
        <v>476.68499287314199</v>
      </c>
      <c r="U186" s="5">
        <f t="shared" si="292"/>
        <v>477.38936767696333</v>
      </c>
      <c r="V186" s="5">
        <f t="shared" si="292"/>
        <v>483.77767736104835</v>
      </c>
      <c r="W186" s="5">
        <f t="shared" si="292"/>
        <v>4299.030264869969</v>
      </c>
      <c r="X186" s="5">
        <f t="shared" si="292"/>
        <v>3772.438822989287</v>
      </c>
      <c r="Y186" s="5">
        <f t="shared" si="292"/>
        <v>3042.8794340996569</v>
      </c>
      <c r="Z186" s="5">
        <f t="shared" si="292"/>
        <v>5146.2957146062372</v>
      </c>
      <c r="AA186" s="5">
        <f t="shared" si="292"/>
        <v>5173.3042214722254</v>
      </c>
      <c r="AB186" s="5">
        <f t="shared" si="292"/>
        <v>6153.1743114541023</v>
      </c>
      <c r="AC186" s="5">
        <f t="shared" si="292"/>
        <v>7768.1932477105211</v>
      </c>
    </row>
    <row r="187" spans="7:29" x14ac:dyDescent="0.35">
      <c r="G187" s="4" t="s">
        <v>175</v>
      </c>
      <c r="H187" s="5">
        <f>H$147/H$209</f>
        <v>0</v>
      </c>
      <c r="I187" s="5">
        <f t="shared" ref="I187:AC187" si="293">I$147/I$209</f>
        <v>0</v>
      </c>
      <c r="J187" s="5">
        <f t="shared" si="293"/>
        <v>0</v>
      </c>
      <c r="K187" s="5">
        <f t="shared" si="293"/>
        <v>0</v>
      </c>
      <c r="L187" s="5">
        <f t="shared" si="293"/>
        <v>0</v>
      </c>
      <c r="M187" s="5">
        <f t="shared" si="293"/>
        <v>0</v>
      </c>
      <c r="N187" s="5">
        <f t="shared" si="293"/>
        <v>0</v>
      </c>
      <c r="O187" s="5">
        <f t="shared" si="293"/>
        <v>0</v>
      </c>
      <c r="P187" s="5">
        <f t="shared" si="293"/>
        <v>0</v>
      </c>
      <c r="Q187" s="5">
        <f t="shared" si="293"/>
        <v>0</v>
      </c>
      <c r="R187" s="5">
        <f t="shared" si="293"/>
        <v>1841.0157932519737</v>
      </c>
      <c r="S187" s="5">
        <f t="shared" si="293"/>
        <v>1668.9811279589835</v>
      </c>
      <c r="T187" s="5">
        <f t="shared" si="293"/>
        <v>3813.4799429851359</v>
      </c>
      <c r="U187" s="5">
        <f t="shared" si="293"/>
        <v>6277.6701849520678</v>
      </c>
      <c r="V187" s="5">
        <f t="shared" si="293"/>
        <v>6772.8874830546765</v>
      </c>
      <c r="W187" s="5">
        <f t="shared" si="293"/>
        <v>17829.093927559865</v>
      </c>
      <c r="X187" s="5">
        <f t="shared" si="293"/>
        <v>21964.174854616558</v>
      </c>
      <c r="Y187" s="5">
        <f t="shared" si="293"/>
        <v>25818.370955997092</v>
      </c>
      <c r="Z187" s="5">
        <f t="shared" si="293"/>
        <v>29894.974758806373</v>
      </c>
      <c r="AA187" s="5">
        <f t="shared" si="293"/>
        <v>27281.186795585156</v>
      </c>
      <c r="AB187" s="5">
        <f t="shared" si="293"/>
        <v>32771.10106255077</v>
      </c>
      <c r="AC187" s="5">
        <f t="shared" si="293"/>
        <v>39407.067232521782</v>
      </c>
    </row>
    <row r="188" spans="7:29" x14ac:dyDescent="0.35">
      <c r="G188" s="4" t="s">
        <v>46</v>
      </c>
      <c r="H188" s="5">
        <f>H$148/H$209</f>
        <v>0</v>
      </c>
      <c r="I188" s="5">
        <f t="shared" ref="I188:AC188" si="294">I$148/I$209</f>
        <v>0</v>
      </c>
      <c r="J188" s="5">
        <f t="shared" si="294"/>
        <v>0</v>
      </c>
      <c r="K188" s="5">
        <f t="shared" si="294"/>
        <v>0</v>
      </c>
      <c r="L188" s="5">
        <f t="shared" si="294"/>
        <v>0</v>
      </c>
      <c r="M188" s="5">
        <f t="shared" si="294"/>
        <v>0</v>
      </c>
      <c r="N188" s="5">
        <f t="shared" si="294"/>
        <v>0</v>
      </c>
      <c r="O188" s="5">
        <f t="shared" si="294"/>
        <v>0</v>
      </c>
      <c r="P188" s="5">
        <f t="shared" si="294"/>
        <v>0</v>
      </c>
      <c r="Q188" s="5">
        <f t="shared" si="294"/>
        <v>2458.5378522269834</v>
      </c>
      <c r="R188" s="5">
        <f t="shared" si="294"/>
        <v>3334.4651830581474</v>
      </c>
      <c r="S188" s="5">
        <f t="shared" si="294"/>
        <v>3203.0820890149453</v>
      </c>
      <c r="T188" s="5">
        <f t="shared" si="294"/>
        <v>1430.054978619426</v>
      </c>
      <c r="U188" s="5">
        <f t="shared" si="294"/>
        <v>2005.0353442432458</v>
      </c>
      <c r="V188" s="5">
        <f t="shared" si="294"/>
        <v>2418.8883868052417</v>
      </c>
      <c r="W188" s="5">
        <f t="shared" si="294"/>
        <v>4653.9743922410098</v>
      </c>
      <c r="X188" s="5">
        <f t="shared" si="294"/>
        <v>5656.4793847985029</v>
      </c>
      <c r="Y188" s="5">
        <f t="shared" si="294"/>
        <v>4333.7979818995118</v>
      </c>
      <c r="Z188" s="5">
        <f t="shared" si="294"/>
        <v>6706.2183082791116</v>
      </c>
      <c r="AA188" s="5">
        <f t="shared" si="294"/>
        <v>5495.4434005290541</v>
      </c>
      <c r="AB188" s="5">
        <f t="shared" si="294"/>
        <v>29475.215503086918</v>
      </c>
      <c r="AC188" s="5">
        <f t="shared" si="294"/>
        <v>9383.9278981460811</v>
      </c>
    </row>
    <row r="189" spans="7:29" x14ac:dyDescent="0.35">
      <c r="G189" s="4" t="s">
        <v>125</v>
      </c>
      <c r="H189" s="5">
        <f>H$149/H$209</f>
        <v>0</v>
      </c>
      <c r="I189" s="5">
        <f t="shared" ref="I189:AC189" si="295">I$149/I$209</f>
        <v>0</v>
      </c>
      <c r="J189" s="5">
        <f t="shared" si="295"/>
        <v>0</v>
      </c>
      <c r="K189" s="5">
        <f t="shared" si="295"/>
        <v>0</v>
      </c>
      <c r="L189" s="5">
        <f t="shared" si="295"/>
        <v>0</v>
      </c>
      <c r="M189" s="5">
        <f t="shared" si="295"/>
        <v>0</v>
      </c>
      <c r="N189" s="5">
        <f t="shared" si="295"/>
        <v>0</v>
      </c>
      <c r="O189" s="5">
        <f t="shared" si="295"/>
        <v>0</v>
      </c>
      <c r="P189" s="5">
        <f t="shared" si="295"/>
        <v>0</v>
      </c>
      <c r="Q189" s="5">
        <f t="shared" si="295"/>
        <v>0</v>
      </c>
      <c r="R189" s="5">
        <f t="shared" si="295"/>
        <v>0</v>
      </c>
      <c r="S189" s="5">
        <f t="shared" si="295"/>
        <v>0</v>
      </c>
      <c r="T189" s="5">
        <f t="shared" si="295"/>
        <v>0</v>
      </c>
      <c r="U189" s="5">
        <f t="shared" si="295"/>
        <v>0</v>
      </c>
      <c r="V189" s="5">
        <f t="shared" si="295"/>
        <v>0</v>
      </c>
      <c r="W189" s="5">
        <f t="shared" si="295"/>
        <v>0</v>
      </c>
      <c r="X189" s="5">
        <f t="shared" si="295"/>
        <v>0</v>
      </c>
      <c r="Y189" s="5">
        <f t="shared" si="295"/>
        <v>0</v>
      </c>
      <c r="Z189" s="5">
        <f t="shared" si="295"/>
        <v>92388.902793358764</v>
      </c>
      <c r="AA189" s="5">
        <f t="shared" si="295"/>
        <v>87739.759554866381</v>
      </c>
      <c r="AB189" s="5">
        <f t="shared" si="295"/>
        <v>0</v>
      </c>
      <c r="AC189" s="5">
        <f t="shared" si="295"/>
        <v>0</v>
      </c>
    </row>
    <row r="190" spans="7:29" x14ac:dyDescent="0.35">
      <c r="G190" s="4" t="s">
        <v>53</v>
      </c>
      <c r="H190" s="5">
        <f>H$150/H$209</f>
        <v>0</v>
      </c>
      <c r="I190" s="5">
        <f t="shared" ref="I190:AC190" si="296">I$150/I$209</f>
        <v>0</v>
      </c>
      <c r="J190" s="5">
        <f t="shared" si="296"/>
        <v>0</v>
      </c>
      <c r="K190" s="5">
        <f t="shared" si="296"/>
        <v>0</v>
      </c>
      <c r="L190" s="5">
        <f t="shared" si="296"/>
        <v>0</v>
      </c>
      <c r="M190" s="5">
        <f t="shared" si="296"/>
        <v>0</v>
      </c>
      <c r="N190" s="5">
        <f t="shared" si="296"/>
        <v>0</v>
      </c>
      <c r="O190" s="5">
        <f t="shared" si="296"/>
        <v>0</v>
      </c>
      <c r="P190" s="5">
        <f t="shared" si="296"/>
        <v>0</v>
      </c>
      <c r="Q190" s="5">
        <f t="shared" si="296"/>
        <v>335.25516166731592</v>
      </c>
      <c r="R190" s="5">
        <f t="shared" si="296"/>
        <v>325.84350323043782</v>
      </c>
      <c r="S190" s="5">
        <f t="shared" si="296"/>
        <v>529.83527871713761</v>
      </c>
      <c r="T190" s="5">
        <f t="shared" si="296"/>
        <v>238.342496436571</v>
      </c>
      <c r="U190" s="5">
        <f t="shared" si="296"/>
        <v>238.69468383848167</v>
      </c>
      <c r="V190" s="5">
        <f t="shared" si="296"/>
        <v>241.88883868052417</v>
      </c>
      <c r="W190" s="5">
        <f t="shared" si="296"/>
        <v>239.50733842588619</v>
      </c>
      <c r="X190" s="5">
        <f t="shared" si="296"/>
        <v>231.4232273422887</v>
      </c>
      <c r="Y190" s="5">
        <f t="shared" si="296"/>
        <v>230.52116924997401</v>
      </c>
      <c r="Z190" s="5">
        <f t="shared" si="296"/>
        <v>193.17926856630021</v>
      </c>
      <c r="AA190" s="5">
        <f t="shared" si="296"/>
        <v>45.42552221107362</v>
      </c>
      <c r="AB190" s="5">
        <f t="shared" si="296"/>
        <v>129.82859463850528</v>
      </c>
      <c r="AC190" s="5">
        <f t="shared" si="296"/>
        <v>222.24704042885864</v>
      </c>
    </row>
    <row r="191" spans="7:29" x14ac:dyDescent="0.35">
      <c r="G191" s="4" t="s">
        <v>43</v>
      </c>
      <c r="H191" s="5">
        <f>H$151/H$209</f>
        <v>0</v>
      </c>
      <c r="I191" s="5">
        <f t="shared" ref="I191:AC191" si="297">I$151/I$209</f>
        <v>0</v>
      </c>
      <c r="J191" s="5">
        <f t="shared" si="297"/>
        <v>0</v>
      </c>
      <c r="K191" s="5">
        <f t="shared" si="297"/>
        <v>0</v>
      </c>
      <c r="L191" s="5">
        <f t="shared" si="297"/>
        <v>0</v>
      </c>
      <c r="M191" s="5">
        <f t="shared" si="297"/>
        <v>0</v>
      </c>
      <c r="N191" s="5">
        <f t="shared" si="297"/>
        <v>0</v>
      </c>
      <c r="O191" s="5">
        <f t="shared" si="297"/>
        <v>0</v>
      </c>
      <c r="P191" s="5">
        <f t="shared" si="297"/>
        <v>0</v>
      </c>
      <c r="Q191" s="5">
        <f t="shared" si="297"/>
        <v>8381.3790416828979</v>
      </c>
      <c r="R191" s="5">
        <f t="shared" si="297"/>
        <v>12306.022972002869</v>
      </c>
      <c r="S191" s="5">
        <f t="shared" si="297"/>
        <v>11662.320883604234</v>
      </c>
      <c r="T191" s="5">
        <f t="shared" si="297"/>
        <v>10487.069843209123</v>
      </c>
      <c r="U191" s="5">
        <f t="shared" si="297"/>
        <v>10502.566088893193</v>
      </c>
      <c r="V191" s="5">
        <f t="shared" si="297"/>
        <v>11223.642114776321</v>
      </c>
      <c r="W191" s="5">
        <f t="shared" si="297"/>
        <v>18226.954416874087</v>
      </c>
      <c r="X191" s="5">
        <f t="shared" si="297"/>
        <v>17611.738510797481</v>
      </c>
      <c r="Y191" s="5">
        <f t="shared" si="297"/>
        <v>16597.524185998129</v>
      </c>
      <c r="Z191" s="5">
        <f t="shared" si="297"/>
        <v>18514.301099394212</v>
      </c>
      <c r="AA191" s="5">
        <f t="shared" si="297"/>
        <v>14385.146324911067</v>
      </c>
      <c r="AB191" s="5">
        <f t="shared" si="297"/>
        <v>17030.986674248579</v>
      </c>
      <c r="AC191" s="5">
        <f t="shared" si="297"/>
        <v>20336.49318740228</v>
      </c>
    </row>
    <row r="192" spans="7:29" x14ac:dyDescent="0.35">
      <c r="G192" s="4" t="s">
        <v>176</v>
      </c>
      <c r="H192" s="5">
        <f>H$152/H$209</f>
        <v>0</v>
      </c>
      <c r="I192" s="5">
        <f t="shared" ref="I192:AC192" si="298">I$152/I$209</f>
        <v>0</v>
      </c>
      <c r="J192" s="5">
        <f t="shared" si="298"/>
        <v>0</v>
      </c>
      <c r="K192" s="5">
        <f t="shared" si="298"/>
        <v>0</v>
      </c>
      <c r="L192" s="5">
        <f t="shared" si="298"/>
        <v>0</v>
      </c>
      <c r="M192" s="5">
        <f t="shared" si="298"/>
        <v>0</v>
      </c>
      <c r="N192" s="5">
        <f t="shared" si="298"/>
        <v>0</v>
      </c>
      <c r="O192" s="5">
        <f t="shared" si="298"/>
        <v>0</v>
      </c>
      <c r="P192" s="5">
        <f t="shared" si="298"/>
        <v>0</v>
      </c>
      <c r="Q192" s="5">
        <f t="shared" si="298"/>
        <v>0</v>
      </c>
      <c r="R192" s="5">
        <f t="shared" si="298"/>
        <v>0</v>
      </c>
      <c r="S192" s="5">
        <f t="shared" si="298"/>
        <v>0</v>
      </c>
      <c r="T192" s="5">
        <f t="shared" si="298"/>
        <v>0</v>
      </c>
      <c r="U192" s="5">
        <f t="shared" si="298"/>
        <v>0</v>
      </c>
      <c r="V192" s="5">
        <f t="shared" si="298"/>
        <v>0</v>
      </c>
      <c r="W192" s="5">
        <f t="shared" si="298"/>
        <v>0</v>
      </c>
      <c r="X192" s="5">
        <f t="shared" si="298"/>
        <v>0</v>
      </c>
      <c r="Y192" s="5">
        <f t="shared" si="298"/>
        <v>0</v>
      </c>
      <c r="Z192" s="5">
        <f t="shared" si="298"/>
        <v>4828.7543942113534</v>
      </c>
      <c r="AA192" s="5">
        <f t="shared" si="298"/>
        <v>68.138283316610426</v>
      </c>
      <c r="AB192" s="5">
        <f t="shared" si="298"/>
        <v>1934.4639675060928</v>
      </c>
      <c r="AC192" s="5">
        <f t="shared" si="298"/>
        <v>800.08934554389111</v>
      </c>
    </row>
    <row r="193" spans="6:29" x14ac:dyDescent="0.35">
      <c r="G193" s="33" t="s">
        <v>28</v>
      </c>
      <c r="H193" s="5">
        <f>H$153/H$209</f>
        <v>0</v>
      </c>
      <c r="I193" s="5">
        <f t="shared" ref="I193:AC193" si="299">I$153/I$209</f>
        <v>0</v>
      </c>
      <c r="J193" s="5">
        <f t="shared" si="299"/>
        <v>0</v>
      </c>
      <c r="K193" s="5">
        <f t="shared" si="299"/>
        <v>0</v>
      </c>
      <c r="L193" s="5">
        <f t="shared" si="299"/>
        <v>0</v>
      </c>
      <c r="M193" s="5">
        <f t="shared" si="299"/>
        <v>0</v>
      </c>
      <c r="N193" s="5">
        <f t="shared" si="299"/>
        <v>0</v>
      </c>
      <c r="O193" s="5">
        <f t="shared" si="299"/>
        <v>0</v>
      </c>
      <c r="P193" s="5">
        <f t="shared" si="299"/>
        <v>0</v>
      </c>
      <c r="Q193" s="5">
        <f t="shared" si="299"/>
        <v>11733.930658356057</v>
      </c>
      <c r="R193" s="5">
        <f t="shared" si="299"/>
        <v>18350.41995692749</v>
      </c>
      <c r="S193" s="5">
        <f t="shared" si="299"/>
        <v>17594.054658012439</v>
      </c>
      <c r="T193" s="5">
        <f t="shared" si="299"/>
        <v>16445.6322541234</v>
      </c>
      <c r="U193" s="5">
        <f t="shared" si="299"/>
        <v>19501.355669603952</v>
      </c>
      <c r="V193" s="5">
        <f t="shared" si="299"/>
        <v>21141.084500677815</v>
      </c>
      <c r="W193" s="5">
        <f t="shared" si="299"/>
        <v>45248.560339970812</v>
      </c>
      <c r="X193" s="5">
        <f t="shared" si="299"/>
        <v>49236.254800544113</v>
      </c>
      <c r="Y193" s="5">
        <f t="shared" si="299"/>
        <v>50023.093727244363</v>
      </c>
      <c r="Z193" s="5">
        <f t="shared" si="299"/>
        <v>157672.62633722235</v>
      </c>
      <c r="AA193" s="5">
        <f t="shared" si="299"/>
        <v>140188.40410289157</v>
      </c>
      <c r="AB193" s="5">
        <f t="shared" si="299"/>
        <v>87494.770113484963</v>
      </c>
      <c r="AC193" s="5">
        <f t="shared" si="299"/>
        <v>77918.017951753412</v>
      </c>
    </row>
    <row r="194" spans="6:29" x14ac:dyDescent="0.35">
      <c r="G194" s="72"/>
      <c r="H194" s="28"/>
      <c r="I194" s="28"/>
      <c r="J194" s="28"/>
      <c r="K194" s="28"/>
      <c r="L194" s="28"/>
      <c r="M194" s="28"/>
      <c r="N194" s="28"/>
      <c r="O194" s="28"/>
      <c r="P194" s="28"/>
      <c r="Q194" s="28"/>
      <c r="R194" s="28"/>
      <c r="S194" s="28"/>
      <c r="T194" s="28"/>
      <c r="U194" s="28"/>
      <c r="V194" s="28"/>
      <c r="W194" s="28"/>
      <c r="X194" s="28"/>
      <c r="Y194" s="28"/>
      <c r="Z194" s="28"/>
      <c r="AA194" s="28"/>
      <c r="AB194" s="28"/>
      <c r="AC194" s="28"/>
    </row>
    <row r="195" spans="6:29" x14ac:dyDescent="0.35">
      <c r="G195" s="112" t="str">
        <f>_xlfn.CONCAT($C$4,", ",$C$6," (constant ",$G$224," prices)")</f>
        <v>FDJ, thousands (constant 2023 prices)</v>
      </c>
      <c r="H195" s="112"/>
      <c r="I195" s="112"/>
      <c r="J195" s="112"/>
      <c r="K195" s="112"/>
      <c r="L195" s="112"/>
      <c r="M195" s="112"/>
      <c r="N195" s="112"/>
      <c r="O195" s="112"/>
      <c r="P195" s="112"/>
      <c r="Q195" s="112"/>
      <c r="R195" s="112"/>
      <c r="S195" s="112"/>
      <c r="T195" s="112"/>
      <c r="U195" s="112"/>
      <c r="V195" s="112"/>
      <c r="W195" s="112"/>
      <c r="X195" s="112"/>
      <c r="Y195" s="112"/>
      <c r="Z195" s="112"/>
      <c r="AA195" s="112"/>
      <c r="AB195" s="112"/>
      <c r="AC195" s="112"/>
    </row>
    <row r="196" spans="6:29" x14ac:dyDescent="0.35">
      <c r="G196" s="4" t="s">
        <v>48</v>
      </c>
      <c r="H196" s="5">
        <f>H$146/H$220</f>
        <v>0</v>
      </c>
      <c r="I196" s="5">
        <f t="shared" ref="I196:AC196" si="300">I$146/I$220</f>
        <v>0</v>
      </c>
      <c r="J196" s="5">
        <f t="shared" si="300"/>
        <v>0</v>
      </c>
      <c r="K196" s="5">
        <f t="shared" si="300"/>
        <v>0</v>
      </c>
      <c r="L196" s="5">
        <f t="shared" si="300"/>
        <v>0</v>
      </c>
      <c r="M196" s="5">
        <f t="shared" si="300"/>
        <v>0</v>
      </c>
      <c r="N196" s="5">
        <f t="shared" si="300"/>
        <v>0</v>
      </c>
      <c r="O196" s="5">
        <f t="shared" si="300"/>
        <v>0</v>
      </c>
      <c r="P196" s="5">
        <f t="shared" si="300"/>
        <v>0</v>
      </c>
      <c r="Q196" s="5">
        <f t="shared" si="300"/>
        <v>1249.8646244294887</v>
      </c>
      <c r="R196" s="5">
        <f t="shared" si="300"/>
        <v>1214.5380741186198</v>
      </c>
      <c r="S196" s="5">
        <f t="shared" si="300"/>
        <v>1208.259719378932</v>
      </c>
      <c r="T196" s="5">
        <f>T$146/T$220</f>
        <v>1191.8817486882992</v>
      </c>
      <c r="U196" s="5">
        <f t="shared" si="300"/>
        <v>1147.5447677051059</v>
      </c>
      <c r="V196" s="5">
        <f t="shared" si="300"/>
        <v>1110.3704212768882</v>
      </c>
      <c r="W196" s="5">
        <f t="shared" si="300"/>
        <v>9574.5134609562647</v>
      </c>
      <c r="X196" s="5">
        <f t="shared" si="300"/>
        <v>8543.7443443113534</v>
      </c>
      <c r="Y196" s="5">
        <f t="shared" si="300"/>
        <v>7102.7467175102202</v>
      </c>
      <c r="Z196" s="5">
        <f t="shared" si="300"/>
        <v>11449.880592548257</v>
      </c>
      <c r="AA196" s="5">
        <f t="shared" si="300"/>
        <v>11730.221733000772</v>
      </c>
      <c r="AB196" s="5">
        <f t="shared" si="300"/>
        <v>13744.433999999999</v>
      </c>
      <c r="AC196" s="5">
        <f t="shared" si="300"/>
        <v>16885.485772522054</v>
      </c>
    </row>
    <row r="197" spans="6:29" x14ac:dyDescent="0.35">
      <c r="G197" s="4" t="s">
        <v>175</v>
      </c>
      <c r="H197" s="5">
        <f>H$147/H$220</f>
        <v>0</v>
      </c>
      <c r="I197" s="5">
        <f t="shared" ref="I197:AC197" si="301">I$147/I$220</f>
        <v>0</v>
      </c>
      <c r="J197" s="5">
        <f t="shared" si="301"/>
        <v>0</v>
      </c>
      <c r="K197" s="5">
        <f t="shared" si="301"/>
        <v>0</v>
      </c>
      <c r="L197" s="5">
        <f t="shared" si="301"/>
        <v>0</v>
      </c>
      <c r="M197" s="5">
        <f t="shared" si="301"/>
        <v>0</v>
      </c>
      <c r="N197" s="5">
        <f t="shared" si="301"/>
        <v>0</v>
      </c>
      <c r="O197" s="5">
        <f t="shared" si="301"/>
        <v>0</v>
      </c>
      <c r="P197" s="5">
        <f t="shared" si="301"/>
        <v>0</v>
      </c>
      <c r="Q197" s="5">
        <f t="shared" si="301"/>
        <v>0</v>
      </c>
      <c r="R197" s="5">
        <f t="shared" si="301"/>
        <v>4117.284071262121</v>
      </c>
      <c r="S197" s="5">
        <f t="shared" si="301"/>
        <v>3806.0181160436355</v>
      </c>
      <c r="T197" s="5">
        <f t="shared" si="301"/>
        <v>9535.0539895063939</v>
      </c>
      <c r="U197" s="5">
        <f t="shared" si="301"/>
        <v>15090.213695322142</v>
      </c>
      <c r="V197" s="5">
        <f t="shared" si="301"/>
        <v>15545.185897876434</v>
      </c>
      <c r="W197" s="5">
        <f t="shared" si="301"/>
        <v>39707.768796375007</v>
      </c>
      <c r="X197" s="5">
        <f t="shared" si="301"/>
        <v>49744.025946296635</v>
      </c>
      <c r="Y197" s="5">
        <f t="shared" si="301"/>
        <v>60265.729724329147</v>
      </c>
      <c r="Z197" s="5">
        <f t="shared" si="301"/>
        <v>66512.67441435151</v>
      </c>
      <c r="AA197" s="5">
        <f t="shared" si="301"/>
        <v>61858.795955470909</v>
      </c>
      <c r="AB197" s="5">
        <f t="shared" si="301"/>
        <v>73201.279999999999</v>
      </c>
      <c r="AC197" s="5">
        <f t="shared" si="301"/>
        <v>85657.945402900295</v>
      </c>
    </row>
    <row r="198" spans="6:29" x14ac:dyDescent="0.35">
      <c r="G198" s="4" t="s">
        <v>46</v>
      </c>
      <c r="H198" s="5">
        <f>H$148/H$220</f>
        <v>0</v>
      </c>
      <c r="I198" s="5">
        <f t="shared" ref="I198:AC198" si="302">I$148/I$220</f>
        <v>0</v>
      </c>
      <c r="J198" s="5">
        <f t="shared" si="302"/>
        <v>0</v>
      </c>
      <c r="K198" s="5">
        <f t="shared" si="302"/>
        <v>0</v>
      </c>
      <c r="L198" s="5">
        <f t="shared" si="302"/>
        <v>0</v>
      </c>
      <c r="M198" s="5">
        <f t="shared" si="302"/>
        <v>0</v>
      </c>
      <c r="N198" s="5">
        <f t="shared" si="302"/>
        <v>0</v>
      </c>
      <c r="O198" s="5">
        <f t="shared" si="302"/>
        <v>0</v>
      </c>
      <c r="P198" s="5">
        <f t="shared" si="302"/>
        <v>0</v>
      </c>
      <c r="Q198" s="5">
        <f t="shared" si="302"/>
        <v>5499.4043474897499</v>
      </c>
      <c r="R198" s="5">
        <f t="shared" si="302"/>
        <v>7457.2637750883259</v>
      </c>
      <c r="S198" s="5">
        <f t="shared" si="302"/>
        <v>7304.4495553249772</v>
      </c>
      <c r="T198" s="5">
        <f t="shared" si="302"/>
        <v>3575.6452460648979</v>
      </c>
      <c r="U198" s="5">
        <f t="shared" si="302"/>
        <v>4819.6880243614441</v>
      </c>
      <c r="V198" s="5">
        <f t="shared" si="302"/>
        <v>5551.852106384441</v>
      </c>
      <c r="W198" s="5">
        <f t="shared" si="302"/>
        <v>10365.021346693187</v>
      </c>
      <c r="X198" s="5">
        <f t="shared" si="302"/>
        <v>12810.681901076176</v>
      </c>
      <c r="Y198" s="5">
        <f t="shared" si="302"/>
        <v>10116.033203726678</v>
      </c>
      <c r="Z198" s="5">
        <f t="shared" si="302"/>
        <v>14920.518197083811</v>
      </c>
      <c r="AA198" s="5">
        <f t="shared" si="302"/>
        <v>12460.657028790911</v>
      </c>
      <c r="AB198" s="5">
        <f t="shared" si="302"/>
        <v>65839.212999999989</v>
      </c>
      <c r="AC198" s="5">
        <f t="shared" si="302"/>
        <v>20397.55911855285</v>
      </c>
    </row>
    <row r="199" spans="6:29" x14ac:dyDescent="0.35">
      <c r="G199" s="4" t="s">
        <v>125</v>
      </c>
      <c r="H199" s="5">
        <f>H$149/H$220</f>
        <v>0</v>
      </c>
      <c r="I199" s="5">
        <f t="shared" ref="I199:AC199" si="303">I$149/I$220</f>
        <v>0</v>
      </c>
      <c r="J199" s="5">
        <f t="shared" si="303"/>
        <v>0</v>
      </c>
      <c r="K199" s="5">
        <f t="shared" si="303"/>
        <v>0</v>
      </c>
      <c r="L199" s="5">
        <f t="shared" si="303"/>
        <v>0</v>
      </c>
      <c r="M199" s="5">
        <f t="shared" si="303"/>
        <v>0</v>
      </c>
      <c r="N199" s="5">
        <f t="shared" si="303"/>
        <v>0</v>
      </c>
      <c r="O199" s="5">
        <f t="shared" si="303"/>
        <v>0</v>
      </c>
      <c r="P199" s="5">
        <f t="shared" si="303"/>
        <v>0</v>
      </c>
      <c r="Q199" s="5">
        <f t="shared" si="303"/>
        <v>0</v>
      </c>
      <c r="R199" s="5">
        <f t="shared" si="303"/>
        <v>0</v>
      </c>
      <c r="S199" s="5">
        <f t="shared" si="303"/>
        <v>0</v>
      </c>
      <c r="T199" s="5">
        <f t="shared" si="303"/>
        <v>0</v>
      </c>
      <c r="U199" s="5">
        <f t="shared" si="303"/>
        <v>0</v>
      </c>
      <c r="V199" s="5">
        <f t="shared" si="303"/>
        <v>0</v>
      </c>
      <c r="W199" s="5">
        <f t="shared" si="303"/>
        <v>0</v>
      </c>
      <c r="X199" s="5">
        <f t="shared" si="303"/>
        <v>0</v>
      </c>
      <c r="Y199" s="5">
        <f t="shared" si="303"/>
        <v>0</v>
      </c>
      <c r="Z199" s="5">
        <f t="shared" si="303"/>
        <v>205554.04580777095</v>
      </c>
      <c r="AA199" s="5">
        <f t="shared" si="303"/>
        <v>198945.73957335585</v>
      </c>
      <c r="AB199" s="5">
        <f t="shared" si="303"/>
        <v>0</v>
      </c>
      <c r="AC199" s="5">
        <f t="shared" si="303"/>
        <v>0</v>
      </c>
    </row>
    <row r="200" spans="6:29" x14ac:dyDescent="0.35">
      <c r="G200" s="4" t="s">
        <v>53</v>
      </c>
      <c r="H200" s="5">
        <f>H$150/H$220</f>
        <v>0</v>
      </c>
      <c r="I200" s="5">
        <f t="shared" ref="I200:AC200" si="304">I$150/I$220</f>
        <v>0</v>
      </c>
      <c r="J200" s="5">
        <f t="shared" si="304"/>
        <v>0</v>
      </c>
      <c r="K200" s="5">
        <f t="shared" si="304"/>
        <v>0</v>
      </c>
      <c r="L200" s="5">
        <f t="shared" si="304"/>
        <v>0</v>
      </c>
      <c r="M200" s="5">
        <f t="shared" si="304"/>
        <v>0</v>
      </c>
      <c r="N200" s="5">
        <f t="shared" si="304"/>
        <v>0</v>
      </c>
      <c r="O200" s="5">
        <f t="shared" si="304"/>
        <v>0</v>
      </c>
      <c r="P200" s="5">
        <f t="shared" si="304"/>
        <v>0</v>
      </c>
      <c r="Q200" s="5">
        <f t="shared" si="304"/>
        <v>749.91877465769323</v>
      </c>
      <c r="R200" s="5">
        <f t="shared" si="304"/>
        <v>728.72284447117192</v>
      </c>
      <c r="S200" s="5">
        <f t="shared" si="304"/>
        <v>1208.259719378932</v>
      </c>
      <c r="T200" s="5">
        <f t="shared" si="304"/>
        <v>595.94087434414962</v>
      </c>
      <c r="U200" s="5">
        <f t="shared" si="304"/>
        <v>573.77238385255293</v>
      </c>
      <c r="V200" s="5">
        <f t="shared" si="304"/>
        <v>555.18521063844412</v>
      </c>
      <c r="W200" s="5">
        <f t="shared" si="304"/>
        <v>533.41476902252407</v>
      </c>
      <c r="X200" s="5">
        <f t="shared" si="304"/>
        <v>524.12271809386323</v>
      </c>
      <c r="Y200" s="5">
        <f t="shared" si="304"/>
        <v>538.0868725386531</v>
      </c>
      <c r="Z200" s="5">
        <f t="shared" si="304"/>
        <v>429.80032254310277</v>
      </c>
      <c r="AA200" s="5">
        <f t="shared" si="304"/>
        <v>103.00021515487167</v>
      </c>
      <c r="AB200" s="5">
        <f t="shared" si="304"/>
        <v>290</v>
      </c>
      <c r="AC200" s="5">
        <f t="shared" si="304"/>
        <v>483.09164299596358</v>
      </c>
    </row>
    <row r="201" spans="6:29" x14ac:dyDescent="0.35">
      <c r="G201" s="4" t="s">
        <v>43</v>
      </c>
      <c r="H201" s="5">
        <f>H$151/H$220</f>
        <v>0</v>
      </c>
      <c r="I201" s="5">
        <f t="shared" ref="I201:AC201" si="305">I$151/I$220</f>
        <v>0</v>
      </c>
      <c r="J201" s="5">
        <f t="shared" si="305"/>
        <v>0</v>
      </c>
      <c r="K201" s="5">
        <f t="shared" si="305"/>
        <v>0</v>
      </c>
      <c r="L201" s="5">
        <f t="shared" si="305"/>
        <v>0</v>
      </c>
      <c r="M201" s="5">
        <f t="shared" si="305"/>
        <v>0</v>
      </c>
      <c r="N201" s="5">
        <f t="shared" si="305"/>
        <v>0</v>
      </c>
      <c r="O201" s="5">
        <f t="shared" si="305"/>
        <v>0</v>
      </c>
      <c r="P201" s="5">
        <f t="shared" si="305"/>
        <v>0</v>
      </c>
      <c r="Q201" s="5">
        <f t="shared" si="305"/>
        <v>18747.969366442332</v>
      </c>
      <c r="R201" s="5">
        <f t="shared" si="305"/>
        <v>27521.432759527925</v>
      </c>
      <c r="S201" s="5">
        <f t="shared" si="305"/>
        <v>26595.270500387935</v>
      </c>
      <c r="T201" s="5">
        <f t="shared" si="305"/>
        <v>26221.398471142584</v>
      </c>
      <c r="U201" s="5">
        <f t="shared" si="305"/>
        <v>25245.984889512329</v>
      </c>
      <c r="V201" s="5">
        <f t="shared" si="305"/>
        <v>25760.593773623805</v>
      </c>
      <c r="W201" s="5">
        <f t="shared" si="305"/>
        <v>40593.857140913999</v>
      </c>
      <c r="X201" s="5">
        <f t="shared" si="305"/>
        <v>39886.714763444084</v>
      </c>
      <c r="Y201" s="5">
        <f t="shared" si="305"/>
        <v>38742.254822783019</v>
      </c>
      <c r="Z201" s="5">
        <f t="shared" si="305"/>
        <v>41192.062912530964</v>
      </c>
      <c r="AA201" s="5">
        <f t="shared" si="305"/>
        <v>32617.636394259349</v>
      </c>
      <c r="AB201" s="5">
        <f t="shared" si="305"/>
        <v>38042.36</v>
      </c>
      <c r="AC201" s="5">
        <f t="shared" si="305"/>
        <v>44204.817700702653</v>
      </c>
    </row>
    <row r="202" spans="6:29" x14ac:dyDescent="0.35">
      <c r="G202" s="4" t="s">
        <v>176</v>
      </c>
      <c r="H202" s="5">
        <f>H$152/H$220</f>
        <v>0</v>
      </c>
      <c r="I202" s="5">
        <f t="shared" ref="I202:AC202" si="306">I$152/I$220</f>
        <v>0</v>
      </c>
      <c r="J202" s="5">
        <f t="shared" si="306"/>
        <v>0</v>
      </c>
      <c r="K202" s="5">
        <f t="shared" si="306"/>
        <v>0</v>
      </c>
      <c r="L202" s="5">
        <f t="shared" si="306"/>
        <v>0</v>
      </c>
      <c r="M202" s="5">
        <f t="shared" si="306"/>
        <v>0</v>
      </c>
      <c r="N202" s="5">
        <f t="shared" si="306"/>
        <v>0</v>
      </c>
      <c r="O202" s="5">
        <f t="shared" si="306"/>
        <v>0</v>
      </c>
      <c r="P202" s="5">
        <f t="shared" si="306"/>
        <v>0</v>
      </c>
      <c r="Q202" s="5">
        <f t="shared" si="306"/>
        <v>0</v>
      </c>
      <c r="R202" s="5">
        <f t="shared" si="306"/>
        <v>0</v>
      </c>
      <c r="S202" s="5">
        <f t="shared" si="306"/>
        <v>0</v>
      </c>
      <c r="T202" s="5">
        <f t="shared" si="306"/>
        <v>0</v>
      </c>
      <c r="U202" s="5">
        <f t="shared" si="306"/>
        <v>0</v>
      </c>
      <c r="V202" s="5">
        <f t="shared" si="306"/>
        <v>0</v>
      </c>
      <c r="W202" s="5">
        <f t="shared" si="306"/>
        <v>0</v>
      </c>
      <c r="X202" s="5">
        <f t="shared" si="306"/>
        <v>0</v>
      </c>
      <c r="Y202" s="5">
        <f t="shared" si="306"/>
        <v>0</v>
      </c>
      <c r="Z202" s="5">
        <f t="shared" si="306"/>
        <v>10743.389865363195</v>
      </c>
      <c r="AA202" s="5">
        <f t="shared" si="306"/>
        <v>154.5003227323075</v>
      </c>
      <c r="AB202" s="5">
        <f t="shared" si="306"/>
        <v>4321.04</v>
      </c>
      <c r="AC202" s="5">
        <f t="shared" si="306"/>
        <v>1739.1299147854688</v>
      </c>
    </row>
    <row r="203" spans="6:29" x14ac:dyDescent="0.35">
      <c r="G203" s="33" t="s">
        <v>28</v>
      </c>
      <c r="H203" s="5">
        <f>H$153/H$220</f>
        <v>0</v>
      </c>
      <c r="I203" s="5">
        <f t="shared" ref="I203:AC203" si="307">I$153/I$220</f>
        <v>0</v>
      </c>
      <c r="J203" s="5">
        <f t="shared" si="307"/>
        <v>0</v>
      </c>
      <c r="K203" s="5">
        <f t="shared" si="307"/>
        <v>0</v>
      </c>
      <c r="L203" s="5">
        <f t="shared" si="307"/>
        <v>0</v>
      </c>
      <c r="M203" s="5">
        <f t="shared" si="307"/>
        <v>0</v>
      </c>
      <c r="N203" s="5">
        <f t="shared" si="307"/>
        <v>0</v>
      </c>
      <c r="O203" s="5">
        <f t="shared" si="307"/>
        <v>0</v>
      </c>
      <c r="P203" s="5">
        <f t="shared" si="307"/>
        <v>0</v>
      </c>
      <c r="Q203" s="5">
        <f t="shared" si="307"/>
        <v>26247.157113019264</v>
      </c>
      <c r="R203" s="5">
        <f t="shared" si="307"/>
        <v>41039.241524468162</v>
      </c>
      <c r="S203" s="5">
        <f t="shared" si="307"/>
        <v>40122.257610514411</v>
      </c>
      <c r="T203" s="5">
        <f t="shared" si="307"/>
        <v>41119.920329746325</v>
      </c>
      <c r="U203" s="5">
        <f t="shared" si="307"/>
        <v>46877.203760753575</v>
      </c>
      <c r="V203" s="5">
        <f t="shared" si="307"/>
        <v>48523.187409800012</v>
      </c>
      <c r="W203" s="5">
        <f t="shared" si="307"/>
        <v>100774.57551396098</v>
      </c>
      <c r="X203" s="5">
        <f t="shared" si="307"/>
        <v>111509.28967322211</v>
      </c>
      <c r="Y203" s="5">
        <f t="shared" si="307"/>
        <v>116764.85134088772</v>
      </c>
      <c r="Z203" s="5">
        <f t="shared" si="307"/>
        <v>350802.37211219186</v>
      </c>
      <c r="AA203" s="5">
        <f t="shared" si="307"/>
        <v>317870.55122276495</v>
      </c>
      <c r="AB203" s="5">
        <f t="shared" si="307"/>
        <v>195438.32699999996</v>
      </c>
      <c r="AC203" s="5">
        <f t="shared" si="307"/>
        <v>169368.02955245928</v>
      </c>
    </row>
    <row r="204" spans="6:29" x14ac:dyDescent="0.35">
      <c r="G204" s="72"/>
      <c r="H204" s="28"/>
      <c r="I204" s="28"/>
      <c r="J204" s="28"/>
      <c r="K204" s="28"/>
      <c r="L204" s="28"/>
      <c r="M204" s="28"/>
      <c r="N204" s="28"/>
      <c r="O204" s="28"/>
      <c r="P204" s="28"/>
      <c r="Q204" s="28"/>
      <c r="R204" s="28"/>
      <c r="S204" s="28"/>
      <c r="T204" s="28"/>
      <c r="U204" s="28"/>
      <c r="V204" s="28"/>
      <c r="W204" s="28"/>
      <c r="X204" s="28"/>
      <c r="Y204" s="28"/>
      <c r="Z204" s="28"/>
      <c r="AA204" s="28"/>
      <c r="AB204" s="28"/>
      <c r="AC204" s="28"/>
    </row>
    <row r="205" spans="6:29" x14ac:dyDescent="0.35">
      <c r="F205" s="1" t="s">
        <v>177</v>
      </c>
    </row>
    <row r="206" spans="6:29" x14ac:dyDescent="0.35">
      <c r="F206" s="4" t="s">
        <v>178</v>
      </c>
      <c r="G206" s="4" t="s">
        <v>179</v>
      </c>
      <c r="H206" s="4" cm="1">
        <f t="array" ref="H206">IFERROR(INDEX('WEO Oct 2023'!$J$2:$BG$529,MATCH($C$5&amp;$G206,'WEO Oct 2023'!$B$2:$B$529&amp;'WEO Oct 2023'!$C$2:$C$529,0),MATCH(H$8,'WEO Oct 2023'!$J$1:$BF$1,0)),NA())</f>
        <v>4.7560000000000002</v>
      </c>
      <c r="I206" s="4" cm="1">
        <f t="array" ref="I206">IFERROR(INDEX('WEO Oct 2023'!$J$2:$BG$529,MATCH($C$5&amp;$G206,'WEO Oct 2023'!$B$2:$B$529&amp;'WEO Oct 2023'!$C$2:$C$529,0),MATCH(I$8,'WEO Oct 2023'!$J$1:$BF$1,0)),NA())</f>
        <v>5.12</v>
      </c>
      <c r="J206" s="4" cm="1">
        <f t="array" ref="J206">IFERROR(INDEX('WEO Oct 2023'!$J$2:$BG$529,MATCH($C$5&amp;$G206,'WEO Oct 2023'!$B$2:$B$529&amp;'WEO Oct 2023'!$C$2:$C$529,0),MATCH(J$8,'WEO Oct 2023'!$J$1:$BF$1,0)),NA())</f>
        <v>5.508</v>
      </c>
      <c r="K206" s="4" cm="1">
        <f t="array" ref="K206">IFERROR(INDEX('WEO Oct 2023'!$J$2:$BG$529,MATCH($C$5&amp;$G206,'WEO Oct 2023'!$B$2:$B$529&amp;'WEO Oct 2023'!$C$2:$C$529,0),MATCH(K$8,'WEO Oct 2023'!$J$1:$BF$1,0)),NA())</f>
        <v>5.819</v>
      </c>
      <c r="L206" s="4" cm="1">
        <f t="array" ref="L206">IFERROR(INDEX('WEO Oct 2023'!$J$2:$BG$529,MATCH($C$5&amp;$G206,'WEO Oct 2023'!$B$2:$B$529&amp;'WEO Oct 2023'!$C$2:$C$529,0),MATCH(L$8,'WEO Oct 2023'!$J$1:$BF$1,0)),NA())</f>
        <v>5.94</v>
      </c>
      <c r="M206" s="4" cm="1">
        <f t="array" ref="M206">IFERROR(INDEX('WEO Oct 2023'!$J$2:$BG$529,MATCH($C$5&amp;$G206,'WEO Oct 2023'!$B$2:$B$529&amp;'WEO Oct 2023'!$C$2:$C$529,0),MATCH(M$8,'WEO Oct 2023'!$J$1:$BF$1,0)),NA())</f>
        <v>6.0819999999999999</v>
      </c>
      <c r="N206" s="4" cm="1">
        <f t="array" ref="N206">IFERROR(INDEX('WEO Oct 2023'!$J$2:$BG$529,MATCH($C$5&amp;$G206,'WEO Oct 2023'!$B$2:$B$529&amp;'WEO Oct 2023'!$C$2:$C$529,0),MATCH(N$8,'WEO Oct 2023'!$J$1:$BF$1,0)),NA())</f>
        <v>6.0819999999999999</v>
      </c>
      <c r="O206" s="4" cm="1">
        <f t="array" ref="O206">IFERROR(INDEX('WEO Oct 2023'!$J$2:$BG$529,MATCH($C$5&amp;$G206,'WEO Oct 2023'!$B$2:$B$529&amp;'WEO Oct 2023'!$C$2:$C$529,0),MATCH(O$8,'WEO Oct 2023'!$J$1:$BF$1,0)),NA())</f>
        <v>6.5259999999999998</v>
      </c>
      <c r="P206" s="4" cm="1">
        <f t="array" ref="P206">IFERROR(INDEX('WEO Oct 2023'!$J$2:$BG$529,MATCH($C$5&amp;$G206,'WEO Oct 2023'!$B$2:$B$529&amp;'WEO Oct 2023'!$C$2:$C$529,0),MATCH(P$8,'WEO Oct 2023'!$J$1:$BF$1,0)),NA())</f>
        <v>7.3319999999999999</v>
      </c>
      <c r="Q206" s="4" cm="1">
        <f t="array" ref="Q206">IFERROR(INDEX('WEO Oct 2023'!$J$2:$BG$529,MATCH($C$5&amp;$G206,'WEO Oct 2023'!$B$2:$B$529&amp;'WEO Oct 2023'!$C$2:$C$529,0),MATCH(Q$8,'WEO Oct 2023'!$J$1:$BF$1,0)),NA())</f>
        <v>7.7009999999999996</v>
      </c>
      <c r="R206" s="4" cm="1">
        <f t="array" ref="R206">IFERROR(INDEX('WEO Oct 2023'!$J$2:$BG$529,MATCH($C$5&amp;$G206,'WEO Oct 2023'!$B$2:$B$529&amp;'WEO Oct 2023'!$C$2:$C$529,0),MATCH(R$8,'WEO Oct 2023'!$J$1:$BF$1,0)),NA())</f>
        <v>8.3580000000000005</v>
      </c>
      <c r="S206" s="4" cm="1">
        <f t="array" ref="S206">IFERROR(INDEX('WEO Oct 2023'!$J$2:$BG$529,MATCH($C$5&amp;$G206,'WEO Oct 2023'!$B$2:$B$529&amp;'WEO Oct 2023'!$C$2:$C$529,0),MATCH(S$8,'WEO Oct 2023'!$J$1:$BF$1,0)),NA())</f>
        <v>9.1669999999999998</v>
      </c>
      <c r="T206" s="4" cm="1">
        <f t="array" ref="T206">IFERROR(INDEX('WEO Oct 2023'!$J$2:$BG$529,MATCH($C$5&amp;$G206,'WEO Oct 2023'!$B$2:$B$529&amp;'WEO Oct 2023'!$C$2:$C$529,0),MATCH(T$8,'WEO Oct 2023'!$J$1:$BF$1,0)),NA())</f>
        <v>9.8219999999999992</v>
      </c>
      <c r="U206" s="4" cm="1">
        <f t="array" ref="U206">IFERROR(INDEX('WEO Oct 2023'!$J$2:$BG$529,MATCH($C$5&amp;$G206,'WEO Oct 2023'!$B$2:$B$529&amp;'WEO Oct 2023'!$C$2:$C$529,0),MATCH(U$8,'WEO Oct 2023'!$J$1:$BF$1,0)),NA())</f>
        <v>10.327</v>
      </c>
      <c r="V206" s="4" cm="1">
        <f t="array" ref="V206">IFERROR(INDEX('WEO Oct 2023'!$J$2:$BG$529,MATCH($C$5&amp;$G206,'WEO Oct 2023'!$B$2:$B$529&amp;'WEO Oct 2023'!$C$2:$C$529,0),MATCH(V$8,'WEO Oct 2023'!$J$1:$BF$1,0)),NA())</f>
        <v>11.065</v>
      </c>
      <c r="W206" s="4" cm="1">
        <f t="array" ref="W206">IFERROR(INDEX('WEO Oct 2023'!$J$2:$BG$529,MATCH($C$5&amp;$G206,'WEO Oct 2023'!$B$2:$B$529&amp;'WEO Oct 2023'!$C$2:$C$529,0),MATCH(W$8,'WEO Oct 2023'!$J$1:$BF$1,0)),NA())</f>
        <v>11.651</v>
      </c>
      <c r="X206" s="4" cm="1">
        <f t="array" ref="X206">IFERROR(INDEX('WEO Oct 2023'!$J$2:$BG$529,MATCH($C$5&amp;$G206,'WEO Oct 2023'!$B$2:$B$529&amp;'WEO Oct 2023'!$C$2:$C$529,0),MATCH(X$8,'WEO Oct 2023'!$J$1:$BF$1,0)),NA())</f>
        <v>11.762</v>
      </c>
      <c r="Y206" s="4" cm="1">
        <f t="array" ref="Y206">IFERROR(INDEX('WEO Oct 2023'!$J$2:$BG$529,MATCH($C$5&amp;$G206,'WEO Oct 2023'!$B$2:$B$529&amp;'WEO Oct 2023'!$C$2:$C$529,0),MATCH(Y$8,'WEO Oct 2023'!$J$1:$BF$1,0)),NA())</f>
        <v>9.6129999999999995</v>
      </c>
      <c r="Z206" s="4" cm="1">
        <f t="array" ref="Z206">IFERROR(INDEX('WEO Oct 2023'!$J$2:$BG$529,MATCH($C$5&amp;$G206,'WEO Oct 2023'!$B$2:$B$529&amp;'WEO Oct 2023'!$C$2:$C$529,0),MATCH(Z$8,'WEO Oct 2023'!$J$1:$BF$1,0)),NA())</f>
        <v>8.9139999999999997</v>
      </c>
      <c r="AA206" s="4" cm="1">
        <f t="array" ref="AA206">IFERROR(INDEX('WEO Oct 2023'!$J$2:$BG$529,MATCH($C$5&amp;$G206,'WEO Oct 2023'!$B$2:$B$529&amp;'WEO Oct 2023'!$C$2:$C$529,0),MATCH(AA$8,'WEO Oct 2023'!$J$1:$BF$1,0)),NA())</f>
        <v>10.962999999999999</v>
      </c>
      <c r="AB206" s="4" cm="1">
        <f t="array" ref="AB206">IFERROR(INDEX('WEO Oct 2023'!$J$2:$BG$529,MATCH($C$5&amp;$G206,'WEO Oct 2023'!$B$2:$B$529&amp;'WEO Oct 2023'!$C$2:$C$529,0),MATCH(AB$8,'WEO Oct 2023'!$J$1:$BF$1,0)),NA())</f>
        <v>12.31</v>
      </c>
      <c r="AC206" s="4" cm="1">
        <f t="array" ref="AC206">IFERROR(INDEX('WEO Oct 2023'!$J$2:$BG$529,MATCH($C$5&amp;$G206,'WEO Oct 2023'!$B$2:$B$529&amp;'WEO Oct 2023'!$C$2:$C$529,0),MATCH(AC$8,'WEO Oct 2023'!$J$1:$BF$1,0)),NA())</f>
        <v>13.430999999999999</v>
      </c>
    </row>
    <row r="207" spans="6:29" x14ac:dyDescent="0.35">
      <c r="F207" s="65" t="str">
        <f>$C$6</f>
        <v>thousands</v>
      </c>
      <c r="G207" s="4"/>
      <c r="H207" s="5">
        <f>IF($F207=$B$249,H206*1000000,IF($F207=$B$250,H206*1000,IF($F207=$B$251,H206)))</f>
        <v>4756000</v>
      </c>
      <c r="I207" s="5">
        <f t="shared" ref="I207:AC207" si="308">I206*1000000</f>
        <v>5120000</v>
      </c>
      <c r="J207" s="5">
        <f t="shared" si="308"/>
        <v>5508000</v>
      </c>
      <c r="K207" s="5">
        <f t="shared" si="308"/>
        <v>5819000</v>
      </c>
      <c r="L207" s="5">
        <f t="shared" si="308"/>
        <v>5940000</v>
      </c>
      <c r="M207" s="5">
        <f t="shared" si="308"/>
        <v>6082000</v>
      </c>
      <c r="N207" s="5">
        <f t="shared" si="308"/>
        <v>6082000</v>
      </c>
      <c r="O207" s="5">
        <f t="shared" si="308"/>
        <v>6526000</v>
      </c>
      <c r="P207" s="5">
        <f t="shared" si="308"/>
        <v>7332000</v>
      </c>
      <c r="Q207" s="5">
        <f t="shared" si="308"/>
        <v>7701000</v>
      </c>
      <c r="R207" s="5">
        <f t="shared" si="308"/>
        <v>8358000.0000000009</v>
      </c>
      <c r="S207" s="5">
        <f t="shared" si="308"/>
        <v>9167000</v>
      </c>
      <c r="T207" s="5">
        <f t="shared" si="308"/>
        <v>9822000</v>
      </c>
      <c r="U207" s="5">
        <f t="shared" si="308"/>
        <v>10327000</v>
      </c>
      <c r="V207" s="5">
        <f t="shared" si="308"/>
        <v>11065000</v>
      </c>
      <c r="W207" s="5">
        <f t="shared" si="308"/>
        <v>11651000</v>
      </c>
      <c r="X207" s="5">
        <f t="shared" si="308"/>
        <v>11762000</v>
      </c>
      <c r="Y207" s="5">
        <f t="shared" si="308"/>
        <v>9613000</v>
      </c>
      <c r="Z207" s="5">
        <f t="shared" si="308"/>
        <v>8914000</v>
      </c>
      <c r="AA207" s="5">
        <f t="shared" si="308"/>
        <v>10963000</v>
      </c>
      <c r="AB207" s="5">
        <f t="shared" si="308"/>
        <v>12310000</v>
      </c>
      <c r="AC207" s="5">
        <f t="shared" si="308"/>
        <v>13431000</v>
      </c>
    </row>
    <row r="208" spans="6:29" x14ac:dyDescent="0.35">
      <c r="F208" s="4" t="s">
        <v>180</v>
      </c>
      <c r="G208" s="4" t="s">
        <v>181</v>
      </c>
      <c r="H208" s="4" cm="1">
        <f t="array" ref="H208">IFERROR(INDEX('WEO Oct 2023'!$J$2:$BG$529,MATCH($C$5&amp;$G208,'WEO Oct 2023'!$B$2:$B$529&amp;'WEO Oct 2023'!$C$2:$C$529,0),MATCH(H$8,'WEO Oct 2023'!$J$1:$BF$1,0)),NA())</f>
        <v>2.5089999999999999</v>
      </c>
      <c r="I208" s="4" cm="1">
        <f t="array" ref="I208">IFERROR(INDEX('WEO Oct 2023'!$J$2:$BG$529,MATCH($C$5&amp;$G208,'WEO Oct 2023'!$B$2:$B$529&amp;'WEO Oct 2023'!$C$2:$C$529,0),MATCH(I$8,'WEO Oct 2023'!$J$1:$BF$1,0)),NA())</f>
        <v>2.9540000000000002</v>
      </c>
      <c r="J208" s="4" cm="1">
        <f t="array" ref="J208">IFERROR(INDEX('WEO Oct 2023'!$J$2:$BG$529,MATCH($C$5&amp;$G208,'WEO Oct 2023'!$B$2:$B$529&amp;'WEO Oct 2023'!$C$2:$C$529,0),MATCH(J$8,'WEO Oct 2023'!$J$1:$BF$1,0)),NA())</f>
        <v>3.2570000000000001</v>
      </c>
      <c r="K208" s="4" cm="1">
        <f t="array" ref="K208">IFERROR(INDEX('WEO Oct 2023'!$J$2:$BG$529,MATCH($C$5&amp;$G208,'WEO Oct 2023'!$B$2:$B$529&amp;'WEO Oct 2023'!$C$2:$C$529,0),MATCH(K$8,'WEO Oct 2023'!$J$1:$BF$1,0)),NA())</f>
        <v>3.3610000000000002</v>
      </c>
      <c r="L208" s="4" cm="1">
        <f t="array" ref="L208">IFERROR(INDEX('WEO Oct 2023'!$J$2:$BG$529,MATCH($C$5&amp;$G208,'WEO Oct 2023'!$B$2:$B$529&amp;'WEO Oct 2023'!$C$2:$C$529,0),MATCH(L$8,'WEO Oct 2023'!$J$1:$BF$1,0)),NA())</f>
        <v>3.6880000000000002</v>
      </c>
      <c r="M208" s="4" cm="1">
        <f t="array" ref="M208">IFERROR(INDEX('WEO Oct 2023'!$J$2:$BG$529,MATCH($C$5&amp;$G208,'WEO Oct 2023'!$B$2:$B$529&amp;'WEO Oct 2023'!$C$2:$C$529,0),MATCH(M$8,'WEO Oct 2023'!$J$1:$BF$1,0)),NA())</f>
        <v>3.8159999999999998</v>
      </c>
      <c r="N208" s="4" cm="1">
        <f t="array" ref="N208">IFERROR(INDEX('WEO Oct 2023'!$J$2:$BG$529,MATCH($C$5&amp;$G208,'WEO Oct 2023'!$B$2:$B$529&amp;'WEO Oct 2023'!$C$2:$C$529,0),MATCH(N$8,'WEO Oct 2023'!$J$1:$BF$1,0)),NA())</f>
        <v>3.1059999999999999</v>
      </c>
      <c r="O208" s="4" cm="1">
        <f t="array" ref="O208">IFERROR(INDEX('WEO Oct 2023'!$J$2:$BG$529,MATCH($C$5&amp;$G208,'WEO Oct 2023'!$B$2:$B$529&amp;'WEO Oct 2023'!$C$2:$C$529,0),MATCH(O$8,'WEO Oct 2023'!$J$1:$BF$1,0)),NA())</f>
        <v>3.4020000000000001</v>
      </c>
      <c r="P208" s="4" cm="1">
        <f t="array" ref="P208">IFERROR(INDEX('WEO Oct 2023'!$J$2:$BG$529,MATCH($C$5&amp;$G208,'WEO Oct 2023'!$B$2:$B$529&amp;'WEO Oct 2023'!$C$2:$C$529,0),MATCH(P$8,'WEO Oct 2023'!$J$1:$BF$1,0)),NA())</f>
        <v>4.0940000000000003</v>
      </c>
      <c r="Q208" s="4" cm="1">
        <f t="array" ref="Q208">IFERROR(INDEX('WEO Oct 2023'!$J$2:$BG$529,MATCH($C$5&amp;$G208,'WEO Oct 2023'!$B$2:$B$529&amp;'WEO Oct 2023'!$C$2:$C$529,0),MATCH(Q$8,'WEO Oct 2023'!$J$1:$BF$1,0)),NA())</f>
        <v>4.3029999999999999</v>
      </c>
      <c r="R208" s="4" cm="1">
        <f t="array" ref="R208">IFERROR(INDEX('WEO Oct 2023'!$J$2:$BG$529,MATCH($C$5&amp;$G208,'WEO Oct 2023'!$B$2:$B$529&amp;'WEO Oct 2023'!$C$2:$C$529,0),MATCH(R$8,'WEO Oct 2023'!$J$1:$BF$1,0)),NA())</f>
        <v>4.5389999999999997</v>
      </c>
      <c r="S208" s="4" cm="1">
        <f t="array" ref="S208">IFERROR(INDEX('WEO Oct 2023'!$J$2:$BG$529,MATCH($C$5&amp;$G208,'WEO Oct 2023'!$B$2:$B$529&amp;'WEO Oct 2023'!$C$2:$C$529,0),MATCH(S$8,'WEO Oct 2023'!$J$1:$BF$1,0)),NA())</f>
        <v>4.8570000000000002</v>
      </c>
      <c r="T208" s="4" cm="1">
        <f t="array" ref="T208">IFERROR(INDEX('WEO Oct 2023'!$J$2:$BG$529,MATCH($C$5&amp;$G208,'WEO Oct 2023'!$B$2:$B$529&amp;'WEO Oct 2023'!$C$2:$C$529,0),MATCH(T$8,'WEO Oct 2023'!$J$1:$BF$1,0)),NA())</f>
        <v>4.6820000000000004</v>
      </c>
      <c r="U208" s="4" cm="1">
        <f t="array" ref="U208">IFERROR(INDEX('WEO Oct 2023'!$J$2:$BG$529,MATCH($C$5&amp;$G208,'WEO Oct 2023'!$B$2:$B$529&amp;'WEO Oct 2023'!$C$2:$C$529,0),MATCH(U$8,'WEO Oct 2023'!$J$1:$BF$1,0)),NA())</f>
        <v>4.93</v>
      </c>
      <c r="V208" s="4" cm="1">
        <f t="array" ref="V208">IFERROR(INDEX('WEO Oct 2023'!$J$2:$BG$529,MATCH($C$5&amp;$G208,'WEO Oct 2023'!$B$2:$B$529&amp;'WEO Oct 2023'!$C$2:$C$529,0),MATCH(V$8,'WEO Oct 2023'!$J$1:$BF$1,0)),NA())</f>
        <v>5.3529999999999998</v>
      </c>
      <c r="W208" s="4" cm="1">
        <f t="array" ref="W208">IFERROR(INDEX('WEO Oct 2023'!$J$2:$BG$529,MATCH($C$5&amp;$G208,'WEO Oct 2023'!$B$2:$B$529&amp;'WEO Oct 2023'!$C$2:$C$529,0),MATCH(W$8,'WEO Oct 2023'!$J$1:$BF$1,0)),NA())</f>
        <v>5.5810000000000004</v>
      </c>
      <c r="X208" s="4" cm="1">
        <f t="array" ref="X208">IFERROR(INDEX('WEO Oct 2023'!$J$2:$BG$529,MATCH($C$5&amp;$G208,'WEO Oct 2023'!$B$2:$B$529&amp;'WEO Oct 2023'!$C$2:$C$529,0),MATCH(X$8,'WEO Oct 2023'!$J$1:$BF$1,0)),NA())</f>
        <v>5.444</v>
      </c>
      <c r="Y208" s="4" cm="1">
        <f t="array" ref="Y208">IFERROR(INDEX('WEO Oct 2023'!$J$2:$BG$529,MATCH($C$5&amp;$G208,'WEO Oct 2023'!$B$2:$B$529&amp;'WEO Oct 2023'!$C$2:$C$529,0),MATCH(Y$8,'WEO Oct 2023'!$J$1:$BF$1,0)),NA())</f>
        <v>4.4320000000000004</v>
      </c>
      <c r="Z208" s="4" cm="1">
        <f t="array" ref="Z208">IFERROR(INDEX('WEO Oct 2023'!$J$2:$BG$529,MATCH($C$5&amp;$G208,'WEO Oct 2023'!$B$2:$B$529&amp;'WEO Oct 2023'!$C$2:$C$529,0),MATCH(Z$8,'WEO Oct 2023'!$J$1:$BF$1,0)),NA())</f>
        <v>4.3049999999999997</v>
      </c>
      <c r="AA208" s="4" cm="1">
        <f t="array" ref="AA208">IFERROR(INDEX('WEO Oct 2023'!$J$2:$BG$529,MATCH($C$5&amp;$G208,'WEO Oct 2023'!$B$2:$B$529&amp;'WEO Oct 2023'!$C$2:$C$529,0),MATCH(AA$8,'WEO Oct 2023'!$J$1:$BF$1,0)),NA())</f>
        <v>4.9800000000000004</v>
      </c>
      <c r="AB208" s="4" cm="1">
        <f t="array" ref="AB208">IFERROR(INDEX('WEO Oct 2023'!$J$2:$BG$529,MATCH($C$5&amp;$G208,'WEO Oct 2023'!$B$2:$B$529&amp;'WEO Oct 2023'!$C$2:$C$529,0),MATCH(AB$8,'WEO Oct 2023'!$J$1:$BF$1,0)),NA())</f>
        <v>5.5110000000000001</v>
      </c>
      <c r="AC208" s="4" cm="1">
        <f t="array" ref="AC208">IFERROR(INDEX('WEO Oct 2023'!$J$2:$BG$529,MATCH($C$5&amp;$G208,'WEO Oct 2023'!$B$2:$B$529&amp;'WEO Oct 2023'!$C$2:$C$529,0),MATCH(AC$8,'WEO Oct 2023'!$J$1:$BF$1,0)),NA())</f>
        <v>5.97</v>
      </c>
    </row>
    <row r="209" spans="3:29" x14ac:dyDescent="0.35">
      <c r="F209" s="4" t="s">
        <v>182</v>
      </c>
      <c r="G209" s="4"/>
      <c r="H209" s="4">
        <f>H206/H208</f>
        <v>1.8955759266640098</v>
      </c>
      <c r="I209" s="4">
        <f t="shared" ref="I209:AC209" si="309">I206/I208</f>
        <v>1.7332430602572781</v>
      </c>
      <c r="J209" s="4">
        <f t="shared" si="309"/>
        <v>1.6911268038071845</v>
      </c>
      <c r="K209" s="4">
        <f t="shared" si="309"/>
        <v>1.7313299613210353</v>
      </c>
      <c r="L209" s="4">
        <f t="shared" si="309"/>
        <v>1.6106290672451193</v>
      </c>
      <c r="M209" s="4">
        <f t="shared" si="309"/>
        <v>1.5938155136268344</v>
      </c>
      <c r="N209" s="4">
        <f t="shared" si="309"/>
        <v>1.9581455247907276</v>
      </c>
      <c r="O209" s="4">
        <f t="shared" si="309"/>
        <v>1.9182833627278071</v>
      </c>
      <c r="P209" s="4">
        <f t="shared" si="309"/>
        <v>1.7909135319980458</v>
      </c>
      <c r="Q209" s="4">
        <f t="shared" si="309"/>
        <v>1.7896816174761794</v>
      </c>
      <c r="R209" s="4">
        <f t="shared" si="309"/>
        <v>1.8413747521480506</v>
      </c>
      <c r="S209" s="4">
        <f t="shared" si="309"/>
        <v>1.8873790405600164</v>
      </c>
      <c r="T209" s="4">
        <f t="shared" si="309"/>
        <v>2.0978214438274239</v>
      </c>
      <c r="U209" s="4">
        <f t="shared" si="309"/>
        <v>2.0947261663286003</v>
      </c>
      <c r="V209" s="4">
        <f t="shared" si="309"/>
        <v>2.0670651970857463</v>
      </c>
      <c r="W209" s="4">
        <f t="shared" si="309"/>
        <v>2.0876187063250313</v>
      </c>
      <c r="X209" s="4">
        <f t="shared" si="309"/>
        <v>2.160543717854519</v>
      </c>
      <c r="Y209" s="4">
        <f t="shared" si="309"/>
        <v>2.1689981949458481</v>
      </c>
      <c r="Z209" s="4">
        <f t="shared" si="309"/>
        <v>2.0706155632984902</v>
      </c>
      <c r="AA209" s="4">
        <f t="shared" si="309"/>
        <v>2.2014056224899594</v>
      </c>
      <c r="AB209" s="4">
        <f t="shared" si="309"/>
        <v>2.233714389403012</v>
      </c>
      <c r="AC209" s="4">
        <f t="shared" si="309"/>
        <v>2.2497487437185928</v>
      </c>
    </row>
    <row r="210" spans="3:29" x14ac:dyDescent="0.35">
      <c r="C210" s="28"/>
      <c r="F210" s="4" t="s">
        <v>183</v>
      </c>
      <c r="G210" s="4"/>
      <c r="H210" s="5">
        <f>IFERROR(INDEX('WDI GNI'!$E$6:$BO$271,MATCH($C$5,'WDI GNI'!$B$6:$B$271,0),MATCH(H$8,'WDI GNI'!$E$5:$BO$5,0)),NA())</f>
        <v>4363100000</v>
      </c>
      <c r="I210" s="5">
        <f>IFERROR(INDEX('WDI GNI'!$E$6:$BO$271,MATCH($C$5,'WDI GNI'!$B$6:$B$271,0),MATCH(I$8,'WDI GNI'!$E$5:$BO$5,0)),NA())</f>
        <v>4693600000</v>
      </c>
      <c r="J210" s="5">
        <f>IFERROR(INDEX('WDI GNI'!$E$6:$BO$271,MATCH($C$5,'WDI GNI'!$B$6:$B$271,0),MATCH(J$8,'WDI GNI'!$E$5:$BO$5,0)),NA())</f>
        <v>5113300000</v>
      </c>
      <c r="K210" s="5">
        <f>IFERROR(INDEX('WDI GNI'!$E$6:$BO$271,MATCH($C$5,'WDI GNI'!$B$6:$B$271,0),MATCH(K$8,'WDI GNI'!$E$5:$BO$5,0)),NA())</f>
        <v>5116400000</v>
      </c>
      <c r="L210" s="5">
        <f>IFERROR(INDEX('WDI GNI'!$E$6:$BO$271,MATCH($C$5,'WDI GNI'!$B$6:$B$271,0),MATCH(L$8,'WDI GNI'!$E$5:$BO$5,0)),NA())</f>
        <v>5318427500</v>
      </c>
      <c r="M210" s="5">
        <f>IFERROR(INDEX('WDI GNI'!$E$6:$BO$271,MATCH($C$5,'WDI GNI'!$B$6:$B$271,0),MATCH(M$8,'WDI GNI'!$E$5:$BO$5,0)),NA())</f>
        <v>5476101400</v>
      </c>
      <c r="N210" s="5">
        <f>IFERROR(INDEX('WDI GNI'!$E$6:$BO$271,MATCH($C$5,'WDI GNI'!$B$6:$B$271,0),MATCH(N$8,'WDI GNI'!$E$5:$BO$5,0)),NA())</f>
        <v>5591680600</v>
      </c>
      <c r="O210" s="5">
        <f>IFERROR(INDEX('WDI GNI'!$E$6:$BO$271,MATCH($C$5,'WDI GNI'!$B$6:$B$271,0),MATCH(O$8,'WDI GNI'!$E$5:$BO$5,0)),NA())</f>
        <v>5837138100</v>
      </c>
      <c r="P210" s="5">
        <f>IFERROR(INDEX('WDI GNI'!$E$6:$BO$271,MATCH($C$5,'WDI GNI'!$B$6:$B$271,0),MATCH(P$8,'WDI GNI'!$E$5:$BO$5,0)),NA())</f>
        <v>6560555000</v>
      </c>
      <c r="Q210" s="5">
        <f>IFERROR(INDEX('WDI GNI'!$E$6:$BO$271,MATCH($C$5,'WDI GNI'!$B$6:$B$271,0),MATCH(Q$8,'WDI GNI'!$E$5:$BO$5,0)),NA())</f>
        <v>6847005300</v>
      </c>
      <c r="R210" s="5">
        <f>IFERROR(INDEX('WDI GNI'!$E$6:$BO$271,MATCH($C$5,'WDI GNI'!$B$6:$B$271,0),MATCH(R$8,'WDI GNI'!$E$5:$BO$5,0)),NA())</f>
        <v>7564829700</v>
      </c>
      <c r="S210" s="5">
        <f>IFERROR(INDEX('WDI GNI'!$E$6:$BO$271,MATCH($C$5,'WDI GNI'!$B$6:$B$271,0),MATCH(S$8,'WDI GNI'!$E$5:$BO$5,0)),NA())</f>
        <v>8741632400</v>
      </c>
      <c r="T210" s="5">
        <f>IFERROR(INDEX('WDI GNI'!$E$6:$BO$271,MATCH($C$5,'WDI GNI'!$B$6:$B$271,0),MATCH(T$8,'WDI GNI'!$E$5:$BO$5,0)),NA())</f>
        <v>9244510300</v>
      </c>
      <c r="U210" s="5">
        <f>IFERROR(INDEX('WDI GNI'!$E$6:$BO$271,MATCH($C$5,'WDI GNI'!$B$6:$B$271,0),MATCH(U$8,'WDI GNI'!$E$5:$BO$5,0)),NA())</f>
        <v>9763198800</v>
      </c>
      <c r="V210" s="5">
        <f>IFERROR(INDEX('WDI GNI'!$E$6:$BO$271,MATCH($C$5,'WDI GNI'!$B$6:$B$271,0),MATCH(V$8,'WDI GNI'!$E$5:$BO$5,0)),NA())</f>
        <v>10190451600</v>
      </c>
      <c r="W210" s="5">
        <f>IFERROR(INDEX('WDI GNI'!$E$6:$BO$271,MATCH($C$5,'WDI GNI'!$B$6:$B$271,0),MATCH(W$8,'WDI GNI'!$E$5:$BO$5,0)),NA())</f>
        <v>10899455600</v>
      </c>
      <c r="X210" s="5">
        <f>IFERROR(INDEX('WDI GNI'!$E$6:$BO$271,MATCH($C$5,'WDI GNI'!$B$6:$B$271,0),MATCH(X$8,'WDI GNI'!$E$5:$BO$5,0)),NA())</f>
        <v>10868911000</v>
      </c>
      <c r="Y210" s="5">
        <f>IFERROR(INDEX('WDI GNI'!$E$6:$BO$271,MATCH($C$5,'WDI GNI'!$B$6:$B$271,0),MATCH(Y$8,'WDI GNI'!$E$5:$BO$5,0)),NA())</f>
        <v>9100227322.2222195</v>
      </c>
      <c r="Z210" s="5">
        <f>IFERROR(INDEX('WDI GNI'!$E$6:$BO$271,MATCH($C$5,'WDI GNI'!$B$6:$B$271,0),MATCH(Z$8,'WDI GNI'!$E$5:$BO$5,0)),NA())</f>
        <v>8377628284.0775099</v>
      </c>
      <c r="AA210" s="5">
        <f>IFERROR(INDEX('WDI GNI'!$E$6:$BO$271,MATCH($C$5,'WDI GNI'!$B$6:$B$271,0),MATCH(AA$8,'WDI GNI'!$E$5:$BO$5,0)),NA())</f>
        <v>10297901125.847099</v>
      </c>
      <c r="AB210" s="85">
        <f>(AB206*$G$231)*1000000000</f>
        <v>11563181871.675436</v>
      </c>
      <c r="AC210" s="85">
        <f>(AC206*$G$231)*1000000000</f>
        <v>12616173494.595675</v>
      </c>
    </row>
    <row r="211" spans="3:29" x14ac:dyDescent="0.35">
      <c r="C211" s="28"/>
      <c r="F211" s="65" t="str">
        <f>$C$6</f>
        <v>thousands</v>
      </c>
      <c r="G211" s="4"/>
      <c r="H211" s="5">
        <f>IF($F211=$B$249,H210/1000,IF($F211=$B$250,H210*1000000,IF($F211=$B$251,H210/1000000000)))</f>
        <v>4363100</v>
      </c>
      <c r="I211" s="5">
        <f t="shared" ref="I211:AC211" si="310">IF($F211=$B$249,I210/1000,IF($F211=$B$250,I210*1000000,IF($F211=$B$251,I210/1000000000)))</f>
        <v>4693600</v>
      </c>
      <c r="J211" s="5">
        <f t="shared" si="310"/>
        <v>5113300</v>
      </c>
      <c r="K211" s="5">
        <f t="shared" si="310"/>
        <v>5116400</v>
      </c>
      <c r="L211" s="5">
        <f t="shared" si="310"/>
        <v>5318427.5</v>
      </c>
      <c r="M211" s="5">
        <f t="shared" si="310"/>
        <v>5476101.4000000004</v>
      </c>
      <c r="N211" s="5">
        <f t="shared" si="310"/>
        <v>5591680.5999999996</v>
      </c>
      <c r="O211" s="5">
        <f t="shared" si="310"/>
        <v>5837138.0999999996</v>
      </c>
      <c r="P211" s="5">
        <f t="shared" si="310"/>
        <v>6560555</v>
      </c>
      <c r="Q211" s="5">
        <f t="shared" si="310"/>
        <v>6847005.2999999998</v>
      </c>
      <c r="R211" s="5">
        <f t="shared" si="310"/>
        <v>7564829.7000000002</v>
      </c>
      <c r="S211" s="5">
        <f t="shared" si="310"/>
        <v>8741632.4000000004</v>
      </c>
      <c r="T211" s="5">
        <f t="shared" si="310"/>
        <v>9244510.3000000007</v>
      </c>
      <c r="U211" s="5">
        <f t="shared" si="310"/>
        <v>9763198.8000000007</v>
      </c>
      <c r="V211" s="5">
        <f t="shared" si="310"/>
        <v>10190451.6</v>
      </c>
      <c r="W211" s="5">
        <f t="shared" si="310"/>
        <v>10899455.6</v>
      </c>
      <c r="X211" s="5">
        <f t="shared" si="310"/>
        <v>10868911</v>
      </c>
      <c r="Y211" s="5">
        <f t="shared" si="310"/>
        <v>9100227.3222222198</v>
      </c>
      <c r="Z211" s="5">
        <f t="shared" si="310"/>
        <v>8377628.2840775102</v>
      </c>
      <c r="AA211" s="5">
        <f t="shared" si="310"/>
        <v>10297901.125847099</v>
      </c>
      <c r="AB211" s="5">
        <f t="shared" si="310"/>
        <v>11563181.871675435</v>
      </c>
      <c r="AC211" s="5">
        <f t="shared" si="310"/>
        <v>12616173.494595675</v>
      </c>
    </row>
    <row r="212" spans="3:29" x14ac:dyDescent="0.35">
      <c r="C212" s="28"/>
      <c r="F212" s="65" t="s">
        <v>184</v>
      </c>
      <c r="G212" s="4"/>
      <c r="H212" s="56">
        <f>H211/H207</f>
        <v>0.91738856181665263</v>
      </c>
      <c r="I212" s="56">
        <f t="shared" ref="I212:AC212" si="311">I211/I207</f>
        <v>0.91671875000000003</v>
      </c>
      <c r="J212" s="56">
        <f t="shared" si="311"/>
        <v>0.92834059549745829</v>
      </c>
      <c r="K212" s="56">
        <f t="shared" si="311"/>
        <v>0.87925760439938139</v>
      </c>
      <c r="L212" s="56">
        <f t="shared" si="311"/>
        <v>0.89535816498316501</v>
      </c>
      <c r="M212" s="56">
        <f t="shared" si="311"/>
        <v>0.90037839526471564</v>
      </c>
      <c r="N212" s="56">
        <f t="shared" si="311"/>
        <v>0.91938188096021034</v>
      </c>
      <c r="O212" s="56">
        <f t="shared" si="311"/>
        <v>0.89444347226478693</v>
      </c>
      <c r="P212" s="56">
        <f t="shared" si="311"/>
        <v>0.89478382433169668</v>
      </c>
      <c r="Q212" s="56">
        <f t="shared" si="311"/>
        <v>0.88910599922088041</v>
      </c>
      <c r="R212" s="56">
        <f t="shared" si="311"/>
        <v>0.90510046661880827</v>
      </c>
      <c r="S212" s="56">
        <f t="shared" si="311"/>
        <v>0.9535979491654849</v>
      </c>
      <c r="T212" s="56">
        <f t="shared" si="311"/>
        <v>0.94120446955813486</v>
      </c>
      <c r="U212" s="56">
        <f t="shared" si="311"/>
        <v>0.94540513217778643</v>
      </c>
      <c r="V212" s="56">
        <f t="shared" si="311"/>
        <v>0.92096263895164932</v>
      </c>
      <c r="W212" s="56">
        <f t="shared" si="311"/>
        <v>0.9354952879581151</v>
      </c>
      <c r="X212" s="56">
        <f t="shared" si="311"/>
        <v>0.92406997109335143</v>
      </c>
      <c r="Y212" s="56">
        <f t="shared" si="311"/>
        <v>0.94665841279748464</v>
      </c>
      <c r="Z212" s="56">
        <f t="shared" si="311"/>
        <v>0.93982816738585484</v>
      </c>
      <c r="AA212" s="56">
        <f t="shared" si="311"/>
        <v>0.93933240224820758</v>
      </c>
      <c r="AB212" s="56">
        <f t="shared" si="311"/>
        <v>0.93933240224820758</v>
      </c>
      <c r="AC212" s="56">
        <f t="shared" si="311"/>
        <v>0.93933240224820747</v>
      </c>
    </row>
    <row r="213" spans="3:29" x14ac:dyDescent="0.35">
      <c r="C213" s="28"/>
      <c r="F213" s="65" t="s">
        <v>1368</v>
      </c>
      <c r="G213" s="4"/>
      <c r="H213" s="86">
        <f t="shared" ref="H213:O213" si="312">(H210/1000000000)/H209</f>
        <v>2.3017279015979812</v>
      </c>
      <c r="I213" s="86">
        <f t="shared" si="312"/>
        <v>2.7079871875000001</v>
      </c>
      <c r="J213" s="86">
        <f t="shared" si="312"/>
        <v>3.0236053195352213</v>
      </c>
      <c r="K213" s="86">
        <f t="shared" si="312"/>
        <v>2.9551848083863206</v>
      </c>
      <c r="L213" s="86">
        <f t="shared" si="312"/>
        <v>3.3020809124579125</v>
      </c>
      <c r="M213" s="86">
        <f t="shared" si="312"/>
        <v>3.4358439563301548</v>
      </c>
      <c r="N213" s="86">
        <f t="shared" si="312"/>
        <v>2.8556001222624139</v>
      </c>
      <c r="O213" s="86">
        <f t="shared" si="312"/>
        <v>3.0428966926448053</v>
      </c>
      <c r="P213" s="86">
        <f>(P210/1000000000)/P209</f>
        <v>3.6632449768139663</v>
      </c>
      <c r="Q213" s="86">
        <f t="shared" ref="Q213:AC213" si="313">(Q210/1000000000)/Q209</f>
        <v>3.8258231146474486</v>
      </c>
      <c r="R213" s="86">
        <f t="shared" si="313"/>
        <v>4.10825101798277</v>
      </c>
      <c r="S213" s="86">
        <f t="shared" si="313"/>
        <v>4.6316252390967607</v>
      </c>
      <c r="T213" s="86">
        <f t="shared" si="313"/>
        <v>4.4067193264711877</v>
      </c>
      <c r="U213" s="86">
        <f t="shared" si="313"/>
        <v>4.6608473016364869</v>
      </c>
      <c r="V213" s="86">
        <f t="shared" si="313"/>
        <v>4.9299130063081789</v>
      </c>
      <c r="W213" s="86">
        <f t="shared" si="313"/>
        <v>5.2209992020942408</v>
      </c>
      <c r="X213" s="86">
        <f t="shared" si="313"/>
        <v>5.0306369226322047</v>
      </c>
      <c r="Y213" s="86">
        <f t="shared" si="313"/>
        <v>4.195590085518452</v>
      </c>
      <c r="Z213" s="86">
        <f t="shared" si="313"/>
        <v>4.0459602605961047</v>
      </c>
      <c r="AA213" s="86">
        <f t="shared" si="313"/>
        <v>4.6778753631960743</v>
      </c>
      <c r="AB213" s="86">
        <f t="shared" si="313"/>
        <v>5.176660868789873</v>
      </c>
      <c r="AC213" s="86">
        <f t="shared" si="313"/>
        <v>5.607814441421799</v>
      </c>
    </row>
    <row r="214" spans="3:29" x14ac:dyDescent="0.35">
      <c r="C214" s="28"/>
      <c r="F214" s="65" t="s">
        <v>1372</v>
      </c>
      <c r="G214" s="4"/>
      <c r="H214" s="5">
        <f t="shared" ref="H214:AC214" si="314">H210/(H221*1000000)</f>
        <v>5353.496932515337</v>
      </c>
      <c r="I214" s="5">
        <f t="shared" si="314"/>
        <v>5723.9024390243903</v>
      </c>
      <c r="J214" s="5">
        <f t="shared" si="314"/>
        <v>6190.4358353510897</v>
      </c>
      <c r="K214" s="5">
        <f t="shared" si="314"/>
        <v>6149.5192307692305</v>
      </c>
      <c r="L214" s="5">
        <f t="shared" si="314"/>
        <v>6354.1547192353646</v>
      </c>
      <c r="M214" s="5">
        <f t="shared" si="314"/>
        <v>6511.4166468489893</v>
      </c>
      <c r="N214" s="5">
        <f t="shared" si="314"/>
        <v>6617.37349112426</v>
      </c>
      <c r="O214" s="5">
        <f t="shared" si="314"/>
        <v>6875.3098939929332</v>
      </c>
      <c r="P214" s="5">
        <f t="shared" si="314"/>
        <v>7691.154747948417</v>
      </c>
      <c r="Q214" s="5">
        <f t="shared" si="314"/>
        <v>7980.1926573426572</v>
      </c>
      <c r="R214" s="5">
        <f t="shared" si="314"/>
        <v>8775.9045243619494</v>
      </c>
      <c r="S214" s="5">
        <f t="shared" si="314"/>
        <v>10094.263741339491</v>
      </c>
      <c r="T214" s="5">
        <f t="shared" si="314"/>
        <v>10638.101611047181</v>
      </c>
      <c r="U214" s="5">
        <f t="shared" si="314"/>
        <v>11132.495781071835</v>
      </c>
      <c r="V214" s="5">
        <f t="shared" si="314"/>
        <v>11514.634576271186</v>
      </c>
      <c r="W214" s="5">
        <f t="shared" si="314"/>
        <v>12246.579325842697</v>
      </c>
      <c r="X214" s="5">
        <f t="shared" si="314"/>
        <v>12144.034636871509</v>
      </c>
      <c r="Y214" s="5">
        <f t="shared" si="314"/>
        <v>10111.363691358021</v>
      </c>
      <c r="Z214" s="5">
        <f t="shared" si="314"/>
        <v>9257.0478277099555</v>
      </c>
      <c r="AA214" s="5">
        <f t="shared" si="314"/>
        <v>11316.37486356824</v>
      </c>
      <c r="AB214" s="94">
        <f t="shared" si="314"/>
        <v>12637.357236803755</v>
      </c>
      <c r="AC214" s="94">
        <f t="shared" si="314"/>
        <v>13713.232059343125</v>
      </c>
    </row>
    <row r="215" spans="3:29" x14ac:dyDescent="0.35">
      <c r="C215" s="28"/>
      <c r="F215" s="65" t="s">
        <v>1374</v>
      </c>
      <c r="G215" s="4"/>
      <c r="H215" s="5"/>
      <c r="I215" s="5"/>
      <c r="J215" s="5"/>
      <c r="K215" s="5"/>
      <c r="L215" s="5"/>
      <c r="M215" s="5"/>
      <c r="N215" s="5"/>
      <c r="O215" s="5"/>
      <c r="P215" s="5">
        <f>P214/P209</f>
        <v>4294.5427629706519</v>
      </c>
      <c r="Q215" s="5">
        <f>Q214/Q209</f>
        <v>4459.0012991229005</v>
      </c>
      <c r="R215" s="5">
        <f t="shared" ref="R215:AC215" si="315">R214/R209</f>
        <v>4765.9524570565782</v>
      </c>
      <c r="S215" s="5">
        <f t="shared" si="315"/>
        <v>5348.2970428369053</v>
      </c>
      <c r="T215" s="5">
        <f t="shared" si="315"/>
        <v>5071.0233906457861</v>
      </c>
      <c r="U215" s="5">
        <f t="shared" si="315"/>
        <v>5314.5351215923456</v>
      </c>
      <c r="V215" s="5">
        <f t="shared" si="315"/>
        <v>5570.5231709696936</v>
      </c>
      <c r="W215" s="5">
        <f t="shared" si="315"/>
        <v>5866.2912383081357</v>
      </c>
      <c r="X215" s="5">
        <f t="shared" si="315"/>
        <v>5620.8233772426875</v>
      </c>
      <c r="Y215" s="5">
        <f t="shared" si="315"/>
        <v>4661.7667616871686</v>
      </c>
      <c r="Z215" s="5">
        <f t="shared" si="315"/>
        <v>4470.6743211006687</v>
      </c>
      <c r="AA215" s="5">
        <f t="shared" si="315"/>
        <v>5140.5223771385436</v>
      </c>
      <c r="AB215" s="94">
        <f t="shared" si="315"/>
        <v>5657.5528620654341</v>
      </c>
      <c r="AC215" s="94">
        <f t="shared" si="315"/>
        <v>6095.4504798063035</v>
      </c>
    </row>
    <row r="216" spans="3:29" x14ac:dyDescent="0.35">
      <c r="C216" s="28"/>
      <c r="F216" s="4" t="s">
        <v>185</v>
      </c>
      <c r="G216" s="4" t="s">
        <v>186</v>
      </c>
      <c r="H216" s="4" cm="1">
        <f t="array" ref="H216">IFERROR(INDEX('WEO Oct 2023'!$J$2:$BG$529,MATCH($C$5&amp;$G216,'WEO Oct 2023'!$B$2:$B$529&amp;'WEO Oct 2023'!$C$2:$C$529,0),MATCH(H$8,'WEO Oct 2023'!$J$1:$BF$1,0)),NA())</f>
        <v>1.228</v>
      </c>
      <c r="I216" s="4" cm="1">
        <f t="array" ref="I216">IFERROR(INDEX('WEO Oct 2023'!$J$2:$BG$529,MATCH($C$5&amp;$G216,'WEO Oct 2023'!$B$2:$B$529&amp;'WEO Oct 2023'!$C$2:$C$529,0),MATCH(I$8,'WEO Oct 2023'!$J$1:$BF$1,0)),NA())</f>
        <v>1.2270000000000001</v>
      </c>
      <c r="J216" s="4" cm="1">
        <f t="array" ref="J216">IFERROR(INDEX('WEO Oct 2023'!$J$2:$BG$529,MATCH($C$5&amp;$G216,'WEO Oct 2023'!$B$2:$B$529&amp;'WEO Oct 2023'!$C$2:$C$529,0),MATCH(J$8,'WEO Oct 2023'!$J$1:$BF$1,0)),NA())</f>
        <v>1.2849999999999999</v>
      </c>
      <c r="K216" s="4" cm="1">
        <f t="array" ref="K216">IFERROR(INDEX('WEO Oct 2023'!$J$2:$BG$529,MATCH($C$5&amp;$G216,'WEO Oct 2023'!$B$2:$B$529&amp;'WEO Oct 2023'!$C$2:$C$529,0),MATCH(K$8,'WEO Oct 2023'!$J$1:$BF$1,0)),NA())</f>
        <v>1.4450000000000001</v>
      </c>
      <c r="L216" s="4" cm="1">
        <f t="array" ref="L216">IFERROR(INDEX('WEO Oct 2023'!$J$2:$BG$529,MATCH($C$5&amp;$G216,'WEO Oct 2023'!$B$2:$B$529&amp;'WEO Oct 2023'!$C$2:$C$529,0),MATCH(L$8,'WEO Oct 2023'!$J$1:$BF$1,0)),NA())</f>
        <v>1.3839999999999999</v>
      </c>
      <c r="M216" s="4" cm="1">
        <f t="array" ref="M216">IFERROR(INDEX('WEO Oct 2023'!$J$2:$BG$529,MATCH($C$5&amp;$G216,'WEO Oct 2023'!$B$2:$B$529&amp;'WEO Oct 2023'!$C$2:$C$529,0),MATCH(M$8,'WEO Oct 2023'!$J$1:$BF$1,0)),NA())</f>
        <v>1.375</v>
      </c>
      <c r="N216" s="4" cm="1">
        <f t="array" ref="N216">IFERROR(INDEX('WEO Oct 2023'!$J$2:$BG$529,MATCH($C$5&amp;$G216,'WEO Oct 2023'!$B$2:$B$529&amp;'WEO Oct 2023'!$C$2:$C$529,0),MATCH(N$8,'WEO Oct 2023'!$J$1:$BF$1,0)),NA())</f>
        <v>1.593</v>
      </c>
      <c r="O216" s="4" cm="1">
        <f t="array" ref="O216">IFERROR(INDEX('WEO Oct 2023'!$J$2:$BG$529,MATCH($C$5&amp;$G216,'WEO Oct 2023'!$B$2:$B$529&amp;'WEO Oct 2023'!$C$2:$C$529,0),MATCH(O$8,'WEO Oct 2023'!$J$1:$BF$1,0)),NA())</f>
        <v>1.62</v>
      </c>
      <c r="P216" s="4" cm="1">
        <f t="array" ref="P216">IFERROR(INDEX('WEO Oct 2023'!$J$2:$BG$529,MATCH($C$5&amp;$G216,'WEO Oct 2023'!$B$2:$B$529&amp;'WEO Oct 2023'!$C$2:$C$529,0),MATCH(P$8,'WEO Oct 2023'!$J$1:$BF$1,0)),NA())</f>
        <v>1.8540000000000001</v>
      </c>
      <c r="Q216" s="4" cm="1">
        <f t="array" ref="Q216">IFERROR(INDEX('WEO Oct 2023'!$J$2:$BG$529,MATCH($C$5&amp;$G216,'WEO Oct 2023'!$B$2:$B$529&amp;'WEO Oct 2023'!$C$2:$C$529,0),MATCH(Q$8,'WEO Oct 2023'!$J$1:$BF$1,0)),NA())</f>
        <v>1.964</v>
      </c>
      <c r="R216" s="4" cm="1">
        <f t="array" ref="R216">IFERROR(INDEX('WEO Oct 2023'!$J$2:$BG$529,MATCH($C$5&amp;$G216,'WEO Oct 2023'!$B$2:$B$529&amp;'WEO Oct 2023'!$C$2:$C$529,0),MATCH(R$8,'WEO Oct 2023'!$J$1:$BF$1,0)),NA())</f>
        <v>2.0950000000000002</v>
      </c>
      <c r="S216" s="4" cm="1">
        <f t="array" ref="S216">IFERROR(INDEX('WEO Oct 2023'!$J$2:$BG$529,MATCH($C$5&amp;$G216,'WEO Oct 2023'!$B$2:$B$529&amp;'WEO Oct 2023'!$C$2:$C$529,0),MATCH(S$8,'WEO Oct 2023'!$J$1:$BF$1,0)),NA())</f>
        <v>2.6659999999999999</v>
      </c>
      <c r="T216" s="4" cm="1">
        <f t="array" ref="T216">IFERROR(INDEX('WEO Oct 2023'!$J$2:$BG$529,MATCH($C$5&amp;$G216,'WEO Oct 2023'!$B$2:$B$529&amp;'WEO Oct 2023'!$C$2:$C$529,0),MATCH(T$8,'WEO Oct 2023'!$J$1:$BF$1,0)),NA())</f>
        <v>2.9260000000000002</v>
      </c>
      <c r="U216" s="4" cm="1">
        <f t="array" ref="U216">IFERROR(INDEX('WEO Oct 2023'!$J$2:$BG$529,MATCH($C$5&amp;$G216,'WEO Oct 2023'!$B$2:$B$529&amp;'WEO Oct 2023'!$C$2:$C$529,0),MATCH(U$8,'WEO Oct 2023'!$J$1:$BF$1,0)),NA())</f>
        <v>3.246</v>
      </c>
      <c r="V216" s="4" cm="1">
        <f t="array" ref="V216">IFERROR(INDEX('WEO Oct 2023'!$J$2:$BG$529,MATCH($C$5&amp;$G216,'WEO Oct 2023'!$B$2:$B$529&amp;'WEO Oct 2023'!$C$2:$C$529,0),MATCH(V$8,'WEO Oct 2023'!$J$1:$BF$1,0)),NA())</f>
        <v>3.024</v>
      </c>
      <c r="W216" s="4" cm="1">
        <f t="array" ref="W216">IFERROR(INDEX('WEO Oct 2023'!$J$2:$BG$529,MATCH($C$5&amp;$G216,'WEO Oct 2023'!$B$2:$B$529&amp;'WEO Oct 2023'!$C$2:$C$529,0),MATCH(W$8,'WEO Oct 2023'!$J$1:$BF$1,0)),NA())</f>
        <v>3.7050000000000001</v>
      </c>
      <c r="X216" s="4" cm="1">
        <f t="array" ref="X216">IFERROR(INDEX('WEO Oct 2023'!$J$2:$BG$529,MATCH($C$5&amp;$G216,'WEO Oct 2023'!$B$2:$B$529&amp;'WEO Oct 2023'!$C$2:$C$529,0),MATCH(X$8,'WEO Oct 2023'!$J$1:$BF$1,0)),NA())</f>
        <v>3.5609999999999999</v>
      </c>
      <c r="Y216" s="4" cm="1">
        <f t="array" ref="Y216">IFERROR(INDEX('WEO Oct 2023'!$J$2:$BG$529,MATCH($C$5&amp;$G216,'WEO Oct 2023'!$B$2:$B$529&amp;'WEO Oct 2023'!$C$2:$C$529,0),MATCH(Y$8,'WEO Oct 2023'!$J$1:$BF$1,0)),NA())</f>
        <v>3.3220000000000001</v>
      </c>
      <c r="Z216" s="4" cm="1">
        <f t="array" ref="Z216">IFERROR(INDEX('WEO Oct 2023'!$J$2:$BG$529,MATCH($C$5&amp;$G216,'WEO Oct 2023'!$B$2:$B$529&amp;'WEO Oct 2023'!$C$2:$C$529,0),MATCH(Z$8,'WEO Oct 2023'!$J$1:$BF$1,0)),NA())</f>
        <v>3.1619999999999999</v>
      </c>
      <c r="AA216" s="4" cm="1">
        <f t="array" ref="AA216">IFERROR(INDEX('WEO Oct 2023'!$J$2:$BG$529,MATCH($C$5&amp;$G216,'WEO Oct 2023'!$B$2:$B$529&amp;'WEO Oct 2023'!$C$2:$C$529,0),MATCH(AA$8,'WEO Oct 2023'!$J$1:$BF$1,0)),NA())</f>
        <v>3.3849999999999998</v>
      </c>
      <c r="AB216" s="4" cm="1">
        <f t="array" ref="AB216">IFERROR(INDEX('WEO Oct 2023'!$J$2:$BG$529,MATCH($C$5&amp;$G216,'WEO Oct 2023'!$B$2:$B$529&amp;'WEO Oct 2023'!$C$2:$C$529,0),MATCH(AB$8,'WEO Oct 2023'!$J$1:$BF$1,0)),NA())</f>
        <v>3.3889999999999998</v>
      </c>
      <c r="AC216" s="4" cm="1">
        <f t="array" ref="AC216">IFERROR(INDEX('WEO Oct 2023'!$J$2:$BG$529,MATCH($C$5&amp;$G216,'WEO Oct 2023'!$B$2:$B$529&amp;'WEO Oct 2023'!$C$2:$C$529,0),MATCH(AC$8,'WEO Oct 2023'!$J$1:$BF$1,0)),NA())</f>
        <v>4.2290000000000001</v>
      </c>
    </row>
    <row r="217" spans="3:29" x14ac:dyDescent="0.35">
      <c r="C217" s="28"/>
      <c r="F217" s="65" t="str">
        <f>$C$6</f>
        <v>thousands</v>
      </c>
      <c r="G217" s="4"/>
      <c r="H217" s="5">
        <f>IF($F217=$B$249,H216*1000000,IF($F217=$B$250,H216*1000,IF($F217=$B$251,H216)))</f>
        <v>1228000</v>
      </c>
      <c r="I217" s="5">
        <f t="shared" ref="I217" si="316">I216*1000000</f>
        <v>1227000</v>
      </c>
      <c r="J217" s="5">
        <f t="shared" ref="J217" si="317">J216*1000000</f>
        <v>1285000</v>
      </c>
      <c r="K217" s="5">
        <f t="shared" ref="K217" si="318">K216*1000000</f>
        <v>1445000</v>
      </c>
      <c r="L217" s="5">
        <f t="shared" ref="L217" si="319">L216*1000000</f>
        <v>1384000</v>
      </c>
      <c r="M217" s="5">
        <f t="shared" ref="M217" si="320">M216*1000000</f>
        <v>1375000</v>
      </c>
      <c r="N217" s="5">
        <f t="shared" ref="N217" si="321">N216*1000000</f>
        <v>1593000</v>
      </c>
      <c r="O217" s="5">
        <f t="shared" ref="O217" si="322">O216*1000000</f>
        <v>1620000</v>
      </c>
      <c r="P217" s="5">
        <f t="shared" ref="P217" si="323">P216*1000000</f>
        <v>1854000</v>
      </c>
      <c r="Q217" s="5">
        <f t="shared" ref="Q217" si="324">Q216*1000000</f>
        <v>1964000</v>
      </c>
      <c r="R217" s="5">
        <f t="shared" ref="R217" si="325">R216*1000000</f>
        <v>2095000.0000000002</v>
      </c>
      <c r="S217" s="5">
        <f t="shared" ref="S217" si="326">S216*1000000</f>
        <v>2666000</v>
      </c>
      <c r="T217" s="5">
        <f t="shared" ref="T217" si="327">T216*1000000</f>
        <v>2926000</v>
      </c>
      <c r="U217" s="5">
        <f t="shared" ref="U217" si="328">U216*1000000</f>
        <v>3246000</v>
      </c>
      <c r="V217" s="5">
        <f t="shared" ref="V217" si="329">V216*1000000</f>
        <v>3024000</v>
      </c>
      <c r="W217" s="5">
        <f t="shared" ref="W217" si="330">W216*1000000</f>
        <v>3705000</v>
      </c>
      <c r="X217" s="5">
        <f t="shared" ref="X217" si="331">X216*1000000</f>
        <v>3561000</v>
      </c>
      <c r="Y217" s="5">
        <f t="shared" ref="Y217" si="332">Y216*1000000</f>
        <v>3322000</v>
      </c>
      <c r="Z217" s="5">
        <f t="shared" ref="Z217" si="333">Z216*1000000</f>
        <v>3162000</v>
      </c>
      <c r="AA217" s="5">
        <f t="shared" ref="AA217" si="334">AA216*1000000</f>
        <v>3385000</v>
      </c>
      <c r="AB217" s="5">
        <f t="shared" ref="AB217" si="335">AB216*1000000</f>
        <v>3389000</v>
      </c>
      <c r="AC217" s="5">
        <f t="shared" ref="AC217" si="336">AC216*1000000</f>
        <v>4229000</v>
      </c>
    </row>
    <row r="218" spans="3:29" x14ac:dyDescent="0.35">
      <c r="C218" s="28"/>
      <c r="F218" s="4" t="s">
        <v>187</v>
      </c>
      <c r="G218" s="4" t="s">
        <v>188</v>
      </c>
      <c r="H218" s="4" cm="1">
        <f t="array" ref="H218">IFERROR(INDEX('WEO Oct 2023'!$J$2:$BG$529,MATCH($C$5&amp;$G218,'WEO Oct 2023'!$B$2:$B$529&amp;'WEO Oct 2023'!$C$2:$C$529,0),MATCH(H$8,'WEO Oct 2023'!$J$1:$BF$1,0)),NA())</f>
        <v>26.736999999999998</v>
      </c>
      <c r="I218" s="4" cm="1">
        <f t="array" ref="I218">IFERROR(INDEX('WEO Oct 2023'!$J$2:$BG$529,MATCH($C$5&amp;$G218,'WEO Oct 2023'!$B$2:$B$529&amp;'WEO Oct 2023'!$C$2:$C$529,0),MATCH(I$8,'WEO Oct 2023'!$J$1:$BF$1,0)),NA())</f>
        <v>24.693999999999999</v>
      </c>
      <c r="J218" s="4" cm="1">
        <f t="array" ref="J218">IFERROR(INDEX('WEO Oct 2023'!$J$2:$BG$529,MATCH($C$5&amp;$G218,'WEO Oct 2023'!$B$2:$B$529&amp;'WEO Oct 2023'!$C$2:$C$529,0),MATCH(J$8,'WEO Oct 2023'!$J$1:$BF$1,0)),NA())</f>
        <v>24.035</v>
      </c>
      <c r="K218" s="4" cm="1">
        <f t="array" ref="K218">IFERROR(INDEX('WEO Oct 2023'!$J$2:$BG$529,MATCH($C$5&amp;$G218,'WEO Oct 2023'!$B$2:$B$529&amp;'WEO Oct 2023'!$C$2:$C$529,0),MATCH(K$8,'WEO Oct 2023'!$J$1:$BF$1,0)),NA())</f>
        <v>25.396000000000001</v>
      </c>
      <c r="L218" s="4" cm="1">
        <f t="array" ref="L218">IFERROR(INDEX('WEO Oct 2023'!$J$2:$BG$529,MATCH($C$5&amp;$G218,'WEO Oct 2023'!$B$2:$B$529&amp;'WEO Oct 2023'!$C$2:$C$529,0),MATCH(L$8,'WEO Oct 2023'!$J$1:$BF$1,0)),NA())</f>
        <v>23.507000000000001</v>
      </c>
      <c r="M218" s="4" cm="1">
        <f t="array" ref="M218">IFERROR(INDEX('WEO Oct 2023'!$J$2:$BG$529,MATCH($C$5&amp;$G218,'WEO Oct 2023'!$B$2:$B$529&amp;'WEO Oct 2023'!$C$2:$C$529,0),MATCH(M$8,'WEO Oct 2023'!$J$1:$BF$1,0)),NA())</f>
        <v>22.835000000000001</v>
      </c>
      <c r="N218" s="4" cm="1">
        <f t="array" ref="N218">IFERROR(INDEX('WEO Oct 2023'!$J$2:$BG$529,MATCH($C$5&amp;$G218,'WEO Oct 2023'!$B$2:$B$529&amp;'WEO Oct 2023'!$C$2:$C$529,0),MATCH(N$8,'WEO Oct 2023'!$J$1:$BF$1,0)),NA())</f>
        <v>26.195</v>
      </c>
      <c r="O218" s="4" cm="1">
        <f t="array" ref="O218">IFERROR(INDEX('WEO Oct 2023'!$J$2:$BG$529,MATCH($C$5&amp;$G218,'WEO Oct 2023'!$B$2:$B$529&amp;'WEO Oct 2023'!$C$2:$C$529,0),MATCH(O$8,'WEO Oct 2023'!$J$1:$BF$1,0)),NA())</f>
        <v>25.547999999999998</v>
      </c>
      <c r="P218" s="4" cm="1">
        <f t="array" ref="P218">IFERROR(INDEX('WEO Oct 2023'!$J$2:$BG$529,MATCH($C$5&amp;$G218,'WEO Oct 2023'!$B$2:$B$529&amp;'WEO Oct 2023'!$C$2:$C$529,0),MATCH(P$8,'WEO Oct 2023'!$J$1:$BF$1,0)),NA())</f>
        <v>26.504000000000001</v>
      </c>
      <c r="Q218" s="4" cm="1">
        <f t="array" ref="Q218">IFERROR(INDEX('WEO Oct 2023'!$J$2:$BG$529,MATCH($C$5&amp;$G218,'WEO Oct 2023'!$B$2:$B$529&amp;'WEO Oct 2023'!$C$2:$C$529,0),MATCH(Q$8,'WEO Oct 2023'!$J$1:$BF$1,0)),NA())</f>
        <v>26.016999999999999</v>
      </c>
      <c r="R218" s="4" cm="1">
        <f t="array" ref="R218">IFERROR(INDEX('WEO Oct 2023'!$J$2:$BG$529,MATCH($C$5&amp;$G218,'WEO Oct 2023'!$B$2:$B$529&amp;'WEO Oct 2023'!$C$2:$C$529,0),MATCH(R$8,'WEO Oct 2023'!$J$1:$BF$1,0)),NA())</f>
        <v>25.908999999999999</v>
      </c>
      <c r="S218" s="4" cm="1">
        <f t="array" ref="S218">IFERROR(INDEX('WEO Oct 2023'!$J$2:$BG$529,MATCH($C$5&amp;$G218,'WEO Oct 2023'!$B$2:$B$529&amp;'WEO Oct 2023'!$C$2:$C$529,0),MATCH(S$8,'WEO Oct 2023'!$J$1:$BF$1,0)),NA())</f>
        <v>30.189</v>
      </c>
      <c r="T218" s="4" cm="1">
        <f t="array" ref="T218">IFERROR(INDEX('WEO Oct 2023'!$J$2:$BG$529,MATCH($C$5&amp;$G218,'WEO Oct 2023'!$B$2:$B$529&amp;'WEO Oct 2023'!$C$2:$C$529,0),MATCH(T$8,'WEO Oct 2023'!$J$1:$BF$1,0)),NA())</f>
        <v>30.643999999999998</v>
      </c>
      <c r="U218" s="4" cm="1">
        <f t="array" ref="U218">IFERROR(INDEX('WEO Oct 2023'!$J$2:$BG$529,MATCH($C$5&amp;$G218,'WEO Oct 2023'!$B$2:$B$529&amp;'WEO Oct 2023'!$C$2:$C$529,0),MATCH(U$8,'WEO Oct 2023'!$J$1:$BF$1,0)),NA())</f>
        <v>32.082000000000001</v>
      </c>
      <c r="V218" s="4" cm="1">
        <f t="array" ref="V218">IFERROR(INDEX('WEO Oct 2023'!$J$2:$BG$529,MATCH($C$5&amp;$G218,'WEO Oct 2023'!$B$2:$B$529&amp;'WEO Oct 2023'!$C$2:$C$529,0),MATCH(V$8,'WEO Oct 2023'!$J$1:$BF$1,0)),NA())</f>
        <v>28.114000000000001</v>
      </c>
      <c r="W218" s="4" cm="1">
        <f t="array" ref="W218">IFERROR(INDEX('WEO Oct 2023'!$J$2:$BG$529,MATCH($C$5&amp;$G218,'WEO Oct 2023'!$B$2:$B$529&amp;'WEO Oct 2023'!$C$2:$C$529,0),MATCH(W$8,'WEO Oct 2023'!$J$1:$BF$1,0)),NA())</f>
        <v>32.478000000000002</v>
      </c>
      <c r="X218" s="4" cm="1">
        <f t="array" ref="X218">IFERROR(INDEX('WEO Oct 2023'!$J$2:$BG$529,MATCH($C$5&amp;$G218,'WEO Oct 2023'!$B$2:$B$529&amp;'WEO Oct 2023'!$C$2:$C$529,0),MATCH(X$8,'WEO Oct 2023'!$J$1:$BF$1,0)),NA())</f>
        <v>30.391999999999999</v>
      </c>
      <c r="Y218" s="4" cm="1">
        <f t="array" ref="Y218">IFERROR(INDEX('WEO Oct 2023'!$J$2:$BG$529,MATCH($C$5&amp;$G218,'WEO Oct 2023'!$B$2:$B$529&amp;'WEO Oct 2023'!$C$2:$C$529,0),MATCH(Y$8,'WEO Oct 2023'!$J$1:$BF$1,0)),NA())</f>
        <v>31.611999999999998</v>
      </c>
      <c r="Z218" s="4" cm="1">
        <f t="array" ref="Z218">IFERROR(INDEX('WEO Oct 2023'!$J$2:$BG$529,MATCH($C$5&amp;$G218,'WEO Oct 2023'!$B$2:$B$529&amp;'WEO Oct 2023'!$C$2:$C$529,0),MATCH(Z$8,'WEO Oct 2023'!$J$1:$BF$1,0)),NA())</f>
        <v>34.345999999999997</v>
      </c>
      <c r="AA218" s="4" cm="1">
        <f t="array" ref="AA218">IFERROR(INDEX('WEO Oct 2023'!$J$2:$BG$529,MATCH($C$5&amp;$G218,'WEO Oct 2023'!$B$2:$B$529&amp;'WEO Oct 2023'!$C$2:$C$529,0),MATCH(AA$8,'WEO Oct 2023'!$J$1:$BF$1,0)),NA())</f>
        <v>33.481000000000002</v>
      </c>
      <c r="AB218" s="4" cm="1">
        <f t="array" ref="AB218">IFERROR(INDEX('WEO Oct 2023'!$J$2:$BG$529,MATCH($C$5&amp;$G218,'WEO Oct 2023'!$B$2:$B$529&amp;'WEO Oct 2023'!$C$2:$C$529,0),MATCH(AB$8,'WEO Oct 2023'!$J$1:$BF$1,0)),NA())</f>
        <v>28.847000000000001</v>
      </c>
      <c r="AC218" s="4" cm="1">
        <f t="array" ref="AC218">IFERROR(INDEX('WEO Oct 2023'!$J$2:$BG$529,MATCH($C$5&amp;$G218,'WEO Oct 2023'!$B$2:$B$529&amp;'WEO Oct 2023'!$C$2:$C$529,0),MATCH(AC$8,'WEO Oct 2023'!$J$1:$BF$1,0)),NA())</f>
        <v>32.621000000000002</v>
      </c>
    </row>
    <row r="219" spans="3:29" x14ac:dyDescent="0.35">
      <c r="C219" s="28"/>
      <c r="F219" s="4" t="s">
        <v>189</v>
      </c>
      <c r="G219" s="4" t="s">
        <v>190</v>
      </c>
      <c r="H219" s="4" cm="1">
        <f t="array" ref="H219">IFERROR(INDEX('WEO Oct 2023'!$J$2:$BG$529,MATCH($C$5&amp;$G219,'WEO Oct 2023'!$B$2:$B$529&amp;'WEO Oct 2023'!$C$2:$C$529,0),MATCH(H$8,'WEO Oct 2023'!$J$1:$BF$1,0)),NA())</f>
        <v>71.247</v>
      </c>
      <c r="I219" s="4" cm="1">
        <f t="array" ref="I219">IFERROR(INDEX('WEO Oct 2023'!$J$2:$BG$529,MATCH($C$5&amp;$G219,'WEO Oct 2023'!$B$2:$B$529&amp;'WEO Oct 2023'!$C$2:$C$529,0),MATCH(I$8,'WEO Oct 2023'!$J$1:$BF$1,0)),NA())</f>
        <v>73.260999999999996</v>
      </c>
      <c r="J219" s="4" cm="1">
        <f t="array" ref="J219">IFERROR(INDEX('WEO Oct 2023'!$J$2:$BG$529,MATCH($C$5&amp;$G219,'WEO Oct 2023'!$B$2:$B$529&amp;'WEO Oct 2023'!$C$2:$C$529,0),MATCH(J$8,'WEO Oct 2023'!$J$1:$BF$1,0)),NA())</f>
        <v>74.948999999999998</v>
      </c>
      <c r="K219" s="4" cm="1">
        <f t="array" ref="K219">IFERROR(INDEX('WEO Oct 2023'!$J$2:$BG$529,MATCH($C$5&amp;$G219,'WEO Oct 2023'!$B$2:$B$529&amp;'WEO Oct 2023'!$C$2:$C$529,0),MATCH(K$8,'WEO Oct 2023'!$J$1:$BF$1,0)),NA())</f>
        <v>76.81</v>
      </c>
      <c r="L219" s="4" cm="1">
        <f t="array" ref="L219">IFERROR(INDEX('WEO Oct 2023'!$J$2:$BG$529,MATCH($C$5&amp;$G219,'WEO Oct 2023'!$B$2:$B$529&amp;'WEO Oct 2023'!$C$2:$C$529,0),MATCH(L$8,'WEO Oct 2023'!$J$1:$BF$1,0)),NA())</f>
        <v>80.506</v>
      </c>
      <c r="M219" s="4" cm="1">
        <f t="array" ref="M219">IFERROR(INDEX('WEO Oct 2023'!$J$2:$BG$529,MATCH($C$5&amp;$G219,'WEO Oct 2023'!$B$2:$B$529&amp;'WEO Oct 2023'!$C$2:$C$529,0),MATCH(M$8,'WEO Oct 2023'!$J$1:$BF$1,0)),NA())</f>
        <v>86.725999999999999</v>
      </c>
      <c r="N219" s="4" cm="1">
        <f t="array" ref="N219">IFERROR(INDEX('WEO Oct 2023'!$J$2:$BG$529,MATCH($C$5&amp;$G219,'WEO Oct 2023'!$B$2:$B$529&amp;'WEO Oct 2023'!$C$2:$C$529,0),MATCH(N$8,'WEO Oct 2023'!$J$1:$BF$1,0)),NA())</f>
        <v>89.896000000000001</v>
      </c>
      <c r="O219" s="4" cm="1">
        <f t="array" ref="O219">IFERROR(INDEX('WEO Oct 2023'!$J$2:$BG$529,MATCH($C$5&amp;$G219,'WEO Oct 2023'!$B$2:$B$529&amp;'WEO Oct 2023'!$C$2:$C$529,0),MATCH(O$8,'WEO Oct 2023'!$J$1:$BF$1,0)),NA())</f>
        <v>93.212000000000003</v>
      </c>
      <c r="P219" s="4" cm="1">
        <f t="array" ref="P219">IFERROR(INDEX('WEO Oct 2023'!$J$2:$BG$529,MATCH($C$5&amp;$G219,'WEO Oct 2023'!$B$2:$B$529&amp;'WEO Oct 2023'!$C$2:$C$529,0),MATCH(P$8,'WEO Oct 2023'!$J$1:$BF$1,0)),NA())</f>
        <v>100</v>
      </c>
      <c r="Q219" s="4" cm="1">
        <f t="array" ref="Q219">IFERROR(INDEX('WEO Oct 2023'!$J$2:$BG$529,MATCH($C$5&amp;$G219,'WEO Oct 2023'!$B$2:$B$529&amp;'WEO Oct 2023'!$C$2:$C$529,0),MATCH(Q$8,'WEO Oct 2023'!$J$1:$BF$1,0)),NA())</f>
        <v>103.416</v>
      </c>
      <c r="R219" s="4" cm="1">
        <f t="array" ref="R219">IFERROR(INDEX('WEO Oct 2023'!$J$2:$BG$529,MATCH($C$5&amp;$G219,'WEO Oct 2023'!$B$2:$B$529&amp;'WEO Oct 2023'!$C$2:$C$529,0),MATCH(R$8,'WEO Oct 2023'!$J$1:$BF$1,0)),NA())</f>
        <v>106.42400000000001</v>
      </c>
      <c r="S219" s="4" cm="1">
        <f t="array" ref="S219">IFERROR(INDEX('WEO Oct 2023'!$J$2:$BG$529,MATCH($C$5&amp;$G219,'WEO Oct 2023'!$B$2:$B$529&amp;'WEO Oct 2023'!$C$2:$C$529,0),MATCH(S$8,'WEO Oct 2023'!$J$1:$BF$1,0)),NA())</f>
        <v>106.977</v>
      </c>
      <c r="T219" s="4" cm="1">
        <f t="array" ref="T219">IFERROR(INDEX('WEO Oct 2023'!$J$2:$BG$529,MATCH($C$5&amp;$G219,'WEO Oct 2023'!$B$2:$B$529&amp;'WEO Oct 2023'!$C$2:$C$529,0),MATCH(T$8,'WEO Oct 2023'!$J$1:$BF$1,0)),NA())</f>
        <v>108.447</v>
      </c>
      <c r="U219" s="4" cm="1">
        <f t="array" ref="U219">IFERROR(INDEX('WEO Oct 2023'!$J$2:$BG$529,MATCH($C$5&amp;$G219,'WEO Oct 2023'!$B$2:$B$529&amp;'WEO Oct 2023'!$C$2:$C$529,0),MATCH(U$8,'WEO Oct 2023'!$J$1:$BF$1,0)),NA())</f>
        <v>112.637</v>
      </c>
      <c r="V219" s="4" cm="1">
        <f t="array" ref="V219">IFERROR(INDEX('WEO Oct 2023'!$J$2:$BG$529,MATCH($C$5&amp;$G219,'WEO Oct 2023'!$B$2:$B$529&amp;'WEO Oct 2023'!$C$2:$C$529,0),MATCH(V$8,'WEO Oct 2023'!$J$1:$BF$1,0)),NA())</f>
        <v>116.408</v>
      </c>
      <c r="W219" s="4" cm="1">
        <f t="array" ref="W219">IFERROR(INDEX('WEO Oct 2023'!$J$2:$BG$529,MATCH($C$5&amp;$G219,'WEO Oct 2023'!$B$2:$B$529&amp;'WEO Oct 2023'!$C$2:$C$529,0),MATCH(W$8,'WEO Oct 2023'!$J$1:$BF$1,0)),NA())</f>
        <v>121.15900000000001</v>
      </c>
      <c r="X219" s="4" cm="1">
        <f t="array" ref="X219">IFERROR(INDEX('WEO Oct 2023'!$J$2:$BG$529,MATCH($C$5&amp;$G219,'WEO Oct 2023'!$B$2:$B$529&amp;'WEO Oct 2023'!$C$2:$C$529,0),MATCH(X$8,'WEO Oct 2023'!$J$1:$BF$1,0)),NA())</f>
        <v>123.307</v>
      </c>
      <c r="Y219" s="4" cm="1">
        <f t="array" ref="Y219">IFERROR(INDEX('WEO Oct 2023'!$J$2:$BG$529,MATCH($C$5&amp;$G219,'WEO Oct 2023'!$B$2:$B$529&amp;'WEO Oct 2023'!$C$2:$C$529,0),MATCH(Y$8,'WEO Oct 2023'!$J$1:$BF$1,0)),NA())</f>
        <v>120.107</v>
      </c>
      <c r="Z219" s="4" cm="1">
        <f t="array" ref="Z219">IFERROR(INDEX('WEO Oct 2023'!$J$2:$BG$529,MATCH($C$5&amp;$G219,'WEO Oct 2023'!$B$2:$B$529&amp;'WEO Oct 2023'!$C$2:$C$529,0),MATCH(Z$8,'WEO Oct 2023'!$J$1:$BF$1,0)),NA())</f>
        <v>120.294</v>
      </c>
      <c r="AA219" s="4" cm="1">
        <f t="array" ref="AA219">IFERROR(INDEX('WEO Oct 2023'!$J$2:$BG$529,MATCH($C$5&amp;$G219,'WEO Oct 2023'!$B$2:$B$529&amp;'WEO Oct 2023'!$C$2:$C$529,0),MATCH(AA$8,'WEO Oct 2023'!$J$1:$BF$1,0)),NA())</f>
        <v>125.491</v>
      </c>
      <c r="AB219" s="4" cm="1">
        <f t="array" ref="AB219">IFERROR(INDEX('WEO Oct 2023'!$J$2:$BG$529,MATCH($C$5&amp;$G219,'WEO Oct 2023'!$B$2:$B$529&amp;'WEO Oct 2023'!$C$2:$C$529,0),MATCH(AB$8,'WEO Oct 2023'!$J$1:$BF$1,0)),NA())</f>
        <v>129.256</v>
      </c>
      <c r="AC219" s="4" cm="1">
        <f t="array" ref="AC219">IFERROR(INDEX('WEO Oct 2023'!$J$2:$BG$529,MATCH($C$5&amp;$G219,'WEO Oct 2023'!$B$2:$B$529&amp;'WEO Oct 2023'!$C$2:$C$529,0),MATCH(AC$8,'WEO Oct 2023'!$J$1:$BF$1,0)),NA())</f>
        <v>133.78</v>
      </c>
    </row>
    <row r="220" spans="3:29" x14ac:dyDescent="0.35">
      <c r="C220" s="28"/>
      <c r="F220" s="4"/>
      <c r="G220" s="4"/>
      <c r="H220" s="4">
        <f>H219/$G$223</f>
        <v>0.55120845453982792</v>
      </c>
      <c r="I220" s="4">
        <f t="shared" ref="I220:AC220" si="337">I219/$G$223</f>
        <v>0.56678993625054153</v>
      </c>
      <c r="J220" s="4">
        <f t="shared" si="337"/>
        <v>0.57984929132883578</v>
      </c>
      <c r="K220" s="4">
        <f t="shared" si="337"/>
        <v>0.59424707557096001</v>
      </c>
      <c r="L220" s="4">
        <f t="shared" si="337"/>
        <v>0.62284149285139567</v>
      </c>
      <c r="M220" s="4">
        <f t="shared" si="337"/>
        <v>0.67096305007117663</v>
      </c>
      <c r="N220" s="4">
        <f t="shared" si="337"/>
        <v>0.69548802376678842</v>
      </c>
      <c r="O220" s="4">
        <f t="shared" si="337"/>
        <v>0.72114253883765556</v>
      </c>
      <c r="P220" s="4">
        <f>P219/$G$223</f>
        <v>0.77365847620226524</v>
      </c>
      <c r="Q220" s="4">
        <f t="shared" si="337"/>
        <v>0.80008664974933463</v>
      </c>
      <c r="R220" s="4">
        <f t="shared" si="337"/>
        <v>0.82335829671349881</v>
      </c>
      <c r="S220" s="4">
        <f t="shared" si="337"/>
        <v>0.82763662808689731</v>
      </c>
      <c r="T220" s="4">
        <f t="shared" si="337"/>
        <v>0.83900940768707066</v>
      </c>
      <c r="U220" s="4">
        <f t="shared" si="337"/>
        <v>0.8714256978399455</v>
      </c>
      <c r="V220" s="4">
        <f t="shared" si="337"/>
        <v>0.90060035897753299</v>
      </c>
      <c r="W220" s="4">
        <f t="shared" si="337"/>
        <v>0.93735687318190264</v>
      </c>
      <c r="X220" s="4">
        <f t="shared" si="337"/>
        <v>0.95397505725072729</v>
      </c>
      <c r="Y220" s="4">
        <f t="shared" si="337"/>
        <v>0.92921798601225469</v>
      </c>
      <c r="Z220" s="4">
        <f t="shared" si="337"/>
        <v>0.93066472736275296</v>
      </c>
      <c r="AA220" s="4">
        <f t="shared" si="337"/>
        <v>0.97087175837098472</v>
      </c>
      <c r="AB220" s="4">
        <f t="shared" si="337"/>
        <v>1</v>
      </c>
      <c r="AC220" s="4">
        <f t="shared" si="337"/>
        <v>1.0350003094633904</v>
      </c>
    </row>
    <row r="221" spans="3:29" x14ac:dyDescent="0.35">
      <c r="C221" s="28"/>
      <c r="F221" s="15" t="s">
        <v>655</v>
      </c>
      <c r="G221" s="15" t="s">
        <v>654</v>
      </c>
      <c r="H221" s="4" cm="1">
        <f t="array" ref="H221">IFERROR(INDEX('WEO Oct 2023'!$J$2:$BG$529,MATCH($C$5&amp;$G221,'WEO Oct 2023'!$B$2:$B$529&amp;'WEO Oct 2023'!$C$2:$C$529,0),MATCH(H$8,'WEO Oct 2023'!$J$1:$BF$1,0)),NA())</f>
        <v>0.81499999999999995</v>
      </c>
      <c r="I221" s="4" cm="1">
        <f t="array" ref="I221">IFERROR(INDEX('WEO Oct 2023'!$J$2:$BG$529,MATCH($C$5&amp;$G221,'WEO Oct 2023'!$B$2:$B$529&amp;'WEO Oct 2023'!$C$2:$C$529,0),MATCH(I$8,'WEO Oct 2023'!$J$1:$BF$1,0)),NA())</f>
        <v>0.82</v>
      </c>
      <c r="J221" s="4" cm="1">
        <f t="array" ref="J221">IFERROR(INDEX('WEO Oct 2023'!$J$2:$BG$529,MATCH($C$5&amp;$G221,'WEO Oct 2023'!$B$2:$B$529&amp;'WEO Oct 2023'!$C$2:$C$529,0),MATCH(J$8,'WEO Oct 2023'!$J$1:$BF$1,0)),NA())</f>
        <v>0.82599999999999996</v>
      </c>
      <c r="K221" s="4" cm="1">
        <f t="array" ref="K221">IFERROR(INDEX('WEO Oct 2023'!$J$2:$BG$529,MATCH($C$5&amp;$G221,'WEO Oct 2023'!$B$2:$B$529&amp;'WEO Oct 2023'!$C$2:$C$529,0),MATCH(K$8,'WEO Oct 2023'!$J$1:$BF$1,0)),NA())</f>
        <v>0.83199999999999996</v>
      </c>
      <c r="L221" s="4" cm="1">
        <f t="array" ref="L221">IFERROR(INDEX('WEO Oct 2023'!$J$2:$BG$529,MATCH($C$5&amp;$G221,'WEO Oct 2023'!$B$2:$B$529&amp;'WEO Oct 2023'!$C$2:$C$529,0),MATCH(L$8,'WEO Oct 2023'!$J$1:$BF$1,0)),NA())</f>
        <v>0.83699999999999997</v>
      </c>
      <c r="M221" s="4" cm="1">
        <f t="array" ref="M221">IFERROR(INDEX('WEO Oct 2023'!$J$2:$BG$529,MATCH($C$5&amp;$G221,'WEO Oct 2023'!$B$2:$B$529&amp;'WEO Oct 2023'!$C$2:$C$529,0),MATCH(M$8,'WEO Oct 2023'!$J$1:$BF$1,0)),NA())</f>
        <v>0.84099999999999997</v>
      </c>
      <c r="N221" s="4" cm="1">
        <f t="array" ref="N221">IFERROR(INDEX('WEO Oct 2023'!$J$2:$BG$529,MATCH($C$5&amp;$G221,'WEO Oct 2023'!$B$2:$B$529&amp;'WEO Oct 2023'!$C$2:$C$529,0),MATCH(N$8,'WEO Oct 2023'!$J$1:$BF$1,0)),NA())</f>
        <v>0.84499999999999997</v>
      </c>
      <c r="O221" s="4" cm="1">
        <f t="array" ref="O221">IFERROR(INDEX('WEO Oct 2023'!$J$2:$BG$529,MATCH($C$5&amp;$G221,'WEO Oct 2023'!$B$2:$B$529&amp;'WEO Oct 2023'!$C$2:$C$529,0),MATCH(O$8,'WEO Oct 2023'!$J$1:$BF$1,0)),NA())</f>
        <v>0.84899999999999998</v>
      </c>
      <c r="P221" s="4" cm="1">
        <f t="array" ref="P221">IFERROR(INDEX('WEO Oct 2023'!$J$2:$BG$529,MATCH($C$5&amp;$G221,'WEO Oct 2023'!$B$2:$B$529&amp;'WEO Oct 2023'!$C$2:$C$529,0),MATCH(P$8,'WEO Oct 2023'!$J$1:$BF$1,0)),NA())</f>
        <v>0.85299999999999998</v>
      </c>
      <c r="Q221" s="4" cm="1">
        <f t="array" ref="Q221">IFERROR(INDEX('WEO Oct 2023'!$J$2:$BG$529,MATCH($C$5&amp;$G221,'WEO Oct 2023'!$B$2:$B$529&amp;'WEO Oct 2023'!$C$2:$C$529,0),MATCH(Q$8,'WEO Oct 2023'!$J$1:$BF$1,0)),NA())</f>
        <v>0.85799999999999998</v>
      </c>
      <c r="R221" s="4" cm="1">
        <f t="array" ref="R221">IFERROR(INDEX('WEO Oct 2023'!$J$2:$BG$529,MATCH($C$5&amp;$G221,'WEO Oct 2023'!$B$2:$B$529&amp;'WEO Oct 2023'!$C$2:$C$529,0),MATCH(R$8,'WEO Oct 2023'!$J$1:$BF$1,0)),NA())</f>
        <v>0.86199999999999999</v>
      </c>
      <c r="S221" s="4" cm="1">
        <f t="array" ref="S221">IFERROR(INDEX('WEO Oct 2023'!$J$2:$BG$529,MATCH($C$5&amp;$G221,'WEO Oct 2023'!$B$2:$B$529&amp;'WEO Oct 2023'!$C$2:$C$529,0),MATCH(S$8,'WEO Oct 2023'!$J$1:$BF$1,0)),NA())</f>
        <v>0.86599999999999999</v>
      </c>
      <c r="T221" s="4" cm="1">
        <f t="array" ref="T221">IFERROR(INDEX('WEO Oct 2023'!$J$2:$BG$529,MATCH($C$5&amp;$G221,'WEO Oct 2023'!$B$2:$B$529&amp;'WEO Oct 2023'!$C$2:$C$529,0),MATCH(T$8,'WEO Oct 2023'!$J$1:$BF$1,0)),NA())</f>
        <v>0.86899999999999999</v>
      </c>
      <c r="U221" s="4" cm="1">
        <f t="array" ref="U221">IFERROR(INDEX('WEO Oct 2023'!$J$2:$BG$529,MATCH($C$5&amp;$G221,'WEO Oct 2023'!$B$2:$B$529&amp;'WEO Oct 2023'!$C$2:$C$529,0),MATCH(U$8,'WEO Oct 2023'!$J$1:$BF$1,0)),NA())</f>
        <v>0.877</v>
      </c>
      <c r="V221" s="4" cm="1">
        <f t="array" ref="V221">IFERROR(INDEX('WEO Oct 2023'!$J$2:$BG$529,MATCH($C$5&amp;$G221,'WEO Oct 2023'!$B$2:$B$529&amp;'WEO Oct 2023'!$C$2:$C$529,0),MATCH(V$8,'WEO Oct 2023'!$J$1:$BF$1,0)),NA())</f>
        <v>0.88500000000000001</v>
      </c>
      <c r="W221" s="4" cm="1">
        <f t="array" ref="W221">IFERROR(INDEX('WEO Oct 2023'!$J$2:$BG$529,MATCH($C$5&amp;$G221,'WEO Oct 2023'!$B$2:$B$529&amp;'WEO Oct 2023'!$C$2:$C$529,0),MATCH(W$8,'WEO Oct 2023'!$J$1:$BF$1,0)),NA())</f>
        <v>0.89</v>
      </c>
      <c r="X221" s="4" cm="1">
        <f t="array" ref="X221">IFERROR(INDEX('WEO Oct 2023'!$J$2:$BG$529,MATCH($C$5&amp;$G221,'WEO Oct 2023'!$B$2:$B$529&amp;'WEO Oct 2023'!$C$2:$C$529,0),MATCH(X$8,'WEO Oct 2023'!$J$1:$BF$1,0)),NA())</f>
        <v>0.89500000000000002</v>
      </c>
      <c r="Y221" s="4" cm="1">
        <f t="array" ref="Y221">IFERROR(INDEX('WEO Oct 2023'!$J$2:$BG$529,MATCH($C$5&amp;$G221,'WEO Oct 2023'!$B$2:$B$529&amp;'WEO Oct 2023'!$C$2:$C$529,0),MATCH(Y$8,'WEO Oct 2023'!$J$1:$BF$1,0)),NA())</f>
        <v>0.9</v>
      </c>
      <c r="Z221" s="4" cm="1">
        <f t="array" ref="Z221">IFERROR(INDEX('WEO Oct 2023'!$J$2:$BG$529,MATCH($C$5&amp;$G221,'WEO Oct 2023'!$B$2:$B$529&amp;'WEO Oct 2023'!$C$2:$C$529,0),MATCH(Z$8,'WEO Oct 2023'!$J$1:$BF$1,0)),NA())</f>
        <v>0.90500000000000003</v>
      </c>
      <c r="AA221" s="4" cm="1">
        <f t="array" ref="AA221">IFERROR(INDEX('WEO Oct 2023'!$J$2:$BG$529,MATCH($C$5&amp;$G221,'WEO Oct 2023'!$B$2:$B$529&amp;'WEO Oct 2023'!$C$2:$C$529,0),MATCH(AA$8,'WEO Oct 2023'!$J$1:$BF$1,0)),NA())</f>
        <v>0.91</v>
      </c>
      <c r="AB221" s="4" cm="1">
        <f t="array" ref="AB221">IFERROR(INDEX('WEO Oct 2023'!$J$2:$BG$529,MATCH($C$5&amp;$G221,'WEO Oct 2023'!$B$2:$B$529&amp;'WEO Oct 2023'!$C$2:$C$529,0),MATCH(AB$8,'WEO Oct 2023'!$J$1:$BF$1,0)),NA())</f>
        <v>0.91500000000000004</v>
      </c>
      <c r="AC221" s="4" cm="1">
        <f t="array" ref="AC221">IFERROR(INDEX('WEO Oct 2023'!$J$2:$BG$529,MATCH($C$5&amp;$G221,'WEO Oct 2023'!$B$2:$B$529&amp;'WEO Oct 2023'!$C$2:$C$529,0),MATCH(AC$8,'WEO Oct 2023'!$J$1:$BF$1,0)),NA())</f>
        <v>0.92</v>
      </c>
    </row>
    <row r="222" spans="3:29" x14ac:dyDescent="0.35">
      <c r="C222" s="28"/>
      <c r="F222" s="64" t="s">
        <v>191</v>
      </c>
      <c r="G222" s="64" t="str">
        <f>C2</f>
        <v>2022-23</v>
      </c>
    </row>
    <row r="223" spans="3:29" x14ac:dyDescent="0.35">
      <c r="C223" s="28"/>
      <c r="F223" s="41" t="s">
        <v>192</v>
      </c>
      <c r="G223" s="41">
        <f>_xlfn.XLOOKUP(C2,H9:AC9,H219:AC219)</f>
        <v>129.256</v>
      </c>
    </row>
    <row r="224" spans="3:29" x14ac:dyDescent="0.35">
      <c r="C224" s="28"/>
      <c r="F224" s="41" t="s">
        <v>193</v>
      </c>
      <c r="G224" s="41">
        <f>_xlfn.XLOOKUP(C2,H9:AC9,H8:AC8)</f>
        <v>2023</v>
      </c>
    </row>
    <row r="225" spans="3:28" x14ac:dyDescent="0.35">
      <c r="C225" s="28"/>
      <c r="F225" s="4" t="s">
        <v>194</v>
      </c>
      <c r="O225" s="4">
        <v>1.114309</v>
      </c>
      <c r="P225" s="4">
        <v>0.47026699999999999</v>
      </c>
      <c r="Q225" s="4">
        <v>0.16015000000000001</v>
      </c>
      <c r="R225" s="4">
        <v>0.12018500000000001</v>
      </c>
      <c r="S225" s="4">
        <v>1.9204810000000001</v>
      </c>
      <c r="T225" s="4">
        <v>2.6456190000000004</v>
      </c>
      <c r="U225" s="4">
        <v>1.215406</v>
      </c>
      <c r="V225" s="4">
        <v>0.50322199999999995</v>
      </c>
      <c r="W225" s="4">
        <v>0.86565599999999998</v>
      </c>
      <c r="X225" s="4">
        <v>1.1480680000000001</v>
      </c>
      <c r="Y225" s="4">
        <v>0.72708700000000004</v>
      </c>
      <c r="Z225" s="4">
        <f>61.211778+'AUD exchange rate'!Y32</f>
        <v>76.247367839098658</v>
      </c>
      <c r="AA225" s="4">
        <v>49.101942999999999</v>
      </c>
    </row>
    <row r="226" spans="3:28" x14ac:dyDescent="0.35">
      <c r="C226" s="28"/>
      <c r="F226" s="65" t="s">
        <v>195</v>
      </c>
      <c r="O226" s="4">
        <f t="shared" ref="O226:Q226" si="338">O225*1000</f>
        <v>1114.309</v>
      </c>
      <c r="P226" s="4">
        <f t="shared" si="338"/>
        <v>470.267</v>
      </c>
      <c r="Q226" s="4">
        <f t="shared" si="338"/>
        <v>160.15</v>
      </c>
      <c r="R226" s="4">
        <f>R225*1000</f>
        <v>120.18500000000002</v>
      </c>
      <c r="S226" s="4">
        <f t="shared" ref="S226:AA226" si="339">S225*1000</f>
        <v>1920.481</v>
      </c>
      <c r="T226" s="4">
        <f t="shared" si="339"/>
        <v>2645.6190000000006</v>
      </c>
      <c r="U226" s="4">
        <f t="shared" si="339"/>
        <v>1215.4059999999999</v>
      </c>
      <c r="V226" s="4">
        <f t="shared" si="339"/>
        <v>503.22199999999992</v>
      </c>
      <c r="W226" s="4">
        <f t="shared" si="339"/>
        <v>865.65599999999995</v>
      </c>
      <c r="X226" s="4">
        <f t="shared" si="339"/>
        <v>1148.068</v>
      </c>
      <c r="Y226" s="4">
        <f t="shared" si="339"/>
        <v>727.08699999999999</v>
      </c>
      <c r="Z226" s="4">
        <f t="shared" si="339"/>
        <v>76247.367839098661</v>
      </c>
      <c r="AA226" s="4">
        <f t="shared" si="339"/>
        <v>49101.942999999999</v>
      </c>
    </row>
    <row r="227" spans="3:28" x14ac:dyDescent="0.35">
      <c r="C227" s="28"/>
      <c r="F227" s="65" t="s">
        <v>1303</v>
      </c>
      <c r="O227" s="57">
        <f t="shared" ref="O227:Q227" si="340">(O225/1000)/O208</f>
        <v>3.2754526748971191E-4</v>
      </c>
      <c r="P227" s="57">
        <f t="shared" si="340"/>
        <v>1.1486736687835857E-4</v>
      </c>
      <c r="Q227" s="57">
        <f t="shared" si="340"/>
        <v>3.7218219846618641E-5</v>
      </c>
      <c r="R227" s="57">
        <f>(R225/1000)/R208</f>
        <v>2.6478299184842482E-5</v>
      </c>
      <c r="S227" s="57">
        <f t="shared" ref="S227:AA227" si="341">(S225/1000)/S208</f>
        <v>3.954047766110768E-4</v>
      </c>
      <c r="T227" s="57">
        <f t="shared" si="341"/>
        <v>5.65061725758223E-4</v>
      </c>
      <c r="U227" s="57">
        <f t="shared" si="341"/>
        <v>2.4653265720081139E-4</v>
      </c>
      <c r="V227" s="57">
        <f t="shared" si="341"/>
        <v>9.4007472445357748E-5</v>
      </c>
      <c r="W227" s="57">
        <f t="shared" si="341"/>
        <v>1.5510768679448126E-4</v>
      </c>
      <c r="X227" s="57">
        <f t="shared" si="341"/>
        <v>2.1088684790595153E-4</v>
      </c>
      <c r="Y227" s="57">
        <f t="shared" si="341"/>
        <v>1.6405392599277979E-4</v>
      </c>
      <c r="Z227" s="57">
        <f t="shared" si="341"/>
        <v>1.7711351414424776E-2</v>
      </c>
      <c r="AA227" s="57">
        <f t="shared" si="341"/>
        <v>9.8598279116465844E-3</v>
      </c>
      <c r="AB227" s="28"/>
    </row>
    <row r="228" spans="3:28" x14ac:dyDescent="0.35">
      <c r="C228" s="28"/>
      <c r="F228" s="65" t="s">
        <v>1369</v>
      </c>
      <c r="O228" s="57">
        <f t="shared" ref="O228:Q228" si="342">O225/(O213*1000)</f>
        <v>3.6620007596494252E-4</v>
      </c>
      <c r="P228" s="57">
        <f t="shared" si="342"/>
        <v>1.2837443386300778E-4</v>
      </c>
      <c r="Q228" s="57">
        <f t="shared" si="342"/>
        <v>4.1860272992458489E-5</v>
      </c>
      <c r="R228" s="57">
        <f t="shared" ref="R228:AA228" si="343">R225/(R213*1000)</f>
        <v>2.9254541524829496E-5</v>
      </c>
      <c r="S228" s="57">
        <f t="shared" si="343"/>
        <v>4.1464516252064549E-4</v>
      </c>
      <c r="T228" s="57">
        <f t="shared" si="343"/>
        <v>6.0036022355854438E-4</v>
      </c>
      <c r="U228" s="57">
        <f t="shared" si="343"/>
        <v>2.6076932397533261E-4</v>
      </c>
      <c r="V228" s="57">
        <f t="shared" si="343"/>
        <v>1.0207522918885003E-4</v>
      </c>
      <c r="W228" s="57">
        <f t="shared" si="343"/>
        <v>1.6580274512449056E-4</v>
      </c>
      <c r="X228" s="57">
        <f t="shared" si="343"/>
        <v>2.2821523748513554E-4</v>
      </c>
      <c r="Y228" s="57">
        <f t="shared" si="343"/>
        <v>1.7329791165958326E-4</v>
      </c>
      <c r="Z228" s="57">
        <f t="shared" si="343"/>
        <v>1.8845308141475638E-2</v>
      </c>
      <c r="AA228" s="57">
        <f t="shared" si="343"/>
        <v>1.049663344738026E-2</v>
      </c>
      <c r="AB228" s="28"/>
    </row>
    <row r="229" spans="3:28" x14ac:dyDescent="0.35">
      <c r="C229" s="28"/>
      <c r="F229" s="4" t="s">
        <v>1304</v>
      </c>
      <c r="O229" s="4">
        <v>76.741572999999917</v>
      </c>
      <c r="P229" s="4">
        <v>75.491132000000107</v>
      </c>
      <c r="Q229" s="4">
        <v>106.80109000000003</v>
      </c>
      <c r="R229" s="4">
        <v>92.338857999999959</v>
      </c>
      <c r="S229" s="4">
        <v>95.221383000000074</v>
      </c>
      <c r="T229" s="4">
        <v>103.49290700000007</v>
      </c>
      <c r="U229" s="4">
        <v>118.57029300000005</v>
      </c>
      <c r="V229" s="4">
        <v>146.99497199999979</v>
      </c>
      <c r="W229" s="4">
        <v>122.17237299999995</v>
      </c>
      <c r="X229" s="4">
        <v>130.60256400000003</v>
      </c>
      <c r="Y229" s="4">
        <v>195.00738200000012</v>
      </c>
      <c r="Z229" s="4">
        <v>610.87786700000004</v>
      </c>
      <c r="AA229" s="4">
        <v>359.31558999999999</v>
      </c>
    </row>
    <row r="230" spans="3:28" x14ac:dyDescent="0.35">
      <c r="C230" s="28"/>
      <c r="F230" s="4" t="s">
        <v>1305</v>
      </c>
      <c r="O230" s="7">
        <f>O225/O229</f>
        <v>1.4520278337271002E-2</v>
      </c>
      <c r="P230" s="7">
        <f>P225/P229</f>
        <v>6.2294336770575822E-3</v>
      </c>
      <c r="Q230" s="7">
        <f t="shared" ref="Q230:AA230" si="344">Q225/Q229</f>
        <v>1.4995165311515075E-3</v>
      </c>
      <c r="R230" s="7">
        <f t="shared" si="344"/>
        <v>1.3015647215390087E-3</v>
      </c>
      <c r="S230" s="7">
        <f t="shared" si="344"/>
        <v>2.0168589653859561E-2</v>
      </c>
      <c r="T230" s="7">
        <f t="shared" si="344"/>
        <v>2.5563288119832196E-2</v>
      </c>
      <c r="U230" s="7">
        <f t="shared" si="344"/>
        <v>1.0250510218440629E-2</v>
      </c>
      <c r="V230" s="7">
        <f t="shared" si="344"/>
        <v>3.4233960056810698E-3</v>
      </c>
      <c r="W230" s="7">
        <f t="shared" si="344"/>
        <v>7.0855298848946837E-3</v>
      </c>
      <c r="X230" s="7">
        <f t="shared" si="344"/>
        <v>8.7905471748625074E-3</v>
      </c>
      <c r="Y230" s="7">
        <f t="shared" si="344"/>
        <v>3.7285101340420006E-3</v>
      </c>
      <c r="Z230" s="7">
        <f t="shared" si="344"/>
        <v>0.12481605891787638</v>
      </c>
      <c r="AA230" s="7">
        <f t="shared" si="344"/>
        <v>0.13665408450549002</v>
      </c>
      <c r="AB230" s="39"/>
    </row>
    <row r="231" spans="3:28" x14ac:dyDescent="0.35">
      <c r="C231" s="28"/>
      <c r="F231" s="4" t="s">
        <v>1338</v>
      </c>
      <c r="G231" s="81">
        <f>AA212</f>
        <v>0.93933240224820758</v>
      </c>
    </row>
    <row r="232" spans="3:28" x14ac:dyDescent="0.35">
      <c r="C232" s="28"/>
      <c r="F232" s="4" t="s">
        <v>1339</v>
      </c>
      <c r="G232" s="81">
        <f>AVERAGE(P212:AA212)</f>
        <v>0.92796206012562121</v>
      </c>
    </row>
    <row r="233" spans="3:28" x14ac:dyDescent="0.35">
      <c r="C233" s="28"/>
    </row>
    <row r="234" spans="3:28" x14ac:dyDescent="0.35">
      <c r="C234" s="28"/>
    </row>
    <row r="235" spans="3:28" x14ac:dyDescent="0.35">
      <c r="C235" s="28"/>
    </row>
    <row r="236" spans="3:28" x14ac:dyDescent="0.35">
      <c r="C236" s="28"/>
    </row>
    <row r="237" spans="3:28" x14ac:dyDescent="0.35">
      <c r="C237" s="28"/>
    </row>
    <row r="238" spans="3:28" x14ac:dyDescent="0.35">
      <c r="C238" s="28"/>
    </row>
    <row r="239" spans="3:28" x14ac:dyDescent="0.35">
      <c r="C239" s="28"/>
    </row>
    <row r="240" spans="3:28" x14ac:dyDescent="0.35">
      <c r="C240" s="28"/>
    </row>
    <row r="241" spans="2:4" x14ac:dyDescent="0.35">
      <c r="C241" s="28"/>
    </row>
    <row r="242" spans="2:4" hidden="1" x14ac:dyDescent="0.35">
      <c r="B242" s="3" t="s">
        <v>196</v>
      </c>
      <c r="C242" s="28"/>
    </row>
    <row r="243" spans="2:4" hidden="1" x14ac:dyDescent="0.35">
      <c r="B243" s="1" t="s">
        <v>197</v>
      </c>
      <c r="D243" s="10"/>
    </row>
    <row r="244" spans="2:4" hidden="1" x14ac:dyDescent="0.35">
      <c r="B244" t="s">
        <v>198</v>
      </c>
    </row>
    <row r="245" spans="2:4" hidden="1" x14ac:dyDescent="0.35">
      <c r="B245" t="s">
        <v>199</v>
      </c>
    </row>
    <row r="246" spans="2:4" hidden="1" x14ac:dyDescent="0.35">
      <c r="B246" t="s">
        <v>200</v>
      </c>
    </row>
    <row r="247" spans="2:4" hidden="1" x14ac:dyDescent="0.35"/>
    <row r="248" spans="2:4" hidden="1" x14ac:dyDescent="0.35">
      <c r="B248" t="s">
        <v>201</v>
      </c>
    </row>
    <row r="249" spans="2:4" hidden="1" x14ac:dyDescent="0.35">
      <c r="B249" t="s">
        <v>10</v>
      </c>
    </row>
    <row r="250" spans="2:4" hidden="1" x14ac:dyDescent="0.35">
      <c r="B250" t="s">
        <v>202</v>
      </c>
    </row>
    <row r="251" spans="2:4" hidden="1" x14ac:dyDescent="0.35">
      <c r="B251" t="s">
        <v>203</v>
      </c>
    </row>
    <row r="252" spans="2:4" hidden="1" x14ac:dyDescent="0.35"/>
    <row r="253" spans="2:4" hidden="1" x14ac:dyDescent="0.35"/>
    <row r="254" spans="2:4" hidden="1" x14ac:dyDescent="0.35">
      <c r="B254" s="33" t="str">
        <f>Lists!$A$2</f>
        <v>Social insurance benefits (271)</v>
      </c>
    </row>
    <row r="255" spans="2:4" hidden="1" x14ac:dyDescent="0.35">
      <c r="B255" s="33" t="str">
        <f>Lists!$A$3</f>
        <v>Social assistance benefits (272)</v>
      </c>
    </row>
    <row r="256" spans="2:4" hidden="1" x14ac:dyDescent="0.35">
      <c r="B256" s="33" t="str">
        <f>Lists!$A$4</f>
        <v>Public servant benefits (273)</v>
      </c>
    </row>
    <row r="257" spans="2:2" hidden="1" x14ac:dyDescent="0.35">
      <c r="B257" s="38" t="str">
        <f>Lists!$A$7</f>
        <v>Provident fund withdrawals</v>
      </c>
    </row>
    <row r="258" spans="2:2" hidden="1" x14ac:dyDescent="0.35"/>
    <row r="259" spans="2:2" hidden="1" x14ac:dyDescent="0.35"/>
    <row r="260" spans="2:2" hidden="1" x14ac:dyDescent="0.35">
      <c r="B260" s="4" t="s">
        <v>48</v>
      </c>
    </row>
    <row r="261" spans="2:2" hidden="1" x14ac:dyDescent="0.35">
      <c r="B261" s="4" t="s">
        <v>29</v>
      </c>
    </row>
    <row r="262" spans="2:2" hidden="1" x14ac:dyDescent="0.35">
      <c r="B262" s="4" t="s">
        <v>118</v>
      </c>
    </row>
    <row r="263" spans="2:2" hidden="1" x14ac:dyDescent="0.35">
      <c r="B263" s="4" t="s">
        <v>46</v>
      </c>
    </row>
    <row r="264" spans="2:2" hidden="1" x14ac:dyDescent="0.35">
      <c r="B264" s="4" t="s">
        <v>125</v>
      </c>
    </row>
    <row r="265" spans="2:2" hidden="1" x14ac:dyDescent="0.35">
      <c r="B265" s="4" t="s">
        <v>53</v>
      </c>
    </row>
    <row r="266" spans="2:2" hidden="1" x14ac:dyDescent="0.35">
      <c r="B266" s="4" t="s">
        <v>43</v>
      </c>
    </row>
    <row r="267" spans="2:2" hidden="1" x14ac:dyDescent="0.35">
      <c r="B267" s="4" t="s">
        <v>173</v>
      </c>
    </row>
    <row r="268" spans="2:2" hidden="1" x14ac:dyDescent="0.35">
      <c r="B268" s="4" t="s">
        <v>101</v>
      </c>
    </row>
  </sheetData>
  <mergeCells count="5">
    <mergeCell ref="H7:AC7"/>
    <mergeCell ref="AE7:AZ7"/>
    <mergeCell ref="BB7:BW7"/>
    <mergeCell ref="B77:B90"/>
    <mergeCell ref="B93:B104"/>
  </mergeCells>
  <phoneticPr fontId="9" type="noConversion"/>
  <dataValidations count="5">
    <dataValidation type="list" allowBlank="1" showInputMessage="1" showErrorMessage="1" sqref="C2" xr:uid="{F01B5718-6E2D-8545-906E-9BD224E8D1AB}">
      <formula1>$R$9:$AC$9</formula1>
    </dataValidation>
    <dataValidation type="list" allowBlank="1" showInputMessage="1" showErrorMessage="1" sqref="F35" xr:uid="{09018B4A-2C86-9B44-934F-73EC9BD83005}">
      <formula1>#REF!</formula1>
    </dataValidation>
    <dataValidation type="list" allowBlank="1" showInputMessage="1" showErrorMessage="1" sqref="C6" xr:uid="{2DF7A8F5-6B3D-6A42-A33E-C91D8BF63A81}">
      <formula1>$B$249:$B$251</formula1>
    </dataValidation>
    <dataValidation type="list" allowBlank="1" showInputMessage="1" showErrorMessage="1" sqref="F10:F34 F36:F53 F55:F74" xr:uid="{D7719956-9126-1C47-AB2E-028241B7CC7E}">
      <formula1>$B$254:$B$257</formula1>
    </dataValidation>
    <dataValidation type="list" allowBlank="1" showInputMessage="1" showErrorMessage="1" sqref="G10:G34 G55:G74 G36:G53" xr:uid="{B849D2F9-F441-BA49-8EF8-1CC992F62DA0}">
      <formula1>$B$260:$B$268</formula1>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C50A7-8CA0-C545-B355-1227A9A7B177}">
  <sheetPr>
    <tabColor theme="4"/>
  </sheetPr>
  <dimension ref="A1:BW268"/>
  <sheetViews>
    <sheetView zoomScaleNormal="100" workbookViewId="0">
      <pane xSplit="2" ySplit="9" topLeftCell="C10" activePane="bottomRight" state="frozen"/>
      <selection pane="topRight" activeCell="B1" sqref="B1"/>
      <selection pane="bottomLeft" activeCell="A6" sqref="A6"/>
      <selection pane="bottomRight" activeCell="G185" sqref="G185:AA185"/>
    </sheetView>
  </sheetViews>
  <sheetFormatPr defaultColWidth="11" defaultRowHeight="15.5" x14ac:dyDescent="0.35"/>
  <cols>
    <col min="1" max="1" width="5.6640625" customWidth="1"/>
    <col min="2" max="2" width="50" customWidth="1"/>
    <col min="3" max="3" width="25.33203125" customWidth="1"/>
    <col min="4" max="4" width="24.6640625" customWidth="1"/>
    <col min="5" max="5" width="34.6640625" customWidth="1"/>
    <col min="6" max="6" width="45" customWidth="1"/>
    <col min="7" max="7" width="44" customWidth="1"/>
    <col min="8" max="15" width="17.5" hidden="1" customWidth="1"/>
    <col min="16" max="27" width="17.5" customWidth="1"/>
    <col min="28" max="29" width="17.5" hidden="1" customWidth="1"/>
    <col min="30" max="30" width="2.6640625" customWidth="1"/>
    <col min="31" max="38" width="9" hidden="1" customWidth="1"/>
    <col min="39" max="50" width="9" customWidth="1"/>
    <col min="51" max="52" width="9" hidden="1" customWidth="1"/>
    <col min="53" max="53" width="2.83203125" customWidth="1"/>
    <col min="54" max="61" width="9" hidden="1" customWidth="1"/>
    <col min="62" max="73" width="9" customWidth="1"/>
    <col min="74" max="75" width="9" hidden="1" customWidth="1"/>
    <col min="76" max="129" width="7.1640625" customWidth="1"/>
  </cols>
  <sheetData>
    <row r="1" spans="1:75" ht="28.5" x14ac:dyDescent="0.65">
      <c r="B1" s="31" t="s">
        <v>1400</v>
      </c>
      <c r="D1" s="16"/>
      <c r="E1" s="17"/>
    </row>
    <row r="2" spans="1:75" x14ac:dyDescent="0.35">
      <c r="B2" t="s">
        <v>1</v>
      </c>
      <c r="C2" s="4">
        <v>2021</v>
      </c>
    </row>
    <row r="3" spans="1:75" x14ac:dyDescent="0.35">
      <c r="B3" t="s">
        <v>3</v>
      </c>
      <c r="C3" s="4" t="s">
        <v>320</v>
      </c>
    </row>
    <row r="4" spans="1:75" x14ac:dyDescent="0.35">
      <c r="B4" t="s">
        <v>5</v>
      </c>
      <c r="C4" s="4" t="s">
        <v>493</v>
      </c>
      <c r="H4" s="42"/>
      <c r="I4" s="42"/>
      <c r="J4" s="42"/>
      <c r="K4" s="42"/>
      <c r="L4" s="42"/>
      <c r="M4" s="42"/>
      <c r="N4" s="42"/>
      <c r="O4" s="42"/>
      <c r="P4" s="42"/>
      <c r="Q4" s="42"/>
      <c r="R4" s="42"/>
      <c r="S4" s="42"/>
      <c r="T4" s="42"/>
      <c r="U4" s="42"/>
      <c r="V4" s="42"/>
      <c r="W4" s="42"/>
      <c r="X4" s="42"/>
      <c r="Y4" s="42"/>
      <c r="Z4" s="42"/>
      <c r="AA4" s="42"/>
      <c r="AB4" s="42"/>
      <c r="AC4" s="42"/>
      <c r="AE4" s="42"/>
      <c r="AF4" s="42"/>
      <c r="AG4" s="42"/>
      <c r="AH4" s="42"/>
      <c r="AI4" s="42"/>
      <c r="AJ4" s="42"/>
      <c r="AK4" s="42"/>
      <c r="AL4" s="42"/>
      <c r="AM4" s="42"/>
      <c r="AN4" s="42"/>
      <c r="AO4" s="42"/>
      <c r="AP4" s="42"/>
      <c r="AQ4" s="42"/>
      <c r="AR4" s="42"/>
      <c r="AS4" s="42"/>
      <c r="AT4" s="42"/>
      <c r="AU4" s="42"/>
      <c r="AV4" s="42"/>
      <c r="AW4" s="42"/>
      <c r="AX4" s="42"/>
      <c r="AY4" s="42"/>
      <c r="AZ4" s="42"/>
      <c r="BB4" s="42"/>
      <c r="BC4" s="42"/>
      <c r="BD4" s="42"/>
      <c r="BE4" s="42"/>
      <c r="BF4" s="42"/>
      <c r="BG4" s="42"/>
      <c r="BH4" s="42"/>
      <c r="BI4" s="42"/>
      <c r="BJ4" s="42"/>
      <c r="BK4" s="42"/>
      <c r="BL4" s="42"/>
      <c r="BM4" s="42"/>
      <c r="BN4" s="42"/>
      <c r="BO4" s="42"/>
      <c r="BP4" s="42"/>
      <c r="BQ4" s="42"/>
      <c r="BR4" s="42"/>
      <c r="BS4" s="42"/>
      <c r="BT4" s="42"/>
      <c r="BU4" s="42"/>
      <c r="BV4" s="42"/>
      <c r="BW4" s="42"/>
    </row>
    <row r="5" spans="1:75" x14ac:dyDescent="0.35">
      <c r="B5" t="s">
        <v>7</v>
      </c>
      <c r="C5" s="4" t="s">
        <v>542</v>
      </c>
      <c r="H5" s="42"/>
      <c r="I5" s="42"/>
      <c r="J5" s="42"/>
      <c r="K5" s="42"/>
      <c r="L5" s="42"/>
      <c r="M5" s="42"/>
      <c r="N5" s="42"/>
      <c r="O5" s="42"/>
      <c r="P5" s="42"/>
      <c r="Q5" s="42"/>
      <c r="R5" s="42"/>
      <c r="S5" s="42"/>
      <c r="T5" s="42"/>
      <c r="U5" s="42"/>
      <c r="V5" s="42"/>
      <c r="W5" s="42"/>
      <c r="X5" s="42"/>
      <c r="Y5" s="42"/>
      <c r="Z5" s="42"/>
      <c r="AA5" s="42"/>
      <c r="AB5" s="42"/>
      <c r="AC5" s="42"/>
      <c r="AE5" s="42"/>
      <c r="AF5" s="42"/>
      <c r="AG5" s="42"/>
      <c r="AH5" s="42"/>
      <c r="AI5" s="42"/>
      <c r="AJ5" s="42"/>
      <c r="AK5" s="42"/>
      <c r="AL5" s="42"/>
      <c r="AM5" s="42"/>
      <c r="AN5" s="42"/>
      <c r="AO5" s="42"/>
      <c r="AP5" s="42"/>
      <c r="AQ5" s="42"/>
      <c r="AR5" s="42"/>
      <c r="AS5" s="42"/>
      <c r="AT5" s="42"/>
      <c r="AU5" s="42"/>
      <c r="AV5" s="42"/>
      <c r="AW5" s="42"/>
      <c r="AX5" s="42"/>
      <c r="AY5" s="42"/>
      <c r="AZ5" s="42"/>
      <c r="BB5" s="42"/>
      <c r="BC5" s="42"/>
      <c r="BD5" s="42"/>
      <c r="BE5" s="42"/>
      <c r="BF5" s="42"/>
      <c r="BG5" s="42"/>
      <c r="BH5" s="42"/>
      <c r="BI5" s="42"/>
      <c r="BJ5" s="42"/>
      <c r="BK5" s="42"/>
      <c r="BL5" s="42"/>
      <c r="BM5" s="42"/>
      <c r="BN5" s="42"/>
      <c r="BO5" s="42"/>
      <c r="BP5" s="42"/>
      <c r="BQ5" s="42"/>
      <c r="BR5" s="42"/>
      <c r="BS5" s="42"/>
      <c r="BT5" s="42"/>
      <c r="BU5" s="42"/>
      <c r="BV5" s="42"/>
      <c r="BW5" s="42"/>
    </row>
    <row r="6" spans="1:75" x14ac:dyDescent="0.35">
      <c r="B6" t="s">
        <v>9</v>
      </c>
      <c r="C6" s="4" t="s">
        <v>10</v>
      </c>
      <c r="H6" s="42"/>
      <c r="I6" s="42"/>
      <c r="J6" s="42"/>
      <c r="K6" s="42"/>
      <c r="L6" s="42"/>
      <c r="M6" s="42"/>
      <c r="N6" s="42"/>
      <c r="O6" s="42"/>
      <c r="P6" s="42"/>
      <c r="Q6" s="42"/>
      <c r="R6" s="42"/>
      <c r="S6" s="42"/>
      <c r="T6" s="42"/>
      <c r="U6" s="42"/>
      <c r="V6" s="42"/>
      <c r="W6" s="42"/>
      <c r="X6" s="42"/>
      <c r="Y6" s="42"/>
      <c r="Z6" s="42"/>
      <c r="AA6" s="42"/>
      <c r="AB6" s="42"/>
      <c r="AC6" s="42"/>
      <c r="AE6" s="42"/>
      <c r="AF6" s="42"/>
      <c r="AG6" s="42"/>
      <c r="AH6" s="42"/>
      <c r="AI6" s="42"/>
      <c r="AJ6" s="42"/>
      <c r="AK6" s="42"/>
      <c r="AL6" s="42"/>
      <c r="AM6" s="42"/>
      <c r="AN6" s="42"/>
      <c r="AO6" s="42"/>
      <c r="AP6" s="42"/>
      <c r="AQ6" s="42"/>
      <c r="AR6" s="42"/>
      <c r="AS6" s="42"/>
      <c r="AT6" s="42"/>
      <c r="AU6" s="42"/>
      <c r="AV6" s="42"/>
      <c r="AW6" s="42"/>
      <c r="AX6" s="42"/>
      <c r="AY6" s="42"/>
      <c r="AZ6" s="42"/>
      <c r="BB6" s="42"/>
      <c r="BC6" s="42"/>
      <c r="BD6" s="42"/>
      <c r="BE6" s="42"/>
      <c r="BF6" s="42"/>
      <c r="BG6" s="42"/>
      <c r="BH6" s="42"/>
      <c r="BI6" s="42"/>
      <c r="BJ6" s="42"/>
      <c r="BK6" s="42"/>
      <c r="BL6" s="42"/>
      <c r="BM6" s="42"/>
      <c r="BN6" s="42"/>
      <c r="BO6" s="42"/>
      <c r="BP6" s="42"/>
      <c r="BQ6" s="42"/>
      <c r="BR6" s="42"/>
      <c r="BS6" s="42"/>
      <c r="BT6" s="42"/>
      <c r="BU6" s="42"/>
      <c r="BV6" s="42"/>
      <c r="BW6" s="42"/>
    </row>
    <row r="7" spans="1:75" x14ac:dyDescent="0.35">
      <c r="C7" s="14"/>
      <c r="D7" s="14"/>
      <c r="H7" s="119" t="s">
        <v>11</v>
      </c>
      <c r="I7" s="119"/>
      <c r="J7" s="119"/>
      <c r="K7" s="119"/>
      <c r="L7" s="119"/>
      <c r="M7" s="119"/>
      <c r="N7" s="119"/>
      <c r="O7" s="119"/>
      <c r="P7" s="119"/>
      <c r="Q7" s="119"/>
      <c r="R7" s="119"/>
      <c r="S7" s="119"/>
      <c r="T7" s="119"/>
      <c r="U7" s="119"/>
      <c r="V7" s="119"/>
      <c r="W7" s="119"/>
      <c r="X7" s="119"/>
      <c r="Y7" s="119"/>
      <c r="Z7" s="119"/>
      <c r="AA7" s="119"/>
      <c r="AB7" s="119"/>
      <c r="AC7" s="119"/>
      <c r="AE7" s="120" t="s">
        <v>12</v>
      </c>
      <c r="AF7" s="120"/>
      <c r="AG7" s="120"/>
      <c r="AH7" s="120"/>
      <c r="AI7" s="120"/>
      <c r="AJ7" s="120"/>
      <c r="AK7" s="120"/>
      <c r="AL7" s="120"/>
      <c r="AM7" s="120"/>
      <c r="AN7" s="120"/>
      <c r="AO7" s="120"/>
      <c r="AP7" s="120"/>
      <c r="AQ7" s="120"/>
      <c r="AR7" s="120"/>
      <c r="AS7" s="120"/>
      <c r="AT7" s="120"/>
      <c r="AU7" s="120"/>
      <c r="AV7" s="120"/>
      <c r="AW7" s="120"/>
      <c r="AX7" s="120"/>
      <c r="AY7" s="120"/>
      <c r="AZ7" s="120"/>
      <c r="BB7" s="121" t="s">
        <v>13</v>
      </c>
      <c r="BC7" s="121"/>
      <c r="BD7" s="121"/>
      <c r="BE7" s="121"/>
      <c r="BF7" s="121"/>
      <c r="BG7" s="121"/>
      <c r="BH7" s="121"/>
      <c r="BI7" s="121"/>
      <c r="BJ7" s="121"/>
      <c r="BK7" s="121"/>
      <c r="BL7" s="121"/>
      <c r="BM7" s="121"/>
      <c r="BN7" s="121"/>
      <c r="BO7" s="121"/>
      <c r="BP7" s="121"/>
      <c r="BQ7" s="121"/>
      <c r="BR7" s="121"/>
      <c r="BS7" s="121"/>
      <c r="BT7" s="121"/>
      <c r="BU7" s="121"/>
      <c r="BV7" s="121"/>
      <c r="BW7" s="121"/>
    </row>
    <row r="8" spans="1:75" x14ac:dyDescent="0.35">
      <c r="C8" s="14"/>
      <c r="D8" s="14"/>
      <c r="H8" s="54">
        <v>2002</v>
      </c>
      <c r="I8" s="54">
        <v>2003</v>
      </c>
      <c r="J8" s="54">
        <v>2004</v>
      </c>
      <c r="K8" s="54">
        <v>2005</v>
      </c>
      <c r="L8" s="54">
        <v>2006</v>
      </c>
      <c r="M8" s="54">
        <v>2007</v>
      </c>
      <c r="N8" s="54">
        <v>2008</v>
      </c>
      <c r="O8" s="54">
        <v>2009</v>
      </c>
      <c r="P8" s="54">
        <v>2010</v>
      </c>
      <c r="Q8" s="54">
        <v>2011</v>
      </c>
      <c r="R8" s="54">
        <v>2012</v>
      </c>
      <c r="S8" s="54">
        <v>2013</v>
      </c>
      <c r="T8" s="54">
        <v>2014</v>
      </c>
      <c r="U8" s="54">
        <v>2015</v>
      </c>
      <c r="V8" s="54">
        <v>2016</v>
      </c>
      <c r="W8" s="54">
        <v>2017</v>
      </c>
      <c r="X8" s="54">
        <v>2018</v>
      </c>
      <c r="Y8" s="54">
        <v>2019</v>
      </c>
      <c r="Z8" s="54">
        <v>2020</v>
      </c>
      <c r="AA8" s="54">
        <v>2021</v>
      </c>
      <c r="AB8" s="54">
        <v>2022</v>
      </c>
      <c r="AC8" s="54">
        <v>2023</v>
      </c>
    </row>
    <row r="9" spans="1:75" x14ac:dyDescent="0.35">
      <c r="B9" s="104" t="s">
        <v>14</v>
      </c>
      <c r="C9" s="104" t="s">
        <v>15</v>
      </c>
      <c r="D9" s="104" t="s">
        <v>16</v>
      </c>
      <c r="E9" s="104" t="str">
        <f>_xlfn.CONCAT("Expenditure (",C2,"), ",C4," ",C6,"")</f>
        <v>Expenditure (2021), USD thousands</v>
      </c>
      <c r="F9" s="104" t="s">
        <v>17</v>
      </c>
      <c r="G9" s="104" t="s">
        <v>18</v>
      </c>
      <c r="H9" s="105"/>
      <c r="I9" s="105">
        <v>2003</v>
      </c>
      <c r="J9" s="105">
        <v>2004</v>
      </c>
      <c r="K9" s="105">
        <v>2005</v>
      </c>
      <c r="L9" s="105">
        <v>2006</v>
      </c>
      <c r="M9" s="105">
        <v>2007</v>
      </c>
      <c r="N9" s="105">
        <v>2008</v>
      </c>
      <c r="O9" s="105">
        <v>2009</v>
      </c>
      <c r="P9" s="105">
        <v>2010</v>
      </c>
      <c r="Q9" s="105">
        <v>2011</v>
      </c>
      <c r="R9" s="105">
        <v>2012</v>
      </c>
      <c r="S9" s="105">
        <v>2013</v>
      </c>
      <c r="T9" s="105">
        <v>2014</v>
      </c>
      <c r="U9" s="105">
        <v>2015</v>
      </c>
      <c r="V9" s="105">
        <v>2016</v>
      </c>
      <c r="W9" s="105">
        <v>2017</v>
      </c>
      <c r="X9" s="105">
        <v>2018</v>
      </c>
      <c r="Y9" s="105">
        <v>2019</v>
      </c>
      <c r="Z9" s="105">
        <v>2020</v>
      </c>
      <c r="AA9" s="105">
        <v>2021</v>
      </c>
      <c r="AB9" s="71"/>
      <c r="AC9" s="71"/>
      <c r="AE9" s="71">
        <f>H9</f>
        <v>0</v>
      </c>
      <c r="AF9" s="71">
        <f t="shared" ref="AF9:AZ9" si="0">I9</f>
        <v>2003</v>
      </c>
      <c r="AG9" s="71">
        <f t="shared" si="0"/>
        <v>2004</v>
      </c>
      <c r="AH9" s="71">
        <f t="shared" si="0"/>
        <v>2005</v>
      </c>
      <c r="AI9" s="71">
        <f t="shared" si="0"/>
        <v>2006</v>
      </c>
      <c r="AJ9" s="71">
        <f t="shared" si="0"/>
        <v>2007</v>
      </c>
      <c r="AK9" s="71">
        <f t="shared" si="0"/>
        <v>2008</v>
      </c>
      <c r="AL9" s="71">
        <f t="shared" si="0"/>
        <v>2009</v>
      </c>
      <c r="AM9" s="105">
        <f t="shared" si="0"/>
        <v>2010</v>
      </c>
      <c r="AN9" s="105">
        <f t="shared" si="0"/>
        <v>2011</v>
      </c>
      <c r="AO9" s="105">
        <f t="shared" si="0"/>
        <v>2012</v>
      </c>
      <c r="AP9" s="105">
        <f t="shared" si="0"/>
        <v>2013</v>
      </c>
      <c r="AQ9" s="105">
        <f t="shared" si="0"/>
        <v>2014</v>
      </c>
      <c r="AR9" s="105">
        <f t="shared" si="0"/>
        <v>2015</v>
      </c>
      <c r="AS9" s="105">
        <f t="shared" si="0"/>
        <v>2016</v>
      </c>
      <c r="AT9" s="105">
        <f t="shared" si="0"/>
        <v>2017</v>
      </c>
      <c r="AU9" s="105">
        <f t="shared" si="0"/>
        <v>2018</v>
      </c>
      <c r="AV9" s="105">
        <f t="shared" si="0"/>
        <v>2019</v>
      </c>
      <c r="AW9" s="105">
        <f t="shared" si="0"/>
        <v>2020</v>
      </c>
      <c r="AX9" s="105">
        <f t="shared" si="0"/>
        <v>2021</v>
      </c>
      <c r="AY9" s="71">
        <f t="shared" si="0"/>
        <v>0</v>
      </c>
      <c r="AZ9" s="71">
        <f t="shared" si="0"/>
        <v>0</v>
      </c>
      <c r="BB9" s="71">
        <f>H9</f>
        <v>0</v>
      </c>
      <c r="BC9" s="71">
        <f t="shared" ref="BC9:BW9" si="1">I9</f>
        <v>2003</v>
      </c>
      <c r="BD9" s="71">
        <f t="shared" si="1"/>
        <v>2004</v>
      </c>
      <c r="BE9" s="71">
        <f t="shared" si="1"/>
        <v>2005</v>
      </c>
      <c r="BF9" s="71">
        <f t="shared" si="1"/>
        <v>2006</v>
      </c>
      <c r="BG9" s="71">
        <f t="shared" si="1"/>
        <v>2007</v>
      </c>
      <c r="BH9" s="71">
        <f t="shared" si="1"/>
        <v>2008</v>
      </c>
      <c r="BI9" s="71">
        <f t="shared" si="1"/>
        <v>2009</v>
      </c>
      <c r="BJ9" s="105">
        <f t="shared" si="1"/>
        <v>2010</v>
      </c>
      <c r="BK9" s="105">
        <f t="shared" si="1"/>
        <v>2011</v>
      </c>
      <c r="BL9" s="105">
        <f t="shared" si="1"/>
        <v>2012</v>
      </c>
      <c r="BM9" s="105">
        <f t="shared" si="1"/>
        <v>2013</v>
      </c>
      <c r="BN9" s="105">
        <f t="shared" si="1"/>
        <v>2014</v>
      </c>
      <c r="BO9" s="105">
        <f t="shared" si="1"/>
        <v>2015</v>
      </c>
      <c r="BP9" s="105">
        <f t="shared" si="1"/>
        <v>2016</v>
      </c>
      <c r="BQ9" s="105">
        <f t="shared" si="1"/>
        <v>2017</v>
      </c>
      <c r="BR9" s="105">
        <f t="shared" si="1"/>
        <v>2018</v>
      </c>
      <c r="BS9" s="105">
        <f t="shared" si="1"/>
        <v>2019</v>
      </c>
      <c r="BT9" s="105">
        <f t="shared" si="1"/>
        <v>2020</v>
      </c>
      <c r="BU9" s="105">
        <f t="shared" si="1"/>
        <v>2021</v>
      </c>
      <c r="BV9" s="71">
        <f t="shared" si="1"/>
        <v>0</v>
      </c>
      <c r="BW9" s="71">
        <f t="shared" si="1"/>
        <v>0</v>
      </c>
    </row>
    <row r="10" spans="1:75" x14ac:dyDescent="0.35">
      <c r="A10">
        <v>1</v>
      </c>
      <c r="B10" s="4" t="s">
        <v>365</v>
      </c>
      <c r="C10" s="4"/>
      <c r="D10" s="4" t="s">
        <v>543</v>
      </c>
      <c r="E10" s="6">
        <f t="shared" ref="E10:E34" si="2">_xlfn.XLOOKUP($C$2,$R$9:$AC$9,R10:AC10)</f>
        <v>15168.986000000001</v>
      </c>
      <c r="F10" s="4" t="s">
        <v>1417</v>
      </c>
      <c r="G10" s="4" t="s">
        <v>29</v>
      </c>
      <c r="H10" s="5"/>
      <c r="I10" s="5">
        <v>6290.71</v>
      </c>
      <c r="J10" s="5">
        <v>6550.7650000000003</v>
      </c>
      <c r="K10" s="5">
        <v>6870.2910000000002</v>
      </c>
      <c r="L10" s="5">
        <v>7368.7629999999999</v>
      </c>
      <c r="M10" s="5">
        <v>7885.9129999999996</v>
      </c>
      <c r="N10" s="5">
        <v>8309.3080000000009</v>
      </c>
      <c r="O10" s="5">
        <v>9188.5969999999998</v>
      </c>
      <c r="P10" s="5">
        <v>10137.489</v>
      </c>
      <c r="Q10" s="5">
        <v>10870.989</v>
      </c>
      <c r="R10" s="5">
        <v>11038.569</v>
      </c>
      <c r="S10" s="5">
        <v>11544.369000000001</v>
      </c>
      <c r="T10" s="5">
        <v>11799.764999999999</v>
      </c>
      <c r="U10" s="5">
        <v>12086.657999999999</v>
      </c>
      <c r="V10" s="5">
        <v>12675.626</v>
      </c>
      <c r="W10" s="5">
        <v>13121.012000000001</v>
      </c>
      <c r="X10" s="5">
        <v>14121.716</v>
      </c>
      <c r="Y10" s="5">
        <v>14477.467000000001</v>
      </c>
      <c r="Z10" s="5">
        <v>15005.02</v>
      </c>
      <c r="AA10" s="5">
        <v>15168.986000000001</v>
      </c>
      <c r="AB10" s="5"/>
      <c r="AC10" s="5"/>
      <c r="AE10" s="4" t="str">
        <f t="shared" ref="AE10:AE13" si="3">IF(H10=0,"","*")</f>
        <v/>
      </c>
      <c r="AF10" s="4" t="str">
        <f t="shared" ref="AF10:AF13" si="4">IF(I10=0,"","*")</f>
        <v>*</v>
      </c>
      <c r="AG10" s="4" t="str">
        <f t="shared" ref="AG10" si="5">IF(J10=0,"","*")</f>
        <v>*</v>
      </c>
      <c r="AH10" s="4" t="s">
        <v>544</v>
      </c>
      <c r="AI10" s="4" t="s">
        <v>544</v>
      </c>
      <c r="AJ10" s="4" t="s">
        <v>545</v>
      </c>
      <c r="AK10" s="4" t="s">
        <v>545</v>
      </c>
      <c r="AL10" s="4" t="s">
        <v>545</v>
      </c>
      <c r="AM10" s="99" t="s">
        <v>546</v>
      </c>
      <c r="AN10" s="99" t="s">
        <v>546</v>
      </c>
      <c r="AO10" s="99" t="s">
        <v>546</v>
      </c>
      <c r="AP10" s="99" t="s">
        <v>547</v>
      </c>
      <c r="AQ10" s="99" t="s">
        <v>547</v>
      </c>
      <c r="AR10" s="99" t="s">
        <v>548</v>
      </c>
      <c r="AS10" s="99" t="s">
        <v>548</v>
      </c>
      <c r="AT10" s="99" t="s">
        <v>549</v>
      </c>
      <c r="AU10" s="99" t="s">
        <v>550</v>
      </c>
      <c r="AV10" s="99" t="s">
        <v>550</v>
      </c>
      <c r="AW10" s="99" t="s">
        <v>551</v>
      </c>
      <c r="AX10" s="99" t="s">
        <v>551</v>
      </c>
      <c r="AY10" s="4" t="str">
        <f t="shared" ref="AW10:AZ16" si="6">IF(AB10=0,"","*")</f>
        <v/>
      </c>
      <c r="AZ10" s="4" t="str">
        <f t="shared" si="6"/>
        <v/>
      </c>
      <c r="BB10" s="4"/>
      <c r="BC10" s="4"/>
      <c r="BD10" s="4"/>
      <c r="BE10" s="4"/>
      <c r="BF10" s="4"/>
      <c r="BG10" s="4"/>
      <c r="BH10" s="4" t="str">
        <f t="shared" ref="BH10:BW25" si="7">IF(N10=0,"","*")</f>
        <v>*</v>
      </c>
      <c r="BI10" s="4" t="str">
        <f t="shared" si="7"/>
        <v>*</v>
      </c>
      <c r="BJ10" s="4" t="s">
        <v>88</v>
      </c>
      <c r="BK10" s="4" t="s">
        <v>88</v>
      </c>
      <c r="BL10" s="4" t="s">
        <v>88</v>
      </c>
      <c r="BM10" s="4" t="s">
        <v>88</v>
      </c>
      <c r="BN10" s="4" t="s">
        <v>88</v>
      </c>
      <c r="BO10" s="4" t="s">
        <v>88</v>
      </c>
      <c r="BP10" s="4" t="s">
        <v>88</v>
      </c>
      <c r="BQ10" s="4" t="s">
        <v>88</v>
      </c>
      <c r="BR10" s="4" t="s">
        <v>88</v>
      </c>
      <c r="BS10" s="4" t="s">
        <v>88</v>
      </c>
      <c r="BT10" s="4" t="s">
        <v>88</v>
      </c>
      <c r="BU10" s="4" t="s">
        <v>88</v>
      </c>
      <c r="BV10" s="4" t="str">
        <f t="shared" si="7"/>
        <v/>
      </c>
      <c r="BW10" s="4" t="str">
        <f t="shared" si="7"/>
        <v/>
      </c>
    </row>
    <row r="11" spans="1:75" x14ac:dyDescent="0.35">
      <c r="A11">
        <v>2</v>
      </c>
      <c r="B11" s="4" t="s">
        <v>512</v>
      </c>
      <c r="C11" s="4"/>
      <c r="D11" s="4" t="s">
        <v>543</v>
      </c>
      <c r="E11" s="6">
        <f t="shared" si="2"/>
        <v>6007.5460000000003</v>
      </c>
      <c r="F11" s="4" t="s">
        <v>1417</v>
      </c>
      <c r="G11" s="4" t="s">
        <v>118</v>
      </c>
      <c r="H11" s="5"/>
      <c r="I11" s="5">
        <v>3859.375</v>
      </c>
      <c r="J11" s="5">
        <v>4025.8270000000002</v>
      </c>
      <c r="K11" s="5">
        <v>4269.2629999999999</v>
      </c>
      <c r="L11" s="5">
        <v>4646.1940000000004</v>
      </c>
      <c r="M11" s="5">
        <v>4563.0950000000003</v>
      </c>
      <c r="N11" s="5">
        <v>4603.8419999999996</v>
      </c>
      <c r="O11" s="5">
        <v>4646.2979999999998</v>
      </c>
      <c r="P11" s="5">
        <v>4738.9690000000001</v>
      </c>
      <c r="Q11" s="5">
        <v>4881.9579999999996</v>
      </c>
      <c r="R11" s="5">
        <v>5068.0230000000001</v>
      </c>
      <c r="S11" s="5">
        <v>5325.5469999999996</v>
      </c>
      <c r="T11" s="5">
        <v>5621.8149999999996</v>
      </c>
      <c r="U11" s="5">
        <v>5503.4250000000002</v>
      </c>
      <c r="V11" s="5">
        <v>5662.7110000000002</v>
      </c>
      <c r="W11" s="5">
        <v>5736.893</v>
      </c>
      <c r="X11" s="5">
        <v>5914.9750000000004</v>
      </c>
      <c r="Y11" s="5">
        <v>6029.0169999999998</v>
      </c>
      <c r="Z11" s="5">
        <v>6098.2719999999999</v>
      </c>
      <c r="AA11" s="5">
        <v>6007.5460000000003</v>
      </c>
      <c r="AB11" s="78"/>
      <c r="AC11" s="5"/>
      <c r="AE11" s="4" t="str">
        <f t="shared" si="3"/>
        <v/>
      </c>
      <c r="AF11" s="4" t="str">
        <f t="shared" si="4"/>
        <v>*</v>
      </c>
      <c r="AG11" s="4" t="str">
        <f t="shared" ref="AG11" si="8">IF(J11=0,"","*")</f>
        <v>*</v>
      </c>
      <c r="AH11" s="4" t="s">
        <v>544</v>
      </c>
      <c r="AI11" s="4" t="s">
        <v>544</v>
      </c>
      <c r="AJ11" s="4" t="s">
        <v>545</v>
      </c>
      <c r="AK11" s="4" t="s">
        <v>545</v>
      </c>
      <c r="AL11" s="4" t="s">
        <v>545</v>
      </c>
      <c r="AM11" s="99" t="s">
        <v>546</v>
      </c>
      <c r="AN11" s="99" t="s">
        <v>546</v>
      </c>
      <c r="AO11" s="99" t="s">
        <v>546</v>
      </c>
      <c r="AP11" s="99" t="s">
        <v>547</v>
      </c>
      <c r="AQ11" s="99" t="s">
        <v>547</v>
      </c>
      <c r="AR11" s="99" t="s">
        <v>548</v>
      </c>
      <c r="AS11" s="99" t="s">
        <v>548</v>
      </c>
      <c r="AT11" s="99" t="s">
        <v>549</v>
      </c>
      <c r="AU11" s="99" t="s">
        <v>550</v>
      </c>
      <c r="AV11" s="99" t="s">
        <v>550</v>
      </c>
      <c r="AW11" s="99" t="s">
        <v>551</v>
      </c>
      <c r="AX11" s="99" t="s">
        <v>551</v>
      </c>
      <c r="AY11" s="4" t="str">
        <f t="shared" ref="AJ11:AY16" si="9">IF(AB11=0,"","*")</f>
        <v/>
      </c>
      <c r="AZ11" s="4" t="str">
        <f t="shared" si="6"/>
        <v/>
      </c>
      <c r="BB11" s="4"/>
      <c r="BC11" s="4"/>
      <c r="BD11" s="4"/>
      <c r="BE11" s="4"/>
      <c r="BF11" s="4"/>
      <c r="BG11" s="4" t="str">
        <f t="shared" ref="BG11:BV26" si="10">IF(M11=0,"","*")</f>
        <v>*</v>
      </c>
      <c r="BH11" s="4" t="str">
        <f t="shared" si="10"/>
        <v>*</v>
      </c>
      <c r="BI11" s="4" t="str">
        <f t="shared" si="10"/>
        <v>*</v>
      </c>
      <c r="BJ11" s="4" t="s">
        <v>88</v>
      </c>
      <c r="BK11" s="4" t="s">
        <v>88</v>
      </c>
      <c r="BL11" s="4" t="s">
        <v>88</v>
      </c>
      <c r="BM11" s="4" t="s">
        <v>88</v>
      </c>
      <c r="BN11" s="4" t="s">
        <v>88</v>
      </c>
      <c r="BO11" s="4" t="s">
        <v>88</v>
      </c>
      <c r="BP11" s="4" t="s">
        <v>88</v>
      </c>
      <c r="BQ11" s="4" t="s">
        <v>88</v>
      </c>
      <c r="BR11" s="4" t="s">
        <v>88</v>
      </c>
      <c r="BS11" s="4" t="s">
        <v>88</v>
      </c>
      <c r="BT11" s="4" t="s">
        <v>88</v>
      </c>
      <c r="BU11" s="4" t="s">
        <v>88</v>
      </c>
      <c r="BV11" s="4" t="str">
        <f t="shared" si="10"/>
        <v/>
      </c>
      <c r="BW11" s="4" t="str">
        <f t="shared" si="7"/>
        <v/>
      </c>
    </row>
    <row r="12" spans="1:75" x14ac:dyDescent="0.35">
      <c r="A12">
        <v>3</v>
      </c>
      <c r="B12" s="4" t="s">
        <v>513</v>
      </c>
      <c r="C12" s="4"/>
      <c r="D12" s="4" t="s">
        <v>543</v>
      </c>
      <c r="E12" s="6">
        <f t="shared" si="2"/>
        <v>1737.9</v>
      </c>
      <c r="F12" s="4" t="s">
        <v>1417</v>
      </c>
      <c r="G12" s="4" t="s">
        <v>48</v>
      </c>
      <c r="H12" s="5"/>
      <c r="I12" s="5">
        <v>635.00400000000002</v>
      </c>
      <c r="J12" s="5">
        <v>710.66800000000001</v>
      </c>
      <c r="K12" s="5">
        <v>830.81299999999999</v>
      </c>
      <c r="L12" s="5">
        <v>841.01199999999994</v>
      </c>
      <c r="M12" s="5">
        <v>947.87</v>
      </c>
      <c r="N12" s="5">
        <v>1046.3969999999999</v>
      </c>
      <c r="O12" s="5">
        <v>1264.6479999999999</v>
      </c>
      <c r="P12" s="5">
        <v>1356.7280000000001</v>
      </c>
      <c r="Q12" s="5">
        <v>1395.5519999999999</v>
      </c>
      <c r="R12" s="5">
        <v>1456.825</v>
      </c>
      <c r="S12" s="5">
        <v>1523.375</v>
      </c>
      <c r="T12" s="5">
        <v>1502.864</v>
      </c>
      <c r="U12" s="5">
        <v>1514.5830000000001</v>
      </c>
      <c r="V12" s="5">
        <v>1632.87</v>
      </c>
      <c r="W12" s="5">
        <v>1718.405</v>
      </c>
      <c r="X12" s="5">
        <v>1828.9280000000001</v>
      </c>
      <c r="Y12" s="5">
        <v>1790.616</v>
      </c>
      <c r="Z12" s="5">
        <v>1785.76</v>
      </c>
      <c r="AA12" s="5">
        <v>1737.9</v>
      </c>
      <c r="AB12" s="5"/>
      <c r="AC12" s="5"/>
      <c r="AE12" s="4" t="str">
        <f t="shared" si="3"/>
        <v/>
      </c>
      <c r="AF12" s="4" t="str">
        <f t="shared" si="4"/>
        <v>*</v>
      </c>
      <c r="AG12" s="4" t="str">
        <f t="shared" ref="AG12" si="11">IF(J12=0,"","*")</f>
        <v>*</v>
      </c>
      <c r="AH12" s="4" t="s">
        <v>544</v>
      </c>
      <c r="AI12" s="4" t="s">
        <v>544</v>
      </c>
      <c r="AJ12" s="4" t="s">
        <v>545</v>
      </c>
      <c r="AK12" s="4" t="s">
        <v>545</v>
      </c>
      <c r="AL12" s="4" t="s">
        <v>545</v>
      </c>
      <c r="AM12" s="99" t="s">
        <v>546</v>
      </c>
      <c r="AN12" s="99" t="s">
        <v>546</v>
      </c>
      <c r="AO12" s="99" t="s">
        <v>546</v>
      </c>
      <c r="AP12" s="99" t="s">
        <v>547</v>
      </c>
      <c r="AQ12" s="99" t="s">
        <v>547</v>
      </c>
      <c r="AR12" s="99" t="s">
        <v>548</v>
      </c>
      <c r="AS12" s="99" t="s">
        <v>548</v>
      </c>
      <c r="AT12" s="99" t="s">
        <v>549</v>
      </c>
      <c r="AU12" s="99" t="s">
        <v>550</v>
      </c>
      <c r="AV12" s="99" t="s">
        <v>550</v>
      </c>
      <c r="AW12" s="99" t="s">
        <v>551</v>
      </c>
      <c r="AX12" s="99" t="s">
        <v>551</v>
      </c>
      <c r="AY12" s="4" t="str">
        <f t="shared" si="9"/>
        <v/>
      </c>
      <c r="AZ12" s="4" t="str">
        <f t="shared" si="6"/>
        <v/>
      </c>
      <c r="BB12" s="4"/>
      <c r="BC12" s="4"/>
      <c r="BD12" s="4"/>
      <c r="BE12" s="4"/>
      <c r="BF12" s="4"/>
      <c r="BG12" s="4" t="str">
        <f t="shared" si="10"/>
        <v>*</v>
      </c>
      <c r="BH12" s="4" t="str">
        <f t="shared" si="10"/>
        <v>*</v>
      </c>
      <c r="BI12" s="4" t="str">
        <f t="shared" si="10"/>
        <v>*</v>
      </c>
      <c r="BJ12" s="4" t="s">
        <v>88</v>
      </c>
      <c r="BK12" s="4" t="s">
        <v>88</v>
      </c>
      <c r="BL12" s="4" t="s">
        <v>88</v>
      </c>
      <c r="BM12" s="4" t="s">
        <v>88</v>
      </c>
      <c r="BN12" s="4" t="s">
        <v>88</v>
      </c>
      <c r="BO12" s="4" t="s">
        <v>88</v>
      </c>
      <c r="BP12" s="4" t="s">
        <v>88</v>
      </c>
      <c r="BQ12" s="4" t="s">
        <v>88</v>
      </c>
      <c r="BR12" s="4" t="s">
        <v>88</v>
      </c>
      <c r="BS12" s="4" t="s">
        <v>88</v>
      </c>
      <c r="BT12" s="4" t="s">
        <v>88</v>
      </c>
      <c r="BU12" s="4" t="s">
        <v>88</v>
      </c>
      <c r="BV12" s="4" t="str">
        <f t="shared" si="10"/>
        <v/>
      </c>
      <c r="BW12" s="4" t="str">
        <f t="shared" si="7"/>
        <v/>
      </c>
    </row>
    <row r="13" spans="1:75" x14ac:dyDescent="0.35">
      <c r="A13">
        <v>4</v>
      </c>
      <c r="B13" s="4" t="s">
        <v>514</v>
      </c>
      <c r="C13" s="4"/>
      <c r="D13" s="4" t="s">
        <v>543</v>
      </c>
      <c r="E13" s="6">
        <f t="shared" si="2"/>
        <v>148.88999999999999</v>
      </c>
      <c r="F13" s="4" t="s">
        <v>1417</v>
      </c>
      <c r="G13" s="4" t="s">
        <v>101</v>
      </c>
      <c r="H13" s="5"/>
      <c r="I13" s="5">
        <v>60.941000000000003</v>
      </c>
      <c r="J13" s="5">
        <v>33.088000000000001</v>
      </c>
      <c r="K13" s="5">
        <v>36.561999999999998</v>
      </c>
      <c r="L13" s="5">
        <v>154.28700000000001</v>
      </c>
      <c r="M13" s="5">
        <v>267.00200000000001</v>
      </c>
      <c r="N13" s="5">
        <v>263.24099999999999</v>
      </c>
      <c r="O13" s="5">
        <v>205.161</v>
      </c>
      <c r="P13" s="5">
        <v>255.55199999999999</v>
      </c>
      <c r="Q13" s="5">
        <v>217.98099999999999</v>
      </c>
      <c r="R13" s="5">
        <v>182.03100000000001</v>
      </c>
      <c r="S13" s="5">
        <v>261.72399999999999</v>
      </c>
      <c r="T13" s="5">
        <v>369.48099999999999</v>
      </c>
      <c r="U13" s="5">
        <v>319.27499999999998</v>
      </c>
      <c r="V13" s="5">
        <v>249.56800000000001</v>
      </c>
      <c r="W13" s="5">
        <v>201.739</v>
      </c>
      <c r="X13" s="5">
        <v>313.56400000000002</v>
      </c>
      <c r="Y13" s="5">
        <v>267.51499999999999</v>
      </c>
      <c r="Z13" s="5">
        <v>214.40600000000001</v>
      </c>
      <c r="AA13" s="5">
        <v>148.88999999999999</v>
      </c>
      <c r="AB13" s="5"/>
      <c r="AC13" s="5"/>
      <c r="AE13" s="4" t="str">
        <f t="shared" si="3"/>
        <v/>
      </c>
      <c r="AF13" s="4" t="str">
        <f t="shared" si="4"/>
        <v>*</v>
      </c>
      <c r="AG13" s="4" t="str">
        <f t="shared" ref="AG13" si="12">IF(J13=0,"","*")</f>
        <v>*</v>
      </c>
      <c r="AH13" s="4" t="s">
        <v>544</v>
      </c>
      <c r="AI13" s="4" t="s">
        <v>544</v>
      </c>
      <c r="AJ13" s="4" t="s">
        <v>545</v>
      </c>
      <c r="AK13" s="4" t="s">
        <v>545</v>
      </c>
      <c r="AL13" s="4" t="s">
        <v>545</v>
      </c>
      <c r="AM13" s="99" t="s">
        <v>546</v>
      </c>
      <c r="AN13" s="99" t="s">
        <v>546</v>
      </c>
      <c r="AO13" s="99" t="s">
        <v>546</v>
      </c>
      <c r="AP13" s="99" t="s">
        <v>547</v>
      </c>
      <c r="AQ13" s="99" t="s">
        <v>547</v>
      </c>
      <c r="AR13" s="99" t="s">
        <v>548</v>
      </c>
      <c r="AS13" s="99" t="s">
        <v>548</v>
      </c>
      <c r="AT13" s="99" t="s">
        <v>549</v>
      </c>
      <c r="AU13" s="99" t="s">
        <v>550</v>
      </c>
      <c r="AV13" s="99" t="s">
        <v>550</v>
      </c>
      <c r="AW13" s="99" t="s">
        <v>551</v>
      </c>
      <c r="AX13" s="99" t="s">
        <v>551</v>
      </c>
      <c r="AY13" s="4" t="str">
        <f t="shared" si="9"/>
        <v/>
      </c>
      <c r="AZ13" s="4" t="str">
        <f t="shared" si="6"/>
        <v/>
      </c>
      <c r="BB13" s="4"/>
      <c r="BC13" s="4"/>
      <c r="BD13" s="4"/>
      <c r="BE13" s="4"/>
      <c r="BF13" s="4"/>
      <c r="BG13" s="4" t="str">
        <f t="shared" si="10"/>
        <v>*</v>
      </c>
      <c r="BH13" s="4" t="str">
        <f t="shared" si="10"/>
        <v>*</v>
      </c>
      <c r="BI13" s="4" t="str">
        <f t="shared" si="10"/>
        <v>*</v>
      </c>
      <c r="BJ13" s="4" t="s">
        <v>88</v>
      </c>
      <c r="BK13" s="4" t="s">
        <v>88</v>
      </c>
      <c r="BL13" s="4" t="s">
        <v>88</v>
      </c>
      <c r="BM13" s="4" t="s">
        <v>88</v>
      </c>
      <c r="BN13" s="4" t="s">
        <v>88</v>
      </c>
      <c r="BO13" s="4" t="s">
        <v>88</v>
      </c>
      <c r="BP13" s="4" t="s">
        <v>88</v>
      </c>
      <c r="BQ13" s="4" t="s">
        <v>88</v>
      </c>
      <c r="BR13" s="4" t="s">
        <v>88</v>
      </c>
      <c r="BS13" s="4" t="s">
        <v>88</v>
      </c>
      <c r="BT13" s="4" t="s">
        <v>88</v>
      </c>
      <c r="BU13" s="4" t="s">
        <v>88</v>
      </c>
      <c r="BV13" s="4" t="str">
        <f t="shared" si="10"/>
        <v/>
      </c>
      <c r="BW13" s="4" t="str">
        <f t="shared" si="7"/>
        <v/>
      </c>
    </row>
    <row r="14" spans="1:75" hidden="1" x14ac:dyDescent="0.35">
      <c r="A14">
        <v>5</v>
      </c>
      <c r="B14" s="4"/>
      <c r="C14" s="4"/>
      <c r="D14" s="4"/>
      <c r="E14" s="6">
        <f t="shared" si="2"/>
        <v>0</v>
      </c>
      <c r="F14" s="4"/>
      <c r="G14" s="4"/>
      <c r="H14" s="5"/>
      <c r="I14" s="5"/>
      <c r="J14" s="5"/>
      <c r="K14" s="5"/>
      <c r="L14" s="5"/>
      <c r="M14" s="5"/>
      <c r="N14" s="5"/>
      <c r="O14" s="5"/>
      <c r="P14" s="5"/>
      <c r="Q14" s="5"/>
      <c r="R14" s="5"/>
      <c r="S14" s="5"/>
      <c r="T14" s="5"/>
      <c r="U14" s="5"/>
      <c r="V14" s="5"/>
      <c r="W14" s="5"/>
      <c r="X14" s="5"/>
      <c r="Y14" s="5"/>
      <c r="Z14" s="5"/>
      <c r="AA14" s="5"/>
      <c r="AB14" s="5"/>
      <c r="AC14" s="5"/>
      <c r="AE14" s="4"/>
      <c r="AF14" s="4"/>
      <c r="AG14" s="4"/>
      <c r="AH14" s="4"/>
      <c r="AI14" s="4"/>
      <c r="AJ14" s="4" t="str">
        <f t="shared" si="9"/>
        <v/>
      </c>
      <c r="AK14" s="4" t="str">
        <f t="shared" si="9"/>
        <v/>
      </c>
      <c r="AL14" s="4" t="str">
        <f t="shared" si="9"/>
        <v/>
      </c>
      <c r="AM14" s="99" t="str">
        <f t="shared" ref="AM14:AV15" si="13">IF(P14=0,"","*")</f>
        <v/>
      </c>
      <c r="AN14" s="99" t="str">
        <f t="shared" si="13"/>
        <v/>
      </c>
      <c r="AO14" s="99" t="str">
        <f t="shared" si="13"/>
        <v/>
      </c>
      <c r="AP14" s="99" t="str">
        <f t="shared" si="13"/>
        <v/>
      </c>
      <c r="AQ14" s="99" t="str">
        <f t="shared" si="13"/>
        <v/>
      </c>
      <c r="AR14" s="99" t="str">
        <f t="shared" si="13"/>
        <v/>
      </c>
      <c r="AS14" s="99" t="str">
        <f t="shared" si="13"/>
        <v/>
      </c>
      <c r="AT14" s="99" t="str">
        <f t="shared" si="13"/>
        <v/>
      </c>
      <c r="AU14" s="99" t="str">
        <f t="shared" si="13"/>
        <v/>
      </c>
      <c r="AV14" s="99" t="str">
        <f t="shared" si="13"/>
        <v/>
      </c>
      <c r="AW14" s="99" t="str">
        <f t="shared" si="6"/>
        <v/>
      </c>
      <c r="AX14" s="99" t="str">
        <f t="shared" si="9"/>
        <v/>
      </c>
      <c r="AY14" s="4" t="str">
        <f t="shared" si="9"/>
        <v/>
      </c>
      <c r="AZ14" s="4" t="str">
        <f t="shared" si="6"/>
        <v/>
      </c>
      <c r="BB14" s="4"/>
      <c r="BC14" s="4"/>
      <c r="BD14" s="4"/>
      <c r="BE14" s="4"/>
      <c r="BF14" s="4"/>
      <c r="BG14" s="4" t="str">
        <f t="shared" si="10"/>
        <v/>
      </c>
      <c r="BH14" s="4" t="str">
        <f t="shared" si="10"/>
        <v/>
      </c>
      <c r="BI14" s="4" t="str">
        <f t="shared" si="10"/>
        <v/>
      </c>
      <c r="BJ14" s="4" t="str">
        <f t="shared" si="7"/>
        <v/>
      </c>
      <c r="BK14" s="4" t="str">
        <f t="shared" si="7"/>
        <v/>
      </c>
      <c r="BL14" s="4" t="str">
        <f t="shared" si="7"/>
        <v/>
      </c>
      <c r="BM14" s="4" t="str">
        <f t="shared" si="7"/>
        <v/>
      </c>
      <c r="BN14" s="4" t="str">
        <f t="shared" si="7"/>
        <v/>
      </c>
      <c r="BO14" s="4" t="str">
        <f t="shared" si="7"/>
        <v/>
      </c>
      <c r="BP14" s="4" t="str">
        <f t="shared" si="7"/>
        <v/>
      </c>
      <c r="BQ14" s="4" t="str">
        <f t="shared" si="7"/>
        <v/>
      </c>
      <c r="BR14" s="4" t="str">
        <f t="shared" si="7"/>
        <v/>
      </c>
      <c r="BS14" s="4" t="str">
        <f t="shared" si="7"/>
        <v/>
      </c>
      <c r="BT14" s="4" t="str">
        <f t="shared" si="7"/>
        <v/>
      </c>
      <c r="BU14" s="4" t="str">
        <f t="shared" si="10"/>
        <v/>
      </c>
      <c r="BV14" s="4" t="str">
        <f t="shared" si="10"/>
        <v/>
      </c>
      <c r="BW14" s="4" t="str">
        <f t="shared" si="7"/>
        <v/>
      </c>
    </row>
    <row r="15" spans="1:75" hidden="1" x14ac:dyDescent="0.35">
      <c r="A15">
        <v>6</v>
      </c>
      <c r="B15" s="4"/>
      <c r="C15" s="4"/>
      <c r="D15" s="4"/>
      <c r="E15" s="6">
        <f t="shared" si="2"/>
        <v>0</v>
      </c>
      <c r="F15" s="4"/>
      <c r="G15" s="4"/>
      <c r="H15" s="5"/>
      <c r="I15" s="5"/>
      <c r="J15" s="5"/>
      <c r="K15" s="5"/>
      <c r="L15" s="5"/>
      <c r="M15" s="5"/>
      <c r="N15" s="5"/>
      <c r="O15" s="5"/>
      <c r="P15" s="5"/>
      <c r="Q15" s="5"/>
      <c r="R15" s="5"/>
      <c r="S15" s="5"/>
      <c r="T15" s="5"/>
      <c r="U15" s="5"/>
      <c r="V15" s="5"/>
      <c r="W15" s="5"/>
      <c r="X15" s="5"/>
      <c r="Y15" s="5"/>
      <c r="Z15" s="5"/>
      <c r="AA15" s="5"/>
      <c r="AB15" s="5"/>
      <c r="AC15" s="5"/>
      <c r="AE15" s="4"/>
      <c r="AF15" s="4"/>
      <c r="AG15" s="4"/>
      <c r="AH15" s="4"/>
      <c r="AI15" s="4"/>
      <c r="AJ15" s="4" t="str">
        <f t="shared" si="9"/>
        <v/>
      </c>
      <c r="AK15" s="4" t="str">
        <f t="shared" si="9"/>
        <v/>
      </c>
      <c r="AL15" s="4" t="str">
        <f t="shared" si="9"/>
        <v/>
      </c>
      <c r="AM15" s="99" t="str">
        <f t="shared" si="13"/>
        <v/>
      </c>
      <c r="AN15" s="99" t="str">
        <f t="shared" si="13"/>
        <v/>
      </c>
      <c r="AO15" s="99" t="str">
        <f t="shared" si="13"/>
        <v/>
      </c>
      <c r="AP15" s="99" t="str">
        <f t="shared" si="13"/>
        <v/>
      </c>
      <c r="AQ15" s="99" t="str">
        <f t="shared" si="13"/>
        <v/>
      </c>
      <c r="AR15" s="99" t="str">
        <f t="shared" si="13"/>
        <v/>
      </c>
      <c r="AS15" s="99" t="str">
        <f t="shared" si="13"/>
        <v/>
      </c>
      <c r="AT15" s="99" t="str">
        <f t="shared" si="13"/>
        <v/>
      </c>
      <c r="AU15" s="99" t="str">
        <f t="shared" si="13"/>
        <v/>
      </c>
      <c r="AV15" s="99" t="str">
        <f t="shared" si="13"/>
        <v/>
      </c>
      <c r="AW15" s="99" t="str">
        <f t="shared" si="6"/>
        <v/>
      </c>
      <c r="AX15" s="99" t="str">
        <f t="shared" si="9"/>
        <v/>
      </c>
      <c r="AY15" s="4" t="str">
        <f t="shared" si="9"/>
        <v/>
      </c>
      <c r="AZ15" s="4" t="str">
        <f t="shared" si="6"/>
        <v/>
      </c>
      <c r="BB15" s="4"/>
      <c r="BC15" s="4"/>
      <c r="BD15" s="4"/>
      <c r="BE15" s="4"/>
      <c r="BF15" s="4"/>
      <c r="BG15" s="4" t="str">
        <f t="shared" si="10"/>
        <v/>
      </c>
      <c r="BH15" s="4" t="str">
        <f t="shared" si="10"/>
        <v/>
      </c>
      <c r="BI15" s="4" t="str">
        <f t="shared" si="10"/>
        <v/>
      </c>
      <c r="BJ15" s="4" t="str">
        <f t="shared" si="7"/>
        <v/>
      </c>
      <c r="BK15" s="4" t="str">
        <f t="shared" si="7"/>
        <v/>
      </c>
      <c r="BL15" s="4" t="str">
        <f t="shared" si="7"/>
        <v/>
      </c>
      <c r="BM15" s="4" t="str">
        <f t="shared" si="7"/>
        <v/>
      </c>
      <c r="BN15" s="4" t="str">
        <f t="shared" si="7"/>
        <v/>
      </c>
      <c r="BO15" s="4" t="str">
        <f t="shared" si="7"/>
        <v/>
      </c>
      <c r="BP15" s="4" t="str">
        <f t="shared" si="7"/>
        <v/>
      </c>
      <c r="BQ15" s="4" t="str">
        <f t="shared" si="7"/>
        <v/>
      </c>
      <c r="BR15" s="4" t="str">
        <f t="shared" si="7"/>
        <v/>
      </c>
      <c r="BS15" s="4" t="str">
        <f t="shared" si="7"/>
        <v/>
      </c>
      <c r="BT15" s="4" t="str">
        <f t="shared" si="7"/>
        <v/>
      </c>
      <c r="BU15" s="4" t="str">
        <f t="shared" si="10"/>
        <v/>
      </c>
      <c r="BV15" s="4" t="str">
        <f t="shared" si="10"/>
        <v/>
      </c>
      <c r="BW15" s="4" t="str">
        <f t="shared" si="7"/>
        <v/>
      </c>
    </row>
    <row r="16" spans="1:75" hidden="1" x14ac:dyDescent="0.35">
      <c r="A16">
        <v>7</v>
      </c>
      <c r="B16" s="4"/>
      <c r="C16" s="4"/>
      <c r="D16" s="4"/>
      <c r="E16" s="6">
        <f t="shared" si="2"/>
        <v>0</v>
      </c>
      <c r="F16" s="4"/>
      <c r="G16" s="4"/>
      <c r="H16" s="5"/>
      <c r="I16" s="5"/>
      <c r="J16" s="5"/>
      <c r="K16" s="5"/>
      <c r="L16" s="5"/>
      <c r="M16" s="5"/>
      <c r="N16" s="5"/>
      <c r="O16" s="5"/>
      <c r="P16" s="5"/>
      <c r="Q16" s="5"/>
      <c r="R16" s="5"/>
      <c r="S16" s="5"/>
      <c r="T16" s="5"/>
      <c r="U16" s="5"/>
      <c r="V16" s="5"/>
      <c r="W16" s="5"/>
      <c r="X16" s="5"/>
      <c r="Y16" s="5"/>
      <c r="Z16" s="5"/>
      <c r="AA16" s="5"/>
      <c r="AB16" s="5"/>
      <c r="AC16" s="5"/>
      <c r="AE16" s="4"/>
      <c r="AF16" s="4"/>
      <c r="AG16" s="4"/>
      <c r="AH16" s="4"/>
      <c r="AI16" s="4"/>
      <c r="AJ16" s="4" t="str">
        <f t="shared" si="9"/>
        <v/>
      </c>
      <c r="AK16" s="4" t="str">
        <f t="shared" si="9"/>
        <v/>
      </c>
      <c r="AL16" s="4" t="str">
        <f t="shared" si="9"/>
        <v/>
      </c>
      <c r="AM16" s="99" t="str">
        <f t="shared" si="9"/>
        <v/>
      </c>
      <c r="AN16" s="99" t="str">
        <f t="shared" si="9"/>
        <v/>
      </c>
      <c r="AO16" s="99" t="str">
        <f t="shared" si="9"/>
        <v/>
      </c>
      <c r="AP16" s="99" t="str">
        <f t="shared" si="9"/>
        <v/>
      </c>
      <c r="AQ16" s="99" t="str">
        <f t="shared" si="9"/>
        <v/>
      </c>
      <c r="AR16" s="99" t="str">
        <f t="shared" si="9"/>
        <v/>
      </c>
      <c r="AS16" s="99" t="str">
        <f t="shared" si="9"/>
        <v/>
      </c>
      <c r="AT16" s="99" t="str">
        <f t="shared" si="9"/>
        <v/>
      </c>
      <c r="AU16" s="99" t="str">
        <f t="shared" si="9"/>
        <v/>
      </c>
      <c r="AV16" s="99" t="str">
        <f t="shared" si="9"/>
        <v/>
      </c>
      <c r="AW16" s="99" t="str">
        <f t="shared" si="9"/>
        <v/>
      </c>
      <c r="AX16" s="99" t="str">
        <f t="shared" si="9"/>
        <v/>
      </c>
      <c r="AY16" s="4" t="str">
        <f t="shared" si="9"/>
        <v/>
      </c>
      <c r="AZ16" s="4" t="str">
        <f t="shared" si="6"/>
        <v/>
      </c>
      <c r="BB16" s="4"/>
      <c r="BC16" s="4"/>
      <c r="BD16" s="4"/>
      <c r="BE16" s="4"/>
      <c r="BF16" s="4"/>
      <c r="BG16" s="4" t="str">
        <f t="shared" si="10"/>
        <v/>
      </c>
      <c r="BH16" s="4" t="str">
        <f t="shared" si="10"/>
        <v/>
      </c>
      <c r="BI16" s="4" t="str">
        <f t="shared" si="10"/>
        <v/>
      </c>
      <c r="BJ16" s="4" t="str">
        <f t="shared" si="10"/>
        <v/>
      </c>
      <c r="BK16" s="4" t="str">
        <f t="shared" si="10"/>
        <v/>
      </c>
      <c r="BL16" s="4" t="str">
        <f t="shared" si="10"/>
        <v/>
      </c>
      <c r="BM16" s="4" t="str">
        <f t="shared" si="10"/>
        <v/>
      </c>
      <c r="BN16" s="4" t="str">
        <f t="shared" si="10"/>
        <v/>
      </c>
      <c r="BO16" s="4" t="str">
        <f t="shared" si="10"/>
        <v/>
      </c>
      <c r="BP16" s="4" t="str">
        <f t="shared" si="10"/>
        <v/>
      </c>
      <c r="BQ16" s="4" t="str">
        <f t="shared" si="10"/>
        <v/>
      </c>
      <c r="BR16" s="4" t="str">
        <f t="shared" si="10"/>
        <v/>
      </c>
      <c r="BS16" s="4" t="str">
        <f t="shared" si="10"/>
        <v/>
      </c>
      <c r="BT16" s="4" t="str">
        <f t="shared" si="10"/>
        <v/>
      </c>
      <c r="BU16" s="4" t="str">
        <f t="shared" si="10"/>
        <v/>
      </c>
      <c r="BV16" s="4" t="str">
        <f t="shared" si="10"/>
        <v/>
      </c>
      <c r="BW16" s="4" t="str">
        <f t="shared" si="7"/>
        <v/>
      </c>
    </row>
    <row r="17" spans="1:75" hidden="1" x14ac:dyDescent="0.35">
      <c r="A17">
        <v>8</v>
      </c>
      <c r="B17" s="4"/>
      <c r="C17" s="4"/>
      <c r="D17" s="4"/>
      <c r="E17" s="6">
        <f t="shared" si="2"/>
        <v>0</v>
      </c>
      <c r="F17" s="4"/>
      <c r="G17" s="4"/>
      <c r="H17" s="5"/>
      <c r="I17" s="5"/>
      <c r="J17" s="5"/>
      <c r="K17" s="5"/>
      <c r="L17" s="5"/>
      <c r="M17" s="5"/>
      <c r="N17" s="5"/>
      <c r="O17" s="5"/>
      <c r="P17" s="5"/>
      <c r="Q17" s="5"/>
      <c r="R17" s="5"/>
      <c r="S17" s="5"/>
      <c r="T17" s="5"/>
      <c r="U17" s="5"/>
      <c r="V17" s="5"/>
      <c r="W17" s="5"/>
      <c r="X17" s="5"/>
      <c r="Y17" s="5"/>
      <c r="Z17" s="5"/>
      <c r="AA17" s="5"/>
      <c r="AB17" s="5"/>
      <c r="AC17" s="5"/>
      <c r="AE17" s="4"/>
      <c r="AF17" s="4"/>
      <c r="AG17" s="4"/>
      <c r="AH17" s="4"/>
      <c r="AI17" s="4"/>
      <c r="AJ17" s="4"/>
      <c r="AK17" s="4"/>
      <c r="AL17" s="4"/>
      <c r="AM17" s="99"/>
      <c r="AN17" s="99"/>
      <c r="AO17" s="99"/>
      <c r="AP17" s="99"/>
      <c r="AQ17" s="99"/>
      <c r="AR17" s="99"/>
      <c r="AS17" s="99"/>
      <c r="AT17" s="99"/>
      <c r="AU17" s="99"/>
      <c r="AV17" s="99"/>
      <c r="AW17" s="99"/>
      <c r="AX17" s="99"/>
      <c r="AY17" s="4"/>
      <c r="AZ17" s="4"/>
      <c r="BB17" s="4"/>
      <c r="BC17" s="4"/>
      <c r="BD17" s="4"/>
      <c r="BE17" s="4"/>
      <c r="BF17" s="4"/>
      <c r="BG17" s="4" t="str">
        <f t="shared" si="10"/>
        <v/>
      </c>
      <c r="BH17" s="4" t="str">
        <f t="shared" si="10"/>
        <v/>
      </c>
      <c r="BI17" s="4" t="str">
        <f t="shared" si="10"/>
        <v/>
      </c>
      <c r="BJ17" s="4" t="str">
        <f t="shared" si="10"/>
        <v/>
      </c>
      <c r="BK17" s="4" t="str">
        <f t="shared" si="10"/>
        <v/>
      </c>
      <c r="BL17" s="4" t="str">
        <f t="shared" si="10"/>
        <v/>
      </c>
      <c r="BM17" s="4" t="str">
        <f t="shared" si="10"/>
        <v/>
      </c>
      <c r="BN17" s="4" t="str">
        <f t="shared" si="10"/>
        <v/>
      </c>
      <c r="BO17" s="4" t="str">
        <f t="shared" si="10"/>
        <v/>
      </c>
      <c r="BP17" s="4" t="str">
        <f t="shared" si="10"/>
        <v/>
      </c>
      <c r="BQ17" s="4" t="str">
        <f t="shared" si="10"/>
        <v/>
      </c>
      <c r="BR17" s="4" t="str">
        <f t="shared" si="10"/>
        <v/>
      </c>
      <c r="BS17" s="4" t="str">
        <f t="shared" si="10"/>
        <v/>
      </c>
      <c r="BT17" s="4" t="str">
        <f t="shared" si="10"/>
        <v/>
      </c>
      <c r="BU17" s="4" t="str">
        <f t="shared" si="10"/>
        <v/>
      </c>
      <c r="BV17" s="4" t="str">
        <f t="shared" si="10"/>
        <v/>
      </c>
      <c r="BW17" s="4" t="str">
        <f t="shared" si="7"/>
        <v/>
      </c>
    </row>
    <row r="18" spans="1:75" hidden="1" x14ac:dyDescent="0.35">
      <c r="A18">
        <v>9</v>
      </c>
      <c r="B18" s="4"/>
      <c r="C18" s="4"/>
      <c r="D18" s="4"/>
      <c r="E18" s="6">
        <f t="shared" si="2"/>
        <v>0</v>
      </c>
      <c r="F18" s="4"/>
      <c r="G18" s="4"/>
      <c r="H18" s="5"/>
      <c r="I18" s="5"/>
      <c r="J18" s="5"/>
      <c r="K18" s="5"/>
      <c r="L18" s="5"/>
      <c r="M18" s="5"/>
      <c r="N18" s="5"/>
      <c r="O18" s="5"/>
      <c r="P18" s="5"/>
      <c r="Q18" s="5"/>
      <c r="R18" s="5"/>
      <c r="S18" s="5"/>
      <c r="T18" s="5"/>
      <c r="U18" s="5"/>
      <c r="V18" s="5"/>
      <c r="W18" s="5"/>
      <c r="X18" s="5"/>
      <c r="Y18" s="5"/>
      <c r="Z18" s="5"/>
      <c r="AA18" s="5"/>
      <c r="AB18" s="5"/>
      <c r="AC18" s="5"/>
      <c r="AE18" s="4"/>
      <c r="AF18" s="4"/>
      <c r="AG18" s="4"/>
      <c r="AH18" s="4"/>
      <c r="AI18" s="4"/>
      <c r="AJ18" s="4"/>
      <c r="AK18" s="4"/>
      <c r="AL18" s="4"/>
      <c r="AM18" s="99"/>
      <c r="AN18" s="99"/>
      <c r="AO18" s="99"/>
      <c r="AP18" s="99"/>
      <c r="AQ18" s="99"/>
      <c r="AR18" s="99"/>
      <c r="AS18" s="99"/>
      <c r="AT18" s="99"/>
      <c r="AU18" s="99"/>
      <c r="AV18" s="99"/>
      <c r="AW18" s="99"/>
      <c r="AX18" s="99"/>
      <c r="AY18" s="4"/>
      <c r="AZ18" s="4"/>
      <c r="BB18" s="4"/>
      <c r="BC18" s="4"/>
      <c r="BD18" s="4"/>
      <c r="BE18" s="4"/>
      <c r="BF18" s="4"/>
      <c r="BG18" s="4" t="str">
        <f t="shared" si="10"/>
        <v/>
      </c>
      <c r="BH18" s="4" t="str">
        <f t="shared" si="10"/>
        <v/>
      </c>
      <c r="BI18" s="4" t="str">
        <f t="shared" si="10"/>
        <v/>
      </c>
      <c r="BJ18" s="4" t="str">
        <f t="shared" si="10"/>
        <v/>
      </c>
      <c r="BK18" s="4" t="str">
        <f t="shared" si="10"/>
        <v/>
      </c>
      <c r="BL18" s="4" t="str">
        <f t="shared" si="10"/>
        <v/>
      </c>
      <c r="BM18" s="4" t="str">
        <f t="shared" si="10"/>
        <v/>
      </c>
      <c r="BN18" s="4" t="str">
        <f t="shared" si="10"/>
        <v/>
      </c>
      <c r="BO18" s="4" t="str">
        <f t="shared" si="10"/>
        <v/>
      </c>
      <c r="BP18" s="4" t="str">
        <f t="shared" si="10"/>
        <v/>
      </c>
      <c r="BQ18" s="4" t="str">
        <f t="shared" si="10"/>
        <v/>
      </c>
      <c r="BR18" s="4" t="str">
        <f t="shared" si="10"/>
        <v/>
      </c>
      <c r="BS18" s="4" t="str">
        <f t="shared" si="10"/>
        <v/>
      </c>
      <c r="BT18" s="4" t="str">
        <f t="shared" si="10"/>
        <v/>
      </c>
      <c r="BU18" s="4" t="str">
        <f t="shared" si="10"/>
        <v/>
      </c>
      <c r="BV18" s="4" t="str">
        <f t="shared" si="10"/>
        <v/>
      </c>
      <c r="BW18" s="4" t="str">
        <f t="shared" si="7"/>
        <v/>
      </c>
    </row>
    <row r="19" spans="1:75" ht="17" hidden="1" customHeight="1" x14ac:dyDescent="0.35">
      <c r="A19">
        <v>10</v>
      </c>
      <c r="B19" s="4"/>
      <c r="C19" s="4"/>
      <c r="D19" s="4"/>
      <c r="E19" s="6">
        <f t="shared" si="2"/>
        <v>0</v>
      </c>
      <c r="F19" s="4"/>
      <c r="G19" s="4"/>
      <c r="H19" s="5"/>
      <c r="I19" s="5"/>
      <c r="J19" s="5"/>
      <c r="K19" s="5"/>
      <c r="L19" s="5"/>
      <c r="M19" s="5"/>
      <c r="N19" s="5"/>
      <c r="O19" s="5"/>
      <c r="P19" s="5"/>
      <c r="Q19" s="5"/>
      <c r="R19" s="5"/>
      <c r="S19" s="5"/>
      <c r="T19" s="5"/>
      <c r="U19" s="5"/>
      <c r="V19" s="5"/>
      <c r="W19" s="5"/>
      <c r="X19" s="5"/>
      <c r="Y19" s="5"/>
      <c r="Z19" s="5"/>
      <c r="AA19" s="5"/>
      <c r="AB19" s="5"/>
      <c r="AC19" s="5"/>
      <c r="AE19" s="4"/>
      <c r="AF19" s="4"/>
      <c r="AG19" s="4"/>
      <c r="AH19" s="4"/>
      <c r="AI19" s="4"/>
      <c r="AJ19" s="4"/>
      <c r="AK19" s="4"/>
      <c r="AL19" s="4"/>
      <c r="AM19" s="99"/>
      <c r="AN19" s="99"/>
      <c r="AO19" s="99" t="str">
        <f t="shared" ref="AO19:AZ27" si="14">IF(R19=0,"","*")</f>
        <v/>
      </c>
      <c r="AP19" s="99" t="str">
        <f t="shared" si="14"/>
        <v/>
      </c>
      <c r="AQ19" s="99" t="str">
        <f t="shared" si="14"/>
        <v/>
      </c>
      <c r="AR19" s="99" t="str">
        <f t="shared" si="14"/>
        <v/>
      </c>
      <c r="AS19" s="99" t="str">
        <f t="shared" si="14"/>
        <v/>
      </c>
      <c r="AT19" s="99" t="str">
        <f t="shared" si="14"/>
        <v/>
      </c>
      <c r="AU19" s="99" t="str">
        <f t="shared" si="14"/>
        <v/>
      </c>
      <c r="AV19" s="99" t="str">
        <f t="shared" si="14"/>
        <v/>
      </c>
      <c r="AW19" s="99" t="str">
        <f t="shared" si="14"/>
        <v/>
      </c>
      <c r="AX19" s="99" t="str">
        <f t="shared" si="14"/>
        <v/>
      </c>
      <c r="AY19" s="4" t="str">
        <f t="shared" si="14"/>
        <v/>
      </c>
      <c r="AZ19" s="4" t="str">
        <f t="shared" si="14"/>
        <v/>
      </c>
      <c r="BB19" s="4"/>
      <c r="BC19" s="4"/>
      <c r="BD19" s="4"/>
      <c r="BE19" s="4"/>
      <c r="BF19" s="4"/>
      <c r="BG19" s="4" t="str">
        <f t="shared" si="10"/>
        <v/>
      </c>
      <c r="BH19" s="4" t="str">
        <f t="shared" si="10"/>
        <v/>
      </c>
      <c r="BI19" s="4" t="str">
        <f t="shared" si="10"/>
        <v/>
      </c>
      <c r="BJ19" s="4" t="str">
        <f t="shared" si="10"/>
        <v/>
      </c>
      <c r="BK19" s="4" t="str">
        <f t="shared" si="10"/>
        <v/>
      </c>
      <c r="BL19" s="4" t="str">
        <f t="shared" si="7"/>
        <v/>
      </c>
      <c r="BM19" s="4" t="str">
        <f t="shared" si="7"/>
        <v/>
      </c>
      <c r="BN19" s="4" t="str">
        <f t="shared" si="7"/>
        <v/>
      </c>
      <c r="BO19" s="4" t="str">
        <f t="shared" si="7"/>
        <v/>
      </c>
      <c r="BP19" s="4" t="str">
        <f t="shared" si="7"/>
        <v/>
      </c>
      <c r="BQ19" s="4" t="str">
        <f t="shared" si="7"/>
        <v/>
      </c>
      <c r="BR19" s="4" t="str">
        <f t="shared" si="7"/>
        <v/>
      </c>
      <c r="BS19" s="4" t="str">
        <f t="shared" si="7"/>
        <v/>
      </c>
      <c r="BT19" s="4" t="str">
        <f t="shared" si="7"/>
        <v/>
      </c>
      <c r="BU19" s="4" t="str">
        <f t="shared" si="7"/>
        <v/>
      </c>
      <c r="BV19" s="4" t="str">
        <f t="shared" si="7"/>
        <v/>
      </c>
      <c r="BW19" s="4" t="str">
        <f t="shared" si="7"/>
        <v/>
      </c>
    </row>
    <row r="20" spans="1:75" ht="17" hidden="1" customHeight="1" x14ac:dyDescent="0.35">
      <c r="A20">
        <v>11</v>
      </c>
      <c r="B20" s="4"/>
      <c r="C20" s="4"/>
      <c r="D20" s="4"/>
      <c r="E20" s="6">
        <f t="shared" si="2"/>
        <v>0</v>
      </c>
      <c r="F20" s="4"/>
      <c r="G20" s="4"/>
      <c r="H20" s="5"/>
      <c r="I20" s="5"/>
      <c r="J20" s="5"/>
      <c r="K20" s="5"/>
      <c r="L20" s="5"/>
      <c r="M20" s="5"/>
      <c r="N20" s="5"/>
      <c r="O20" s="5"/>
      <c r="P20" s="5"/>
      <c r="Q20" s="5"/>
      <c r="R20" s="5"/>
      <c r="S20" s="5"/>
      <c r="T20" s="5"/>
      <c r="U20" s="5"/>
      <c r="V20" s="5"/>
      <c r="W20" s="5"/>
      <c r="X20" s="5"/>
      <c r="Y20" s="5"/>
      <c r="Z20" s="5"/>
      <c r="AA20" s="5"/>
      <c r="AB20" s="5"/>
      <c r="AC20" s="5"/>
      <c r="AE20" s="4"/>
      <c r="AF20" s="4"/>
      <c r="AG20" s="4"/>
      <c r="AH20" s="4"/>
      <c r="AI20" s="4"/>
      <c r="AJ20" s="4"/>
      <c r="AK20" s="4"/>
      <c r="AL20" s="4"/>
      <c r="AM20" s="99"/>
      <c r="AN20" s="99"/>
      <c r="AO20" s="99" t="str">
        <f t="shared" si="14"/>
        <v/>
      </c>
      <c r="AP20" s="99" t="str">
        <f t="shared" si="14"/>
        <v/>
      </c>
      <c r="AQ20" s="99" t="str">
        <f t="shared" si="14"/>
        <v/>
      </c>
      <c r="AR20" s="99" t="str">
        <f t="shared" si="14"/>
        <v/>
      </c>
      <c r="AS20" s="99" t="str">
        <f t="shared" si="14"/>
        <v/>
      </c>
      <c r="AT20" s="99" t="str">
        <f t="shared" si="14"/>
        <v/>
      </c>
      <c r="AU20" s="99" t="str">
        <f t="shared" si="14"/>
        <v/>
      </c>
      <c r="AV20" s="99" t="str">
        <f t="shared" si="14"/>
        <v/>
      </c>
      <c r="AW20" s="99" t="str">
        <f t="shared" si="14"/>
        <v/>
      </c>
      <c r="AX20" s="99" t="str">
        <f t="shared" si="14"/>
        <v/>
      </c>
      <c r="AY20" s="4" t="str">
        <f t="shared" si="14"/>
        <v/>
      </c>
      <c r="AZ20" s="4" t="str">
        <f t="shared" si="14"/>
        <v/>
      </c>
      <c r="BB20" s="4"/>
      <c r="BC20" s="4"/>
      <c r="BD20" s="4"/>
      <c r="BE20" s="4"/>
      <c r="BF20" s="4"/>
      <c r="BG20" s="4" t="str">
        <f t="shared" si="10"/>
        <v/>
      </c>
      <c r="BH20" s="4" t="str">
        <f t="shared" si="10"/>
        <v/>
      </c>
      <c r="BI20" s="4" t="str">
        <f t="shared" si="10"/>
        <v/>
      </c>
      <c r="BJ20" s="4" t="str">
        <f t="shared" si="10"/>
        <v/>
      </c>
      <c r="BK20" s="4" t="str">
        <f t="shared" si="10"/>
        <v/>
      </c>
      <c r="BL20" s="4" t="str">
        <f t="shared" si="7"/>
        <v/>
      </c>
      <c r="BM20" s="4" t="str">
        <f t="shared" si="7"/>
        <v/>
      </c>
      <c r="BN20" s="4" t="str">
        <f t="shared" si="7"/>
        <v/>
      </c>
      <c r="BO20" s="4" t="str">
        <f t="shared" si="7"/>
        <v/>
      </c>
      <c r="BP20" s="4" t="str">
        <f t="shared" si="7"/>
        <v/>
      </c>
      <c r="BQ20" s="4" t="str">
        <f t="shared" si="7"/>
        <v/>
      </c>
      <c r="BR20" s="4" t="str">
        <f t="shared" si="7"/>
        <v/>
      </c>
      <c r="BS20" s="4" t="str">
        <f t="shared" si="7"/>
        <v/>
      </c>
      <c r="BT20" s="4" t="str">
        <f t="shared" si="7"/>
        <v/>
      </c>
      <c r="BU20" s="4" t="str">
        <f t="shared" si="7"/>
        <v/>
      </c>
      <c r="BV20" s="4" t="str">
        <f t="shared" si="7"/>
        <v/>
      </c>
      <c r="BW20" s="4" t="str">
        <f t="shared" si="7"/>
        <v/>
      </c>
    </row>
    <row r="21" spans="1:75" ht="17" hidden="1" customHeight="1" x14ac:dyDescent="0.35">
      <c r="A21">
        <v>12</v>
      </c>
      <c r="B21" s="4"/>
      <c r="C21" s="4"/>
      <c r="D21" s="4"/>
      <c r="E21" s="6">
        <f t="shared" si="2"/>
        <v>0</v>
      </c>
      <c r="F21" s="4"/>
      <c r="G21" s="4"/>
      <c r="H21" s="5"/>
      <c r="I21" s="5"/>
      <c r="J21" s="5"/>
      <c r="K21" s="5"/>
      <c r="L21" s="5"/>
      <c r="M21" s="5"/>
      <c r="N21" s="5"/>
      <c r="O21" s="5"/>
      <c r="P21" s="5"/>
      <c r="Q21" s="5"/>
      <c r="R21" s="5"/>
      <c r="S21" s="5"/>
      <c r="T21" s="5"/>
      <c r="U21" s="5"/>
      <c r="V21" s="5"/>
      <c r="W21" s="5"/>
      <c r="X21" s="5"/>
      <c r="Y21" s="5"/>
      <c r="Z21" s="5"/>
      <c r="AA21" s="5"/>
      <c r="AB21" s="5"/>
      <c r="AC21" s="5"/>
      <c r="AE21" s="4"/>
      <c r="AF21" s="4"/>
      <c r="AG21" s="4"/>
      <c r="AH21" s="4"/>
      <c r="AI21" s="4"/>
      <c r="AJ21" s="4"/>
      <c r="AK21" s="4"/>
      <c r="AL21" s="4"/>
      <c r="AM21" s="99"/>
      <c r="AN21" s="99"/>
      <c r="AO21" s="99" t="str">
        <f t="shared" si="14"/>
        <v/>
      </c>
      <c r="AP21" s="99" t="str">
        <f t="shared" si="14"/>
        <v/>
      </c>
      <c r="AQ21" s="99" t="str">
        <f t="shared" si="14"/>
        <v/>
      </c>
      <c r="AR21" s="99" t="str">
        <f t="shared" si="14"/>
        <v/>
      </c>
      <c r="AS21" s="99" t="str">
        <f t="shared" si="14"/>
        <v/>
      </c>
      <c r="AT21" s="99" t="str">
        <f t="shared" si="14"/>
        <v/>
      </c>
      <c r="AU21" s="99" t="str">
        <f t="shared" si="14"/>
        <v/>
      </c>
      <c r="AV21" s="99" t="str">
        <f t="shared" si="14"/>
        <v/>
      </c>
      <c r="AW21" s="99" t="str">
        <f t="shared" si="14"/>
        <v/>
      </c>
      <c r="AX21" s="99" t="str">
        <f t="shared" si="14"/>
        <v/>
      </c>
      <c r="AY21" s="4" t="str">
        <f t="shared" si="14"/>
        <v/>
      </c>
      <c r="AZ21" s="4" t="str">
        <f t="shared" si="14"/>
        <v/>
      </c>
      <c r="BB21" s="4"/>
      <c r="BC21" s="4"/>
      <c r="BD21" s="4"/>
      <c r="BE21" s="4"/>
      <c r="BF21" s="4"/>
      <c r="BG21" s="4" t="str">
        <f t="shared" si="10"/>
        <v/>
      </c>
      <c r="BH21" s="4" t="str">
        <f t="shared" si="10"/>
        <v/>
      </c>
      <c r="BI21" s="4" t="str">
        <f t="shared" si="10"/>
        <v/>
      </c>
      <c r="BJ21" s="4" t="str">
        <f t="shared" si="10"/>
        <v/>
      </c>
      <c r="BK21" s="4" t="str">
        <f t="shared" si="10"/>
        <v/>
      </c>
      <c r="BL21" s="4" t="str">
        <f t="shared" si="7"/>
        <v/>
      </c>
      <c r="BM21" s="4" t="str">
        <f t="shared" si="7"/>
        <v/>
      </c>
      <c r="BN21" s="4" t="str">
        <f t="shared" si="7"/>
        <v/>
      </c>
      <c r="BO21" s="4" t="str">
        <f t="shared" si="7"/>
        <v/>
      </c>
      <c r="BP21" s="4" t="str">
        <f t="shared" si="7"/>
        <v/>
      </c>
      <c r="BQ21" s="4" t="str">
        <f t="shared" si="7"/>
        <v/>
      </c>
      <c r="BR21" s="4" t="str">
        <f t="shared" si="7"/>
        <v/>
      </c>
      <c r="BS21" s="4" t="str">
        <f t="shared" si="7"/>
        <v/>
      </c>
      <c r="BT21" s="4" t="str">
        <f t="shared" si="7"/>
        <v/>
      </c>
      <c r="BU21" s="4" t="str">
        <f t="shared" si="7"/>
        <v/>
      </c>
      <c r="BV21" s="4" t="str">
        <f t="shared" si="7"/>
        <v/>
      </c>
      <c r="BW21" s="4" t="str">
        <f t="shared" si="7"/>
        <v/>
      </c>
    </row>
    <row r="22" spans="1:75" ht="17" hidden="1" customHeight="1" x14ac:dyDescent="0.35">
      <c r="A22">
        <v>13</v>
      </c>
      <c r="B22" s="4"/>
      <c r="C22" s="4"/>
      <c r="D22" s="4"/>
      <c r="E22" s="6">
        <f t="shared" si="2"/>
        <v>0</v>
      </c>
      <c r="F22" s="4"/>
      <c r="G22" s="4"/>
      <c r="H22" s="5"/>
      <c r="I22" s="5"/>
      <c r="J22" s="5"/>
      <c r="K22" s="5"/>
      <c r="L22" s="5"/>
      <c r="M22" s="5"/>
      <c r="N22" s="5"/>
      <c r="O22" s="5"/>
      <c r="P22" s="5"/>
      <c r="Q22" s="5"/>
      <c r="R22" s="5"/>
      <c r="S22" s="5"/>
      <c r="T22" s="5"/>
      <c r="U22" s="5"/>
      <c r="V22" s="5"/>
      <c r="W22" s="5"/>
      <c r="X22" s="5"/>
      <c r="Y22" s="5"/>
      <c r="Z22" s="5"/>
      <c r="AA22" s="5"/>
      <c r="AB22" s="5"/>
      <c r="AC22" s="5"/>
      <c r="AE22" s="4"/>
      <c r="AF22" s="4"/>
      <c r="AG22" s="4"/>
      <c r="AH22" s="4"/>
      <c r="AI22" s="4"/>
      <c r="AJ22" s="4"/>
      <c r="AK22" s="4"/>
      <c r="AL22" s="4"/>
      <c r="AM22" s="99"/>
      <c r="AN22" s="99"/>
      <c r="AO22" s="99" t="str">
        <f t="shared" si="14"/>
        <v/>
      </c>
      <c r="AP22" s="99" t="str">
        <f t="shared" si="14"/>
        <v/>
      </c>
      <c r="AQ22" s="99" t="str">
        <f t="shared" si="14"/>
        <v/>
      </c>
      <c r="AR22" s="99" t="str">
        <f t="shared" si="14"/>
        <v/>
      </c>
      <c r="AS22" s="99" t="str">
        <f t="shared" si="14"/>
        <v/>
      </c>
      <c r="AT22" s="99" t="str">
        <f t="shared" si="14"/>
        <v/>
      </c>
      <c r="AU22" s="99" t="str">
        <f t="shared" si="14"/>
        <v/>
      </c>
      <c r="AV22" s="99" t="str">
        <f t="shared" si="14"/>
        <v/>
      </c>
      <c r="AW22" s="99" t="str">
        <f t="shared" si="14"/>
        <v/>
      </c>
      <c r="AX22" s="99" t="str">
        <f t="shared" si="14"/>
        <v/>
      </c>
      <c r="AY22" s="4" t="str">
        <f t="shared" si="14"/>
        <v/>
      </c>
      <c r="AZ22" s="4" t="str">
        <f t="shared" si="14"/>
        <v/>
      </c>
      <c r="BB22" s="4"/>
      <c r="BC22" s="4"/>
      <c r="BD22" s="4"/>
      <c r="BE22" s="4"/>
      <c r="BF22" s="4"/>
      <c r="BG22" s="4" t="str">
        <f t="shared" si="10"/>
        <v/>
      </c>
      <c r="BH22" s="4" t="str">
        <f t="shared" si="10"/>
        <v/>
      </c>
      <c r="BI22" s="4" t="str">
        <f t="shared" si="10"/>
        <v/>
      </c>
      <c r="BJ22" s="4" t="str">
        <f t="shared" si="10"/>
        <v/>
      </c>
      <c r="BK22" s="4" t="str">
        <f t="shared" si="10"/>
        <v/>
      </c>
      <c r="BL22" s="4" t="str">
        <f t="shared" si="7"/>
        <v/>
      </c>
      <c r="BM22" s="4" t="str">
        <f t="shared" si="7"/>
        <v/>
      </c>
      <c r="BN22" s="4" t="str">
        <f t="shared" si="7"/>
        <v/>
      </c>
      <c r="BO22" s="4" t="str">
        <f t="shared" si="7"/>
        <v/>
      </c>
      <c r="BP22" s="4" t="str">
        <f t="shared" si="7"/>
        <v/>
      </c>
      <c r="BQ22" s="4" t="str">
        <f t="shared" si="7"/>
        <v/>
      </c>
      <c r="BR22" s="4" t="str">
        <f t="shared" si="7"/>
        <v/>
      </c>
      <c r="BS22" s="4" t="str">
        <f t="shared" si="7"/>
        <v/>
      </c>
      <c r="BT22" s="4" t="str">
        <f t="shared" si="7"/>
        <v/>
      </c>
      <c r="BU22" s="4" t="str">
        <f t="shared" si="7"/>
        <v/>
      </c>
      <c r="BV22" s="4" t="str">
        <f t="shared" si="7"/>
        <v/>
      </c>
      <c r="BW22" s="4" t="str">
        <f t="shared" si="7"/>
        <v/>
      </c>
    </row>
    <row r="23" spans="1:75" ht="17" hidden="1" customHeight="1" x14ac:dyDescent="0.35">
      <c r="A23">
        <v>14</v>
      </c>
      <c r="B23" s="4"/>
      <c r="C23" s="4"/>
      <c r="D23" s="4"/>
      <c r="E23" s="6">
        <f t="shared" si="2"/>
        <v>0</v>
      </c>
      <c r="F23" s="4"/>
      <c r="G23" s="4"/>
      <c r="H23" s="5"/>
      <c r="I23" s="5"/>
      <c r="J23" s="5"/>
      <c r="K23" s="5"/>
      <c r="L23" s="5"/>
      <c r="M23" s="5"/>
      <c r="N23" s="5"/>
      <c r="O23" s="5"/>
      <c r="P23" s="5"/>
      <c r="Q23" s="5"/>
      <c r="R23" s="5"/>
      <c r="S23" s="5"/>
      <c r="T23" s="5"/>
      <c r="U23" s="5"/>
      <c r="V23" s="5"/>
      <c r="W23" s="5"/>
      <c r="X23" s="5"/>
      <c r="Y23" s="5"/>
      <c r="Z23" s="5"/>
      <c r="AA23" s="5"/>
      <c r="AB23" s="5"/>
      <c r="AC23" s="5"/>
      <c r="AE23" s="4"/>
      <c r="AF23" s="4"/>
      <c r="AG23" s="4"/>
      <c r="AH23" s="4"/>
      <c r="AI23" s="4"/>
      <c r="AJ23" s="4"/>
      <c r="AK23" s="4"/>
      <c r="AL23" s="4"/>
      <c r="AM23" s="99"/>
      <c r="AN23" s="99"/>
      <c r="AO23" s="99" t="str">
        <f t="shared" si="14"/>
        <v/>
      </c>
      <c r="AP23" s="99" t="str">
        <f t="shared" si="14"/>
        <v/>
      </c>
      <c r="AQ23" s="99" t="str">
        <f t="shared" si="14"/>
        <v/>
      </c>
      <c r="AR23" s="99" t="str">
        <f t="shared" si="14"/>
        <v/>
      </c>
      <c r="AS23" s="99" t="str">
        <f t="shared" si="14"/>
        <v/>
      </c>
      <c r="AT23" s="99" t="str">
        <f t="shared" si="14"/>
        <v/>
      </c>
      <c r="AU23" s="99" t="str">
        <f t="shared" si="14"/>
        <v/>
      </c>
      <c r="AV23" s="99" t="str">
        <f t="shared" si="14"/>
        <v/>
      </c>
      <c r="AW23" s="99" t="str">
        <f t="shared" si="14"/>
        <v/>
      </c>
      <c r="AX23" s="99" t="str">
        <f t="shared" si="14"/>
        <v/>
      </c>
      <c r="AY23" s="4" t="str">
        <f t="shared" si="14"/>
        <v/>
      </c>
      <c r="AZ23" s="4" t="str">
        <f t="shared" si="14"/>
        <v/>
      </c>
      <c r="BB23" s="4"/>
      <c r="BC23" s="4"/>
      <c r="BD23" s="4"/>
      <c r="BE23" s="4"/>
      <c r="BF23" s="4"/>
      <c r="BG23" s="4" t="str">
        <f t="shared" si="10"/>
        <v/>
      </c>
      <c r="BH23" s="4" t="str">
        <f t="shared" si="10"/>
        <v/>
      </c>
      <c r="BI23" s="4" t="str">
        <f t="shared" si="10"/>
        <v/>
      </c>
      <c r="BJ23" s="4" t="str">
        <f t="shared" si="10"/>
        <v/>
      </c>
      <c r="BK23" s="4" t="str">
        <f t="shared" si="10"/>
        <v/>
      </c>
      <c r="BL23" s="4" t="str">
        <f t="shared" si="7"/>
        <v/>
      </c>
      <c r="BM23" s="4" t="str">
        <f t="shared" si="7"/>
        <v/>
      </c>
      <c r="BN23" s="4" t="str">
        <f t="shared" si="7"/>
        <v/>
      </c>
      <c r="BO23" s="4" t="str">
        <f t="shared" si="7"/>
        <v/>
      </c>
      <c r="BP23" s="4" t="str">
        <f t="shared" si="7"/>
        <v/>
      </c>
      <c r="BQ23" s="4" t="str">
        <f t="shared" si="7"/>
        <v/>
      </c>
      <c r="BR23" s="4" t="str">
        <f t="shared" si="7"/>
        <v/>
      </c>
      <c r="BS23" s="4" t="str">
        <f t="shared" si="7"/>
        <v/>
      </c>
      <c r="BT23" s="4" t="str">
        <f t="shared" si="7"/>
        <v/>
      </c>
      <c r="BU23" s="4" t="str">
        <f t="shared" si="7"/>
        <v/>
      </c>
      <c r="BV23" s="4" t="str">
        <f t="shared" si="7"/>
        <v/>
      </c>
      <c r="BW23" s="4" t="str">
        <f t="shared" si="7"/>
        <v/>
      </c>
    </row>
    <row r="24" spans="1:75" ht="17" hidden="1" customHeight="1" x14ac:dyDescent="0.35">
      <c r="A24">
        <v>15</v>
      </c>
      <c r="B24" s="4"/>
      <c r="C24" s="4"/>
      <c r="D24" s="4"/>
      <c r="E24" s="6">
        <f t="shared" si="2"/>
        <v>0</v>
      </c>
      <c r="F24" s="4"/>
      <c r="G24" s="4"/>
      <c r="H24" s="5"/>
      <c r="I24" s="5"/>
      <c r="J24" s="5"/>
      <c r="K24" s="5"/>
      <c r="L24" s="5"/>
      <c r="M24" s="5"/>
      <c r="N24" s="5"/>
      <c r="O24" s="5"/>
      <c r="P24" s="5"/>
      <c r="Q24" s="5"/>
      <c r="R24" s="5"/>
      <c r="S24" s="5"/>
      <c r="T24" s="5"/>
      <c r="U24" s="5"/>
      <c r="V24" s="5"/>
      <c r="W24" s="5"/>
      <c r="X24" s="5"/>
      <c r="Y24" s="5"/>
      <c r="Z24" s="5"/>
      <c r="AA24" s="5"/>
      <c r="AB24" s="5"/>
      <c r="AC24" s="5"/>
      <c r="AE24" s="4"/>
      <c r="AF24" s="4"/>
      <c r="AG24" s="4"/>
      <c r="AH24" s="4"/>
      <c r="AI24" s="4"/>
      <c r="AJ24" s="4"/>
      <c r="AK24" s="4"/>
      <c r="AL24" s="4"/>
      <c r="AM24" s="99"/>
      <c r="AN24" s="99"/>
      <c r="AO24" s="99" t="str">
        <f t="shared" si="14"/>
        <v/>
      </c>
      <c r="AP24" s="99" t="str">
        <f t="shared" si="14"/>
        <v/>
      </c>
      <c r="AQ24" s="99" t="str">
        <f t="shared" si="14"/>
        <v/>
      </c>
      <c r="AR24" s="99" t="str">
        <f t="shared" si="14"/>
        <v/>
      </c>
      <c r="AS24" s="99" t="str">
        <f t="shared" si="14"/>
        <v/>
      </c>
      <c r="AT24" s="99" t="str">
        <f t="shared" si="14"/>
        <v/>
      </c>
      <c r="AU24" s="99" t="str">
        <f t="shared" si="14"/>
        <v/>
      </c>
      <c r="AV24" s="99" t="str">
        <f t="shared" si="14"/>
        <v/>
      </c>
      <c r="AW24" s="99" t="str">
        <f t="shared" si="14"/>
        <v/>
      </c>
      <c r="AX24" s="99" t="str">
        <f t="shared" si="14"/>
        <v/>
      </c>
      <c r="AY24" s="4" t="str">
        <f t="shared" si="14"/>
        <v/>
      </c>
      <c r="AZ24" s="4" t="str">
        <f t="shared" si="14"/>
        <v/>
      </c>
      <c r="BB24" s="4"/>
      <c r="BC24" s="4"/>
      <c r="BD24" s="4"/>
      <c r="BE24" s="4"/>
      <c r="BF24" s="4"/>
      <c r="BG24" s="4" t="str">
        <f t="shared" si="10"/>
        <v/>
      </c>
      <c r="BH24" s="4" t="str">
        <f t="shared" si="10"/>
        <v/>
      </c>
      <c r="BI24" s="4" t="str">
        <f t="shared" si="10"/>
        <v/>
      </c>
      <c r="BJ24" s="4" t="str">
        <f t="shared" si="10"/>
        <v/>
      </c>
      <c r="BK24" s="4" t="str">
        <f t="shared" si="10"/>
        <v/>
      </c>
      <c r="BL24" s="4" t="str">
        <f t="shared" si="7"/>
        <v/>
      </c>
      <c r="BM24" s="4" t="str">
        <f t="shared" si="7"/>
        <v/>
      </c>
      <c r="BN24" s="4" t="str">
        <f t="shared" si="7"/>
        <v/>
      </c>
      <c r="BO24" s="4" t="str">
        <f t="shared" si="7"/>
        <v/>
      </c>
      <c r="BP24" s="4" t="str">
        <f t="shared" si="7"/>
        <v/>
      </c>
      <c r="BQ24" s="4" t="str">
        <f t="shared" si="7"/>
        <v/>
      </c>
      <c r="BR24" s="4" t="str">
        <f t="shared" si="7"/>
        <v/>
      </c>
      <c r="BS24" s="4" t="str">
        <f t="shared" si="7"/>
        <v/>
      </c>
      <c r="BT24" s="4" t="str">
        <f t="shared" si="7"/>
        <v/>
      </c>
      <c r="BU24" s="4" t="str">
        <f t="shared" si="7"/>
        <v/>
      </c>
      <c r="BV24" s="4" t="str">
        <f t="shared" si="7"/>
        <v/>
      </c>
      <c r="BW24" s="4" t="str">
        <f t="shared" si="7"/>
        <v/>
      </c>
    </row>
    <row r="25" spans="1:75" ht="17" hidden="1" customHeight="1" x14ac:dyDescent="0.35">
      <c r="A25">
        <v>16</v>
      </c>
      <c r="B25" s="4"/>
      <c r="C25" s="4"/>
      <c r="D25" s="4"/>
      <c r="E25" s="6">
        <f t="shared" si="2"/>
        <v>0</v>
      </c>
      <c r="F25" s="4"/>
      <c r="G25" s="4"/>
      <c r="H25" s="5"/>
      <c r="I25" s="5"/>
      <c r="J25" s="5"/>
      <c r="K25" s="5"/>
      <c r="L25" s="5"/>
      <c r="M25" s="5"/>
      <c r="N25" s="5"/>
      <c r="O25" s="5"/>
      <c r="P25" s="5"/>
      <c r="Q25" s="5"/>
      <c r="R25" s="5"/>
      <c r="S25" s="5"/>
      <c r="T25" s="5"/>
      <c r="U25" s="5"/>
      <c r="V25" s="5"/>
      <c r="W25" s="5"/>
      <c r="X25" s="5"/>
      <c r="Y25" s="5"/>
      <c r="Z25" s="5"/>
      <c r="AA25" s="5"/>
      <c r="AB25" s="5"/>
      <c r="AC25" s="5"/>
      <c r="AE25" s="4"/>
      <c r="AF25" s="4"/>
      <c r="AG25" s="4"/>
      <c r="AH25" s="4"/>
      <c r="AI25" s="4"/>
      <c r="AJ25" s="4"/>
      <c r="AK25" s="4"/>
      <c r="AL25" s="4"/>
      <c r="AM25" s="99"/>
      <c r="AN25" s="99"/>
      <c r="AO25" s="99" t="str">
        <f t="shared" si="14"/>
        <v/>
      </c>
      <c r="AP25" s="99" t="str">
        <f t="shared" si="14"/>
        <v/>
      </c>
      <c r="AQ25" s="99" t="str">
        <f t="shared" si="14"/>
        <v/>
      </c>
      <c r="AR25" s="99" t="str">
        <f t="shared" si="14"/>
        <v/>
      </c>
      <c r="AS25" s="99" t="str">
        <f t="shared" si="14"/>
        <v/>
      </c>
      <c r="AT25" s="99" t="str">
        <f t="shared" si="14"/>
        <v/>
      </c>
      <c r="AU25" s="99" t="str">
        <f t="shared" si="14"/>
        <v/>
      </c>
      <c r="AV25" s="99" t="str">
        <f t="shared" si="14"/>
        <v/>
      </c>
      <c r="AW25" s="99" t="str">
        <f t="shared" si="14"/>
        <v/>
      </c>
      <c r="AX25" s="99" t="str">
        <f t="shared" si="14"/>
        <v/>
      </c>
      <c r="AY25" s="4" t="str">
        <f t="shared" si="14"/>
        <v/>
      </c>
      <c r="AZ25" s="4" t="str">
        <f t="shared" si="14"/>
        <v/>
      </c>
      <c r="BB25" s="4"/>
      <c r="BC25" s="4"/>
      <c r="BD25" s="4"/>
      <c r="BE25" s="4"/>
      <c r="BF25" s="4"/>
      <c r="BG25" s="4" t="str">
        <f t="shared" si="10"/>
        <v/>
      </c>
      <c r="BH25" s="4" t="str">
        <f t="shared" si="10"/>
        <v/>
      </c>
      <c r="BI25" s="4" t="str">
        <f t="shared" si="10"/>
        <v/>
      </c>
      <c r="BJ25" s="4" t="str">
        <f t="shared" si="10"/>
        <v/>
      </c>
      <c r="BK25" s="4" t="str">
        <f t="shared" si="10"/>
        <v/>
      </c>
      <c r="BL25" s="4" t="str">
        <f t="shared" si="7"/>
        <v/>
      </c>
      <c r="BM25" s="4" t="str">
        <f t="shared" si="7"/>
        <v/>
      </c>
      <c r="BN25" s="4" t="str">
        <f t="shared" si="7"/>
        <v/>
      </c>
      <c r="BO25" s="4" t="str">
        <f t="shared" si="7"/>
        <v/>
      </c>
      <c r="BP25" s="4" t="str">
        <f t="shared" si="7"/>
        <v/>
      </c>
      <c r="BQ25" s="4" t="str">
        <f t="shared" si="7"/>
        <v/>
      </c>
      <c r="BR25" s="4" t="str">
        <f t="shared" si="7"/>
        <v/>
      </c>
      <c r="BS25" s="4" t="str">
        <f t="shared" si="7"/>
        <v/>
      </c>
      <c r="BT25" s="4" t="str">
        <f t="shared" si="7"/>
        <v/>
      </c>
      <c r="BU25" s="4" t="str">
        <f t="shared" si="7"/>
        <v/>
      </c>
      <c r="BV25" s="4" t="str">
        <f t="shared" si="7"/>
        <v/>
      </c>
      <c r="BW25" s="4" t="str">
        <f t="shared" si="7"/>
        <v/>
      </c>
    </row>
    <row r="26" spans="1:75" ht="17" hidden="1" customHeight="1" x14ac:dyDescent="0.35">
      <c r="A26">
        <v>17</v>
      </c>
      <c r="B26" s="4"/>
      <c r="C26" s="4"/>
      <c r="D26" s="4"/>
      <c r="E26" s="6">
        <f t="shared" si="2"/>
        <v>0</v>
      </c>
      <c r="F26" s="4"/>
      <c r="G26" s="4"/>
      <c r="H26" s="5"/>
      <c r="I26" s="5"/>
      <c r="J26" s="5"/>
      <c r="K26" s="5"/>
      <c r="L26" s="5"/>
      <c r="M26" s="5"/>
      <c r="N26" s="5"/>
      <c r="O26" s="5"/>
      <c r="P26" s="5"/>
      <c r="Q26" s="5"/>
      <c r="R26" s="5"/>
      <c r="S26" s="5"/>
      <c r="T26" s="5"/>
      <c r="U26" s="5"/>
      <c r="V26" s="5"/>
      <c r="W26" s="5"/>
      <c r="X26" s="5"/>
      <c r="Y26" s="5"/>
      <c r="Z26" s="5"/>
      <c r="AA26" s="5"/>
      <c r="AB26" s="5"/>
      <c r="AC26" s="5"/>
      <c r="AE26" s="4"/>
      <c r="AF26" s="4"/>
      <c r="AG26" s="4"/>
      <c r="AH26" s="4"/>
      <c r="AI26" s="4"/>
      <c r="AJ26" s="4"/>
      <c r="AK26" s="4"/>
      <c r="AL26" s="4"/>
      <c r="AM26" s="99"/>
      <c r="AN26" s="99"/>
      <c r="AO26" s="99" t="str">
        <f t="shared" si="14"/>
        <v/>
      </c>
      <c r="AP26" s="99" t="str">
        <f t="shared" si="14"/>
        <v/>
      </c>
      <c r="AQ26" s="99" t="str">
        <f t="shared" si="14"/>
        <v/>
      </c>
      <c r="AR26" s="99" t="str">
        <f t="shared" si="14"/>
        <v/>
      </c>
      <c r="AS26" s="99" t="str">
        <f t="shared" si="14"/>
        <v/>
      </c>
      <c r="AT26" s="99" t="str">
        <f t="shared" si="14"/>
        <v/>
      </c>
      <c r="AU26" s="99" t="str">
        <f t="shared" si="14"/>
        <v/>
      </c>
      <c r="AV26" s="99" t="str">
        <f t="shared" si="14"/>
        <v/>
      </c>
      <c r="AW26" s="99" t="str">
        <f t="shared" si="14"/>
        <v/>
      </c>
      <c r="AX26" s="99" t="str">
        <f t="shared" si="14"/>
        <v/>
      </c>
      <c r="AY26" s="4" t="str">
        <f t="shared" si="14"/>
        <v/>
      </c>
      <c r="AZ26" s="4" t="str">
        <f t="shared" si="14"/>
        <v/>
      </c>
      <c r="BB26" s="4"/>
      <c r="BC26" s="4"/>
      <c r="BD26" s="4"/>
      <c r="BE26" s="4"/>
      <c r="BF26" s="4"/>
      <c r="BG26" s="4" t="str">
        <f t="shared" si="10"/>
        <v/>
      </c>
      <c r="BH26" s="4" t="str">
        <f t="shared" si="10"/>
        <v/>
      </c>
      <c r="BI26" s="4" t="str">
        <f t="shared" si="10"/>
        <v/>
      </c>
      <c r="BJ26" s="4" t="str">
        <f t="shared" si="10"/>
        <v/>
      </c>
      <c r="BK26" s="4" t="str">
        <f t="shared" si="10"/>
        <v/>
      </c>
      <c r="BL26" s="4" t="str">
        <f t="shared" si="10"/>
        <v/>
      </c>
      <c r="BM26" s="4" t="str">
        <f t="shared" si="10"/>
        <v/>
      </c>
      <c r="BN26" s="4" t="str">
        <f t="shared" si="10"/>
        <v/>
      </c>
      <c r="BO26" s="4" t="str">
        <f t="shared" si="10"/>
        <v/>
      </c>
      <c r="BP26" s="4" t="str">
        <f t="shared" si="10"/>
        <v/>
      </c>
      <c r="BQ26" s="4" t="str">
        <f t="shared" si="10"/>
        <v/>
      </c>
      <c r="BR26" s="4" t="str">
        <f t="shared" si="10"/>
        <v/>
      </c>
      <c r="BS26" s="4" t="str">
        <f t="shared" si="10"/>
        <v/>
      </c>
      <c r="BT26" s="4" t="str">
        <f t="shared" si="10"/>
        <v/>
      </c>
      <c r="BU26" s="4" t="str">
        <f t="shared" si="10"/>
        <v/>
      </c>
      <c r="BV26" s="4" t="str">
        <f t="shared" si="10"/>
        <v/>
      </c>
      <c r="BW26" s="4" t="str">
        <f t="shared" ref="BW26:BW27" si="15">IF(AC26=0,"","*")</f>
        <v/>
      </c>
    </row>
    <row r="27" spans="1:75" ht="17" hidden="1" customHeight="1" x14ac:dyDescent="0.35">
      <c r="A27">
        <v>18</v>
      </c>
      <c r="B27" s="4"/>
      <c r="C27" s="4"/>
      <c r="D27" s="4"/>
      <c r="E27" s="6">
        <f t="shared" si="2"/>
        <v>0</v>
      </c>
      <c r="F27" s="4"/>
      <c r="G27" s="4"/>
      <c r="H27" s="5"/>
      <c r="I27" s="5"/>
      <c r="J27" s="5"/>
      <c r="K27" s="5"/>
      <c r="L27" s="5"/>
      <c r="M27" s="5"/>
      <c r="N27" s="5"/>
      <c r="O27" s="5"/>
      <c r="P27" s="5"/>
      <c r="Q27" s="5"/>
      <c r="R27" s="5"/>
      <c r="S27" s="5"/>
      <c r="T27" s="5"/>
      <c r="U27" s="5"/>
      <c r="V27" s="5"/>
      <c r="W27" s="5"/>
      <c r="X27" s="5"/>
      <c r="Y27" s="5"/>
      <c r="Z27" s="5"/>
      <c r="AA27" s="5"/>
      <c r="AB27" s="5"/>
      <c r="AC27" s="5"/>
      <c r="AE27" s="4"/>
      <c r="AF27" s="4"/>
      <c r="AG27" s="4"/>
      <c r="AH27" s="4"/>
      <c r="AI27" s="4"/>
      <c r="AJ27" s="4"/>
      <c r="AK27" s="4"/>
      <c r="AL27" s="4"/>
      <c r="AM27" s="99"/>
      <c r="AN27" s="99"/>
      <c r="AO27" s="99" t="str">
        <f t="shared" si="14"/>
        <v/>
      </c>
      <c r="AP27" s="99" t="str">
        <f t="shared" si="14"/>
        <v/>
      </c>
      <c r="AQ27" s="99" t="str">
        <f t="shared" si="14"/>
        <v/>
      </c>
      <c r="AR27" s="99" t="str">
        <f t="shared" si="14"/>
        <v/>
      </c>
      <c r="AS27" s="99" t="str">
        <f t="shared" si="14"/>
        <v/>
      </c>
      <c r="AT27" s="99" t="str">
        <f t="shared" si="14"/>
        <v/>
      </c>
      <c r="AU27" s="99" t="str">
        <f t="shared" si="14"/>
        <v/>
      </c>
      <c r="AV27" s="99" t="str">
        <f t="shared" si="14"/>
        <v/>
      </c>
      <c r="AW27" s="99" t="str">
        <f t="shared" si="14"/>
        <v/>
      </c>
      <c r="AX27" s="99" t="str">
        <f t="shared" si="14"/>
        <v/>
      </c>
      <c r="AY27" s="4" t="str">
        <f t="shared" si="14"/>
        <v/>
      </c>
      <c r="AZ27" s="4" t="str">
        <f t="shared" si="14"/>
        <v/>
      </c>
      <c r="BB27" s="4"/>
      <c r="BC27" s="4"/>
      <c r="BD27" s="4"/>
      <c r="BE27" s="4"/>
      <c r="BF27" s="4"/>
      <c r="BG27" s="4" t="str">
        <f t="shared" ref="BG27:BV27" si="16">IF(M27=0,"","*")</f>
        <v/>
      </c>
      <c r="BH27" s="4" t="str">
        <f t="shared" si="16"/>
        <v/>
      </c>
      <c r="BI27" s="4" t="str">
        <f t="shared" si="16"/>
        <v/>
      </c>
      <c r="BJ27" s="4" t="str">
        <f t="shared" si="16"/>
        <v/>
      </c>
      <c r="BK27" s="4" t="str">
        <f t="shared" si="16"/>
        <v/>
      </c>
      <c r="BL27" s="4" t="str">
        <f t="shared" si="16"/>
        <v/>
      </c>
      <c r="BM27" s="4" t="str">
        <f t="shared" si="16"/>
        <v/>
      </c>
      <c r="BN27" s="4" t="str">
        <f t="shared" si="16"/>
        <v/>
      </c>
      <c r="BO27" s="4" t="str">
        <f t="shared" si="16"/>
        <v/>
      </c>
      <c r="BP27" s="4" t="str">
        <f t="shared" si="16"/>
        <v/>
      </c>
      <c r="BQ27" s="4" t="str">
        <f t="shared" si="16"/>
        <v/>
      </c>
      <c r="BR27" s="4" t="str">
        <f t="shared" si="16"/>
        <v/>
      </c>
      <c r="BS27" s="4" t="str">
        <f t="shared" si="16"/>
        <v/>
      </c>
      <c r="BT27" s="4" t="str">
        <f t="shared" si="16"/>
        <v/>
      </c>
      <c r="BU27" s="4" t="str">
        <f t="shared" si="16"/>
        <v/>
      </c>
      <c r="BV27" s="4" t="str">
        <f t="shared" si="16"/>
        <v/>
      </c>
      <c r="BW27" s="4" t="str">
        <f t="shared" si="15"/>
        <v/>
      </c>
    </row>
    <row r="28" spans="1:75" ht="17" hidden="1" customHeight="1" x14ac:dyDescent="0.35">
      <c r="A28">
        <v>19</v>
      </c>
      <c r="B28" s="4"/>
      <c r="C28" s="4"/>
      <c r="D28" s="4"/>
      <c r="E28" s="6">
        <f t="shared" si="2"/>
        <v>0</v>
      </c>
      <c r="F28" s="4"/>
      <c r="G28" s="4"/>
      <c r="H28" s="5"/>
      <c r="I28" s="5"/>
      <c r="J28" s="5"/>
      <c r="K28" s="5"/>
      <c r="L28" s="5"/>
      <c r="M28" s="5"/>
      <c r="N28" s="5"/>
      <c r="O28" s="5"/>
      <c r="P28" s="5"/>
      <c r="Q28" s="5"/>
      <c r="R28" s="5"/>
      <c r="S28" s="5"/>
      <c r="T28" s="5"/>
      <c r="U28" s="5"/>
      <c r="V28" s="5"/>
      <c r="W28" s="5"/>
      <c r="X28" s="5"/>
      <c r="Y28" s="5"/>
      <c r="Z28" s="5"/>
      <c r="AA28" s="5"/>
      <c r="AB28" s="5"/>
      <c r="AC28" s="5"/>
      <c r="AE28" s="4"/>
      <c r="AF28" s="4"/>
      <c r="AG28" s="4"/>
      <c r="AH28" s="4"/>
      <c r="AI28" s="4"/>
      <c r="AJ28" s="4"/>
      <c r="AK28" s="4"/>
      <c r="AL28" s="4"/>
      <c r="AM28" s="99"/>
      <c r="AN28" s="99"/>
      <c r="AO28" s="99"/>
      <c r="AP28" s="99"/>
      <c r="AQ28" s="99"/>
      <c r="AR28" s="99"/>
      <c r="AS28" s="99"/>
      <c r="AT28" s="99"/>
      <c r="AU28" s="99"/>
      <c r="AV28" s="99"/>
      <c r="AW28" s="99"/>
      <c r="AX28" s="99"/>
      <c r="AY28" s="4"/>
      <c r="AZ28" s="4"/>
      <c r="BB28" s="4"/>
      <c r="BC28" s="4"/>
      <c r="BD28" s="4"/>
      <c r="BE28" s="4"/>
      <c r="BF28" s="4"/>
      <c r="BG28" s="4"/>
      <c r="BH28" s="4"/>
      <c r="BI28" s="4"/>
      <c r="BJ28" s="4"/>
      <c r="BK28" s="4"/>
      <c r="BL28" s="4"/>
      <c r="BM28" s="4"/>
      <c r="BN28" s="4"/>
      <c r="BO28" s="4"/>
      <c r="BP28" s="4"/>
      <c r="BQ28" s="4"/>
      <c r="BR28" s="4"/>
      <c r="BS28" s="4"/>
      <c r="BT28" s="4"/>
      <c r="BU28" s="4"/>
      <c r="BV28" s="4"/>
      <c r="BW28" s="4"/>
    </row>
    <row r="29" spans="1:75" ht="17" hidden="1" customHeight="1" x14ac:dyDescent="0.35">
      <c r="A29">
        <v>20</v>
      </c>
      <c r="B29" s="4"/>
      <c r="C29" s="4"/>
      <c r="D29" s="4"/>
      <c r="E29" s="6">
        <f t="shared" si="2"/>
        <v>0</v>
      </c>
      <c r="F29" s="4"/>
      <c r="G29" s="4"/>
      <c r="H29" s="5"/>
      <c r="I29" s="5"/>
      <c r="J29" s="5"/>
      <c r="K29" s="5"/>
      <c r="L29" s="5"/>
      <c r="M29" s="5"/>
      <c r="N29" s="5"/>
      <c r="O29" s="5"/>
      <c r="P29" s="5"/>
      <c r="Q29" s="5"/>
      <c r="R29" s="5"/>
      <c r="S29" s="5"/>
      <c r="T29" s="5"/>
      <c r="U29" s="5"/>
      <c r="V29" s="5"/>
      <c r="W29" s="5"/>
      <c r="X29" s="5"/>
      <c r="Y29" s="5"/>
      <c r="Z29" s="5"/>
      <c r="AA29" s="5"/>
      <c r="AB29" s="5"/>
      <c r="AC29" s="5"/>
      <c r="AE29" s="4"/>
      <c r="AF29" s="4"/>
      <c r="AG29" s="4"/>
      <c r="AH29" s="4"/>
      <c r="AI29" s="4"/>
      <c r="AJ29" s="4"/>
      <c r="AK29" s="4"/>
      <c r="AL29" s="4"/>
      <c r="AM29" s="99"/>
      <c r="AN29" s="99"/>
      <c r="AO29" s="99"/>
      <c r="AP29" s="99"/>
      <c r="AQ29" s="99"/>
      <c r="AR29" s="99"/>
      <c r="AS29" s="99"/>
      <c r="AT29" s="99"/>
      <c r="AU29" s="99"/>
      <c r="AV29" s="99"/>
      <c r="AW29" s="99"/>
      <c r="AX29" s="99"/>
      <c r="AY29" s="4"/>
      <c r="AZ29" s="4"/>
      <c r="BB29" s="4"/>
      <c r="BC29" s="4"/>
      <c r="BD29" s="4"/>
      <c r="BE29" s="4"/>
      <c r="BF29" s="4"/>
      <c r="BG29" s="4"/>
      <c r="BH29" s="4"/>
      <c r="BI29" s="4"/>
      <c r="BJ29" s="4"/>
      <c r="BK29" s="4"/>
      <c r="BL29" s="4"/>
      <c r="BM29" s="4"/>
      <c r="BN29" s="4"/>
      <c r="BO29" s="4"/>
      <c r="BP29" s="4"/>
      <c r="BQ29" s="4"/>
      <c r="BR29" s="4"/>
      <c r="BS29" s="4"/>
      <c r="BT29" s="4"/>
      <c r="BU29" s="4"/>
      <c r="BV29" s="4"/>
      <c r="BW29" s="4"/>
    </row>
    <row r="30" spans="1:75" ht="17" hidden="1" customHeight="1" x14ac:dyDescent="0.35">
      <c r="A30">
        <v>21</v>
      </c>
      <c r="B30" s="4"/>
      <c r="C30" s="4"/>
      <c r="D30" s="4"/>
      <c r="E30" s="6">
        <f t="shared" si="2"/>
        <v>0</v>
      </c>
      <c r="F30" s="4"/>
      <c r="G30" s="4"/>
      <c r="H30" s="5"/>
      <c r="I30" s="5"/>
      <c r="J30" s="5"/>
      <c r="K30" s="5"/>
      <c r="L30" s="5"/>
      <c r="M30" s="5"/>
      <c r="N30" s="5"/>
      <c r="O30" s="5"/>
      <c r="P30" s="5"/>
      <c r="Q30" s="5"/>
      <c r="R30" s="5"/>
      <c r="S30" s="5"/>
      <c r="T30" s="5"/>
      <c r="U30" s="5"/>
      <c r="V30" s="5"/>
      <c r="W30" s="5"/>
      <c r="X30" s="5"/>
      <c r="Y30" s="5"/>
      <c r="Z30" s="5"/>
      <c r="AA30" s="5"/>
      <c r="AB30" s="5"/>
      <c r="AC30" s="5"/>
      <c r="AE30" s="4"/>
      <c r="AF30" s="4"/>
      <c r="AG30" s="4"/>
      <c r="AH30" s="4"/>
      <c r="AI30" s="4"/>
      <c r="AJ30" s="4"/>
      <c r="AK30" s="4"/>
      <c r="AL30" s="4"/>
      <c r="AM30" s="99"/>
      <c r="AN30" s="99"/>
      <c r="AO30" s="99"/>
      <c r="AP30" s="99"/>
      <c r="AQ30" s="99"/>
      <c r="AR30" s="99"/>
      <c r="AS30" s="99"/>
      <c r="AT30" s="99"/>
      <c r="AU30" s="99"/>
      <c r="AV30" s="99"/>
      <c r="AW30" s="99"/>
      <c r="AX30" s="99"/>
      <c r="AY30" s="4"/>
      <c r="AZ30" s="4"/>
      <c r="BB30" s="4"/>
      <c r="BC30" s="4"/>
      <c r="BD30" s="4"/>
      <c r="BE30" s="4"/>
      <c r="BF30" s="4"/>
      <c r="BG30" s="4"/>
      <c r="BH30" s="4"/>
      <c r="BI30" s="4"/>
      <c r="BJ30" s="4"/>
      <c r="BK30" s="4"/>
      <c r="BL30" s="4"/>
      <c r="BM30" s="4"/>
      <c r="BN30" s="4"/>
      <c r="BO30" s="4"/>
      <c r="BP30" s="4"/>
      <c r="BQ30" s="4"/>
      <c r="BR30" s="4"/>
      <c r="BS30" s="4"/>
      <c r="BT30" s="4"/>
      <c r="BU30" s="4"/>
      <c r="BV30" s="4"/>
      <c r="BW30" s="4"/>
    </row>
    <row r="31" spans="1:75" ht="17" hidden="1" customHeight="1" x14ac:dyDescent="0.35">
      <c r="A31">
        <v>22</v>
      </c>
      <c r="B31" s="4"/>
      <c r="C31" s="4"/>
      <c r="D31" s="4"/>
      <c r="E31" s="6">
        <f t="shared" si="2"/>
        <v>0</v>
      </c>
      <c r="F31" s="4"/>
      <c r="G31" s="4"/>
      <c r="H31" s="5"/>
      <c r="I31" s="5"/>
      <c r="J31" s="5"/>
      <c r="K31" s="5"/>
      <c r="L31" s="5"/>
      <c r="M31" s="5"/>
      <c r="N31" s="5"/>
      <c r="O31" s="5"/>
      <c r="P31" s="5"/>
      <c r="Q31" s="5"/>
      <c r="R31" s="5"/>
      <c r="S31" s="5"/>
      <c r="T31" s="5"/>
      <c r="U31" s="5"/>
      <c r="V31" s="5"/>
      <c r="W31" s="5"/>
      <c r="X31" s="5"/>
      <c r="Y31" s="5"/>
      <c r="Z31" s="5"/>
      <c r="AA31" s="5"/>
      <c r="AB31" s="5"/>
      <c r="AC31" s="5"/>
      <c r="AE31" s="4"/>
      <c r="AF31" s="4"/>
      <c r="AG31" s="4"/>
      <c r="AH31" s="4"/>
      <c r="AI31" s="4"/>
      <c r="AJ31" s="4"/>
      <c r="AK31" s="4"/>
      <c r="AL31" s="4"/>
      <c r="AM31" s="99"/>
      <c r="AN31" s="99"/>
      <c r="AO31" s="99"/>
      <c r="AP31" s="99"/>
      <c r="AQ31" s="99"/>
      <c r="AR31" s="99"/>
      <c r="AS31" s="99"/>
      <c r="AT31" s="99"/>
      <c r="AU31" s="99"/>
      <c r="AV31" s="99"/>
      <c r="AW31" s="99"/>
      <c r="AX31" s="99"/>
      <c r="AY31" s="4"/>
      <c r="AZ31" s="4"/>
      <c r="BB31" s="4"/>
      <c r="BC31" s="4"/>
      <c r="BD31" s="4"/>
      <c r="BE31" s="4"/>
      <c r="BF31" s="4"/>
      <c r="BG31" s="4"/>
      <c r="BH31" s="4"/>
      <c r="BI31" s="4"/>
      <c r="BJ31" s="4"/>
      <c r="BK31" s="4"/>
      <c r="BL31" s="4"/>
      <c r="BM31" s="4"/>
      <c r="BN31" s="4"/>
      <c r="BO31" s="4"/>
      <c r="BP31" s="4"/>
      <c r="BQ31" s="4"/>
      <c r="BR31" s="4"/>
      <c r="BS31" s="4"/>
      <c r="BT31" s="4"/>
      <c r="BU31" s="4"/>
      <c r="BV31" s="4"/>
      <c r="BW31" s="4"/>
    </row>
    <row r="32" spans="1:75" ht="17" hidden="1" customHeight="1" x14ac:dyDescent="0.35">
      <c r="A32">
        <v>23</v>
      </c>
      <c r="B32" s="4"/>
      <c r="C32" s="4"/>
      <c r="D32" s="4"/>
      <c r="E32" s="6">
        <f t="shared" si="2"/>
        <v>0</v>
      </c>
      <c r="F32" s="4"/>
      <c r="G32" s="4"/>
      <c r="H32" s="5"/>
      <c r="I32" s="5"/>
      <c r="J32" s="5"/>
      <c r="K32" s="5"/>
      <c r="L32" s="5"/>
      <c r="M32" s="5"/>
      <c r="N32" s="5"/>
      <c r="O32" s="5"/>
      <c r="P32" s="5"/>
      <c r="Q32" s="5"/>
      <c r="R32" s="5"/>
      <c r="S32" s="5"/>
      <c r="T32" s="5"/>
      <c r="U32" s="5"/>
      <c r="V32" s="5"/>
      <c r="W32" s="5"/>
      <c r="X32" s="5"/>
      <c r="Y32" s="5"/>
      <c r="Z32" s="5"/>
      <c r="AA32" s="5"/>
      <c r="AB32" s="5"/>
      <c r="AC32" s="5"/>
      <c r="AE32" s="4"/>
      <c r="AF32" s="4"/>
      <c r="AG32" s="4"/>
      <c r="AH32" s="4"/>
      <c r="AI32" s="4"/>
      <c r="AJ32" s="4"/>
      <c r="AK32" s="4"/>
      <c r="AL32" s="4"/>
      <c r="AM32" s="99"/>
      <c r="AN32" s="99"/>
      <c r="AO32" s="99"/>
      <c r="AP32" s="99"/>
      <c r="AQ32" s="99"/>
      <c r="AR32" s="99"/>
      <c r="AS32" s="99"/>
      <c r="AT32" s="99"/>
      <c r="AU32" s="99"/>
      <c r="AV32" s="99"/>
      <c r="AW32" s="99"/>
      <c r="AX32" s="99"/>
      <c r="AY32" s="4"/>
      <c r="AZ32" s="4"/>
      <c r="BB32" s="4"/>
      <c r="BC32" s="4"/>
      <c r="BD32" s="4"/>
      <c r="BE32" s="4"/>
      <c r="BF32" s="4"/>
      <c r="BG32" s="4"/>
      <c r="BH32" s="4"/>
      <c r="BI32" s="4"/>
      <c r="BJ32" s="4"/>
      <c r="BK32" s="4"/>
      <c r="BL32" s="4"/>
      <c r="BM32" s="4"/>
      <c r="BN32" s="4"/>
      <c r="BO32" s="4"/>
      <c r="BP32" s="4"/>
      <c r="BQ32" s="4"/>
      <c r="BR32" s="4"/>
      <c r="BS32" s="4"/>
      <c r="BT32" s="4"/>
      <c r="BU32" s="4"/>
      <c r="BV32" s="4"/>
      <c r="BW32" s="4"/>
    </row>
    <row r="33" spans="1:75" ht="17" hidden="1" customHeight="1" x14ac:dyDescent="0.35">
      <c r="A33">
        <v>24</v>
      </c>
      <c r="B33" s="4"/>
      <c r="C33" s="4"/>
      <c r="D33" s="4"/>
      <c r="E33" s="6">
        <f t="shared" si="2"/>
        <v>0</v>
      </c>
      <c r="F33" s="4"/>
      <c r="G33" s="4"/>
      <c r="H33" s="5"/>
      <c r="I33" s="5"/>
      <c r="J33" s="5"/>
      <c r="K33" s="5"/>
      <c r="L33" s="5"/>
      <c r="M33" s="5"/>
      <c r="N33" s="5"/>
      <c r="O33" s="5"/>
      <c r="P33" s="5"/>
      <c r="Q33" s="5"/>
      <c r="R33" s="5"/>
      <c r="S33" s="5"/>
      <c r="T33" s="5"/>
      <c r="U33" s="5"/>
      <c r="V33" s="5"/>
      <c r="W33" s="5"/>
      <c r="X33" s="5"/>
      <c r="Y33" s="5"/>
      <c r="Z33" s="5"/>
      <c r="AA33" s="5"/>
      <c r="AB33" s="5"/>
      <c r="AC33" s="5"/>
      <c r="AE33" s="4" t="str">
        <f t="shared" ref="AE33:AT34" si="17">IF(H33=0,"","*")</f>
        <v/>
      </c>
      <c r="AF33" s="4" t="str">
        <f t="shared" si="17"/>
        <v/>
      </c>
      <c r="AG33" s="4" t="str">
        <f t="shared" si="17"/>
        <v/>
      </c>
      <c r="AH33" s="4" t="str">
        <f t="shared" si="17"/>
        <v/>
      </c>
      <c r="AI33" s="4" t="str">
        <f t="shared" si="17"/>
        <v/>
      </c>
      <c r="AJ33" s="4" t="str">
        <f t="shared" si="17"/>
        <v/>
      </c>
      <c r="AK33" s="4" t="str">
        <f t="shared" si="17"/>
        <v/>
      </c>
      <c r="AL33" s="4" t="str">
        <f t="shared" si="17"/>
        <v/>
      </c>
      <c r="AM33" s="99" t="str">
        <f t="shared" si="17"/>
        <v/>
      </c>
      <c r="AN33" s="99" t="str">
        <f t="shared" si="17"/>
        <v/>
      </c>
      <c r="AO33" s="99" t="str">
        <f t="shared" si="17"/>
        <v/>
      </c>
      <c r="AP33" s="99" t="str">
        <f t="shared" si="17"/>
        <v/>
      </c>
      <c r="AQ33" s="99" t="str">
        <f t="shared" si="17"/>
        <v/>
      </c>
      <c r="AR33" s="99" t="str">
        <f t="shared" si="17"/>
        <v/>
      </c>
      <c r="AS33" s="99" t="str">
        <f t="shared" si="17"/>
        <v/>
      </c>
      <c r="AT33" s="99" t="str">
        <f t="shared" si="17"/>
        <v/>
      </c>
      <c r="AU33" s="99" t="str">
        <f t="shared" ref="AO33:AW34" si="18">IF(X33=0,"","*")</f>
        <v/>
      </c>
      <c r="AV33" s="99" t="str">
        <f t="shared" si="18"/>
        <v/>
      </c>
      <c r="AW33" s="99" t="str">
        <f t="shared" si="18"/>
        <v/>
      </c>
      <c r="AX33" s="99"/>
      <c r="AY33" s="4" t="str">
        <f>IF(AB33=0,"","*")</f>
        <v/>
      </c>
      <c r="AZ33" s="4" t="str">
        <f t="shared" ref="AZ33:AZ34" si="19">IF(AC33=0,"","*")</f>
        <v/>
      </c>
      <c r="BB33" s="4" t="str">
        <f t="shared" ref="BB33:BQ34" si="20">IF(H33=0,"","*")</f>
        <v/>
      </c>
      <c r="BC33" s="4" t="str">
        <f t="shared" si="20"/>
        <v/>
      </c>
      <c r="BD33" s="4" t="str">
        <f t="shared" si="20"/>
        <v/>
      </c>
      <c r="BE33" s="4" t="str">
        <f t="shared" si="20"/>
        <v/>
      </c>
      <c r="BF33" s="4" t="str">
        <f t="shared" si="20"/>
        <v/>
      </c>
      <c r="BG33" s="4" t="str">
        <f t="shared" si="20"/>
        <v/>
      </c>
      <c r="BH33" s="4" t="str">
        <f t="shared" si="20"/>
        <v/>
      </c>
      <c r="BI33" s="4" t="str">
        <f t="shared" si="20"/>
        <v/>
      </c>
      <c r="BJ33" s="4" t="str">
        <f t="shared" si="20"/>
        <v/>
      </c>
      <c r="BK33" s="4" t="str">
        <f t="shared" si="20"/>
        <v/>
      </c>
      <c r="BL33" s="4" t="str">
        <f t="shared" si="20"/>
        <v/>
      </c>
      <c r="BM33" s="4" t="str">
        <f t="shared" si="20"/>
        <v/>
      </c>
      <c r="BN33" s="4" t="str">
        <f t="shared" si="20"/>
        <v/>
      </c>
      <c r="BO33" s="4" t="str">
        <f t="shared" si="20"/>
        <v/>
      </c>
      <c r="BP33" s="4" t="str">
        <f t="shared" si="20"/>
        <v/>
      </c>
      <c r="BQ33" s="4" t="str">
        <f t="shared" si="20"/>
        <v/>
      </c>
      <c r="BR33" s="4" t="str">
        <f t="shared" ref="BL33:BT34" si="21">IF(X33=0,"","*")</f>
        <v/>
      </c>
      <c r="BS33" s="4" t="str">
        <f t="shared" si="21"/>
        <v/>
      </c>
      <c r="BT33" s="4" t="str">
        <f t="shared" si="21"/>
        <v/>
      </c>
      <c r="BU33" s="4"/>
      <c r="BV33" s="4" t="str">
        <f>IF(AB33=0,"","*")</f>
        <v/>
      </c>
      <c r="BW33" s="4" t="str">
        <f t="shared" ref="BW33:BW34" si="22">IF(AC33=0,"","*")</f>
        <v/>
      </c>
    </row>
    <row r="34" spans="1:75" ht="17" hidden="1" customHeight="1" x14ac:dyDescent="0.35">
      <c r="A34">
        <v>25</v>
      </c>
      <c r="B34" s="4"/>
      <c r="C34" s="4"/>
      <c r="D34" s="4"/>
      <c r="E34" s="6">
        <f t="shared" si="2"/>
        <v>0</v>
      </c>
      <c r="F34" s="4"/>
      <c r="G34" s="4"/>
      <c r="H34" s="5"/>
      <c r="I34" s="5"/>
      <c r="J34" s="5"/>
      <c r="K34" s="5"/>
      <c r="L34" s="5"/>
      <c r="M34" s="5"/>
      <c r="N34" s="5"/>
      <c r="O34" s="5"/>
      <c r="P34" s="5"/>
      <c r="Q34" s="5"/>
      <c r="R34" s="5"/>
      <c r="S34" s="5"/>
      <c r="T34" s="5"/>
      <c r="U34" s="5"/>
      <c r="V34" s="5"/>
      <c r="W34" s="5"/>
      <c r="X34" s="5"/>
      <c r="Y34" s="5"/>
      <c r="Z34" s="5"/>
      <c r="AA34" s="5"/>
      <c r="AB34" s="5"/>
      <c r="AC34" s="5"/>
      <c r="AE34" s="4" t="str">
        <f t="shared" si="17"/>
        <v/>
      </c>
      <c r="AF34" s="4" t="str">
        <f t="shared" si="17"/>
        <v/>
      </c>
      <c r="AG34" s="4" t="str">
        <f t="shared" si="17"/>
        <v/>
      </c>
      <c r="AH34" s="4" t="str">
        <f t="shared" si="17"/>
        <v/>
      </c>
      <c r="AI34" s="4" t="str">
        <f t="shared" si="17"/>
        <v/>
      </c>
      <c r="AJ34" s="4" t="str">
        <f t="shared" si="17"/>
        <v/>
      </c>
      <c r="AK34" s="4" t="str">
        <f t="shared" si="17"/>
        <v/>
      </c>
      <c r="AL34" s="4" t="str">
        <f t="shared" si="17"/>
        <v/>
      </c>
      <c r="AM34" s="99" t="str">
        <f t="shared" si="17"/>
        <v/>
      </c>
      <c r="AN34" s="99" t="str">
        <f t="shared" si="17"/>
        <v/>
      </c>
      <c r="AO34" s="99" t="str">
        <f t="shared" si="18"/>
        <v/>
      </c>
      <c r="AP34" s="99" t="str">
        <f t="shared" si="18"/>
        <v/>
      </c>
      <c r="AQ34" s="99" t="str">
        <f t="shared" si="18"/>
        <v/>
      </c>
      <c r="AR34" s="99" t="str">
        <f t="shared" si="18"/>
        <v/>
      </c>
      <c r="AS34" s="99" t="str">
        <f t="shared" si="18"/>
        <v/>
      </c>
      <c r="AT34" s="99" t="str">
        <f t="shared" si="18"/>
        <v/>
      </c>
      <c r="AU34" s="99" t="str">
        <f t="shared" si="18"/>
        <v/>
      </c>
      <c r="AV34" s="99" t="str">
        <f t="shared" si="18"/>
        <v/>
      </c>
      <c r="AW34" s="99" t="str">
        <f t="shared" si="18"/>
        <v/>
      </c>
      <c r="AX34" s="99"/>
      <c r="AY34" s="4" t="str">
        <f>IF(AB34=0,"","*")</f>
        <v/>
      </c>
      <c r="AZ34" s="4" t="str">
        <f t="shared" si="19"/>
        <v/>
      </c>
      <c r="BB34" s="4" t="str">
        <f t="shared" si="20"/>
        <v/>
      </c>
      <c r="BC34" s="4" t="str">
        <f t="shared" si="20"/>
        <v/>
      </c>
      <c r="BD34" s="4" t="str">
        <f t="shared" si="20"/>
        <v/>
      </c>
      <c r="BE34" s="4" t="str">
        <f t="shared" si="20"/>
        <v/>
      </c>
      <c r="BF34" s="4" t="str">
        <f t="shared" si="20"/>
        <v/>
      </c>
      <c r="BG34" s="4" t="str">
        <f t="shared" si="20"/>
        <v/>
      </c>
      <c r="BH34" s="4" t="str">
        <f t="shared" si="20"/>
        <v/>
      </c>
      <c r="BI34" s="4" t="str">
        <f t="shared" si="20"/>
        <v/>
      </c>
      <c r="BJ34" s="4" t="str">
        <f t="shared" si="20"/>
        <v/>
      </c>
      <c r="BK34" s="4" t="str">
        <f t="shared" si="20"/>
        <v/>
      </c>
      <c r="BL34" s="4" t="str">
        <f t="shared" si="21"/>
        <v/>
      </c>
      <c r="BM34" s="4" t="str">
        <f t="shared" si="21"/>
        <v/>
      </c>
      <c r="BN34" s="4" t="str">
        <f t="shared" si="21"/>
        <v/>
      </c>
      <c r="BO34" s="4" t="str">
        <f t="shared" si="21"/>
        <v/>
      </c>
      <c r="BP34" s="4" t="str">
        <f t="shared" si="21"/>
        <v/>
      </c>
      <c r="BQ34" s="4" t="str">
        <f t="shared" si="21"/>
        <v/>
      </c>
      <c r="BR34" s="4" t="str">
        <f t="shared" si="21"/>
        <v/>
      </c>
      <c r="BS34" s="4" t="str">
        <f t="shared" si="21"/>
        <v/>
      </c>
      <c r="BT34" s="4" t="str">
        <f t="shared" si="21"/>
        <v/>
      </c>
      <c r="BU34" s="4"/>
      <c r="BV34" s="4" t="str">
        <f>IF(AB34=0,"","*")</f>
        <v/>
      </c>
      <c r="BW34" s="4" t="str">
        <f t="shared" si="22"/>
        <v/>
      </c>
    </row>
    <row r="35" spans="1:75" x14ac:dyDescent="0.35">
      <c r="B35" s="114" t="s">
        <v>1415</v>
      </c>
      <c r="C35" s="114"/>
      <c r="D35" s="114"/>
      <c r="E35" s="114"/>
      <c r="F35" s="114"/>
      <c r="G35" s="114"/>
      <c r="AM35" s="100"/>
      <c r="AN35" s="100"/>
      <c r="AO35" s="100"/>
      <c r="AP35" s="100"/>
      <c r="AQ35" s="100"/>
      <c r="AR35" s="100"/>
      <c r="AS35" s="100"/>
      <c r="AT35" s="100"/>
      <c r="AU35" s="100"/>
      <c r="AV35" s="100"/>
      <c r="AW35" s="100"/>
      <c r="AX35" s="100"/>
    </row>
    <row r="36" spans="1:75" ht="17" customHeight="1" x14ac:dyDescent="0.35">
      <c r="A36" t="s">
        <v>107</v>
      </c>
      <c r="B36" s="4"/>
      <c r="C36" s="4"/>
      <c r="D36" s="4"/>
      <c r="E36" s="6">
        <f t="shared" ref="E36:E53" si="23">_xlfn.XLOOKUP($C$2,$R$9:$AC$9,R36:AC36)</f>
        <v>0</v>
      </c>
      <c r="F36" s="4"/>
      <c r="G36" s="4"/>
      <c r="H36" s="5"/>
      <c r="I36" s="5"/>
      <c r="J36" s="5"/>
      <c r="K36" s="5"/>
      <c r="L36" s="5"/>
      <c r="M36" s="5"/>
      <c r="N36" s="5"/>
      <c r="O36" s="5"/>
      <c r="P36" s="5"/>
      <c r="Q36" s="29"/>
      <c r="R36" s="29"/>
      <c r="S36" s="29"/>
      <c r="T36" s="29"/>
      <c r="U36" s="29"/>
      <c r="V36" s="5"/>
      <c r="W36" s="5"/>
      <c r="X36" s="29"/>
      <c r="Y36" s="29"/>
      <c r="Z36" s="5"/>
      <c r="AA36" s="5"/>
      <c r="AB36" s="5"/>
      <c r="AC36" s="5"/>
      <c r="AE36" s="4" t="str">
        <f t="shared" ref="AE36:AT51" si="24">IF(H36=0,"","*")</f>
        <v/>
      </c>
      <c r="AF36" s="4" t="str">
        <f t="shared" si="24"/>
        <v/>
      </c>
      <c r="AG36" s="4" t="str">
        <f t="shared" si="24"/>
        <v/>
      </c>
      <c r="AH36" s="4" t="str">
        <f t="shared" si="24"/>
        <v/>
      </c>
      <c r="AI36" s="4" t="str">
        <f t="shared" si="24"/>
        <v/>
      </c>
      <c r="AJ36" s="4" t="str">
        <f t="shared" si="24"/>
        <v/>
      </c>
      <c r="AK36" s="4" t="str">
        <f t="shared" si="24"/>
        <v/>
      </c>
      <c r="AL36" s="4" t="str">
        <f t="shared" si="24"/>
        <v/>
      </c>
      <c r="AM36" s="99" t="str">
        <f t="shared" si="24"/>
        <v/>
      </c>
      <c r="AN36" s="99" t="str">
        <f t="shared" si="24"/>
        <v/>
      </c>
      <c r="AO36" s="99" t="str">
        <f t="shared" si="24"/>
        <v/>
      </c>
      <c r="AP36" s="99" t="str">
        <f t="shared" si="24"/>
        <v/>
      </c>
      <c r="AQ36" s="99" t="str">
        <f t="shared" si="24"/>
        <v/>
      </c>
      <c r="AR36" s="99" t="str">
        <f t="shared" si="24"/>
        <v/>
      </c>
      <c r="AS36" s="99" t="str">
        <f t="shared" si="24"/>
        <v/>
      </c>
      <c r="AT36" s="99" t="str">
        <f t="shared" si="24"/>
        <v/>
      </c>
      <c r="AU36" s="99" t="str">
        <f t="shared" ref="AU36:AZ51" si="25">IF(X36=0,"","*")</f>
        <v/>
      </c>
      <c r="AV36" s="99" t="str">
        <f t="shared" si="25"/>
        <v/>
      </c>
      <c r="AW36" s="99" t="str">
        <f t="shared" si="25"/>
        <v/>
      </c>
      <c r="AX36" s="99" t="str">
        <f t="shared" si="25"/>
        <v/>
      </c>
      <c r="AY36" s="4" t="str">
        <f t="shared" si="25"/>
        <v/>
      </c>
      <c r="AZ36" s="4" t="str">
        <f t="shared" si="25"/>
        <v/>
      </c>
      <c r="BB36" s="4" t="str">
        <f t="shared" ref="BB36:BQ51" si="26">IF(H36=0,"","*")</f>
        <v/>
      </c>
      <c r="BC36" s="4" t="str">
        <f t="shared" si="26"/>
        <v/>
      </c>
      <c r="BD36" s="4" t="str">
        <f t="shared" si="26"/>
        <v/>
      </c>
      <c r="BE36" s="4" t="str">
        <f t="shared" si="26"/>
        <v/>
      </c>
      <c r="BF36" s="4" t="str">
        <f t="shared" si="26"/>
        <v/>
      </c>
      <c r="BG36" s="4" t="str">
        <f t="shared" si="26"/>
        <v/>
      </c>
      <c r="BH36" s="4" t="str">
        <f t="shared" si="26"/>
        <v/>
      </c>
      <c r="BI36" s="4" t="str">
        <f t="shared" si="26"/>
        <v/>
      </c>
      <c r="BJ36" s="4" t="str">
        <f t="shared" si="26"/>
        <v/>
      </c>
      <c r="BK36" s="4" t="str">
        <f t="shared" si="26"/>
        <v/>
      </c>
      <c r="BL36" s="4" t="str">
        <f t="shared" si="26"/>
        <v/>
      </c>
      <c r="BM36" s="4" t="str">
        <f t="shared" si="26"/>
        <v/>
      </c>
      <c r="BN36" s="4" t="str">
        <f t="shared" si="26"/>
        <v/>
      </c>
      <c r="BO36" s="4" t="str">
        <f t="shared" si="26"/>
        <v/>
      </c>
      <c r="BP36" s="4" t="str">
        <f t="shared" si="26"/>
        <v/>
      </c>
      <c r="BQ36" s="4" t="str">
        <f t="shared" si="26"/>
        <v/>
      </c>
      <c r="BR36" s="4" t="str">
        <f t="shared" ref="BR36:BT53" si="27">IF(X36=0,"","*")</f>
        <v/>
      </c>
      <c r="BS36" s="4" t="str">
        <f t="shared" si="27"/>
        <v/>
      </c>
      <c r="BT36" s="4" t="str">
        <f t="shared" si="27"/>
        <v/>
      </c>
      <c r="BU36" s="4"/>
      <c r="BV36" s="4" t="str">
        <f t="shared" ref="BV36:BW53" si="28">IF(AB36=0,"","*")</f>
        <v/>
      </c>
      <c r="BW36" s="4" t="str">
        <f t="shared" si="28"/>
        <v/>
      </c>
    </row>
    <row r="37" spans="1:75" ht="17" hidden="1" customHeight="1" x14ac:dyDescent="0.35">
      <c r="A37" t="s">
        <v>116</v>
      </c>
      <c r="B37" s="4"/>
      <c r="C37" s="4"/>
      <c r="D37" s="4"/>
      <c r="E37" s="6">
        <f t="shared" si="23"/>
        <v>0</v>
      </c>
      <c r="F37" s="4"/>
      <c r="G37" s="4"/>
      <c r="H37" s="5"/>
      <c r="I37" s="5"/>
      <c r="J37" s="5"/>
      <c r="K37" s="5"/>
      <c r="L37" s="5"/>
      <c r="M37" s="5"/>
      <c r="N37" s="5"/>
      <c r="O37" s="5"/>
      <c r="P37" s="5"/>
      <c r="Q37" s="29"/>
      <c r="R37" s="29"/>
      <c r="S37" s="29"/>
      <c r="T37" s="29"/>
      <c r="U37" s="29"/>
      <c r="V37" s="29"/>
      <c r="W37" s="29"/>
      <c r="X37" s="29"/>
      <c r="Y37" s="29"/>
      <c r="Z37" s="5"/>
      <c r="AA37" s="5"/>
      <c r="AB37" s="5"/>
      <c r="AC37" s="5"/>
      <c r="AE37" s="4" t="str">
        <f t="shared" si="24"/>
        <v/>
      </c>
      <c r="AF37" s="4" t="str">
        <f t="shared" si="24"/>
        <v/>
      </c>
      <c r="AG37" s="4" t="str">
        <f t="shared" si="24"/>
        <v/>
      </c>
      <c r="AH37" s="4" t="str">
        <f t="shared" si="24"/>
        <v/>
      </c>
      <c r="AI37" s="4" t="str">
        <f t="shared" si="24"/>
        <v/>
      </c>
      <c r="AJ37" s="4" t="str">
        <f t="shared" si="24"/>
        <v/>
      </c>
      <c r="AK37" s="4" t="str">
        <f t="shared" si="24"/>
        <v/>
      </c>
      <c r="AL37" s="4" t="str">
        <f t="shared" si="24"/>
        <v/>
      </c>
      <c r="AM37" s="99" t="str">
        <f t="shared" si="24"/>
        <v/>
      </c>
      <c r="AN37" s="99" t="str">
        <f t="shared" si="24"/>
        <v/>
      </c>
      <c r="AO37" s="99" t="str">
        <f t="shared" si="24"/>
        <v/>
      </c>
      <c r="AP37" s="99" t="str">
        <f t="shared" si="24"/>
        <v/>
      </c>
      <c r="AQ37" s="99" t="str">
        <f t="shared" si="24"/>
        <v/>
      </c>
      <c r="AR37" s="99" t="str">
        <f t="shared" si="24"/>
        <v/>
      </c>
      <c r="AS37" s="99" t="str">
        <f t="shared" si="24"/>
        <v/>
      </c>
      <c r="AT37" s="99" t="str">
        <f t="shared" si="24"/>
        <v/>
      </c>
      <c r="AU37" s="99" t="str">
        <f t="shared" si="25"/>
        <v/>
      </c>
      <c r="AV37" s="99" t="str">
        <f t="shared" si="25"/>
        <v/>
      </c>
      <c r="AW37" s="99" t="str">
        <f t="shared" si="25"/>
        <v/>
      </c>
      <c r="AX37" s="99" t="str">
        <f t="shared" si="25"/>
        <v/>
      </c>
      <c r="AY37" s="4" t="str">
        <f t="shared" si="25"/>
        <v/>
      </c>
      <c r="AZ37" s="4" t="str">
        <f t="shared" si="25"/>
        <v/>
      </c>
      <c r="BB37" s="4" t="str">
        <f t="shared" si="26"/>
        <v/>
      </c>
      <c r="BC37" s="4" t="str">
        <f t="shared" si="26"/>
        <v/>
      </c>
      <c r="BD37" s="4" t="str">
        <f t="shared" si="26"/>
        <v/>
      </c>
      <c r="BE37" s="4" t="str">
        <f t="shared" si="26"/>
        <v/>
      </c>
      <c r="BF37" s="4" t="str">
        <f t="shared" si="26"/>
        <v/>
      </c>
      <c r="BG37" s="4" t="str">
        <f t="shared" si="26"/>
        <v/>
      </c>
      <c r="BH37" s="4" t="str">
        <f t="shared" si="26"/>
        <v/>
      </c>
      <c r="BI37" s="4" t="str">
        <f t="shared" si="26"/>
        <v/>
      </c>
      <c r="BJ37" s="4" t="str">
        <f t="shared" si="26"/>
        <v/>
      </c>
      <c r="BK37" s="4" t="str">
        <f t="shared" si="26"/>
        <v/>
      </c>
      <c r="BL37" s="4" t="str">
        <f t="shared" si="26"/>
        <v/>
      </c>
      <c r="BM37" s="4" t="str">
        <f t="shared" si="26"/>
        <v/>
      </c>
      <c r="BN37" s="4" t="str">
        <f t="shared" si="26"/>
        <v/>
      </c>
      <c r="BO37" s="4" t="str">
        <f t="shared" si="26"/>
        <v/>
      </c>
      <c r="BP37" s="4" t="str">
        <f t="shared" si="26"/>
        <v/>
      </c>
      <c r="BQ37" s="4" t="str">
        <f t="shared" si="26"/>
        <v/>
      </c>
      <c r="BR37" s="4" t="str">
        <f t="shared" si="27"/>
        <v/>
      </c>
      <c r="BS37" s="4" t="str">
        <f t="shared" si="27"/>
        <v/>
      </c>
      <c r="BT37" s="4" t="str">
        <f t="shared" si="27"/>
        <v/>
      </c>
      <c r="BU37" s="4"/>
      <c r="BV37" s="4" t="str">
        <f t="shared" si="28"/>
        <v/>
      </c>
      <c r="BW37" s="4" t="str">
        <f t="shared" si="28"/>
        <v/>
      </c>
    </row>
    <row r="38" spans="1:75" ht="17" hidden="1" customHeight="1" x14ac:dyDescent="0.35">
      <c r="A38" t="s">
        <v>119</v>
      </c>
      <c r="B38" s="4"/>
      <c r="C38" s="4"/>
      <c r="D38" s="4"/>
      <c r="E38" s="6">
        <f t="shared" si="23"/>
        <v>0</v>
      </c>
      <c r="F38" s="4"/>
      <c r="G38" s="4"/>
      <c r="H38" s="5"/>
      <c r="I38" s="5"/>
      <c r="J38" s="5"/>
      <c r="K38" s="5"/>
      <c r="L38" s="5"/>
      <c r="M38" s="5"/>
      <c r="N38" s="5"/>
      <c r="O38" s="5"/>
      <c r="P38" s="5"/>
      <c r="Q38" s="29"/>
      <c r="R38" s="29"/>
      <c r="S38" s="29"/>
      <c r="T38" s="29"/>
      <c r="U38" s="29"/>
      <c r="V38" s="29"/>
      <c r="W38" s="29"/>
      <c r="X38" s="29"/>
      <c r="Y38" s="29"/>
      <c r="Z38" s="5"/>
      <c r="AA38" s="5"/>
      <c r="AB38" s="5"/>
      <c r="AC38" s="5"/>
      <c r="AE38" s="4" t="str">
        <f t="shared" si="24"/>
        <v/>
      </c>
      <c r="AF38" s="4" t="str">
        <f t="shared" si="24"/>
        <v/>
      </c>
      <c r="AG38" s="4" t="str">
        <f t="shared" si="24"/>
        <v/>
      </c>
      <c r="AH38" s="4" t="str">
        <f t="shared" si="24"/>
        <v/>
      </c>
      <c r="AI38" s="4" t="str">
        <f t="shared" si="24"/>
        <v/>
      </c>
      <c r="AJ38" s="4" t="str">
        <f t="shared" si="24"/>
        <v/>
      </c>
      <c r="AK38" s="4" t="str">
        <f t="shared" si="24"/>
        <v/>
      </c>
      <c r="AL38" s="4" t="str">
        <f t="shared" si="24"/>
        <v/>
      </c>
      <c r="AM38" s="99" t="str">
        <f t="shared" si="24"/>
        <v/>
      </c>
      <c r="AN38" s="99" t="str">
        <f t="shared" si="24"/>
        <v/>
      </c>
      <c r="AO38" s="99" t="str">
        <f t="shared" si="24"/>
        <v/>
      </c>
      <c r="AP38" s="99" t="str">
        <f t="shared" si="24"/>
        <v/>
      </c>
      <c r="AQ38" s="99" t="str">
        <f t="shared" si="24"/>
        <v/>
      </c>
      <c r="AR38" s="99" t="str">
        <f t="shared" si="24"/>
        <v/>
      </c>
      <c r="AS38" s="99" t="str">
        <f t="shared" si="24"/>
        <v/>
      </c>
      <c r="AT38" s="99" t="str">
        <f t="shared" si="24"/>
        <v/>
      </c>
      <c r="AU38" s="99" t="str">
        <f t="shared" si="25"/>
        <v/>
      </c>
      <c r="AV38" s="99" t="str">
        <f t="shared" si="25"/>
        <v/>
      </c>
      <c r="AW38" s="99" t="str">
        <f t="shared" si="25"/>
        <v/>
      </c>
      <c r="AX38" s="99" t="str">
        <f t="shared" si="25"/>
        <v/>
      </c>
      <c r="AY38" s="4" t="str">
        <f t="shared" si="25"/>
        <v/>
      </c>
      <c r="AZ38" s="4" t="str">
        <f t="shared" si="25"/>
        <v/>
      </c>
      <c r="BB38" s="4" t="str">
        <f t="shared" si="26"/>
        <v/>
      </c>
      <c r="BC38" s="4" t="str">
        <f t="shared" si="26"/>
        <v/>
      </c>
      <c r="BD38" s="4" t="str">
        <f t="shared" si="26"/>
        <v/>
      </c>
      <c r="BE38" s="4" t="str">
        <f t="shared" si="26"/>
        <v/>
      </c>
      <c r="BF38" s="4" t="str">
        <f t="shared" si="26"/>
        <v/>
      </c>
      <c r="BG38" s="4" t="str">
        <f t="shared" si="26"/>
        <v/>
      </c>
      <c r="BH38" s="4" t="str">
        <f t="shared" si="26"/>
        <v/>
      </c>
      <c r="BI38" s="4" t="str">
        <f t="shared" si="26"/>
        <v/>
      </c>
      <c r="BJ38" s="4" t="str">
        <f t="shared" si="26"/>
        <v/>
      </c>
      <c r="BK38" s="4" t="str">
        <f t="shared" si="26"/>
        <v/>
      </c>
      <c r="BL38" s="4" t="str">
        <f t="shared" si="26"/>
        <v/>
      </c>
      <c r="BM38" s="4" t="str">
        <f t="shared" si="26"/>
        <v/>
      </c>
      <c r="BN38" s="4" t="str">
        <f t="shared" si="26"/>
        <v/>
      </c>
      <c r="BO38" s="4" t="str">
        <f t="shared" si="26"/>
        <v/>
      </c>
      <c r="BP38" s="4" t="str">
        <f t="shared" si="26"/>
        <v/>
      </c>
      <c r="BQ38" s="4" t="str">
        <f t="shared" si="26"/>
        <v/>
      </c>
      <c r="BR38" s="4" t="str">
        <f t="shared" si="27"/>
        <v/>
      </c>
      <c r="BS38" s="4" t="str">
        <f t="shared" si="27"/>
        <v/>
      </c>
      <c r="BT38" s="4" t="str">
        <f t="shared" si="27"/>
        <v/>
      </c>
      <c r="BU38" s="4"/>
      <c r="BV38" s="4" t="str">
        <f t="shared" si="28"/>
        <v/>
      </c>
      <c r="BW38" s="4" t="str">
        <f t="shared" si="28"/>
        <v/>
      </c>
    </row>
    <row r="39" spans="1:75" ht="17" hidden="1" customHeight="1" x14ac:dyDescent="0.35">
      <c r="A39" t="s">
        <v>121</v>
      </c>
      <c r="B39" s="4"/>
      <c r="C39" s="4"/>
      <c r="D39" s="4"/>
      <c r="E39" s="6">
        <f t="shared" si="23"/>
        <v>0</v>
      </c>
      <c r="F39" s="4"/>
      <c r="G39" s="4"/>
      <c r="H39" s="5"/>
      <c r="I39" s="5"/>
      <c r="J39" s="5"/>
      <c r="K39" s="5"/>
      <c r="L39" s="5"/>
      <c r="M39" s="5"/>
      <c r="N39" s="5"/>
      <c r="O39" s="5"/>
      <c r="P39" s="5"/>
      <c r="Q39" s="29"/>
      <c r="R39" s="29"/>
      <c r="S39" s="29"/>
      <c r="T39" s="29"/>
      <c r="U39" s="29"/>
      <c r="V39" s="29"/>
      <c r="W39" s="29"/>
      <c r="X39" s="29"/>
      <c r="Y39" s="29"/>
      <c r="Z39" s="5"/>
      <c r="AA39" s="5"/>
      <c r="AB39" s="5"/>
      <c r="AC39" s="5"/>
      <c r="AE39" s="4" t="str">
        <f t="shared" si="24"/>
        <v/>
      </c>
      <c r="AF39" s="4" t="str">
        <f t="shared" si="24"/>
        <v/>
      </c>
      <c r="AG39" s="4" t="str">
        <f t="shared" si="24"/>
        <v/>
      </c>
      <c r="AH39" s="4" t="str">
        <f t="shared" si="24"/>
        <v/>
      </c>
      <c r="AI39" s="4" t="str">
        <f t="shared" si="24"/>
        <v/>
      </c>
      <c r="AJ39" s="4" t="str">
        <f t="shared" si="24"/>
        <v/>
      </c>
      <c r="AK39" s="4" t="str">
        <f t="shared" si="24"/>
        <v/>
      </c>
      <c r="AL39" s="4" t="str">
        <f t="shared" si="24"/>
        <v/>
      </c>
      <c r="AM39" s="99" t="str">
        <f t="shared" si="24"/>
        <v/>
      </c>
      <c r="AN39" s="99" t="str">
        <f t="shared" si="24"/>
        <v/>
      </c>
      <c r="AO39" s="99" t="str">
        <f t="shared" si="24"/>
        <v/>
      </c>
      <c r="AP39" s="99" t="str">
        <f t="shared" si="24"/>
        <v/>
      </c>
      <c r="AQ39" s="99" t="str">
        <f t="shared" si="24"/>
        <v/>
      </c>
      <c r="AR39" s="99" t="str">
        <f t="shared" si="24"/>
        <v/>
      </c>
      <c r="AS39" s="99" t="str">
        <f t="shared" si="24"/>
        <v/>
      </c>
      <c r="AT39" s="99" t="str">
        <f t="shared" si="24"/>
        <v/>
      </c>
      <c r="AU39" s="99" t="str">
        <f t="shared" si="25"/>
        <v/>
      </c>
      <c r="AV39" s="99" t="str">
        <f t="shared" si="25"/>
        <v/>
      </c>
      <c r="AW39" s="99" t="str">
        <f t="shared" si="25"/>
        <v/>
      </c>
      <c r="AX39" s="99" t="str">
        <f t="shared" si="25"/>
        <v/>
      </c>
      <c r="AY39" s="4" t="str">
        <f t="shared" si="25"/>
        <v/>
      </c>
      <c r="AZ39" s="4" t="str">
        <f t="shared" si="25"/>
        <v/>
      </c>
      <c r="BB39" s="4" t="str">
        <f t="shared" si="26"/>
        <v/>
      </c>
      <c r="BC39" s="4" t="str">
        <f t="shared" si="26"/>
        <v/>
      </c>
      <c r="BD39" s="4" t="str">
        <f t="shared" si="26"/>
        <v/>
      </c>
      <c r="BE39" s="4" t="str">
        <f t="shared" si="26"/>
        <v/>
      </c>
      <c r="BF39" s="4" t="str">
        <f t="shared" si="26"/>
        <v/>
      </c>
      <c r="BG39" s="4" t="str">
        <f t="shared" si="26"/>
        <v/>
      </c>
      <c r="BH39" s="4" t="str">
        <f t="shared" si="26"/>
        <v/>
      </c>
      <c r="BI39" s="4" t="str">
        <f t="shared" si="26"/>
        <v/>
      </c>
      <c r="BJ39" s="4" t="str">
        <f t="shared" si="26"/>
        <v/>
      </c>
      <c r="BK39" s="4" t="str">
        <f t="shared" si="26"/>
        <v/>
      </c>
      <c r="BL39" s="4" t="str">
        <f t="shared" si="26"/>
        <v/>
      </c>
      <c r="BM39" s="4" t="str">
        <f t="shared" si="26"/>
        <v/>
      </c>
      <c r="BN39" s="4" t="str">
        <f t="shared" si="26"/>
        <v/>
      </c>
      <c r="BO39" s="4" t="str">
        <f t="shared" si="26"/>
        <v/>
      </c>
      <c r="BP39" s="4" t="str">
        <f t="shared" si="26"/>
        <v/>
      </c>
      <c r="BQ39" s="4" t="str">
        <f t="shared" si="26"/>
        <v/>
      </c>
      <c r="BR39" s="4" t="str">
        <f t="shared" si="27"/>
        <v/>
      </c>
      <c r="BS39" s="4" t="str">
        <f t="shared" si="27"/>
        <v/>
      </c>
      <c r="BT39" s="4" t="str">
        <f t="shared" si="27"/>
        <v/>
      </c>
      <c r="BU39" s="4"/>
      <c r="BV39" s="4" t="str">
        <f t="shared" si="28"/>
        <v/>
      </c>
      <c r="BW39" s="4" t="str">
        <f t="shared" si="28"/>
        <v/>
      </c>
    </row>
    <row r="40" spans="1:75" ht="17" hidden="1" customHeight="1" x14ac:dyDescent="0.35">
      <c r="A40" t="s">
        <v>258</v>
      </c>
      <c r="B40" s="4"/>
      <c r="C40" s="4"/>
      <c r="D40" s="4"/>
      <c r="E40" s="6">
        <f t="shared" si="23"/>
        <v>0</v>
      </c>
      <c r="F40" s="4"/>
      <c r="G40" s="4"/>
      <c r="H40" s="5"/>
      <c r="I40" s="5"/>
      <c r="J40" s="5"/>
      <c r="K40" s="5"/>
      <c r="L40" s="5"/>
      <c r="M40" s="5"/>
      <c r="N40" s="5"/>
      <c r="O40" s="5"/>
      <c r="P40" s="5"/>
      <c r="Q40" s="29"/>
      <c r="R40" s="29"/>
      <c r="S40" s="29"/>
      <c r="T40" s="29"/>
      <c r="U40" s="29"/>
      <c r="V40" s="29"/>
      <c r="W40" s="29"/>
      <c r="X40" s="29"/>
      <c r="Y40" s="29"/>
      <c r="Z40" s="5"/>
      <c r="AA40" s="5"/>
      <c r="AB40" s="5"/>
      <c r="AC40" s="5"/>
      <c r="AE40" s="4" t="str">
        <f t="shared" si="24"/>
        <v/>
      </c>
      <c r="AF40" s="4" t="str">
        <f t="shared" si="24"/>
        <v/>
      </c>
      <c r="AG40" s="4" t="str">
        <f t="shared" si="24"/>
        <v/>
      </c>
      <c r="AH40" s="4" t="str">
        <f t="shared" si="24"/>
        <v/>
      </c>
      <c r="AI40" s="4" t="str">
        <f t="shared" si="24"/>
        <v/>
      </c>
      <c r="AJ40" s="4" t="str">
        <f t="shared" si="24"/>
        <v/>
      </c>
      <c r="AK40" s="4" t="str">
        <f t="shared" si="24"/>
        <v/>
      </c>
      <c r="AL40" s="4" t="str">
        <f t="shared" si="24"/>
        <v/>
      </c>
      <c r="AM40" s="99" t="str">
        <f t="shared" si="24"/>
        <v/>
      </c>
      <c r="AN40" s="99" t="str">
        <f t="shared" si="24"/>
        <v/>
      </c>
      <c r="AO40" s="99" t="str">
        <f t="shared" si="24"/>
        <v/>
      </c>
      <c r="AP40" s="99" t="str">
        <f t="shared" si="24"/>
        <v/>
      </c>
      <c r="AQ40" s="99" t="str">
        <f t="shared" si="24"/>
        <v/>
      </c>
      <c r="AR40" s="99" t="str">
        <f t="shared" si="24"/>
        <v/>
      </c>
      <c r="AS40" s="99" t="str">
        <f t="shared" si="24"/>
        <v/>
      </c>
      <c r="AT40" s="99" t="str">
        <f t="shared" si="24"/>
        <v/>
      </c>
      <c r="AU40" s="99" t="str">
        <f t="shared" si="25"/>
        <v/>
      </c>
      <c r="AV40" s="99" t="str">
        <f t="shared" si="25"/>
        <v/>
      </c>
      <c r="AW40" s="99" t="str">
        <f t="shared" si="25"/>
        <v/>
      </c>
      <c r="AX40" s="99" t="str">
        <f t="shared" si="25"/>
        <v/>
      </c>
      <c r="AY40" s="4" t="str">
        <f t="shared" si="25"/>
        <v/>
      </c>
      <c r="AZ40" s="4" t="str">
        <f t="shared" si="25"/>
        <v/>
      </c>
      <c r="BB40" s="4" t="str">
        <f t="shared" si="26"/>
        <v/>
      </c>
      <c r="BC40" s="4" t="str">
        <f t="shared" si="26"/>
        <v/>
      </c>
      <c r="BD40" s="4" t="str">
        <f t="shared" si="26"/>
        <v/>
      </c>
      <c r="BE40" s="4" t="str">
        <f t="shared" si="26"/>
        <v/>
      </c>
      <c r="BF40" s="4" t="str">
        <f t="shared" si="26"/>
        <v/>
      </c>
      <c r="BG40" s="4" t="str">
        <f t="shared" si="26"/>
        <v/>
      </c>
      <c r="BH40" s="4" t="str">
        <f t="shared" si="26"/>
        <v/>
      </c>
      <c r="BI40" s="4" t="str">
        <f t="shared" si="26"/>
        <v/>
      </c>
      <c r="BJ40" s="4" t="str">
        <f t="shared" si="26"/>
        <v/>
      </c>
      <c r="BK40" s="4" t="str">
        <f t="shared" si="26"/>
        <v/>
      </c>
      <c r="BL40" s="4" t="str">
        <f t="shared" si="26"/>
        <v/>
      </c>
      <c r="BM40" s="4" t="str">
        <f t="shared" si="26"/>
        <v/>
      </c>
      <c r="BN40" s="4" t="str">
        <f t="shared" si="26"/>
        <v/>
      </c>
      <c r="BO40" s="4" t="str">
        <f t="shared" si="26"/>
        <v/>
      </c>
      <c r="BP40" s="4" t="str">
        <f t="shared" si="26"/>
        <v/>
      </c>
      <c r="BQ40" s="4" t="str">
        <f t="shared" si="26"/>
        <v/>
      </c>
      <c r="BR40" s="4" t="str">
        <f t="shared" si="27"/>
        <v/>
      </c>
      <c r="BS40" s="4" t="str">
        <f t="shared" si="27"/>
        <v/>
      </c>
      <c r="BT40" s="4" t="str">
        <f t="shared" si="27"/>
        <v/>
      </c>
      <c r="BU40" s="4"/>
      <c r="BV40" s="4" t="str">
        <f t="shared" si="28"/>
        <v/>
      </c>
      <c r="BW40" s="4" t="str">
        <f t="shared" si="28"/>
        <v/>
      </c>
    </row>
    <row r="41" spans="1:75" ht="17" hidden="1" customHeight="1" x14ac:dyDescent="0.35">
      <c r="A41" t="s">
        <v>260</v>
      </c>
      <c r="B41" s="4"/>
      <c r="C41" s="4"/>
      <c r="D41" s="4"/>
      <c r="E41" s="6">
        <f t="shared" si="23"/>
        <v>0</v>
      </c>
      <c r="F41" s="4"/>
      <c r="G41" s="4"/>
      <c r="H41" s="5"/>
      <c r="I41" s="5"/>
      <c r="J41" s="5"/>
      <c r="K41" s="5"/>
      <c r="L41" s="5"/>
      <c r="M41" s="5"/>
      <c r="N41" s="5"/>
      <c r="O41" s="5"/>
      <c r="P41" s="5"/>
      <c r="Q41" s="29"/>
      <c r="R41" s="29"/>
      <c r="S41" s="29"/>
      <c r="T41" s="29"/>
      <c r="U41" s="29"/>
      <c r="V41" s="29"/>
      <c r="W41" s="29"/>
      <c r="X41" s="29"/>
      <c r="Y41" s="29"/>
      <c r="Z41" s="5"/>
      <c r="AA41" s="5"/>
      <c r="AB41" s="5"/>
      <c r="AC41" s="5"/>
      <c r="AE41" s="4" t="str">
        <f t="shared" si="24"/>
        <v/>
      </c>
      <c r="AF41" s="4" t="str">
        <f t="shared" si="24"/>
        <v/>
      </c>
      <c r="AG41" s="4" t="str">
        <f t="shared" si="24"/>
        <v/>
      </c>
      <c r="AH41" s="4" t="str">
        <f t="shared" si="24"/>
        <v/>
      </c>
      <c r="AI41" s="4" t="str">
        <f t="shared" si="24"/>
        <v/>
      </c>
      <c r="AJ41" s="4" t="str">
        <f t="shared" si="24"/>
        <v/>
      </c>
      <c r="AK41" s="4" t="str">
        <f t="shared" si="24"/>
        <v/>
      </c>
      <c r="AL41" s="4" t="str">
        <f t="shared" si="24"/>
        <v/>
      </c>
      <c r="AM41" s="99" t="str">
        <f t="shared" si="24"/>
        <v/>
      </c>
      <c r="AN41" s="99" t="str">
        <f t="shared" si="24"/>
        <v/>
      </c>
      <c r="AO41" s="99" t="str">
        <f t="shared" si="24"/>
        <v/>
      </c>
      <c r="AP41" s="99" t="str">
        <f t="shared" si="24"/>
        <v/>
      </c>
      <c r="AQ41" s="99" t="str">
        <f t="shared" si="24"/>
        <v/>
      </c>
      <c r="AR41" s="99" t="str">
        <f t="shared" si="24"/>
        <v/>
      </c>
      <c r="AS41" s="99" t="str">
        <f t="shared" si="24"/>
        <v/>
      </c>
      <c r="AT41" s="99" t="str">
        <f t="shared" si="24"/>
        <v/>
      </c>
      <c r="AU41" s="99" t="str">
        <f t="shared" si="25"/>
        <v/>
      </c>
      <c r="AV41" s="99" t="str">
        <f t="shared" si="25"/>
        <v/>
      </c>
      <c r="AW41" s="99" t="str">
        <f t="shared" si="25"/>
        <v/>
      </c>
      <c r="AX41" s="99" t="str">
        <f t="shared" si="25"/>
        <v/>
      </c>
      <c r="AY41" s="4" t="str">
        <f t="shared" si="25"/>
        <v/>
      </c>
      <c r="AZ41" s="4" t="str">
        <f t="shared" si="25"/>
        <v/>
      </c>
      <c r="BB41" s="4" t="str">
        <f t="shared" si="26"/>
        <v/>
      </c>
      <c r="BC41" s="4" t="str">
        <f t="shared" si="26"/>
        <v/>
      </c>
      <c r="BD41" s="4" t="str">
        <f t="shared" si="26"/>
        <v/>
      </c>
      <c r="BE41" s="4" t="str">
        <f t="shared" si="26"/>
        <v/>
      </c>
      <c r="BF41" s="4" t="str">
        <f t="shared" si="26"/>
        <v/>
      </c>
      <c r="BG41" s="4" t="str">
        <f t="shared" si="26"/>
        <v/>
      </c>
      <c r="BH41" s="4" t="str">
        <f t="shared" si="26"/>
        <v/>
      </c>
      <c r="BI41" s="4" t="str">
        <f t="shared" si="26"/>
        <v/>
      </c>
      <c r="BJ41" s="4" t="str">
        <f t="shared" si="26"/>
        <v/>
      </c>
      <c r="BK41" s="4" t="str">
        <f t="shared" si="26"/>
        <v/>
      </c>
      <c r="BL41" s="4" t="str">
        <f t="shared" si="26"/>
        <v/>
      </c>
      <c r="BM41" s="4" t="str">
        <f t="shared" si="26"/>
        <v/>
      </c>
      <c r="BN41" s="4" t="str">
        <f t="shared" si="26"/>
        <v/>
      </c>
      <c r="BO41" s="4" t="str">
        <f t="shared" si="26"/>
        <v/>
      </c>
      <c r="BP41" s="4" t="str">
        <f t="shared" si="26"/>
        <v/>
      </c>
      <c r="BQ41" s="4" t="str">
        <f t="shared" si="26"/>
        <v/>
      </c>
      <c r="BR41" s="4" t="str">
        <f t="shared" si="27"/>
        <v/>
      </c>
      <c r="BS41" s="4" t="str">
        <f t="shared" si="27"/>
        <v/>
      </c>
      <c r="BT41" s="4" t="str">
        <f t="shared" si="27"/>
        <v/>
      </c>
      <c r="BU41" s="4"/>
      <c r="BV41" s="4" t="str">
        <f t="shared" si="28"/>
        <v/>
      </c>
      <c r="BW41" s="4" t="str">
        <f t="shared" si="28"/>
        <v/>
      </c>
    </row>
    <row r="42" spans="1:75" ht="17" hidden="1" customHeight="1" x14ac:dyDescent="0.35">
      <c r="A42" t="s">
        <v>123</v>
      </c>
      <c r="B42" s="4"/>
      <c r="C42" s="4"/>
      <c r="D42" s="4"/>
      <c r="E42" s="6">
        <f t="shared" si="23"/>
        <v>0</v>
      </c>
      <c r="F42" s="4"/>
      <c r="G42" s="4"/>
      <c r="H42" s="5"/>
      <c r="I42" s="5"/>
      <c r="J42" s="5"/>
      <c r="K42" s="5"/>
      <c r="L42" s="5"/>
      <c r="M42" s="5"/>
      <c r="N42" s="5"/>
      <c r="O42" s="5"/>
      <c r="P42" s="5"/>
      <c r="Q42" s="29"/>
      <c r="R42" s="29"/>
      <c r="S42" s="29"/>
      <c r="T42" s="29"/>
      <c r="U42" s="29"/>
      <c r="V42" s="29"/>
      <c r="W42" s="29"/>
      <c r="X42" s="29"/>
      <c r="Y42" s="29"/>
      <c r="Z42" s="5"/>
      <c r="AA42" s="5"/>
      <c r="AB42" s="5"/>
      <c r="AC42" s="5"/>
      <c r="AE42" s="4" t="str">
        <f t="shared" si="24"/>
        <v/>
      </c>
      <c r="AF42" s="4" t="str">
        <f t="shared" si="24"/>
        <v/>
      </c>
      <c r="AG42" s="4" t="str">
        <f t="shared" si="24"/>
        <v/>
      </c>
      <c r="AH42" s="4" t="str">
        <f t="shared" si="24"/>
        <v/>
      </c>
      <c r="AI42" s="4" t="str">
        <f t="shared" si="24"/>
        <v/>
      </c>
      <c r="AJ42" s="4" t="str">
        <f t="shared" si="24"/>
        <v/>
      </c>
      <c r="AK42" s="4" t="str">
        <f t="shared" si="24"/>
        <v/>
      </c>
      <c r="AL42" s="4" t="str">
        <f t="shared" si="24"/>
        <v/>
      </c>
      <c r="AM42" s="99" t="str">
        <f t="shared" si="24"/>
        <v/>
      </c>
      <c r="AN42" s="99" t="str">
        <f t="shared" si="24"/>
        <v/>
      </c>
      <c r="AO42" s="99" t="str">
        <f t="shared" si="24"/>
        <v/>
      </c>
      <c r="AP42" s="99" t="str">
        <f t="shared" si="24"/>
        <v/>
      </c>
      <c r="AQ42" s="99" t="str">
        <f t="shared" si="24"/>
        <v/>
      </c>
      <c r="AR42" s="99" t="str">
        <f t="shared" si="24"/>
        <v/>
      </c>
      <c r="AS42" s="99" t="str">
        <f t="shared" si="24"/>
        <v/>
      </c>
      <c r="AT42" s="99" t="str">
        <f t="shared" si="24"/>
        <v/>
      </c>
      <c r="AU42" s="99" t="str">
        <f t="shared" si="25"/>
        <v/>
      </c>
      <c r="AV42" s="99" t="str">
        <f t="shared" si="25"/>
        <v/>
      </c>
      <c r="AW42" s="99" t="str">
        <f t="shared" si="25"/>
        <v/>
      </c>
      <c r="AX42" s="99" t="str">
        <f t="shared" si="25"/>
        <v/>
      </c>
      <c r="AY42" s="4" t="str">
        <f t="shared" si="25"/>
        <v/>
      </c>
      <c r="AZ42" s="4" t="str">
        <f t="shared" si="25"/>
        <v/>
      </c>
      <c r="BB42" s="4" t="str">
        <f t="shared" si="26"/>
        <v/>
      </c>
      <c r="BC42" s="4" t="str">
        <f t="shared" si="26"/>
        <v/>
      </c>
      <c r="BD42" s="4" t="str">
        <f t="shared" si="26"/>
        <v/>
      </c>
      <c r="BE42" s="4" t="str">
        <f t="shared" si="26"/>
        <v/>
      </c>
      <c r="BF42" s="4" t="str">
        <f t="shared" si="26"/>
        <v/>
      </c>
      <c r="BG42" s="4" t="str">
        <f t="shared" si="26"/>
        <v/>
      </c>
      <c r="BH42" s="4" t="str">
        <f t="shared" si="26"/>
        <v/>
      </c>
      <c r="BI42" s="4" t="str">
        <f t="shared" si="26"/>
        <v/>
      </c>
      <c r="BJ42" s="4" t="str">
        <f t="shared" si="26"/>
        <v/>
      </c>
      <c r="BK42" s="4" t="str">
        <f t="shared" si="26"/>
        <v/>
      </c>
      <c r="BL42" s="4" t="str">
        <f t="shared" si="26"/>
        <v/>
      </c>
      <c r="BM42" s="4" t="str">
        <f t="shared" si="26"/>
        <v/>
      </c>
      <c r="BN42" s="4" t="str">
        <f t="shared" si="26"/>
        <v/>
      </c>
      <c r="BO42" s="4" t="str">
        <f t="shared" si="26"/>
        <v/>
      </c>
      <c r="BP42" s="4" t="str">
        <f t="shared" si="26"/>
        <v/>
      </c>
      <c r="BQ42" s="4" t="str">
        <f t="shared" si="26"/>
        <v/>
      </c>
      <c r="BR42" s="4" t="str">
        <f t="shared" si="27"/>
        <v/>
      </c>
      <c r="BS42" s="4" t="str">
        <f t="shared" si="27"/>
        <v/>
      </c>
      <c r="BT42" s="4" t="str">
        <f t="shared" si="27"/>
        <v/>
      </c>
      <c r="BU42" s="4"/>
      <c r="BV42" s="4" t="str">
        <f t="shared" si="28"/>
        <v/>
      </c>
      <c r="BW42" s="4" t="str">
        <f t="shared" si="28"/>
        <v/>
      </c>
    </row>
    <row r="43" spans="1:75" ht="17" hidden="1" customHeight="1" x14ac:dyDescent="0.35">
      <c r="A43" t="s">
        <v>126</v>
      </c>
      <c r="B43" s="4"/>
      <c r="C43" s="4"/>
      <c r="D43" s="4"/>
      <c r="E43" s="6">
        <f t="shared" si="23"/>
        <v>0</v>
      </c>
      <c r="F43" s="4"/>
      <c r="G43" s="4"/>
      <c r="H43" s="5"/>
      <c r="I43" s="5"/>
      <c r="J43" s="5"/>
      <c r="K43" s="5"/>
      <c r="L43" s="5"/>
      <c r="M43" s="5"/>
      <c r="N43" s="5"/>
      <c r="O43" s="5"/>
      <c r="P43" s="5"/>
      <c r="Q43" s="29"/>
      <c r="R43" s="29"/>
      <c r="S43" s="29"/>
      <c r="T43" s="29"/>
      <c r="U43" s="29"/>
      <c r="V43" s="29"/>
      <c r="W43" s="29"/>
      <c r="X43" s="29"/>
      <c r="Y43" s="29"/>
      <c r="Z43" s="5"/>
      <c r="AA43" s="5"/>
      <c r="AB43" s="5"/>
      <c r="AC43" s="5"/>
      <c r="AE43" s="4" t="str">
        <f t="shared" si="24"/>
        <v/>
      </c>
      <c r="AF43" s="4" t="str">
        <f t="shared" si="24"/>
        <v/>
      </c>
      <c r="AG43" s="4" t="str">
        <f t="shared" si="24"/>
        <v/>
      </c>
      <c r="AH43" s="4" t="str">
        <f t="shared" si="24"/>
        <v/>
      </c>
      <c r="AI43" s="4" t="str">
        <f t="shared" si="24"/>
        <v/>
      </c>
      <c r="AJ43" s="4" t="str">
        <f t="shared" si="24"/>
        <v/>
      </c>
      <c r="AK43" s="4" t="str">
        <f t="shared" si="24"/>
        <v/>
      </c>
      <c r="AL43" s="4" t="str">
        <f t="shared" si="24"/>
        <v/>
      </c>
      <c r="AM43" s="99" t="str">
        <f t="shared" si="24"/>
        <v/>
      </c>
      <c r="AN43" s="99" t="str">
        <f t="shared" si="24"/>
        <v/>
      </c>
      <c r="AO43" s="99" t="str">
        <f t="shared" si="24"/>
        <v/>
      </c>
      <c r="AP43" s="99" t="str">
        <f t="shared" si="24"/>
        <v/>
      </c>
      <c r="AQ43" s="99" t="str">
        <f t="shared" si="24"/>
        <v/>
      </c>
      <c r="AR43" s="99" t="str">
        <f t="shared" si="24"/>
        <v/>
      </c>
      <c r="AS43" s="99" t="str">
        <f t="shared" si="24"/>
        <v/>
      </c>
      <c r="AT43" s="99" t="str">
        <f t="shared" si="24"/>
        <v/>
      </c>
      <c r="AU43" s="99" t="str">
        <f t="shared" si="25"/>
        <v/>
      </c>
      <c r="AV43" s="99" t="str">
        <f t="shared" si="25"/>
        <v/>
      </c>
      <c r="AW43" s="99" t="str">
        <f t="shared" si="25"/>
        <v/>
      </c>
      <c r="AX43" s="99" t="str">
        <f t="shared" si="25"/>
        <v/>
      </c>
      <c r="AY43" s="4" t="str">
        <f t="shared" si="25"/>
        <v/>
      </c>
      <c r="AZ43" s="4" t="str">
        <f t="shared" si="25"/>
        <v/>
      </c>
      <c r="BB43" s="4" t="str">
        <f t="shared" si="26"/>
        <v/>
      </c>
      <c r="BC43" s="4" t="str">
        <f t="shared" si="26"/>
        <v/>
      </c>
      <c r="BD43" s="4" t="str">
        <f t="shared" si="26"/>
        <v/>
      </c>
      <c r="BE43" s="4" t="str">
        <f t="shared" si="26"/>
        <v/>
      </c>
      <c r="BF43" s="4" t="str">
        <f t="shared" si="26"/>
        <v/>
      </c>
      <c r="BG43" s="4" t="str">
        <f t="shared" si="26"/>
        <v/>
      </c>
      <c r="BH43" s="4" t="str">
        <f t="shared" si="26"/>
        <v/>
      </c>
      <c r="BI43" s="4" t="str">
        <f t="shared" si="26"/>
        <v/>
      </c>
      <c r="BJ43" s="4" t="str">
        <f t="shared" si="26"/>
        <v/>
      </c>
      <c r="BK43" s="4" t="str">
        <f t="shared" si="26"/>
        <v/>
      </c>
      <c r="BL43" s="4" t="str">
        <f t="shared" si="26"/>
        <v/>
      </c>
      <c r="BM43" s="4" t="str">
        <f t="shared" si="26"/>
        <v/>
      </c>
      <c r="BN43" s="4" t="str">
        <f t="shared" si="26"/>
        <v/>
      </c>
      <c r="BO43" s="4" t="str">
        <f t="shared" si="26"/>
        <v/>
      </c>
      <c r="BP43" s="4" t="str">
        <f t="shared" si="26"/>
        <v/>
      </c>
      <c r="BQ43" s="4" t="str">
        <f t="shared" si="26"/>
        <v/>
      </c>
      <c r="BR43" s="4" t="str">
        <f t="shared" si="27"/>
        <v/>
      </c>
      <c r="BS43" s="4" t="str">
        <f t="shared" si="27"/>
        <v/>
      </c>
      <c r="BT43" s="4" t="str">
        <f t="shared" si="27"/>
        <v/>
      </c>
      <c r="BU43" s="4"/>
      <c r="BV43" s="4" t="str">
        <f t="shared" si="28"/>
        <v/>
      </c>
      <c r="BW43" s="4" t="str">
        <f t="shared" si="28"/>
        <v/>
      </c>
    </row>
    <row r="44" spans="1:75" ht="17" hidden="1" customHeight="1" x14ac:dyDescent="0.35">
      <c r="A44" t="s">
        <v>128</v>
      </c>
      <c r="B44" s="4"/>
      <c r="C44" s="4"/>
      <c r="D44" s="4"/>
      <c r="E44" s="6">
        <f t="shared" si="23"/>
        <v>0</v>
      </c>
      <c r="F44" s="4"/>
      <c r="G44" s="4"/>
      <c r="H44" s="5"/>
      <c r="I44" s="5"/>
      <c r="J44" s="5"/>
      <c r="K44" s="5"/>
      <c r="L44" s="5"/>
      <c r="M44" s="5"/>
      <c r="N44" s="5"/>
      <c r="O44" s="5"/>
      <c r="P44" s="5"/>
      <c r="Q44" s="29"/>
      <c r="R44" s="29"/>
      <c r="S44" s="29"/>
      <c r="T44" s="29"/>
      <c r="U44" s="29"/>
      <c r="V44" s="29"/>
      <c r="W44" s="29"/>
      <c r="X44" s="29"/>
      <c r="Y44" s="29"/>
      <c r="Z44" s="5"/>
      <c r="AA44" s="5"/>
      <c r="AB44" s="5"/>
      <c r="AC44" s="5"/>
      <c r="AE44" s="4" t="str">
        <f t="shared" si="24"/>
        <v/>
      </c>
      <c r="AF44" s="4" t="str">
        <f t="shared" si="24"/>
        <v/>
      </c>
      <c r="AG44" s="4" t="str">
        <f t="shared" si="24"/>
        <v/>
      </c>
      <c r="AH44" s="4" t="str">
        <f t="shared" si="24"/>
        <v/>
      </c>
      <c r="AI44" s="4" t="str">
        <f t="shared" si="24"/>
        <v/>
      </c>
      <c r="AJ44" s="4" t="str">
        <f t="shared" si="24"/>
        <v/>
      </c>
      <c r="AK44" s="4" t="str">
        <f t="shared" si="24"/>
        <v/>
      </c>
      <c r="AL44" s="4" t="str">
        <f t="shared" si="24"/>
        <v/>
      </c>
      <c r="AM44" s="99" t="str">
        <f t="shared" si="24"/>
        <v/>
      </c>
      <c r="AN44" s="99" t="str">
        <f t="shared" si="24"/>
        <v/>
      </c>
      <c r="AO44" s="99" t="str">
        <f t="shared" si="24"/>
        <v/>
      </c>
      <c r="AP44" s="99" t="str">
        <f t="shared" si="24"/>
        <v/>
      </c>
      <c r="AQ44" s="99" t="str">
        <f t="shared" si="24"/>
        <v/>
      </c>
      <c r="AR44" s="99" t="str">
        <f t="shared" si="24"/>
        <v/>
      </c>
      <c r="AS44" s="99" t="str">
        <f t="shared" si="24"/>
        <v/>
      </c>
      <c r="AT44" s="99" t="str">
        <f t="shared" si="24"/>
        <v/>
      </c>
      <c r="AU44" s="99" t="str">
        <f t="shared" si="25"/>
        <v/>
      </c>
      <c r="AV44" s="99" t="str">
        <f t="shared" si="25"/>
        <v/>
      </c>
      <c r="AW44" s="99" t="str">
        <f t="shared" si="25"/>
        <v/>
      </c>
      <c r="AX44" s="99" t="str">
        <f t="shared" si="25"/>
        <v/>
      </c>
      <c r="AY44" s="4" t="str">
        <f t="shared" si="25"/>
        <v/>
      </c>
      <c r="AZ44" s="4" t="str">
        <f t="shared" si="25"/>
        <v/>
      </c>
      <c r="BB44" s="4" t="str">
        <f t="shared" si="26"/>
        <v/>
      </c>
      <c r="BC44" s="4" t="str">
        <f t="shared" si="26"/>
        <v/>
      </c>
      <c r="BD44" s="4" t="str">
        <f t="shared" si="26"/>
        <v/>
      </c>
      <c r="BE44" s="4" t="str">
        <f t="shared" si="26"/>
        <v/>
      </c>
      <c r="BF44" s="4" t="str">
        <f t="shared" si="26"/>
        <v/>
      </c>
      <c r="BG44" s="4" t="str">
        <f t="shared" si="26"/>
        <v/>
      </c>
      <c r="BH44" s="4" t="str">
        <f t="shared" si="26"/>
        <v/>
      </c>
      <c r="BI44" s="4" t="str">
        <f t="shared" si="26"/>
        <v/>
      </c>
      <c r="BJ44" s="4" t="str">
        <f t="shared" si="26"/>
        <v/>
      </c>
      <c r="BK44" s="4" t="str">
        <f t="shared" si="26"/>
        <v/>
      </c>
      <c r="BL44" s="4" t="str">
        <f t="shared" si="26"/>
        <v/>
      </c>
      <c r="BM44" s="4" t="str">
        <f t="shared" si="26"/>
        <v/>
      </c>
      <c r="BN44" s="4" t="str">
        <f t="shared" si="26"/>
        <v/>
      </c>
      <c r="BO44" s="4" t="str">
        <f t="shared" si="26"/>
        <v/>
      </c>
      <c r="BP44" s="4" t="str">
        <f t="shared" si="26"/>
        <v/>
      </c>
      <c r="BQ44" s="4" t="str">
        <f t="shared" si="26"/>
        <v/>
      </c>
      <c r="BR44" s="4" t="str">
        <f t="shared" si="27"/>
        <v/>
      </c>
      <c r="BS44" s="4" t="str">
        <f t="shared" si="27"/>
        <v/>
      </c>
      <c r="BT44" s="4" t="str">
        <f t="shared" si="27"/>
        <v/>
      </c>
      <c r="BU44" s="4"/>
      <c r="BV44" s="4" t="str">
        <f t="shared" si="28"/>
        <v/>
      </c>
      <c r="BW44" s="4" t="str">
        <f t="shared" si="28"/>
        <v/>
      </c>
    </row>
    <row r="45" spans="1:75" ht="17" hidden="1" customHeight="1" x14ac:dyDescent="0.35">
      <c r="A45" t="s">
        <v>130</v>
      </c>
      <c r="B45" s="4"/>
      <c r="C45" s="4"/>
      <c r="D45" s="4"/>
      <c r="E45" s="6">
        <f t="shared" si="23"/>
        <v>0</v>
      </c>
      <c r="F45" s="4"/>
      <c r="G45" s="4"/>
      <c r="H45" s="5"/>
      <c r="I45" s="5"/>
      <c r="J45" s="5"/>
      <c r="K45" s="5"/>
      <c r="L45" s="5"/>
      <c r="M45" s="5"/>
      <c r="N45" s="5"/>
      <c r="O45" s="5"/>
      <c r="P45" s="5"/>
      <c r="Q45" s="5"/>
      <c r="R45" s="5"/>
      <c r="S45" s="5"/>
      <c r="T45" s="5"/>
      <c r="U45" s="5"/>
      <c r="V45" s="5"/>
      <c r="W45" s="5"/>
      <c r="X45" s="5"/>
      <c r="Y45" s="5"/>
      <c r="Z45" s="5"/>
      <c r="AA45" s="5"/>
      <c r="AB45" s="5"/>
      <c r="AC45" s="5"/>
      <c r="AE45" s="4" t="str">
        <f t="shared" si="24"/>
        <v/>
      </c>
      <c r="AF45" s="4" t="str">
        <f t="shared" si="24"/>
        <v/>
      </c>
      <c r="AG45" s="4" t="str">
        <f t="shared" si="24"/>
        <v/>
      </c>
      <c r="AH45" s="4" t="str">
        <f t="shared" si="24"/>
        <v/>
      </c>
      <c r="AI45" s="4" t="str">
        <f t="shared" si="24"/>
        <v/>
      </c>
      <c r="AJ45" s="4" t="str">
        <f t="shared" si="24"/>
        <v/>
      </c>
      <c r="AK45" s="4" t="str">
        <f t="shared" si="24"/>
        <v/>
      </c>
      <c r="AL45" s="4" t="str">
        <f t="shared" si="24"/>
        <v/>
      </c>
      <c r="AM45" s="99" t="str">
        <f t="shared" si="24"/>
        <v/>
      </c>
      <c r="AN45" s="99" t="str">
        <f t="shared" si="24"/>
        <v/>
      </c>
      <c r="AO45" s="99" t="str">
        <f t="shared" si="24"/>
        <v/>
      </c>
      <c r="AP45" s="99" t="str">
        <f t="shared" si="24"/>
        <v/>
      </c>
      <c r="AQ45" s="99" t="str">
        <f t="shared" si="24"/>
        <v/>
      </c>
      <c r="AR45" s="99" t="str">
        <f t="shared" si="24"/>
        <v/>
      </c>
      <c r="AS45" s="99" t="str">
        <f t="shared" si="24"/>
        <v/>
      </c>
      <c r="AT45" s="99" t="str">
        <f t="shared" si="24"/>
        <v/>
      </c>
      <c r="AU45" s="99" t="str">
        <f t="shared" si="25"/>
        <v/>
      </c>
      <c r="AV45" s="99" t="str">
        <f t="shared" si="25"/>
        <v/>
      </c>
      <c r="AW45" s="99" t="str">
        <f t="shared" si="25"/>
        <v/>
      </c>
      <c r="AX45" s="99" t="str">
        <f t="shared" si="25"/>
        <v/>
      </c>
      <c r="AY45" s="4" t="str">
        <f t="shared" si="25"/>
        <v/>
      </c>
      <c r="AZ45" s="4" t="str">
        <f t="shared" si="25"/>
        <v/>
      </c>
      <c r="BB45" s="4" t="str">
        <f t="shared" si="26"/>
        <v/>
      </c>
      <c r="BC45" s="4" t="str">
        <f t="shared" si="26"/>
        <v/>
      </c>
      <c r="BD45" s="4" t="str">
        <f t="shared" si="26"/>
        <v/>
      </c>
      <c r="BE45" s="4" t="str">
        <f t="shared" si="26"/>
        <v/>
      </c>
      <c r="BF45" s="4" t="str">
        <f t="shared" si="26"/>
        <v/>
      </c>
      <c r="BG45" s="4" t="str">
        <f t="shared" si="26"/>
        <v/>
      </c>
      <c r="BH45" s="4" t="str">
        <f t="shared" si="26"/>
        <v/>
      </c>
      <c r="BI45" s="4" t="str">
        <f t="shared" si="26"/>
        <v/>
      </c>
      <c r="BJ45" s="4" t="str">
        <f t="shared" si="26"/>
        <v/>
      </c>
      <c r="BK45" s="4" t="str">
        <f t="shared" si="26"/>
        <v/>
      </c>
      <c r="BL45" s="4" t="str">
        <f t="shared" si="26"/>
        <v/>
      </c>
      <c r="BM45" s="4" t="str">
        <f t="shared" si="26"/>
        <v/>
      </c>
      <c r="BN45" s="4" t="str">
        <f t="shared" si="26"/>
        <v/>
      </c>
      <c r="BO45" s="4" t="str">
        <f t="shared" si="26"/>
        <v/>
      </c>
      <c r="BP45" s="4" t="str">
        <f t="shared" si="26"/>
        <v/>
      </c>
      <c r="BQ45" s="4" t="str">
        <f t="shared" si="26"/>
        <v/>
      </c>
      <c r="BR45" s="4" t="str">
        <f t="shared" si="27"/>
        <v/>
      </c>
      <c r="BS45" s="4" t="str">
        <f t="shared" si="27"/>
        <v/>
      </c>
      <c r="BT45" s="4" t="str">
        <f t="shared" si="27"/>
        <v/>
      </c>
      <c r="BU45" s="4"/>
      <c r="BV45" s="4" t="str">
        <f t="shared" si="28"/>
        <v/>
      </c>
      <c r="BW45" s="4" t="str">
        <f t="shared" si="28"/>
        <v/>
      </c>
    </row>
    <row r="46" spans="1:75" ht="17" hidden="1" customHeight="1" x14ac:dyDescent="0.35">
      <c r="A46" t="s">
        <v>132</v>
      </c>
      <c r="B46" s="4"/>
      <c r="C46" s="4"/>
      <c r="D46" s="4"/>
      <c r="E46" s="6">
        <f t="shared" si="23"/>
        <v>0</v>
      </c>
      <c r="F46" s="4"/>
      <c r="G46" s="4"/>
      <c r="H46" s="5"/>
      <c r="I46" s="5"/>
      <c r="J46" s="5"/>
      <c r="K46" s="5"/>
      <c r="L46" s="5"/>
      <c r="M46" s="5"/>
      <c r="N46" s="5"/>
      <c r="O46" s="5"/>
      <c r="P46" s="5"/>
      <c r="Q46" s="5"/>
      <c r="R46" s="5"/>
      <c r="S46" s="5"/>
      <c r="T46" s="5"/>
      <c r="U46" s="5"/>
      <c r="V46" s="5"/>
      <c r="W46" s="5"/>
      <c r="X46" s="5"/>
      <c r="Y46" s="5"/>
      <c r="Z46" s="5"/>
      <c r="AA46" s="5"/>
      <c r="AB46" s="5"/>
      <c r="AC46" s="5"/>
      <c r="AE46" s="4" t="str">
        <f t="shared" si="24"/>
        <v/>
      </c>
      <c r="AF46" s="4" t="str">
        <f t="shared" si="24"/>
        <v/>
      </c>
      <c r="AG46" s="4" t="str">
        <f t="shared" si="24"/>
        <v/>
      </c>
      <c r="AH46" s="4" t="str">
        <f t="shared" si="24"/>
        <v/>
      </c>
      <c r="AI46" s="4" t="str">
        <f t="shared" si="24"/>
        <v/>
      </c>
      <c r="AJ46" s="4" t="str">
        <f t="shared" si="24"/>
        <v/>
      </c>
      <c r="AK46" s="4" t="str">
        <f t="shared" si="24"/>
        <v/>
      </c>
      <c r="AL46" s="4" t="str">
        <f t="shared" si="24"/>
        <v/>
      </c>
      <c r="AM46" s="99" t="str">
        <f t="shared" si="24"/>
        <v/>
      </c>
      <c r="AN46" s="99" t="str">
        <f t="shared" si="24"/>
        <v/>
      </c>
      <c r="AO46" s="99" t="str">
        <f t="shared" si="24"/>
        <v/>
      </c>
      <c r="AP46" s="99" t="str">
        <f t="shared" si="24"/>
        <v/>
      </c>
      <c r="AQ46" s="99" t="str">
        <f t="shared" si="24"/>
        <v/>
      </c>
      <c r="AR46" s="99" t="str">
        <f t="shared" si="24"/>
        <v/>
      </c>
      <c r="AS46" s="99" t="str">
        <f t="shared" si="24"/>
        <v/>
      </c>
      <c r="AT46" s="99" t="str">
        <f t="shared" si="24"/>
        <v/>
      </c>
      <c r="AU46" s="99" t="str">
        <f t="shared" si="25"/>
        <v/>
      </c>
      <c r="AV46" s="99" t="str">
        <f t="shared" si="25"/>
        <v/>
      </c>
      <c r="AW46" s="99" t="str">
        <f t="shared" si="25"/>
        <v/>
      </c>
      <c r="AX46" s="99" t="str">
        <f t="shared" si="25"/>
        <v/>
      </c>
      <c r="AY46" s="4" t="str">
        <f t="shared" si="25"/>
        <v/>
      </c>
      <c r="AZ46" s="4" t="str">
        <f t="shared" si="25"/>
        <v/>
      </c>
      <c r="BB46" s="4" t="str">
        <f t="shared" si="26"/>
        <v/>
      </c>
      <c r="BC46" s="4" t="str">
        <f t="shared" si="26"/>
        <v/>
      </c>
      <c r="BD46" s="4" t="str">
        <f t="shared" si="26"/>
        <v/>
      </c>
      <c r="BE46" s="4" t="str">
        <f t="shared" si="26"/>
        <v/>
      </c>
      <c r="BF46" s="4" t="str">
        <f t="shared" si="26"/>
        <v/>
      </c>
      <c r="BG46" s="4" t="str">
        <f t="shared" si="26"/>
        <v/>
      </c>
      <c r="BH46" s="4" t="str">
        <f t="shared" si="26"/>
        <v/>
      </c>
      <c r="BI46" s="4" t="str">
        <f t="shared" si="26"/>
        <v/>
      </c>
      <c r="BJ46" s="4" t="str">
        <f t="shared" si="26"/>
        <v/>
      </c>
      <c r="BK46" s="4" t="str">
        <f t="shared" si="26"/>
        <v/>
      </c>
      <c r="BL46" s="4" t="str">
        <f t="shared" si="26"/>
        <v/>
      </c>
      <c r="BM46" s="4" t="str">
        <f t="shared" si="26"/>
        <v/>
      </c>
      <c r="BN46" s="4" t="str">
        <f t="shared" si="26"/>
        <v/>
      </c>
      <c r="BO46" s="4" t="str">
        <f t="shared" si="26"/>
        <v/>
      </c>
      <c r="BP46" s="4" t="str">
        <f t="shared" si="26"/>
        <v/>
      </c>
      <c r="BQ46" s="4" t="str">
        <f t="shared" si="26"/>
        <v/>
      </c>
      <c r="BR46" s="4" t="str">
        <f t="shared" si="27"/>
        <v/>
      </c>
      <c r="BS46" s="4" t="str">
        <f t="shared" si="27"/>
        <v/>
      </c>
      <c r="BT46" s="4" t="str">
        <f t="shared" si="27"/>
        <v/>
      </c>
      <c r="BU46" s="4"/>
      <c r="BV46" s="4" t="str">
        <f t="shared" si="28"/>
        <v/>
      </c>
      <c r="BW46" s="4" t="str">
        <f t="shared" si="28"/>
        <v/>
      </c>
    </row>
    <row r="47" spans="1:75" ht="17" hidden="1" customHeight="1" x14ac:dyDescent="0.35">
      <c r="A47" t="s">
        <v>134</v>
      </c>
      <c r="B47" s="4"/>
      <c r="C47" s="4"/>
      <c r="D47" s="4"/>
      <c r="E47" s="6">
        <f t="shared" si="23"/>
        <v>0</v>
      </c>
      <c r="F47" s="4"/>
      <c r="G47" s="4"/>
      <c r="H47" s="5"/>
      <c r="I47" s="5"/>
      <c r="J47" s="5"/>
      <c r="K47" s="5"/>
      <c r="L47" s="5"/>
      <c r="M47" s="5"/>
      <c r="N47" s="5"/>
      <c r="O47" s="5"/>
      <c r="P47" s="5"/>
      <c r="Q47" s="5"/>
      <c r="R47" s="5"/>
      <c r="S47" s="5"/>
      <c r="T47" s="5"/>
      <c r="U47" s="5"/>
      <c r="V47" s="5"/>
      <c r="W47" s="5"/>
      <c r="X47" s="5"/>
      <c r="Y47" s="5"/>
      <c r="Z47" s="5"/>
      <c r="AA47" s="5"/>
      <c r="AB47" s="5"/>
      <c r="AC47" s="5"/>
      <c r="AE47" s="4" t="str">
        <f t="shared" si="24"/>
        <v/>
      </c>
      <c r="AF47" s="4" t="str">
        <f t="shared" si="24"/>
        <v/>
      </c>
      <c r="AG47" s="4" t="str">
        <f t="shared" si="24"/>
        <v/>
      </c>
      <c r="AH47" s="4" t="str">
        <f t="shared" si="24"/>
        <v/>
      </c>
      <c r="AI47" s="4" t="str">
        <f t="shared" si="24"/>
        <v/>
      </c>
      <c r="AJ47" s="4" t="str">
        <f t="shared" si="24"/>
        <v/>
      </c>
      <c r="AK47" s="4" t="str">
        <f t="shared" si="24"/>
        <v/>
      </c>
      <c r="AL47" s="4" t="str">
        <f t="shared" si="24"/>
        <v/>
      </c>
      <c r="AM47" s="99" t="str">
        <f t="shared" si="24"/>
        <v/>
      </c>
      <c r="AN47" s="99" t="str">
        <f t="shared" si="24"/>
        <v/>
      </c>
      <c r="AO47" s="99" t="str">
        <f t="shared" si="24"/>
        <v/>
      </c>
      <c r="AP47" s="99" t="str">
        <f t="shared" si="24"/>
        <v/>
      </c>
      <c r="AQ47" s="99" t="str">
        <f t="shared" si="24"/>
        <v/>
      </c>
      <c r="AR47" s="99" t="str">
        <f t="shared" si="24"/>
        <v/>
      </c>
      <c r="AS47" s="99" t="str">
        <f t="shared" si="24"/>
        <v/>
      </c>
      <c r="AT47" s="99" t="str">
        <f t="shared" si="24"/>
        <v/>
      </c>
      <c r="AU47" s="99" t="str">
        <f t="shared" si="25"/>
        <v/>
      </c>
      <c r="AV47" s="99" t="str">
        <f t="shared" si="25"/>
        <v/>
      </c>
      <c r="AW47" s="99" t="str">
        <f t="shared" si="25"/>
        <v/>
      </c>
      <c r="AX47" s="99" t="str">
        <f t="shared" si="25"/>
        <v/>
      </c>
      <c r="AY47" s="4" t="str">
        <f t="shared" si="25"/>
        <v/>
      </c>
      <c r="AZ47" s="4" t="str">
        <f t="shared" si="25"/>
        <v/>
      </c>
      <c r="BB47" s="4" t="str">
        <f t="shared" si="26"/>
        <v/>
      </c>
      <c r="BC47" s="4" t="str">
        <f t="shared" si="26"/>
        <v/>
      </c>
      <c r="BD47" s="4" t="str">
        <f t="shared" si="26"/>
        <v/>
      </c>
      <c r="BE47" s="4" t="str">
        <f t="shared" si="26"/>
        <v/>
      </c>
      <c r="BF47" s="4" t="str">
        <f t="shared" si="26"/>
        <v/>
      </c>
      <c r="BG47" s="4" t="str">
        <f t="shared" si="26"/>
        <v/>
      </c>
      <c r="BH47" s="4" t="str">
        <f t="shared" si="26"/>
        <v/>
      </c>
      <c r="BI47" s="4" t="str">
        <f t="shared" si="26"/>
        <v/>
      </c>
      <c r="BJ47" s="4" t="str">
        <f t="shared" si="26"/>
        <v/>
      </c>
      <c r="BK47" s="4" t="str">
        <f t="shared" si="26"/>
        <v/>
      </c>
      <c r="BL47" s="4" t="str">
        <f t="shared" si="26"/>
        <v/>
      </c>
      <c r="BM47" s="4" t="str">
        <f t="shared" si="26"/>
        <v/>
      </c>
      <c r="BN47" s="4" t="str">
        <f t="shared" si="26"/>
        <v/>
      </c>
      <c r="BO47" s="4" t="str">
        <f t="shared" si="26"/>
        <v/>
      </c>
      <c r="BP47" s="4" t="str">
        <f t="shared" si="26"/>
        <v/>
      </c>
      <c r="BQ47" s="4" t="str">
        <f t="shared" si="26"/>
        <v/>
      </c>
      <c r="BR47" s="4" t="str">
        <f t="shared" si="27"/>
        <v/>
      </c>
      <c r="BS47" s="4" t="str">
        <f t="shared" si="27"/>
        <v/>
      </c>
      <c r="BT47" s="4" t="str">
        <f t="shared" si="27"/>
        <v/>
      </c>
      <c r="BU47" s="4"/>
      <c r="BV47" s="4" t="str">
        <f t="shared" si="28"/>
        <v/>
      </c>
      <c r="BW47" s="4" t="str">
        <f t="shared" si="28"/>
        <v/>
      </c>
    </row>
    <row r="48" spans="1:75" ht="17" hidden="1" customHeight="1" x14ac:dyDescent="0.35">
      <c r="A48" t="s">
        <v>135</v>
      </c>
      <c r="B48" s="4"/>
      <c r="C48" s="4"/>
      <c r="D48" s="4"/>
      <c r="E48" s="6">
        <f t="shared" si="23"/>
        <v>0</v>
      </c>
      <c r="F48" s="4"/>
      <c r="G48" s="4"/>
      <c r="H48" s="5"/>
      <c r="I48" s="5"/>
      <c r="J48" s="5"/>
      <c r="K48" s="5"/>
      <c r="L48" s="5"/>
      <c r="M48" s="5"/>
      <c r="N48" s="5"/>
      <c r="O48" s="5"/>
      <c r="P48" s="5"/>
      <c r="Q48" s="5"/>
      <c r="R48" s="5"/>
      <c r="S48" s="5"/>
      <c r="T48" s="5"/>
      <c r="U48" s="5"/>
      <c r="V48" s="5"/>
      <c r="W48" s="5"/>
      <c r="X48" s="5"/>
      <c r="Y48" s="5"/>
      <c r="Z48" s="5"/>
      <c r="AA48" s="5"/>
      <c r="AB48" s="5"/>
      <c r="AC48" s="5"/>
      <c r="AE48" s="4" t="str">
        <f t="shared" si="24"/>
        <v/>
      </c>
      <c r="AF48" s="4" t="str">
        <f t="shared" si="24"/>
        <v/>
      </c>
      <c r="AG48" s="4" t="str">
        <f t="shared" si="24"/>
        <v/>
      </c>
      <c r="AH48" s="4" t="str">
        <f t="shared" si="24"/>
        <v/>
      </c>
      <c r="AI48" s="4" t="str">
        <f t="shared" si="24"/>
        <v/>
      </c>
      <c r="AJ48" s="4" t="str">
        <f t="shared" si="24"/>
        <v/>
      </c>
      <c r="AK48" s="4" t="str">
        <f t="shared" si="24"/>
        <v/>
      </c>
      <c r="AL48" s="4" t="str">
        <f t="shared" si="24"/>
        <v/>
      </c>
      <c r="AM48" s="99" t="str">
        <f t="shared" si="24"/>
        <v/>
      </c>
      <c r="AN48" s="99" t="str">
        <f t="shared" si="24"/>
        <v/>
      </c>
      <c r="AO48" s="99" t="str">
        <f t="shared" si="24"/>
        <v/>
      </c>
      <c r="AP48" s="99" t="str">
        <f t="shared" si="24"/>
        <v/>
      </c>
      <c r="AQ48" s="99" t="str">
        <f t="shared" si="24"/>
        <v/>
      </c>
      <c r="AR48" s="99" t="str">
        <f t="shared" si="24"/>
        <v/>
      </c>
      <c r="AS48" s="99" t="str">
        <f t="shared" si="24"/>
        <v/>
      </c>
      <c r="AT48" s="99" t="str">
        <f t="shared" si="24"/>
        <v/>
      </c>
      <c r="AU48" s="99" t="str">
        <f t="shared" si="25"/>
        <v/>
      </c>
      <c r="AV48" s="99" t="str">
        <f t="shared" si="25"/>
        <v/>
      </c>
      <c r="AW48" s="99" t="str">
        <f t="shared" si="25"/>
        <v/>
      </c>
      <c r="AX48" s="99"/>
      <c r="AY48" s="4" t="str">
        <f t="shared" si="25"/>
        <v/>
      </c>
      <c r="AZ48" s="4" t="str">
        <f t="shared" si="25"/>
        <v/>
      </c>
      <c r="BB48" s="4" t="str">
        <f t="shared" si="26"/>
        <v/>
      </c>
      <c r="BC48" s="4" t="str">
        <f t="shared" si="26"/>
        <v/>
      </c>
      <c r="BD48" s="4" t="str">
        <f t="shared" si="26"/>
        <v/>
      </c>
      <c r="BE48" s="4" t="str">
        <f t="shared" si="26"/>
        <v/>
      </c>
      <c r="BF48" s="4" t="str">
        <f t="shared" si="26"/>
        <v/>
      </c>
      <c r="BG48" s="4" t="str">
        <f t="shared" si="26"/>
        <v/>
      </c>
      <c r="BH48" s="4" t="str">
        <f t="shared" si="26"/>
        <v/>
      </c>
      <c r="BI48" s="4" t="str">
        <f t="shared" si="26"/>
        <v/>
      </c>
      <c r="BJ48" s="4" t="str">
        <f t="shared" si="26"/>
        <v/>
      </c>
      <c r="BK48" s="4" t="str">
        <f t="shared" si="26"/>
        <v/>
      </c>
      <c r="BL48" s="4" t="str">
        <f t="shared" si="26"/>
        <v/>
      </c>
      <c r="BM48" s="4" t="str">
        <f t="shared" si="26"/>
        <v/>
      </c>
      <c r="BN48" s="4" t="str">
        <f t="shared" si="26"/>
        <v/>
      </c>
      <c r="BO48" s="4" t="str">
        <f t="shared" si="26"/>
        <v/>
      </c>
      <c r="BP48" s="4" t="str">
        <f t="shared" si="26"/>
        <v/>
      </c>
      <c r="BQ48" s="4" t="str">
        <f t="shared" si="26"/>
        <v/>
      </c>
      <c r="BR48" s="4" t="str">
        <f t="shared" si="27"/>
        <v/>
      </c>
      <c r="BS48" s="4" t="str">
        <f t="shared" si="27"/>
        <v/>
      </c>
      <c r="BT48" s="4" t="str">
        <f t="shared" si="27"/>
        <v/>
      </c>
      <c r="BU48" s="4"/>
      <c r="BV48" s="4" t="str">
        <f t="shared" si="28"/>
        <v/>
      </c>
      <c r="BW48" s="4" t="str">
        <f t="shared" si="28"/>
        <v/>
      </c>
    </row>
    <row r="49" spans="1:75" ht="17" hidden="1" customHeight="1" x14ac:dyDescent="0.35">
      <c r="A49" t="s">
        <v>136</v>
      </c>
      <c r="B49" s="4"/>
      <c r="C49" s="4"/>
      <c r="D49" s="4"/>
      <c r="E49" s="6">
        <f t="shared" si="23"/>
        <v>0</v>
      </c>
      <c r="F49" s="4"/>
      <c r="G49" s="4"/>
      <c r="H49" s="5"/>
      <c r="I49" s="5"/>
      <c r="J49" s="5"/>
      <c r="K49" s="5"/>
      <c r="L49" s="5"/>
      <c r="M49" s="5"/>
      <c r="N49" s="5"/>
      <c r="O49" s="5"/>
      <c r="P49" s="5"/>
      <c r="Q49" s="5"/>
      <c r="R49" s="5"/>
      <c r="S49" s="5"/>
      <c r="T49" s="5"/>
      <c r="U49" s="5"/>
      <c r="V49" s="5"/>
      <c r="W49" s="5"/>
      <c r="X49" s="5"/>
      <c r="Y49" s="5"/>
      <c r="Z49" s="5"/>
      <c r="AA49" s="5"/>
      <c r="AB49" s="5"/>
      <c r="AC49" s="5"/>
      <c r="AE49" s="4" t="str">
        <f t="shared" si="24"/>
        <v/>
      </c>
      <c r="AF49" s="4" t="str">
        <f t="shared" si="24"/>
        <v/>
      </c>
      <c r="AG49" s="4" t="str">
        <f t="shared" si="24"/>
        <v/>
      </c>
      <c r="AH49" s="4" t="str">
        <f t="shared" si="24"/>
        <v/>
      </c>
      <c r="AI49" s="4" t="str">
        <f t="shared" si="24"/>
        <v/>
      </c>
      <c r="AJ49" s="4" t="str">
        <f t="shared" si="24"/>
        <v/>
      </c>
      <c r="AK49" s="4" t="str">
        <f t="shared" si="24"/>
        <v/>
      </c>
      <c r="AL49" s="4" t="str">
        <f t="shared" si="24"/>
        <v/>
      </c>
      <c r="AM49" s="99" t="str">
        <f t="shared" si="24"/>
        <v/>
      </c>
      <c r="AN49" s="99" t="str">
        <f t="shared" si="24"/>
        <v/>
      </c>
      <c r="AO49" s="99" t="str">
        <f t="shared" si="24"/>
        <v/>
      </c>
      <c r="AP49" s="99" t="str">
        <f t="shared" si="24"/>
        <v/>
      </c>
      <c r="AQ49" s="99" t="str">
        <f t="shared" si="24"/>
        <v/>
      </c>
      <c r="AR49" s="99" t="str">
        <f t="shared" si="24"/>
        <v/>
      </c>
      <c r="AS49" s="99" t="str">
        <f t="shared" si="24"/>
        <v/>
      </c>
      <c r="AT49" s="99" t="str">
        <f t="shared" si="24"/>
        <v/>
      </c>
      <c r="AU49" s="99" t="str">
        <f t="shared" si="25"/>
        <v/>
      </c>
      <c r="AV49" s="99" t="str">
        <f t="shared" si="25"/>
        <v/>
      </c>
      <c r="AW49" s="99" t="str">
        <f t="shared" si="25"/>
        <v/>
      </c>
      <c r="AX49" s="99"/>
      <c r="AY49" s="4" t="str">
        <f t="shared" si="25"/>
        <v/>
      </c>
      <c r="AZ49" s="4" t="str">
        <f t="shared" si="25"/>
        <v/>
      </c>
      <c r="BB49" s="4" t="str">
        <f t="shared" si="26"/>
        <v/>
      </c>
      <c r="BC49" s="4" t="str">
        <f t="shared" si="26"/>
        <v/>
      </c>
      <c r="BD49" s="4" t="str">
        <f t="shared" si="26"/>
        <v/>
      </c>
      <c r="BE49" s="4" t="str">
        <f t="shared" si="26"/>
        <v/>
      </c>
      <c r="BF49" s="4" t="str">
        <f t="shared" si="26"/>
        <v/>
      </c>
      <c r="BG49" s="4" t="str">
        <f t="shared" si="26"/>
        <v/>
      </c>
      <c r="BH49" s="4" t="str">
        <f t="shared" si="26"/>
        <v/>
      </c>
      <c r="BI49" s="4" t="str">
        <f t="shared" si="26"/>
        <v/>
      </c>
      <c r="BJ49" s="4" t="str">
        <f t="shared" si="26"/>
        <v/>
      </c>
      <c r="BK49" s="4" t="str">
        <f t="shared" si="26"/>
        <v/>
      </c>
      <c r="BL49" s="4" t="str">
        <f t="shared" si="26"/>
        <v/>
      </c>
      <c r="BM49" s="4" t="str">
        <f t="shared" si="26"/>
        <v/>
      </c>
      <c r="BN49" s="4" t="str">
        <f t="shared" si="26"/>
        <v/>
      </c>
      <c r="BO49" s="4" t="str">
        <f t="shared" si="26"/>
        <v/>
      </c>
      <c r="BP49" s="4" t="str">
        <f t="shared" si="26"/>
        <v/>
      </c>
      <c r="BQ49" s="4" t="str">
        <f t="shared" si="26"/>
        <v/>
      </c>
      <c r="BR49" s="4" t="str">
        <f t="shared" si="27"/>
        <v/>
      </c>
      <c r="BS49" s="4" t="str">
        <f t="shared" si="27"/>
        <v/>
      </c>
      <c r="BT49" s="4" t="str">
        <f t="shared" si="27"/>
        <v/>
      </c>
      <c r="BU49" s="4"/>
      <c r="BV49" s="4" t="str">
        <f t="shared" si="28"/>
        <v/>
      </c>
      <c r="BW49" s="4" t="str">
        <f t="shared" si="28"/>
        <v/>
      </c>
    </row>
    <row r="50" spans="1:75" ht="17" hidden="1" customHeight="1" x14ac:dyDescent="0.35">
      <c r="A50" t="s">
        <v>137</v>
      </c>
      <c r="B50" s="4"/>
      <c r="C50" s="4"/>
      <c r="D50" s="4"/>
      <c r="E50" s="6">
        <f t="shared" si="23"/>
        <v>0</v>
      </c>
      <c r="F50" s="4"/>
      <c r="G50" s="4"/>
      <c r="H50" s="5"/>
      <c r="I50" s="5"/>
      <c r="J50" s="5"/>
      <c r="K50" s="5"/>
      <c r="L50" s="5"/>
      <c r="M50" s="5"/>
      <c r="N50" s="5"/>
      <c r="O50" s="5"/>
      <c r="P50" s="5"/>
      <c r="Q50" s="5"/>
      <c r="R50" s="5"/>
      <c r="S50" s="5"/>
      <c r="T50" s="5"/>
      <c r="U50" s="5"/>
      <c r="V50" s="5"/>
      <c r="W50" s="5"/>
      <c r="X50" s="5"/>
      <c r="Y50" s="5"/>
      <c r="Z50" s="5"/>
      <c r="AA50" s="5"/>
      <c r="AB50" s="5"/>
      <c r="AC50" s="5"/>
      <c r="AE50" s="4" t="str">
        <f t="shared" si="24"/>
        <v/>
      </c>
      <c r="AF50" s="4" t="str">
        <f t="shared" si="24"/>
        <v/>
      </c>
      <c r="AG50" s="4" t="str">
        <f t="shared" si="24"/>
        <v/>
      </c>
      <c r="AH50" s="4" t="str">
        <f t="shared" si="24"/>
        <v/>
      </c>
      <c r="AI50" s="4" t="str">
        <f t="shared" si="24"/>
        <v/>
      </c>
      <c r="AJ50" s="4" t="str">
        <f t="shared" si="24"/>
        <v/>
      </c>
      <c r="AK50" s="4" t="str">
        <f t="shared" si="24"/>
        <v/>
      </c>
      <c r="AL50" s="4" t="str">
        <f t="shared" si="24"/>
        <v/>
      </c>
      <c r="AM50" s="99" t="str">
        <f t="shared" si="24"/>
        <v/>
      </c>
      <c r="AN50" s="99" t="str">
        <f t="shared" si="24"/>
        <v/>
      </c>
      <c r="AO50" s="99" t="str">
        <f t="shared" si="24"/>
        <v/>
      </c>
      <c r="AP50" s="99" t="str">
        <f t="shared" si="24"/>
        <v/>
      </c>
      <c r="AQ50" s="99" t="str">
        <f t="shared" si="24"/>
        <v/>
      </c>
      <c r="AR50" s="99" t="str">
        <f t="shared" si="24"/>
        <v/>
      </c>
      <c r="AS50" s="99" t="str">
        <f t="shared" si="24"/>
        <v/>
      </c>
      <c r="AT50" s="99" t="str">
        <f t="shared" si="24"/>
        <v/>
      </c>
      <c r="AU50" s="99" t="str">
        <f>IF(X50=0,"","*")</f>
        <v/>
      </c>
      <c r="AV50" s="99" t="str">
        <f t="shared" si="25"/>
        <v/>
      </c>
      <c r="AW50" s="99" t="str">
        <f t="shared" si="25"/>
        <v/>
      </c>
      <c r="AX50" s="99"/>
      <c r="AY50" s="4" t="str">
        <f t="shared" si="25"/>
        <v/>
      </c>
      <c r="AZ50" s="4" t="str">
        <f t="shared" si="25"/>
        <v/>
      </c>
      <c r="BB50" s="4" t="str">
        <f t="shared" si="26"/>
        <v/>
      </c>
      <c r="BC50" s="4" t="str">
        <f t="shared" si="26"/>
        <v/>
      </c>
      <c r="BD50" s="4" t="str">
        <f t="shared" si="26"/>
        <v/>
      </c>
      <c r="BE50" s="4" t="str">
        <f t="shared" si="26"/>
        <v/>
      </c>
      <c r="BF50" s="4" t="str">
        <f t="shared" si="26"/>
        <v/>
      </c>
      <c r="BG50" s="4" t="str">
        <f t="shared" si="26"/>
        <v/>
      </c>
      <c r="BH50" s="4" t="str">
        <f t="shared" si="26"/>
        <v/>
      </c>
      <c r="BI50" s="4" t="str">
        <f t="shared" si="26"/>
        <v/>
      </c>
      <c r="BJ50" s="4" t="str">
        <f t="shared" si="26"/>
        <v/>
      </c>
      <c r="BK50" s="4" t="str">
        <f t="shared" si="26"/>
        <v/>
      </c>
      <c r="BL50" s="4" t="str">
        <f t="shared" si="26"/>
        <v/>
      </c>
      <c r="BM50" s="4" t="str">
        <f t="shared" si="26"/>
        <v/>
      </c>
      <c r="BN50" s="4" t="str">
        <f t="shared" si="26"/>
        <v/>
      </c>
      <c r="BO50" s="4" t="str">
        <f t="shared" si="26"/>
        <v/>
      </c>
      <c r="BP50" s="4" t="str">
        <f t="shared" si="26"/>
        <v/>
      </c>
      <c r="BQ50" s="4" t="str">
        <f t="shared" si="26"/>
        <v/>
      </c>
      <c r="BR50" s="4" t="str">
        <f t="shared" si="27"/>
        <v/>
      </c>
      <c r="BS50" s="4" t="str">
        <f t="shared" si="27"/>
        <v/>
      </c>
      <c r="BT50" s="4" t="str">
        <f t="shared" si="27"/>
        <v/>
      </c>
      <c r="BU50" s="4"/>
      <c r="BV50" s="4" t="str">
        <f t="shared" si="28"/>
        <v/>
      </c>
      <c r="BW50" s="4" t="str">
        <f t="shared" si="28"/>
        <v/>
      </c>
    </row>
    <row r="51" spans="1:75" ht="17" hidden="1" customHeight="1" x14ac:dyDescent="0.35">
      <c r="A51" t="s">
        <v>138</v>
      </c>
      <c r="B51" s="4"/>
      <c r="C51" s="4"/>
      <c r="D51" s="4"/>
      <c r="E51" s="6">
        <f t="shared" si="23"/>
        <v>0</v>
      </c>
      <c r="F51" s="4"/>
      <c r="G51" s="4"/>
      <c r="H51" s="5"/>
      <c r="I51" s="5"/>
      <c r="J51" s="5"/>
      <c r="K51" s="5"/>
      <c r="L51" s="5"/>
      <c r="M51" s="5"/>
      <c r="N51" s="5"/>
      <c r="O51" s="5"/>
      <c r="P51" s="5"/>
      <c r="Q51" s="5"/>
      <c r="R51" s="5"/>
      <c r="S51" s="5"/>
      <c r="T51" s="5"/>
      <c r="U51" s="5"/>
      <c r="V51" s="5"/>
      <c r="W51" s="5"/>
      <c r="X51" s="5"/>
      <c r="Y51" s="5"/>
      <c r="Z51" s="5"/>
      <c r="AA51" s="5"/>
      <c r="AB51" s="5"/>
      <c r="AC51" s="5"/>
      <c r="AE51" s="4" t="str">
        <f t="shared" si="24"/>
        <v/>
      </c>
      <c r="AF51" s="4" t="str">
        <f t="shared" si="24"/>
        <v/>
      </c>
      <c r="AG51" s="4" t="str">
        <f t="shared" si="24"/>
        <v/>
      </c>
      <c r="AH51" s="4" t="str">
        <f t="shared" si="24"/>
        <v/>
      </c>
      <c r="AI51" s="4" t="str">
        <f t="shared" si="24"/>
        <v/>
      </c>
      <c r="AJ51" s="4" t="str">
        <f t="shared" si="24"/>
        <v/>
      </c>
      <c r="AK51" s="4" t="str">
        <f t="shared" si="24"/>
        <v/>
      </c>
      <c r="AL51" s="4" t="str">
        <f t="shared" si="24"/>
        <v/>
      </c>
      <c r="AM51" s="99" t="str">
        <f t="shared" si="24"/>
        <v/>
      </c>
      <c r="AN51" s="99" t="str">
        <f t="shared" si="24"/>
        <v/>
      </c>
      <c r="AO51" s="99" t="str">
        <f t="shared" si="24"/>
        <v/>
      </c>
      <c r="AP51" s="99" t="str">
        <f t="shared" si="24"/>
        <v/>
      </c>
      <c r="AQ51" s="99" t="str">
        <f t="shared" si="24"/>
        <v/>
      </c>
      <c r="AR51" s="99" t="str">
        <f t="shared" si="24"/>
        <v/>
      </c>
      <c r="AS51" s="99" t="str">
        <f t="shared" si="24"/>
        <v/>
      </c>
      <c r="AT51" s="99" t="str">
        <f t="shared" ref="AT51" si="29">IF(W51=0,"","*")</f>
        <v/>
      </c>
      <c r="AU51" s="99" t="str">
        <f t="shared" si="25"/>
        <v/>
      </c>
      <c r="AV51" s="99" t="str">
        <f t="shared" si="25"/>
        <v/>
      </c>
      <c r="AW51" s="99" t="str">
        <f t="shared" si="25"/>
        <v/>
      </c>
      <c r="AX51" s="99"/>
      <c r="AY51" s="4" t="str">
        <f t="shared" si="25"/>
        <v/>
      </c>
      <c r="AZ51" s="4" t="str">
        <f t="shared" si="25"/>
        <v/>
      </c>
      <c r="BB51" s="4" t="str">
        <f t="shared" si="26"/>
        <v/>
      </c>
      <c r="BC51" s="4" t="str">
        <f t="shared" si="26"/>
        <v/>
      </c>
      <c r="BD51" s="4" t="str">
        <f t="shared" si="26"/>
        <v/>
      </c>
      <c r="BE51" s="4" t="str">
        <f t="shared" si="26"/>
        <v/>
      </c>
      <c r="BF51" s="4" t="str">
        <f t="shared" si="26"/>
        <v/>
      </c>
      <c r="BG51" s="4" t="str">
        <f t="shared" si="26"/>
        <v/>
      </c>
      <c r="BH51" s="4" t="str">
        <f t="shared" si="26"/>
        <v/>
      </c>
      <c r="BI51" s="4" t="str">
        <f t="shared" si="26"/>
        <v/>
      </c>
      <c r="BJ51" s="4" t="str">
        <f t="shared" si="26"/>
        <v/>
      </c>
      <c r="BK51" s="4" t="str">
        <f t="shared" si="26"/>
        <v/>
      </c>
      <c r="BL51" s="4" t="str">
        <f t="shared" si="26"/>
        <v/>
      </c>
      <c r="BM51" s="4" t="str">
        <f t="shared" si="26"/>
        <v/>
      </c>
      <c r="BN51" s="4" t="str">
        <f t="shared" si="26"/>
        <v/>
      </c>
      <c r="BO51" s="4" t="str">
        <f t="shared" si="26"/>
        <v/>
      </c>
      <c r="BP51" s="4" t="str">
        <f t="shared" si="26"/>
        <v/>
      </c>
      <c r="BQ51" s="4" t="str">
        <f t="shared" ref="BQ51:BQ53" si="30">IF(W51=0,"","*")</f>
        <v/>
      </c>
      <c r="BR51" s="4" t="str">
        <f t="shared" si="27"/>
        <v/>
      </c>
      <c r="BS51" s="4" t="str">
        <f t="shared" si="27"/>
        <v/>
      </c>
      <c r="BT51" s="4" t="str">
        <f t="shared" si="27"/>
        <v/>
      </c>
      <c r="BU51" s="4"/>
      <c r="BV51" s="4" t="str">
        <f t="shared" si="28"/>
        <v/>
      </c>
      <c r="BW51" s="4" t="str">
        <f t="shared" si="28"/>
        <v/>
      </c>
    </row>
    <row r="52" spans="1:75" ht="17" hidden="1" customHeight="1" x14ac:dyDescent="0.35">
      <c r="A52" t="s">
        <v>139</v>
      </c>
      <c r="B52" s="4"/>
      <c r="C52" s="4"/>
      <c r="D52" s="4"/>
      <c r="E52" s="6">
        <f t="shared" si="23"/>
        <v>0</v>
      </c>
      <c r="F52" s="4"/>
      <c r="G52" s="4"/>
      <c r="H52" s="5"/>
      <c r="I52" s="5"/>
      <c r="J52" s="5"/>
      <c r="K52" s="5"/>
      <c r="L52" s="5"/>
      <c r="M52" s="5"/>
      <c r="N52" s="5"/>
      <c r="O52" s="5"/>
      <c r="P52" s="5"/>
      <c r="Q52" s="5"/>
      <c r="R52" s="5"/>
      <c r="S52" s="5"/>
      <c r="T52" s="5"/>
      <c r="U52" s="5"/>
      <c r="V52" s="5"/>
      <c r="W52" s="5"/>
      <c r="X52" s="5"/>
      <c r="Y52" s="5"/>
      <c r="Z52" s="5"/>
      <c r="AA52" s="5"/>
      <c r="AB52" s="5"/>
      <c r="AC52" s="5"/>
      <c r="AE52" s="4" t="str">
        <f t="shared" ref="AE52:AT53" si="31">IF(H52=0,"","*")</f>
        <v/>
      </c>
      <c r="AF52" s="4" t="str">
        <f t="shared" si="31"/>
        <v/>
      </c>
      <c r="AG52" s="4" t="str">
        <f t="shared" si="31"/>
        <v/>
      </c>
      <c r="AH52" s="4" t="str">
        <f t="shared" si="31"/>
        <v/>
      </c>
      <c r="AI52" s="4" t="str">
        <f t="shared" si="31"/>
        <v/>
      </c>
      <c r="AJ52" s="4" t="str">
        <f t="shared" si="31"/>
        <v/>
      </c>
      <c r="AK52" s="4" t="str">
        <f t="shared" si="31"/>
        <v/>
      </c>
      <c r="AL52" s="4" t="str">
        <f t="shared" si="31"/>
        <v/>
      </c>
      <c r="AM52" s="99" t="str">
        <f t="shared" si="31"/>
        <v/>
      </c>
      <c r="AN52" s="99" t="str">
        <f t="shared" si="31"/>
        <v/>
      </c>
      <c r="AO52" s="99" t="str">
        <f t="shared" si="31"/>
        <v/>
      </c>
      <c r="AP52" s="99" t="str">
        <f t="shared" si="31"/>
        <v/>
      </c>
      <c r="AQ52" s="99" t="str">
        <f t="shared" si="31"/>
        <v/>
      </c>
      <c r="AR52" s="99" t="str">
        <f t="shared" si="31"/>
        <v/>
      </c>
      <c r="AS52" s="99" t="str">
        <f t="shared" si="31"/>
        <v/>
      </c>
      <c r="AT52" s="99" t="str">
        <f t="shared" si="31"/>
        <v/>
      </c>
      <c r="AU52" s="99" t="str">
        <f t="shared" ref="AU52:AW53" si="32">IF(X52=0,"","*")</f>
        <v/>
      </c>
      <c r="AV52" s="99" t="str">
        <f t="shared" si="32"/>
        <v/>
      </c>
      <c r="AW52" s="99" t="str">
        <f t="shared" si="32"/>
        <v/>
      </c>
      <c r="AX52" s="99"/>
      <c r="AY52" s="4" t="str">
        <f t="shared" ref="AY52:AZ53" si="33">IF(AB52=0,"","*")</f>
        <v/>
      </c>
      <c r="AZ52" s="4" t="str">
        <f t="shared" si="33"/>
        <v/>
      </c>
      <c r="BB52" s="4" t="str">
        <f t="shared" ref="BB52:BP53" si="34">IF(H52=0,"","*")</f>
        <v/>
      </c>
      <c r="BC52" s="4" t="str">
        <f t="shared" si="34"/>
        <v/>
      </c>
      <c r="BD52" s="4" t="str">
        <f t="shared" si="34"/>
        <v/>
      </c>
      <c r="BE52" s="4" t="str">
        <f t="shared" si="34"/>
        <v/>
      </c>
      <c r="BF52" s="4" t="str">
        <f t="shared" si="34"/>
        <v/>
      </c>
      <c r="BG52" s="4" t="str">
        <f t="shared" si="34"/>
        <v/>
      </c>
      <c r="BH52" s="4" t="str">
        <f t="shared" si="34"/>
        <v/>
      </c>
      <c r="BI52" s="4" t="str">
        <f t="shared" si="34"/>
        <v/>
      </c>
      <c r="BJ52" s="4" t="str">
        <f t="shared" si="34"/>
        <v/>
      </c>
      <c r="BK52" s="4" t="str">
        <f t="shared" si="34"/>
        <v/>
      </c>
      <c r="BL52" s="4" t="str">
        <f t="shared" si="34"/>
        <v/>
      </c>
      <c r="BM52" s="4" t="str">
        <f t="shared" si="34"/>
        <v/>
      </c>
      <c r="BN52" s="4" t="str">
        <f t="shared" si="34"/>
        <v/>
      </c>
      <c r="BO52" s="4" t="str">
        <f t="shared" si="34"/>
        <v/>
      </c>
      <c r="BP52" s="4" t="str">
        <f t="shared" si="34"/>
        <v/>
      </c>
      <c r="BQ52" s="4" t="str">
        <f t="shared" si="30"/>
        <v/>
      </c>
      <c r="BR52" s="4" t="str">
        <f t="shared" si="27"/>
        <v/>
      </c>
      <c r="BS52" s="4" t="str">
        <f t="shared" si="27"/>
        <v/>
      </c>
      <c r="BT52" s="4" t="str">
        <f t="shared" si="27"/>
        <v/>
      </c>
      <c r="BU52" s="4"/>
      <c r="BV52" s="4" t="str">
        <f t="shared" si="28"/>
        <v/>
      </c>
      <c r="BW52" s="4" t="str">
        <f t="shared" si="28"/>
        <v/>
      </c>
    </row>
    <row r="53" spans="1:75" ht="17" hidden="1" customHeight="1" x14ac:dyDescent="0.35">
      <c r="A53" t="s">
        <v>140</v>
      </c>
      <c r="B53" s="4"/>
      <c r="C53" s="4"/>
      <c r="D53" s="4"/>
      <c r="E53" s="6">
        <f t="shared" si="23"/>
        <v>0</v>
      </c>
      <c r="F53" s="4"/>
      <c r="G53" s="4"/>
      <c r="H53" s="5"/>
      <c r="I53" s="5"/>
      <c r="J53" s="5"/>
      <c r="K53" s="5"/>
      <c r="L53" s="5"/>
      <c r="M53" s="5"/>
      <c r="N53" s="5"/>
      <c r="O53" s="5"/>
      <c r="P53" s="5"/>
      <c r="Q53" s="5"/>
      <c r="R53" s="5"/>
      <c r="S53" s="5"/>
      <c r="T53" s="5"/>
      <c r="U53" s="5"/>
      <c r="V53" s="5"/>
      <c r="W53" s="5"/>
      <c r="X53" s="5"/>
      <c r="Y53" s="5"/>
      <c r="Z53" s="5"/>
      <c r="AA53" s="5"/>
      <c r="AB53" s="5"/>
      <c r="AC53" s="5"/>
      <c r="AE53" s="4" t="str">
        <f t="shared" si="31"/>
        <v/>
      </c>
      <c r="AF53" s="4" t="str">
        <f t="shared" si="31"/>
        <v/>
      </c>
      <c r="AG53" s="4" t="str">
        <f t="shared" si="31"/>
        <v/>
      </c>
      <c r="AH53" s="4" t="str">
        <f t="shared" si="31"/>
        <v/>
      </c>
      <c r="AI53" s="4" t="str">
        <f t="shared" si="31"/>
        <v/>
      </c>
      <c r="AJ53" s="4" t="str">
        <f t="shared" si="31"/>
        <v/>
      </c>
      <c r="AK53" s="4" t="str">
        <f t="shared" si="31"/>
        <v/>
      </c>
      <c r="AL53" s="4" t="str">
        <f t="shared" si="31"/>
        <v/>
      </c>
      <c r="AM53" s="99" t="str">
        <f t="shared" si="31"/>
        <v/>
      </c>
      <c r="AN53" s="99" t="str">
        <f t="shared" si="31"/>
        <v/>
      </c>
      <c r="AO53" s="99" t="str">
        <f t="shared" si="31"/>
        <v/>
      </c>
      <c r="AP53" s="99" t="str">
        <f t="shared" si="31"/>
        <v/>
      </c>
      <c r="AQ53" s="99" t="str">
        <f t="shared" si="31"/>
        <v/>
      </c>
      <c r="AR53" s="99" t="str">
        <f t="shared" si="31"/>
        <v/>
      </c>
      <c r="AS53" s="99" t="str">
        <f t="shared" si="31"/>
        <v/>
      </c>
      <c r="AT53" s="99" t="str">
        <f t="shared" si="31"/>
        <v/>
      </c>
      <c r="AU53" s="99" t="str">
        <f t="shared" si="32"/>
        <v/>
      </c>
      <c r="AV53" s="99" t="str">
        <f t="shared" si="32"/>
        <v/>
      </c>
      <c r="AW53" s="99" t="str">
        <f t="shared" si="32"/>
        <v/>
      </c>
      <c r="AX53" s="99"/>
      <c r="AY53" s="4" t="str">
        <f t="shared" si="33"/>
        <v/>
      </c>
      <c r="AZ53" s="4" t="str">
        <f t="shared" si="33"/>
        <v/>
      </c>
      <c r="BB53" s="4" t="str">
        <f t="shared" si="34"/>
        <v/>
      </c>
      <c r="BC53" s="4" t="str">
        <f t="shared" si="34"/>
        <v/>
      </c>
      <c r="BD53" s="4" t="str">
        <f t="shared" si="34"/>
        <v/>
      </c>
      <c r="BE53" s="4" t="str">
        <f t="shared" si="34"/>
        <v/>
      </c>
      <c r="BF53" s="4" t="str">
        <f t="shared" si="34"/>
        <v/>
      </c>
      <c r="BG53" s="4" t="str">
        <f t="shared" si="34"/>
        <v/>
      </c>
      <c r="BH53" s="4" t="str">
        <f t="shared" si="34"/>
        <v/>
      </c>
      <c r="BI53" s="4" t="str">
        <f t="shared" si="34"/>
        <v/>
      </c>
      <c r="BJ53" s="4" t="str">
        <f t="shared" si="34"/>
        <v/>
      </c>
      <c r="BK53" s="4" t="str">
        <f t="shared" si="34"/>
        <v/>
      </c>
      <c r="BL53" s="4" t="str">
        <f t="shared" si="34"/>
        <v/>
      </c>
      <c r="BM53" s="4" t="str">
        <f t="shared" si="34"/>
        <v/>
      </c>
      <c r="BN53" s="4" t="str">
        <f t="shared" si="34"/>
        <v/>
      </c>
      <c r="BO53" s="4" t="str">
        <f t="shared" si="34"/>
        <v/>
      </c>
      <c r="BP53" s="4" t="str">
        <f t="shared" si="34"/>
        <v/>
      </c>
      <c r="BQ53" s="4" t="str">
        <f t="shared" si="30"/>
        <v/>
      </c>
      <c r="BR53" s="4" t="str">
        <f t="shared" si="27"/>
        <v/>
      </c>
      <c r="BS53" s="4" t="str">
        <f t="shared" si="27"/>
        <v/>
      </c>
      <c r="BT53" s="4" t="str">
        <f t="shared" si="27"/>
        <v/>
      </c>
      <c r="BU53" s="4"/>
      <c r="BV53" s="4" t="str">
        <f t="shared" si="28"/>
        <v/>
      </c>
      <c r="BW53" s="4" t="str">
        <f t="shared" si="28"/>
        <v/>
      </c>
    </row>
    <row r="54" spans="1:75" x14ac:dyDescent="0.35">
      <c r="B54" s="101" t="s">
        <v>143</v>
      </c>
      <c r="C54" s="102"/>
      <c r="D54" s="102"/>
      <c r="E54" s="102"/>
      <c r="F54" s="102"/>
      <c r="G54" s="102"/>
      <c r="S54" s="19"/>
      <c r="T54" s="19"/>
      <c r="U54" s="19"/>
      <c r="V54" s="19"/>
      <c r="X54" s="19"/>
      <c r="Y54" s="10"/>
      <c r="Z54" s="19"/>
      <c r="AM54" s="100"/>
      <c r="AN54" s="100"/>
      <c r="AO54" s="100"/>
      <c r="AP54" s="100"/>
      <c r="AQ54" s="100"/>
      <c r="AR54" s="100"/>
      <c r="AS54" s="100"/>
      <c r="AT54" s="100"/>
      <c r="AU54" s="100"/>
      <c r="AV54" s="100"/>
      <c r="AW54" s="100"/>
      <c r="AX54" s="100"/>
    </row>
    <row r="55" spans="1:75" x14ac:dyDescent="0.35">
      <c r="A55" t="s">
        <v>144</v>
      </c>
      <c r="B55" s="4"/>
      <c r="C55" s="4"/>
      <c r="D55" s="4"/>
      <c r="E55" s="6">
        <f t="shared" ref="E55:E74" si="35">_xlfn.XLOOKUP($C$2,$R$9:$AC$9,R55:AC55)</f>
        <v>0</v>
      </c>
      <c r="F55" s="4"/>
      <c r="G55" s="4"/>
      <c r="H55" s="5"/>
      <c r="I55" s="5"/>
      <c r="J55" s="5"/>
      <c r="K55" s="5"/>
      <c r="L55" s="5"/>
      <c r="M55" s="5"/>
      <c r="N55" s="5"/>
      <c r="O55" s="5"/>
      <c r="P55" s="5"/>
      <c r="Q55" s="5"/>
      <c r="R55" s="5"/>
      <c r="S55" s="5"/>
      <c r="T55" s="5"/>
      <c r="U55" s="5"/>
      <c r="V55" s="5"/>
      <c r="W55" s="5"/>
      <c r="X55" s="5"/>
      <c r="Y55" s="5"/>
      <c r="Z55" s="5"/>
      <c r="AA55" s="5"/>
      <c r="AB55" s="5"/>
      <c r="AC55" s="5"/>
      <c r="AE55" s="4"/>
      <c r="AF55" s="4"/>
      <c r="AG55" s="4"/>
      <c r="AH55" s="4"/>
      <c r="AI55" s="4"/>
      <c r="AJ55" s="4" t="str">
        <f t="shared" ref="AJ55:AY60" si="36">IF(M55=0,"","*")</f>
        <v/>
      </c>
      <c r="AK55" s="4" t="str">
        <f t="shared" si="36"/>
        <v/>
      </c>
      <c r="AL55" s="4" t="str">
        <f t="shared" si="36"/>
        <v/>
      </c>
      <c r="AM55" s="99" t="str">
        <f t="shared" si="36"/>
        <v/>
      </c>
      <c r="AN55" s="99" t="str">
        <f t="shared" si="36"/>
        <v/>
      </c>
      <c r="AO55" s="99" t="str">
        <f t="shared" si="36"/>
        <v/>
      </c>
      <c r="AP55" s="99" t="str">
        <f t="shared" si="36"/>
        <v/>
      </c>
      <c r="AQ55" s="99" t="str">
        <f t="shared" si="36"/>
        <v/>
      </c>
      <c r="AR55" s="99" t="str">
        <f t="shared" si="36"/>
        <v/>
      </c>
      <c r="AS55" s="99" t="str">
        <f t="shared" si="36"/>
        <v/>
      </c>
      <c r="AT55" s="99" t="str">
        <f t="shared" si="36"/>
        <v/>
      </c>
      <c r="AU55" s="99" t="str">
        <f t="shared" si="36"/>
        <v/>
      </c>
      <c r="AV55" s="99" t="str">
        <f t="shared" si="36"/>
        <v/>
      </c>
      <c r="AW55" s="99" t="str">
        <f t="shared" si="36"/>
        <v/>
      </c>
      <c r="AX55" s="99" t="str">
        <f t="shared" si="36"/>
        <v/>
      </c>
      <c r="AY55" s="4" t="str">
        <f t="shared" si="36"/>
        <v/>
      </c>
      <c r="AZ55" s="4" t="str">
        <f t="shared" ref="AP55:AZ68" si="37">IF(AC55=0,"","*")</f>
        <v/>
      </c>
      <c r="BB55" s="4"/>
      <c r="BC55" s="4"/>
      <c r="BD55" s="4"/>
      <c r="BE55" s="4"/>
      <c r="BF55" s="4"/>
      <c r="BG55" s="4" t="str">
        <f t="shared" ref="BG55:BV57" si="38">IF(M55=0,"","*")</f>
        <v/>
      </c>
      <c r="BH55" s="4" t="str">
        <f t="shared" si="38"/>
        <v/>
      </c>
      <c r="BI55" s="4" t="str">
        <f t="shared" si="38"/>
        <v/>
      </c>
      <c r="BJ55" s="4" t="str">
        <f t="shared" si="38"/>
        <v/>
      </c>
      <c r="BK55" s="4" t="str">
        <f t="shared" si="38"/>
        <v/>
      </c>
      <c r="BL55" s="4" t="str">
        <f t="shared" si="38"/>
        <v/>
      </c>
      <c r="BM55" s="4" t="str">
        <f t="shared" si="38"/>
        <v/>
      </c>
      <c r="BN55" s="4" t="str">
        <f t="shared" si="38"/>
        <v/>
      </c>
      <c r="BO55" s="4" t="str">
        <f t="shared" si="38"/>
        <v/>
      </c>
      <c r="BP55" s="4" t="str">
        <f t="shared" si="38"/>
        <v/>
      </c>
      <c r="BQ55" s="4" t="str">
        <f t="shared" si="38"/>
        <v/>
      </c>
      <c r="BR55" s="4" t="str">
        <f t="shared" si="38"/>
        <v/>
      </c>
      <c r="BS55" s="4" t="str">
        <f t="shared" si="38"/>
        <v/>
      </c>
      <c r="BT55" s="4" t="str">
        <f t="shared" si="38"/>
        <v/>
      </c>
      <c r="BU55" s="4" t="str">
        <f t="shared" si="38"/>
        <v/>
      </c>
      <c r="BV55" s="4" t="str">
        <f t="shared" si="38"/>
        <v/>
      </c>
      <c r="BW55" s="4" t="str">
        <f t="shared" ref="BR55:BW69" si="39">IF(AC55=0,"","*")</f>
        <v/>
      </c>
    </row>
    <row r="56" spans="1:75" hidden="1" x14ac:dyDescent="0.35">
      <c r="A56" t="s">
        <v>146</v>
      </c>
      <c r="B56" s="4"/>
      <c r="C56" s="11"/>
      <c r="D56" s="4"/>
      <c r="E56" s="6">
        <f t="shared" si="35"/>
        <v>0</v>
      </c>
      <c r="F56" s="4"/>
      <c r="G56" s="4"/>
      <c r="H56" s="5"/>
      <c r="I56" s="5"/>
      <c r="J56" s="5"/>
      <c r="K56" s="5"/>
      <c r="L56" s="5"/>
      <c r="M56" s="5"/>
      <c r="N56" s="5"/>
      <c r="O56" s="5"/>
      <c r="P56" s="5"/>
      <c r="Q56" s="5"/>
      <c r="R56" s="5"/>
      <c r="S56" s="5"/>
      <c r="T56" s="5"/>
      <c r="U56" s="5"/>
      <c r="V56" s="5"/>
      <c r="W56" s="5"/>
      <c r="X56" s="5"/>
      <c r="Y56" s="5"/>
      <c r="Z56" s="5"/>
      <c r="AA56" s="5"/>
      <c r="AB56" s="5"/>
      <c r="AC56" s="5"/>
      <c r="AE56" s="4"/>
      <c r="AF56" s="4"/>
      <c r="AG56" s="4"/>
      <c r="AH56" s="4"/>
      <c r="AI56" s="4"/>
      <c r="AJ56" s="4" t="str">
        <f t="shared" si="36"/>
        <v/>
      </c>
      <c r="AK56" s="4" t="str">
        <f t="shared" si="36"/>
        <v/>
      </c>
      <c r="AL56" s="4" t="str">
        <f t="shared" si="36"/>
        <v/>
      </c>
      <c r="AM56" s="4" t="str">
        <f t="shared" si="36"/>
        <v/>
      </c>
      <c r="AN56" s="4" t="str">
        <f t="shared" si="36"/>
        <v/>
      </c>
      <c r="AO56" s="4" t="str">
        <f t="shared" si="36"/>
        <v/>
      </c>
      <c r="AP56" s="4" t="str">
        <f t="shared" si="36"/>
        <v/>
      </c>
      <c r="AQ56" s="4" t="str">
        <f t="shared" si="36"/>
        <v/>
      </c>
      <c r="AR56" s="4" t="str">
        <f t="shared" si="36"/>
        <v/>
      </c>
      <c r="AS56" s="4" t="str">
        <f t="shared" si="36"/>
        <v/>
      </c>
      <c r="AT56" s="4" t="str">
        <f t="shared" si="36"/>
        <v/>
      </c>
      <c r="AU56" s="4" t="str">
        <f t="shared" si="36"/>
        <v/>
      </c>
      <c r="AV56" s="4" t="str">
        <f t="shared" si="36"/>
        <v/>
      </c>
      <c r="AW56" s="4" t="str">
        <f t="shared" si="36"/>
        <v/>
      </c>
      <c r="AX56" s="4" t="str">
        <f t="shared" si="36"/>
        <v/>
      </c>
      <c r="AY56" s="4" t="str">
        <f t="shared" si="36"/>
        <v/>
      </c>
      <c r="AZ56" s="4" t="str">
        <f t="shared" si="37"/>
        <v/>
      </c>
      <c r="BB56" s="4"/>
      <c r="BC56" s="4"/>
      <c r="BD56" s="4"/>
      <c r="BE56" s="4"/>
      <c r="BF56" s="4"/>
      <c r="BG56" s="4" t="str">
        <f t="shared" si="38"/>
        <v/>
      </c>
      <c r="BH56" s="4" t="str">
        <f t="shared" si="38"/>
        <v/>
      </c>
      <c r="BI56" s="4" t="str">
        <f t="shared" si="38"/>
        <v/>
      </c>
      <c r="BJ56" s="4" t="str">
        <f t="shared" si="38"/>
        <v/>
      </c>
      <c r="BK56" s="4" t="str">
        <f t="shared" si="38"/>
        <v/>
      </c>
      <c r="BL56" s="4" t="str">
        <f t="shared" si="38"/>
        <v/>
      </c>
      <c r="BM56" s="4" t="str">
        <f t="shared" si="38"/>
        <v/>
      </c>
      <c r="BN56" s="4" t="str">
        <f t="shared" si="38"/>
        <v/>
      </c>
      <c r="BO56" s="4" t="str">
        <f t="shared" si="38"/>
        <v/>
      </c>
      <c r="BP56" s="4" t="str">
        <f t="shared" si="38"/>
        <v/>
      </c>
      <c r="BQ56" s="4" t="str">
        <f t="shared" si="38"/>
        <v/>
      </c>
      <c r="BR56" s="4" t="str">
        <f t="shared" si="38"/>
        <v/>
      </c>
      <c r="BS56" s="4" t="str">
        <f t="shared" si="38"/>
        <v/>
      </c>
      <c r="BT56" s="4" t="str">
        <f t="shared" si="38"/>
        <v/>
      </c>
      <c r="BU56" s="4" t="str">
        <f t="shared" si="38"/>
        <v/>
      </c>
      <c r="BV56" s="4" t="str">
        <f t="shared" si="38"/>
        <v/>
      </c>
      <c r="BW56" s="4" t="str">
        <f t="shared" si="39"/>
        <v/>
      </c>
    </row>
    <row r="57" spans="1:75" ht="17" hidden="1" customHeight="1" x14ac:dyDescent="0.35">
      <c r="A57" t="s">
        <v>148</v>
      </c>
      <c r="B57" s="4"/>
      <c r="C57" s="4"/>
      <c r="D57" s="4"/>
      <c r="E57" s="6">
        <f t="shared" si="35"/>
        <v>0</v>
      </c>
      <c r="F57" s="4"/>
      <c r="G57" s="4"/>
      <c r="H57" s="5"/>
      <c r="I57" s="5"/>
      <c r="J57" s="5"/>
      <c r="K57" s="5"/>
      <c r="L57" s="5"/>
      <c r="M57" s="5"/>
      <c r="N57" s="5"/>
      <c r="O57" s="5"/>
      <c r="P57" s="5"/>
      <c r="Q57" s="5"/>
      <c r="R57" s="5"/>
      <c r="S57" s="5"/>
      <c r="T57" s="5"/>
      <c r="U57" s="5"/>
      <c r="V57" s="5"/>
      <c r="W57" s="5"/>
      <c r="X57" s="5"/>
      <c r="Y57" s="5"/>
      <c r="Z57" s="5"/>
      <c r="AA57" s="5"/>
      <c r="AB57" s="5"/>
      <c r="AC57" s="5"/>
      <c r="AE57" s="4" t="str">
        <f t="shared" ref="AE57:AT64" si="40">IF(H57=0,"","*")</f>
        <v/>
      </c>
      <c r="AF57" s="4" t="str">
        <f t="shared" si="40"/>
        <v/>
      </c>
      <c r="AG57" s="4" t="str">
        <f t="shared" si="40"/>
        <v/>
      </c>
      <c r="AH57" s="4" t="str">
        <f t="shared" si="40"/>
        <v/>
      </c>
      <c r="AI57" s="4" t="str">
        <f t="shared" si="40"/>
        <v/>
      </c>
      <c r="AJ57" s="4" t="str">
        <f t="shared" si="40"/>
        <v/>
      </c>
      <c r="AK57" s="4" t="str">
        <f t="shared" si="40"/>
        <v/>
      </c>
      <c r="AL57" s="4" t="str">
        <f t="shared" si="40"/>
        <v/>
      </c>
      <c r="AM57" s="4" t="str">
        <f t="shared" si="40"/>
        <v/>
      </c>
      <c r="AN57" s="4" t="str">
        <f t="shared" si="40"/>
        <v/>
      </c>
      <c r="AO57" s="4" t="str">
        <f t="shared" si="40"/>
        <v/>
      </c>
      <c r="AP57" s="4" t="str">
        <f t="shared" si="40"/>
        <v/>
      </c>
      <c r="AQ57" s="4" t="str">
        <f t="shared" si="40"/>
        <v/>
      </c>
      <c r="AR57" s="4" t="str">
        <f t="shared" si="40"/>
        <v/>
      </c>
      <c r="AS57" s="4" t="str">
        <f t="shared" si="40"/>
        <v/>
      </c>
      <c r="AT57" s="4" t="str">
        <f t="shared" si="40"/>
        <v/>
      </c>
      <c r="AU57" s="4" t="str">
        <f t="shared" si="36"/>
        <v/>
      </c>
      <c r="AV57" s="4" t="str">
        <f t="shared" si="36"/>
        <v/>
      </c>
      <c r="AW57" s="4" t="str">
        <f t="shared" si="36"/>
        <v/>
      </c>
      <c r="AX57" s="4" t="str">
        <f t="shared" si="36"/>
        <v/>
      </c>
      <c r="AY57" s="4" t="str">
        <f t="shared" si="36"/>
        <v/>
      </c>
      <c r="AZ57" s="4" t="str">
        <f t="shared" si="37"/>
        <v/>
      </c>
      <c r="BB57" s="4" t="str">
        <f t="shared" ref="BB57:BQ64" si="41">IF(H57=0,"","*")</f>
        <v/>
      </c>
      <c r="BC57" s="4" t="str">
        <f t="shared" si="41"/>
        <v/>
      </c>
      <c r="BD57" s="4" t="str">
        <f t="shared" si="41"/>
        <v/>
      </c>
      <c r="BE57" s="4" t="str">
        <f t="shared" si="41"/>
        <v/>
      </c>
      <c r="BF57" s="4" t="str">
        <f t="shared" si="41"/>
        <v/>
      </c>
      <c r="BG57" s="4" t="str">
        <f t="shared" si="41"/>
        <v/>
      </c>
      <c r="BH57" s="4" t="str">
        <f t="shared" si="41"/>
        <v/>
      </c>
      <c r="BI57" s="4" t="str">
        <f t="shared" si="41"/>
        <v/>
      </c>
      <c r="BJ57" s="4" t="str">
        <f t="shared" si="41"/>
        <v/>
      </c>
      <c r="BK57" s="4" t="str">
        <f t="shared" si="41"/>
        <v/>
      </c>
      <c r="BL57" s="4" t="str">
        <f t="shared" si="41"/>
        <v/>
      </c>
      <c r="BM57" s="4" t="str">
        <f t="shared" si="41"/>
        <v/>
      </c>
      <c r="BN57" s="4" t="str">
        <f t="shared" si="41"/>
        <v/>
      </c>
      <c r="BO57" s="4" t="str">
        <f t="shared" si="41"/>
        <v/>
      </c>
      <c r="BP57" s="4" t="str">
        <f t="shared" si="41"/>
        <v/>
      </c>
      <c r="BQ57" s="4" t="str">
        <f t="shared" si="41"/>
        <v/>
      </c>
      <c r="BR57" s="4" t="str">
        <f t="shared" si="38"/>
        <v/>
      </c>
      <c r="BS57" s="4" t="str">
        <f t="shared" si="38"/>
        <v/>
      </c>
      <c r="BT57" s="4" t="str">
        <f t="shared" si="38"/>
        <v/>
      </c>
      <c r="BU57" s="4" t="str">
        <f t="shared" si="38"/>
        <v/>
      </c>
      <c r="BV57" s="4" t="str">
        <f t="shared" si="38"/>
        <v/>
      </c>
      <c r="BW57" s="4" t="str">
        <f t="shared" si="39"/>
        <v/>
      </c>
    </row>
    <row r="58" spans="1:75" ht="17" hidden="1" customHeight="1" x14ac:dyDescent="0.35">
      <c r="A58" t="s">
        <v>149</v>
      </c>
      <c r="B58" s="4"/>
      <c r="C58" s="4"/>
      <c r="D58" s="4"/>
      <c r="E58" s="6">
        <f t="shared" si="35"/>
        <v>0</v>
      </c>
      <c r="F58" s="4"/>
      <c r="G58" s="4"/>
      <c r="H58" s="5"/>
      <c r="I58" s="5"/>
      <c r="J58" s="5"/>
      <c r="K58" s="5"/>
      <c r="L58" s="5"/>
      <c r="M58" s="5"/>
      <c r="N58" s="5"/>
      <c r="O58" s="5"/>
      <c r="P58" s="5"/>
      <c r="Q58" s="5"/>
      <c r="R58" s="5"/>
      <c r="S58" s="5"/>
      <c r="T58" s="5"/>
      <c r="U58" s="5"/>
      <c r="V58" s="5"/>
      <c r="W58" s="5"/>
      <c r="X58" s="5"/>
      <c r="Y58" s="5"/>
      <c r="Z58" s="5"/>
      <c r="AA58" s="5"/>
      <c r="AB58" s="5"/>
      <c r="AC58" s="5"/>
      <c r="AE58" s="4" t="str">
        <f t="shared" si="40"/>
        <v/>
      </c>
      <c r="AF58" s="4" t="str">
        <f t="shared" si="40"/>
        <v/>
      </c>
      <c r="AG58" s="4" t="str">
        <f t="shared" si="40"/>
        <v/>
      </c>
      <c r="AH58" s="4" t="str">
        <f t="shared" si="40"/>
        <v/>
      </c>
      <c r="AI58" s="4" t="str">
        <f t="shared" si="40"/>
        <v/>
      </c>
      <c r="AJ58" s="4" t="str">
        <f t="shared" si="40"/>
        <v/>
      </c>
      <c r="AK58" s="4" t="str">
        <f t="shared" si="40"/>
        <v/>
      </c>
      <c r="AL58" s="4" t="str">
        <f t="shared" si="40"/>
        <v/>
      </c>
      <c r="AM58" s="4" t="str">
        <f t="shared" si="40"/>
        <v/>
      </c>
      <c r="AN58" s="4" t="str">
        <f t="shared" si="40"/>
        <v/>
      </c>
      <c r="AO58" s="4" t="str">
        <f t="shared" si="40"/>
        <v/>
      </c>
      <c r="AP58" s="4" t="str">
        <f t="shared" si="40"/>
        <v/>
      </c>
      <c r="AQ58" s="4" t="str">
        <f t="shared" si="40"/>
        <v/>
      </c>
      <c r="AR58" s="4" t="str">
        <f t="shared" si="40"/>
        <v/>
      </c>
      <c r="AS58" s="4" t="str">
        <f t="shared" si="40"/>
        <v/>
      </c>
      <c r="AT58" s="4" t="str">
        <f t="shared" si="40"/>
        <v/>
      </c>
      <c r="AU58" s="4" t="str">
        <f t="shared" si="36"/>
        <v/>
      </c>
      <c r="AV58" s="4" t="str">
        <f t="shared" si="36"/>
        <v/>
      </c>
      <c r="AW58" s="4" t="str">
        <f t="shared" si="37"/>
        <v/>
      </c>
      <c r="AX58" s="4" t="str">
        <f t="shared" si="37"/>
        <v/>
      </c>
      <c r="AY58" s="4" t="str">
        <f t="shared" si="37"/>
        <v/>
      </c>
      <c r="AZ58" s="4" t="str">
        <f t="shared" si="37"/>
        <v/>
      </c>
      <c r="BB58" s="4" t="str">
        <f t="shared" si="41"/>
        <v/>
      </c>
      <c r="BC58" s="4" t="str">
        <f t="shared" si="41"/>
        <v/>
      </c>
      <c r="BD58" s="4" t="str">
        <f t="shared" si="41"/>
        <v/>
      </c>
      <c r="BE58" s="4" t="str">
        <f t="shared" si="41"/>
        <v/>
      </c>
      <c r="BF58" s="4" t="str">
        <f t="shared" si="41"/>
        <v/>
      </c>
      <c r="BG58" s="4" t="str">
        <f t="shared" si="41"/>
        <v/>
      </c>
      <c r="BH58" s="4" t="str">
        <f t="shared" si="41"/>
        <v/>
      </c>
      <c r="BI58" s="4" t="str">
        <f t="shared" si="41"/>
        <v/>
      </c>
      <c r="BJ58" s="4" t="str">
        <f t="shared" si="41"/>
        <v/>
      </c>
      <c r="BK58" s="4" t="str">
        <f t="shared" si="41"/>
        <v/>
      </c>
      <c r="BL58" s="4" t="str">
        <f t="shared" si="41"/>
        <v/>
      </c>
      <c r="BM58" s="4" t="str">
        <f t="shared" si="41"/>
        <v/>
      </c>
      <c r="BN58" s="4" t="str">
        <f t="shared" si="41"/>
        <v/>
      </c>
      <c r="BO58" s="4" t="str">
        <f t="shared" si="41"/>
        <v/>
      </c>
      <c r="BP58" s="4" t="str">
        <f t="shared" si="41"/>
        <v/>
      </c>
      <c r="BQ58" s="4" t="str">
        <f t="shared" si="41"/>
        <v/>
      </c>
      <c r="BR58" s="4" t="str">
        <f t="shared" si="39"/>
        <v/>
      </c>
      <c r="BS58" s="4" t="str">
        <f t="shared" si="39"/>
        <v/>
      </c>
      <c r="BT58" s="4" t="str">
        <f t="shared" si="39"/>
        <v/>
      </c>
      <c r="BU58" s="4" t="str">
        <f t="shared" si="39"/>
        <v/>
      </c>
      <c r="BV58" s="4" t="str">
        <f t="shared" si="39"/>
        <v/>
      </c>
      <c r="BW58" s="4" t="str">
        <f t="shared" si="39"/>
        <v/>
      </c>
    </row>
    <row r="59" spans="1:75" ht="17" hidden="1" customHeight="1" x14ac:dyDescent="0.35">
      <c r="A59" t="s">
        <v>150</v>
      </c>
      <c r="B59" s="4"/>
      <c r="C59" s="4"/>
      <c r="D59" s="4"/>
      <c r="E59" s="6">
        <f t="shared" si="35"/>
        <v>0</v>
      </c>
      <c r="F59" s="4"/>
      <c r="G59" s="4"/>
      <c r="H59" s="5"/>
      <c r="I59" s="5"/>
      <c r="J59" s="5"/>
      <c r="K59" s="5"/>
      <c r="L59" s="5"/>
      <c r="M59" s="5"/>
      <c r="N59" s="5"/>
      <c r="O59" s="5"/>
      <c r="P59" s="5"/>
      <c r="Q59" s="5"/>
      <c r="R59" s="5"/>
      <c r="S59" s="5"/>
      <c r="T59" s="5"/>
      <c r="U59" s="5"/>
      <c r="V59" s="5"/>
      <c r="W59" s="5"/>
      <c r="X59" s="5"/>
      <c r="Y59" s="5"/>
      <c r="Z59" s="5"/>
      <c r="AA59" s="5"/>
      <c r="AB59" s="5"/>
      <c r="AC59" s="5"/>
      <c r="AE59" s="4" t="str">
        <f t="shared" si="40"/>
        <v/>
      </c>
      <c r="AF59" s="4" t="str">
        <f t="shared" si="40"/>
        <v/>
      </c>
      <c r="AG59" s="4" t="str">
        <f t="shared" si="40"/>
        <v/>
      </c>
      <c r="AH59" s="4" t="str">
        <f t="shared" si="40"/>
        <v/>
      </c>
      <c r="AI59" s="4" t="str">
        <f t="shared" si="40"/>
        <v/>
      </c>
      <c r="AJ59" s="4" t="str">
        <f t="shared" si="40"/>
        <v/>
      </c>
      <c r="AK59" s="4" t="str">
        <f t="shared" si="40"/>
        <v/>
      </c>
      <c r="AL59" s="4" t="str">
        <f t="shared" si="40"/>
        <v/>
      </c>
      <c r="AM59" s="4" t="str">
        <f t="shared" si="40"/>
        <v/>
      </c>
      <c r="AN59" s="4" t="str">
        <f t="shared" si="40"/>
        <v/>
      </c>
      <c r="AO59" s="4" t="str">
        <f t="shared" si="40"/>
        <v/>
      </c>
      <c r="AP59" s="4" t="str">
        <f t="shared" si="40"/>
        <v/>
      </c>
      <c r="AQ59" s="4" t="str">
        <f t="shared" si="40"/>
        <v/>
      </c>
      <c r="AR59" s="4" t="str">
        <f t="shared" si="40"/>
        <v/>
      </c>
      <c r="AS59" s="4" t="str">
        <f t="shared" si="40"/>
        <v/>
      </c>
      <c r="AT59" s="4" t="str">
        <f t="shared" si="40"/>
        <v/>
      </c>
      <c r="AU59" s="4" t="str">
        <f t="shared" si="36"/>
        <v/>
      </c>
      <c r="AV59" s="4" t="str">
        <f t="shared" si="36"/>
        <v/>
      </c>
      <c r="AW59" s="4" t="str">
        <f t="shared" si="37"/>
        <v/>
      </c>
      <c r="AX59" s="4" t="str">
        <f t="shared" si="37"/>
        <v/>
      </c>
      <c r="AY59" s="4" t="str">
        <f t="shared" si="37"/>
        <v/>
      </c>
      <c r="AZ59" s="4" t="str">
        <f t="shared" si="37"/>
        <v/>
      </c>
      <c r="BB59" s="4" t="str">
        <f t="shared" si="41"/>
        <v/>
      </c>
      <c r="BC59" s="4" t="str">
        <f t="shared" si="41"/>
        <v/>
      </c>
      <c r="BD59" s="4" t="str">
        <f t="shared" si="41"/>
        <v/>
      </c>
      <c r="BE59" s="4" t="str">
        <f t="shared" si="41"/>
        <v/>
      </c>
      <c r="BF59" s="4" t="str">
        <f t="shared" si="41"/>
        <v/>
      </c>
      <c r="BG59" s="4" t="str">
        <f t="shared" si="41"/>
        <v/>
      </c>
      <c r="BH59" s="4" t="str">
        <f t="shared" si="41"/>
        <v/>
      </c>
      <c r="BI59" s="4" t="str">
        <f t="shared" si="41"/>
        <v/>
      </c>
      <c r="BJ59" s="4" t="str">
        <f t="shared" si="41"/>
        <v/>
      </c>
      <c r="BK59" s="4" t="str">
        <f t="shared" si="41"/>
        <v/>
      </c>
      <c r="BL59" s="4" t="str">
        <f t="shared" si="41"/>
        <v/>
      </c>
      <c r="BM59" s="4" t="str">
        <f t="shared" si="41"/>
        <v/>
      </c>
      <c r="BN59" s="4" t="str">
        <f t="shared" si="41"/>
        <v/>
      </c>
      <c r="BO59" s="4" t="str">
        <f t="shared" si="41"/>
        <v/>
      </c>
      <c r="BP59" s="4" t="str">
        <f t="shared" si="41"/>
        <v/>
      </c>
      <c r="BQ59" s="4" t="str">
        <f t="shared" si="41"/>
        <v/>
      </c>
      <c r="BR59" s="4" t="str">
        <f t="shared" si="39"/>
        <v/>
      </c>
      <c r="BS59" s="4" t="str">
        <f t="shared" si="39"/>
        <v/>
      </c>
      <c r="BT59" s="4" t="str">
        <f t="shared" si="39"/>
        <v/>
      </c>
      <c r="BU59" s="4" t="str">
        <f t="shared" si="39"/>
        <v/>
      </c>
      <c r="BV59" s="4" t="str">
        <f t="shared" si="39"/>
        <v/>
      </c>
      <c r="BW59" s="4" t="str">
        <f t="shared" si="39"/>
        <v/>
      </c>
    </row>
    <row r="60" spans="1:75" ht="17" hidden="1" customHeight="1" x14ac:dyDescent="0.35">
      <c r="A60" t="s">
        <v>151</v>
      </c>
      <c r="B60" s="4"/>
      <c r="C60" s="4"/>
      <c r="D60" s="4"/>
      <c r="E60" s="6">
        <f t="shared" si="35"/>
        <v>0</v>
      </c>
      <c r="F60" s="4"/>
      <c r="G60" s="4"/>
      <c r="H60" s="5"/>
      <c r="I60" s="5"/>
      <c r="J60" s="5"/>
      <c r="K60" s="5"/>
      <c r="L60" s="5"/>
      <c r="M60" s="5"/>
      <c r="N60" s="5"/>
      <c r="O60" s="5"/>
      <c r="P60" s="5"/>
      <c r="Q60" s="5"/>
      <c r="R60" s="5"/>
      <c r="S60" s="5"/>
      <c r="T60" s="5"/>
      <c r="U60" s="5"/>
      <c r="V60" s="5"/>
      <c r="W60" s="5"/>
      <c r="X60" s="5"/>
      <c r="Y60" s="5"/>
      <c r="Z60" s="5"/>
      <c r="AA60" s="5"/>
      <c r="AB60" s="5"/>
      <c r="AC60" s="5"/>
      <c r="AE60" s="4" t="str">
        <f t="shared" si="40"/>
        <v/>
      </c>
      <c r="AF60" s="4" t="str">
        <f t="shared" si="40"/>
        <v/>
      </c>
      <c r="AG60" s="4" t="str">
        <f t="shared" si="40"/>
        <v/>
      </c>
      <c r="AH60" s="4" t="str">
        <f t="shared" si="40"/>
        <v/>
      </c>
      <c r="AI60" s="4" t="str">
        <f t="shared" si="40"/>
        <v/>
      </c>
      <c r="AJ60" s="4" t="str">
        <f t="shared" si="40"/>
        <v/>
      </c>
      <c r="AK60" s="4" t="str">
        <f t="shared" si="40"/>
        <v/>
      </c>
      <c r="AL60" s="4" t="str">
        <f t="shared" si="40"/>
        <v/>
      </c>
      <c r="AM60" s="4" t="str">
        <f t="shared" si="40"/>
        <v/>
      </c>
      <c r="AN60" s="4" t="str">
        <f t="shared" si="40"/>
        <v/>
      </c>
      <c r="AO60" s="4" t="str">
        <f t="shared" si="40"/>
        <v/>
      </c>
      <c r="AP60" s="4" t="str">
        <f t="shared" si="40"/>
        <v/>
      </c>
      <c r="AQ60" s="4" t="str">
        <f t="shared" si="40"/>
        <v/>
      </c>
      <c r="AR60" s="4" t="str">
        <f t="shared" si="40"/>
        <v/>
      </c>
      <c r="AS60" s="4" t="str">
        <f t="shared" si="40"/>
        <v/>
      </c>
      <c r="AT60" s="4" t="str">
        <f t="shared" si="40"/>
        <v/>
      </c>
      <c r="AU60" s="4" t="str">
        <f t="shared" si="36"/>
        <v/>
      </c>
      <c r="AV60" s="4" t="str">
        <f t="shared" si="36"/>
        <v/>
      </c>
      <c r="AW60" s="4" t="str">
        <f t="shared" si="36"/>
        <v/>
      </c>
      <c r="AX60" s="4" t="str">
        <f t="shared" si="36"/>
        <v/>
      </c>
      <c r="AY60" s="4" t="str">
        <f t="shared" si="36"/>
        <v/>
      </c>
      <c r="AZ60" s="4" t="str">
        <f t="shared" si="37"/>
        <v/>
      </c>
      <c r="BB60" s="4" t="str">
        <f t="shared" si="41"/>
        <v/>
      </c>
      <c r="BC60" s="4" t="str">
        <f t="shared" si="41"/>
        <v/>
      </c>
      <c r="BD60" s="4" t="str">
        <f t="shared" si="41"/>
        <v/>
      </c>
      <c r="BE60" s="4" t="str">
        <f t="shared" si="41"/>
        <v/>
      </c>
      <c r="BF60" s="4" t="str">
        <f t="shared" si="41"/>
        <v/>
      </c>
      <c r="BG60" s="4" t="str">
        <f t="shared" si="41"/>
        <v/>
      </c>
      <c r="BH60" s="4" t="str">
        <f t="shared" si="41"/>
        <v/>
      </c>
      <c r="BI60" s="4" t="str">
        <f t="shared" si="41"/>
        <v/>
      </c>
      <c r="BJ60" s="4" t="str">
        <f t="shared" si="41"/>
        <v/>
      </c>
      <c r="BK60" s="4" t="str">
        <f t="shared" si="41"/>
        <v/>
      </c>
      <c r="BL60" s="4" t="str">
        <f t="shared" si="41"/>
        <v/>
      </c>
      <c r="BM60" s="4" t="str">
        <f t="shared" si="41"/>
        <v/>
      </c>
      <c r="BN60" s="4" t="str">
        <f t="shared" si="41"/>
        <v/>
      </c>
      <c r="BO60" s="4" t="str">
        <f t="shared" si="41"/>
        <v/>
      </c>
      <c r="BP60" s="4" t="str">
        <f t="shared" si="41"/>
        <v/>
      </c>
      <c r="BQ60" s="4" t="str">
        <f t="shared" si="41"/>
        <v/>
      </c>
      <c r="BR60" s="4" t="str">
        <f t="shared" si="39"/>
        <v/>
      </c>
      <c r="BS60" s="4" t="str">
        <f t="shared" si="39"/>
        <v/>
      </c>
      <c r="BT60" s="4" t="str">
        <f t="shared" si="39"/>
        <v/>
      </c>
      <c r="BU60" s="4" t="str">
        <f t="shared" si="39"/>
        <v/>
      </c>
      <c r="BV60" s="4" t="str">
        <f t="shared" si="39"/>
        <v/>
      </c>
      <c r="BW60" s="4" t="str">
        <f t="shared" si="39"/>
        <v/>
      </c>
    </row>
    <row r="61" spans="1:75" hidden="1" x14ac:dyDescent="0.35">
      <c r="A61" t="s">
        <v>152</v>
      </c>
      <c r="B61" s="4"/>
      <c r="C61" s="26"/>
      <c r="D61" s="51"/>
      <c r="E61" s="6">
        <f t="shared" si="35"/>
        <v>0</v>
      </c>
      <c r="F61" s="4"/>
      <c r="G61" s="4"/>
      <c r="H61" s="4"/>
      <c r="I61" s="4"/>
      <c r="J61" s="4"/>
      <c r="K61" s="4"/>
      <c r="L61" s="4"/>
      <c r="M61" s="4"/>
      <c r="N61" s="4"/>
      <c r="O61" s="4"/>
      <c r="P61" s="4"/>
      <c r="Q61" s="4"/>
      <c r="R61" s="4"/>
      <c r="S61" s="4"/>
      <c r="T61" s="4"/>
      <c r="U61" s="4"/>
      <c r="V61" s="5"/>
      <c r="W61" s="4"/>
      <c r="X61" s="4"/>
      <c r="Y61" s="49"/>
      <c r="Z61" s="4"/>
      <c r="AA61" s="4"/>
      <c r="AB61" s="4"/>
      <c r="AC61" s="4"/>
      <c r="AE61" s="4" t="str">
        <f t="shared" si="40"/>
        <v/>
      </c>
      <c r="AF61" s="4" t="str">
        <f t="shared" si="40"/>
        <v/>
      </c>
      <c r="AG61" s="4" t="str">
        <f t="shared" si="40"/>
        <v/>
      </c>
      <c r="AH61" s="4" t="str">
        <f t="shared" si="40"/>
        <v/>
      </c>
      <c r="AI61" s="4" t="str">
        <f t="shared" si="40"/>
        <v/>
      </c>
      <c r="AJ61" s="4" t="str">
        <f t="shared" si="40"/>
        <v/>
      </c>
      <c r="AK61" s="4" t="str">
        <f t="shared" si="40"/>
        <v/>
      </c>
      <c r="AL61" s="4" t="str">
        <f t="shared" si="40"/>
        <v/>
      </c>
      <c r="AM61" s="4" t="str">
        <f t="shared" si="40"/>
        <v/>
      </c>
      <c r="AN61" s="4" t="str">
        <f t="shared" si="40"/>
        <v/>
      </c>
      <c r="AO61" s="4" t="str">
        <f t="shared" si="40"/>
        <v/>
      </c>
      <c r="AP61" s="4" t="str">
        <f t="shared" si="37"/>
        <v/>
      </c>
      <c r="AQ61" s="4" t="str">
        <f t="shared" si="37"/>
        <v/>
      </c>
      <c r="AR61" s="4" t="str">
        <f t="shared" si="37"/>
        <v/>
      </c>
      <c r="AS61" s="4" t="str">
        <f t="shared" si="37"/>
        <v/>
      </c>
      <c r="AT61" s="4" t="str">
        <f t="shared" si="37"/>
        <v/>
      </c>
      <c r="AU61" s="4" t="str">
        <f t="shared" si="37"/>
        <v/>
      </c>
      <c r="AV61" s="4" t="str">
        <f t="shared" si="37"/>
        <v/>
      </c>
      <c r="AW61" s="4" t="str">
        <f t="shared" si="37"/>
        <v/>
      </c>
      <c r="AX61" s="4" t="str">
        <f t="shared" si="37"/>
        <v/>
      </c>
      <c r="AY61" s="4" t="str">
        <f t="shared" si="37"/>
        <v/>
      </c>
      <c r="AZ61" s="4" t="str">
        <f t="shared" si="37"/>
        <v/>
      </c>
      <c r="BB61" s="4" t="str">
        <f t="shared" si="41"/>
        <v/>
      </c>
      <c r="BC61" s="4" t="str">
        <f t="shared" si="41"/>
        <v/>
      </c>
      <c r="BD61" s="4" t="str">
        <f t="shared" si="41"/>
        <v/>
      </c>
      <c r="BE61" s="4" t="str">
        <f t="shared" si="41"/>
        <v/>
      </c>
      <c r="BF61" s="4" t="str">
        <f t="shared" si="41"/>
        <v/>
      </c>
      <c r="BG61" s="4" t="str">
        <f t="shared" si="41"/>
        <v/>
      </c>
      <c r="BH61" s="4" t="str">
        <f t="shared" si="41"/>
        <v/>
      </c>
      <c r="BI61" s="4" t="str">
        <f t="shared" si="41"/>
        <v/>
      </c>
      <c r="BJ61" s="4" t="str">
        <f t="shared" si="41"/>
        <v/>
      </c>
      <c r="BK61" s="4" t="str">
        <f t="shared" si="41"/>
        <v/>
      </c>
      <c r="BL61" s="4" t="str">
        <f t="shared" si="41"/>
        <v/>
      </c>
      <c r="BM61" s="4" t="str">
        <f t="shared" si="41"/>
        <v/>
      </c>
      <c r="BN61" s="4" t="str">
        <f t="shared" si="41"/>
        <v/>
      </c>
      <c r="BO61" s="4" t="str">
        <f t="shared" si="41"/>
        <v/>
      </c>
      <c r="BP61" s="4" t="str">
        <f t="shared" si="41"/>
        <v/>
      </c>
      <c r="BQ61" s="4" t="str">
        <f t="shared" si="41"/>
        <v/>
      </c>
      <c r="BR61" s="4" t="str">
        <f t="shared" si="39"/>
        <v/>
      </c>
      <c r="BS61" s="4" t="str">
        <f t="shared" si="39"/>
        <v/>
      </c>
      <c r="BT61" s="4" t="str">
        <f t="shared" si="39"/>
        <v/>
      </c>
      <c r="BU61" s="4" t="str">
        <f t="shared" si="39"/>
        <v/>
      </c>
      <c r="BV61" s="4" t="str">
        <f t="shared" si="39"/>
        <v/>
      </c>
      <c r="BW61" s="4" t="str">
        <f t="shared" si="39"/>
        <v/>
      </c>
    </row>
    <row r="62" spans="1:75" hidden="1" x14ac:dyDescent="0.35">
      <c r="A62" t="s">
        <v>153</v>
      </c>
      <c r="B62" s="4"/>
      <c r="C62" s="4"/>
      <c r="D62" s="4"/>
      <c r="E62" s="6">
        <f t="shared" si="35"/>
        <v>0</v>
      </c>
      <c r="F62" s="4"/>
      <c r="G62" s="4"/>
      <c r="H62" s="4"/>
      <c r="I62" s="4"/>
      <c r="J62" s="4"/>
      <c r="K62" s="4"/>
      <c r="L62" s="4"/>
      <c r="M62" s="4"/>
      <c r="N62" s="4"/>
      <c r="O62" s="4"/>
      <c r="P62" s="4"/>
      <c r="Q62" s="4"/>
      <c r="R62" s="4"/>
      <c r="S62" s="4"/>
      <c r="T62" s="4"/>
      <c r="U62" s="4"/>
      <c r="V62" s="5"/>
      <c r="W62" s="4"/>
      <c r="X62" s="4"/>
      <c r="Y62" s="49"/>
      <c r="Z62" s="4"/>
      <c r="AA62" s="4"/>
      <c r="AB62" s="4"/>
      <c r="AC62" s="4"/>
      <c r="AE62" s="4" t="str">
        <f t="shared" si="40"/>
        <v/>
      </c>
      <c r="AF62" s="4" t="str">
        <f t="shared" si="40"/>
        <v/>
      </c>
      <c r="AG62" s="4" t="str">
        <f t="shared" si="40"/>
        <v/>
      </c>
      <c r="AH62" s="4" t="str">
        <f t="shared" si="40"/>
        <v/>
      </c>
      <c r="AI62" s="4" t="str">
        <f t="shared" si="40"/>
        <v/>
      </c>
      <c r="AJ62" s="4" t="str">
        <f t="shared" si="40"/>
        <v/>
      </c>
      <c r="AK62" s="4" t="str">
        <f t="shared" si="40"/>
        <v/>
      </c>
      <c r="AL62" s="4" t="str">
        <f t="shared" si="40"/>
        <v/>
      </c>
      <c r="AM62" s="4" t="str">
        <f t="shared" si="40"/>
        <v/>
      </c>
      <c r="AN62" s="4" t="str">
        <f t="shared" si="40"/>
        <v/>
      </c>
      <c r="AO62" s="4" t="str">
        <f t="shared" si="40"/>
        <v/>
      </c>
      <c r="AP62" s="4" t="str">
        <f t="shared" si="37"/>
        <v/>
      </c>
      <c r="AQ62" s="4" t="str">
        <f t="shared" si="37"/>
        <v/>
      </c>
      <c r="AR62" s="4" t="str">
        <f t="shared" si="37"/>
        <v/>
      </c>
      <c r="AS62" s="4" t="str">
        <f t="shared" si="37"/>
        <v/>
      </c>
      <c r="AT62" s="4" t="str">
        <f t="shared" si="37"/>
        <v/>
      </c>
      <c r="AU62" s="4" t="str">
        <f t="shared" si="37"/>
        <v/>
      </c>
      <c r="AV62" s="4" t="str">
        <f t="shared" si="37"/>
        <v/>
      </c>
      <c r="AW62" s="4" t="str">
        <f t="shared" si="37"/>
        <v/>
      </c>
      <c r="AX62" s="4" t="str">
        <f t="shared" si="37"/>
        <v/>
      </c>
      <c r="AY62" s="4" t="str">
        <f t="shared" si="37"/>
        <v/>
      </c>
      <c r="AZ62" s="4" t="str">
        <f t="shared" si="37"/>
        <v/>
      </c>
      <c r="BB62" s="4" t="str">
        <f t="shared" si="41"/>
        <v/>
      </c>
      <c r="BC62" s="4" t="str">
        <f t="shared" si="41"/>
        <v/>
      </c>
      <c r="BD62" s="4" t="str">
        <f t="shared" si="41"/>
        <v/>
      </c>
      <c r="BE62" s="4" t="str">
        <f t="shared" si="41"/>
        <v/>
      </c>
      <c r="BF62" s="4" t="str">
        <f t="shared" si="41"/>
        <v/>
      </c>
      <c r="BG62" s="4" t="str">
        <f t="shared" si="41"/>
        <v/>
      </c>
      <c r="BH62" s="4" t="str">
        <f t="shared" si="41"/>
        <v/>
      </c>
      <c r="BI62" s="4" t="str">
        <f t="shared" si="41"/>
        <v/>
      </c>
      <c r="BJ62" s="4" t="str">
        <f t="shared" si="41"/>
        <v/>
      </c>
      <c r="BK62" s="4" t="str">
        <f t="shared" si="41"/>
        <v/>
      </c>
      <c r="BL62" s="4" t="str">
        <f t="shared" si="41"/>
        <v/>
      </c>
      <c r="BM62" s="4" t="str">
        <f t="shared" si="41"/>
        <v/>
      </c>
      <c r="BN62" s="4" t="str">
        <f t="shared" si="41"/>
        <v/>
      </c>
      <c r="BO62" s="4" t="str">
        <f t="shared" si="41"/>
        <v/>
      </c>
      <c r="BP62" s="4" t="str">
        <f t="shared" si="41"/>
        <v/>
      </c>
      <c r="BQ62" s="4" t="str">
        <f t="shared" si="41"/>
        <v/>
      </c>
      <c r="BR62" s="4" t="str">
        <f t="shared" si="39"/>
        <v/>
      </c>
      <c r="BS62" s="4" t="str">
        <f t="shared" si="39"/>
        <v/>
      </c>
      <c r="BT62" s="4" t="str">
        <f t="shared" si="39"/>
        <v/>
      </c>
      <c r="BU62" s="4" t="str">
        <f t="shared" si="39"/>
        <v/>
      </c>
      <c r="BV62" s="4" t="str">
        <f t="shared" si="39"/>
        <v/>
      </c>
      <c r="BW62" s="4" t="str">
        <f t="shared" si="39"/>
        <v/>
      </c>
    </row>
    <row r="63" spans="1:75" hidden="1" x14ac:dyDescent="0.35">
      <c r="A63" t="s">
        <v>154</v>
      </c>
      <c r="B63" s="4"/>
      <c r="C63" s="4"/>
      <c r="D63" s="4"/>
      <c r="E63" s="6">
        <f t="shared" si="35"/>
        <v>0</v>
      </c>
      <c r="F63" s="4"/>
      <c r="G63" s="4"/>
      <c r="H63" s="4"/>
      <c r="I63" s="4"/>
      <c r="J63" s="4"/>
      <c r="K63" s="4"/>
      <c r="L63" s="4"/>
      <c r="M63" s="4"/>
      <c r="N63" s="4"/>
      <c r="O63" s="4"/>
      <c r="P63" s="4"/>
      <c r="Q63" s="4"/>
      <c r="R63" s="4"/>
      <c r="S63" s="4"/>
      <c r="T63" s="4"/>
      <c r="U63" s="4"/>
      <c r="V63" s="5"/>
      <c r="W63" s="4"/>
      <c r="X63" s="4"/>
      <c r="Y63" s="49"/>
      <c r="Z63" s="4"/>
      <c r="AA63" s="4"/>
      <c r="AB63" s="4"/>
      <c r="AC63" s="4"/>
      <c r="AE63" s="4" t="str">
        <f t="shared" si="40"/>
        <v/>
      </c>
      <c r="AF63" s="4" t="str">
        <f t="shared" si="40"/>
        <v/>
      </c>
      <c r="AG63" s="4" t="str">
        <f t="shared" si="40"/>
        <v/>
      </c>
      <c r="AH63" s="4" t="str">
        <f t="shared" si="40"/>
        <v/>
      </c>
      <c r="AI63" s="4" t="str">
        <f t="shared" si="40"/>
        <v/>
      </c>
      <c r="AJ63" s="4" t="str">
        <f t="shared" si="40"/>
        <v/>
      </c>
      <c r="AK63" s="4" t="str">
        <f t="shared" si="40"/>
        <v/>
      </c>
      <c r="AL63" s="4" t="str">
        <f t="shared" si="40"/>
        <v/>
      </c>
      <c r="AM63" s="4" t="str">
        <f t="shared" si="40"/>
        <v/>
      </c>
      <c r="AN63" s="4" t="str">
        <f t="shared" si="40"/>
        <v/>
      </c>
      <c r="AO63" s="4" t="str">
        <f t="shared" si="40"/>
        <v/>
      </c>
      <c r="AP63" s="4" t="str">
        <f t="shared" si="37"/>
        <v/>
      </c>
      <c r="AQ63" s="4" t="str">
        <f t="shared" si="37"/>
        <v/>
      </c>
      <c r="AR63" s="4" t="str">
        <f t="shared" si="37"/>
        <v/>
      </c>
      <c r="AS63" s="4" t="str">
        <f t="shared" si="37"/>
        <v/>
      </c>
      <c r="AT63" s="4" t="str">
        <f t="shared" si="37"/>
        <v/>
      </c>
      <c r="AU63" s="4" t="str">
        <f t="shared" si="37"/>
        <v/>
      </c>
      <c r="AV63" s="4" t="str">
        <f t="shared" si="37"/>
        <v/>
      </c>
      <c r="AW63" s="4" t="str">
        <f t="shared" si="37"/>
        <v/>
      </c>
      <c r="AX63" s="4" t="str">
        <f t="shared" si="37"/>
        <v/>
      </c>
      <c r="AY63" s="4" t="str">
        <f t="shared" si="37"/>
        <v/>
      </c>
      <c r="AZ63" s="4" t="str">
        <f t="shared" si="37"/>
        <v/>
      </c>
      <c r="BB63" s="4" t="str">
        <f t="shared" si="41"/>
        <v/>
      </c>
      <c r="BC63" s="4" t="str">
        <f t="shared" si="41"/>
        <v/>
      </c>
      <c r="BD63" s="4" t="str">
        <f t="shared" si="41"/>
        <v/>
      </c>
      <c r="BE63" s="4" t="str">
        <f t="shared" si="41"/>
        <v/>
      </c>
      <c r="BF63" s="4" t="str">
        <f t="shared" si="41"/>
        <v/>
      </c>
      <c r="BG63" s="4" t="str">
        <f t="shared" si="41"/>
        <v/>
      </c>
      <c r="BH63" s="4" t="str">
        <f t="shared" si="41"/>
        <v/>
      </c>
      <c r="BI63" s="4" t="str">
        <f t="shared" si="41"/>
        <v/>
      </c>
      <c r="BJ63" s="4" t="str">
        <f t="shared" si="41"/>
        <v/>
      </c>
      <c r="BK63" s="4" t="str">
        <f t="shared" si="41"/>
        <v/>
      </c>
      <c r="BL63" s="4" t="str">
        <f t="shared" si="41"/>
        <v/>
      </c>
      <c r="BM63" s="4" t="str">
        <f t="shared" si="41"/>
        <v/>
      </c>
      <c r="BN63" s="4" t="str">
        <f t="shared" si="41"/>
        <v/>
      </c>
      <c r="BO63" s="4" t="str">
        <f t="shared" si="41"/>
        <v/>
      </c>
      <c r="BP63" s="4" t="str">
        <f t="shared" si="41"/>
        <v/>
      </c>
      <c r="BQ63" s="4" t="str">
        <f t="shared" si="41"/>
        <v/>
      </c>
      <c r="BR63" s="4" t="str">
        <f t="shared" si="39"/>
        <v/>
      </c>
      <c r="BS63" s="4" t="str">
        <f t="shared" si="39"/>
        <v/>
      </c>
      <c r="BT63" s="4" t="str">
        <f t="shared" si="39"/>
        <v/>
      </c>
      <c r="BU63" s="4" t="str">
        <f t="shared" si="39"/>
        <v/>
      </c>
      <c r="BV63" s="4" t="str">
        <f t="shared" si="39"/>
        <v/>
      </c>
      <c r="BW63" s="4" t="str">
        <f t="shared" si="39"/>
        <v/>
      </c>
    </row>
    <row r="64" spans="1:75" hidden="1" x14ac:dyDescent="0.35">
      <c r="A64" t="s">
        <v>155</v>
      </c>
      <c r="B64" s="4"/>
      <c r="C64" s="4"/>
      <c r="D64" s="4"/>
      <c r="E64" s="6">
        <f t="shared" si="35"/>
        <v>0</v>
      </c>
      <c r="F64" s="4"/>
      <c r="G64" s="4"/>
      <c r="H64" s="4"/>
      <c r="I64" s="4"/>
      <c r="J64" s="4"/>
      <c r="K64" s="4"/>
      <c r="L64" s="4"/>
      <c r="M64" s="4"/>
      <c r="N64" s="4"/>
      <c r="O64" s="4"/>
      <c r="P64" s="4"/>
      <c r="Q64" s="4"/>
      <c r="R64" s="4"/>
      <c r="S64" s="4"/>
      <c r="T64" s="4"/>
      <c r="U64" s="4"/>
      <c r="V64" s="4"/>
      <c r="W64" s="4"/>
      <c r="X64" s="4"/>
      <c r="Y64" s="49"/>
      <c r="Z64" s="4"/>
      <c r="AA64" s="4"/>
      <c r="AB64" s="4"/>
      <c r="AC64" s="4"/>
      <c r="AE64" s="4" t="str">
        <f t="shared" si="40"/>
        <v/>
      </c>
      <c r="AF64" s="4" t="str">
        <f t="shared" si="40"/>
        <v/>
      </c>
      <c r="AG64" s="4" t="str">
        <f t="shared" si="40"/>
        <v/>
      </c>
      <c r="AH64" s="4" t="str">
        <f t="shared" si="40"/>
        <v/>
      </c>
      <c r="AI64" s="4" t="str">
        <f t="shared" si="40"/>
        <v/>
      </c>
      <c r="AJ64" s="4" t="str">
        <f t="shared" si="40"/>
        <v/>
      </c>
      <c r="AK64" s="4" t="str">
        <f t="shared" si="40"/>
        <v/>
      </c>
      <c r="AL64" s="4" t="str">
        <f t="shared" si="40"/>
        <v/>
      </c>
      <c r="AM64" s="4" t="str">
        <f t="shared" si="40"/>
        <v/>
      </c>
      <c r="AN64" s="4" t="str">
        <f t="shared" si="40"/>
        <v/>
      </c>
      <c r="AO64" s="4" t="str">
        <f t="shared" si="40"/>
        <v/>
      </c>
      <c r="AP64" s="4" t="str">
        <f t="shared" si="37"/>
        <v/>
      </c>
      <c r="AQ64" s="4" t="str">
        <f t="shared" si="37"/>
        <v/>
      </c>
      <c r="AR64" s="4" t="str">
        <f t="shared" si="37"/>
        <v/>
      </c>
      <c r="AS64" s="4" t="str">
        <f t="shared" si="37"/>
        <v/>
      </c>
      <c r="AT64" s="4" t="str">
        <f t="shared" si="37"/>
        <v/>
      </c>
      <c r="AU64" s="4" t="str">
        <f t="shared" si="37"/>
        <v/>
      </c>
      <c r="AV64" s="4" t="str">
        <f t="shared" si="37"/>
        <v/>
      </c>
      <c r="AW64" s="4" t="str">
        <f t="shared" si="37"/>
        <v/>
      </c>
      <c r="AX64" s="4" t="str">
        <f t="shared" si="37"/>
        <v/>
      </c>
      <c r="AY64" s="4" t="str">
        <f t="shared" si="37"/>
        <v/>
      </c>
      <c r="AZ64" s="4" t="str">
        <f t="shared" si="37"/>
        <v/>
      </c>
      <c r="BB64" s="4" t="str">
        <f t="shared" si="41"/>
        <v/>
      </c>
      <c r="BC64" s="4" t="str">
        <f t="shared" si="41"/>
        <v/>
      </c>
      <c r="BD64" s="4" t="str">
        <f t="shared" si="41"/>
        <v/>
      </c>
      <c r="BE64" s="4" t="str">
        <f t="shared" si="41"/>
        <v/>
      </c>
      <c r="BF64" s="4" t="str">
        <f t="shared" si="41"/>
        <v/>
      </c>
      <c r="BG64" s="4" t="str">
        <f t="shared" si="41"/>
        <v/>
      </c>
      <c r="BH64" s="4" t="str">
        <f t="shared" si="41"/>
        <v/>
      </c>
      <c r="BI64" s="4" t="str">
        <f t="shared" si="41"/>
        <v/>
      </c>
      <c r="BJ64" s="4" t="str">
        <f t="shared" si="41"/>
        <v/>
      </c>
      <c r="BK64" s="4" t="str">
        <f t="shared" si="41"/>
        <v/>
      </c>
      <c r="BL64" s="4" t="str">
        <f t="shared" si="41"/>
        <v/>
      </c>
      <c r="BM64" s="4" t="str">
        <f t="shared" si="41"/>
        <v/>
      </c>
      <c r="BN64" s="4" t="str">
        <f t="shared" si="41"/>
        <v/>
      </c>
      <c r="BO64" s="4" t="str">
        <f t="shared" si="41"/>
        <v/>
      </c>
      <c r="BP64" s="4" t="str">
        <f t="shared" si="41"/>
        <v/>
      </c>
      <c r="BQ64" s="4" t="str">
        <f t="shared" si="41"/>
        <v/>
      </c>
      <c r="BR64" s="4" t="str">
        <f t="shared" si="39"/>
        <v/>
      </c>
      <c r="BS64" s="4" t="str">
        <f t="shared" si="39"/>
        <v/>
      </c>
      <c r="BT64" s="4" t="str">
        <f t="shared" si="39"/>
        <v/>
      </c>
      <c r="BU64" s="4" t="str">
        <f t="shared" si="39"/>
        <v/>
      </c>
      <c r="BV64" s="4" t="str">
        <f t="shared" si="39"/>
        <v/>
      </c>
      <c r="BW64" s="4" t="str">
        <f t="shared" si="39"/>
        <v/>
      </c>
    </row>
    <row r="65" spans="1:75" hidden="1" x14ac:dyDescent="0.35">
      <c r="A65" t="s">
        <v>156</v>
      </c>
      <c r="B65" s="4"/>
      <c r="C65" s="4"/>
      <c r="D65" s="4"/>
      <c r="E65" s="6">
        <f t="shared" si="35"/>
        <v>0</v>
      </c>
      <c r="F65" s="4"/>
      <c r="G65" s="4"/>
      <c r="H65" s="4"/>
      <c r="I65" s="4"/>
      <c r="J65" s="4"/>
      <c r="K65" s="4"/>
      <c r="L65" s="4"/>
      <c r="M65" s="4"/>
      <c r="N65" s="4"/>
      <c r="O65" s="4"/>
      <c r="P65" s="4"/>
      <c r="Q65" s="4"/>
      <c r="R65" s="4"/>
      <c r="S65" s="4"/>
      <c r="T65" s="4"/>
      <c r="U65" s="4"/>
      <c r="V65" s="4"/>
      <c r="W65" s="4"/>
      <c r="X65" s="4"/>
      <c r="Y65" s="4"/>
      <c r="Z65" s="4"/>
      <c r="AA65" s="4"/>
      <c r="AB65" s="4"/>
      <c r="AC65" s="4"/>
      <c r="AE65" s="4"/>
      <c r="AF65" s="4"/>
      <c r="AG65" s="4"/>
      <c r="AH65" s="4"/>
      <c r="AI65" s="4"/>
      <c r="AJ65" s="4"/>
      <c r="AK65" s="4"/>
      <c r="AL65" s="4"/>
      <c r="AM65" s="4"/>
      <c r="AN65" s="4"/>
      <c r="AO65" s="4"/>
      <c r="AP65" s="4" t="str">
        <f t="shared" si="37"/>
        <v/>
      </c>
      <c r="AQ65" s="4" t="str">
        <f t="shared" si="37"/>
        <v/>
      </c>
      <c r="AR65" s="4" t="str">
        <f t="shared" si="37"/>
        <v/>
      </c>
      <c r="AS65" s="4" t="str">
        <f t="shared" si="37"/>
        <v/>
      </c>
      <c r="AT65" s="4"/>
      <c r="AU65" s="4"/>
      <c r="AV65" s="4"/>
      <c r="AW65" s="4"/>
      <c r="AX65" s="4"/>
      <c r="AY65" s="4"/>
      <c r="AZ65" s="4"/>
      <c r="BB65" s="4"/>
      <c r="BC65" s="4"/>
      <c r="BD65" s="4"/>
      <c r="BE65" s="4"/>
      <c r="BF65" s="4"/>
      <c r="BG65" s="4"/>
      <c r="BH65" s="4"/>
      <c r="BI65" s="4"/>
      <c r="BJ65" s="4"/>
      <c r="BK65" s="4"/>
      <c r="BL65" s="4"/>
      <c r="BM65" s="4"/>
      <c r="BN65" s="4"/>
      <c r="BO65" s="4"/>
      <c r="BP65" s="4"/>
      <c r="BQ65" s="4"/>
      <c r="BR65" s="4"/>
      <c r="BS65" s="4"/>
      <c r="BT65" s="4" t="str">
        <f t="shared" si="39"/>
        <v/>
      </c>
      <c r="BU65" s="4" t="str">
        <f t="shared" si="39"/>
        <v/>
      </c>
      <c r="BV65" s="4"/>
      <c r="BW65" s="4"/>
    </row>
    <row r="66" spans="1:75" hidden="1" x14ac:dyDescent="0.35">
      <c r="A66" t="s">
        <v>157</v>
      </c>
      <c r="B66" s="4"/>
      <c r="C66" s="4"/>
      <c r="D66" s="4"/>
      <c r="E66" s="6">
        <f t="shared" si="35"/>
        <v>0</v>
      </c>
      <c r="F66" s="4"/>
      <c r="G66" s="4"/>
      <c r="H66" s="4"/>
      <c r="I66" s="4"/>
      <c r="J66" s="4"/>
      <c r="K66" s="4"/>
      <c r="L66" s="4"/>
      <c r="M66" s="4"/>
      <c r="N66" s="4"/>
      <c r="O66" s="4"/>
      <c r="P66" s="4"/>
      <c r="Q66" s="4"/>
      <c r="R66" s="4"/>
      <c r="S66" s="4"/>
      <c r="T66" s="4"/>
      <c r="U66" s="4"/>
      <c r="V66" s="4"/>
      <c r="W66" s="4"/>
      <c r="X66" s="4"/>
      <c r="Y66" s="4"/>
      <c r="Z66" s="4"/>
      <c r="AA66" s="4"/>
      <c r="AB66" s="4"/>
      <c r="AC66" s="4"/>
      <c r="AE66" s="4"/>
      <c r="AF66" s="4"/>
      <c r="AG66" s="4"/>
      <c r="AH66" s="4"/>
      <c r="AI66" s="4"/>
      <c r="AJ66" s="4"/>
      <c r="AK66" s="4"/>
      <c r="AL66" s="4"/>
      <c r="AM66" s="4"/>
      <c r="AN66" s="4"/>
      <c r="AO66" s="4"/>
      <c r="AP66" s="4" t="str">
        <f t="shared" si="37"/>
        <v/>
      </c>
      <c r="AQ66" s="4" t="str">
        <f t="shared" si="37"/>
        <v/>
      </c>
      <c r="AR66" s="4" t="str">
        <f t="shared" si="37"/>
        <v/>
      </c>
      <c r="AS66" s="4" t="str">
        <f t="shared" si="37"/>
        <v/>
      </c>
      <c r="AT66" s="4"/>
      <c r="AU66" s="4"/>
      <c r="AV66" s="4"/>
      <c r="AW66" s="4"/>
      <c r="AX66" s="4"/>
      <c r="AY66" s="4"/>
      <c r="AZ66" s="4"/>
      <c r="BB66" s="4"/>
      <c r="BC66" s="4"/>
      <c r="BD66" s="4"/>
      <c r="BE66" s="4"/>
      <c r="BF66" s="4"/>
      <c r="BG66" s="4"/>
      <c r="BH66" s="4"/>
      <c r="BI66" s="4"/>
      <c r="BJ66" s="4"/>
      <c r="BK66" s="4"/>
      <c r="BL66" s="4"/>
      <c r="BM66" s="4"/>
      <c r="BN66" s="4"/>
      <c r="BO66" s="4"/>
      <c r="BP66" s="4"/>
      <c r="BQ66" s="4"/>
      <c r="BR66" s="4"/>
      <c r="BS66" s="4"/>
      <c r="BT66" s="4" t="str">
        <f t="shared" si="39"/>
        <v/>
      </c>
      <c r="BU66" s="4" t="str">
        <f t="shared" si="39"/>
        <v/>
      </c>
      <c r="BV66" s="4"/>
      <c r="BW66" s="4"/>
    </row>
    <row r="67" spans="1:75" hidden="1" x14ac:dyDescent="0.35">
      <c r="A67" t="s">
        <v>158</v>
      </c>
      <c r="B67" s="4"/>
      <c r="C67" s="4"/>
      <c r="D67" s="4"/>
      <c r="E67" s="6">
        <f t="shared" si="35"/>
        <v>0</v>
      </c>
      <c r="F67" s="4"/>
      <c r="G67" s="4"/>
      <c r="H67" s="4"/>
      <c r="I67" s="4"/>
      <c r="J67" s="4"/>
      <c r="K67" s="4"/>
      <c r="L67" s="4"/>
      <c r="M67" s="4"/>
      <c r="N67" s="4"/>
      <c r="O67" s="4"/>
      <c r="P67" s="4"/>
      <c r="Q67" s="4"/>
      <c r="R67" s="4"/>
      <c r="S67" s="4"/>
      <c r="T67" s="4"/>
      <c r="U67" s="4"/>
      <c r="V67" s="4"/>
      <c r="W67" s="4"/>
      <c r="X67" s="4"/>
      <c r="Y67" s="4"/>
      <c r="Z67" s="4"/>
      <c r="AA67" s="4"/>
      <c r="AB67" s="4"/>
      <c r="AC67" s="4"/>
      <c r="AE67" s="4"/>
      <c r="AF67" s="4"/>
      <c r="AG67" s="4"/>
      <c r="AH67" s="4"/>
      <c r="AI67" s="4"/>
      <c r="AJ67" s="4"/>
      <c r="AK67" s="4"/>
      <c r="AL67" s="4"/>
      <c r="AM67" s="4"/>
      <c r="AN67" s="4"/>
      <c r="AO67" s="4"/>
      <c r="AP67" s="4" t="str">
        <f t="shared" si="37"/>
        <v/>
      </c>
      <c r="AQ67" s="4" t="str">
        <f t="shared" si="37"/>
        <v/>
      </c>
      <c r="AR67" s="4" t="str">
        <f t="shared" si="37"/>
        <v/>
      </c>
      <c r="AS67" s="4" t="str">
        <f t="shared" si="37"/>
        <v/>
      </c>
      <c r="AT67" s="4"/>
      <c r="AU67" s="4"/>
      <c r="AV67" s="4"/>
      <c r="AW67" s="4"/>
      <c r="AX67" s="4"/>
      <c r="AY67" s="4"/>
      <c r="AZ67" s="4"/>
      <c r="BB67" s="4"/>
      <c r="BC67" s="4"/>
      <c r="BD67" s="4"/>
      <c r="BE67" s="4"/>
      <c r="BF67" s="4"/>
      <c r="BG67" s="4"/>
      <c r="BH67" s="4"/>
      <c r="BI67" s="4"/>
      <c r="BJ67" s="4"/>
      <c r="BK67" s="4"/>
      <c r="BL67" s="4"/>
      <c r="BM67" s="4"/>
      <c r="BN67" s="4"/>
      <c r="BO67" s="4"/>
      <c r="BP67" s="4"/>
      <c r="BQ67" s="4"/>
      <c r="BR67" s="4"/>
      <c r="BS67" s="4"/>
      <c r="BT67" s="4" t="str">
        <f t="shared" si="39"/>
        <v/>
      </c>
      <c r="BU67" s="4" t="str">
        <f t="shared" si="39"/>
        <v/>
      </c>
      <c r="BV67" s="4"/>
      <c r="BW67" s="4"/>
    </row>
    <row r="68" spans="1:75" hidden="1" x14ac:dyDescent="0.35">
      <c r="A68" t="s">
        <v>159</v>
      </c>
      <c r="B68" s="4"/>
      <c r="C68" s="4"/>
      <c r="D68" s="4"/>
      <c r="E68" s="6">
        <f t="shared" si="35"/>
        <v>0</v>
      </c>
      <c r="F68" s="4"/>
      <c r="G68" s="4"/>
      <c r="H68" s="4"/>
      <c r="I68" s="4"/>
      <c r="J68" s="4"/>
      <c r="K68" s="4"/>
      <c r="L68" s="4"/>
      <c r="M68" s="4"/>
      <c r="N68" s="4"/>
      <c r="O68" s="4"/>
      <c r="P68" s="4"/>
      <c r="Q68" s="4"/>
      <c r="R68" s="4"/>
      <c r="S68" s="4"/>
      <c r="T68" s="4"/>
      <c r="U68" s="4"/>
      <c r="V68" s="4"/>
      <c r="W68" s="4"/>
      <c r="X68" s="4"/>
      <c r="Y68" s="4"/>
      <c r="Z68" s="4"/>
      <c r="AA68" s="4"/>
      <c r="AB68" s="4"/>
      <c r="AC68" s="4"/>
      <c r="AE68" s="4"/>
      <c r="AF68" s="4"/>
      <c r="AG68" s="4"/>
      <c r="AH68" s="4"/>
      <c r="AI68" s="4"/>
      <c r="AJ68" s="4"/>
      <c r="AK68" s="4"/>
      <c r="AL68" s="4"/>
      <c r="AM68" s="4"/>
      <c r="AN68" s="4"/>
      <c r="AO68" s="4"/>
      <c r="AP68" s="4" t="str">
        <f t="shared" si="37"/>
        <v/>
      </c>
      <c r="AQ68" s="4" t="str">
        <f t="shared" si="37"/>
        <v/>
      </c>
      <c r="AR68" s="4" t="str">
        <f t="shared" si="37"/>
        <v/>
      </c>
      <c r="AS68" s="4" t="str">
        <f t="shared" si="37"/>
        <v/>
      </c>
      <c r="AT68" s="4"/>
      <c r="AU68" s="4"/>
      <c r="AV68" s="4"/>
      <c r="AW68" s="4"/>
      <c r="AX68" s="4"/>
      <c r="AY68" s="4"/>
      <c r="AZ68" s="4"/>
      <c r="BB68" s="4"/>
      <c r="BC68" s="4"/>
      <c r="BD68" s="4"/>
      <c r="BE68" s="4"/>
      <c r="BF68" s="4"/>
      <c r="BG68" s="4"/>
      <c r="BH68" s="4"/>
      <c r="BI68" s="4"/>
      <c r="BJ68" s="4"/>
      <c r="BK68" s="4"/>
      <c r="BL68" s="4"/>
      <c r="BM68" s="4"/>
      <c r="BN68" s="4"/>
      <c r="BO68" s="4"/>
      <c r="BP68" s="4"/>
      <c r="BQ68" s="4"/>
      <c r="BR68" s="4"/>
      <c r="BS68" s="4"/>
      <c r="BT68" s="4" t="str">
        <f t="shared" si="39"/>
        <v/>
      </c>
      <c r="BU68" s="4" t="str">
        <f t="shared" si="39"/>
        <v/>
      </c>
      <c r="BV68" s="4"/>
      <c r="BW68" s="4"/>
    </row>
    <row r="69" spans="1:75" hidden="1" x14ac:dyDescent="0.35">
      <c r="A69" t="s">
        <v>160</v>
      </c>
      <c r="B69" s="4"/>
      <c r="C69" s="4"/>
      <c r="D69" s="4"/>
      <c r="E69" s="6">
        <f t="shared" si="35"/>
        <v>0</v>
      </c>
      <c r="F69" s="4"/>
      <c r="G69" s="4"/>
      <c r="H69" s="4"/>
      <c r="I69" s="4"/>
      <c r="J69" s="4"/>
      <c r="K69" s="4"/>
      <c r="L69" s="4"/>
      <c r="M69" s="4"/>
      <c r="N69" s="4"/>
      <c r="O69" s="4"/>
      <c r="P69" s="4"/>
      <c r="Q69" s="4"/>
      <c r="R69" s="4"/>
      <c r="S69" s="4"/>
      <c r="T69" s="4"/>
      <c r="U69" s="4"/>
      <c r="V69" s="4"/>
      <c r="W69" s="4"/>
      <c r="X69" s="4"/>
      <c r="Y69" s="4"/>
      <c r="Z69" s="4"/>
      <c r="AA69" s="4"/>
      <c r="AB69" s="4"/>
      <c r="AC69" s="4"/>
      <c r="AE69" s="4"/>
      <c r="AF69" s="4"/>
      <c r="AG69" s="4"/>
      <c r="AH69" s="4"/>
      <c r="AI69" s="4"/>
      <c r="AJ69" s="4"/>
      <c r="AK69" s="4"/>
      <c r="AL69" s="4"/>
      <c r="AM69" s="4"/>
      <c r="AN69" s="4"/>
      <c r="AO69" s="4"/>
      <c r="AP69" s="4"/>
      <c r="AQ69" s="4"/>
      <c r="AR69" s="4"/>
      <c r="AS69" s="4"/>
      <c r="AT69" s="4"/>
      <c r="AU69" s="4"/>
      <c r="AV69" s="4"/>
      <c r="AW69" s="4"/>
      <c r="AX69" s="4"/>
      <c r="AY69" s="4"/>
      <c r="AZ69" s="4"/>
      <c r="BB69" s="4"/>
      <c r="BC69" s="4"/>
      <c r="BD69" s="4"/>
      <c r="BE69" s="4"/>
      <c r="BF69" s="4"/>
      <c r="BG69" s="4"/>
      <c r="BH69" s="4"/>
      <c r="BI69" s="4"/>
      <c r="BJ69" s="4"/>
      <c r="BK69" s="4"/>
      <c r="BL69" s="4"/>
      <c r="BM69" s="4"/>
      <c r="BN69" s="4"/>
      <c r="BO69" s="4"/>
      <c r="BP69" s="4"/>
      <c r="BQ69" s="4"/>
      <c r="BR69" s="4"/>
      <c r="BS69" s="4"/>
      <c r="BT69" s="4" t="str">
        <f t="shared" si="39"/>
        <v/>
      </c>
      <c r="BU69" s="4" t="str">
        <f t="shared" si="39"/>
        <v/>
      </c>
      <c r="BV69" s="4"/>
      <c r="BW69" s="4"/>
    </row>
    <row r="70" spans="1:75" hidden="1" x14ac:dyDescent="0.35">
      <c r="A70" t="s">
        <v>161</v>
      </c>
      <c r="B70" s="4"/>
      <c r="C70" s="4"/>
      <c r="D70" s="4"/>
      <c r="E70" s="6">
        <f t="shared" si="35"/>
        <v>0</v>
      </c>
      <c r="F70" s="4"/>
      <c r="G70" s="4"/>
      <c r="H70" s="4"/>
      <c r="I70" s="4"/>
      <c r="J70" s="4"/>
      <c r="K70" s="4"/>
      <c r="L70" s="4"/>
      <c r="M70" s="4"/>
      <c r="N70" s="4"/>
      <c r="O70" s="4"/>
      <c r="P70" s="4"/>
      <c r="Q70" s="4"/>
      <c r="R70" s="4"/>
      <c r="S70" s="4"/>
      <c r="T70" s="4"/>
      <c r="U70" s="4"/>
      <c r="V70" s="4"/>
      <c r="W70" s="4"/>
      <c r="X70" s="4"/>
      <c r="Y70" s="4"/>
      <c r="Z70" s="4"/>
      <c r="AA70" s="4"/>
      <c r="AB70" s="4"/>
      <c r="AC70" s="4"/>
      <c r="AE70" s="4"/>
      <c r="AF70" s="4"/>
      <c r="AG70" s="4"/>
      <c r="AH70" s="4"/>
      <c r="AI70" s="4"/>
      <c r="AJ70" s="4"/>
      <c r="AK70" s="4"/>
      <c r="AL70" s="4"/>
      <c r="AM70" s="4"/>
      <c r="AN70" s="4"/>
      <c r="AO70" s="4"/>
      <c r="AP70" s="4"/>
      <c r="AQ70" s="4"/>
      <c r="AR70" s="4"/>
      <c r="AS70" s="4"/>
      <c r="AT70" s="4"/>
      <c r="AU70" s="4"/>
      <c r="AV70" s="4"/>
      <c r="AW70" s="4"/>
      <c r="AX70" s="4"/>
      <c r="AY70" s="4"/>
      <c r="AZ70" s="4"/>
      <c r="BB70" s="4"/>
      <c r="BC70" s="4"/>
      <c r="BD70" s="4"/>
      <c r="BE70" s="4"/>
      <c r="BF70" s="4"/>
      <c r="BG70" s="4"/>
      <c r="BH70" s="4"/>
      <c r="BI70" s="4"/>
      <c r="BJ70" s="4"/>
      <c r="BK70" s="4"/>
      <c r="BL70" s="4"/>
      <c r="BM70" s="4"/>
      <c r="BN70" s="4"/>
      <c r="BO70" s="4"/>
      <c r="BP70" s="4"/>
      <c r="BQ70" s="4"/>
      <c r="BR70" s="4"/>
      <c r="BS70" s="4"/>
      <c r="BT70" s="4"/>
      <c r="BU70" s="4"/>
      <c r="BV70" s="4"/>
      <c r="BW70" s="4"/>
    </row>
    <row r="71" spans="1:75" hidden="1" x14ac:dyDescent="0.35">
      <c r="A71" t="s">
        <v>162</v>
      </c>
      <c r="B71" s="4"/>
      <c r="C71" s="4"/>
      <c r="D71" s="4"/>
      <c r="E71" s="6">
        <f t="shared" si="35"/>
        <v>0</v>
      </c>
      <c r="F71" s="4"/>
      <c r="G71" s="4"/>
      <c r="H71" s="4"/>
      <c r="I71" s="4"/>
      <c r="J71" s="4"/>
      <c r="K71" s="4"/>
      <c r="L71" s="4"/>
      <c r="M71" s="4"/>
      <c r="N71" s="4"/>
      <c r="O71" s="4"/>
      <c r="P71" s="4"/>
      <c r="Q71" s="4"/>
      <c r="R71" s="4"/>
      <c r="S71" s="4"/>
      <c r="T71" s="4"/>
      <c r="U71" s="4"/>
      <c r="V71" s="4"/>
      <c r="W71" s="4"/>
      <c r="X71" s="4"/>
      <c r="Y71" s="4"/>
      <c r="Z71" s="4"/>
      <c r="AA71" s="4"/>
      <c r="AB71" s="4"/>
      <c r="AC71" s="4"/>
      <c r="AE71" s="4"/>
      <c r="AF71" s="4"/>
      <c r="AG71" s="4"/>
      <c r="AH71" s="4"/>
      <c r="AI71" s="4"/>
      <c r="AJ71" s="4"/>
      <c r="AK71" s="4"/>
      <c r="AL71" s="4"/>
      <c r="AM71" s="4"/>
      <c r="AN71" s="4"/>
      <c r="AO71" s="4"/>
      <c r="AP71" s="4"/>
      <c r="AQ71" s="4"/>
      <c r="AR71" s="4"/>
      <c r="AS71" s="4"/>
      <c r="AT71" s="4"/>
      <c r="AU71" s="4"/>
      <c r="AV71" s="4"/>
      <c r="AW71" s="4"/>
      <c r="AX71" s="4"/>
      <c r="AY71" s="4"/>
      <c r="AZ71" s="4"/>
      <c r="BB71" s="4"/>
      <c r="BC71" s="4"/>
      <c r="BD71" s="4"/>
      <c r="BE71" s="4"/>
      <c r="BF71" s="4"/>
      <c r="BG71" s="4"/>
      <c r="BH71" s="4"/>
      <c r="BI71" s="4"/>
      <c r="BJ71" s="4"/>
      <c r="BK71" s="4"/>
      <c r="BL71" s="4"/>
      <c r="BM71" s="4"/>
      <c r="BN71" s="4"/>
      <c r="BO71" s="4"/>
      <c r="BP71" s="4"/>
      <c r="BQ71" s="4"/>
      <c r="BR71" s="4"/>
      <c r="BS71" s="4"/>
      <c r="BT71" s="4"/>
      <c r="BU71" s="4"/>
      <c r="BV71" s="4"/>
      <c r="BW71" s="4"/>
    </row>
    <row r="72" spans="1:75" hidden="1" x14ac:dyDescent="0.35">
      <c r="A72" t="s">
        <v>163</v>
      </c>
      <c r="B72" s="4"/>
      <c r="C72" s="4"/>
      <c r="D72" s="4"/>
      <c r="E72" s="6">
        <f t="shared" si="35"/>
        <v>0</v>
      </c>
      <c r="F72" s="4"/>
      <c r="G72" s="4"/>
      <c r="H72" s="4"/>
      <c r="I72" s="4"/>
      <c r="J72" s="4"/>
      <c r="K72" s="4"/>
      <c r="L72" s="4"/>
      <c r="M72" s="4"/>
      <c r="N72" s="4"/>
      <c r="O72" s="4"/>
      <c r="P72" s="4"/>
      <c r="Q72" s="4"/>
      <c r="R72" s="4"/>
      <c r="S72" s="4"/>
      <c r="T72" s="4"/>
      <c r="U72" s="4"/>
      <c r="V72" s="4"/>
      <c r="W72" s="4"/>
      <c r="X72" s="4"/>
      <c r="Y72" s="4"/>
      <c r="Z72" s="4"/>
      <c r="AA72" s="4"/>
      <c r="AB72" s="4"/>
      <c r="AC72" s="4"/>
      <c r="AE72" s="4"/>
      <c r="AF72" s="4"/>
      <c r="AG72" s="4"/>
      <c r="AH72" s="4"/>
      <c r="AI72" s="4"/>
      <c r="AJ72" s="4"/>
      <c r="AK72" s="4"/>
      <c r="AL72" s="4"/>
      <c r="AM72" s="4"/>
      <c r="AN72" s="4"/>
      <c r="AO72" s="4"/>
      <c r="AP72" s="4"/>
      <c r="AQ72" s="4"/>
      <c r="AR72" s="4"/>
      <c r="AS72" s="4"/>
      <c r="AT72" s="4"/>
      <c r="AU72" s="4"/>
      <c r="AV72" s="4"/>
      <c r="AW72" s="4"/>
      <c r="AX72" s="4"/>
      <c r="AY72" s="4"/>
      <c r="AZ72" s="4"/>
      <c r="BB72" s="4"/>
      <c r="BC72" s="4"/>
      <c r="BD72" s="4"/>
      <c r="BE72" s="4"/>
      <c r="BF72" s="4"/>
      <c r="BG72" s="4"/>
      <c r="BH72" s="4"/>
      <c r="BI72" s="4"/>
      <c r="BJ72" s="4"/>
      <c r="BK72" s="4"/>
      <c r="BL72" s="4"/>
      <c r="BM72" s="4"/>
      <c r="BN72" s="4"/>
      <c r="BO72" s="4"/>
      <c r="BP72" s="4"/>
      <c r="BQ72" s="4"/>
      <c r="BR72" s="4"/>
      <c r="BS72" s="4"/>
      <c r="BT72" s="4"/>
      <c r="BU72" s="4"/>
      <c r="BV72" s="4"/>
      <c r="BW72" s="4"/>
    </row>
    <row r="73" spans="1:75" hidden="1" x14ac:dyDescent="0.35">
      <c r="A73" t="s">
        <v>164</v>
      </c>
      <c r="B73" s="4"/>
      <c r="C73" s="4"/>
      <c r="D73" s="4"/>
      <c r="E73" s="6">
        <f t="shared" si="35"/>
        <v>0</v>
      </c>
      <c r="F73" s="4"/>
      <c r="G73" s="4"/>
      <c r="H73" s="4"/>
      <c r="I73" s="4"/>
      <c r="J73" s="4"/>
      <c r="K73" s="4"/>
      <c r="L73" s="4"/>
      <c r="M73" s="4"/>
      <c r="N73" s="4"/>
      <c r="O73" s="4"/>
      <c r="P73" s="4"/>
      <c r="Q73" s="4"/>
      <c r="R73" s="4"/>
      <c r="S73" s="4"/>
      <c r="T73" s="4"/>
      <c r="U73" s="4"/>
      <c r="V73" s="4"/>
      <c r="W73" s="4"/>
      <c r="X73" s="4"/>
      <c r="Y73" s="4"/>
      <c r="Z73" s="4"/>
      <c r="AA73" s="4"/>
      <c r="AB73" s="4"/>
      <c r="AC73" s="4"/>
      <c r="AE73" s="4"/>
      <c r="AF73" s="4"/>
      <c r="AG73" s="4"/>
      <c r="AH73" s="4"/>
      <c r="AI73" s="4"/>
      <c r="AJ73" s="4"/>
      <c r="AK73" s="4"/>
      <c r="AL73" s="4"/>
      <c r="AM73" s="4"/>
      <c r="AN73" s="4"/>
      <c r="AO73" s="4"/>
      <c r="AP73" s="4"/>
      <c r="AQ73" s="4"/>
      <c r="AR73" s="4"/>
      <c r="AS73" s="4"/>
      <c r="AT73" s="4"/>
      <c r="AU73" s="4"/>
      <c r="AV73" s="4"/>
      <c r="AW73" s="4"/>
      <c r="AX73" s="4"/>
      <c r="AY73" s="4"/>
      <c r="AZ73" s="4"/>
      <c r="BB73" s="4"/>
      <c r="BC73" s="4"/>
      <c r="BD73" s="4"/>
      <c r="BE73" s="4"/>
      <c r="BF73" s="4"/>
      <c r="BG73" s="4"/>
      <c r="BH73" s="4"/>
      <c r="BI73" s="4"/>
      <c r="BJ73" s="4"/>
      <c r="BK73" s="4"/>
      <c r="BL73" s="4"/>
      <c r="BM73" s="4"/>
      <c r="BN73" s="4"/>
      <c r="BO73" s="4"/>
      <c r="BP73" s="4"/>
      <c r="BQ73" s="4"/>
      <c r="BR73" s="4"/>
      <c r="BS73" s="4"/>
      <c r="BT73" s="4"/>
      <c r="BU73" s="4"/>
      <c r="BV73" s="4"/>
      <c r="BW73" s="4"/>
    </row>
    <row r="74" spans="1:75" hidden="1" x14ac:dyDescent="0.35">
      <c r="A74" t="s">
        <v>165</v>
      </c>
      <c r="B74" s="4"/>
      <c r="C74" s="4"/>
      <c r="D74" s="4"/>
      <c r="E74" s="6">
        <f t="shared" si="35"/>
        <v>0</v>
      </c>
      <c r="F74" s="4"/>
      <c r="G74" s="4"/>
      <c r="H74" s="4"/>
      <c r="I74" s="4"/>
      <c r="J74" s="4"/>
      <c r="K74" s="4"/>
      <c r="L74" s="4"/>
      <c r="M74" s="4"/>
      <c r="N74" s="4"/>
      <c r="O74" s="4"/>
      <c r="P74" s="4"/>
      <c r="Q74" s="4"/>
      <c r="R74" s="4"/>
      <c r="S74" s="4"/>
      <c r="T74" s="4"/>
      <c r="U74" s="4"/>
      <c r="V74" s="4"/>
      <c r="W74" s="4"/>
      <c r="X74" s="4"/>
      <c r="Y74" s="4"/>
      <c r="Z74" s="4"/>
      <c r="AA74" s="4"/>
      <c r="AB74" s="4"/>
      <c r="AC74" s="4"/>
      <c r="AE74" s="4"/>
      <c r="AF74" s="4"/>
      <c r="AG74" s="4"/>
      <c r="AH74" s="4"/>
      <c r="AI74" s="4"/>
      <c r="AJ74" s="4"/>
      <c r="AK74" s="4"/>
      <c r="AL74" s="4"/>
      <c r="AM74" s="4"/>
      <c r="AN74" s="4"/>
      <c r="AO74" s="4"/>
      <c r="AP74" s="4"/>
      <c r="AQ74" s="4"/>
      <c r="AR74" s="4"/>
      <c r="AS74" s="4"/>
      <c r="AT74" s="4"/>
      <c r="AU74" s="4"/>
      <c r="AV74" s="4"/>
      <c r="AW74" s="4"/>
      <c r="AX74" s="4"/>
      <c r="AY74" s="4"/>
      <c r="AZ74" s="4"/>
      <c r="BB74" s="4"/>
      <c r="BC74" s="4"/>
      <c r="BD74" s="4"/>
      <c r="BE74" s="4"/>
      <c r="BF74" s="4"/>
      <c r="BG74" s="4"/>
      <c r="BH74" s="4"/>
      <c r="BI74" s="4"/>
      <c r="BJ74" s="4"/>
      <c r="BK74" s="4"/>
      <c r="BL74" s="4"/>
      <c r="BM74" s="4"/>
      <c r="BN74" s="4"/>
      <c r="BO74" s="4"/>
      <c r="BP74" s="4"/>
      <c r="BQ74" s="4"/>
      <c r="BR74" s="4"/>
      <c r="BS74" s="4"/>
      <c r="BT74" s="4"/>
      <c r="BU74" s="4"/>
      <c r="BV74" s="4"/>
      <c r="BW74" s="4"/>
    </row>
    <row r="76" spans="1:75" x14ac:dyDescent="0.35">
      <c r="B76" s="1" t="s">
        <v>166</v>
      </c>
    </row>
    <row r="77" spans="1:75" x14ac:dyDescent="0.35">
      <c r="B77" s="122"/>
      <c r="G77" s="106" t="s">
        <v>167</v>
      </c>
      <c r="H77" s="106"/>
      <c r="I77" s="106"/>
      <c r="J77" s="106"/>
      <c r="K77" s="106"/>
      <c r="L77" s="106"/>
      <c r="M77" s="106"/>
      <c r="N77" s="106"/>
      <c r="O77" s="106"/>
      <c r="P77" s="106"/>
      <c r="Q77" s="106"/>
      <c r="R77" s="106"/>
      <c r="S77" s="106"/>
      <c r="T77" s="106"/>
      <c r="U77" s="106"/>
      <c r="V77" s="106"/>
      <c r="W77" s="106"/>
      <c r="X77" s="106"/>
      <c r="Y77" s="106"/>
      <c r="Z77" s="106"/>
      <c r="AA77" s="106"/>
      <c r="AB77" s="60"/>
      <c r="AC77" s="60"/>
    </row>
    <row r="78" spans="1:75" x14ac:dyDescent="0.35">
      <c r="B78" s="123"/>
      <c r="G78" s="107" t="str">
        <f>_xlfn.CONCAT(C4,", ",C6)</f>
        <v>USD, thousands</v>
      </c>
      <c r="H78" s="108"/>
      <c r="I78" s="108"/>
      <c r="J78" s="108"/>
      <c r="K78" s="108"/>
      <c r="L78" s="108"/>
      <c r="M78" s="108"/>
      <c r="N78" s="108"/>
      <c r="O78" s="108"/>
      <c r="P78" s="108"/>
      <c r="Q78" s="108"/>
      <c r="R78" s="108"/>
      <c r="S78" s="108"/>
      <c r="T78" s="108"/>
      <c r="U78" s="108"/>
      <c r="V78" s="108"/>
      <c r="W78" s="108"/>
      <c r="X78" s="108"/>
      <c r="Y78" s="108"/>
      <c r="Z78" s="108"/>
      <c r="AA78" s="108"/>
      <c r="AB78" s="63"/>
      <c r="AC78" s="63"/>
    </row>
    <row r="79" spans="1:75" x14ac:dyDescent="0.35">
      <c r="B79" s="124"/>
      <c r="G79" s="33" t="str">
        <f>Lists!$A$2</f>
        <v>Social insurance benefits (271)</v>
      </c>
      <c r="H79" s="30">
        <f>SUMIF($F$10:$F$53,$G79,H$10:H$53)</f>
        <v>0</v>
      </c>
      <c r="I79" s="30">
        <f t="shared" ref="I79:AC81" si="42">SUMIF($F$10:$F$53,$G79,I$10:I$53)</f>
        <v>10846.03</v>
      </c>
      <c r="J79" s="30">
        <f t="shared" si="42"/>
        <v>11320.348</v>
      </c>
      <c r="K79" s="30">
        <f t="shared" si="42"/>
        <v>12006.929</v>
      </c>
      <c r="L79" s="30">
        <f t="shared" si="42"/>
        <v>13010.256000000001</v>
      </c>
      <c r="M79" s="30">
        <f t="shared" si="42"/>
        <v>13663.880000000001</v>
      </c>
      <c r="N79" s="30">
        <f t="shared" si="42"/>
        <v>14222.788000000002</v>
      </c>
      <c r="O79" s="30">
        <f t="shared" si="42"/>
        <v>15304.704</v>
      </c>
      <c r="P79" s="30">
        <f t="shared" si="42"/>
        <v>16488.737999999998</v>
      </c>
      <c r="Q79" s="30">
        <f t="shared" si="42"/>
        <v>17366.48</v>
      </c>
      <c r="R79" s="30">
        <f>SUMIF($F$10:$F$53,$G79,R$10:R$53)</f>
        <v>17745.448</v>
      </c>
      <c r="S79" s="30">
        <f t="shared" si="42"/>
        <v>18655.014999999999</v>
      </c>
      <c r="T79" s="30">
        <f t="shared" si="42"/>
        <v>19293.924999999999</v>
      </c>
      <c r="U79" s="30">
        <f t="shared" si="42"/>
        <v>19423.940999999999</v>
      </c>
      <c r="V79" s="30">
        <f t="shared" si="42"/>
        <v>20220.774999999998</v>
      </c>
      <c r="W79" s="30">
        <f>SUMIF($F$10:$F$53,$G79,W$10:W$53)</f>
        <v>20778.048999999999</v>
      </c>
      <c r="X79" s="30">
        <f t="shared" si="42"/>
        <v>22179.182999999997</v>
      </c>
      <c r="Y79" s="30">
        <f t="shared" si="42"/>
        <v>22564.614999999998</v>
      </c>
      <c r="Z79" s="30">
        <f t="shared" si="42"/>
        <v>23103.457999999999</v>
      </c>
      <c r="AA79" s="30">
        <f t="shared" si="42"/>
        <v>23063.322</v>
      </c>
      <c r="AB79" s="30">
        <f>SUMIF($F$10:$F$53,$G79,AB$10:AB$53)</f>
        <v>0</v>
      </c>
      <c r="AC79" s="30">
        <f t="shared" si="42"/>
        <v>0</v>
      </c>
    </row>
    <row r="80" spans="1:75" x14ac:dyDescent="0.35">
      <c r="B80" s="124"/>
      <c r="G80" s="33" t="str">
        <f>Lists!$A$3</f>
        <v>Social assistance benefits (272)</v>
      </c>
      <c r="H80" s="30">
        <f>SUMIF($F$10:$F$53,$G80,H$10:H$53)</f>
        <v>0</v>
      </c>
      <c r="I80" s="30">
        <f t="shared" si="42"/>
        <v>0</v>
      </c>
      <c r="J80" s="30">
        <f t="shared" si="42"/>
        <v>0</v>
      </c>
      <c r="K80" s="30">
        <f t="shared" si="42"/>
        <v>0</v>
      </c>
      <c r="L80" s="30">
        <f t="shared" si="42"/>
        <v>0</v>
      </c>
      <c r="M80" s="30">
        <f t="shared" si="42"/>
        <v>0</v>
      </c>
      <c r="N80" s="30">
        <f t="shared" si="42"/>
        <v>0</v>
      </c>
      <c r="O80" s="30">
        <f t="shared" si="42"/>
        <v>0</v>
      </c>
      <c r="P80" s="30">
        <f t="shared" si="42"/>
        <v>0</v>
      </c>
      <c r="Q80" s="30">
        <f t="shared" si="42"/>
        <v>0</v>
      </c>
      <c r="R80" s="30">
        <f t="shared" si="42"/>
        <v>0</v>
      </c>
      <c r="S80" s="30">
        <f t="shared" si="42"/>
        <v>0</v>
      </c>
      <c r="T80" s="30">
        <f t="shared" si="42"/>
        <v>0</v>
      </c>
      <c r="U80" s="30">
        <f t="shared" si="42"/>
        <v>0</v>
      </c>
      <c r="V80" s="30">
        <f t="shared" si="42"/>
        <v>0</v>
      </c>
      <c r="W80" s="30">
        <f>SUMIF($F$10:$F$53,$G80,W$10:W$53)</f>
        <v>0</v>
      </c>
      <c r="X80" s="30">
        <f t="shared" si="42"/>
        <v>0</v>
      </c>
      <c r="Y80" s="30">
        <f t="shared" si="42"/>
        <v>0</v>
      </c>
      <c r="Z80" s="30">
        <f t="shared" si="42"/>
        <v>0</v>
      </c>
      <c r="AA80" s="30">
        <f t="shared" si="42"/>
        <v>0</v>
      </c>
      <c r="AB80" s="30">
        <f t="shared" si="42"/>
        <v>0</v>
      </c>
      <c r="AC80" s="30">
        <f t="shared" si="42"/>
        <v>0</v>
      </c>
    </row>
    <row r="81" spans="2:29" x14ac:dyDescent="0.35">
      <c r="B81" s="124"/>
      <c r="G81" s="33" t="str">
        <f>Lists!$A$4</f>
        <v>Public servant benefits (273)</v>
      </c>
      <c r="H81" s="30">
        <f>SUMIF($F$10:$F$53,$G81,H$10:H$53)</f>
        <v>0</v>
      </c>
      <c r="I81" s="30">
        <f t="shared" si="42"/>
        <v>0</v>
      </c>
      <c r="J81" s="30">
        <f t="shared" si="42"/>
        <v>0</v>
      </c>
      <c r="K81" s="30">
        <f t="shared" si="42"/>
        <v>0</v>
      </c>
      <c r="L81" s="30">
        <f t="shared" si="42"/>
        <v>0</v>
      </c>
      <c r="M81" s="30">
        <f t="shared" si="42"/>
        <v>0</v>
      </c>
      <c r="N81" s="30">
        <f t="shared" si="42"/>
        <v>0</v>
      </c>
      <c r="O81" s="30">
        <f t="shared" si="42"/>
        <v>0</v>
      </c>
      <c r="P81" s="30">
        <f t="shared" si="42"/>
        <v>0</v>
      </c>
      <c r="Q81" s="30">
        <f t="shared" si="42"/>
        <v>0</v>
      </c>
      <c r="R81" s="30">
        <f t="shared" si="42"/>
        <v>0</v>
      </c>
      <c r="S81" s="30">
        <f t="shared" si="42"/>
        <v>0</v>
      </c>
      <c r="T81" s="30">
        <f t="shared" si="42"/>
        <v>0</v>
      </c>
      <c r="U81" s="30">
        <f t="shared" si="42"/>
        <v>0</v>
      </c>
      <c r="V81" s="30">
        <f t="shared" si="42"/>
        <v>0</v>
      </c>
      <c r="W81" s="30">
        <f>SUMIF($F$10:$F$53,$G81,W$10:W$53)</f>
        <v>0</v>
      </c>
      <c r="X81" s="30">
        <f t="shared" si="42"/>
        <v>0</v>
      </c>
      <c r="Y81" s="30">
        <f t="shared" si="42"/>
        <v>0</v>
      </c>
      <c r="Z81" s="30">
        <f t="shared" si="42"/>
        <v>0</v>
      </c>
      <c r="AA81" s="30">
        <f t="shared" si="42"/>
        <v>0</v>
      </c>
      <c r="AB81" s="30">
        <f t="shared" si="42"/>
        <v>0</v>
      </c>
      <c r="AC81" s="30">
        <f t="shared" si="42"/>
        <v>0</v>
      </c>
    </row>
    <row r="82" spans="2:29" x14ac:dyDescent="0.35">
      <c r="B82" s="124"/>
      <c r="G82" s="22" t="str">
        <f>Lists!$A$5</f>
        <v>Social benefits (27)</v>
      </c>
      <c r="H82" s="32">
        <f>SUM(H79:H81)</f>
        <v>0</v>
      </c>
      <c r="I82" s="32">
        <f t="shared" ref="I82:AC82" si="43">SUM(I79:I81)</f>
        <v>10846.03</v>
      </c>
      <c r="J82" s="32">
        <f t="shared" si="43"/>
        <v>11320.348</v>
      </c>
      <c r="K82" s="32">
        <f t="shared" si="43"/>
        <v>12006.929</v>
      </c>
      <c r="L82" s="32">
        <f t="shared" si="43"/>
        <v>13010.256000000001</v>
      </c>
      <c r="M82" s="32">
        <f t="shared" si="43"/>
        <v>13663.880000000001</v>
      </c>
      <c r="N82" s="32">
        <f t="shared" si="43"/>
        <v>14222.788000000002</v>
      </c>
      <c r="O82" s="32">
        <f t="shared" si="43"/>
        <v>15304.704</v>
      </c>
      <c r="P82" s="32">
        <f t="shared" si="43"/>
        <v>16488.737999999998</v>
      </c>
      <c r="Q82" s="32">
        <f t="shared" si="43"/>
        <v>17366.48</v>
      </c>
      <c r="R82" s="32">
        <f t="shared" si="43"/>
        <v>17745.448</v>
      </c>
      <c r="S82" s="32">
        <f t="shared" si="43"/>
        <v>18655.014999999999</v>
      </c>
      <c r="T82" s="32">
        <f t="shared" si="43"/>
        <v>19293.924999999999</v>
      </c>
      <c r="U82" s="32">
        <f t="shared" si="43"/>
        <v>19423.940999999999</v>
      </c>
      <c r="V82" s="32">
        <f t="shared" si="43"/>
        <v>20220.774999999998</v>
      </c>
      <c r="W82" s="32">
        <f t="shared" si="43"/>
        <v>20778.048999999999</v>
      </c>
      <c r="X82" s="32">
        <f t="shared" si="43"/>
        <v>22179.182999999997</v>
      </c>
      <c r="Y82" s="32">
        <f t="shared" si="43"/>
        <v>22564.614999999998</v>
      </c>
      <c r="Z82" s="32">
        <f t="shared" si="43"/>
        <v>23103.457999999999</v>
      </c>
      <c r="AA82" s="32">
        <f t="shared" si="43"/>
        <v>23063.322</v>
      </c>
      <c r="AB82" s="32">
        <f t="shared" si="43"/>
        <v>0</v>
      </c>
      <c r="AC82" s="32">
        <f t="shared" si="43"/>
        <v>0</v>
      </c>
    </row>
    <row r="83" spans="2:29" x14ac:dyDescent="0.35">
      <c r="B83" s="124"/>
      <c r="G83" s="1"/>
    </row>
    <row r="84" spans="2:29" x14ac:dyDescent="0.35">
      <c r="B84" s="124"/>
      <c r="G84" s="38" t="str">
        <f>Lists!$A$7</f>
        <v>Provident fund withdrawals</v>
      </c>
      <c r="H84" s="30">
        <f>SUMIF($F$10:$F$53,$G84,H$10:H$53)</f>
        <v>0</v>
      </c>
      <c r="I84" s="30">
        <f t="shared" ref="I84:AC84" si="44">SUMIF($F$10:$F$53,$G84,I$10:I$53)</f>
        <v>0</v>
      </c>
      <c r="J84" s="30">
        <f t="shared" si="44"/>
        <v>0</v>
      </c>
      <c r="K84" s="30">
        <f t="shared" si="44"/>
        <v>0</v>
      </c>
      <c r="L84" s="30">
        <f t="shared" si="44"/>
        <v>0</v>
      </c>
      <c r="M84" s="30">
        <f t="shared" si="44"/>
        <v>0</v>
      </c>
      <c r="N84" s="30">
        <f t="shared" si="44"/>
        <v>0</v>
      </c>
      <c r="O84" s="30">
        <f t="shared" si="44"/>
        <v>0</v>
      </c>
      <c r="P84" s="30">
        <f t="shared" si="44"/>
        <v>0</v>
      </c>
      <c r="Q84" s="30">
        <f t="shared" si="44"/>
        <v>0</v>
      </c>
      <c r="R84" s="30">
        <f t="shared" si="44"/>
        <v>0</v>
      </c>
      <c r="S84" s="30">
        <f t="shared" si="44"/>
        <v>0</v>
      </c>
      <c r="T84" s="30">
        <f t="shared" si="44"/>
        <v>0</v>
      </c>
      <c r="U84" s="30">
        <f t="shared" si="44"/>
        <v>0</v>
      </c>
      <c r="V84" s="30">
        <f t="shared" si="44"/>
        <v>0</v>
      </c>
      <c r="W84" s="30">
        <f>SUMIF($F$10:$F$53,$G84,W$10:W$53)</f>
        <v>0</v>
      </c>
      <c r="X84" s="30">
        <f t="shared" si="44"/>
        <v>0</v>
      </c>
      <c r="Y84" s="30">
        <f t="shared" si="44"/>
        <v>0</v>
      </c>
      <c r="Z84" s="30">
        <f t="shared" si="44"/>
        <v>0</v>
      </c>
      <c r="AA84" s="30">
        <f t="shared" si="44"/>
        <v>0</v>
      </c>
      <c r="AB84" s="30">
        <f t="shared" si="44"/>
        <v>0</v>
      </c>
      <c r="AC84" s="30">
        <f t="shared" si="44"/>
        <v>0</v>
      </c>
    </row>
    <row r="85" spans="2:29" x14ac:dyDescent="0.35">
      <c r="B85" s="124"/>
      <c r="G85" s="36" t="str">
        <f>Lists!$A$8</f>
        <v>Social benefits (27) + provident fund withdrawals</v>
      </c>
      <c r="H85" s="37">
        <f>H84+H82</f>
        <v>0</v>
      </c>
      <c r="I85" s="37">
        <f t="shared" ref="I85:AC85" si="45">I84+I82</f>
        <v>10846.03</v>
      </c>
      <c r="J85" s="37">
        <f t="shared" si="45"/>
        <v>11320.348</v>
      </c>
      <c r="K85" s="37">
        <f t="shared" si="45"/>
        <v>12006.929</v>
      </c>
      <c r="L85" s="37">
        <f t="shared" si="45"/>
        <v>13010.256000000001</v>
      </c>
      <c r="M85" s="37">
        <f t="shared" si="45"/>
        <v>13663.880000000001</v>
      </c>
      <c r="N85" s="37">
        <f t="shared" si="45"/>
        <v>14222.788000000002</v>
      </c>
      <c r="O85" s="37">
        <f t="shared" si="45"/>
        <v>15304.704</v>
      </c>
      <c r="P85" s="37">
        <f t="shared" si="45"/>
        <v>16488.737999999998</v>
      </c>
      <c r="Q85" s="37">
        <f t="shared" si="45"/>
        <v>17366.48</v>
      </c>
      <c r="R85" s="37">
        <f t="shared" si="45"/>
        <v>17745.448</v>
      </c>
      <c r="S85" s="37">
        <f t="shared" si="45"/>
        <v>18655.014999999999</v>
      </c>
      <c r="T85" s="37">
        <f t="shared" si="45"/>
        <v>19293.924999999999</v>
      </c>
      <c r="U85" s="37">
        <f t="shared" si="45"/>
        <v>19423.940999999999</v>
      </c>
      <c r="V85" s="37">
        <f t="shared" si="45"/>
        <v>20220.774999999998</v>
      </c>
      <c r="W85" s="37">
        <f t="shared" si="45"/>
        <v>20778.048999999999</v>
      </c>
      <c r="X85" s="37">
        <f t="shared" si="45"/>
        <v>22179.182999999997</v>
      </c>
      <c r="Y85" s="37">
        <f t="shared" si="45"/>
        <v>22564.614999999998</v>
      </c>
      <c r="Z85" s="37">
        <f t="shared" si="45"/>
        <v>23103.457999999999</v>
      </c>
      <c r="AA85" s="37">
        <f t="shared" si="45"/>
        <v>23063.322</v>
      </c>
      <c r="AB85" s="37">
        <f t="shared" si="45"/>
        <v>0</v>
      </c>
      <c r="AC85" s="37">
        <f t="shared" si="45"/>
        <v>0</v>
      </c>
    </row>
    <row r="86" spans="2:29" x14ac:dyDescent="0.35">
      <c r="B86" s="124"/>
    </row>
    <row r="87" spans="2:29" x14ac:dyDescent="0.35">
      <c r="B87" s="124"/>
      <c r="G87" s="107" t="s">
        <v>169</v>
      </c>
      <c r="H87" s="107"/>
      <c r="I87" s="107"/>
      <c r="J87" s="107"/>
      <c r="K87" s="107"/>
      <c r="L87" s="107"/>
      <c r="M87" s="107"/>
      <c r="N87" s="107"/>
      <c r="O87" s="107"/>
      <c r="P87" s="107"/>
      <c r="Q87" s="107"/>
      <c r="R87" s="107"/>
      <c r="S87" s="107"/>
      <c r="T87" s="107"/>
      <c r="U87" s="107"/>
      <c r="V87" s="107"/>
      <c r="W87" s="107"/>
      <c r="X87" s="107"/>
      <c r="Y87" s="107"/>
      <c r="Z87" s="107"/>
      <c r="AA87" s="107"/>
      <c r="AB87" s="2"/>
      <c r="AC87" s="2"/>
    </row>
    <row r="88" spans="2:29" x14ac:dyDescent="0.35">
      <c r="B88" s="124"/>
      <c r="G88" s="33" t="str">
        <f>G79</f>
        <v>Social insurance benefits (271)</v>
      </c>
      <c r="H88" s="57" t="e">
        <f t="shared" ref="H88:AC88" si="46">H$79/H$207</f>
        <v>#N/A</v>
      </c>
      <c r="I88" s="57" t="e">
        <f t="shared" si="46"/>
        <v>#N/A</v>
      </c>
      <c r="J88" s="57" t="e">
        <f t="shared" si="46"/>
        <v>#N/A</v>
      </c>
      <c r="K88" s="57" t="e">
        <f t="shared" si="46"/>
        <v>#N/A</v>
      </c>
      <c r="L88" s="57" t="e">
        <f t="shared" si="46"/>
        <v>#N/A</v>
      </c>
      <c r="M88" s="57" t="e">
        <f t="shared" si="46"/>
        <v>#N/A</v>
      </c>
      <c r="N88" s="57" t="e">
        <f t="shared" si="46"/>
        <v>#N/A</v>
      </c>
      <c r="O88" s="57" t="e">
        <f t="shared" si="46"/>
        <v>#N/A</v>
      </c>
      <c r="P88" s="57">
        <f t="shared" si="46"/>
        <v>5.5517636363636352E-2</v>
      </c>
      <c r="Q88" s="57">
        <f t="shared" si="46"/>
        <v>5.5840771704180066E-2</v>
      </c>
      <c r="R88" s="57">
        <f t="shared" si="46"/>
        <v>5.4267425076452602E-2</v>
      </c>
      <c r="S88" s="57">
        <f t="shared" si="46"/>
        <v>5.8848627760252362E-2</v>
      </c>
      <c r="T88" s="57">
        <f t="shared" si="46"/>
        <v>6.0482523510971782E-2</v>
      </c>
      <c r="U88" s="57">
        <f t="shared" si="46"/>
        <v>6.1468167721518981E-2</v>
      </c>
      <c r="V88" s="57">
        <f t="shared" si="46"/>
        <v>6.0905948795180714E-2</v>
      </c>
      <c r="W88" s="57">
        <f t="shared" si="46"/>
        <v>5.6615937329700272E-2</v>
      </c>
      <c r="X88" s="57">
        <f t="shared" si="46"/>
        <v>5.517209701492537E-2</v>
      </c>
      <c r="Y88" s="57">
        <f t="shared" si="46"/>
        <v>5.4241862980769225E-2</v>
      </c>
      <c r="Z88" s="57">
        <f t="shared" si="46"/>
        <v>5.6626122549019602E-2</v>
      </c>
      <c r="AA88" s="57">
        <f t="shared" si="46"/>
        <v>5.6806211822660102E-2</v>
      </c>
      <c r="AB88" s="57">
        <f t="shared" si="46"/>
        <v>0</v>
      </c>
      <c r="AC88" s="57">
        <f t="shared" si="46"/>
        <v>0</v>
      </c>
    </row>
    <row r="89" spans="2:29" x14ac:dyDescent="0.35">
      <c r="B89" s="124"/>
      <c r="G89" s="33" t="str">
        <f t="shared" ref="G89:G94" si="47">G80</f>
        <v>Social assistance benefits (272)</v>
      </c>
      <c r="H89" s="57" t="e">
        <f t="shared" ref="H89:AC89" si="48">H$80/H$207</f>
        <v>#N/A</v>
      </c>
      <c r="I89" s="57" t="e">
        <f t="shared" si="48"/>
        <v>#N/A</v>
      </c>
      <c r="J89" s="57" t="e">
        <f t="shared" si="48"/>
        <v>#N/A</v>
      </c>
      <c r="K89" s="57" t="e">
        <f t="shared" si="48"/>
        <v>#N/A</v>
      </c>
      <c r="L89" s="57" t="e">
        <f t="shared" si="48"/>
        <v>#N/A</v>
      </c>
      <c r="M89" s="57" t="e">
        <f t="shared" si="48"/>
        <v>#N/A</v>
      </c>
      <c r="N89" s="57" t="e">
        <f t="shared" si="48"/>
        <v>#N/A</v>
      </c>
      <c r="O89" s="57" t="e">
        <f t="shared" si="48"/>
        <v>#N/A</v>
      </c>
      <c r="P89" s="57">
        <f t="shared" si="48"/>
        <v>0</v>
      </c>
      <c r="Q89" s="57">
        <f t="shared" si="48"/>
        <v>0</v>
      </c>
      <c r="R89" s="57">
        <f t="shared" si="48"/>
        <v>0</v>
      </c>
      <c r="S89" s="57">
        <f t="shared" si="48"/>
        <v>0</v>
      </c>
      <c r="T89" s="57">
        <f t="shared" si="48"/>
        <v>0</v>
      </c>
      <c r="U89" s="57">
        <f t="shared" si="48"/>
        <v>0</v>
      </c>
      <c r="V89" s="57">
        <f t="shared" si="48"/>
        <v>0</v>
      </c>
      <c r="W89" s="57">
        <f t="shared" si="48"/>
        <v>0</v>
      </c>
      <c r="X89" s="57">
        <f t="shared" si="48"/>
        <v>0</v>
      </c>
      <c r="Y89" s="57">
        <f t="shared" si="48"/>
        <v>0</v>
      </c>
      <c r="Z89" s="57">
        <f t="shared" si="48"/>
        <v>0</v>
      </c>
      <c r="AA89" s="57">
        <f t="shared" si="48"/>
        <v>0</v>
      </c>
      <c r="AB89" s="57">
        <f t="shared" si="48"/>
        <v>0</v>
      </c>
      <c r="AC89" s="57">
        <f t="shared" si="48"/>
        <v>0</v>
      </c>
    </row>
    <row r="90" spans="2:29" x14ac:dyDescent="0.35">
      <c r="B90" s="125"/>
      <c r="G90" s="33" t="str">
        <f t="shared" si="47"/>
        <v>Public servant benefits (273)</v>
      </c>
      <c r="H90" s="57" t="e">
        <f t="shared" ref="H90:AC90" si="49">H$81/H$207</f>
        <v>#N/A</v>
      </c>
      <c r="I90" s="57" t="e">
        <f t="shared" si="49"/>
        <v>#N/A</v>
      </c>
      <c r="J90" s="57" t="e">
        <f t="shared" si="49"/>
        <v>#N/A</v>
      </c>
      <c r="K90" s="57" t="e">
        <f t="shared" si="49"/>
        <v>#N/A</v>
      </c>
      <c r="L90" s="57" t="e">
        <f t="shared" si="49"/>
        <v>#N/A</v>
      </c>
      <c r="M90" s="57" t="e">
        <f t="shared" si="49"/>
        <v>#N/A</v>
      </c>
      <c r="N90" s="57" t="e">
        <f t="shared" si="49"/>
        <v>#N/A</v>
      </c>
      <c r="O90" s="57" t="e">
        <f t="shared" si="49"/>
        <v>#N/A</v>
      </c>
      <c r="P90" s="57">
        <f t="shared" si="49"/>
        <v>0</v>
      </c>
      <c r="Q90" s="57">
        <f t="shared" si="49"/>
        <v>0</v>
      </c>
      <c r="R90" s="57">
        <f t="shared" si="49"/>
        <v>0</v>
      </c>
      <c r="S90" s="57">
        <f t="shared" si="49"/>
        <v>0</v>
      </c>
      <c r="T90" s="57">
        <f t="shared" si="49"/>
        <v>0</v>
      </c>
      <c r="U90" s="57">
        <f t="shared" si="49"/>
        <v>0</v>
      </c>
      <c r="V90" s="57">
        <f t="shared" si="49"/>
        <v>0</v>
      </c>
      <c r="W90" s="57">
        <f t="shared" si="49"/>
        <v>0</v>
      </c>
      <c r="X90" s="57">
        <f t="shared" si="49"/>
        <v>0</v>
      </c>
      <c r="Y90" s="57">
        <f t="shared" si="49"/>
        <v>0</v>
      </c>
      <c r="Z90" s="57">
        <f t="shared" si="49"/>
        <v>0</v>
      </c>
      <c r="AA90" s="57">
        <f t="shared" si="49"/>
        <v>0</v>
      </c>
      <c r="AB90" s="57">
        <f t="shared" si="49"/>
        <v>0</v>
      </c>
      <c r="AC90" s="57">
        <f t="shared" si="49"/>
        <v>0</v>
      </c>
    </row>
    <row r="91" spans="2:29" x14ac:dyDescent="0.35">
      <c r="G91" s="33" t="str">
        <f t="shared" si="47"/>
        <v>Social benefits (27)</v>
      </c>
      <c r="H91" s="57" t="e">
        <f t="shared" ref="H91:AC91" si="50">H$82/H$207</f>
        <v>#N/A</v>
      </c>
      <c r="I91" s="57" t="e">
        <f t="shared" si="50"/>
        <v>#N/A</v>
      </c>
      <c r="J91" s="57" t="e">
        <f t="shared" si="50"/>
        <v>#N/A</v>
      </c>
      <c r="K91" s="57" t="e">
        <f t="shared" si="50"/>
        <v>#N/A</v>
      </c>
      <c r="L91" s="57" t="e">
        <f t="shared" si="50"/>
        <v>#N/A</v>
      </c>
      <c r="M91" s="57" t="e">
        <f t="shared" si="50"/>
        <v>#N/A</v>
      </c>
      <c r="N91" s="57" t="e">
        <f t="shared" si="50"/>
        <v>#N/A</v>
      </c>
      <c r="O91" s="57" t="e">
        <f t="shared" si="50"/>
        <v>#N/A</v>
      </c>
      <c r="P91" s="57">
        <f t="shared" si="50"/>
        <v>5.5517636363636352E-2</v>
      </c>
      <c r="Q91" s="57">
        <f t="shared" si="50"/>
        <v>5.5840771704180066E-2</v>
      </c>
      <c r="R91" s="57">
        <f t="shared" si="50"/>
        <v>5.4267425076452602E-2</v>
      </c>
      <c r="S91" s="57">
        <f t="shared" si="50"/>
        <v>5.8848627760252362E-2</v>
      </c>
      <c r="T91" s="57">
        <f t="shared" si="50"/>
        <v>6.0482523510971782E-2</v>
      </c>
      <c r="U91" s="57">
        <f t="shared" si="50"/>
        <v>6.1468167721518981E-2</v>
      </c>
      <c r="V91" s="57">
        <f t="shared" si="50"/>
        <v>6.0905948795180714E-2</v>
      </c>
      <c r="W91" s="57">
        <f t="shared" si="50"/>
        <v>5.6615937329700272E-2</v>
      </c>
      <c r="X91" s="57">
        <f t="shared" si="50"/>
        <v>5.517209701492537E-2</v>
      </c>
      <c r="Y91" s="57">
        <f t="shared" si="50"/>
        <v>5.4241862980769225E-2</v>
      </c>
      <c r="Z91" s="57">
        <f t="shared" si="50"/>
        <v>5.6626122549019602E-2</v>
      </c>
      <c r="AA91" s="57">
        <f t="shared" si="50"/>
        <v>5.6806211822660102E-2</v>
      </c>
      <c r="AB91" s="57">
        <f t="shared" si="50"/>
        <v>0</v>
      </c>
      <c r="AC91" s="57">
        <f t="shared" si="50"/>
        <v>0</v>
      </c>
    </row>
    <row r="92" spans="2:29" x14ac:dyDescent="0.35">
      <c r="B92" s="1" t="s">
        <v>1449</v>
      </c>
      <c r="G92" s="33"/>
      <c r="H92" s="58"/>
      <c r="I92" s="58"/>
      <c r="J92" s="58"/>
      <c r="K92" s="58"/>
      <c r="L92" s="58"/>
      <c r="M92" s="58"/>
      <c r="N92" s="58"/>
      <c r="O92" s="58"/>
      <c r="P92" s="58"/>
      <c r="Q92" s="58"/>
      <c r="R92" s="58"/>
      <c r="S92" s="58"/>
      <c r="T92" s="58"/>
      <c r="U92" s="58"/>
      <c r="V92" s="58"/>
      <c r="W92" s="58"/>
      <c r="X92" s="58"/>
      <c r="Y92" s="58"/>
      <c r="Z92" s="58"/>
      <c r="AA92" s="58"/>
      <c r="AB92" s="58"/>
      <c r="AC92" s="58"/>
    </row>
    <row r="93" spans="2:29" x14ac:dyDescent="0.35">
      <c r="B93" s="126" t="s">
        <v>1452</v>
      </c>
      <c r="G93" s="38" t="str">
        <f t="shared" si="47"/>
        <v>Provident fund withdrawals</v>
      </c>
      <c r="H93" s="57" t="e">
        <f t="shared" ref="H93:AC93" si="51">H$84/H$207</f>
        <v>#N/A</v>
      </c>
      <c r="I93" s="57" t="e">
        <f t="shared" si="51"/>
        <v>#N/A</v>
      </c>
      <c r="J93" s="57" t="e">
        <f t="shared" si="51"/>
        <v>#N/A</v>
      </c>
      <c r="K93" s="57" t="e">
        <f t="shared" si="51"/>
        <v>#N/A</v>
      </c>
      <c r="L93" s="57" t="e">
        <f t="shared" si="51"/>
        <v>#N/A</v>
      </c>
      <c r="M93" s="57" t="e">
        <f t="shared" si="51"/>
        <v>#N/A</v>
      </c>
      <c r="N93" s="57" t="e">
        <f t="shared" si="51"/>
        <v>#N/A</v>
      </c>
      <c r="O93" s="57" t="e">
        <f t="shared" si="51"/>
        <v>#N/A</v>
      </c>
      <c r="P93" s="57">
        <f t="shared" si="51"/>
        <v>0</v>
      </c>
      <c r="Q93" s="57">
        <f t="shared" si="51"/>
        <v>0</v>
      </c>
      <c r="R93" s="57">
        <f t="shared" si="51"/>
        <v>0</v>
      </c>
      <c r="S93" s="57">
        <f t="shared" si="51"/>
        <v>0</v>
      </c>
      <c r="T93" s="57">
        <f t="shared" si="51"/>
        <v>0</v>
      </c>
      <c r="U93" s="57">
        <f t="shared" si="51"/>
        <v>0</v>
      </c>
      <c r="V93" s="57">
        <f t="shared" si="51"/>
        <v>0</v>
      </c>
      <c r="W93" s="57">
        <f t="shared" si="51"/>
        <v>0</v>
      </c>
      <c r="X93" s="57">
        <f t="shared" si="51"/>
        <v>0</v>
      </c>
      <c r="Y93" s="57">
        <f t="shared" si="51"/>
        <v>0</v>
      </c>
      <c r="Z93" s="57">
        <f t="shared" si="51"/>
        <v>0</v>
      </c>
      <c r="AA93" s="57">
        <f t="shared" si="51"/>
        <v>0</v>
      </c>
      <c r="AB93" s="57">
        <f t="shared" si="51"/>
        <v>0</v>
      </c>
      <c r="AC93" s="57">
        <f t="shared" si="51"/>
        <v>0</v>
      </c>
    </row>
    <row r="94" spans="2:29" x14ac:dyDescent="0.35">
      <c r="B94" s="127"/>
      <c r="G94" s="62" t="str">
        <f t="shared" si="47"/>
        <v>Social benefits (27) + provident fund withdrawals</v>
      </c>
      <c r="H94" s="57" t="e">
        <f t="shared" ref="H94:AC94" si="52">H$85/H$207</f>
        <v>#N/A</v>
      </c>
      <c r="I94" s="57" t="e">
        <f t="shared" si="52"/>
        <v>#N/A</v>
      </c>
      <c r="J94" s="57" t="e">
        <f t="shared" si="52"/>
        <v>#N/A</v>
      </c>
      <c r="K94" s="57" t="e">
        <f t="shared" si="52"/>
        <v>#N/A</v>
      </c>
      <c r="L94" s="57" t="e">
        <f t="shared" si="52"/>
        <v>#N/A</v>
      </c>
      <c r="M94" s="57" t="e">
        <f t="shared" si="52"/>
        <v>#N/A</v>
      </c>
      <c r="N94" s="57" t="e">
        <f t="shared" si="52"/>
        <v>#N/A</v>
      </c>
      <c r="O94" s="57" t="e">
        <f t="shared" si="52"/>
        <v>#N/A</v>
      </c>
      <c r="P94" s="57">
        <f t="shared" si="52"/>
        <v>5.5517636363636352E-2</v>
      </c>
      <c r="Q94" s="57">
        <f t="shared" si="52"/>
        <v>5.5840771704180066E-2</v>
      </c>
      <c r="R94" s="57">
        <f t="shared" si="52"/>
        <v>5.4267425076452602E-2</v>
      </c>
      <c r="S94" s="57">
        <f t="shared" si="52"/>
        <v>5.8848627760252362E-2</v>
      </c>
      <c r="T94" s="57">
        <f t="shared" si="52"/>
        <v>6.0482523510971782E-2</v>
      </c>
      <c r="U94" s="57">
        <f t="shared" si="52"/>
        <v>6.1468167721518981E-2</v>
      </c>
      <c r="V94" s="57">
        <f t="shared" si="52"/>
        <v>6.0905948795180714E-2</v>
      </c>
      <c r="W94" s="57">
        <f t="shared" si="52"/>
        <v>5.6615937329700272E-2</v>
      </c>
      <c r="X94" s="57">
        <f t="shared" si="52"/>
        <v>5.517209701492537E-2</v>
      </c>
      <c r="Y94" s="57">
        <f t="shared" si="52"/>
        <v>5.4241862980769225E-2</v>
      </c>
      <c r="Z94" s="57">
        <f t="shared" si="52"/>
        <v>5.6626122549019602E-2</v>
      </c>
      <c r="AA94" s="57">
        <f t="shared" si="52"/>
        <v>5.6806211822660102E-2</v>
      </c>
      <c r="AB94" s="57">
        <f t="shared" si="52"/>
        <v>0</v>
      </c>
      <c r="AC94" s="57">
        <f t="shared" si="52"/>
        <v>0</v>
      </c>
    </row>
    <row r="95" spans="2:29" x14ac:dyDescent="0.35">
      <c r="B95" s="127"/>
    </row>
    <row r="96" spans="2:29" x14ac:dyDescent="0.35">
      <c r="B96" s="127"/>
      <c r="G96" s="107" t="s">
        <v>170</v>
      </c>
      <c r="H96" s="107"/>
      <c r="I96" s="107"/>
      <c r="J96" s="107"/>
      <c r="K96" s="107"/>
      <c r="L96" s="107"/>
      <c r="M96" s="107"/>
      <c r="N96" s="107"/>
      <c r="O96" s="107"/>
      <c r="P96" s="107"/>
      <c r="Q96" s="107"/>
      <c r="R96" s="107"/>
      <c r="S96" s="107"/>
      <c r="T96" s="107"/>
      <c r="U96" s="107"/>
      <c r="V96" s="107"/>
      <c r="W96" s="107"/>
      <c r="X96" s="107"/>
      <c r="Y96" s="107"/>
      <c r="Z96" s="107"/>
      <c r="AA96" s="107"/>
      <c r="AB96" s="2"/>
      <c r="AC96" s="2"/>
    </row>
    <row r="97" spans="2:29" x14ac:dyDescent="0.35">
      <c r="B97" s="127"/>
      <c r="G97" s="33" t="str">
        <f>G88</f>
        <v>Social insurance benefits (271)</v>
      </c>
      <c r="H97" s="57">
        <f>H$79/H$211</f>
        <v>0</v>
      </c>
      <c r="I97" s="57">
        <f t="shared" ref="I97:AC97" si="53">I$79/I$211</f>
        <v>4.3527010469970824E-2</v>
      </c>
      <c r="J97" s="57">
        <f t="shared" si="53"/>
        <v>4.5817901297027674E-2</v>
      </c>
      <c r="K97" s="57">
        <f t="shared" si="53"/>
        <v>4.6424600273205767E-2</v>
      </c>
      <c r="L97" s="57">
        <f t="shared" si="53"/>
        <v>4.964143639115004E-2</v>
      </c>
      <c r="M97" s="57">
        <f t="shared" si="53"/>
        <v>5.1146731469066523E-2</v>
      </c>
      <c r="N97" s="57">
        <f t="shared" si="53"/>
        <v>5.2604456891478905E-2</v>
      </c>
      <c r="O97" s="57">
        <f t="shared" si="53"/>
        <v>5.1573220900077099E-2</v>
      </c>
      <c r="P97" s="57">
        <f t="shared" si="53"/>
        <v>5.362065668706293E-2</v>
      </c>
      <c r="Q97" s="57">
        <f t="shared" si="53"/>
        <v>5.4125498120962748E-2</v>
      </c>
      <c r="R97" s="57">
        <f t="shared" si="53"/>
        <v>5.1794952622460089E-2</v>
      </c>
      <c r="S97" s="57">
        <f t="shared" si="53"/>
        <v>5.443415515078584E-2</v>
      </c>
      <c r="T97" s="57">
        <f t="shared" si="53"/>
        <v>5.598051438789535E-2</v>
      </c>
      <c r="U97" s="57">
        <f t="shared" si="53"/>
        <v>5.1679759586220106E-2</v>
      </c>
      <c r="V97" s="57">
        <f t="shared" si="53"/>
        <v>5.2250037596879788E-2</v>
      </c>
      <c r="W97" s="57">
        <f t="shared" si="53"/>
        <v>4.988072154749424E-2</v>
      </c>
      <c r="X97" s="57">
        <f t="shared" si="53"/>
        <v>5.3807188012345533E-2</v>
      </c>
      <c r="Y97" s="57">
        <f t="shared" si="53"/>
        <v>4.9235468034038832E-2</v>
      </c>
      <c r="Z97" s="57">
        <f t="shared" si="53"/>
        <v>5.0843877640845067E-2</v>
      </c>
      <c r="AA97" s="57">
        <f t="shared" si="53"/>
        <v>5.1812681674903605E-2</v>
      </c>
      <c r="AB97" s="57">
        <f t="shared" si="53"/>
        <v>0</v>
      </c>
      <c r="AC97" s="57">
        <f t="shared" si="53"/>
        <v>0</v>
      </c>
    </row>
    <row r="98" spans="2:29" x14ac:dyDescent="0.35">
      <c r="B98" s="127"/>
      <c r="G98" s="33" t="str">
        <f t="shared" ref="G98:G103" si="54">G89</f>
        <v>Social assistance benefits (272)</v>
      </c>
      <c r="H98" s="57">
        <f>H$80/H$211</f>
        <v>0</v>
      </c>
      <c r="I98" s="57">
        <f t="shared" ref="I98:AC98" si="55">I$80/I$211</f>
        <v>0</v>
      </c>
      <c r="J98" s="57">
        <f t="shared" si="55"/>
        <v>0</v>
      </c>
      <c r="K98" s="57">
        <f t="shared" si="55"/>
        <v>0</v>
      </c>
      <c r="L98" s="57">
        <f t="shared" si="55"/>
        <v>0</v>
      </c>
      <c r="M98" s="57">
        <f t="shared" si="55"/>
        <v>0</v>
      </c>
      <c r="N98" s="57">
        <f t="shared" si="55"/>
        <v>0</v>
      </c>
      <c r="O98" s="57">
        <f t="shared" si="55"/>
        <v>0</v>
      </c>
      <c r="P98" s="57">
        <f t="shared" si="55"/>
        <v>0</v>
      </c>
      <c r="Q98" s="57">
        <f t="shared" si="55"/>
        <v>0</v>
      </c>
      <c r="R98" s="57">
        <f t="shared" si="55"/>
        <v>0</v>
      </c>
      <c r="S98" s="57">
        <f t="shared" si="55"/>
        <v>0</v>
      </c>
      <c r="T98" s="57">
        <f t="shared" si="55"/>
        <v>0</v>
      </c>
      <c r="U98" s="57">
        <f t="shared" si="55"/>
        <v>0</v>
      </c>
      <c r="V98" s="57">
        <f t="shared" si="55"/>
        <v>0</v>
      </c>
      <c r="W98" s="57">
        <f t="shared" si="55"/>
        <v>0</v>
      </c>
      <c r="X98" s="57">
        <f t="shared" si="55"/>
        <v>0</v>
      </c>
      <c r="Y98" s="57">
        <f t="shared" si="55"/>
        <v>0</v>
      </c>
      <c r="Z98" s="57">
        <f t="shared" si="55"/>
        <v>0</v>
      </c>
      <c r="AA98" s="57">
        <f t="shared" si="55"/>
        <v>0</v>
      </c>
      <c r="AB98" s="57">
        <f t="shared" si="55"/>
        <v>0</v>
      </c>
      <c r="AC98" s="57">
        <f t="shared" si="55"/>
        <v>0</v>
      </c>
    </row>
    <row r="99" spans="2:29" x14ac:dyDescent="0.35">
      <c r="B99" s="127"/>
      <c r="G99" s="33" t="str">
        <f t="shared" si="54"/>
        <v>Public servant benefits (273)</v>
      </c>
      <c r="H99" s="57">
        <f>H$81/H$211</f>
        <v>0</v>
      </c>
      <c r="I99" s="57">
        <f t="shared" ref="I99:AC99" si="56">I$81/I$211</f>
        <v>0</v>
      </c>
      <c r="J99" s="57">
        <f t="shared" si="56"/>
        <v>0</v>
      </c>
      <c r="K99" s="57">
        <f t="shared" si="56"/>
        <v>0</v>
      </c>
      <c r="L99" s="57">
        <f t="shared" si="56"/>
        <v>0</v>
      </c>
      <c r="M99" s="57">
        <f t="shared" si="56"/>
        <v>0</v>
      </c>
      <c r="N99" s="57">
        <f t="shared" si="56"/>
        <v>0</v>
      </c>
      <c r="O99" s="57">
        <f t="shared" si="56"/>
        <v>0</v>
      </c>
      <c r="P99" s="57">
        <f t="shared" si="56"/>
        <v>0</v>
      </c>
      <c r="Q99" s="57">
        <f t="shared" si="56"/>
        <v>0</v>
      </c>
      <c r="R99" s="57">
        <f t="shared" si="56"/>
        <v>0</v>
      </c>
      <c r="S99" s="57">
        <f t="shared" si="56"/>
        <v>0</v>
      </c>
      <c r="T99" s="57">
        <f t="shared" si="56"/>
        <v>0</v>
      </c>
      <c r="U99" s="57">
        <f t="shared" si="56"/>
        <v>0</v>
      </c>
      <c r="V99" s="57">
        <f t="shared" si="56"/>
        <v>0</v>
      </c>
      <c r="W99" s="57">
        <f t="shared" si="56"/>
        <v>0</v>
      </c>
      <c r="X99" s="57">
        <f t="shared" si="56"/>
        <v>0</v>
      </c>
      <c r="Y99" s="57">
        <f t="shared" si="56"/>
        <v>0</v>
      </c>
      <c r="Z99" s="57">
        <f t="shared" si="56"/>
        <v>0</v>
      </c>
      <c r="AA99" s="57">
        <f t="shared" si="56"/>
        <v>0</v>
      </c>
      <c r="AB99" s="57">
        <f t="shared" si="56"/>
        <v>0</v>
      </c>
      <c r="AC99" s="57">
        <f t="shared" si="56"/>
        <v>0</v>
      </c>
    </row>
    <row r="100" spans="2:29" x14ac:dyDescent="0.35">
      <c r="B100" s="127"/>
      <c r="G100" s="33" t="str">
        <f t="shared" si="54"/>
        <v>Social benefits (27)</v>
      </c>
      <c r="H100" s="57">
        <f>H$82/H$211</f>
        <v>0</v>
      </c>
      <c r="I100" s="57">
        <f t="shared" ref="I100:AC100" si="57">I$82/I$211</f>
        <v>4.3527010469970824E-2</v>
      </c>
      <c r="J100" s="57">
        <f t="shared" si="57"/>
        <v>4.5817901297027674E-2</v>
      </c>
      <c r="K100" s="57">
        <f t="shared" si="57"/>
        <v>4.6424600273205767E-2</v>
      </c>
      <c r="L100" s="57">
        <f t="shared" si="57"/>
        <v>4.964143639115004E-2</v>
      </c>
      <c r="M100" s="57">
        <f t="shared" si="57"/>
        <v>5.1146731469066523E-2</v>
      </c>
      <c r="N100" s="57">
        <f t="shared" si="57"/>
        <v>5.2604456891478905E-2</v>
      </c>
      <c r="O100" s="57">
        <f t="shared" si="57"/>
        <v>5.1573220900077099E-2</v>
      </c>
      <c r="P100" s="57">
        <f t="shared" si="57"/>
        <v>5.362065668706293E-2</v>
      </c>
      <c r="Q100" s="57">
        <f t="shared" si="57"/>
        <v>5.4125498120962748E-2</v>
      </c>
      <c r="R100" s="57">
        <f t="shared" si="57"/>
        <v>5.1794952622460089E-2</v>
      </c>
      <c r="S100" s="57">
        <f t="shared" si="57"/>
        <v>5.443415515078584E-2</v>
      </c>
      <c r="T100" s="57">
        <f t="shared" si="57"/>
        <v>5.598051438789535E-2</v>
      </c>
      <c r="U100" s="57">
        <f t="shared" si="57"/>
        <v>5.1679759586220106E-2</v>
      </c>
      <c r="V100" s="57">
        <f t="shared" si="57"/>
        <v>5.2250037596879788E-2</v>
      </c>
      <c r="W100" s="57">
        <f t="shared" si="57"/>
        <v>4.988072154749424E-2</v>
      </c>
      <c r="X100" s="57">
        <f t="shared" si="57"/>
        <v>5.3807188012345533E-2</v>
      </c>
      <c r="Y100" s="57">
        <f t="shared" si="57"/>
        <v>4.9235468034038832E-2</v>
      </c>
      <c r="Z100" s="57">
        <f t="shared" si="57"/>
        <v>5.0843877640845067E-2</v>
      </c>
      <c r="AA100" s="57">
        <f t="shared" si="57"/>
        <v>5.1812681674903605E-2</v>
      </c>
      <c r="AB100" s="57">
        <f t="shared" si="57"/>
        <v>0</v>
      </c>
      <c r="AC100" s="57">
        <f t="shared" si="57"/>
        <v>0</v>
      </c>
    </row>
    <row r="101" spans="2:29" x14ac:dyDescent="0.35">
      <c r="B101" s="127"/>
      <c r="G101" s="33"/>
      <c r="H101" s="58"/>
      <c r="I101" s="58"/>
      <c r="J101" s="58"/>
      <c r="K101" s="58"/>
      <c r="L101" s="58"/>
      <c r="M101" s="58"/>
      <c r="N101" s="58"/>
      <c r="O101" s="58"/>
      <c r="P101" s="58"/>
      <c r="Q101" s="58"/>
      <c r="R101" s="58"/>
      <c r="S101" s="58"/>
      <c r="T101" s="58"/>
      <c r="U101" s="58"/>
      <c r="V101" s="58"/>
      <c r="W101" s="58"/>
      <c r="X101" s="58"/>
      <c r="Y101" s="58"/>
      <c r="Z101" s="58"/>
      <c r="AA101" s="58"/>
      <c r="AB101" s="58"/>
      <c r="AC101" s="58"/>
    </row>
    <row r="102" spans="2:29" x14ac:dyDescent="0.35">
      <c r="B102" s="127"/>
      <c r="G102" s="38" t="str">
        <f t="shared" si="54"/>
        <v>Provident fund withdrawals</v>
      </c>
      <c r="H102" s="57">
        <f>H$84/H$211</f>
        <v>0</v>
      </c>
      <c r="I102" s="57">
        <f t="shared" ref="I102:AC102" si="58">I$84/I$211</f>
        <v>0</v>
      </c>
      <c r="J102" s="57">
        <f t="shared" si="58"/>
        <v>0</v>
      </c>
      <c r="K102" s="57">
        <f t="shared" si="58"/>
        <v>0</v>
      </c>
      <c r="L102" s="57">
        <f t="shared" si="58"/>
        <v>0</v>
      </c>
      <c r="M102" s="57">
        <f t="shared" si="58"/>
        <v>0</v>
      </c>
      <c r="N102" s="57">
        <f t="shared" si="58"/>
        <v>0</v>
      </c>
      <c r="O102" s="57">
        <f t="shared" si="58"/>
        <v>0</v>
      </c>
      <c r="P102" s="57">
        <f t="shared" si="58"/>
        <v>0</v>
      </c>
      <c r="Q102" s="57">
        <f t="shared" si="58"/>
        <v>0</v>
      </c>
      <c r="R102" s="57">
        <f t="shared" si="58"/>
        <v>0</v>
      </c>
      <c r="S102" s="57">
        <f t="shared" si="58"/>
        <v>0</v>
      </c>
      <c r="T102" s="57">
        <f t="shared" si="58"/>
        <v>0</v>
      </c>
      <c r="U102" s="57">
        <f t="shared" si="58"/>
        <v>0</v>
      </c>
      <c r="V102" s="57">
        <f t="shared" si="58"/>
        <v>0</v>
      </c>
      <c r="W102" s="57">
        <f t="shared" si="58"/>
        <v>0</v>
      </c>
      <c r="X102" s="57">
        <f t="shared" si="58"/>
        <v>0</v>
      </c>
      <c r="Y102" s="57">
        <f t="shared" si="58"/>
        <v>0</v>
      </c>
      <c r="Z102" s="57">
        <f t="shared" si="58"/>
        <v>0</v>
      </c>
      <c r="AA102" s="57">
        <f t="shared" si="58"/>
        <v>0</v>
      </c>
      <c r="AB102" s="57">
        <f t="shared" si="58"/>
        <v>0</v>
      </c>
      <c r="AC102" s="57">
        <f t="shared" si="58"/>
        <v>0</v>
      </c>
    </row>
    <row r="103" spans="2:29" x14ac:dyDescent="0.35">
      <c r="B103" s="127"/>
      <c r="G103" s="62" t="str">
        <f t="shared" si="54"/>
        <v>Social benefits (27) + provident fund withdrawals</v>
      </c>
      <c r="H103" s="57">
        <f>H$85/H$211</f>
        <v>0</v>
      </c>
      <c r="I103" s="57">
        <f t="shared" ref="I103:AC103" si="59">I$85/I$211</f>
        <v>4.3527010469970824E-2</v>
      </c>
      <c r="J103" s="57">
        <f t="shared" si="59"/>
        <v>4.5817901297027674E-2</v>
      </c>
      <c r="K103" s="57">
        <f t="shared" si="59"/>
        <v>4.6424600273205767E-2</v>
      </c>
      <c r="L103" s="57">
        <f t="shared" si="59"/>
        <v>4.964143639115004E-2</v>
      </c>
      <c r="M103" s="57">
        <f t="shared" si="59"/>
        <v>5.1146731469066523E-2</v>
      </c>
      <c r="N103" s="57">
        <f t="shared" si="59"/>
        <v>5.2604456891478905E-2</v>
      </c>
      <c r="O103" s="57">
        <f t="shared" si="59"/>
        <v>5.1573220900077099E-2</v>
      </c>
      <c r="P103" s="57">
        <f t="shared" si="59"/>
        <v>5.362065668706293E-2</v>
      </c>
      <c r="Q103" s="57">
        <f t="shared" si="59"/>
        <v>5.4125498120962748E-2</v>
      </c>
      <c r="R103" s="57">
        <f t="shared" si="59"/>
        <v>5.1794952622460089E-2</v>
      </c>
      <c r="S103" s="57">
        <f t="shared" si="59"/>
        <v>5.443415515078584E-2</v>
      </c>
      <c r="T103" s="57">
        <f t="shared" si="59"/>
        <v>5.598051438789535E-2</v>
      </c>
      <c r="U103" s="57">
        <f t="shared" si="59"/>
        <v>5.1679759586220106E-2</v>
      </c>
      <c r="V103" s="57">
        <f t="shared" si="59"/>
        <v>5.2250037596879788E-2</v>
      </c>
      <c r="W103" s="57">
        <f t="shared" si="59"/>
        <v>4.988072154749424E-2</v>
      </c>
      <c r="X103" s="57">
        <f t="shared" si="59"/>
        <v>5.3807188012345533E-2</v>
      </c>
      <c r="Y103" s="57">
        <f t="shared" si="59"/>
        <v>4.9235468034038832E-2</v>
      </c>
      <c r="Z103" s="57">
        <f t="shared" si="59"/>
        <v>5.0843877640845067E-2</v>
      </c>
      <c r="AA103" s="57">
        <f t="shared" si="59"/>
        <v>5.1812681674903605E-2</v>
      </c>
      <c r="AB103" s="57">
        <f t="shared" si="59"/>
        <v>0</v>
      </c>
      <c r="AC103" s="57">
        <f t="shared" si="59"/>
        <v>0</v>
      </c>
    </row>
    <row r="104" spans="2:29" x14ac:dyDescent="0.35">
      <c r="B104" s="127"/>
    </row>
    <row r="105" spans="2:29" x14ac:dyDescent="0.35">
      <c r="G105" s="107" t="s">
        <v>171</v>
      </c>
      <c r="H105" s="107"/>
      <c r="I105" s="107"/>
      <c r="J105" s="107"/>
      <c r="K105" s="107"/>
      <c r="L105" s="107"/>
      <c r="M105" s="107"/>
      <c r="N105" s="107"/>
      <c r="O105" s="107"/>
      <c r="P105" s="107"/>
      <c r="Q105" s="107"/>
      <c r="R105" s="107"/>
      <c r="S105" s="107"/>
      <c r="T105" s="107"/>
      <c r="U105" s="107"/>
      <c r="V105" s="107"/>
      <c r="W105" s="107"/>
      <c r="X105" s="107"/>
      <c r="Y105" s="107"/>
      <c r="Z105" s="107"/>
      <c r="AA105" s="107"/>
      <c r="AB105" s="2"/>
      <c r="AC105" s="2"/>
    </row>
    <row r="106" spans="2:29" x14ac:dyDescent="0.35">
      <c r="G106" s="33" t="str">
        <f>G97</f>
        <v>Social insurance benefits (271)</v>
      </c>
      <c r="H106" s="57" t="e">
        <f t="shared" ref="H106:AC106" si="60">H$79/H$217</f>
        <v>#N/A</v>
      </c>
      <c r="I106" s="57" t="e">
        <f t="shared" si="60"/>
        <v>#N/A</v>
      </c>
      <c r="J106" s="57" t="e">
        <f t="shared" si="60"/>
        <v>#N/A</v>
      </c>
      <c r="K106" s="57" t="e">
        <f t="shared" si="60"/>
        <v>#N/A</v>
      </c>
      <c r="L106" s="57" t="e">
        <f t="shared" si="60"/>
        <v>#N/A</v>
      </c>
      <c r="M106" s="57" t="e">
        <f t="shared" si="60"/>
        <v>#N/A</v>
      </c>
      <c r="N106" s="57" t="e">
        <f t="shared" si="60"/>
        <v>#N/A</v>
      </c>
      <c r="O106" s="57" t="e">
        <f t="shared" si="60"/>
        <v>#N/A</v>
      </c>
      <c r="P106" s="57">
        <f t="shared" si="60"/>
        <v>8.2857979899497475E-2</v>
      </c>
      <c r="Q106" s="57">
        <f t="shared" si="60"/>
        <v>8.5129803921568631E-2</v>
      </c>
      <c r="R106" s="57">
        <f t="shared" si="60"/>
        <v>8.3311962441314558E-2</v>
      </c>
      <c r="S106" s="57">
        <f t="shared" si="60"/>
        <v>9.9759438502673797E-2</v>
      </c>
      <c r="T106" s="57">
        <f t="shared" si="60"/>
        <v>0.11349367647058824</v>
      </c>
      <c r="U106" s="57">
        <f t="shared" si="60"/>
        <v>0.11099394857142857</v>
      </c>
      <c r="V106" s="57">
        <f t="shared" si="60"/>
        <v>0.10010284653465346</v>
      </c>
      <c r="W106" s="57">
        <f t="shared" si="60"/>
        <v>9.0733838427947591E-2</v>
      </c>
      <c r="X106" s="57">
        <f t="shared" si="60"/>
        <v>0.10220821658986173</v>
      </c>
      <c r="Y106" s="57">
        <f t="shared" si="60"/>
        <v>0.10118661434977577</v>
      </c>
      <c r="Z106" s="57">
        <f t="shared" si="60"/>
        <v>0.10177734801762114</v>
      </c>
      <c r="AA106" s="57">
        <f t="shared" si="60"/>
        <v>8.9740552529182879E-2</v>
      </c>
      <c r="AB106" s="57">
        <f t="shared" si="60"/>
        <v>0</v>
      </c>
      <c r="AC106" s="57">
        <f t="shared" si="60"/>
        <v>0</v>
      </c>
    </row>
    <row r="107" spans="2:29" x14ac:dyDescent="0.35">
      <c r="G107" s="33" t="str">
        <f t="shared" ref="G107:G112" si="61">G98</f>
        <v>Social assistance benefits (272)</v>
      </c>
      <c r="H107" s="57" t="e">
        <f t="shared" ref="H107:AC107" si="62">H$80/H$217</f>
        <v>#N/A</v>
      </c>
      <c r="I107" s="57" t="e">
        <f t="shared" si="62"/>
        <v>#N/A</v>
      </c>
      <c r="J107" s="57" t="e">
        <f t="shared" si="62"/>
        <v>#N/A</v>
      </c>
      <c r="K107" s="57" t="e">
        <f t="shared" si="62"/>
        <v>#N/A</v>
      </c>
      <c r="L107" s="57" t="e">
        <f t="shared" si="62"/>
        <v>#N/A</v>
      </c>
      <c r="M107" s="57" t="e">
        <f t="shared" si="62"/>
        <v>#N/A</v>
      </c>
      <c r="N107" s="57" t="e">
        <f t="shared" si="62"/>
        <v>#N/A</v>
      </c>
      <c r="O107" s="57" t="e">
        <f t="shared" si="62"/>
        <v>#N/A</v>
      </c>
      <c r="P107" s="57">
        <f t="shared" si="62"/>
        <v>0</v>
      </c>
      <c r="Q107" s="57">
        <f t="shared" si="62"/>
        <v>0</v>
      </c>
      <c r="R107" s="57">
        <f t="shared" si="62"/>
        <v>0</v>
      </c>
      <c r="S107" s="57">
        <f t="shared" si="62"/>
        <v>0</v>
      </c>
      <c r="T107" s="57">
        <f t="shared" si="62"/>
        <v>0</v>
      </c>
      <c r="U107" s="57">
        <f t="shared" si="62"/>
        <v>0</v>
      </c>
      <c r="V107" s="57">
        <f t="shared" si="62"/>
        <v>0</v>
      </c>
      <c r="W107" s="57">
        <f t="shared" si="62"/>
        <v>0</v>
      </c>
      <c r="X107" s="57">
        <f t="shared" si="62"/>
        <v>0</v>
      </c>
      <c r="Y107" s="57">
        <f t="shared" si="62"/>
        <v>0</v>
      </c>
      <c r="Z107" s="57">
        <f t="shared" si="62"/>
        <v>0</v>
      </c>
      <c r="AA107" s="57">
        <f t="shared" si="62"/>
        <v>0</v>
      </c>
      <c r="AB107" s="57">
        <f t="shared" si="62"/>
        <v>0</v>
      </c>
      <c r="AC107" s="57">
        <f t="shared" si="62"/>
        <v>0</v>
      </c>
    </row>
    <row r="108" spans="2:29" x14ac:dyDescent="0.35">
      <c r="G108" s="33" t="str">
        <f t="shared" si="61"/>
        <v>Public servant benefits (273)</v>
      </c>
      <c r="H108" s="57" t="e">
        <f t="shared" ref="H108:AC108" si="63">H$81/H$217</f>
        <v>#N/A</v>
      </c>
      <c r="I108" s="57" t="e">
        <f t="shared" si="63"/>
        <v>#N/A</v>
      </c>
      <c r="J108" s="57" t="e">
        <f t="shared" si="63"/>
        <v>#N/A</v>
      </c>
      <c r="K108" s="57" t="e">
        <f t="shared" si="63"/>
        <v>#N/A</v>
      </c>
      <c r="L108" s="57" t="e">
        <f t="shared" si="63"/>
        <v>#N/A</v>
      </c>
      <c r="M108" s="57" t="e">
        <f t="shared" si="63"/>
        <v>#N/A</v>
      </c>
      <c r="N108" s="57" t="e">
        <f t="shared" si="63"/>
        <v>#N/A</v>
      </c>
      <c r="O108" s="57" t="e">
        <f t="shared" si="63"/>
        <v>#N/A</v>
      </c>
      <c r="P108" s="57">
        <f t="shared" si="63"/>
        <v>0</v>
      </c>
      <c r="Q108" s="57">
        <f t="shared" si="63"/>
        <v>0</v>
      </c>
      <c r="R108" s="57">
        <f t="shared" si="63"/>
        <v>0</v>
      </c>
      <c r="S108" s="57">
        <f t="shared" si="63"/>
        <v>0</v>
      </c>
      <c r="T108" s="57">
        <f t="shared" si="63"/>
        <v>0</v>
      </c>
      <c r="U108" s="57">
        <f t="shared" si="63"/>
        <v>0</v>
      </c>
      <c r="V108" s="57">
        <f t="shared" si="63"/>
        <v>0</v>
      </c>
      <c r="W108" s="57">
        <f t="shared" si="63"/>
        <v>0</v>
      </c>
      <c r="X108" s="57">
        <f t="shared" si="63"/>
        <v>0</v>
      </c>
      <c r="Y108" s="57">
        <f t="shared" si="63"/>
        <v>0</v>
      </c>
      <c r="Z108" s="57">
        <f t="shared" si="63"/>
        <v>0</v>
      </c>
      <c r="AA108" s="57">
        <f t="shared" si="63"/>
        <v>0</v>
      </c>
      <c r="AB108" s="57">
        <f t="shared" si="63"/>
        <v>0</v>
      </c>
      <c r="AC108" s="57">
        <f t="shared" si="63"/>
        <v>0</v>
      </c>
    </row>
    <row r="109" spans="2:29" x14ac:dyDescent="0.35">
      <c r="G109" s="33" t="str">
        <f t="shared" si="61"/>
        <v>Social benefits (27)</v>
      </c>
      <c r="H109" s="57" t="e">
        <f t="shared" ref="H109:AC109" si="64">H$82/H$217</f>
        <v>#N/A</v>
      </c>
      <c r="I109" s="57" t="e">
        <f t="shared" si="64"/>
        <v>#N/A</v>
      </c>
      <c r="J109" s="57" t="e">
        <f t="shared" si="64"/>
        <v>#N/A</v>
      </c>
      <c r="K109" s="57" t="e">
        <f t="shared" si="64"/>
        <v>#N/A</v>
      </c>
      <c r="L109" s="57" t="e">
        <f t="shared" si="64"/>
        <v>#N/A</v>
      </c>
      <c r="M109" s="57" t="e">
        <f t="shared" si="64"/>
        <v>#N/A</v>
      </c>
      <c r="N109" s="57" t="e">
        <f t="shared" si="64"/>
        <v>#N/A</v>
      </c>
      <c r="O109" s="57" t="e">
        <f t="shared" si="64"/>
        <v>#N/A</v>
      </c>
      <c r="P109" s="57">
        <f t="shared" si="64"/>
        <v>8.2857979899497475E-2</v>
      </c>
      <c r="Q109" s="57">
        <f t="shared" si="64"/>
        <v>8.5129803921568631E-2</v>
      </c>
      <c r="R109" s="57">
        <f t="shared" si="64"/>
        <v>8.3311962441314558E-2</v>
      </c>
      <c r="S109" s="57">
        <f t="shared" si="64"/>
        <v>9.9759438502673797E-2</v>
      </c>
      <c r="T109" s="57">
        <f t="shared" si="64"/>
        <v>0.11349367647058824</v>
      </c>
      <c r="U109" s="57">
        <f t="shared" si="64"/>
        <v>0.11099394857142857</v>
      </c>
      <c r="V109" s="57">
        <f t="shared" si="64"/>
        <v>0.10010284653465346</v>
      </c>
      <c r="W109" s="57">
        <f t="shared" si="64"/>
        <v>9.0733838427947591E-2</v>
      </c>
      <c r="X109" s="57">
        <f t="shared" si="64"/>
        <v>0.10220821658986173</v>
      </c>
      <c r="Y109" s="57">
        <f t="shared" si="64"/>
        <v>0.10118661434977577</v>
      </c>
      <c r="Z109" s="57">
        <f t="shared" si="64"/>
        <v>0.10177734801762114</v>
      </c>
      <c r="AA109" s="57">
        <f t="shared" si="64"/>
        <v>8.9740552529182879E-2</v>
      </c>
      <c r="AB109" s="57">
        <f t="shared" si="64"/>
        <v>0</v>
      </c>
      <c r="AC109" s="57">
        <f t="shared" si="64"/>
        <v>0</v>
      </c>
    </row>
    <row r="110" spans="2:29" x14ac:dyDescent="0.35">
      <c r="G110" s="33"/>
      <c r="H110" s="58"/>
      <c r="I110" s="58"/>
      <c r="J110" s="58"/>
      <c r="K110" s="58"/>
      <c r="L110" s="58"/>
      <c r="M110" s="58"/>
      <c r="N110" s="58"/>
      <c r="O110" s="58"/>
      <c r="P110" s="58"/>
      <c r="Q110" s="58"/>
      <c r="R110" s="58"/>
      <c r="S110" s="58"/>
      <c r="T110" s="58"/>
      <c r="U110" s="58"/>
      <c r="V110" s="58"/>
      <c r="W110" s="58"/>
      <c r="X110" s="58"/>
      <c r="Y110" s="58"/>
      <c r="Z110" s="58"/>
      <c r="AA110" s="58"/>
      <c r="AB110" s="58"/>
      <c r="AC110" s="58"/>
    </row>
    <row r="111" spans="2:29" x14ac:dyDescent="0.35">
      <c r="G111" s="38" t="str">
        <f t="shared" si="61"/>
        <v>Provident fund withdrawals</v>
      </c>
      <c r="H111" s="57" t="e">
        <f t="shared" ref="H111:AC111" si="65">H$84/H$217</f>
        <v>#N/A</v>
      </c>
      <c r="I111" s="57" t="e">
        <f t="shared" si="65"/>
        <v>#N/A</v>
      </c>
      <c r="J111" s="57" t="e">
        <f t="shared" si="65"/>
        <v>#N/A</v>
      </c>
      <c r="K111" s="57" t="e">
        <f t="shared" si="65"/>
        <v>#N/A</v>
      </c>
      <c r="L111" s="57" t="e">
        <f t="shared" si="65"/>
        <v>#N/A</v>
      </c>
      <c r="M111" s="57" t="e">
        <f t="shared" si="65"/>
        <v>#N/A</v>
      </c>
      <c r="N111" s="57" t="e">
        <f t="shared" si="65"/>
        <v>#N/A</v>
      </c>
      <c r="O111" s="57" t="e">
        <f t="shared" si="65"/>
        <v>#N/A</v>
      </c>
      <c r="P111" s="57">
        <f t="shared" si="65"/>
        <v>0</v>
      </c>
      <c r="Q111" s="57">
        <f t="shared" si="65"/>
        <v>0</v>
      </c>
      <c r="R111" s="57">
        <f t="shared" si="65"/>
        <v>0</v>
      </c>
      <c r="S111" s="57">
        <f t="shared" si="65"/>
        <v>0</v>
      </c>
      <c r="T111" s="57">
        <f t="shared" si="65"/>
        <v>0</v>
      </c>
      <c r="U111" s="57">
        <f t="shared" si="65"/>
        <v>0</v>
      </c>
      <c r="V111" s="57">
        <f t="shared" si="65"/>
        <v>0</v>
      </c>
      <c r="W111" s="57">
        <f t="shared" si="65"/>
        <v>0</v>
      </c>
      <c r="X111" s="57">
        <f t="shared" si="65"/>
        <v>0</v>
      </c>
      <c r="Y111" s="57">
        <f t="shared" si="65"/>
        <v>0</v>
      </c>
      <c r="Z111" s="57">
        <f t="shared" si="65"/>
        <v>0</v>
      </c>
      <c r="AA111" s="57">
        <f t="shared" si="65"/>
        <v>0</v>
      </c>
      <c r="AB111" s="57">
        <f t="shared" si="65"/>
        <v>0</v>
      </c>
      <c r="AC111" s="57">
        <f t="shared" si="65"/>
        <v>0</v>
      </c>
    </row>
    <row r="112" spans="2:29" x14ac:dyDescent="0.35">
      <c r="G112" s="62" t="str">
        <f t="shared" si="61"/>
        <v>Social benefits (27) + provident fund withdrawals</v>
      </c>
      <c r="H112" s="57" t="e">
        <f t="shared" ref="H112:AC112" si="66">H$85/H$217</f>
        <v>#N/A</v>
      </c>
      <c r="I112" s="57" t="e">
        <f t="shared" si="66"/>
        <v>#N/A</v>
      </c>
      <c r="J112" s="57" t="e">
        <f t="shared" si="66"/>
        <v>#N/A</v>
      </c>
      <c r="K112" s="57" t="e">
        <f t="shared" si="66"/>
        <v>#N/A</v>
      </c>
      <c r="L112" s="57" t="e">
        <f t="shared" si="66"/>
        <v>#N/A</v>
      </c>
      <c r="M112" s="57" t="e">
        <f t="shared" si="66"/>
        <v>#N/A</v>
      </c>
      <c r="N112" s="57" t="e">
        <f t="shared" si="66"/>
        <v>#N/A</v>
      </c>
      <c r="O112" s="57" t="e">
        <f t="shared" si="66"/>
        <v>#N/A</v>
      </c>
      <c r="P112" s="57">
        <f t="shared" si="66"/>
        <v>8.2857979899497475E-2</v>
      </c>
      <c r="Q112" s="57">
        <f t="shared" si="66"/>
        <v>8.5129803921568631E-2</v>
      </c>
      <c r="R112" s="57">
        <f t="shared" si="66"/>
        <v>8.3311962441314558E-2</v>
      </c>
      <c r="S112" s="57">
        <f t="shared" si="66"/>
        <v>9.9759438502673797E-2</v>
      </c>
      <c r="T112" s="57">
        <f t="shared" si="66"/>
        <v>0.11349367647058824</v>
      </c>
      <c r="U112" s="57">
        <f t="shared" si="66"/>
        <v>0.11099394857142857</v>
      </c>
      <c r="V112" s="57">
        <f t="shared" si="66"/>
        <v>0.10010284653465346</v>
      </c>
      <c r="W112" s="57">
        <f t="shared" si="66"/>
        <v>9.0733838427947591E-2</v>
      </c>
      <c r="X112" s="57">
        <f t="shared" si="66"/>
        <v>0.10220821658986173</v>
      </c>
      <c r="Y112" s="57">
        <f t="shared" si="66"/>
        <v>0.10118661434977577</v>
      </c>
      <c r="Z112" s="57">
        <f t="shared" si="66"/>
        <v>0.10177734801762114</v>
      </c>
      <c r="AA112" s="57">
        <f t="shared" si="66"/>
        <v>8.9740552529182879E-2</v>
      </c>
      <c r="AB112" s="57">
        <f t="shared" si="66"/>
        <v>0</v>
      </c>
      <c r="AC112" s="57">
        <f t="shared" si="66"/>
        <v>0</v>
      </c>
    </row>
    <row r="114" spans="7:29" x14ac:dyDescent="0.35">
      <c r="G114" s="107" t="str">
        <f>_xlfn.CONCAT("USD, ",$C$6)</f>
        <v>USD, thousands</v>
      </c>
      <c r="H114" s="107"/>
      <c r="I114" s="107"/>
      <c r="J114" s="107"/>
      <c r="K114" s="107"/>
      <c r="L114" s="107"/>
      <c r="M114" s="107"/>
      <c r="N114" s="107"/>
      <c r="O114" s="107"/>
      <c r="P114" s="107"/>
      <c r="Q114" s="107"/>
      <c r="R114" s="107"/>
      <c r="S114" s="107"/>
      <c r="T114" s="107"/>
      <c r="U114" s="107"/>
      <c r="V114" s="107"/>
      <c r="W114" s="107"/>
      <c r="X114" s="107"/>
      <c r="Y114" s="107"/>
      <c r="Z114" s="107"/>
      <c r="AA114" s="107"/>
      <c r="AB114" s="2"/>
      <c r="AC114" s="2"/>
    </row>
    <row r="115" spans="7:29" x14ac:dyDescent="0.35">
      <c r="G115" s="33" t="str">
        <f>G106</f>
        <v>Social insurance benefits (271)</v>
      </c>
      <c r="H115" s="5" t="e">
        <f t="shared" ref="H115:AC115" si="67">H$79/H$209</f>
        <v>#N/A</v>
      </c>
      <c r="I115" s="5" t="e">
        <f t="shared" si="67"/>
        <v>#N/A</v>
      </c>
      <c r="J115" s="5" t="e">
        <f t="shared" si="67"/>
        <v>#N/A</v>
      </c>
      <c r="K115" s="5" t="e">
        <f t="shared" si="67"/>
        <v>#N/A</v>
      </c>
      <c r="L115" s="5" t="e">
        <f t="shared" si="67"/>
        <v>#N/A</v>
      </c>
      <c r="M115" s="5" t="e">
        <f t="shared" si="67"/>
        <v>#N/A</v>
      </c>
      <c r="N115" s="5" t="e">
        <f t="shared" si="67"/>
        <v>#N/A</v>
      </c>
      <c r="O115" s="5" t="e">
        <f t="shared" si="67"/>
        <v>#N/A</v>
      </c>
      <c r="P115" s="5">
        <f t="shared" si="67"/>
        <v>16488.737999999998</v>
      </c>
      <c r="Q115" s="5">
        <f t="shared" si="67"/>
        <v>17366.48</v>
      </c>
      <c r="R115" s="5">
        <f t="shared" si="67"/>
        <v>17745.448</v>
      </c>
      <c r="S115" s="5">
        <f t="shared" si="67"/>
        <v>18655.014999999999</v>
      </c>
      <c r="T115" s="5">
        <f t="shared" si="67"/>
        <v>19293.924999999999</v>
      </c>
      <c r="U115" s="5">
        <f t="shared" si="67"/>
        <v>19423.940999999999</v>
      </c>
      <c r="V115" s="5">
        <f t="shared" si="67"/>
        <v>20220.774999999998</v>
      </c>
      <c r="W115" s="5">
        <f t="shared" si="67"/>
        <v>20778.048999999999</v>
      </c>
      <c r="X115" s="5">
        <f t="shared" si="67"/>
        <v>22179.182999999997</v>
      </c>
      <c r="Y115" s="5">
        <f t="shared" si="67"/>
        <v>22564.614999999998</v>
      </c>
      <c r="Z115" s="5">
        <f t="shared" si="67"/>
        <v>23103.457999999999</v>
      </c>
      <c r="AA115" s="5">
        <f t="shared" si="67"/>
        <v>23063.322</v>
      </c>
      <c r="AB115" s="5">
        <f t="shared" si="67"/>
        <v>0</v>
      </c>
      <c r="AC115" s="5">
        <f t="shared" si="67"/>
        <v>0</v>
      </c>
    </row>
    <row r="116" spans="7:29" x14ac:dyDescent="0.35">
      <c r="G116" s="33" t="str">
        <f t="shared" ref="G116:G121" si="68">G107</f>
        <v>Social assistance benefits (272)</v>
      </c>
      <c r="H116" s="5" t="e">
        <f t="shared" ref="H116:AC116" si="69">H$80/H$209</f>
        <v>#N/A</v>
      </c>
      <c r="I116" s="5" t="e">
        <f t="shared" si="69"/>
        <v>#N/A</v>
      </c>
      <c r="J116" s="5" t="e">
        <f t="shared" si="69"/>
        <v>#N/A</v>
      </c>
      <c r="K116" s="5" t="e">
        <f t="shared" si="69"/>
        <v>#N/A</v>
      </c>
      <c r="L116" s="5" t="e">
        <f t="shared" si="69"/>
        <v>#N/A</v>
      </c>
      <c r="M116" s="5" t="e">
        <f t="shared" si="69"/>
        <v>#N/A</v>
      </c>
      <c r="N116" s="5" t="e">
        <f t="shared" si="69"/>
        <v>#N/A</v>
      </c>
      <c r="O116" s="5" t="e">
        <f t="shared" si="69"/>
        <v>#N/A</v>
      </c>
      <c r="P116" s="5">
        <f t="shared" si="69"/>
        <v>0</v>
      </c>
      <c r="Q116" s="5">
        <f t="shared" si="69"/>
        <v>0</v>
      </c>
      <c r="R116" s="5">
        <f t="shared" si="69"/>
        <v>0</v>
      </c>
      <c r="S116" s="5">
        <f t="shared" si="69"/>
        <v>0</v>
      </c>
      <c r="T116" s="5">
        <f t="shared" si="69"/>
        <v>0</v>
      </c>
      <c r="U116" s="5">
        <f t="shared" si="69"/>
        <v>0</v>
      </c>
      <c r="V116" s="5">
        <f t="shared" si="69"/>
        <v>0</v>
      </c>
      <c r="W116" s="5">
        <f t="shared" si="69"/>
        <v>0</v>
      </c>
      <c r="X116" s="5">
        <f t="shared" si="69"/>
        <v>0</v>
      </c>
      <c r="Y116" s="5">
        <f t="shared" si="69"/>
        <v>0</v>
      </c>
      <c r="Z116" s="5">
        <f t="shared" si="69"/>
        <v>0</v>
      </c>
      <c r="AA116" s="5">
        <f t="shared" si="69"/>
        <v>0</v>
      </c>
      <c r="AB116" s="5">
        <f t="shared" si="69"/>
        <v>0</v>
      </c>
      <c r="AC116" s="5">
        <f t="shared" si="69"/>
        <v>0</v>
      </c>
    </row>
    <row r="117" spans="7:29" x14ac:dyDescent="0.35">
      <c r="G117" s="33" t="str">
        <f t="shared" si="68"/>
        <v>Public servant benefits (273)</v>
      </c>
      <c r="H117" s="5" t="e">
        <f t="shared" ref="H117:AC117" si="70">H$81/H$209</f>
        <v>#N/A</v>
      </c>
      <c r="I117" s="5" t="e">
        <f t="shared" si="70"/>
        <v>#N/A</v>
      </c>
      <c r="J117" s="5" t="e">
        <f t="shared" si="70"/>
        <v>#N/A</v>
      </c>
      <c r="K117" s="5" t="e">
        <f t="shared" si="70"/>
        <v>#N/A</v>
      </c>
      <c r="L117" s="5" t="e">
        <f t="shared" si="70"/>
        <v>#N/A</v>
      </c>
      <c r="M117" s="5" t="e">
        <f t="shared" si="70"/>
        <v>#N/A</v>
      </c>
      <c r="N117" s="5" t="e">
        <f t="shared" si="70"/>
        <v>#N/A</v>
      </c>
      <c r="O117" s="5" t="e">
        <f t="shared" si="70"/>
        <v>#N/A</v>
      </c>
      <c r="P117" s="5">
        <f t="shared" si="70"/>
        <v>0</v>
      </c>
      <c r="Q117" s="5">
        <f t="shared" si="70"/>
        <v>0</v>
      </c>
      <c r="R117" s="5">
        <f t="shared" si="70"/>
        <v>0</v>
      </c>
      <c r="S117" s="5">
        <f t="shared" si="70"/>
        <v>0</v>
      </c>
      <c r="T117" s="5">
        <f t="shared" si="70"/>
        <v>0</v>
      </c>
      <c r="U117" s="5">
        <f t="shared" si="70"/>
        <v>0</v>
      </c>
      <c r="V117" s="5">
        <f t="shared" si="70"/>
        <v>0</v>
      </c>
      <c r="W117" s="5">
        <f t="shared" si="70"/>
        <v>0</v>
      </c>
      <c r="X117" s="5">
        <f t="shared" si="70"/>
        <v>0</v>
      </c>
      <c r="Y117" s="5">
        <f t="shared" si="70"/>
        <v>0</v>
      </c>
      <c r="Z117" s="5">
        <f t="shared" si="70"/>
        <v>0</v>
      </c>
      <c r="AA117" s="5">
        <f t="shared" si="70"/>
        <v>0</v>
      </c>
      <c r="AB117" s="5">
        <f t="shared" si="70"/>
        <v>0</v>
      </c>
      <c r="AC117" s="5">
        <f t="shared" si="70"/>
        <v>0</v>
      </c>
    </row>
    <row r="118" spans="7:29" x14ac:dyDescent="0.35">
      <c r="G118" s="33" t="str">
        <f t="shared" si="68"/>
        <v>Social benefits (27)</v>
      </c>
      <c r="H118" s="5" t="e">
        <f t="shared" ref="H118:AC118" si="71">H$82/H$209</f>
        <v>#N/A</v>
      </c>
      <c r="I118" s="5" t="e">
        <f t="shared" si="71"/>
        <v>#N/A</v>
      </c>
      <c r="J118" s="5" t="e">
        <f t="shared" si="71"/>
        <v>#N/A</v>
      </c>
      <c r="K118" s="5" t="e">
        <f t="shared" si="71"/>
        <v>#N/A</v>
      </c>
      <c r="L118" s="5" t="e">
        <f t="shared" si="71"/>
        <v>#N/A</v>
      </c>
      <c r="M118" s="5" t="e">
        <f t="shared" si="71"/>
        <v>#N/A</v>
      </c>
      <c r="N118" s="5" t="e">
        <f t="shared" si="71"/>
        <v>#N/A</v>
      </c>
      <c r="O118" s="5" t="e">
        <f t="shared" si="71"/>
        <v>#N/A</v>
      </c>
      <c r="P118" s="5">
        <f t="shared" si="71"/>
        <v>16488.737999999998</v>
      </c>
      <c r="Q118" s="5">
        <f t="shared" si="71"/>
        <v>17366.48</v>
      </c>
      <c r="R118" s="5">
        <f t="shared" si="71"/>
        <v>17745.448</v>
      </c>
      <c r="S118" s="5">
        <f t="shared" si="71"/>
        <v>18655.014999999999</v>
      </c>
      <c r="T118" s="5">
        <f t="shared" si="71"/>
        <v>19293.924999999999</v>
      </c>
      <c r="U118" s="5">
        <f t="shared" si="71"/>
        <v>19423.940999999999</v>
      </c>
      <c r="V118" s="5">
        <f t="shared" si="71"/>
        <v>20220.774999999998</v>
      </c>
      <c r="W118" s="5">
        <f t="shared" si="71"/>
        <v>20778.048999999999</v>
      </c>
      <c r="X118" s="5">
        <f t="shared" si="71"/>
        <v>22179.182999999997</v>
      </c>
      <c r="Y118" s="5">
        <f t="shared" si="71"/>
        <v>22564.614999999998</v>
      </c>
      <c r="Z118" s="5">
        <f t="shared" si="71"/>
        <v>23103.457999999999</v>
      </c>
      <c r="AA118" s="5">
        <f t="shared" si="71"/>
        <v>23063.322</v>
      </c>
      <c r="AB118" s="5">
        <f t="shared" si="71"/>
        <v>0</v>
      </c>
      <c r="AC118" s="5">
        <f t="shared" si="71"/>
        <v>0</v>
      </c>
    </row>
    <row r="119" spans="7:29" x14ac:dyDescent="0.35">
      <c r="G119" s="33"/>
      <c r="H119" s="19"/>
      <c r="I119" s="19"/>
      <c r="J119" s="19"/>
      <c r="K119" s="19"/>
      <c r="L119" s="19"/>
      <c r="M119" s="19"/>
      <c r="N119" s="19"/>
      <c r="O119" s="19"/>
      <c r="P119" s="19"/>
      <c r="Q119" s="19"/>
      <c r="R119" s="19"/>
      <c r="S119" s="19"/>
      <c r="T119" s="19"/>
      <c r="U119" s="19"/>
      <c r="V119" s="19"/>
      <c r="W119" s="19"/>
      <c r="X119" s="19"/>
      <c r="Y119" s="19"/>
      <c r="Z119" s="19"/>
      <c r="AA119" s="19"/>
      <c r="AB119" s="19"/>
      <c r="AC119" s="19"/>
    </row>
    <row r="120" spans="7:29" x14ac:dyDescent="0.35">
      <c r="G120" s="38" t="str">
        <f t="shared" si="68"/>
        <v>Provident fund withdrawals</v>
      </c>
      <c r="H120" s="5" t="e">
        <f t="shared" ref="H120:AC120" si="72">H$84/H$209</f>
        <v>#N/A</v>
      </c>
      <c r="I120" s="5" t="e">
        <f t="shared" si="72"/>
        <v>#N/A</v>
      </c>
      <c r="J120" s="5" t="e">
        <f t="shared" si="72"/>
        <v>#N/A</v>
      </c>
      <c r="K120" s="5" t="e">
        <f t="shared" si="72"/>
        <v>#N/A</v>
      </c>
      <c r="L120" s="5" t="e">
        <f t="shared" si="72"/>
        <v>#N/A</v>
      </c>
      <c r="M120" s="5" t="e">
        <f t="shared" si="72"/>
        <v>#N/A</v>
      </c>
      <c r="N120" s="5" t="e">
        <f t="shared" si="72"/>
        <v>#N/A</v>
      </c>
      <c r="O120" s="5" t="e">
        <f t="shared" si="72"/>
        <v>#N/A</v>
      </c>
      <c r="P120" s="5">
        <f t="shared" si="72"/>
        <v>0</v>
      </c>
      <c r="Q120" s="5">
        <f t="shared" si="72"/>
        <v>0</v>
      </c>
      <c r="R120" s="5">
        <f t="shared" si="72"/>
        <v>0</v>
      </c>
      <c r="S120" s="5">
        <f t="shared" si="72"/>
        <v>0</v>
      </c>
      <c r="T120" s="5">
        <f t="shared" si="72"/>
        <v>0</v>
      </c>
      <c r="U120" s="5">
        <f t="shared" si="72"/>
        <v>0</v>
      </c>
      <c r="V120" s="5">
        <f t="shared" si="72"/>
        <v>0</v>
      </c>
      <c r="W120" s="5">
        <f t="shared" si="72"/>
        <v>0</v>
      </c>
      <c r="X120" s="5">
        <f t="shared" si="72"/>
        <v>0</v>
      </c>
      <c r="Y120" s="5">
        <f t="shared" si="72"/>
        <v>0</v>
      </c>
      <c r="Z120" s="5">
        <f t="shared" si="72"/>
        <v>0</v>
      </c>
      <c r="AA120" s="5">
        <f t="shared" si="72"/>
        <v>0</v>
      </c>
      <c r="AB120" s="5">
        <f t="shared" si="72"/>
        <v>0</v>
      </c>
      <c r="AC120" s="5">
        <f t="shared" si="72"/>
        <v>0</v>
      </c>
    </row>
    <row r="121" spans="7:29" x14ac:dyDescent="0.35">
      <c r="G121" s="62" t="str">
        <f t="shared" si="68"/>
        <v>Social benefits (27) + provident fund withdrawals</v>
      </c>
      <c r="H121" s="5" t="e">
        <f t="shared" ref="H121:AC121" si="73">H$85/H$209</f>
        <v>#N/A</v>
      </c>
      <c r="I121" s="5" t="e">
        <f t="shared" si="73"/>
        <v>#N/A</v>
      </c>
      <c r="J121" s="5" t="e">
        <f t="shared" si="73"/>
        <v>#N/A</v>
      </c>
      <c r="K121" s="5" t="e">
        <f t="shared" si="73"/>
        <v>#N/A</v>
      </c>
      <c r="L121" s="5" t="e">
        <f t="shared" si="73"/>
        <v>#N/A</v>
      </c>
      <c r="M121" s="5" t="e">
        <f t="shared" si="73"/>
        <v>#N/A</v>
      </c>
      <c r="N121" s="5" t="e">
        <f t="shared" si="73"/>
        <v>#N/A</v>
      </c>
      <c r="O121" s="5" t="e">
        <f t="shared" si="73"/>
        <v>#N/A</v>
      </c>
      <c r="P121" s="5">
        <f t="shared" si="73"/>
        <v>16488.737999999998</v>
      </c>
      <c r="Q121" s="5">
        <f t="shared" si="73"/>
        <v>17366.48</v>
      </c>
      <c r="R121" s="5">
        <f t="shared" si="73"/>
        <v>17745.448</v>
      </c>
      <c r="S121" s="5">
        <f t="shared" si="73"/>
        <v>18655.014999999999</v>
      </c>
      <c r="T121" s="5">
        <f t="shared" si="73"/>
        <v>19293.924999999999</v>
      </c>
      <c r="U121" s="5">
        <f t="shared" si="73"/>
        <v>19423.940999999999</v>
      </c>
      <c r="V121" s="5">
        <f t="shared" si="73"/>
        <v>20220.774999999998</v>
      </c>
      <c r="W121" s="5">
        <f t="shared" si="73"/>
        <v>20778.048999999999</v>
      </c>
      <c r="X121" s="5">
        <f t="shared" si="73"/>
        <v>22179.182999999997</v>
      </c>
      <c r="Y121" s="5">
        <f t="shared" si="73"/>
        <v>22564.614999999998</v>
      </c>
      <c r="Z121" s="5">
        <f t="shared" si="73"/>
        <v>23103.457999999999</v>
      </c>
      <c r="AA121" s="5">
        <f t="shared" si="73"/>
        <v>23063.322</v>
      </c>
      <c r="AB121" s="5">
        <f t="shared" si="73"/>
        <v>0</v>
      </c>
      <c r="AC121" s="5">
        <f t="shared" si="73"/>
        <v>0</v>
      </c>
    </row>
    <row r="123" spans="7:29" x14ac:dyDescent="0.35">
      <c r="G123" s="107" t="str">
        <f>_xlfn.CONCAT($C$4,", ",$C$6," (constant ",$G$224," prices)")</f>
        <v>USD, thousands (constant 2021 prices)</v>
      </c>
      <c r="H123" s="107"/>
      <c r="I123" s="107"/>
      <c r="J123" s="107"/>
      <c r="K123" s="107"/>
      <c r="L123" s="107"/>
      <c r="M123" s="107"/>
      <c r="N123" s="107"/>
      <c r="O123" s="107"/>
      <c r="P123" s="107"/>
      <c r="Q123" s="107"/>
      <c r="R123" s="107"/>
      <c r="S123" s="107"/>
      <c r="T123" s="107"/>
      <c r="U123" s="107"/>
      <c r="V123" s="107"/>
      <c r="W123" s="107"/>
      <c r="X123" s="107"/>
      <c r="Y123" s="107"/>
      <c r="Z123" s="107"/>
      <c r="AA123" s="107"/>
      <c r="AB123" s="2"/>
      <c r="AC123" s="2"/>
    </row>
    <row r="124" spans="7:29" x14ac:dyDescent="0.35">
      <c r="G124" s="33" t="str">
        <f>G115</f>
        <v>Social insurance benefits (271)</v>
      </c>
      <c r="H124" s="5" t="e">
        <f t="shared" ref="H124:AC124" si="74">H$79/H$220</f>
        <v>#N/A</v>
      </c>
      <c r="I124" s="5" t="e">
        <f t="shared" si="74"/>
        <v>#N/A</v>
      </c>
      <c r="J124" s="5" t="e">
        <f t="shared" si="74"/>
        <v>#N/A</v>
      </c>
      <c r="K124" s="5" t="e">
        <f t="shared" si="74"/>
        <v>#N/A</v>
      </c>
      <c r="L124" s="5" t="e">
        <f t="shared" si="74"/>
        <v>#N/A</v>
      </c>
      <c r="M124" s="5" t="e">
        <f t="shared" si="74"/>
        <v>#N/A</v>
      </c>
      <c r="N124" s="5" t="e">
        <f t="shared" si="74"/>
        <v>#N/A</v>
      </c>
      <c r="O124" s="5" t="e">
        <f t="shared" si="74"/>
        <v>#N/A</v>
      </c>
      <c r="P124" s="5">
        <f t="shared" si="74"/>
        <v>19715.697122253896</v>
      </c>
      <c r="Q124" s="5">
        <f t="shared" si="74"/>
        <v>19995.215413904472</v>
      </c>
      <c r="R124" s="5">
        <f t="shared" si="74"/>
        <v>19220.274559744154</v>
      </c>
      <c r="S124" s="5">
        <f t="shared" si="74"/>
        <v>19782.502266553944</v>
      </c>
      <c r="T124" s="5">
        <f t="shared" si="74"/>
        <v>20312.946047764115</v>
      </c>
      <c r="U124" s="5">
        <f t="shared" si="74"/>
        <v>20442.997329567963</v>
      </c>
      <c r="V124" s="5">
        <f t="shared" si="74"/>
        <v>21478.538692693099</v>
      </c>
      <c r="W124" s="5">
        <f t="shared" si="74"/>
        <v>22048.865739452616</v>
      </c>
      <c r="X124" s="5">
        <f t="shared" si="74"/>
        <v>23293.38647189704</v>
      </c>
      <c r="Y124" s="5">
        <f t="shared" si="74"/>
        <v>23185.894979141383</v>
      </c>
      <c r="Z124" s="5">
        <f t="shared" si="74"/>
        <v>23512.898672987205</v>
      </c>
      <c r="AA124" s="5">
        <f t="shared" si="74"/>
        <v>23063.322</v>
      </c>
      <c r="AB124" s="5">
        <f t="shared" si="74"/>
        <v>0</v>
      </c>
      <c r="AC124" s="5">
        <f t="shared" si="74"/>
        <v>0</v>
      </c>
    </row>
    <row r="125" spans="7:29" x14ac:dyDescent="0.35">
      <c r="G125" s="33" t="str">
        <f t="shared" ref="G125:G130" si="75">G116</f>
        <v>Social assistance benefits (272)</v>
      </c>
      <c r="H125" s="5" t="e">
        <f t="shared" ref="H125:AC125" si="76">H$80/H$209</f>
        <v>#N/A</v>
      </c>
      <c r="I125" s="5" t="e">
        <f t="shared" si="76"/>
        <v>#N/A</v>
      </c>
      <c r="J125" s="5" t="e">
        <f t="shared" si="76"/>
        <v>#N/A</v>
      </c>
      <c r="K125" s="5" t="e">
        <f t="shared" si="76"/>
        <v>#N/A</v>
      </c>
      <c r="L125" s="5" t="e">
        <f t="shared" si="76"/>
        <v>#N/A</v>
      </c>
      <c r="M125" s="5" t="e">
        <f t="shared" si="76"/>
        <v>#N/A</v>
      </c>
      <c r="N125" s="5" t="e">
        <f t="shared" si="76"/>
        <v>#N/A</v>
      </c>
      <c r="O125" s="5" t="e">
        <f t="shared" si="76"/>
        <v>#N/A</v>
      </c>
      <c r="P125" s="5">
        <f t="shared" si="76"/>
        <v>0</v>
      </c>
      <c r="Q125" s="5">
        <f t="shared" si="76"/>
        <v>0</v>
      </c>
      <c r="R125" s="5">
        <f t="shared" si="76"/>
        <v>0</v>
      </c>
      <c r="S125" s="5">
        <f t="shared" si="76"/>
        <v>0</v>
      </c>
      <c r="T125" s="5">
        <f t="shared" si="76"/>
        <v>0</v>
      </c>
      <c r="U125" s="5">
        <f t="shared" si="76"/>
        <v>0</v>
      </c>
      <c r="V125" s="5">
        <f t="shared" si="76"/>
        <v>0</v>
      </c>
      <c r="W125" s="5">
        <f t="shared" si="76"/>
        <v>0</v>
      </c>
      <c r="X125" s="5">
        <f t="shared" si="76"/>
        <v>0</v>
      </c>
      <c r="Y125" s="5">
        <f t="shared" si="76"/>
        <v>0</v>
      </c>
      <c r="Z125" s="5">
        <f t="shared" si="76"/>
        <v>0</v>
      </c>
      <c r="AA125" s="5">
        <f t="shared" si="76"/>
        <v>0</v>
      </c>
      <c r="AB125" s="5">
        <f t="shared" si="76"/>
        <v>0</v>
      </c>
      <c r="AC125" s="5">
        <f t="shared" si="76"/>
        <v>0</v>
      </c>
    </row>
    <row r="126" spans="7:29" x14ac:dyDescent="0.35">
      <c r="G126" s="33" t="str">
        <f t="shared" si="75"/>
        <v>Public servant benefits (273)</v>
      </c>
      <c r="H126" s="5" t="e">
        <f t="shared" ref="H126:AC126" si="77">H$81/H$209</f>
        <v>#N/A</v>
      </c>
      <c r="I126" s="5" t="e">
        <f t="shared" si="77"/>
        <v>#N/A</v>
      </c>
      <c r="J126" s="5" t="e">
        <f t="shared" si="77"/>
        <v>#N/A</v>
      </c>
      <c r="K126" s="5" t="e">
        <f t="shared" si="77"/>
        <v>#N/A</v>
      </c>
      <c r="L126" s="5" t="e">
        <f t="shared" si="77"/>
        <v>#N/A</v>
      </c>
      <c r="M126" s="5" t="e">
        <f t="shared" si="77"/>
        <v>#N/A</v>
      </c>
      <c r="N126" s="5" t="e">
        <f t="shared" si="77"/>
        <v>#N/A</v>
      </c>
      <c r="O126" s="5" t="e">
        <f t="shared" si="77"/>
        <v>#N/A</v>
      </c>
      <c r="P126" s="5">
        <f t="shared" si="77"/>
        <v>0</v>
      </c>
      <c r="Q126" s="5">
        <f t="shared" si="77"/>
        <v>0</v>
      </c>
      <c r="R126" s="5">
        <f t="shared" si="77"/>
        <v>0</v>
      </c>
      <c r="S126" s="5">
        <f t="shared" si="77"/>
        <v>0</v>
      </c>
      <c r="T126" s="5">
        <f t="shared" si="77"/>
        <v>0</v>
      </c>
      <c r="U126" s="5">
        <f t="shared" si="77"/>
        <v>0</v>
      </c>
      <c r="V126" s="5">
        <f t="shared" si="77"/>
        <v>0</v>
      </c>
      <c r="W126" s="5">
        <f t="shared" si="77"/>
        <v>0</v>
      </c>
      <c r="X126" s="5">
        <f t="shared" si="77"/>
        <v>0</v>
      </c>
      <c r="Y126" s="5">
        <f t="shared" si="77"/>
        <v>0</v>
      </c>
      <c r="Z126" s="5">
        <f t="shared" si="77"/>
        <v>0</v>
      </c>
      <c r="AA126" s="5">
        <f t="shared" si="77"/>
        <v>0</v>
      </c>
      <c r="AB126" s="5">
        <f t="shared" si="77"/>
        <v>0</v>
      </c>
      <c r="AC126" s="5">
        <f t="shared" si="77"/>
        <v>0</v>
      </c>
    </row>
    <row r="127" spans="7:29" x14ac:dyDescent="0.35">
      <c r="G127" s="33" t="str">
        <f t="shared" si="75"/>
        <v>Social benefits (27)</v>
      </c>
      <c r="H127" s="5" t="e">
        <f t="shared" ref="H127:AC127" si="78">H$82/H$209</f>
        <v>#N/A</v>
      </c>
      <c r="I127" s="5" t="e">
        <f t="shared" si="78"/>
        <v>#N/A</v>
      </c>
      <c r="J127" s="5" t="e">
        <f t="shared" si="78"/>
        <v>#N/A</v>
      </c>
      <c r="K127" s="5" t="e">
        <f t="shared" si="78"/>
        <v>#N/A</v>
      </c>
      <c r="L127" s="5" t="e">
        <f t="shared" si="78"/>
        <v>#N/A</v>
      </c>
      <c r="M127" s="5" t="e">
        <f t="shared" si="78"/>
        <v>#N/A</v>
      </c>
      <c r="N127" s="5" t="e">
        <f t="shared" si="78"/>
        <v>#N/A</v>
      </c>
      <c r="O127" s="5" t="e">
        <f t="shared" si="78"/>
        <v>#N/A</v>
      </c>
      <c r="P127" s="5">
        <f t="shared" si="78"/>
        <v>16488.737999999998</v>
      </c>
      <c r="Q127" s="5">
        <f t="shared" si="78"/>
        <v>17366.48</v>
      </c>
      <c r="R127" s="5">
        <f t="shared" si="78"/>
        <v>17745.448</v>
      </c>
      <c r="S127" s="5">
        <f t="shared" si="78"/>
        <v>18655.014999999999</v>
      </c>
      <c r="T127" s="5">
        <f t="shared" si="78"/>
        <v>19293.924999999999</v>
      </c>
      <c r="U127" s="5">
        <f t="shared" si="78"/>
        <v>19423.940999999999</v>
      </c>
      <c r="V127" s="5">
        <f t="shared" si="78"/>
        <v>20220.774999999998</v>
      </c>
      <c r="W127" s="5">
        <f t="shared" si="78"/>
        <v>20778.048999999999</v>
      </c>
      <c r="X127" s="5">
        <f t="shared" si="78"/>
        <v>22179.182999999997</v>
      </c>
      <c r="Y127" s="5">
        <f t="shared" si="78"/>
        <v>22564.614999999998</v>
      </c>
      <c r="Z127" s="5">
        <f t="shared" si="78"/>
        <v>23103.457999999999</v>
      </c>
      <c r="AA127" s="5">
        <f t="shared" si="78"/>
        <v>23063.322</v>
      </c>
      <c r="AB127" s="5">
        <f t="shared" si="78"/>
        <v>0</v>
      </c>
      <c r="AC127" s="5">
        <f t="shared" si="78"/>
        <v>0</v>
      </c>
    </row>
    <row r="128" spans="7:29" x14ac:dyDescent="0.35">
      <c r="G128" s="33"/>
      <c r="H128" s="19"/>
      <c r="I128" s="19"/>
      <c r="J128" s="19"/>
      <c r="K128" s="19"/>
      <c r="L128" s="19"/>
      <c r="M128" s="19"/>
      <c r="N128" s="19"/>
      <c r="O128" s="19"/>
      <c r="P128" s="19"/>
      <c r="Q128" s="19"/>
      <c r="R128" s="19"/>
      <c r="S128" s="19"/>
      <c r="T128" s="19"/>
      <c r="U128" s="19"/>
      <c r="V128" s="19"/>
      <c r="W128" s="19"/>
      <c r="X128" s="19"/>
      <c r="Y128" s="19"/>
      <c r="Z128" s="19"/>
      <c r="AA128" s="19"/>
      <c r="AB128" s="19"/>
      <c r="AC128" s="19"/>
    </row>
    <row r="129" spans="7:29" x14ac:dyDescent="0.35">
      <c r="G129" s="38" t="str">
        <f t="shared" si="75"/>
        <v>Provident fund withdrawals</v>
      </c>
      <c r="H129" s="5" t="e">
        <f t="shared" ref="H129:AC129" si="79">H$84/H$209</f>
        <v>#N/A</v>
      </c>
      <c r="I129" s="5" t="e">
        <f t="shared" si="79"/>
        <v>#N/A</v>
      </c>
      <c r="J129" s="5" t="e">
        <f t="shared" si="79"/>
        <v>#N/A</v>
      </c>
      <c r="K129" s="5" t="e">
        <f t="shared" si="79"/>
        <v>#N/A</v>
      </c>
      <c r="L129" s="5" t="e">
        <f t="shared" si="79"/>
        <v>#N/A</v>
      </c>
      <c r="M129" s="5" t="e">
        <f t="shared" si="79"/>
        <v>#N/A</v>
      </c>
      <c r="N129" s="5" t="e">
        <f t="shared" si="79"/>
        <v>#N/A</v>
      </c>
      <c r="O129" s="5" t="e">
        <f t="shared" si="79"/>
        <v>#N/A</v>
      </c>
      <c r="P129" s="5">
        <f t="shared" si="79"/>
        <v>0</v>
      </c>
      <c r="Q129" s="5">
        <f t="shared" si="79"/>
        <v>0</v>
      </c>
      <c r="R129" s="5">
        <f t="shared" si="79"/>
        <v>0</v>
      </c>
      <c r="S129" s="5">
        <f t="shared" si="79"/>
        <v>0</v>
      </c>
      <c r="T129" s="5">
        <f t="shared" si="79"/>
        <v>0</v>
      </c>
      <c r="U129" s="5">
        <f t="shared" si="79"/>
        <v>0</v>
      </c>
      <c r="V129" s="5">
        <f t="shared" si="79"/>
        <v>0</v>
      </c>
      <c r="W129" s="5">
        <f t="shared" si="79"/>
        <v>0</v>
      </c>
      <c r="X129" s="5">
        <f t="shared" si="79"/>
        <v>0</v>
      </c>
      <c r="Y129" s="5">
        <f t="shared" si="79"/>
        <v>0</v>
      </c>
      <c r="Z129" s="5">
        <f t="shared" si="79"/>
        <v>0</v>
      </c>
      <c r="AA129" s="5">
        <f t="shared" si="79"/>
        <v>0</v>
      </c>
      <c r="AB129" s="5">
        <f t="shared" si="79"/>
        <v>0</v>
      </c>
      <c r="AC129" s="5">
        <f t="shared" si="79"/>
        <v>0</v>
      </c>
    </row>
    <row r="130" spans="7:29" x14ac:dyDescent="0.35">
      <c r="G130" s="62" t="str">
        <f t="shared" si="75"/>
        <v>Social benefits (27) + provident fund withdrawals</v>
      </c>
      <c r="H130" s="5" t="e">
        <f t="shared" ref="H130:AC130" si="80">H$85/H$209</f>
        <v>#N/A</v>
      </c>
      <c r="I130" s="5" t="e">
        <f t="shared" si="80"/>
        <v>#N/A</v>
      </c>
      <c r="J130" s="5" t="e">
        <f t="shared" si="80"/>
        <v>#N/A</v>
      </c>
      <c r="K130" s="5" t="e">
        <f t="shared" si="80"/>
        <v>#N/A</v>
      </c>
      <c r="L130" s="5" t="e">
        <f t="shared" si="80"/>
        <v>#N/A</v>
      </c>
      <c r="M130" s="5" t="e">
        <f t="shared" si="80"/>
        <v>#N/A</v>
      </c>
      <c r="N130" s="5" t="e">
        <f t="shared" si="80"/>
        <v>#N/A</v>
      </c>
      <c r="O130" s="5" t="e">
        <f t="shared" si="80"/>
        <v>#N/A</v>
      </c>
      <c r="P130" s="5">
        <f t="shared" si="80"/>
        <v>16488.737999999998</v>
      </c>
      <c r="Q130" s="5">
        <f t="shared" si="80"/>
        <v>17366.48</v>
      </c>
      <c r="R130" s="5">
        <f t="shared" si="80"/>
        <v>17745.448</v>
      </c>
      <c r="S130" s="5">
        <f t="shared" si="80"/>
        <v>18655.014999999999</v>
      </c>
      <c r="T130" s="5">
        <f t="shared" si="80"/>
        <v>19293.924999999999</v>
      </c>
      <c r="U130" s="5">
        <f t="shared" si="80"/>
        <v>19423.940999999999</v>
      </c>
      <c r="V130" s="5">
        <f t="shared" si="80"/>
        <v>20220.774999999998</v>
      </c>
      <c r="W130" s="5">
        <f t="shared" si="80"/>
        <v>20778.048999999999</v>
      </c>
      <c r="X130" s="5">
        <f t="shared" si="80"/>
        <v>22179.182999999997</v>
      </c>
      <c r="Y130" s="5">
        <f t="shared" si="80"/>
        <v>22564.614999999998</v>
      </c>
      <c r="Z130" s="5">
        <f t="shared" si="80"/>
        <v>23103.457999999999</v>
      </c>
      <c r="AA130" s="5">
        <f t="shared" si="80"/>
        <v>23063.322</v>
      </c>
      <c r="AB130" s="5">
        <f t="shared" si="80"/>
        <v>0</v>
      </c>
      <c r="AC130" s="5">
        <f t="shared" si="80"/>
        <v>0</v>
      </c>
    </row>
    <row r="133" spans="7:29" x14ac:dyDescent="0.35">
      <c r="G133" s="109" t="s">
        <v>172</v>
      </c>
      <c r="H133" s="109"/>
      <c r="I133" s="109"/>
      <c r="J133" s="109"/>
      <c r="K133" s="109"/>
      <c r="L133" s="109"/>
      <c r="M133" s="109"/>
      <c r="N133" s="109"/>
      <c r="O133" s="109"/>
      <c r="P133" s="109"/>
      <c r="Q133" s="109"/>
      <c r="R133" s="109"/>
      <c r="S133" s="109"/>
      <c r="T133" s="109"/>
      <c r="U133" s="109"/>
      <c r="V133" s="109"/>
      <c r="W133" s="109"/>
      <c r="X133" s="109"/>
      <c r="Y133" s="109"/>
      <c r="Z133" s="109"/>
      <c r="AA133" s="109"/>
      <c r="AB133" s="61"/>
      <c r="AC133" s="61"/>
    </row>
    <row r="134" spans="7:29" x14ac:dyDescent="0.35">
      <c r="G134" s="4" t="s">
        <v>48</v>
      </c>
      <c r="H134" s="5">
        <f t="shared" ref="H134:W142" si="81">SUMIFS(H$10:H$53,$F$10:$F$53,$G$143,$G$10:$G$53,$G134)</f>
        <v>0</v>
      </c>
      <c r="I134" s="5">
        <f t="shared" si="81"/>
        <v>0</v>
      </c>
      <c r="J134" s="5">
        <f t="shared" si="81"/>
        <v>0</v>
      </c>
      <c r="K134" s="5">
        <f t="shared" si="81"/>
        <v>0</v>
      </c>
      <c r="L134" s="5">
        <f t="shared" si="81"/>
        <v>0</v>
      </c>
      <c r="M134" s="5">
        <f t="shared" si="81"/>
        <v>0</v>
      </c>
      <c r="N134" s="5">
        <f t="shared" si="81"/>
        <v>0</v>
      </c>
      <c r="O134" s="5">
        <f t="shared" si="81"/>
        <v>0</v>
      </c>
      <c r="P134" s="5">
        <f t="shared" si="81"/>
        <v>0</v>
      </c>
      <c r="Q134" s="5">
        <f t="shared" si="81"/>
        <v>0</v>
      </c>
      <c r="R134" s="5">
        <f t="shared" si="81"/>
        <v>0</v>
      </c>
      <c r="S134" s="5">
        <f t="shared" si="81"/>
        <v>0</v>
      </c>
      <c r="T134" s="5">
        <f t="shared" si="81"/>
        <v>0</v>
      </c>
      <c r="U134" s="5">
        <f t="shared" si="81"/>
        <v>0</v>
      </c>
      <c r="V134" s="5">
        <f t="shared" si="81"/>
        <v>0</v>
      </c>
      <c r="W134" s="5">
        <f t="shared" si="81"/>
        <v>0</v>
      </c>
      <c r="X134" s="5">
        <f t="shared" ref="X134:AC142" si="82">SUMIFS(X$10:X$53,$F$10:$F$53,$G$143,$G$10:$G$53,$G134)</f>
        <v>0</v>
      </c>
      <c r="Y134" s="5">
        <f t="shared" si="82"/>
        <v>0</v>
      </c>
      <c r="Z134" s="5">
        <f t="shared" si="82"/>
        <v>0</v>
      </c>
      <c r="AA134" s="5">
        <f t="shared" si="82"/>
        <v>0</v>
      </c>
      <c r="AB134" s="5">
        <f t="shared" si="82"/>
        <v>0</v>
      </c>
      <c r="AC134" s="5">
        <f t="shared" si="82"/>
        <v>0</v>
      </c>
    </row>
    <row r="135" spans="7:29" x14ac:dyDescent="0.35">
      <c r="G135" s="4" t="s">
        <v>29</v>
      </c>
      <c r="H135" s="5">
        <f t="shared" si="81"/>
        <v>0</v>
      </c>
      <c r="I135" s="5">
        <f t="shared" si="81"/>
        <v>0</v>
      </c>
      <c r="J135" s="5">
        <f t="shared" si="81"/>
        <v>0</v>
      </c>
      <c r="K135" s="5">
        <f t="shared" si="81"/>
        <v>0</v>
      </c>
      <c r="L135" s="5">
        <f t="shared" si="81"/>
        <v>0</v>
      </c>
      <c r="M135" s="5">
        <f t="shared" si="81"/>
        <v>0</v>
      </c>
      <c r="N135" s="5">
        <f t="shared" si="81"/>
        <v>0</v>
      </c>
      <c r="O135" s="5">
        <f t="shared" si="81"/>
        <v>0</v>
      </c>
      <c r="P135" s="5">
        <f t="shared" si="81"/>
        <v>0</v>
      </c>
      <c r="Q135" s="5">
        <f t="shared" si="81"/>
        <v>0</v>
      </c>
      <c r="R135" s="5">
        <f t="shared" si="81"/>
        <v>0</v>
      </c>
      <c r="S135" s="5">
        <f t="shared" si="81"/>
        <v>0</v>
      </c>
      <c r="T135" s="5">
        <f t="shared" si="81"/>
        <v>0</v>
      </c>
      <c r="U135" s="5">
        <f t="shared" si="81"/>
        <v>0</v>
      </c>
      <c r="V135" s="5">
        <f t="shared" si="81"/>
        <v>0</v>
      </c>
      <c r="W135" s="5">
        <f t="shared" si="81"/>
        <v>0</v>
      </c>
      <c r="X135" s="5">
        <f t="shared" si="82"/>
        <v>0</v>
      </c>
      <c r="Y135" s="5">
        <f t="shared" si="82"/>
        <v>0</v>
      </c>
      <c r="Z135" s="5">
        <f t="shared" si="82"/>
        <v>0</v>
      </c>
      <c r="AA135" s="5">
        <f t="shared" si="82"/>
        <v>0</v>
      </c>
      <c r="AB135" s="5">
        <f t="shared" si="82"/>
        <v>0</v>
      </c>
      <c r="AC135" s="5">
        <f t="shared" si="82"/>
        <v>0</v>
      </c>
    </row>
    <row r="136" spans="7:29" x14ac:dyDescent="0.35">
      <c r="G136" s="4" t="s">
        <v>118</v>
      </c>
      <c r="H136" s="5">
        <f t="shared" si="81"/>
        <v>0</v>
      </c>
      <c r="I136" s="5">
        <f t="shared" si="81"/>
        <v>0</v>
      </c>
      <c r="J136" s="5">
        <f t="shared" si="81"/>
        <v>0</v>
      </c>
      <c r="K136" s="5">
        <f t="shared" si="81"/>
        <v>0</v>
      </c>
      <c r="L136" s="5">
        <f t="shared" si="81"/>
        <v>0</v>
      </c>
      <c r="M136" s="5">
        <f t="shared" si="81"/>
        <v>0</v>
      </c>
      <c r="N136" s="5">
        <f t="shared" si="81"/>
        <v>0</v>
      </c>
      <c r="O136" s="5">
        <f t="shared" si="81"/>
        <v>0</v>
      </c>
      <c r="P136" s="5">
        <f t="shared" si="81"/>
        <v>0</v>
      </c>
      <c r="Q136" s="5">
        <f t="shared" si="81"/>
        <v>0</v>
      </c>
      <c r="R136" s="5">
        <f t="shared" si="81"/>
        <v>0</v>
      </c>
      <c r="S136" s="5">
        <f t="shared" si="81"/>
        <v>0</v>
      </c>
      <c r="T136" s="5">
        <f t="shared" si="81"/>
        <v>0</v>
      </c>
      <c r="U136" s="5">
        <f t="shared" si="81"/>
        <v>0</v>
      </c>
      <c r="V136" s="5">
        <f t="shared" si="81"/>
        <v>0</v>
      </c>
      <c r="W136" s="5">
        <f t="shared" si="81"/>
        <v>0</v>
      </c>
      <c r="X136" s="5">
        <f t="shared" si="82"/>
        <v>0</v>
      </c>
      <c r="Y136" s="5">
        <f t="shared" si="82"/>
        <v>0</v>
      </c>
      <c r="Z136" s="5">
        <f t="shared" si="82"/>
        <v>0</v>
      </c>
      <c r="AA136" s="5">
        <f t="shared" si="82"/>
        <v>0</v>
      </c>
      <c r="AB136" s="5">
        <f t="shared" si="82"/>
        <v>0</v>
      </c>
      <c r="AC136" s="5">
        <f t="shared" si="82"/>
        <v>0</v>
      </c>
    </row>
    <row r="137" spans="7:29" x14ac:dyDescent="0.35">
      <c r="G137" s="4" t="s">
        <v>46</v>
      </c>
      <c r="H137" s="5">
        <f t="shared" si="81"/>
        <v>0</v>
      </c>
      <c r="I137" s="5">
        <f t="shared" si="81"/>
        <v>0</v>
      </c>
      <c r="J137" s="5">
        <f t="shared" si="81"/>
        <v>0</v>
      </c>
      <c r="K137" s="5">
        <f t="shared" si="81"/>
        <v>0</v>
      </c>
      <c r="L137" s="5">
        <f t="shared" si="81"/>
        <v>0</v>
      </c>
      <c r="M137" s="5">
        <f t="shared" si="81"/>
        <v>0</v>
      </c>
      <c r="N137" s="5">
        <f t="shared" si="81"/>
        <v>0</v>
      </c>
      <c r="O137" s="5">
        <f t="shared" si="81"/>
        <v>0</v>
      </c>
      <c r="P137" s="5">
        <f t="shared" si="81"/>
        <v>0</v>
      </c>
      <c r="Q137" s="5">
        <f t="shared" si="81"/>
        <v>0</v>
      </c>
      <c r="R137" s="5">
        <f t="shared" si="81"/>
        <v>0</v>
      </c>
      <c r="S137" s="5">
        <f t="shared" si="81"/>
        <v>0</v>
      </c>
      <c r="T137" s="5">
        <f t="shared" si="81"/>
        <v>0</v>
      </c>
      <c r="U137" s="5">
        <f t="shared" si="81"/>
        <v>0</v>
      </c>
      <c r="V137" s="5">
        <f t="shared" si="81"/>
        <v>0</v>
      </c>
      <c r="W137" s="5">
        <f t="shared" si="81"/>
        <v>0</v>
      </c>
      <c r="X137" s="5">
        <f t="shared" si="82"/>
        <v>0</v>
      </c>
      <c r="Y137" s="5">
        <f t="shared" si="82"/>
        <v>0</v>
      </c>
      <c r="Z137" s="5">
        <f t="shared" si="82"/>
        <v>0</v>
      </c>
      <c r="AA137" s="5">
        <f t="shared" si="82"/>
        <v>0</v>
      </c>
      <c r="AB137" s="5">
        <f t="shared" si="82"/>
        <v>0</v>
      </c>
      <c r="AC137" s="5">
        <f t="shared" si="82"/>
        <v>0</v>
      </c>
    </row>
    <row r="138" spans="7:29" x14ac:dyDescent="0.35">
      <c r="G138" s="4" t="s">
        <v>125</v>
      </c>
      <c r="H138" s="5">
        <f t="shared" si="81"/>
        <v>0</v>
      </c>
      <c r="I138" s="5">
        <f t="shared" si="81"/>
        <v>0</v>
      </c>
      <c r="J138" s="5">
        <f t="shared" si="81"/>
        <v>0</v>
      </c>
      <c r="K138" s="5">
        <f t="shared" si="81"/>
        <v>0</v>
      </c>
      <c r="L138" s="5">
        <f t="shared" si="81"/>
        <v>0</v>
      </c>
      <c r="M138" s="5">
        <f t="shared" si="81"/>
        <v>0</v>
      </c>
      <c r="N138" s="5">
        <f t="shared" si="81"/>
        <v>0</v>
      </c>
      <c r="O138" s="5">
        <f t="shared" si="81"/>
        <v>0</v>
      </c>
      <c r="P138" s="5">
        <f t="shared" si="81"/>
        <v>0</v>
      </c>
      <c r="Q138" s="5">
        <f t="shared" si="81"/>
        <v>0</v>
      </c>
      <c r="R138" s="5">
        <f t="shared" si="81"/>
        <v>0</v>
      </c>
      <c r="S138" s="5">
        <f t="shared" si="81"/>
        <v>0</v>
      </c>
      <c r="T138" s="5">
        <f t="shared" si="81"/>
        <v>0</v>
      </c>
      <c r="U138" s="5">
        <f t="shared" si="81"/>
        <v>0</v>
      </c>
      <c r="V138" s="5">
        <f t="shared" si="81"/>
        <v>0</v>
      </c>
      <c r="W138" s="5">
        <f t="shared" si="81"/>
        <v>0</v>
      </c>
      <c r="X138" s="5">
        <f t="shared" si="82"/>
        <v>0</v>
      </c>
      <c r="Y138" s="5">
        <f t="shared" si="82"/>
        <v>0</v>
      </c>
      <c r="Z138" s="5">
        <f t="shared" si="82"/>
        <v>0</v>
      </c>
      <c r="AA138" s="5">
        <f t="shared" si="82"/>
        <v>0</v>
      </c>
      <c r="AB138" s="5">
        <f t="shared" si="82"/>
        <v>0</v>
      </c>
      <c r="AC138" s="5">
        <f t="shared" si="82"/>
        <v>0</v>
      </c>
    </row>
    <row r="139" spans="7:29" x14ac:dyDescent="0.35">
      <c r="G139" s="4" t="s">
        <v>53</v>
      </c>
      <c r="H139" s="5">
        <f t="shared" si="81"/>
        <v>0</v>
      </c>
      <c r="I139" s="5">
        <f t="shared" si="81"/>
        <v>0</v>
      </c>
      <c r="J139" s="5">
        <f t="shared" si="81"/>
        <v>0</v>
      </c>
      <c r="K139" s="5">
        <f t="shared" si="81"/>
        <v>0</v>
      </c>
      <c r="L139" s="5">
        <f t="shared" si="81"/>
        <v>0</v>
      </c>
      <c r="M139" s="5">
        <f t="shared" si="81"/>
        <v>0</v>
      </c>
      <c r="N139" s="5">
        <f t="shared" si="81"/>
        <v>0</v>
      </c>
      <c r="O139" s="5">
        <f t="shared" si="81"/>
        <v>0</v>
      </c>
      <c r="P139" s="5">
        <f t="shared" si="81"/>
        <v>0</v>
      </c>
      <c r="Q139" s="5">
        <f t="shared" si="81"/>
        <v>0</v>
      </c>
      <c r="R139" s="5">
        <f t="shared" si="81"/>
        <v>0</v>
      </c>
      <c r="S139" s="5">
        <f t="shared" si="81"/>
        <v>0</v>
      </c>
      <c r="T139" s="5">
        <f t="shared" si="81"/>
        <v>0</v>
      </c>
      <c r="U139" s="5">
        <f t="shared" si="81"/>
        <v>0</v>
      </c>
      <c r="V139" s="5">
        <f t="shared" si="81"/>
        <v>0</v>
      </c>
      <c r="W139" s="5">
        <f t="shared" si="81"/>
        <v>0</v>
      </c>
      <c r="X139" s="5">
        <f t="shared" si="82"/>
        <v>0</v>
      </c>
      <c r="Y139" s="5">
        <f t="shared" si="82"/>
        <v>0</v>
      </c>
      <c r="Z139" s="5">
        <f t="shared" si="82"/>
        <v>0</v>
      </c>
      <c r="AA139" s="5">
        <f t="shared" si="82"/>
        <v>0</v>
      </c>
      <c r="AB139" s="5">
        <f t="shared" si="82"/>
        <v>0</v>
      </c>
      <c r="AC139" s="5">
        <f t="shared" si="82"/>
        <v>0</v>
      </c>
    </row>
    <row r="140" spans="7:29" x14ac:dyDescent="0.35">
      <c r="G140" s="4" t="s">
        <v>43</v>
      </c>
      <c r="H140" s="5">
        <f t="shared" si="81"/>
        <v>0</v>
      </c>
      <c r="I140" s="5">
        <f t="shared" si="81"/>
        <v>0</v>
      </c>
      <c r="J140" s="5">
        <f t="shared" si="81"/>
        <v>0</v>
      </c>
      <c r="K140" s="5">
        <f t="shared" si="81"/>
        <v>0</v>
      </c>
      <c r="L140" s="5">
        <f t="shared" si="81"/>
        <v>0</v>
      </c>
      <c r="M140" s="5">
        <f t="shared" si="81"/>
        <v>0</v>
      </c>
      <c r="N140" s="5">
        <f t="shared" si="81"/>
        <v>0</v>
      </c>
      <c r="O140" s="5">
        <f t="shared" si="81"/>
        <v>0</v>
      </c>
      <c r="P140" s="5">
        <f t="shared" si="81"/>
        <v>0</v>
      </c>
      <c r="Q140" s="5">
        <f t="shared" si="81"/>
        <v>0</v>
      </c>
      <c r="R140" s="5">
        <f t="shared" si="81"/>
        <v>0</v>
      </c>
      <c r="S140" s="5">
        <f t="shared" si="81"/>
        <v>0</v>
      </c>
      <c r="T140" s="5">
        <f t="shared" si="81"/>
        <v>0</v>
      </c>
      <c r="U140" s="5">
        <f t="shared" si="81"/>
        <v>0</v>
      </c>
      <c r="V140" s="5">
        <f t="shared" si="81"/>
        <v>0</v>
      </c>
      <c r="W140" s="5">
        <f t="shared" si="81"/>
        <v>0</v>
      </c>
      <c r="X140" s="5">
        <f t="shared" si="82"/>
        <v>0</v>
      </c>
      <c r="Y140" s="5">
        <f t="shared" si="82"/>
        <v>0</v>
      </c>
      <c r="Z140" s="5">
        <f t="shared" si="82"/>
        <v>0</v>
      </c>
      <c r="AA140" s="5">
        <f t="shared" si="82"/>
        <v>0</v>
      </c>
      <c r="AB140" s="5">
        <f t="shared" si="82"/>
        <v>0</v>
      </c>
      <c r="AC140" s="5">
        <f t="shared" si="82"/>
        <v>0</v>
      </c>
    </row>
    <row r="141" spans="7:29" x14ac:dyDescent="0.35">
      <c r="G141" s="4" t="s">
        <v>173</v>
      </c>
      <c r="H141" s="5">
        <f t="shared" si="81"/>
        <v>0</v>
      </c>
      <c r="I141" s="5">
        <f t="shared" si="81"/>
        <v>0</v>
      </c>
      <c r="J141" s="5">
        <f t="shared" si="81"/>
        <v>0</v>
      </c>
      <c r="K141" s="5">
        <f t="shared" si="81"/>
        <v>0</v>
      </c>
      <c r="L141" s="5">
        <f t="shared" si="81"/>
        <v>0</v>
      </c>
      <c r="M141" s="5">
        <f t="shared" si="81"/>
        <v>0</v>
      </c>
      <c r="N141" s="5">
        <f t="shared" si="81"/>
        <v>0</v>
      </c>
      <c r="O141" s="5">
        <f t="shared" si="81"/>
        <v>0</v>
      </c>
      <c r="P141" s="5">
        <f t="shared" si="81"/>
        <v>0</v>
      </c>
      <c r="Q141" s="5">
        <f t="shared" si="81"/>
        <v>0</v>
      </c>
      <c r="R141" s="5">
        <f t="shared" si="81"/>
        <v>0</v>
      </c>
      <c r="S141" s="5">
        <f t="shared" si="81"/>
        <v>0</v>
      </c>
      <c r="T141" s="5">
        <f t="shared" si="81"/>
        <v>0</v>
      </c>
      <c r="U141" s="5">
        <f t="shared" si="81"/>
        <v>0</v>
      </c>
      <c r="V141" s="5">
        <f t="shared" si="81"/>
        <v>0</v>
      </c>
      <c r="W141" s="5">
        <f t="shared" si="81"/>
        <v>0</v>
      </c>
      <c r="X141" s="5">
        <f t="shared" si="82"/>
        <v>0</v>
      </c>
      <c r="Y141" s="5">
        <f t="shared" si="82"/>
        <v>0</v>
      </c>
      <c r="Z141" s="5">
        <f t="shared" si="82"/>
        <v>0</v>
      </c>
      <c r="AA141" s="5">
        <f t="shared" si="82"/>
        <v>0</v>
      </c>
      <c r="AB141" s="5">
        <f t="shared" si="82"/>
        <v>0</v>
      </c>
      <c r="AC141" s="5">
        <f t="shared" si="82"/>
        <v>0</v>
      </c>
    </row>
    <row r="142" spans="7:29" x14ac:dyDescent="0.35">
      <c r="G142" s="4" t="s">
        <v>101</v>
      </c>
      <c r="H142" s="5">
        <f t="shared" si="81"/>
        <v>0</v>
      </c>
      <c r="I142" s="5">
        <f t="shared" si="81"/>
        <v>0</v>
      </c>
      <c r="J142" s="5">
        <f t="shared" si="81"/>
        <v>0</v>
      </c>
      <c r="K142" s="5">
        <f t="shared" si="81"/>
        <v>0</v>
      </c>
      <c r="L142" s="5">
        <f t="shared" si="81"/>
        <v>0</v>
      </c>
      <c r="M142" s="5">
        <f t="shared" si="81"/>
        <v>0</v>
      </c>
      <c r="N142" s="5">
        <f t="shared" si="81"/>
        <v>0</v>
      </c>
      <c r="O142" s="5">
        <f t="shared" si="81"/>
        <v>0</v>
      </c>
      <c r="P142" s="5">
        <f t="shared" si="81"/>
        <v>0</v>
      </c>
      <c r="Q142" s="5">
        <f t="shared" si="81"/>
        <v>0</v>
      </c>
      <c r="R142" s="5">
        <f t="shared" si="81"/>
        <v>0</v>
      </c>
      <c r="S142" s="5">
        <f t="shared" si="81"/>
        <v>0</v>
      </c>
      <c r="T142" s="5">
        <f t="shared" si="81"/>
        <v>0</v>
      </c>
      <c r="U142" s="5">
        <f t="shared" si="81"/>
        <v>0</v>
      </c>
      <c r="V142" s="5">
        <f t="shared" si="81"/>
        <v>0</v>
      </c>
      <c r="W142" s="5">
        <f t="shared" si="81"/>
        <v>0</v>
      </c>
      <c r="X142" s="5">
        <f t="shared" si="82"/>
        <v>0</v>
      </c>
      <c r="Y142" s="5">
        <f t="shared" si="82"/>
        <v>0</v>
      </c>
      <c r="Z142" s="5">
        <f t="shared" si="82"/>
        <v>0</v>
      </c>
      <c r="AA142" s="5">
        <f t="shared" si="82"/>
        <v>0</v>
      </c>
      <c r="AB142" s="5">
        <f t="shared" si="82"/>
        <v>0</v>
      </c>
      <c r="AC142" s="5">
        <f t="shared" si="82"/>
        <v>0</v>
      </c>
    </row>
    <row r="143" spans="7:29" x14ac:dyDescent="0.35">
      <c r="G143" s="33" t="s">
        <v>28</v>
      </c>
      <c r="H143" s="23">
        <f t="shared" ref="H143:AC143" si="83">SUM(H134:H142)</f>
        <v>0</v>
      </c>
      <c r="I143" s="23">
        <f t="shared" si="83"/>
        <v>0</v>
      </c>
      <c r="J143" s="23">
        <f t="shared" si="83"/>
        <v>0</v>
      </c>
      <c r="K143" s="23">
        <f t="shared" si="83"/>
        <v>0</v>
      </c>
      <c r="L143" s="23">
        <f t="shared" si="83"/>
        <v>0</v>
      </c>
      <c r="M143" s="23">
        <f t="shared" si="83"/>
        <v>0</v>
      </c>
      <c r="N143" s="23">
        <f t="shared" si="83"/>
        <v>0</v>
      </c>
      <c r="O143" s="23">
        <f t="shared" si="83"/>
        <v>0</v>
      </c>
      <c r="P143" s="23">
        <f t="shared" si="83"/>
        <v>0</v>
      </c>
      <c r="Q143" s="23">
        <f t="shared" si="83"/>
        <v>0</v>
      </c>
      <c r="R143" s="23">
        <f t="shared" si="83"/>
        <v>0</v>
      </c>
      <c r="S143" s="23">
        <f t="shared" si="83"/>
        <v>0</v>
      </c>
      <c r="T143" s="23">
        <f t="shared" si="83"/>
        <v>0</v>
      </c>
      <c r="U143" s="23">
        <f t="shared" si="83"/>
        <v>0</v>
      </c>
      <c r="V143" s="23">
        <f t="shared" si="83"/>
        <v>0</v>
      </c>
      <c r="W143" s="23">
        <f t="shared" si="83"/>
        <v>0</v>
      </c>
      <c r="X143" s="23">
        <f t="shared" si="83"/>
        <v>0</v>
      </c>
      <c r="Y143" s="23">
        <f t="shared" si="83"/>
        <v>0</v>
      </c>
      <c r="Z143" s="23">
        <f t="shared" si="83"/>
        <v>0</v>
      </c>
      <c r="AA143" s="23">
        <f t="shared" si="83"/>
        <v>0</v>
      </c>
      <c r="AB143" s="23">
        <f t="shared" si="83"/>
        <v>0</v>
      </c>
      <c r="AC143" s="23">
        <f t="shared" si="83"/>
        <v>0</v>
      </c>
    </row>
    <row r="145" spans="7:29" x14ac:dyDescent="0.35">
      <c r="G145" s="110" t="s">
        <v>174</v>
      </c>
      <c r="H145" s="111"/>
      <c r="I145" s="111"/>
      <c r="J145" s="111"/>
      <c r="K145" s="111"/>
      <c r="L145" s="111"/>
      <c r="M145" s="111"/>
      <c r="N145" s="111"/>
      <c r="O145" s="111"/>
      <c r="P145" s="111"/>
      <c r="Q145" s="111"/>
      <c r="R145" s="111"/>
      <c r="S145" s="111"/>
      <c r="T145" s="111"/>
      <c r="U145" s="111"/>
      <c r="V145" s="111"/>
      <c r="W145" s="111"/>
      <c r="X145" s="111"/>
      <c r="Y145" s="111"/>
      <c r="Z145" s="111"/>
      <c r="AA145" s="111"/>
      <c r="AB145" s="68"/>
      <c r="AC145" s="68"/>
    </row>
    <row r="146" spans="7:29" x14ac:dyDescent="0.35">
      <c r="G146" s="4" t="s">
        <v>48</v>
      </c>
      <c r="H146" s="49">
        <f t="shared" ref="H146:Q146" si="84">H134</f>
        <v>0</v>
      </c>
      <c r="I146" s="49">
        <f t="shared" si="84"/>
        <v>0</v>
      </c>
      <c r="J146" s="49">
        <f t="shared" si="84"/>
        <v>0</v>
      </c>
      <c r="K146" s="49">
        <f t="shared" si="84"/>
        <v>0</v>
      </c>
      <c r="L146" s="49">
        <f t="shared" si="84"/>
        <v>0</v>
      </c>
      <c r="M146" s="49">
        <f t="shared" si="84"/>
        <v>0</v>
      </c>
      <c r="N146" s="49">
        <f t="shared" si="84"/>
        <v>0</v>
      </c>
      <c r="O146" s="49">
        <f t="shared" si="84"/>
        <v>0</v>
      </c>
      <c r="P146" s="49">
        <f t="shared" si="84"/>
        <v>0</v>
      </c>
      <c r="Q146" s="49">
        <f t="shared" si="84"/>
        <v>0</v>
      </c>
      <c r="R146" s="49">
        <f>R134</f>
        <v>0</v>
      </c>
      <c r="S146" s="49">
        <f t="shared" ref="S146:AB146" si="85">S134</f>
        <v>0</v>
      </c>
      <c r="T146" s="49">
        <f t="shared" si="85"/>
        <v>0</v>
      </c>
      <c r="U146" s="49">
        <f t="shared" si="85"/>
        <v>0</v>
      </c>
      <c r="V146" s="49">
        <f t="shared" si="85"/>
        <v>0</v>
      </c>
      <c r="W146" s="49">
        <f t="shared" si="85"/>
        <v>0</v>
      </c>
      <c r="X146" s="49">
        <f t="shared" si="85"/>
        <v>0</v>
      </c>
      <c r="Y146" s="49">
        <f t="shared" si="85"/>
        <v>0</v>
      </c>
      <c r="Z146" s="49">
        <f t="shared" si="85"/>
        <v>0</v>
      </c>
      <c r="AA146" s="49">
        <f t="shared" si="85"/>
        <v>0</v>
      </c>
      <c r="AB146" s="49">
        <f t="shared" si="85"/>
        <v>0</v>
      </c>
      <c r="AC146" s="49">
        <f>AC134</f>
        <v>0</v>
      </c>
    </row>
    <row r="147" spans="7:29" x14ac:dyDescent="0.35">
      <c r="G147" s="4" t="s">
        <v>175</v>
      </c>
      <c r="H147" s="49">
        <f t="shared" ref="H147:Q147" si="86">H135+H136</f>
        <v>0</v>
      </c>
      <c r="I147" s="49">
        <f t="shared" si="86"/>
        <v>0</v>
      </c>
      <c r="J147" s="49">
        <f t="shared" si="86"/>
        <v>0</v>
      </c>
      <c r="K147" s="49">
        <f t="shared" si="86"/>
        <v>0</v>
      </c>
      <c r="L147" s="49">
        <f t="shared" si="86"/>
        <v>0</v>
      </c>
      <c r="M147" s="49">
        <f t="shared" si="86"/>
        <v>0</v>
      </c>
      <c r="N147" s="49">
        <f t="shared" si="86"/>
        <v>0</v>
      </c>
      <c r="O147" s="49">
        <f t="shared" si="86"/>
        <v>0</v>
      </c>
      <c r="P147" s="49">
        <f t="shared" si="86"/>
        <v>0</v>
      </c>
      <c r="Q147" s="49">
        <f t="shared" si="86"/>
        <v>0</v>
      </c>
      <c r="R147" s="49">
        <f>R135+R136</f>
        <v>0</v>
      </c>
      <c r="S147" s="49">
        <f t="shared" ref="S147:AB147" si="87">S135+S136</f>
        <v>0</v>
      </c>
      <c r="T147" s="49">
        <f t="shared" si="87"/>
        <v>0</v>
      </c>
      <c r="U147" s="49">
        <f t="shared" si="87"/>
        <v>0</v>
      </c>
      <c r="V147" s="49">
        <f t="shared" si="87"/>
        <v>0</v>
      </c>
      <c r="W147" s="49">
        <f t="shared" si="87"/>
        <v>0</v>
      </c>
      <c r="X147" s="49">
        <f t="shared" si="87"/>
        <v>0</v>
      </c>
      <c r="Y147" s="49">
        <f t="shared" si="87"/>
        <v>0</v>
      </c>
      <c r="Z147" s="49">
        <f t="shared" si="87"/>
        <v>0</v>
      </c>
      <c r="AA147" s="49">
        <f t="shared" si="87"/>
        <v>0</v>
      </c>
      <c r="AB147" s="49">
        <f t="shared" si="87"/>
        <v>0</v>
      </c>
      <c r="AC147" s="49">
        <f>AC135+AC136</f>
        <v>0</v>
      </c>
    </row>
    <row r="148" spans="7:29" x14ac:dyDescent="0.35">
      <c r="G148" s="4" t="s">
        <v>46</v>
      </c>
      <c r="H148" s="49">
        <f t="shared" ref="H148:Q151" si="88">H137</f>
        <v>0</v>
      </c>
      <c r="I148" s="49">
        <f t="shared" si="88"/>
        <v>0</v>
      </c>
      <c r="J148" s="49">
        <f t="shared" si="88"/>
        <v>0</v>
      </c>
      <c r="K148" s="49">
        <f t="shared" si="88"/>
        <v>0</v>
      </c>
      <c r="L148" s="49">
        <f t="shared" si="88"/>
        <v>0</v>
      </c>
      <c r="M148" s="49">
        <f t="shared" si="88"/>
        <v>0</v>
      </c>
      <c r="N148" s="49">
        <f t="shared" si="88"/>
        <v>0</v>
      </c>
      <c r="O148" s="49">
        <f t="shared" si="88"/>
        <v>0</v>
      </c>
      <c r="P148" s="49">
        <f t="shared" si="88"/>
        <v>0</v>
      </c>
      <c r="Q148" s="49">
        <f t="shared" si="88"/>
        <v>0</v>
      </c>
      <c r="R148" s="49">
        <f>R137</f>
        <v>0</v>
      </c>
      <c r="S148" s="49">
        <f t="shared" ref="S148:AB151" si="89">S137</f>
        <v>0</v>
      </c>
      <c r="T148" s="49">
        <f t="shared" si="89"/>
        <v>0</v>
      </c>
      <c r="U148" s="49">
        <f t="shared" si="89"/>
        <v>0</v>
      </c>
      <c r="V148" s="49">
        <f t="shared" si="89"/>
        <v>0</v>
      </c>
      <c r="W148" s="49">
        <f t="shared" si="89"/>
        <v>0</v>
      </c>
      <c r="X148" s="49">
        <f t="shared" si="89"/>
        <v>0</v>
      </c>
      <c r="Y148" s="49">
        <f t="shared" si="89"/>
        <v>0</v>
      </c>
      <c r="Z148" s="49">
        <f t="shared" si="89"/>
        <v>0</v>
      </c>
      <c r="AA148" s="49">
        <f t="shared" si="89"/>
        <v>0</v>
      </c>
      <c r="AB148" s="49">
        <f t="shared" si="89"/>
        <v>0</v>
      </c>
      <c r="AC148" s="49">
        <f>AC137</f>
        <v>0</v>
      </c>
    </row>
    <row r="149" spans="7:29" x14ac:dyDescent="0.35">
      <c r="G149" s="4" t="s">
        <v>125</v>
      </c>
      <c r="H149" s="49">
        <f t="shared" si="88"/>
        <v>0</v>
      </c>
      <c r="I149" s="49">
        <f t="shared" si="88"/>
        <v>0</v>
      </c>
      <c r="J149" s="49">
        <f t="shared" si="88"/>
        <v>0</v>
      </c>
      <c r="K149" s="49">
        <f t="shared" si="88"/>
        <v>0</v>
      </c>
      <c r="L149" s="49">
        <f t="shared" si="88"/>
        <v>0</v>
      </c>
      <c r="M149" s="49">
        <f t="shared" si="88"/>
        <v>0</v>
      </c>
      <c r="N149" s="49">
        <f t="shared" si="88"/>
        <v>0</v>
      </c>
      <c r="O149" s="49">
        <f t="shared" si="88"/>
        <v>0</v>
      </c>
      <c r="P149" s="49">
        <f t="shared" si="88"/>
        <v>0</v>
      </c>
      <c r="Q149" s="49">
        <f t="shared" si="88"/>
        <v>0</v>
      </c>
      <c r="R149" s="49">
        <f>R138</f>
        <v>0</v>
      </c>
      <c r="S149" s="49">
        <f t="shared" si="89"/>
        <v>0</v>
      </c>
      <c r="T149" s="49">
        <f t="shared" si="89"/>
        <v>0</v>
      </c>
      <c r="U149" s="49">
        <f t="shared" si="89"/>
        <v>0</v>
      </c>
      <c r="V149" s="49">
        <f t="shared" si="89"/>
        <v>0</v>
      </c>
      <c r="W149" s="49">
        <f t="shared" si="89"/>
        <v>0</v>
      </c>
      <c r="X149" s="49">
        <f t="shared" si="89"/>
        <v>0</v>
      </c>
      <c r="Y149" s="49">
        <f t="shared" si="89"/>
        <v>0</v>
      </c>
      <c r="Z149" s="49">
        <f t="shared" si="89"/>
        <v>0</v>
      </c>
      <c r="AA149" s="49">
        <f t="shared" si="89"/>
        <v>0</v>
      </c>
      <c r="AB149" s="49">
        <f t="shared" si="89"/>
        <v>0</v>
      </c>
      <c r="AC149" s="49">
        <f>AC138</f>
        <v>0</v>
      </c>
    </row>
    <row r="150" spans="7:29" x14ac:dyDescent="0.35">
      <c r="G150" s="4" t="s">
        <v>53</v>
      </c>
      <c r="H150" s="49">
        <f t="shared" si="88"/>
        <v>0</v>
      </c>
      <c r="I150" s="49">
        <f t="shared" si="88"/>
        <v>0</v>
      </c>
      <c r="J150" s="49">
        <f t="shared" si="88"/>
        <v>0</v>
      </c>
      <c r="K150" s="49">
        <f t="shared" si="88"/>
        <v>0</v>
      </c>
      <c r="L150" s="49">
        <f t="shared" si="88"/>
        <v>0</v>
      </c>
      <c r="M150" s="49">
        <f t="shared" si="88"/>
        <v>0</v>
      </c>
      <c r="N150" s="49">
        <f t="shared" si="88"/>
        <v>0</v>
      </c>
      <c r="O150" s="49">
        <f t="shared" si="88"/>
        <v>0</v>
      </c>
      <c r="P150" s="49">
        <f t="shared" si="88"/>
        <v>0</v>
      </c>
      <c r="Q150" s="49">
        <f t="shared" si="88"/>
        <v>0</v>
      </c>
      <c r="R150" s="49">
        <f>R139</f>
        <v>0</v>
      </c>
      <c r="S150" s="49">
        <f t="shared" si="89"/>
        <v>0</v>
      </c>
      <c r="T150" s="49">
        <f t="shared" si="89"/>
        <v>0</v>
      </c>
      <c r="U150" s="49">
        <f t="shared" si="89"/>
        <v>0</v>
      </c>
      <c r="V150" s="49">
        <f t="shared" si="89"/>
        <v>0</v>
      </c>
      <c r="W150" s="49">
        <f t="shared" si="89"/>
        <v>0</v>
      </c>
      <c r="X150" s="49">
        <f t="shared" si="89"/>
        <v>0</v>
      </c>
      <c r="Y150" s="49">
        <f t="shared" si="89"/>
        <v>0</v>
      </c>
      <c r="Z150" s="49">
        <f t="shared" si="89"/>
        <v>0</v>
      </c>
      <c r="AA150" s="49">
        <f t="shared" si="89"/>
        <v>0</v>
      </c>
      <c r="AB150" s="49">
        <f t="shared" si="89"/>
        <v>0</v>
      </c>
      <c r="AC150" s="49">
        <f>AC139</f>
        <v>0</v>
      </c>
    </row>
    <row r="151" spans="7:29" x14ac:dyDescent="0.35">
      <c r="G151" s="4" t="s">
        <v>43</v>
      </c>
      <c r="H151" s="49">
        <f t="shared" si="88"/>
        <v>0</v>
      </c>
      <c r="I151" s="49">
        <f t="shared" si="88"/>
        <v>0</v>
      </c>
      <c r="J151" s="49">
        <f t="shared" si="88"/>
        <v>0</v>
      </c>
      <c r="K151" s="49">
        <f t="shared" si="88"/>
        <v>0</v>
      </c>
      <c r="L151" s="49">
        <f t="shared" si="88"/>
        <v>0</v>
      </c>
      <c r="M151" s="49">
        <f t="shared" si="88"/>
        <v>0</v>
      </c>
      <c r="N151" s="49">
        <f t="shared" si="88"/>
        <v>0</v>
      </c>
      <c r="O151" s="49">
        <f t="shared" si="88"/>
        <v>0</v>
      </c>
      <c r="P151" s="49">
        <f t="shared" si="88"/>
        <v>0</v>
      </c>
      <c r="Q151" s="49">
        <f t="shared" si="88"/>
        <v>0</v>
      </c>
      <c r="R151" s="49">
        <f>R140</f>
        <v>0</v>
      </c>
      <c r="S151" s="49">
        <f t="shared" si="89"/>
        <v>0</v>
      </c>
      <c r="T151" s="49">
        <f t="shared" si="89"/>
        <v>0</v>
      </c>
      <c r="U151" s="49">
        <f t="shared" si="89"/>
        <v>0</v>
      </c>
      <c r="V151" s="49">
        <f t="shared" si="89"/>
        <v>0</v>
      </c>
      <c r="W151" s="49">
        <f t="shared" si="89"/>
        <v>0</v>
      </c>
      <c r="X151" s="49">
        <f t="shared" si="89"/>
        <v>0</v>
      </c>
      <c r="Y151" s="49">
        <f t="shared" si="89"/>
        <v>0</v>
      </c>
      <c r="Z151" s="49">
        <f t="shared" si="89"/>
        <v>0</v>
      </c>
      <c r="AA151" s="49">
        <f t="shared" si="89"/>
        <v>0</v>
      </c>
      <c r="AB151" s="49">
        <f t="shared" si="89"/>
        <v>0</v>
      </c>
      <c r="AC151" s="49">
        <f>AC140</f>
        <v>0</v>
      </c>
    </row>
    <row r="152" spans="7:29" x14ac:dyDescent="0.35">
      <c r="G152" s="4" t="s">
        <v>176</v>
      </c>
      <c r="H152" s="49">
        <f>H142+H141</f>
        <v>0</v>
      </c>
      <c r="I152" s="49">
        <f t="shared" ref="I152:AC152" si="90">I142+I141</f>
        <v>0</v>
      </c>
      <c r="J152" s="49">
        <f t="shared" si="90"/>
        <v>0</v>
      </c>
      <c r="K152" s="49">
        <f t="shared" si="90"/>
        <v>0</v>
      </c>
      <c r="L152" s="49">
        <f t="shared" si="90"/>
        <v>0</v>
      </c>
      <c r="M152" s="49">
        <f t="shared" si="90"/>
        <v>0</v>
      </c>
      <c r="N152" s="49">
        <f t="shared" si="90"/>
        <v>0</v>
      </c>
      <c r="O152" s="49">
        <f t="shared" si="90"/>
        <v>0</v>
      </c>
      <c r="P152" s="49">
        <f t="shared" si="90"/>
        <v>0</v>
      </c>
      <c r="Q152" s="49">
        <f t="shared" si="90"/>
        <v>0</v>
      </c>
      <c r="R152" s="49">
        <f t="shared" si="90"/>
        <v>0</v>
      </c>
      <c r="S152" s="49">
        <f t="shared" si="90"/>
        <v>0</v>
      </c>
      <c r="T152" s="49">
        <f t="shared" si="90"/>
        <v>0</v>
      </c>
      <c r="U152" s="49">
        <f t="shared" si="90"/>
        <v>0</v>
      </c>
      <c r="V152" s="49">
        <f t="shared" si="90"/>
        <v>0</v>
      </c>
      <c r="W152" s="49">
        <f t="shared" si="90"/>
        <v>0</v>
      </c>
      <c r="X152" s="49">
        <f t="shared" si="90"/>
        <v>0</v>
      </c>
      <c r="Y152" s="49">
        <f t="shared" si="90"/>
        <v>0</v>
      </c>
      <c r="Z152" s="49">
        <f t="shared" si="90"/>
        <v>0</v>
      </c>
      <c r="AA152" s="49">
        <f t="shared" si="90"/>
        <v>0</v>
      </c>
      <c r="AB152" s="49">
        <f t="shared" si="90"/>
        <v>0</v>
      </c>
      <c r="AC152" s="49">
        <f t="shared" si="90"/>
        <v>0</v>
      </c>
    </row>
    <row r="153" spans="7:29" x14ac:dyDescent="0.35">
      <c r="G153" s="33" t="s">
        <v>28</v>
      </c>
      <c r="H153" s="49">
        <f>SUM(H146:H152)</f>
        <v>0</v>
      </c>
      <c r="I153" s="49">
        <f t="shared" ref="I153:AC153" si="91">SUM(I146:I152)</f>
        <v>0</v>
      </c>
      <c r="J153" s="49">
        <f t="shared" si="91"/>
        <v>0</v>
      </c>
      <c r="K153" s="49">
        <f t="shared" si="91"/>
        <v>0</v>
      </c>
      <c r="L153" s="49">
        <f t="shared" si="91"/>
        <v>0</v>
      </c>
      <c r="M153" s="49">
        <f t="shared" si="91"/>
        <v>0</v>
      </c>
      <c r="N153" s="49">
        <f t="shared" si="91"/>
        <v>0</v>
      </c>
      <c r="O153" s="49">
        <f t="shared" si="91"/>
        <v>0</v>
      </c>
      <c r="P153" s="49">
        <f t="shared" si="91"/>
        <v>0</v>
      </c>
      <c r="Q153" s="49">
        <f t="shared" si="91"/>
        <v>0</v>
      </c>
      <c r="R153" s="49">
        <f t="shared" si="91"/>
        <v>0</v>
      </c>
      <c r="S153" s="49">
        <f t="shared" si="91"/>
        <v>0</v>
      </c>
      <c r="T153" s="49">
        <f t="shared" si="91"/>
        <v>0</v>
      </c>
      <c r="U153" s="49">
        <f t="shared" si="91"/>
        <v>0</v>
      </c>
      <c r="V153" s="49">
        <f t="shared" si="91"/>
        <v>0</v>
      </c>
      <c r="W153" s="49">
        <f t="shared" si="91"/>
        <v>0</v>
      </c>
      <c r="X153" s="49">
        <f t="shared" si="91"/>
        <v>0</v>
      </c>
      <c r="Y153" s="49">
        <f t="shared" si="91"/>
        <v>0</v>
      </c>
      <c r="Z153" s="49">
        <f t="shared" si="91"/>
        <v>0</v>
      </c>
      <c r="AA153" s="49">
        <f t="shared" si="91"/>
        <v>0</v>
      </c>
      <c r="AB153" s="49">
        <f t="shared" si="91"/>
        <v>0</v>
      </c>
      <c r="AC153" s="49">
        <f t="shared" si="91"/>
        <v>0</v>
      </c>
    </row>
    <row r="155" spans="7:29" x14ac:dyDescent="0.35">
      <c r="G155" s="112" t="s">
        <v>169</v>
      </c>
      <c r="H155" s="112"/>
      <c r="I155" s="112"/>
      <c r="J155" s="112"/>
      <c r="K155" s="112"/>
      <c r="L155" s="112"/>
      <c r="M155" s="112"/>
      <c r="N155" s="112"/>
      <c r="O155" s="112"/>
      <c r="P155" s="112"/>
      <c r="Q155" s="112"/>
      <c r="R155" s="112"/>
      <c r="S155" s="112"/>
      <c r="T155" s="112"/>
      <c r="U155" s="112"/>
      <c r="V155" s="112"/>
      <c r="W155" s="112"/>
      <c r="X155" s="112"/>
      <c r="Y155" s="112"/>
      <c r="Z155" s="112"/>
      <c r="AA155" s="112"/>
      <c r="AB155" s="69"/>
      <c r="AC155" s="69"/>
    </row>
    <row r="156" spans="7:29" x14ac:dyDescent="0.35">
      <c r="G156" s="4" t="s">
        <v>48</v>
      </c>
      <c r="H156" s="57" t="e">
        <f t="shared" ref="H156:Q163" si="92">H146/H$207</f>
        <v>#N/A</v>
      </c>
      <c r="I156" s="57" t="e">
        <f t="shared" si="92"/>
        <v>#N/A</v>
      </c>
      <c r="J156" s="57" t="e">
        <f t="shared" si="92"/>
        <v>#N/A</v>
      </c>
      <c r="K156" s="57" t="e">
        <f t="shared" si="92"/>
        <v>#N/A</v>
      </c>
      <c r="L156" s="57" t="e">
        <f t="shared" si="92"/>
        <v>#N/A</v>
      </c>
      <c r="M156" s="57" t="e">
        <f t="shared" si="92"/>
        <v>#N/A</v>
      </c>
      <c r="N156" s="57" t="e">
        <f t="shared" si="92"/>
        <v>#N/A</v>
      </c>
      <c r="O156" s="57" t="e">
        <f t="shared" si="92"/>
        <v>#N/A</v>
      </c>
      <c r="P156" s="57">
        <f t="shared" si="92"/>
        <v>0</v>
      </c>
      <c r="Q156" s="57">
        <f t="shared" si="92"/>
        <v>0</v>
      </c>
      <c r="R156" s="57">
        <f>R$146/R$207</f>
        <v>0</v>
      </c>
      <c r="S156" s="57">
        <f t="shared" ref="S156:AC156" si="93">S$146/S$207</f>
        <v>0</v>
      </c>
      <c r="T156" s="57">
        <f t="shared" si="93"/>
        <v>0</v>
      </c>
      <c r="U156" s="57">
        <f t="shared" si="93"/>
        <v>0</v>
      </c>
      <c r="V156" s="57">
        <f t="shared" si="93"/>
        <v>0</v>
      </c>
      <c r="W156" s="57">
        <f t="shared" si="93"/>
        <v>0</v>
      </c>
      <c r="X156" s="57">
        <f t="shared" si="93"/>
        <v>0</v>
      </c>
      <c r="Y156" s="57">
        <f t="shared" si="93"/>
        <v>0</v>
      </c>
      <c r="Z156" s="57">
        <f t="shared" si="93"/>
        <v>0</v>
      </c>
      <c r="AA156" s="57">
        <f t="shared" si="93"/>
        <v>0</v>
      </c>
      <c r="AB156" s="57">
        <f t="shared" si="93"/>
        <v>0</v>
      </c>
      <c r="AC156" s="57">
        <f t="shared" si="93"/>
        <v>0</v>
      </c>
    </row>
    <row r="157" spans="7:29" x14ac:dyDescent="0.35">
      <c r="G157" s="4" t="s">
        <v>175</v>
      </c>
      <c r="H157" s="57" t="e">
        <f t="shared" si="92"/>
        <v>#N/A</v>
      </c>
      <c r="I157" s="57" t="e">
        <f t="shared" si="92"/>
        <v>#N/A</v>
      </c>
      <c r="J157" s="57" t="e">
        <f t="shared" si="92"/>
        <v>#N/A</v>
      </c>
      <c r="K157" s="57" t="e">
        <f t="shared" si="92"/>
        <v>#N/A</v>
      </c>
      <c r="L157" s="57" t="e">
        <f t="shared" si="92"/>
        <v>#N/A</v>
      </c>
      <c r="M157" s="57" t="e">
        <f t="shared" si="92"/>
        <v>#N/A</v>
      </c>
      <c r="N157" s="57" t="e">
        <f t="shared" si="92"/>
        <v>#N/A</v>
      </c>
      <c r="O157" s="57" t="e">
        <f t="shared" si="92"/>
        <v>#N/A</v>
      </c>
      <c r="P157" s="57">
        <f t="shared" si="92"/>
        <v>0</v>
      </c>
      <c r="Q157" s="57">
        <f t="shared" si="92"/>
        <v>0</v>
      </c>
      <c r="R157" s="57">
        <f>R$147/R$207</f>
        <v>0</v>
      </c>
      <c r="S157" s="57">
        <f t="shared" ref="S157:AB157" si="94">S$147/S$207</f>
        <v>0</v>
      </c>
      <c r="T157" s="57">
        <f t="shared" si="94"/>
        <v>0</v>
      </c>
      <c r="U157" s="57">
        <f t="shared" si="94"/>
        <v>0</v>
      </c>
      <c r="V157" s="57">
        <f t="shared" si="94"/>
        <v>0</v>
      </c>
      <c r="W157" s="57">
        <f t="shared" si="94"/>
        <v>0</v>
      </c>
      <c r="X157" s="57">
        <f t="shared" si="94"/>
        <v>0</v>
      </c>
      <c r="Y157" s="57">
        <f t="shared" si="94"/>
        <v>0</v>
      </c>
      <c r="Z157" s="57">
        <f t="shared" si="94"/>
        <v>0</v>
      </c>
      <c r="AA157" s="57">
        <f t="shared" si="94"/>
        <v>0</v>
      </c>
      <c r="AB157" s="57">
        <f t="shared" si="94"/>
        <v>0</v>
      </c>
      <c r="AC157" s="57">
        <f>AC$147/AC$207</f>
        <v>0</v>
      </c>
    </row>
    <row r="158" spans="7:29" x14ac:dyDescent="0.35">
      <c r="G158" s="4" t="s">
        <v>46</v>
      </c>
      <c r="H158" s="57" t="e">
        <f t="shared" si="92"/>
        <v>#N/A</v>
      </c>
      <c r="I158" s="57" t="e">
        <f t="shared" si="92"/>
        <v>#N/A</v>
      </c>
      <c r="J158" s="57" t="e">
        <f t="shared" si="92"/>
        <v>#N/A</v>
      </c>
      <c r="K158" s="57" t="e">
        <f t="shared" si="92"/>
        <v>#N/A</v>
      </c>
      <c r="L158" s="57" t="e">
        <f t="shared" si="92"/>
        <v>#N/A</v>
      </c>
      <c r="M158" s="57" t="e">
        <f t="shared" si="92"/>
        <v>#N/A</v>
      </c>
      <c r="N158" s="57" t="e">
        <f t="shared" si="92"/>
        <v>#N/A</v>
      </c>
      <c r="O158" s="57" t="e">
        <f t="shared" si="92"/>
        <v>#N/A</v>
      </c>
      <c r="P158" s="57">
        <f t="shared" si="92"/>
        <v>0</v>
      </c>
      <c r="Q158" s="57">
        <f t="shared" si="92"/>
        <v>0</v>
      </c>
      <c r="R158" s="57">
        <f>R$148/R$207</f>
        <v>0</v>
      </c>
      <c r="S158" s="57">
        <f t="shared" ref="S158:AC158" si="95">S$148/S$207</f>
        <v>0</v>
      </c>
      <c r="T158" s="57">
        <f t="shared" si="95"/>
        <v>0</v>
      </c>
      <c r="U158" s="57">
        <f t="shared" si="95"/>
        <v>0</v>
      </c>
      <c r="V158" s="57">
        <f t="shared" si="95"/>
        <v>0</v>
      </c>
      <c r="W158" s="57">
        <f t="shared" si="95"/>
        <v>0</v>
      </c>
      <c r="X158" s="57">
        <f t="shared" si="95"/>
        <v>0</v>
      </c>
      <c r="Y158" s="57">
        <f t="shared" si="95"/>
        <v>0</v>
      </c>
      <c r="Z158" s="57">
        <f t="shared" si="95"/>
        <v>0</v>
      </c>
      <c r="AA158" s="57">
        <f t="shared" si="95"/>
        <v>0</v>
      </c>
      <c r="AB158" s="57">
        <f t="shared" si="95"/>
        <v>0</v>
      </c>
      <c r="AC158" s="57">
        <f t="shared" si="95"/>
        <v>0</v>
      </c>
    </row>
    <row r="159" spans="7:29" x14ac:dyDescent="0.35">
      <c r="G159" s="4" t="s">
        <v>125</v>
      </c>
      <c r="H159" s="57" t="e">
        <f t="shared" si="92"/>
        <v>#N/A</v>
      </c>
      <c r="I159" s="57" t="e">
        <f t="shared" si="92"/>
        <v>#N/A</v>
      </c>
      <c r="J159" s="57" t="e">
        <f t="shared" si="92"/>
        <v>#N/A</v>
      </c>
      <c r="K159" s="57" t="e">
        <f t="shared" si="92"/>
        <v>#N/A</v>
      </c>
      <c r="L159" s="57" t="e">
        <f t="shared" si="92"/>
        <v>#N/A</v>
      </c>
      <c r="M159" s="57" t="e">
        <f t="shared" si="92"/>
        <v>#N/A</v>
      </c>
      <c r="N159" s="57" t="e">
        <f t="shared" si="92"/>
        <v>#N/A</v>
      </c>
      <c r="O159" s="57" t="e">
        <f t="shared" si="92"/>
        <v>#N/A</v>
      </c>
      <c r="P159" s="57">
        <f t="shared" si="92"/>
        <v>0</v>
      </c>
      <c r="Q159" s="57">
        <f t="shared" si="92"/>
        <v>0</v>
      </c>
      <c r="R159" s="57">
        <f>R$149/R$207</f>
        <v>0</v>
      </c>
      <c r="S159" s="57">
        <f t="shared" ref="S159:AC159" si="96">S$149/S$207</f>
        <v>0</v>
      </c>
      <c r="T159" s="57">
        <f t="shared" si="96"/>
        <v>0</v>
      </c>
      <c r="U159" s="57">
        <f t="shared" si="96"/>
        <v>0</v>
      </c>
      <c r="V159" s="57">
        <f t="shared" si="96"/>
        <v>0</v>
      </c>
      <c r="W159" s="57">
        <f t="shared" si="96"/>
        <v>0</v>
      </c>
      <c r="X159" s="57">
        <f t="shared" si="96"/>
        <v>0</v>
      </c>
      <c r="Y159" s="57">
        <f t="shared" si="96"/>
        <v>0</v>
      </c>
      <c r="Z159" s="57">
        <f t="shared" si="96"/>
        <v>0</v>
      </c>
      <c r="AA159" s="57">
        <f t="shared" si="96"/>
        <v>0</v>
      </c>
      <c r="AB159" s="57">
        <f t="shared" si="96"/>
        <v>0</v>
      </c>
      <c r="AC159" s="57">
        <f t="shared" si="96"/>
        <v>0</v>
      </c>
    </row>
    <row r="160" spans="7:29" x14ac:dyDescent="0.35">
      <c r="G160" s="4" t="s">
        <v>53</v>
      </c>
      <c r="H160" s="57" t="e">
        <f t="shared" si="92"/>
        <v>#N/A</v>
      </c>
      <c r="I160" s="57" t="e">
        <f t="shared" si="92"/>
        <v>#N/A</v>
      </c>
      <c r="J160" s="57" t="e">
        <f t="shared" si="92"/>
        <v>#N/A</v>
      </c>
      <c r="K160" s="57" t="e">
        <f t="shared" si="92"/>
        <v>#N/A</v>
      </c>
      <c r="L160" s="57" t="e">
        <f t="shared" si="92"/>
        <v>#N/A</v>
      </c>
      <c r="M160" s="57" t="e">
        <f t="shared" si="92"/>
        <v>#N/A</v>
      </c>
      <c r="N160" s="57" t="e">
        <f t="shared" si="92"/>
        <v>#N/A</v>
      </c>
      <c r="O160" s="57" t="e">
        <f t="shared" si="92"/>
        <v>#N/A</v>
      </c>
      <c r="P160" s="57">
        <f t="shared" si="92"/>
        <v>0</v>
      </c>
      <c r="Q160" s="57">
        <f t="shared" si="92"/>
        <v>0</v>
      </c>
      <c r="R160" s="57">
        <f>R$150/R$207</f>
        <v>0</v>
      </c>
      <c r="S160" s="57">
        <f t="shared" ref="S160:AC160" si="97">S$150/S$207</f>
        <v>0</v>
      </c>
      <c r="T160" s="57">
        <f t="shared" si="97"/>
        <v>0</v>
      </c>
      <c r="U160" s="57">
        <f t="shared" si="97"/>
        <v>0</v>
      </c>
      <c r="V160" s="57">
        <f t="shared" si="97"/>
        <v>0</v>
      </c>
      <c r="W160" s="57">
        <f t="shared" si="97"/>
        <v>0</v>
      </c>
      <c r="X160" s="57">
        <f t="shared" si="97"/>
        <v>0</v>
      </c>
      <c r="Y160" s="57">
        <f t="shared" si="97"/>
        <v>0</v>
      </c>
      <c r="Z160" s="57">
        <f t="shared" si="97"/>
        <v>0</v>
      </c>
      <c r="AA160" s="57">
        <f t="shared" si="97"/>
        <v>0</v>
      </c>
      <c r="AB160" s="57">
        <f t="shared" si="97"/>
        <v>0</v>
      </c>
      <c r="AC160" s="57">
        <f t="shared" si="97"/>
        <v>0</v>
      </c>
    </row>
    <row r="161" spans="7:29" x14ac:dyDescent="0.35">
      <c r="G161" s="4" t="s">
        <v>43</v>
      </c>
      <c r="H161" s="57" t="e">
        <f t="shared" si="92"/>
        <v>#N/A</v>
      </c>
      <c r="I161" s="57" t="e">
        <f t="shared" si="92"/>
        <v>#N/A</v>
      </c>
      <c r="J161" s="57" t="e">
        <f t="shared" si="92"/>
        <v>#N/A</v>
      </c>
      <c r="K161" s="57" t="e">
        <f t="shared" si="92"/>
        <v>#N/A</v>
      </c>
      <c r="L161" s="57" t="e">
        <f t="shared" si="92"/>
        <v>#N/A</v>
      </c>
      <c r="M161" s="57" t="e">
        <f t="shared" si="92"/>
        <v>#N/A</v>
      </c>
      <c r="N161" s="57" t="e">
        <f t="shared" si="92"/>
        <v>#N/A</v>
      </c>
      <c r="O161" s="57" t="e">
        <f t="shared" si="92"/>
        <v>#N/A</v>
      </c>
      <c r="P161" s="57">
        <f t="shared" si="92"/>
        <v>0</v>
      </c>
      <c r="Q161" s="57">
        <f t="shared" si="92"/>
        <v>0</v>
      </c>
      <c r="R161" s="57">
        <f>R$151/R$207</f>
        <v>0</v>
      </c>
      <c r="S161" s="57">
        <f t="shared" ref="S161:AC161" si="98">S$151/S$207</f>
        <v>0</v>
      </c>
      <c r="T161" s="57">
        <f t="shared" si="98"/>
        <v>0</v>
      </c>
      <c r="U161" s="57">
        <f t="shared" si="98"/>
        <v>0</v>
      </c>
      <c r="V161" s="57">
        <f t="shared" si="98"/>
        <v>0</v>
      </c>
      <c r="W161" s="57">
        <f t="shared" si="98"/>
        <v>0</v>
      </c>
      <c r="X161" s="57">
        <f t="shared" si="98"/>
        <v>0</v>
      </c>
      <c r="Y161" s="57">
        <f t="shared" si="98"/>
        <v>0</v>
      </c>
      <c r="Z161" s="57">
        <f t="shared" si="98"/>
        <v>0</v>
      </c>
      <c r="AA161" s="57">
        <f t="shared" si="98"/>
        <v>0</v>
      </c>
      <c r="AB161" s="57">
        <f t="shared" si="98"/>
        <v>0</v>
      </c>
      <c r="AC161" s="57">
        <f t="shared" si="98"/>
        <v>0</v>
      </c>
    </row>
    <row r="162" spans="7:29" x14ac:dyDescent="0.35">
      <c r="G162" s="4" t="s">
        <v>176</v>
      </c>
      <c r="H162" s="57" t="e">
        <f t="shared" si="92"/>
        <v>#N/A</v>
      </c>
      <c r="I162" s="57" t="e">
        <f t="shared" si="92"/>
        <v>#N/A</v>
      </c>
      <c r="J162" s="57" t="e">
        <f t="shared" si="92"/>
        <v>#N/A</v>
      </c>
      <c r="K162" s="57" t="e">
        <f t="shared" si="92"/>
        <v>#N/A</v>
      </c>
      <c r="L162" s="57" t="e">
        <f t="shared" si="92"/>
        <v>#N/A</v>
      </c>
      <c r="M162" s="57" t="e">
        <f t="shared" si="92"/>
        <v>#N/A</v>
      </c>
      <c r="N162" s="57" t="e">
        <f t="shared" si="92"/>
        <v>#N/A</v>
      </c>
      <c r="O162" s="57" t="e">
        <f t="shared" si="92"/>
        <v>#N/A</v>
      </c>
      <c r="P162" s="57">
        <f t="shared" si="92"/>
        <v>0</v>
      </c>
      <c r="Q162" s="57">
        <f t="shared" si="92"/>
        <v>0</v>
      </c>
      <c r="R162" s="57">
        <f>R$152/R$207</f>
        <v>0</v>
      </c>
      <c r="S162" s="57">
        <f t="shared" ref="S162:AC162" si="99">S$152/S$207</f>
        <v>0</v>
      </c>
      <c r="T162" s="57">
        <f t="shared" si="99"/>
        <v>0</v>
      </c>
      <c r="U162" s="57">
        <f t="shared" si="99"/>
        <v>0</v>
      </c>
      <c r="V162" s="57">
        <f t="shared" si="99"/>
        <v>0</v>
      </c>
      <c r="W162" s="57">
        <f t="shared" si="99"/>
        <v>0</v>
      </c>
      <c r="X162" s="57">
        <f t="shared" si="99"/>
        <v>0</v>
      </c>
      <c r="Y162" s="57">
        <f t="shared" si="99"/>
        <v>0</v>
      </c>
      <c r="Z162" s="57">
        <f t="shared" si="99"/>
        <v>0</v>
      </c>
      <c r="AA162" s="57">
        <f t="shared" si="99"/>
        <v>0</v>
      </c>
      <c r="AB162" s="57">
        <f t="shared" si="99"/>
        <v>0</v>
      </c>
      <c r="AC162" s="57">
        <f t="shared" si="99"/>
        <v>0</v>
      </c>
    </row>
    <row r="163" spans="7:29" x14ac:dyDescent="0.35">
      <c r="G163" s="33" t="s">
        <v>28</v>
      </c>
      <c r="H163" s="57" t="e">
        <f t="shared" si="92"/>
        <v>#N/A</v>
      </c>
      <c r="I163" s="57" t="e">
        <f t="shared" si="92"/>
        <v>#N/A</v>
      </c>
      <c r="J163" s="57" t="e">
        <f t="shared" si="92"/>
        <v>#N/A</v>
      </c>
      <c r="K163" s="57" t="e">
        <f t="shared" si="92"/>
        <v>#N/A</v>
      </c>
      <c r="L163" s="57" t="e">
        <f t="shared" si="92"/>
        <v>#N/A</v>
      </c>
      <c r="M163" s="57" t="e">
        <f t="shared" si="92"/>
        <v>#N/A</v>
      </c>
      <c r="N163" s="57" t="e">
        <f t="shared" si="92"/>
        <v>#N/A</v>
      </c>
      <c r="O163" s="57" t="e">
        <f t="shared" si="92"/>
        <v>#N/A</v>
      </c>
      <c r="P163" s="57">
        <f t="shared" si="92"/>
        <v>0</v>
      </c>
      <c r="Q163" s="57">
        <f t="shared" si="92"/>
        <v>0</v>
      </c>
      <c r="R163" s="57">
        <f>R$153/R$207</f>
        <v>0</v>
      </c>
      <c r="S163" s="57">
        <f t="shared" ref="S163:AC163" si="100">S$153/S$207</f>
        <v>0</v>
      </c>
      <c r="T163" s="57">
        <f t="shared" si="100"/>
        <v>0</v>
      </c>
      <c r="U163" s="57">
        <f t="shared" si="100"/>
        <v>0</v>
      </c>
      <c r="V163" s="57">
        <f t="shared" si="100"/>
        <v>0</v>
      </c>
      <c r="W163" s="57">
        <f t="shared" si="100"/>
        <v>0</v>
      </c>
      <c r="X163" s="57">
        <f t="shared" si="100"/>
        <v>0</v>
      </c>
      <c r="Y163" s="57">
        <f t="shared" si="100"/>
        <v>0</v>
      </c>
      <c r="Z163" s="57">
        <f t="shared" si="100"/>
        <v>0</v>
      </c>
      <c r="AA163" s="57">
        <f t="shared" si="100"/>
        <v>0</v>
      </c>
      <c r="AB163" s="57">
        <f t="shared" si="100"/>
        <v>0</v>
      </c>
      <c r="AC163" s="57">
        <f t="shared" si="100"/>
        <v>0</v>
      </c>
    </row>
    <row r="165" spans="7:29" x14ac:dyDescent="0.35">
      <c r="G165" s="112" t="s">
        <v>170</v>
      </c>
      <c r="H165" s="112"/>
      <c r="I165" s="112"/>
      <c r="J165" s="112"/>
      <c r="K165" s="112"/>
      <c r="L165" s="112"/>
      <c r="M165" s="112"/>
      <c r="N165" s="112"/>
      <c r="O165" s="112"/>
      <c r="P165" s="112"/>
      <c r="Q165" s="112"/>
      <c r="R165" s="112"/>
      <c r="S165" s="112"/>
      <c r="T165" s="112"/>
      <c r="U165" s="112"/>
      <c r="V165" s="112"/>
      <c r="W165" s="112"/>
      <c r="X165" s="112"/>
      <c r="Y165" s="112"/>
      <c r="Z165" s="112"/>
      <c r="AA165" s="112"/>
      <c r="AB165" s="69"/>
      <c r="AC165" s="69"/>
    </row>
    <row r="166" spans="7:29" x14ac:dyDescent="0.35">
      <c r="G166" s="4" t="s">
        <v>48</v>
      </c>
      <c r="H166" s="57">
        <f t="shared" ref="H166:AC166" si="101">H$146/H$211</f>
        <v>0</v>
      </c>
      <c r="I166" s="57">
        <f t="shared" si="101"/>
        <v>0</v>
      </c>
      <c r="J166" s="57">
        <f t="shared" si="101"/>
        <v>0</v>
      </c>
      <c r="K166" s="57">
        <f t="shared" si="101"/>
        <v>0</v>
      </c>
      <c r="L166" s="57">
        <f t="shared" si="101"/>
        <v>0</v>
      </c>
      <c r="M166" s="57">
        <f t="shared" si="101"/>
        <v>0</v>
      </c>
      <c r="N166" s="57">
        <f t="shared" si="101"/>
        <v>0</v>
      </c>
      <c r="O166" s="57">
        <f t="shared" si="101"/>
        <v>0</v>
      </c>
      <c r="P166" s="57">
        <f t="shared" si="101"/>
        <v>0</v>
      </c>
      <c r="Q166" s="57">
        <f t="shared" si="101"/>
        <v>0</v>
      </c>
      <c r="R166" s="57">
        <f t="shared" si="101"/>
        <v>0</v>
      </c>
      <c r="S166" s="57">
        <f t="shared" si="101"/>
        <v>0</v>
      </c>
      <c r="T166" s="57">
        <f t="shared" si="101"/>
        <v>0</v>
      </c>
      <c r="U166" s="57">
        <f t="shared" si="101"/>
        <v>0</v>
      </c>
      <c r="V166" s="57">
        <f t="shared" si="101"/>
        <v>0</v>
      </c>
      <c r="W166" s="57">
        <f t="shared" si="101"/>
        <v>0</v>
      </c>
      <c r="X166" s="57">
        <f t="shared" si="101"/>
        <v>0</v>
      </c>
      <c r="Y166" s="57">
        <f t="shared" si="101"/>
        <v>0</v>
      </c>
      <c r="Z166" s="57">
        <f t="shared" si="101"/>
        <v>0</v>
      </c>
      <c r="AA166" s="57">
        <f t="shared" si="101"/>
        <v>0</v>
      </c>
      <c r="AB166" s="57">
        <f t="shared" si="101"/>
        <v>0</v>
      </c>
      <c r="AC166" s="57">
        <f t="shared" si="101"/>
        <v>0</v>
      </c>
    </row>
    <row r="167" spans="7:29" x14ac:dyDescent="0.35">
      <c r="G167" s="4" t="s">
        <v>175</v>
      </c>
      <c r="H167" s="57">
        <f t="shared" ref="H167:AC167" si="102">H$147/H$211</f>
        <v>0</v>
      </c>
      <c r="I167" s="57">
        <f t="shared" si="102"/>
        <v>0</v>
      </c>
      <c r="J167" s="57">
        <f t="shared" si="102"/>
        <v>0</v>
      </c>
      <c r="K167" s="57">
        <f t="shared" si="102"/>
        <v>0</v>
      </c>
      <c r="L167" s="57">
        <f t="shared" si="102"/>
        <v>0</v>
      </c>
      <c r="M167" s="57">
        <f t="shared" si="102"/>
        <v>0</v>
      </c>
      <c r="N167" s="57">
        <f t="shared" si="102"/>
        <v>0</v>
      </c>
      <c r="O167" s="57">
        <f t="shared" si="102"/>
        <v>0</v>
      </c>
      <c r="P167" s="57">
        <f t="shared" si="102"/>
        <v>0</v>
      </c>
      <c r="Q167" s="57">
        <f t="shared" si="102"/>
        <v>0</v>
      </c>
      <c r="R167" s="57">
        <f t="shared" si="102"/>
        <v>0</v>
      </c>
      <c r="S167" s="57">
        <f t="shared" si="102"/>
        <v>0</v>
      </c>
      <c r="T167" s="57">
        <f t="shared" si="102"/>
        <v>0</v>
      </c>
      <c r="U167" s="57">
        <f t="shared" si="102"/>
        <v>0</v>
      </c>
      <c r="V167" s="57">
        <f t="shared" si="102"/>
        <v>0</v>
      </c>
      <c r="W167" s="57">
        <f t="shared" si="102"/>
        <v>0</v>
      </c>
      <c r="X167" s="57">
        <f t="shared" si="102"/>
        <v>0</v>
      </c>
      <c r="Y167" s="57">
        <f t="shared" si="102"/>
        <v>0</v>
      </c>
      <c r="Z167" s="57">
        <f t="shared" si="102"/>
        <v>0</v>
      </c>
      <c r="AA167" s="57">
        <f t="shared" si="102"/>
        <v>0</v>
      </c>
      <c r="AB167" s="57">
        <f t="shared" si="102"/>
        <v>0</v>
      </c>
      <c r="AC167" s="57">
        <f t="shared" si="102"/>
        <v>0</v>
      </c>
    </row>
    <row r="168" spans="7:29" x14ac:dyDescent="0.35">
      <c r="G168" s="4" t="s">
        <v>46</v>
      </c>
      <c r="H168" s="57">
        <f t="shared" ref="H168:AC168" si="103">H$148/H$211</f>
        <v>0</v>
      </c>
      <c r="I168" s="57">
        <f t="shared" si="103"/>
        <v>0</v>
      </c>
      <c r="J168" s="57">
        <f t="shared" si="103"/>
        <v>0</v>
      </c>
      <c r="K168" s="57">
        <f t="shared" si="103"/>
        <v>0</v>
      </c>
      <c r="L168" s="57">
        <f t="shared" si="103"/>
        <v>0</v>
      </c>
      <c r="M168" s="57">
        <f t="shared" si="103"/>
        <v>0</v>
      </c>
      <c r="N168" s="57">
        <f t="shared" si="103"/>
        <v>0</v>
      </c>
      <c r="O168" s="57">
        <f t="shared" si="103"/>
        <v>0</v>
      </c>
      <c r="P168" s="57">
        <f t="shared" si="103"/>
        <v>0</v>
      </c>
      <c r="Q168" s="57">
        <f t="shared" si="103"/>
        <v>0</v>
      </c>
      <c r="R168" s="57">
        <f t="shared" si="103"/>
        <v>0</v>
      </c>
      <c r="S168" s="57">
        <f t="shared" si="103"/>
        <v>0</v>
      </c>
      <c r="T168" s="57">
        <f t="shared" si="103"/>
        <v>0</v>
      </c>
      <c r="U168" s="57">
        <f t="shared" si="103"/>
        <v>0</v>
      </c>
      <c r="V168" s="57">
        <f t="shared" si="103"/>
        <v>0</v>
      </c>
      <c r="W168" s="57">
        <f t="shared" si="103"/>
        <v>0</v>
      </c>
      <c r="X168" s="57">
        <f t="shared" si="103"/>
        <v>0</v>
      </c>
      <c r="Y168" s="57">
        <f t="shared" si="103"/>
        <v>0</v>
      </c>
      <c r="Z168" s="57">
        <f t="shared" si="103"/>
        <v>0</v>
      </c>
      <c r="AA168" s="57">
        <f t="shared" si="103"/>
        <v>0</v>
      </c>
      <c r="AB168" s="57">
        <f t="shared" si="103"/>
        <v>0</v>
      </c>
      <c r="AC168" s="57">
        <f t="shared" si="103"/>
        <v>0</v>
      </c>
    </row>
    <row r="169" spans="7:29" x14ac:dyDescent="0.35">
      <c r="G169" s="4" t="s">
        <v>125</v>
      </c>
      <c r="H169" s="57">
        <f t="shared" ref="H169:AC169" si="104">H$149/H$211</f>
        <v>0</v>
      </c>
      <c r="I169" s="57">
        <f t="shared" si="104"/>
        <v>0</v>
      </c>
      <c r="J169" s="57">
        <f t="shared" si="104"/>
        <v>0</v>
      </c>
      <c r="K169" s="57">
        <f t="shared" si="104"/>
        <v>0</v>
      </c>
      <c r="L169" s="57">
        <f t="shared" si="104"/>
        <v>0</v>
      </c>
      <c r="M169" s="57">
        <f t="shared" si="104"/>
        <v>0</v>
      </c>
      <c r="N169" s="57">
        <f t="shared" si="104"/>
        <v>0</v>
      </c>
      <c r="O169" s="57">
        <f t="shared" si="104"/>
        <v>0</v>
      </c>
      <c r="P169" s="57">
        <f t="shared" si="104"/>
        <v>0</v>
      </c>
      <c r="Q169" s="57">
        <f t="shared" si="104"/>
        <v>0</v>
      </c>
      <c r="R169" s="57">
        <f t="shared" si="104"/>
        <v>0</v>
      </c>
      <c r="S169" s="57">
        <f t="shared" si="104"/>
        <v>0</v>
      </c>
      <c r="T169" s="57">
        <f t="shared" si="104"/>
        <v>0</v>
      </c>
      <c r="U169" s="57">
        <f t="shared" si="104"/>
        <v>0</v>
      </c>
      <c r="V169" s="57">
        <f t="shared" si="104"/>
        <v>0</v>
      </c>
      <c r="W169" s="57">
        <f t="shared" si="104"/>
        <v>0</v>
      </c>
      <c r="X169" s="57">
        <f t="shared" si="104"/>
        <v>0</v>
      </c>
      <c r="Y169" s="57">
        <f t="shared" si="104"/>
        <v>0</v>
      </c>
      <c r="Z169" s="57">
        <f t="shared" si="104"/>
        <v>0</v>
      </c>
      <c r="AA169" s="57">
        <f t="shared" si="104"/>
        <v>0</v>
      </c>
      <c r="AB169" s="57">
        <f t="shared" si="104"/>
        <v>0</v>
      </c>
      <c r="AC169" s="57">
        <f t="shared" si="104"/>
        <v>0</v>
      </c>
    </row>
    <row r="170" spans="7:29" x14ac:dyDescent="0.35">
      <c r="G170" s="4" t="s">
        <v>53</v>
      </c>
      <c r="H170" s="57">
        <f t="shared" ref="H170:AC170" si="105">H$150/H$211</f>
        <v>0</v>
      </c>
      <c r="I170" s="57">
        <f t="shared" si="105"/>
        <v>0</v>
      </c>
      <c r="J170" s="57">
        <f t="shared" si="105"/>
        <v>0</v>
      </c>
      <c r="K170" s="57">
        <f t="shared" si="105"/>
        <v>0</v>
      </c>
      <c r="L170" s="57">
        <f t="shared" si="105"/>
        <v>0</v>
      </c>
      <c r="M170" s="57">
        <f t="shared" si="105"/>
        <v>0</v>
      </c>
      <c r="N170" s="57">
        <f t="shared" si="105"/>
        <v>0</v>
      </c>
      <c r="O170" s="57">
        <f t="shared" si="105"/>
        <v>0</v>
      </c>
      <c r="P170" s="57">
        <f t="shared" si="105"/>
        <v>0</v>
      </c>
      <c r="Q170" s="57">
        <f t="shared" si="105"/>
        <v>0</v>
      </c>
      <c r="R170" s="57">
        <f t="shared" si="105"/>
        <v>0</v>
      </c>
      <c r="S170" s="57">
        <f t="shared" si="105"/>
        <v>0</v>
      </c>
      <c r="T170" s="57">
        <f t="shared" si="105"/>
        <v>0</v>
      </c>
      <c r="U170" s="57">
        <f t="shared" si="105"/>
        <v>0</v>
      </c>
      <c r="V170" s="57">
        <f t="shared" si="105"/>
        <v>0</v>
      </c>
      <c r="W170" s="57">
        <f t="shared" si="105"/>
        <v>0</v>
      </c>
      <c r="X170" s="57">
        <f t="shared" si="105"/>
        <v>0</v>
      </c>
      <c r="Y170" s="57">
        <f t="shared" si="105"/>
        <v>0</v>
      </c>
      <c r="Z170" s="57">
        <f t="shared" si="105"/>
        <v>0</v>
      </c>
      <c r="AA170" s="57">
        <f t="shared" si="105"/>
        <v>0</v>
      </c>
      <c r="AB170" s="57">
        <f t="shared" si="105"/>
        <v>0</v>
      </c>
      <c r="AC170" s="57">
        <f t="shared" si="105"/>
        <v>0</v>
      </c>
    </row>
    <row r="171" spans="7:29" x14ac:dyDescent="0.35">
      <c r="G171" s="4" t="s">
        <v>43</v>
      </c>
      <c r="H171" s="57">
        <f t="shared" ref="H171:AC171" si="106">H$151/H$211</f>
        <v>0</v>
      </c>
      <c r="I171" s="57">
        <f t="shared" si="106"/>
        <v>0</v>
      </c>
      <c r="J171" s="57">
        <f t="shared" si="106"/>
        <v>0</v>
      </c>
      <c r="K171" s="57">
        <f t="shared" si="106"/>
        <v>0</v>
      </c>
      <c r="L171" s="57">
        <f t="shared" si="106"/>
        <v>0</v>
      </c>
      <c r="M171" s="57">
        <f t="shared" si="106"/>
        <v>0</v>
      </c>
      <c r="N171" s="57">
        <f t="shared" si="106"/>
        <v>0</v>
      </c>
      <c r="O171" s="57">
        <f t="shared" si="106"/>
        <v>0</v>
      </c>
      <c r="P171" s="57">
        <f t="shared" si="106"/>
        <v>0</v>
      </c>
      <c r="Q171" s="57">
        <f t="shared" si="106"/>
        <v>0</v>
      </c>
      <c r="R171" s="57">
        <f t="shared" si="106"/>
        <v>0</v>
      </c>
      <c r="S171" s="57">
        <f t="shared" si="106"/>
        <v>0</v>
      </c>
      <c r="T171" s="57">
        <f t="shared" si="106"/>
        <v>0</v>
      </c>
      <c r="U171" s="57">
        <f t="shared" si="106"/>
        <v>0</v>
      </c>
      <c r="V171" s="57">
        <f t="shared" si="106"/>
        <v>0</v>
      </c>
      <c r="W171" s="57">
        <f t="shared" si="106"/>
        <v>0</v>
      </c>
      <c r="X171" s="57">
        <f t="shared" si="106"/>
        <v>0</v>
      </c>
      <c r="Y171" s="57">
        <f t="shared" si="106"/>
        <v>0</v>
      </c>
      <c r="Z171" s="57">
        <f t="shared" si="106"/>
        <v>0</v>
      </c>
      <c r="AA171" s="57">
        <f t="shared" si="106"/>
        <v>0</v>
      </c>
      <c r="AB171" s="57">
        <f t="shared" si="106"/>
        <v>0</v>
      </c>
      <c r="AC171" s="57">
        <f t="shared" si="106"/>
        <v>0</v>
      </c>
    </row>
    <row r="172" spans="7:29" x14ac:dyDescent="0.35">
      <c r="G172" s="4" t="s">
        <v>176</v>
      </c>
      <c r="H172" s="57">
        <f t="shared" ref="H172:AC172" si="107">H$152/H$211</f>
        <v>0</v>
      </c>
      <c r="I172" s="57">
        <f t="shared" si="107"/>
        <v>0</v>
      </c>
      <c r="J172" s="57">
        <f t="shared" si="107"/>
        <v>0</v>
      </c>
      <c r="K172" s="57">
        <f t="shared" si="107"/>
        <v>0</v>
      </c>
      <c r="L172" s="57">
        <f t="shared" si="107"/>
        <v>0</v>
      </c>
      <c r="M172" s="57">
        <f t="shared" si="107"/>
        <v>0</v>
      </c>
      <c r="N172" s="57">
        <f t="shared" si="107"/>
        <v>0</v>
      </c>
      <c r="O172" s="57">
        <f t="shared" si="107"/>
        <v>0</v>
      </c>
      <c r="P172" s="57">
        <f t="shared" si="107"/>
        <v>0</v>
      </c>
      <c r="Q172" s="57">
        <f t="shared" si="107"/>
        <v>0</v>
      </c>
      <c r="R172" s="57">
        <f t="shared" si="107"/>
        <v>0</v>
      </c>
      <c r="S172" s="57">
        <f t="shared" si="107"/>
        <v>0</v>
      </c>
      <c r="T172" s="57">
        <f t="shared" si="107"/>
        <v>0</v>
      </c>
      <c r="U172" s="57">
        <f t="shared" si="107"/>
        <v>0</v>
      </c>
      <c r="V172" s="57">
        <f t="shared" si="107"/>
        <v>0</v>
      </c>
      <c r="W172" s="57">
        <f t="shared" si="107"/>
        <v>0</v>
      </c>
      <c r="X172" s="57">
        <f t="shared" si="107"/>
        <v>0</v>
      </c>
      <c r="Y172" s="57">
        <f t="shared" si="107"/>
        <v>0</v>
      </c>
      <c r="Z172" s="57">
        <f t="shared" si="107"/>
        <v>0</v>
      </c>
      <c r="AA172" s="57">
        <f t="shared" si="107"/>
        <v>0</v>
      </c>
      <c r="AB172" s="57">
        <f t="shared" si="107"/>
        <v>0</v>
      </c>
      <c r="AC172" s="57">
        <f t="shared" si="107"/>
        <v>0</v>
      </c>
    </row>
    <row r="173" spans="7:29" x14ac:dyDescent="0.35">
      <c r="G173" s="33" t="s">
        <v>28</v>
      </c>
      <c r="H173" s="57">
        <f t="shared" ref="H173:AC173" si="108">H$153/H$211</f>
        <v>0</v>
      </c>
      <c r="I173" s="57">
        <f t="shared" si="108"/>
        <v>0</v>
      </c>
      <c r="J173" s="57">
        <f t="shared" si="108"/>
        <v>0</v>
      </c>
      <c r="K173" s="57">
        <f t="shared" si="108"/>
        <v>0</v>
      </c>
      <c r="L173" s="57">
        <f t="shared" si="108"/>
        <v>0</v>
      </c>
      <c r="M173" s="57">
        <f t="shared" si="108"/>
        <v>0</v>
      </c>
      <c r="N173" s="57">
        <f t="shared" si="108"/>
        <v>0</v>
      </c>
      <c r="O173" s="57">
        <f t="shared" si="108"/>
        <v>0</v>
      </c>
      <c r="P173" s="57">
        <f t="shared" si="108"/>
        <v>0</v>
      </c>
      <c r="Q173" s="57">
        <f t="shared" si="108"/>
        <v>0</v>
      </c>
      <c r="R173" s="57">
        <f t="shared" si="108"/>
        <v>0</v>
      </c>
      <c r="S173" s="57">
        <f t="shared" si="108"/>
        <v>0</v>
      </c>
      <c r="T173" s="57">
        <f t="shared" si="108"/>
        <v>0</v>
      </c>
      <c r="U173" s="57">
        <f t="shared" si="108"/>
        <v>0</v>
      </c>
      <c r="V173" s="57">
        <f t="shared" si="108"/>
        <v>0</v>
      </c>
      <c r="W173" s="57">
        <f t="shared" si="108"/>
        <v>0</v>
      </c>
      <c r="X173" s="57">
        <f t="shared" si="108"/>
        <v>0</v>
      </c>
      <c r="Y173" s="57">
        <f t="shared" si="108"/>
        <v>0</v>
      </c>
      <c r="Z173" s="57">
        <f t="shared" si="108"/>
        <v>0</v>
      </c>
      <c r="AA173" s="57">
        <f t="shared" si="108"/>
        <v>0</v>
      </c>
      <c r="AB173" s="57">
        <f t="shared" si="108"/>
        <v>0</v>
      </c>
      <c r="AC173" s="57">
        <f t="shared" si="108"/>
        <v>0</v>
      </c>
    </row>
    <row r="174" spans="7:29" x14ac:dyDescent="0.35">
      <c r="G174" s="72"/>
      <c r="H174" s="28"/>
      <c r="I174" s="28"/>
      <c r="J174" s="28"/>
      <c r="K174" s="28"/>
      <c r="L174" s="28"/>
      <c r="M174" s="28"/>
      <c r="N174" s="28"/>
      <c r="O174" s="28"/>
      <c r="P174" s="28"/>
      <c r="Q174" s="28"/>
      <c r="R174" s="28"/>
      <c r="S174" s="28"/>
      <c r="T174" s="28"/>
      <c r="U174" s="28"/>
      <c r="V174" s="28"/>
      <c r="W174" s="28"/>
      <c r="X174" s="28"/>
      <c r="Y174" s="28"/>
      <c r="Z174" s="28"/>
      <c r="AA174" s="28"/>
      <c r="AB174" s="28"/>
      <c r="AC174" s="28"/>
    </row>
    <row r="175" spans="7:29" x14ac:dyDescent="0.35">
      <c r="G175" s="112" t="s">
        <v>171</v>
      </c>
      <c r="H175" s="112"/>
      <c r="I175" s="112"/>
      <c r="J175" s="112"/>
      <c r="K175" s="112"/>
      <c r="L175" s="112"/>
      <c r="M175" s="112"/>
      <c r="N175" s="112"/>
      <c r="O175" s="112"/>
      <c r="P175" s="112"/>
      <c r="Q175" s="112"/>
      <c r="R175" s="112"/>
      <c r="S175" s="112"/>
      <c r="T175" s="112"/>
      <c r="U175" s="112"/>
      <c r="V175" s="112"/>
      <c r="W175" s="112"/>
      <c r="X175" s="112"/>
      <c r="Y175" s="112"/>
      <c r="Z175" s="112"/>
      <c r="AA175" s="112"/>
      <c r="AB175" s="69"/>
      <c r="AC175" s="69"/>
    </row>
    <row r="176" spans="7:29" x14ac:dyDescent="0.35">
      <c r="G176" s="4" t="s">
        <v>48</v>
      </c>
      <c r="H176" s="57" t="e">
        <f t="shared" ref="H176:AC176" si="109">H$146/H$217</f>
        <v>#N/A</v>
      </c>
      <c r="I176" s="57" t="e">
        <f t="shared" si="109"/>
        <v>#N/A</v>
      </c>
      <c r="J176" s="57" t="e">
        <f t="shared" si="109"/>
        <v>#N/A</v>
      </c>
      <c r="K176" s="57" t="e">
        <f t="shared" si="109"/>
        <v>#N/A</v>
      </c>
      <c r="L176" s="57" t="e">
        <f t="shared" si="109"/>
        <v>#N/A</v>
      </c>
      <c r="M176" s="57" t="e">
        <f t="shared" si="109"/>
        <v>#N/A</v>
      </c>
      <c r="N176" s="57" t="e">
        <f t="shared" si="109"/>
        <v>#N/A</v>
      </c>
      <c r="O176" s="57" t="e">
        <f t="shared" si="109"/>
        <v>#N/A</v>
      </c>
      <c r="P176" s="57">
        <f t="shared" si="109"/>
        <v>0</v>
      </c>
      <c r="Q176" s="57">
        <f t="shared" si="109"/>
        <v>0</v>
      </c>
      <c r="R176" s="57">
        <f t="shared" si="109"/>
        <v>0</v>
      </c>
      <c r="S176" s="57">
        <f t="shared" si="109"/>
        <v>0</v>
      </c>
      <c r="T176" s="57">
        <f t="shared" si="109"/>
        <v>0</v>
      </c>
      <c r="U176" s="57">
        <f t="shared" si="109"/>
        <v>0</v>
      </c>
      <c r="V176" s="57">
        <f t="shared" si="109"/>
        <v>0</v>
      </c>
      <c r="W176" s="57">
        <f t="shared" si="109"/>
        <v>0</v>
      </c>
      <c r="X176" s="57">
        <f t="shared" si="109"/>
        <v>0</v>
      </c>
      <c r="Y176" s="57">
        <f t="shared" si="109"/>
        <v>0</v>
      </c>
      <c r="Z176" s="57">
        <f t="shared" si="109"/>
        <v>0</v>
      </c>
      <c r="AA176" s="57">
        <f t="shared" si="109"/>
        <v>0</v>
      </c>
      <c r="AB176" s="57">
        <f t="shared" si="109"/>
        <v>0</v>
      </c>
      <c r="AC176" s="57">
        <f t="shared" si="109"/>
        <v>0</v>
      </c>
    </row>
    <row r="177" spans="7:29" x14ac:dyDescent="0.35">
      <c r="G177" s="4" t="s">
        <v>175</v>
      </c>
      <c r="H177" s="57" t="e">
        <f t="shared" ref="H177:AC177" si="110">H$147/H$217</f>
        <v>#N/A</v>
      </c>
      <c r="I177" s="57" t="e">
        <f t="shared" si="110"/>
        <v>#N/A</v>
      </c>
      <c r="J177" s="57" t="e">
        <f t="shared" si="110"/>
        <v>#N/A</v>
      </c>
      <c r="K177" s="57" t="e">
        <f t="shared" si="110"/>
        <v>#N/A</v>
      </c>
      <c r="L177" s="57" t="e">
        <f t="shared" si="110"/>
        <v>#N/A</v>
      </c>
      <c r="M177" s="57" t="e">
        <f t="shared" si="110"/>
        <v>#N/A</v>
      </c>
      <c r="N177" s="57" t="e">
        <f t="shared" si="110"/>
        <v>#N/A</v>
      </c>
      <c r="O177" s="57" t="e">
        <f t="shared" si="110"/>
        <v>#N/A</v>
      </c>
      <c r="P177" s="57">
        <f t="shared" si="110"/>
        <v>0</v>
      </c>
      <c r="Q177" s="57">
        <f t="shared" si="110"/>
        <v>0</v>
      </c>
      <c r="R177" s="57">
        <f t="shared" si="110"/>
        <v>0</v>
      </c>
      <c r="S177" s="57">
        <f t="shared" si="110"/>
        <v>0</v>
      </c>
      <c r="T177" s="57">
        <f t="shared" si="110"/>
        <v>0</v>
      </c>
      <c r="U177" s="57">
        <f t="shared" si="110"/>
        <v>0</v>
      </c>
      <c r="V177" s="57">
        <f t="shared" si="110"/>
        <v>0</v>
      </c>
      <c r="W177" s="57">
        <f t="shared" si="110"/>
        <v>0</v>
      </c>
      <c r="X177" s="57">
        <f t="shared" si="110"/>
        <v>0</v>
      </c>
      <c r="Y177" s="57">
        <f t="shared" si="110"/>
        <v>0</v>
      </c>
      <c r="Z177" s="57">
        <f t="shared" si="110"/>
        <v>0</v>
      </c>
      <c r="AA177" s="57">
        <f t="shared" si="110"/>
        <v>0</v>
      </c>
      <c r="AB177" s="57">
        <f t="shared" si="110"/>
        <v>0</v>
      </c>
      <c r="AC177" s="57">
        <f t="shared" si="110"/>
        <v>0</v>
      </c>
    </row>
    <row r="178" spans="7:29" x14ac:dyDescent="0.35">
      <c r="G178" s="4" t="s">
        <v>46</v>
      </c>
      <c r="H178" s="57" t="e">
        <f t="shared" ref="H178:AC178" si="111">H$148/H$217</f>
        <v>#N/A</v>
      </c>
      <c r="I178" s="57" t="e">
        <f t="shared" si="111"/>
        <v>#N/A</v>
      </c>
      <c r="J178" s="57" t="e">
        <f t="shared" si="111"/>
        <v>#N/A</v>
      </c>
      <c r="K178" s="57" t="e">
        <f t="shared" si="111"/>
        <v>#N/A</v>
      </c>
      <c r="L178" s="57" t="e">
        <f t="shared" si="111"/>
        <v>#N/A</v>
      </c>
      <c r="M178" s="57" t="e">
        <f t="shared" si="111"/>
        <v>#N/A</v>
      </c>
      <c r="N178" s="57" t="e">
        <f t="shared" si="111"/>
        <v>#N/A</v>
      </c>
      <c r="O178" s="57" t="e">
        <f t="shared" si="111"/>
        <v>#N/A</v>
      </c>
      <c r="P178" s="57">
        <f t="shared" si="111"/>
        <v>0</v>
      </c>
      <c r="Q178" s="57">
        <f t="shared" si="111"/>
        <v>0</v>
      </c>
      <c r="R178" s="57">
        <f t="shared" si="111"/>
        <v>0</v>
      </c>
      <c r="S178" s="57">
        <f t="shared" si="111"/>
        <v>0</v>
      </c>
      <c r="T178" s="57">
        <f t="shared" si="111"/>
        <v>0</v>
      </c>
      <c r="U178" s="57">
        <f t="shared" si="111"/>
        <v>0</v>
      </c>
      <c r="V178" s="57">
        <f t="shared" si="111"/>
        <v>0</v>
      </c>
      <c r="W178" s="57">
        <f t="shared" si="111"/>
        <v>0</v>
      </c>
      <c r="X178" s="57">
        <f t="shared" si="111"/>
        <v>0</v>
      </c>
      <c r="Y178" s="57">
        <f t="shared" si="111"/>
        <v>0</v>
      </c>
      <c r="Z178" s="57">
        <f t="shared" si="111"/>
        <v>0</v>
      </c>
      <c r="AA178" s="57">
        <f t="shared" si="111"/>
        <v>0</v>
      </c>
      <c r="AB178" s="57">
        <f t="shared" si="111"/>
        <v>0</v>
      </c>
      <c r="AC178" s="57">
        <f t="shared" si="111"/>
        <v>0</v>
      </c>
    </row>
    <row r="179" spans="7:29" x14ac:dyDescent="0.35">
      <c r="G179" s="4" t="s">
        <v>125</v>
      </c>
      <c r="H179" s="57" t="e">
        <f t="shared" ref="H179:AC179" si="112">H$149/H$217</f>
        <v>#N/A</v>
      </c>
      <c r="I179" s="57" t="e">
        <f t="shared" si="112"/>
        <v>#N/A</v>
      </c>
      <c r="J179" s="57" t="e">
        <f t="shared" si="112"/>
        <v>#N/A</v>
      </c>
      <c r="K179" s="57" t="e">
        <f t="shared" si="112"/>
        <v>#N/A</v>
      </c>
      <c r="L179" s="57" t="e">
        <f t="shared" si="112"/>
        <v>#N/A</v>
      </c>
      <c r="M179" s="57" t="e">
        <f t="shared" si="112"/>
        <v>#N/A</v>
      </c>
      <c r="N179" s="57" t="e">
        <f t="shared" si="112"/>
        <v>#N/A</v>
      </c>
      <c r="O179" s="57" t="e">
        <f t="shared" si="112"/>
        <v>#N/A</v>
      </c>
      <c r="P179" s="57">
        <f t="shared" si="112"/>
        <v>0</v>
      </c>
      <c r="Q179" s="57">
        <f t="shared" si="112"/>
        <v>0</v>
      </c>
      <c r="R179" s="57">
        <f t="shared" si="112"/>
        <v>0</v>
      </c>
      <c r="S179" s="57">
        <f t="shared" si="112"/>
        <v>0</v>
      </c>
      <c r="T179" s="57">
        <f t="shared" si="112"/>
        <v>0</v>
      </c>
      <c r="U179" s="57">
        <f t="shared" si="112"/>
        <v>0</v>
      </c>
      <c r="V179" s="57">
        <f t="shared" si="112"/>
        <v>0</v>
      </c>
      <c r="W179" s="57">
        <f t="shared" si="112"/>
        <v>0</v>
      </c>
      <c r="X179" s="57">
        <f t="shared" si="112"/>
        <v>0</v>
      </c>
      <c r="Y179" s="57">
        <f t="shared" si="112"/>
        <v>0</v>
      </c>
      <c r="Z179" s="57">
        <f t="shared" si="112"/>
        <v>0</v>
      </c>
      <c r="AA179" s="57">
        <f t="shared" si="112"/>
        <v>0</v>
      </c>
      <c r="AB179" s="57">
        <f t="shared" si="112"/>
        <v>0</v>
      </c>
      <c r="AC179" s="57">
        <f t="shared" si="112"/>
        <v>0</v>
      </c>
    </row>
    <row r="180" spans="7:29" x14ac:dyDescent="0.35">
      <c r="G180" s="4" t="s">
        <v>53</v>
      </c>
      <c r="H180" s="57" t="e">
        <f t="shared" ref="H180:AC180" si="113">H$150/H$217</f>
        <v>#N/A</v>
      </c>
      <c r="I180" s="57" t="e">
        <f t="shared" si="113"/>
        <v>#N/A</v>
      </c>
      <c r="J180" s="57" t="e">
        <f t="shared" si="113"/>
        <v>#N/A</v>
      </c>
      <c r="K180" s="57" t="e">
        <f t="shared" si="113"/>
        <v>#N/A</v>
      </c>
      <c r="L180" s="57" t="e">
        <f t="shared" si="113"/>
        <v>#N/A</v>
      </c>
      <c r="M180" s="57" t="e">
        <f t="shared" si="113"/>
        <v>#N/A</v>
      </c>
      <c r="N180" s="57" t="e">
        <f t="shared" si="113"/>
        <v>#N/A</v>
      </c>
      <c r="O180" s="57" t="e">
        <f t="shared" si="113"/>
        <v>#N/A</v>
      </c>
      <c r="P180" s="57">
        <f t="shared" si="113"/>
        <v>0</v>
      </c>
      <c r="Q180" s="57">
        <f t="shared" si="113"/>
        <v>0</v>
      </c>
      <c r="R180" s="57">
        <f t="shared" si="113"/>
        <v>0</v>
      </c>
      <c r="S180" s="57">
        <f t="shared" si="113"/>
        <v>0</v>
      </c>
      <c r="T180" s="57">
        <f t="shared" si="113"/>
        <v>0</v>
      </c>
      <c r="U180" s="57">
        <f t="shared" si="113"/>
        <v>0</v>
      </c>
      <c r="V180" s="57">
        <f t="shared" si="113"/>
        <v>0</v>
      </c>
      <c r="W180" s="57">
        <f t="shared" si="113"/>
        <v>0</v>
      </c>
      <c r="X180" s="57">
        <f t="shared" si="113"/>
        <v>0</v>
      </c>
      <c r="Y180" s="57">
        <f t="shared" si="113"/>
        <v>0</v>
      </c>
      <c r="Z180" s="57">
        <f t="shared" si="113"/>
        <v>0</v>
      </c>
      <c r="AA180" s="57">
        <f t="shared" si="113"/>
        <v>0</v>
      </c>
      <c r="AB180" s="57">
        <f t="shared" si="113"/>
        <v>0</v>
      </c>
      <c r="AC180" s="57">
        <f t="shared" si="113"/>
        <v>0</v>
      </c>
    </row>
    <row r="181" spans="7:29" x14ac:dyDescent="0.35">
      <c r="G181" s="4" t="s">
        <v>43</v>
      </c>
      <c r="H181" s="57" t="e">
        <f t="shared" ref="H181:AC181" si="114">H$151/H$217</f>
        <v>#N/A</v>
      </c>
      <c r="I181" s="57" t="e">
        <f t="shared" si="114"/>
        <v>#N/A</v>
      </c>
      <c r="J181" s="57" t="e">
        <f t="shared" si="114"/>
        <v>#N/A</v>
      </c>
      <c r="K181" s="57" t="e">
        <f t="shared" si="114"/>
        <v>#N/A</v>
      </c>
      <c r="L181" s="57" t="e">
        <f t="shared" si="114"/>
        <v>#N/A</v>
      </c>
      <c r="M181" s="57" t="e">
        <f t="shared" si="114"/>
        <v>#N/A</v>
      </c>
      <c r="N181" s="57" t="e">
        <f t="shared" si="114"/>
        <v>#N/A</v>
      </c>
      <c r="O181" s="57" t="e">
        <f t="shared" si="114"/>
        <v>#N/A</v>
      </c>
      <c r="P181" s="57">
        <f t="shared" si="114"/>
        <v>0</v>
      </c>
      <c r="Q181" s="57">
        <f t="shared" si="114"/>
        <v>0</v>
      </c>
      <c r="R181" s="57">
        <f t="shared" si="114"/>
        <v>0</v>
      </c>
      <c r="S181" s="57">
        <f t="shared" si="114"/>
        <v>0</v>
      </c>
      <c r="T181" s="57">
        <f t="shared" si="114"/>
        <v>0</v>
      </c>
      <c r="U181" s="57">
        <f t="shared" si="114"/>
        <v>0</v>
      </c>
      <c r="V181" s="57">
        <f t="shared" si="114"/>
        <v>0</v>
      </c>
      <c r="W181" s="57">
        <f t="shared" si="114"/>
        <v>0</v>
      </c>
      <c r="X181" s="57">
        <f t="shared" si="114"/>
        <v>0</v>
      </c>
      <c r="Y181" s="57">
        <f t="shared" si="114"/>
        <v>0</v>
      </c>
      <c r="Z181" s="57">
        <f t="shared" si="114"/>
        <v>0</v>
      </c>
      <c r="AA181" s="57">
        <f t="shared" si="114"/>
        <v>0</v>
      </c>
      <c r="AB181" s="57">
        <f t="shared" si="114"/>
        <v>0</v>
      </c>
      <c r="AC181" s="57">
        <f t="shared" si="114"/>
        <v>0</v>
      </c>
    </row>
    <row r="182" spans="7:29" x14ac:dyDescent="0.35">
      <c r="G182" s="4" t="s">
        <v>176</v>
      </c>
      <c r="H182" s="57" t="e">
        <f t="shared" ref="H182:AC182" si="115">H$152/H$217</f>
        <v>#N/A</v>
      </c>
      <c r="I182" s="57" t="e">
        <f t="shared" si="115"/>
        <v>#N/A</v>
      </c>
      <c r="J182" s="57" t="e">
        <f t="shared" si="115"/>
        <v>#N/A</v>
      </c>
      <c r="K182" s="57" t="e">
        <f t="shared" si="115"/>
        <v>#N/A</v>
      </c>
      <c r="L182" s="57" t="e">
        <f t="shared" si="115"/>
        <v>#N/A</v>
      </c>
      <c r="M182" s="57" t="e">
        <f t="shared" si="115"/>
        <v>#N/A</v>
      </c>
      <c r="N182" s="57" t="e">
        <f t="shared" si="115"/>
        <v>#N/A</v>
      </c>
      <c r="O182" s="57" t="e">
        <f t="shared" si="115"/>
        <v>#N/A</v>
      </c>
      <c r="P182" s="57">
        <f t="shared" si="115"/>
        <v>0</v>
      </c>
      <c r="Q182" s="57">
        <f t="shared" si="115"/>
        <v>0</v>
      </c>
      <c r="R182" s="57">
        <f t="shared" si="115"/>
        <v>0</v>
      </c>
      <c r="S182" s="57">
        <f t="shared" si="115"/>
        <v>0</v>
      </c>
      <c r="T182" s="57">
        <f t="shared" si="115"/>
        <v>0</v>
      </c>
      <c r="U182" s="57">
        <f t="shared" si="115"/>
        <v>0</v>
      </c>
      <c r="V182" s="57">
        <f t="shared" si="115"/>
        <v>0</v>
      </c>
      <c r="W182" s="57">
        <f t="shared" si="115"/>
        <v>0</v>
      </c>
      <c r="X182" s="57">
        <f t="shared" si="115"/>
        <v>0</v>
      </c>
      <c r="Y182" s="57">
        <f t="shared" si="115"/>
        <v>0</v>
      </c>
      <c r="Z182" s="57">
        <f t="shared" si="115"/>
        <v>0</v>
      </c>
      <c r="AA182" s="57">
        <f t="shared" si="115"/>
        <v>0</v>
      </c>
      <c r="AB182" s="57">
        <f t="shared" si="115"/>
        <v>0</v>
      </c>
      <c r="AC182" s="57">
        <f t="shared" si="115"/>
        <v>0</v>
      </c>
    </row>
    <row r="183" spans="7:29" x14ac:dyDescent="0.35">
      <c r="G183" s="33" t="s">
        <v>28</v>
      </c>
      <c r="H183" s="57" t="e">
        <f t="shared" ref="H183:AC183" si="116">H$153/H$217</f>
        <v>#N/A</v>
      </c>
      <c r="I183" s="57" t="e">
        <f t="shared" si="116"/>
        <v>#N/A</v>
      </c>
      <c r="J183" s="57" t="e">
        <f t="shared" si="116"/>
        <v>#N/A</v>
      </c>
      <c r="K183" s="57" t="e">
        <f t="shared" si="116"/>
        <v>#N/A</v>
      </c>
      <c r="L183" s="57" t="e">
        <f t="shared" si="116"/>
        <v>#N/A</v>
      </c>
      <c r="M183" s="57" t="e">
        <f t="shared" si="116"/>
        <v>#N/A</v>
      </c>
      <c r="N183" s="57" t="e">
        <f t="shared" si="116"/>
        <v>#N/A</v>
      </c>
      <c r="O183" s="57" t="e">
        <f t="shared" si="116"/>
        <v>#N/A</v>
      </c>
      <c r="P183" s="57">
        <f t="shared" si="116"/>
        <v>0</v>
      </c>
      <c r="Q183" s="57">
        <f t="shared" si="116"/>
        <v>0</v>
      </c>
      <c r="R183" s="57">
        <f t="shared" si="116"/>
        <v>0</v>
      </c>
      <c r="S183" s="57">
        <f t="shared" si="116"/>
        <v>0</v>
      </c>
      <c r="T183" s="57">
        <f t="shared" si="116"/>
        <v>0</v>
      </c>
      <c r="U183" s="57">
        <f t="shared" si="116"/>
        <v>0</v>
      </c>
      <c r="V183" s="57">
        <f t="shared" si="116"/>
        <v>0</v>
      </c>
      <c r="W183" s="57">
        <f t="shared" si="116"/>
        <v>0</v>
      </c>
      <c r="X183" s="57">
        <f t="shared" si="116"/>
        <v>0</v>
      </c>
      <c r="Y183" s="57">
        <f t="shared" si="116"/>
        <v>0</v>
      </c>
      <c r="Z183" s="57">
        <f t="shared" si="116"/>
        <v>0</v>
      </c>
      <c r="AA183" s="57">
        <f t="shared" si="116"/>
        <v>0</v>
      </c>
      <c r="AB183" s="57">
        <f t="shared" si="116"/>
        <v>0</v>
      </c>
      <c r="AC183" s="57">
        <f t="shared" si="116"/>
        <v>0</v>
      </c>
    </row>
    <row r="184" spans="7:29" x14ac:dyDescent="0.35">
      <c r="G184" s="72"/>
      <c r="H184" s="28"/>
      <c r="I184" s="28"/>
      <c r="J184" s="28"/>
      <c r="K184" s="28"/>
      <c r="L184" s="28"/>
      <c r="M184" s="28"/>
      <c r="N184" s="28"/>
      <c r="O184" s="28"/>
      <c r="P184" s="28"/>
      <c r="Q184" s="28"/>
      <c r="R184" s="28"/>
      <c r="S184" s="28"/>
      <c r="T184" s="28"/>
      <c r="U184" s="28"/>
      <c r="V184" s="28"/>
      <c r="W184" s="28"/>
      <c r="X184" s="28"/>
      <c r="Y184" s="28"/>
      <c r="Z184" s="28"/>
      <c r="AA184" s="28"/>
      <c r="AB184" s="28"/>
      <c r="AC184" s="28"/>
    </row>
    <row r="185" spans="7:29" x14ac:dyDescent="0.35">
      <c r="G185" s="112" t="str">
        <f>_xlfn.CONCAT("USD, ",$C$6)</f>
        <v>USD, thousands</v>
      </c>
      <c r="H185" s="113"/>
      <c r="I185" s="113"/>
      <c r="J185" s="113"/>
      <c r="K185" s="113"/>
      <c r="L185" s="113"/>
      <c r="M185" s="113"/>
      <c r="N185" s="113"/>
      <c r="O185" s="113"/>
      <c r="P185" s="113"/>
      <c r="Q185" s="113"/>
      <c r="R185" s="113"/>
      <c r="S185" s="113"/>
      <c r="T185" s="113"/>
      <c r="U185" s="113"/>
      <c r="V185" s="113"/>
      <c r="W185" s="113"/>
      <c r="X185" s="113"/>
      <c r="Y185" s="113"/>
      <c r="Z185" s="113"/>
      <c r="AA185" s="113"/>
      <c r="AB185" s="73"/>
      <c r="AC185" s="73"/>
    </row>
    <row r="186" spans="7:29" x14ac:dyDescent="0.35">
      <c r="G186" s="4" t="s">
        <v>48</v>
      </c>
      <c r="H186" s="5" t="e">
        <f>H$146/H$209</f>
        <v>#N/A</v>
      </c>
      <c r="I186" s="5" t="e">
        <f t="shared" ref="I186:AC186" si="117">I$146/I$209</f>
        <v>#N/A</v>
      </c>
      <c r="J186" s="5" t="e">
        <f t="shared" si="117"/>
        <v>#N/A</v>
      </c>
      <c r="K186" s="5" t="e">
        <f t="shared" si="117"/>
        <v>#N/A</v>
      </c>
      <c r="L186" s="5" t="e">
        <f t="shared" si="117"/>
        <v>#N/A</v>
      </c>
      <c r="M186" s="5" t="e">
        <f t="shared" si="117"/>
        <v>#N/A</v>
      </c>
      <c r="N186" s="5" t="e">
        <f t="shared" si="117"/>
        <v>#N/A</v>
      </c>
      <c r="O186" s="5" t="e">
        <f t="shared" si="117"/>
        <v>#N/A</v>
      </c>
      <c r="P186" s="5">
        <f t="shared" si="117"/>
        <v>0</v>
      </c>
      <c r="Q186" s="5">
        <f t="shared" si="117"/>
        <v>0</v>
      </c>
      <c r="R186" s="5">
        <f t="shared" si="117"/>
        <v>0</v>
      </c>
      <c r="S186" s="5">
        <f t="shared" si="117"/>
        <v>0</v>
      </c>
      <c r="T186" s="5">
        <f t="shared" si="117"/>
        <v>0</v>
      </c>
      <c r="U186" s="5">
        <f t="shared" si="117"/>
        <v>0</v>
      </c>
      <c r="V186" s="5">
        <f t="shared" si="117"/>
        <v>0</v>
      </c>
      <c r="W186" s="5">
        <f t="shared" si="117"/>
        <v>0</v>
      </c>
      <c r="X186" s="5">
        <f t="shared" si="117"/>
        <v>0</v>
      </c>
      <c r="Y186" s="5">
        <f t="shared" si="117"/>
        <v>0</v>
      </c>
      <c r="Z186" s="5">
        <f t="shared" si="117"/>
        <v>0</v>
      </c>
      <c r="AA186" s="5">
        <f t="shared" si="117"/>
        <v>0</v>
      </c>
      <c r="AB186" s="5">
        <f t="shared" si="117"/>
        <v>0</v>
      </c>
      <c r="AC186" s="5">
        <f t="shared" si="117"/>
        <v>0</v>
      </c>
    </row>
    <row r="187" spans="7:29" x14ac:dyDescent="0.35">
      <c r="G187" s="4" t="s">
        <v>175</v>
      </c>
      <c r="H187" s="5" t="e">
        <f>H$147/H$209</f>
        <v>#N/A</v>
      </c>
      <c r="I187" s="5" t="e">
        <f t="shared" ref="I187:AC187" si="118">I$147/I$209</f>
        <v>#N/A</v>
      </c>
      <c r="J187" s="5" t="e">
        <f t="shared" si="118"/>
        <v>#N/A</v>
      </c>
      <c r="K187" s="5" t="e">
        <f t="shared" si="118"/>
        <v>#N/A</v>
      </c>
      <c r="L187" s="5" t="e">
        <f t="shared" si="118"/>
        <v>#N/A</v>
      </c>
      <c r="M187" s="5" t="e">
        <f t="shared" si="118"/>
        <v>#N/A</v>
      </c>
      <c r="N187" s="5" t="e">
        <f t="shared" si="118"/>
        <v>#N/A</v>
      </c>
      <c r="O187" s="5" t="e">
        <f t="shared" si="118"/>
        <v>#N/A</v>
      </c>
      <c r="P187" s="5">
        <f t="shared" si="118"/>
        <v>0</v>
      </c>
      <c r="Q187" s="5">
        <f t="shared" si="118"/>
        <v>0</v>
      </c>
      <c r="R187" s="5">
        <f t="shared" si="118"/>
        <v>0</v>
      </c>
      <c r="S187" s="5">
        <f t="shared" si="118"/>
        <v>0</v>
      </c>
      <c r="T187" s="5">
        <f t="shared" si="118"/>
        <v>0</v>
      </c>
      <c r="U187" s="5">
        <f t="shared" si="118"/>
        <v>0</v>
      </c>
      <c r="V187" s="5">
        <f t="shared" si="118"/>
        <v>0</v>
      </c>
      <c r="W187" s="5">
        <f t="shared" si="118"/>
        <v>0</v>
      </c>
      <c r="X187" s="5">
        <f t="shared" si="118"/>
        <v>0</v>
      </c>
      <c r="Y187" s="5">
        <f t="shared" si="118"/>
        <v>0</v>
      </c>
      <c r="Z187" s="5">
        <f t="shared" si="118"/>
        <v>0</v>
      </c>
      <c r="AA187" s="5">
        <f t="shared" si="118"/>
        <v>0</v>
      </c>
      <c r="AB187" s="5">
        <f t="shared" si="118"/>
        <v>0</v>
      </c>
      <c r="AC187" s="5">
        <f t="shared" si="118"/>
        <v>0</v>
      </c>
    </row>
    <row r="188" spans="7:29" x14ac:dyDescent="0.35">
      <c r="G188" s="4" t="s">
        <v>46</v>
      </c>
      <c r="H188" s="5" t="e">
        <f>H$148/H$209</f>
        <v>#N/A</v>
      </c>
      <c r="I188" s="5" t="e">
        <f t="shared" ref="I188:AC188" si="119">I$148/I$209</f>
        <v>#N/A</v>
      </c>
      <c r="J188" s="5" t="e">
        <f t="shared" si="119"/>
        <v>#N/A</v>
      </c>
      <c r="K188" s="5" t="e">
        <f t="shared" si="119"/>
        <v>#N/A</v>
      </c>
      <c r="L188" s="5" t="e">
        <f t="shared" si="119"/>
        <v>#N/A</v>
      </c>
      <c r="M188" s="5" t="e">
        <f t="shared" si="119"/>
        <v>#N/A</v>
      </c>
      <c r="N188" s="5" t="e">
        <f t="shared" si="119"/>
        <v>#N/A</v>
      </c>
      <c r="O188" s="5" t="e">
        <f t="shared" si="119"/>
        <v>#N/A</v>
      </c>
      <c r="P188" s="5">
        <f t="shared" si="119"/>
        <v>0</v>
      </c>
      <c r="Q188" s="5">
        <f t="shared" si="119"/>
        <v>0</v>
      </c>
      <c r="R188" s="5">
        <f t="shared" si="119"/>
        <v>0</v>
      </c>
      <c r="S188" s="5">
        <f t="shared" si="119"/>
        <v>0</v>
      </c>
      <c r="T188" s="5">
        <f t="shared" si="119"/>
        <v>0</v>
      </c>
      <c r="U188" s="5">
        <f t="shared" si="119"/>
        <v>0</v>
      </c>
      <c r="V188" s="5">
        <f t="shared" si="119"/>
        <v>0</v>
      </c>
      <c r="W188" s="5">
        <f t="shared" si="119"/>
        <v>0</v>
      </c>
      <c r="X188" s="5">
        <f t="shared" si="119"/>
        <v>0</v>
      </c>
      <c r="Y188" s="5">
        <f t="shared" si="119"/>
        <v>0</v>
      </c>
      <c r="Z188" s="5">
        <f t="shared" si="119"/>
        <v>0</v>
      </c>
      <c r="AA188" s="5">
        <f t="shared" si="119"/>
        <v>0</v>
      </c>
      <c r="AB188" s="5">
        <f t="shared" si="119"/>
        <v>0</v>
      </c>
      <c r="AC188" s="5">
        <f t="shared" si="119"/>
        <v>0</v>
      </c>
    </row>
    <row r="189" spans="7:29" x14ac:dyDescent="0.35">
      <c r="G189" s="4" t="s">
        <v>125</v>
      </c>
      <c r="H189" s="5" t="e">
        <f>H$149/H$209</f>
        <v>#N/A</v>
      </c>
      <c r="I189" s="5" t="e">
        <f t="shared" ref="I189:AC189" si="120">I$149/I$209</f>
        <v>#N/A</v>
      </c>
      <c r="J189" s="5" t="e">
        <f t="shared" si="120"/>
        <v>#N/A</v>
      </c>
      <c r="K189" s="5" t="e">
        <f t="shared" si="120"/>
        <v>#N/A</v>
      </c>
      <c r="L189" s="5" t="e">
        <f t="shared" si="120"/>
        <v>#N/A</v>
      </c>
      <c r="M189" s="5" t="e">
        <f t="shared" si="120"/>
        <v>#N/A</v>
      </c>
      <c r="N189" s="5" t="e">
        <f t="shared" si="120"/>
        <v>#N/A</v>
      </c>
      <c r="O189" s="5" t="e">
        <f t="shared" si="120"/>
        <v>#N/A</v>
      </c>
      <c r="P189" s="5">
        <f t="shared" si="120"/>
        <v>0</v>
      </c>
      <c r="Q189" s="5">
        <f t="shared" si="120"/>
        <v>0</v>
      </c>
      <c r="R189" s="5">
        <f t="shared" si="120"/>
        <v>0</v>
      </c>
      <c r="S189" s="5">
        <f t="shared" si="120"/>
        <v>0</v>
      </c>
      <c r="T189" s="5">
        <f t="shared" si="120"/>
        <v>0</v>
      </c>
      <c r="U189" s="5">
        <f t="shared" si="120"/>
        <v>0</v>
      </c>
      <c r="V189" s="5">
        <f t="shared" si="120"/>
        <v>0</v>
      </c>
      <c r="W189" s="5">
        <f t="shared" si="120"/>
        <v>0</v>
      </c>
      <c r="X189" s="5">
        <f t="shared" si="120"/>
        <v>0</v>
      </c>
      <c r="Y189" s="5">
        <f t="shared" si="120"/>
        <v>0</v>
      </c>
      <c r="Z189" s="5">
        <f t="shared" si="120"/>
        <v>0</v>
      </c>
      <c r="AA189" s="5">
        <f t="shared" si="120"/>
        <v>0</v>
      </c>
      <c r="AB189" s="5">
        <f t="shared" si="120"/>
        <v>0</v>
      </c>
      <c r="AC189" s="5">
        <f t="shared" si="120"/>
        <v>0</v>
      </c>
    </row>
    <row r="190" spans="7:29" x14ac:dyDescent="0.35">
      <c r="G190" s="4" t="s">
        <v>53</v>
      </c>
      <c r="H190" s="5" t="e">
        <f>H$150/H$209</f>
        <v>#N/A</v>
      </c>
      <c r="I190" s="5" t="e">
        <f t="shared" ref="I190:AC190" si="121">I$150/I$209</f>
        <v>#N/A</v>
      </c>
      <c r="J190" s="5" t="e">
        <f t="shared" si="121"/>
        <v>#N/A</v>
      </c>
      <c r="K190" s="5" t="e">
        <f t="shared" si="121"/>
        <v>#N/A</v>
      </c>
      <c r="L190" s="5" t="e">
        <f t="shared" si="121"/>
        <v>#N/A</v>
      </c>
      <c r="M190" s="5" t="e">
        <f t="shared" si="121"/>
        <v>#N/A</v>
      </c>
      <c r="N190" s="5" t="e">
        <f t="shared" si="121"/>
        <v>#N/A</v>
      </c>
      <c r="O190" s="5" t="e">
        <f t="shared" si="121"/>
        <v>#N/A</v>
      </c>
      <c r="P190" s="5">
        <f t="shared" si="121"/>
        <v>0</v>
      </c>
      <c r="Q190" s="5">
        <f t="shared" si="121"/>
        <v>0</v>
      </c>
      <c r="R190" s="5">
        <f t="shared" si="121"/>
        <v>0</v>
      </c>
      <c r="S190" s="5">
        <f t="shared" si="121"/>
        <v>0</v>
      </c>
      <c r="T190" s="5">
        <f t="shared" si="121"/>
        <v>0</v>
      </c>
      <c r="U190" s="5">
        <f t="shared" si="121"/>
        <v>0</v>
      </c>
      <c r="V190" s="5">
        <f t="shared" si="121"/>
        <v>0</v>
      </c>
      <c r="W190" s="5">
        <f t="shared" si="121"/>
        <v>0</v>
      </c>
      <c r="X190" s="5">
        <f t="shared" si="121"/>
        <v>0</v>
      </c>
      <c r="Y190" s="5">
        <f t="shared" si="121"/>
        <v>0</v>
      </c>
      <c r="Z190" s="5">
        <f t="shared" si="121"/>
        <v>0</v>
      </c>
      <c r="AA190" s="5">
        <f t="shared" si="121"/>
        <v>0</v>
      </c>
      <c r="AB190" s="5">
        <f t="shared" si="121"/>
        <v>0</v>
      </c>
      <c r="AC190" s="5">
        <f t="shared" si="121"/>
        <v>0</v>
      </c>
    </row>
    <row r="191" spans="7:29" x14ac:dyDescent="0.35">
      <c r="G191" s="4" t="s">
        <v>43</v>
      </c>
      <c r="H191" s="5" t="e">
        <f>H$151/H$209</f>
        <v>#N/A</v>
      </c>
      <c r="I191" s="5" t="e">
        <f t="shared" ref="I191:AC191" si="122">I$151/I$209</f>
        <v>#N/A</v>
      </c>
      <c r="J191" s="5" t="e">
        <f t="shared" si="122"/>
        <v>#N/A</v>
      </c>
      <c r="K191" s="5" t="e">
        <f t="shared" si="122"/>
        <v>#N/A</v>
      </c>
      <c r="L191" s="5" t="e">
        <f t="shared" si="122"/>
        <v>#N/A</v>
      </c>
      <c r="M191" s="5" t="e">
        <f t="shared" si="122"/>
        <v>#N/A</v>
      </c>
      <c r="N191" s="5" t="e">
        <f t="shared" si="122"/>
        <v>#N/A</v>
      </c>
      <c r="O191" s="5" t="e">
        <f t="shared" si="122"/>
        <v>#N/A</v>
      </c>
      <c r="P191" s="5">
        <f t="shared" si="122"/>
        <v>0</v>
      </c>
      <c r="Q191" s="5">
        <f t="shared" si="122"/>
        <v>0</v>
      </c>
      <c r="R191" s="5">
        <f t="shared" si="122"/>
        <v>0</v>
      </c>
      <c r="S191" s="5">
        <f t="shared" si="122"/>
        <v>0</v>
      </c>
      <c r="T191" s="5">
        <f t="shared" si="122"/>
        <v>0</v>
      </c>
      <c r="U191" s="5">
        <f t="shared" si="122"/>
        <v>0</v>
      </c>
      <c r="V191" s="5">
        <f t="shared" si="122"/>
        <v>0</v>
      </c>
      <c r="W191" s="5">
        <f t="shared" si="122"/>
        <v>0</v>
      </c>
      <c r="X191" s="5">
        <f t="shared" si="122"/>
        <v>0</v>
      </c>
      <c r="Y191" s="5">
        <f t="shared" si="122"/>
        <v>0</v>
      </c>
      <c r="Z191" s="5">
        <f t="shared" si="122"/>
        <v>0</v>
      </c>
      <c r="AA191" s="5">
        <f t="shared" si="122"/>
        <v>0</v>
      </c>
      <c r="AB191" s="5">
        <f t="shared" si="122"/>
        <v>0</v>
      </c>
      <c r="AC191" s="5">
        <f t="shared" si="122"/>
        <v>0</v>
      </c>
    </row>
    <row r="192" spans="7:29" x14ac:dyDescent="0.35">
      <c r="G192" s="4" t="s">
        <v>176</v>
      </c>
      <c r="H192" s="5" t="e">
        <f>H$152/H$209</f>
        <v>#N/A</v>
      </c>
      <c r="I192" s="5" t="e">
        <f t="shared" ref="I192:AC192" si="123">I$152/I$209</f>
        <v>#N/A</v>
      </c>
      <c r="J192" s="5" t="e">
        <f t="shared" si="123"/>
        <v>#N/A</v>
      </c>
      <c r="K192" s="5" t="e">
        <f t="shared" si="123"/>
        <v>#N/A</v>
      </c>
      <c r="L192" s="5" t="e">
        <f t="shared" si="123"/>
        <v>#N/A</v>
      </c>
      <c r="M192" s="5" t="e">
        <f t="shared" si="123"/>
        <v>#N/A</v>
      </c>
      <c r="N192" s="5" t="e">
        <f t="shared" si="123"/>
        <v>#N/A</v>
      </c>
      <c r="O192" s="5" t="e">
        <f t="shared" si="123"/>
        <v>#N/A</v>
      </c>
      <c r="P192" s="5">
        <f t="shared" si="123"/>
        <v>0</v>
      </c>
      <c r="Q192" s="5">
        <f t="shared" si="123"/>
        <v>0</v>
      </c>
      <c r="R192" s="5">
        <f t="shared" si="123"/>
        <v>0</v>
      </c>
      <c r="S192" s="5">
        <f t="shared" si="123"/>
        <v>0</v>
      </c>
      <c r="T192" s="5">
        <f t="shared" si="123"/>
        <v>0</v>
      </c>
      <c r="U192" s="5">
        <f t="shared" si="123"/>
        <v>0</v>
      </c>
      <c r="V192" s="5">
        <f t="shared" si="123"/>
        <v>0</v>
      </c>
      <c r="W192" s="5">
        <f t="shared" si="123"/>
        <v>0</v>
      </c>
      <c r="X192" s="5">
        <f t="shared" si="123"/>
        <v>0</v>
      </c>
      <c r="Y192" s="5">
        <f t="shared" si="123"/>
        <v>0</v>
      </c>
      <c r="Z192" s="5">
        <f t="shared" si="123"/>
        <v>0</v>
      </c>
      <c r="AA192" s="5">
        <f t="shared" si="123"/>
        <v>0</v>
      </c>
      <c r="AB192" s="5">
        <f t="shared" si="123"/>
        <v>0</v>
      </c>
      <c r="AC192" s="5">
        <f t="shared" si="123"/>
        <v>0</v>
      </c>
    </row>
    <row r="193" spans="6:29" x14ac:dyDescent="0.35">
      <c r="G193" s="33" t="s">
        <v>28</v>
      </c>
      <c r="H193" s="5" t="e">
        <f>H$153/H$209</f>
        <v>#N/A</v>
      </c>
      <c r="I193" s="5" t="e">
        <f t="shared" ref="I193:AC193" si="124">I$153/I$209</f>
        <v>#N/A</v>
      </c>
      <c r="J193" s="5" t="e">
        <f t="shared" si="124"/>
        <v>#N/A</v>
      </c>
      <c r="K193" s="5" t="e">
        <f t="shared" si="124"/>
        <v>#N/A</v>
      </c>
      <c r="L193" s="5" t="e">
        <f t="shared" si="124"/>
        <v>#N/A</v>
      </c>
      <c r="M193" s="5" t="e">
        <f t="shared" si="124"/>
        <v>#N/A</v>
      </c>
      <c r="N193" s="5" t="e">
        <f t="shared" si="124"/>
        <v>#N/A</v>
      </c>
      <c r="O193" s="5" t="e">
        <f t="shared" si="124"/>
        <v>#N/A</v>
      </c>
      <c r="P193" s="5">
        <f t="shared" si="124"/>
        <v>0</v>
      </c>
      <c r="Q193" s="5">
        <f t="shared" si="124"/>
        <v>0</v>
      </c>
      <c r="R193" s="5">
        <f t="shared" si="124"/>
        <v>0</v>
      </c>
      <c r="S193" s="5">
        <f t="shared" si="124"/>
        <v>0</v>
      </c>
      <c r="T193" s="5">
        <f t="shared" si="124"/>
        <v>0</v>
      </c>
      <c r="U193" s="5">
        <f t="shared" si="124"/>
        <v>0</v>
      </c>
      <c r="V193" s="5">
        <f t="shared" si="124"/>
        <v>0</v>
      </c>
      <c r="W193" s="5">
        <f t="shared" si="124"/>
        <v>0</v>
      </c>
      <c r="X193" s="5">
        <f t="shared" si="124"/>
        <v>0</v>
      </c>
      <c r="Y193" s="5">
        <f t="shared" si="124"/>
        <v>0</v>
      </c>
      <c r="Z193" s="5">
        <f t="shared" si="124"/>
        <v>0</v>
      </c>
      <c r="AA193" s="5">
        <f t="shared" si="124"/>
        <v>0</v>
      </c>
      <c r="AB193" s="5">
        <f t="shared" si="124"/>
        <v>0</v>
      </c>
      <c r="AC193" s="5">
        <f t="shared" si="124"/>
        <v>0</v>
      </c>
    </row>
    <row r="194" spans="6:29" x14ac:dyDescent="0.35">
      <c r="G194" s="72"/>
      <c r="H194" s="28"/>
      <c r="I194" s="28"/>
      <c r="J194" s="28"/>
      <c r="K194" s="28"/>
      <c r="L194" s="28"/>
      <c r="M194" s="28"/>
      <c r="N194" s="28"/>
      <c r="O194" s="28"/>
      <c r="P194" s="28"/>
      <c r="Q194" s="28"/>
      <c r="R194" s="28"/>
      <c r="S194" s="28"/>
      <c r="T194" s="28"/>
      <c r="U194" s="28"/>
      <c r="V194" s="28"/>
      <c r="W194" s="28"/>
      <c r="X194" s="28"/>
      <c r="Y194" s="28"/>
      <c r="Z194" s="28"/>
      <c r="AA194" s="28"/>
      <c r="AB194" s="28"/>
      <c r="AC194" s="28"/>
    </row>
    <row r="195" spans="6:29" x14ac:dyDescent="0.35">
      <c r="G195" s="69" t="str">
        <f>_xlfn.CONCAT($C$4,", ",$C$6," (constant ",$G$224," prices)")</f>
        <v>USD, thousands (constant 2021 prices)</v>
      </c>
      <c r="H195" s="69"/>
      <c r="I195" s="69"/>
      <c r="J195" s="69"/>
      <c r="K195" s="69"/>
      <c r="L195" s="69"/>
      <c r="M195" s="69"/>
      <c r="N195" s="69"/>
      <c r="O195" s="69"/>
      <c r="P195" s="69"/>
      <c r="Q195" s="69"/>
      <c r="R195" s="69"/>
      <c r="S195" s="69"/>
      <c r="T195" s="69"/>
      <c r="U195" s="69"/>
      <c r="V195" s="69"/>
      <c r="W195" s="69"/>
      <c r="X195" s="69"/>
      <c r="Y195" s="69"/>
      <c r="Z195" s="69"/>
      <c r="AA195" s="69"/>
      <c r="AB195" s="69"/>
      <c r="AC195" s="69"/>
    </row>
    <row r="196" spans="6:29" x14ac:dyDescent="0.35">
      <c r="G196" s="4" t="s">
        <v>48</v>
      </c>
      <c r="H196" s="5" t="e">
        <f>H$146/H$220</f>
        <v>#N/A</v>
      </c>
      <c r="I196" s="5" t="e">
        <f t="shared" ref="I196:AC196" si="125">I$146/I$220</f>
        <v>#N/A</v>
      </c>
      <c r="J196" s="5" t="e">
        <f t="shared" si="125"/>
        <v>#N/A</v>
      </c>
      <c r="K196" s="5" t="e">
        <f t="shared" si="125"/>
        <v>#N/A</v>
      </c>
      <c r="L196" s="5" t="e">
        <f t="shared" si="125"/>
        <v>#N/A</v>
      </c>
      <c r="M196" s="5" t="e">
        <f t="shared" si="125"/>
        <v>#N/A</v>
      </c>
      <c r="N196" s="5" t="e">
        <f t="shared" si="125"/>
        <v>#N/A</v>
      </c>
      <c r="O196" s="5" t="e">
        <f t="shared" si="125"/>
        <v>#N/A</v>
      </c>
      <c r="P196" s="5">
        <f t="shared" si="125"/>
        <v>0</v>
      </c>
      <c r="Q196" s="5">
        <f t="shared" si="125"/>
        <v>0</v>
      </c>
      <c r="R196" s="5">
        <f t="shared" si="125"/>
        <v>0</v>
      </c>
      <c r="S196" s="5">
        <f t="shared" si="125"/>
        <v>0</v>
      </c>
      <c r="T196" s="5">
        <f t="shared" si="125"/>
        <v>0</v>
      </c>
      <c r="U196" s="5">
        <f t="shared" si="125"/>
        <v>0</v>
      </c>
      <c r="V196" s="5">
        <f t="shared" si="125"/>
        <v>0</v>
      </c>
      <c r="W196" s="5">
        <f t="shared" si="125"/>
        <v>0</v>
      </c>
      <c r="X196" s="5">
        <f t="shared" si="125"/>
        <v>0</v>
      </c>
      <c r="Y196" s="5">
        <f t="shared" si="125"/>
        <v>0</v>
      </c>
      <c r="Z196" s="5">
        <f t="shared" si="125"/>
        <v>0</v>
      </c>
      <c r="AA196" s="5">
        <f t="shared" si="125"/>
        <v>0</v>
      </c>
      <c r="AB196" s="5">
        <f t="shared" si="125"/>
        <v>0</v>
      </c>
      <c r="AC196" s="5">
        <f t="shared" si="125"/>
        <v>0</v>
      </c>
    </row>
    <row r="197" spans="6:29" x14ac:dyDescent="0.35">
      <c r="G197" s="4" t="s">
        <v>175</v>
      </c>
      <c r="H197" s="5" t="e">
        <f>H$147/H$220</f>
        <v>#N/A</v>
      </c>
      <c r="I197" s="5" t="e">
        <f t="shared" ref="I197:AC197" si="126">I$147/I$220</f>
        <v>#N/A</v>
      </c>
      <c r="J197" s="5" t="e">
        <f t="shared" si="126"/>
        <v>#N/A</v>
      </c>
      <c r="K197" s="5" t="e">
        <f t="shared" si="126"/>
        <v>#N/A</v>
      </c>
      <c r="L197" s="5" t="e">
        <f t="shared" si="126"/>
        <v>#N/A</v>
      </c>
      <c r="M197" s="5" t="e">
        <f t="shared" si="126"/>
        <v>#N/A</v>
      </c>
      <c r="N197" s="5" t="e">
        <f t="shared" si="126"/>
        <v>#N/A</v>
      </c>
      <c r="O197" s="5" t="e">
        <f t="shared" si="126"/>
        <v>#N/A</v>
      </c>
      <c r="P197" s="5">
        <f t="shared" si="126"/>
        <v>0</v>
      </c>
      <c r="Q197" s="5">
        <f t="shared" si="126"/>
        <v>0</v>
      </c>
      <c r="R197" s="5">
        <f t="shared" si="126"/>
        <v>0</v>
      </c>
      <c r="S197" s="5">
        <f t="shared" si="126"/>
        <v>0</v>
      </c>
      <c r="T197" s="5">
        <f t="shared" si="126"/>
        <v>0</v>
      </c>
      <c r="U197" s="5">
        <f t="shared" si="126"/>
        <v>0</v>
      </c>
      <c r="V197" s="5">
        <f t="shared" si="126"/>
        <v>0</v>
      </c>
      <c r="W197" s="5">
        <f t="shared" si="126"/>
        <v>0</v>
      </c>
      <c r="X197" s="5">
        <f t="shared" si="126"/>
        <v>0</v>
      </c>
      <c r="Y197" s="5">
        <f t="shared" si="126"/>
        <v>0</v>
      </c>
      <c r="Z197" s="5">
        <f t="shared" si="126"/>
        <v>0</v>
      </c>
      <c r="AA197" s="5">
        <f t="shared" si="126"/>
        <v>0</v>
      </c>
      <c r="AB197" s="5">
        <f t="shared" si="126"/>
        <v>0</v>
      </c>
      <c r="AC197" s="5">
        <f t="shared" si="126"/>
        <v>0</v>
      </c>
    </row>
    <row r="198" spans="6:29" x14ac:dyDescent="0.35">
      <c r="G198" s="4" t="s">
        <v>46</v>
      </c>
      <c r="H198" s="5" t="e">
        <f>H$148/H$220</f>
        <v>#N/A</v>
      </c>
      <c r="I198" s="5" t="e">
        <f t="shared" ref="I198:AC198" si="127">I$148/I$220</f>
        <v>#N/A</v>
      </c>
      <c r="J198" s="5" t="e">
        <f t="shared" si="127"/>
        <v>#N/A</v>
      </c>
      <c r="K198" s="5" t="e">
        <f t="shared" si="127"/>
        <v>#N/A</v>
      </c>
      <c r="L198" s="5" t="e">
        <f t="shared" si="127"/>
        <v>#N/A</v>
      </c>
      <c r="M198" s="5" t="e">
        <f t="shared" si="127"/>
        <v>#N/A</v>
      </c>
      <c r="N198" s="5" t="e">
        <f t="shared" si="127"/>
        <v>#N/A</v>
      </c>
      <c r="O198" s="5" t="e">
        <f t="shared" si="127"/>
        <v>#N/A</v>
      </c>
      <c r="P198" s="5">
        <f t="shared" si="127"/>
        <v>0</v>
      </c>
      <c r="Q198" s="5">
        <f t="shared" si="127"/>
        <v>0</v>
      </c>
      <c r="R198" s="5">
        <f t="shared" si="127"/>
        <v>0</v>
      </c>
      <c r="S198" s="5">
        <f t="shared" si="127"/>
        <v>0</v>
      </c>
      <c r="T198" s="5">
        <f t="shared" si="127"/>
        <v>0</v>
      </c>
      <c r="U198" s="5">
        <f t="shared" si="127"/>
        <v>0</v>
      </c>
      <c r="V198" s="5">
        <f t="shared" si="127"/>
        <v>0</v>
      </c>
      <c r="W198" s="5">
        <f t="shared" si="127"/>
        <v>0</v>
      </c>
      <c r="X198" s="5">
        <f t="shared" si="127"/>
        <v>0</v>
      </c>
      <c r="Y198" s="5">
        <f t="shared" si="127"/>
        <v>0</v>
      </c>
      <c r="Z198" s="5">
        <f t="shared" si="127"/>
        <v>0</v>
      </c>
      <c r="AA198" s="5">
        <f t="shared" si="127"/>
        <v>0</v>
      </c>
      <c r="AB198" s="5">
        <f t="shared" si="127"/>
        <v>0</v>
      </c>
      <c r="AC198" s="5">
        <f t="shared" si="127"/>
        <v>0</v>
      </c>
    </row>
    <row r="199" spans="6:29" x14ac:dyDescent="0.35">
      <c r="G199" s="4" t="s">
        <v>125</v>
      </c>
      <c r="H199" s="5" t="e">
        <f>H$149/H$220</f>
        <v>#N/A</v>
      </c>
      <c r="I199" s="5" t="e">
        <f t="shared" ref="I199:AC199" si="128">I$149/I$220</f>
        <v>#N/A</v>
      </c>
      <c r="J199" s="5" t="e">
        <f t="shared" si="128"/>
        <v>#N/A</v>
      </c>
      <c r="K199" s="5" t="e">
        <f t="shared" si="128"/>
        <v>#N/A</v>
      </c>
      <c r="L199" s="5" t="e">
        <f t="shared" si="128"/>
        <v>#N/A</v>
      </c>
      <c r="M199" s="5" t="e">
        <f t="shared" si="128"/>
        <v>#N/A</v>
      </c>
      <c r="N199" s="5" t="e">
        <f t="shared" si="128"/>
        <v>#N/A</v>
      </c>
      <c r="O199" s="5" t="e">
        <f t="shared" si="128"/>
        <v>#N/A</v>
      </c>
      <c r="P199" s="5">
        <f t="shared" si="128"/>
        <v>0</v>
      </c>
      <c r="Q199" s="5">
        <f t="shared" si="128"/>
        <v>0</v>
      </c>
      <c r="R199" s="5">
        <f t="shared" si="128"/>
        <v>0</v>
      </c>
      <c r="S199" s="5">
        <f t="shared" si="128"/>
        <v>0</v>
      </c>
      <c r="T199" s="5">
        <f t="shared" si="128"/>
        <v>0</v>
      </c>
      <c r="U199" s="5">
        <f t="shared" si="128"/>
        <v>0</v>
      </c>
      <c r="V199" s="5">
        <f t="shared" si="128"/>
        <v>0</v>
      </c>
      <c r="W199" s="5">
        <f t="shared" si="128"/>
        <v>0</v>
      </c>
      <c r="X199" s="5">
        <f t="shared" si="128"/>
        <v>0</v>
      </c>
      <c r="Y199" s="5">
        <f t="shared" si="128"/>
        <v>0</v>
      </c>
      <c r="Z199" s="5">
        <f t="shared" si="128"/>
        <v>0</v>
      </c>
      <c r="AA199" s="5">
        <f t="shared" si="128"/>
        <v>0</v>
      </c>
      <c r="AB199" s="5">
        <f t="shared" si="128"/>
        <v>0</v>
      </c>
      <c r="AC199" s="5">
        <f t="shared" si="128"/>
        <v>0</v>
      </c>
    </row>
    <row r="200" spans="6:29" x14ac:dyDescent="0.35">
      <c r="G200" s="4" t="s">
        <v>53</v>
      </c>
      <c r="H200" s="5" t="e">
        <f>H$150/H$220</f>
        <v>#N/A</v>
      </c>
      <c r="I200" s="5" t="e">
        <f t="shared" ref="I200:AC200" si="129">I$150/I$220</f>
        <v>#N/A</v>
      </c>
      <c r="J200" s="5" t="e">
        <f t="shared" si="129"/>
        <v>#N/A</v>
      </c>
      <c r="K200" s="5" t="e">
        <f t="shared" si="129"/>
        <v>#N/A</v>
      </c>
      <c r="L200" s="5" t="e">
        <f t="shared" si="129"/>
        <v>#N/A</v>
      </c>
      <c r="M200" s="5" t="e">
        <f t="shared" si="129"/>
        <v>#N/A</v>
      </c>
      <c r="N200" s="5" t="e">
        <f t="shared" si="129"/>
        <v>#N/A</v>
      </c>
      <c r="O200" s="5" t="e">
        <f t="shared" si="129"/>
        <v>#N/A</v>
      </c>
      <c r="P200" s="5">
        <f t="shared" si="129"/>
        <v>0</v>
      </c>
      <c r="Q200" s="5">
        <f t="shared" si="129"/>
        <v>0</v>
      </c>
      <c r="R200" s="5">
        <f t="shared" si="129"/>
        <v>0</v>
      </c>
      <c r="S200" s="5">
        <f t="shared" si="129"/>
        <v>0</v>
      </c>
      <c r="T200" s="5">
        <f t="shared" si="129"/>
        <v>0</v>
      </c>
      <c r="U200" s="5">
        <f t="shared" si="129"/>
        <v>0</v>
      </c>
      <c r="V200" s="5">
        <f t="shared" si="129"/>
        <v>0</v>
      </c>
      <c r="W200" s="5">
        <f t="shared" si="129"/>
        <v>0</v>
      </c>
      <c r="X200" s="5">
        <f t="shared" si="129"/>
        <v>0</v>
      </c>
      <c r="Y200" s="5">
        <f t="shared" si="129"/>
        <v>0</v>
      </c>
      <c r="Z200" s="5">
        <f t="shared" si="129"/>
        <v>0</v>
      </c>
      <c r="AA200" s="5">
        <f t="shared" si="129"/>
        <v>0</v>
      </c>
      <c r="AB200" s="5">
        <f t="shared" si="129"/>
        <v>0</v>
      </c>
      <c r="AC200" s="5">
        <f t="shared" si="129"/>
        <v>0</v>
      </c>
    </row>
    <row r="201" spans="6:29" x14ac:dyDescent="0.35">
      <c r="G201" s="4" t="s">
        <v>43</v>
      </c>
      <c r="H201" s="5" t="e">
        <f>H$151/H$220</f>
        <v>#N/A</v>
      </c>
      <c r="I201" s="5" t="e">
        <f t="shared" ref="I201:AC201" si="130">I$151/I$220</f>
        <v>#N/A</v>
      </c>
      <c r="J201" s="5" t="e">
        <f t="shared" si="130"/>
        <v>#N/A</v>
      </c>
      <c r="K201" s="5" t="e">
        <f t="shared" si="130"/>
        <v>#N/A</v>
      </c>
      <c r="L201" s="5" t="e">
        <f t="shared" si="130"/>
        <v>#N/A</v>
      </c>
      <c r="M201" s="5" t="e">
        <f t="shared" si="130"/>
        <v>#N/A</v>
      </c>
      <c r="N201" s="5" t="e">
        <f t="shared" si="130"/>
        <v>#N/A</v>
      </c>
      <c r="O201" s="5" t="e">
        <f t="shared" si="130"/>
        <v>#N/A</v>
      </c>
      <c r="P201" s="5">
        <f t="shared" si="130"/>
        <v>0</v>
      </c>
      <c r="Q201" s="5">
        <f t="shared" si="130"/>
        <v>0</v>
      </c>
      <c r="R201" s="5">
        <f t="shared" si="130"/>
        <v>0</v>
      </c>
      <c r="S201" s="5">
        <f t="shared" si="130"/>
        <v>0</v>
      </c>
      <c r="T201" s="5">
        <f t="shared" si="130"/>
        <v>0</v>
      </c>
      <c r="U201" s="5">
        <f t="shared" si="130"/>
        <v>0</v>
      </c>
      <c r="V201" s="5">
        <f t="shared" si="130"/>
        <v>0</v>
      </c>
      <c r="W201" s="5">
        <f t="shared" si="130"/>
        <v>0</v>
      </c>
      <c r="X201" s="5">
        <f t="shared" si="130"/>
        <v>0</v>
      </c>
      <c r="Y201" s="5">
        <f t="shared" si="130"/>
        <v>0</v>
      </c>
      <c r="Z201" s="5">
        <f t="shared" si="130"/>
        <v>0</v>
      </c>
      <c r="AA201" s="5">
        <f t="shared" si="130"/>
        <v>0</v>
      </c>
      <c r="AB201" s="5">
        <f t="shared" si="130"/>
        <v>0</v>
      </c>
      <c r="AC201" s="5">
        <f t="shared" si="130"/>
        <v>0</v>
      </c>
    </row>
    <row r="202" spans="6:29" x14ac:dyDescent="0.35">
      <c r="G202" s="4" t="s">
        <v>176</v>
      </c>
      <c r="H202" s="5" t="e">
        <f>H$152/H$220</f>
        <v>#N/A</v>
      </c>
      <c r="I202" s="5" t="e">
        <f t="shared" ref="I202:AC202" si="131">I$152/I$220</f>
        <v>#N/A</v>
      </c>
      <c r="J202" s="5" t="e">
        <f t="shared" si="131"/>
        <v>#N/A</v>
      </c>
      <c r="K202" s="5" t="e">
        <f t="shared" si="131"/>
        <v>#N/A</v>
      </c>
      <c r="L202" s="5" t="e">
        <f t="shared" si="131"/>
        <v>#N/A</v>
      </c>
      <c r="M202" s="5" t="e">
        <f t="shared" si="131"/>
        <v>#N/A</v>
      </c>
      <c r="N202" s="5" t="e">
        <f t="shared" si="131"/>
        <v>#N/A</v>
      </c>
      <c r="O202" s="5" t="e">
        <f t="shared" si="131"/>
        <v>#N/A</v>
      </c>
      <c r="P202" s="5">
        <f t="shared" si="131"/>
        <v>0</v>
      </c>
      <c r="Q202" s="5">
        <f t="shared" si="131"/>
        <v>0</v>
      </c>
      <c r="R202" s="5">
        <f t="shared" si="131"/>
        <v>0</v>
      </c>
      <c r="S202" s="5">
        <f t="shared" si="131"/>
        <v>0</v>
      </c>
      <c r="T202" s="5">
        <f t="shared" si="131"/>
        <v>0</v>
      </c>
      <c r="U202" s="5">
        <f t="shared" si="131"/>
        <v>0</v>
      </c>
      <c r="V202" s="5">
        <f t="shared" si="131"/>
        <v>0</v>
      </c>
      <c r="W202" s="5">
        <f t="shared" si="131"/>
        <v>0</v>
      </c>
      <c r="X202" s="5">
        <f t="shared" si="131"/>
        <v>0</v>
      </c>
      <c r="Y202" s="5">
        <f t="shared" si="131"/>
        <v>0</v>
      </c>
      <c r="Z202" s="5">
        <f t="shared" si="131"/>
        <v>0</v>
      </c>
      <c r="AA202" s="5">
        <f t="shared" si="131"/>
        <v>0</v>
      </c>
      <c r="AB202" s="5">
        <f t="shared" si="131"/>
        <v>0</v>
      </c>
      <c r="AC202" s="5">
        <f t="shared" si="131"/>
        <v>0</v>
      </c>
    </row>
    <row r="203" spans="6:29" x14ac:dyDescent="0.35">
      <c r="G203" s="33" t="s">
        <v>28</v>
      </c>
      <c r="H203" s="5" t="e">
        <f>H$153/H$220</f>
        <v>#N/A</v>
      </c>
      <c r="I203" s="5" t="e">
        <f t="shared" ref="I203:AC203" si="132">I$153/I$220</f>
        <v>#N/A</v>
      </c>
      <c r="J203" s="5" t="e">
        <f t="shared" si="132"/>
        <v>#N/A</v>
      </c>
      <c r="K203" s="5" t="e">
        <f t="shared" si="132"/>
        <v>#N/A</v>
      </c>
      <c r="L203" s="5" t="e">
        <f t="shared" si="132"/>
        <v>#N/A</v>
      </c>
      <c r="M203" s="5" t="e">
        <f t="shared" si="132"/>
        <v>#N/A</v>
      </c>
      <c r="N203" s="5" t="e">
        <f t="shared" si="132"/>
        <v>#N/A</v>
      </c>
      <c r="O203" s="5" t="e">
        <f t="shared" si="132"/>
        <v>#N/A</v>
      </c>
      <c r="P203" s="5">
        <f t="shared" si="132"/>
        <v>0</v>
      </c>
      <c r="Q203" s="5">
        <f t="shared" si="132"/>
        <v>0</v>
      </c>
      <c r="R203" s="5">
        <f t="shared" si="132"/>
        <v>0</v>
      </c>
      <c r="S203" s="5">
        <f t="shared" si="132"/>
        <v>0</v>
      </c>
      <c r="T203" s="5">
        <f t="shared" si="132"/>
        <v>0</v>
      </c>
      <c r="U203" s="5">
        <f t="shared" si="132"/>
        <v>0</v>
      </c>
      <c r="V203" s="5">
        <f t="shared" si="132"/>
        <v>0</v>
      </c>
      <c r="W203" s="5">
        <f t="shared" si="132"/>
        <v>0</v>
      </c>
      <c r="X203" s="5">
        <f t="shared" si="132"/>
        <v>0</v>
      </c>
      <c r="Y203" s="5">
        <f t="shared" si="132"/>
        <v>0</v>
      </c>
      <c r="Z203" s="5">
        <f t="shared" si="132"/>
        <v>0</v>
      </c>
      <c r="AA203" s="5">
        <f t="shared" si="132"/>
        <v>0</v>
      </c>
      <c r="AB203" s="5">
        <f t="shared" si="132"/>
        <v>0</v>
      </c>
      <c r="AC203" s="5">
        <f t="shared" si="132"/>
        <v>0</v>
      </c>
    </row>
    <row r="204" spans="6:29" x14ac:dyDescent="0.35">
      <c r="G204" s="72"/>
      <c r="H204" s="28"/>
      <c r="I204" s="28"/>
      <c r="J204" s="28"/>
      <c r="K204" s="28"/>
      <c r="L204" s="28"/>
      <c r="M204" s="28"/>
      <c r="N204" s="28"/>
      <c r="O204" s="28"/>
      <c r="P204" s="28"/>
      <c r="Q204" s="28"/>
      <c r="R204" s="28"/>
      <c r="S204" s="28"/>
      <c r="T204" s="28"/>
      <c r="U204" s="28"/>
      <c r="V204" s="28"/>
      <c r="W204" s="28"/>
      <c r="X204" s="28"/>
      <c r="Y204" s="28"/>
      <c r="Z204" s="28"/>
      <c r="AA204" s="28"/>
      <c r="AB204" s="28"/>
      <c r="AC204" s="28"/>
    </row>
    <row r="205" spans="6:29" x14ac:dyDescent="0.35">
      <c r="F205" s="1" t="s">
        <v>177</v>
      </c>
    </row>
    <row r="206" spans="6:29" x14ac:dyDescent="0.35">
      <c r="F206" s="4" t="s">
        <v>178</v>
      </c>
      <c r="G206" s="4" t="s">
        <v>179</v>
      </c>
      <c r="H206" s="4" t="e" cm="1">
        <f t="array" ref="H206">IFERROR(INDEX('WEO Oct 2023'!$J$2:$BG$529,MATCH($C$5&amp;$G206,'WEO Oct 2023'!$B$2:$B$529&amp;'WEO Oct 2023'!$C$2:$C$529,0),MATCH(H$8,'WEO Oct 2023'!$J$1:$BF$1,0)),NA())</f>
        <v>#N/A</v>
      </c>
      <c r="I206" s="4" t="e" cm="1">
        <f t="array" ref="I206">IFERROR(INDEX('WEO Oct 2023'!$J$2:$BG$529,MATCH($C$5&amp;$G206,'WEO Oct 2023'!$B$2:$B$529&amp;'WEO Oct 2023'!$C$2:$C$529,0),MATCH(I$8,'WEO Oct 2023'!$J$1:$BF$1,0)),NA())</f>
        <v>#N/A</v>
      </c>
      <c r="J206" s="4" t="e" cm="1">
        <f t="array" ref="J206">IFERROR(INDEX('WEO Oct 2023'!$J$2:$BG$529,MATCH($C$5&amp;$G206,'WEO Oct 2023'!$B$2:$B$529&amp;'WEO Oct 2023'!$C$2:$C$529,0),MATCH(J$8,'WEO Oct 2023'!$J$1:$BF$1,0)),NA())</f>
        <v>#N/A</v>
      </c>
      <c r="K206" s="4" t="e" cm="1">
        <f t="array" ref="K206">IFERROR(INDEX('WEO Oct 2023'!$J$2:$BG$529,MATCH($C$5&amp;$G206,'WEO Oct 2023'!$B$2:$B$529&amp;'WEO Oct 2023'!$C$2:$C$529,0),MATCH(K$8,'WEO Oct 2023'!$J$1:$BF$1,0)),NA())</f>
        <v>#N/A</v>
      </c>
      <c r="L206" s="4" t="e" cm="1">
        <f t="array" ref="L206">IFERROR(INDEX('WEO Oct 2023'!$J$2:$BG$529,MATCH($C$5&amp;$G206,'WEO Oct 2023'!$B$2:$B$529&amp;'WEO Oct 2023'!$C$2:$C$529,0),MATCH(L$8,'WEO Oct 2023'!$J$1:$BF$1,0)),NA())</f>
        <v>#N/A</v>
      </c>
      <c r="M206" s="4" t="e" cm="1">
        <f t="array" ref="M206">IFERROR(INDEX('WEO Oct 2023'!$J$2:$BG$529,MATCH($C$5&amp;$G206,'WEO Oct 2023'!$B$2:$B$529&amp;'WEO Oct 2023'!$C$2:$C$529,0),MATCH(M$8,'WEO Oct 2023'!$J$1:$BF$1,0)),NA())</f>
        <v>#N/A</v>
      </c>
      <c r="N206" s="4" t="e" cm="1">
        <f t="array" ref="N206">IFERROR(INDEX('WEO Oct 2023'!$J$2:$BG$529,MATCH($C$5&amp;$G206,'WEO Oct 2023'!$B$2:$B$529&amp;'WEO Oct 2023'!$C$2:$C$529,0),MATCH(N$8,'WEO Oct 2023'!$J$1:$BF$1,0)),NA())</f>
        <v>#N/A</v>
      </c>
      <c r="O206" s="4" t="e" cm="1">
        <f t="array" ref="O206">IFERROR(INDEX('WEO Oct 2023'!$J$2:$BG$529,MATCH($C$5&amp;$G206,'WEO Oct 2023'!$B$2:$B$529&amp;'WEO Oct 2023'!$C$2:$C$529,0),MATCH(O$8,'WEO Oct 2023'!$J$1:$BF$1,0)),NA())</f>
        <v>#N/A</v>
      </c>
      <c r="P206" s="4" cm="1">
        <f t="array" ref="P206">IFERROR(INDEX('WEO Oct 2023'!$J$2:$BG$573,MATCH($C$5&amp;$G206,'WEO Oct 2023'!$B$2:$B$573&amp;'WEO Oct 2023'!$C$2:$C$573,0),MATCH(P$8,'WEO Oct 2023'!$J$1:$BF$1,0)),NA())</f>
        <v>0.29699999999999999</v>
      </c>
      <c r="Q206" s="4" cm="1">
        <f t="array" ref="Q206">IFERROR(INDEX('WEO Oct 2023'!$J$2:$BG$573,MATCH($C$5&amp;$G206,'WEO Oct 2023'!$B$2:$B$573&amp;'WEO Oct 2023'!$C$2:$C$573,0),MATCH(Q$8,'WEO Oct 2023'!$J$1:$BF$1,0)),NA())</f>
        <v>0.311</v>
      </c>
      <c r="R206" s="4" cm="1">
        <f t="array" ref="R206">IFERROR(INDEX('WEO Oct 2023'!$J$2:$BG$573,MATCH($C$5&amp;$G206,'WEO Oct 2023'!$B$2:$B$573&amp;'WEO Oct 2023'!$C$2:$C$573,0),MATCH(R$8,'WEO Oct 2023'!$J$1:$BF$1,0)),NA())</f>
        <v>0.32700000000000001</v>
      </c>
      <c r="S206" s="4" cm="1">
        <f t="array" ref="S206">IFERROR(INDEX('WEO Oct 2023'!$J$2:$BG$573,MATCH($C$5&amp;$G206,'WEO Oct 2023'!$B$2:$B$573&amp;'WEO Oct 2023'!$C$2:$C$573,0),MATCH(S$8,'WEO Oct 2023'!$J$1:$BF$1,0)),NA())</f>
        <v>0.317</v>
      </c>
      <c r="T206" s="4" cm="1">
        <f t="array" ref="T206">IFERROR(INDEX('WEO Oct 2023'!$J$2:$BG$573,MATCH($C$5&amp;$G206,'WEO Oct 2023'!$B$2:$B$573&amp;'WEO Oct 2023'!$C$2:$C$573,0),MATCH(T$8,'WEO Oct 2023'!$J$1:$BF$1,0)),NA())</f>
        <v>0.31900000000000001</v>
      </c>
      <c r="U206" s="4" cm="1">
        <f t="array" ref="U206">IFERROR(INDEX('WEO Oct 2023'!$J$2:$BG$573,MATCH($C$5&amp;$G206,'WEO Oct 2023'!$B$2:$B$573&amp;'WEO Oct 2023'!$C$2:$C$573,0),MATCH(U$8,'WEO Oct 2023'!$J$1:$BF$1,0)),NA())</f>
        <v>0.316</v>
      </c>
      <c r="V206" s="4" cm="1">
        <f t="array" ref="V206">IFERROR(INDEX('WEO Oct 2023'!$J$2:$BG$573,MATCH($C$5&amp;$G206,'WEO Oct 2023'!$B$2:$B$573&amp;'WEO Oct 2023'!$C$2:$C$573,0),MATCH(V$8,'WEO Oct 2023'!$J$1:$BF$1,0)),NA())</f>
        <v>0.33200000000000002</v>
      </c>
      <c r="W206" s="4" cm="1">
        <f t="array" ref="W206">IFERROR(INDEX('WEO Oct 2023'!$J$2:$BG$573,MATCH($C$5&amp;$G206,'WEO Oct 2023'!$B$2:$B$573&amp;'WEO Oct 2023'!$C$2:$C$573,0),MATCH(W$8,'WEO Oct 2023'!$J$1:$BF$1,0)),NA())</f>
        <v>0.36699999999999999</v>
      </c>
      <c r="X206" s="4" cm="1">
        <f t="array" ref="X206">IFERROR(INDEX('WEO Oct 2023'!$J$2:$BG$573,MATCH($C$5&amp;$G206,'WEO Oct 2023'!$B$2:$B$573&amp;'WEO Oct 2023'!$C$2:$C$573,0),MATCH(X$8,'WEO Oct 2023'!$J$1:$BF$1,0)),NA())</f>
        <v>0.40200000000000002</v>
      </c>
      <c r="Y206" s="4" cm="1">
        <f t="array" ref="Y206">IFERROR(INDEX('WEO Oct 2023'!$J$2:$BG$573,MATCH($C$5&amp;$G206,'WEO Oct 2023'!$B$2:$B$573&amp;'WEO Oct 2023'!$C$2:$C$573,0),MATCH(Y$8,'WEO Oct 2023'!$J$1:$BF$1,0)),NA())</f>
        <v>0.41599999999999998</v>
      </c>
      <c r="Z206" s="4" cm="1">
        <f t="array" ref="Z206">IFERROR(INDEX('WEO Oct 2023'!$J$2:$BG$573,MATCH($C$5&amp;$G206,'WEO Oct 2023'!$B$2:$B$573&amp;'WEO Oct 2023'!$C$2:$C$573,0),MATCH(Z$8,'WEO Oct 2023'!$J$1:$BF$1,0)),NA())</f>
        <v>0.40799999999999997</v>
      </c>
      <c r="AA206" s="4" cm="1">
        <f t="array" ref="AA206">IFERROR(INDEX('WEO Oct 2023'!$J$2:$BG$573,MATCH($C$5&amp;$G206,'WEO Oct 2023'!$B$2:$B$573&amp;'WEO Oct 2023'!$C$2:$C$573,0),MATCH(AA$8,'WEO Oct 2023'!$J$1:$BF$1,0)),NA())</f>
        <v>0.40600000000000003</v>
      </c>
      <c r="AB206" s="4" cm="1">
        <f t="array" ref="AB206">IFERROR(INDEX('WEO Oct 2023'!$J$2:$BG$573,MATCH($C$5&amp;$G206,'WEO Oct 2023'!$B$2:$B$573&amp;'WEO Oct 2023'!$C$2:$C$573,0),MATCH(AB$8,'WEO Oct 2023'!$J$1:$BF$1,0)),NA())</f>
        <v>0.42399999999999999</v>
      </c>
      <c r="AC206" s="4" cm="1">
        <f t="array" ref="AC206">IFERROR(INDEX('WEO Oct 2023'!$J$2:$BG$573,MATCH($C$5&amp;$G206,'WEO Oct 2023'!$B$2:$B$573&amp;'WEO Oct 2023'!$C$2:$C$573,0),MATCH(AC$8,'WEO Oct 2023'!$J$1:$BF$1,0)),NA())</f>
        <v>0.45800000000000002</v>
      </c>
    </row>
    <row r="207" spans="6:29" x14ac:dyDescent="0.35">
      <c r="F207" s="65" t="str">
        <f>$C$6</f>
        <v>thousands</v>
      </c>
      <c r="G207" s="4"/>
      <c r="H207" s="5" t="e">
        <f>IF($F207=$B$249,H206*1000000,IF($F207=$B$250,H206*1000,IF($F207=$B$251,H206)))</f>
        <v>#N/A</v>
      </c>
      <c r="I207" s="5" t="e">
        <f t="shared" ref="I207:AC207" si="133">I206*1000000</f>
        <v>#N/A</v>
      </c>
      <c r="J207" s="5" t="e">
        <f t="shared" si="133"/>
        <v>#N/A</v>
      </c>
      <c r="K207" s="5" t="e">
        <f t="shared" si="133"/>
        <v>#N/A</v>
      </c>
      <c r="L207" s="5" t="e">
        <f t="shared" si="133"/>
        <v>#N/A</v>
      </c>
      <c r="M207" s="5" t="e">
        <f t="shared" si="133"/>
        <v>#N/A</v>
      </c>
      <c r="N207" s="5" t="e">
        <f t="shared" si="133"/>
        <v>#N/A</v>
      </c>
      <c r="O207" s="5" t="e">
        <f t="shared" si="133"/>
        <v>#N/A</v>
      </c>
      <c r="P207" s="5">
        <f t="shared" si="133"/>
        <v>297000</v>
      </c>
      <c r="Q207" s="5">
        <f t="shared" si="133"/>
        <v>311000</v>
      </c>
      <c r="R207" s="5">
        <f t="shared" si="133"/>
        <v>327000</v>
      </c>
      <c r="S207" s="5">
        <f t="shared" si="133"/>
        <v>317000</v>
      </c>
      <c r="T207" s="5">
        <f t="shared" si="133"/>
        <v>319000</v>
      </c>
      <c r="U207" s="5">
        <f t="shared" si="133"/>
        <v>316000</v>
      </c>
      <c r="V207" s="5">
        <f t="shared" si="133"/>
        <v>332000</v>
      </c>
      <c r="W207" s="5">
        <f t="shared" si="133"/>
        <v>367000</v>
      </c>
      <c r="X207" s="5">
        <f t="shared" si="133"/>
        <v>402000</v>
      </c>
      <c r="Y207" s="5">
        <f t="shared" si="133"/>
        <v>416000</v>
      </c>
      <c r="Z207" s="5">
        <f t="shared" si="133"/>
        <v>408000</v>
      </c>
      <c r="AA207" s="5">
        <f t="shared" si="133"/>
        <v>406000</v>
      </c>
      <c r="AB207" s="5">
        <f t="shared" si="133"/>
        <v>424000</v>
      </c>
      <c r="AC207" s="5">
        <f t="shared" si="133"/>
        <v>458000</v>
      </c>
    </row>
    <row r="208" spans="6:29" x14ac:dyDescent="0.35">
      <c r="F208" s="4" t="s">
        <v>180</v>
      </c>
      <c r="G208" s="4" t="s">
        <v>181</v>
      </c>
      <c r="H208" s="4" t="e" cm="1">
        <f t="array" ref="H208">IFERROR(INDEX('WEO Oct 2023'!$J$2:$BG$529,MATCH($C$5&amp;$G208,'WEO Oct 2023'!$B$2:$B$529&amp;'WEO Oct 2023'!$C$2:$C$529,0),MATCH(H$8,'WEO Oct 2023'!$J$1:$BF$1,0)),NA())</f>
        <v>#N/A</v>
      </c>
      <c r="I208" s="4" t="e" cm="1">
        <f t="array" ref="I208">IFERROR(INDEX('WEO Oct 2023'!$J$2:$BG$529,MATCH($C$5&amp;$G208,'WEO Oct 2023'!$B$2:$B$529&amp;'WEO Oct 2023'!$C$2:$C$529,0),MATCH(I$8,'WEO Oct 2023'!$J$1:$BF$1,0)),NA())</f>
        <v>#N/A</v>
      </c>
      <c r="J208" s="4" t="e" cm="1">
        <f t="array" ref="J208">IFERROR(INDEX('WEO Oct 2023'!$J$2:$BG$529,MATCH($C$5&amp;$G208,'WEO Oct 2023'!$B$2:$B$529&amp;'WEO Oct 2023'!$C$2:$C$529,0),MATCH(J$8,'WEO Oct 2023'!$J$1:$BF$1,0)),NA())</f>
        <v>#N/A</v>
      </c>
      <c r="K208" s="4" t="e" cm="1">
        <f t="array" ref="K208">IFERROR(INDEX('WEO Oct 2023'!$J$2:$BG$529,MATCH($C$5&amp;$G208,'WEO Oct 2023'!$B$2:$B$529&amp;'WEO Oct 2023'!$C$2:$C$529,0),MATCH(K$8,'WEO Oct 2023'!$J$1:$BF$1,0)),NA())</f>
        <v>#N/A</v>
      </c>
      <c r="L208" s="4" t="e" cm="1">
        <f t="array" ref="L208">IFERROR(INDEX('WEO Oct 2023'!$J$2:$BG$529,MATCH($C$5&amp;$G208,'WEO Oct 2023'!$B$2:$B$529&amp;'WEO Oct 2023'!$C$2:$C$529,0),MATCH(L$8,'WEO Oct 2023'!$J$1:$BF$1,0)),NA())</f>
        <v>#N/A</v>
      </c>
      <c r="M208" s="4" t="e" cm="1">
        <f t="array" ref="M208">IFERROR(INDEX('WEO Oct 2023'!$J$2:$BG$529,MATCH($C$5&amp;$G208,'WEO Oct 2023'!$B$2:$B$529&amp;'WEO Oct 2023'!$C$2:$C$529,0),MATCH(M$8,'WEO Oct 2023'!$J$1:$BF$1,0)),NA())</f>
        <v>#N/A</v>
      </c>
      <c r="N208" s="4" t="e" cm="1">
        <f t="array" ref="N208">IFERROR(INDEX('WEO Oct 2023'!$J$2:$BG$529,MATCH($C$5&amp;$G208,'WEO Oct 2023'!$B$2:$B$529&amp;'WEO Oct 2023'!$C$2:$C$529,0),MATCH(N$8,'WEO Oct 2023'!$J$1:$BF$1,0)),NA())</f>
        <v>#N/A</v>
      </c>
      <c r="O208" s="4" t="e" cm="1">
        <f t="array" ref="O208">IFERROR(INDEX('WEO Oct 2023'!$J$2:$BG$529,MATCH($C$5&amp;$G208,'WEO Oct 2023'!$B$2:$B$529&amp;'WEO Oct 2023'!$C$2:$C$529,0),MATCH(O$8,'WEO Oct 2023'!$J$1:$BF$1,0)),NA())</f>
        <v>#N/A</v>
      </c>
      <c r="P208" s="4" cm="1">
        <f t="array" ref="P208">IFERROR(INDEX('WEO Oct 2023'!$J$2:$BG$573,MATCH($C$5&amp;$G208,'WEO Oct 2023'!$B$2:$B$573&amp;'WEO Oct 2023'!$C$2:$C$573,0),MATCH(P$8,'WEO Oct 2023'!$J$1:$BF$1,0)),NA())</f>
        <v>0.29699999999999999</v>
      </c>
      <c r="Q208" s="4" cm="1">
        <f t="array" ref="Q208">IFERROR(INDEX('WEO Oct 2023'!$J$2:$BG$573,MATCH($C$5&amp;$G208,'WEO Oct 2023'!$B$2:$B$573&amp;'WEO Oct 2023'!$C$2:$C$573,0),MATCH(Q$8,'WEO Oct 2023'!$J$1:$BF$1,0)),NA())</f>
        <v>0.311</v>
      </c>
      <c r="R208" s="4" cm="1">
        <f t="array" ref="R208">IFERROR(INDEX('WEO Oct 2023'!$J$2:$BG$573,MATCH($C$5&amp;$G208,'WEO Oct 2023'!$B$2:$B$573&amp;'WEO Oct 2023'!$C$2:$C$573,0),MATCH(R$8,'WEO Oct 2023'!$J$1:$BF$1,0)),NA())</f>
        <v>0.32700000000000001</v>
      </c>
      <c r="S208" s="4" cm="1">
        <f t="array" ref="S208">IFERROR(INDEX('WEO Oct 2023'!$J$2:$BG$573,MATCH($C$5&amp;$G208,'WEO Oct 2023'!$B$2:$B$573&amp;'WEO Oct 2023'!$C$2:$C$573,0),MATCH(S$8,'WEO Oct 2023'!$J$1:$BF$1,0)),NA())</f>
        <v>0.317</v>
      </c>
      <c r="T208" s="4" cm="1">
        <f t="array" ref="T208">IFERROR(INDEX('WEO Oct 2023'!$J$2:$BG$573,MATCH($C$5&amp;$G208,'WEO Oct 2023'!$B$2:$B$573&amp;'WEO Oct 2023'!$C$2:$C$573,0),MATCH(T$8,'WEO Oct 2023'!$J$1:$BF$1,0)),NA())</f>
        <v>0.31900000000000001</v>
      </c>
      <c r="U208" s="4" cm="1">
        <f t="array" ref="U208">IFERROR(INDEX('WEO Oct 2023'!$J$2:$BG$573,MATCH($C$5&amp;$G208,'WEO Oct 2023'!$B$2:$B$573&amp;'WEO Oct 2023'!$C$2:$C$573,0),MATCH(U$8,'WEO Oct 2023'!$J$1:$BF$1,0)),NA())</f>
        <v>0.316</v>
      </c>
      <c r="V208" s="4" cm="1">
        <f t="array" ref="V208">IFERROR(INDEX('WEO Oct 2023'!$J$2:$BG$573,MATCH($C$5&amp;$G208,'WEO Oct 2023'!$B$2:$B$573&amp;'WEO Oct 2023'!$C$2:$C$573,0),MATCH(V$8,'WEO Oct 2023'!$J$1:$BF$1,0)),NA())</f>
        <v>0.33200000000000002</v>
      </c>
      <c r="W208" s="4" cm="1">
        <f t="array" ref="W208">IFERROR(INDEX('WEO Oct 2023'!$J$2:$BG$573,MATCH($C$5&amp;$G208,'WEO Oct 2023'!$B$2:$B$573&amp;'WEO Oct 2023'!$C$2:$C$573,0),MATCH(W$8,'WEO Oct 2023'!$J$1:$BF$1,0)),NA())</f>
        <v>0.36699999999999999</v>
      </c>
      <c r="X208" s="4" cm="1">
        <f t="array" ref="X208">IFERROR(INDEX('WEO Oct 2023'!$J$2:$BG$573,MATCH($C$5&amp;$G208,'WEO Oct 2023'!$B$2:$B$573&amp;'WEO Oct 2023'!$C$2:$C$573,0),MATCH(X$8,'WEO Oct 2023'!$J$1:$BF$1,0)),NA())</f>
        <v>0.40200000000000002</v>
      </c>
      <c r="Y208" s="4" cm="1">
        <f t="array" ref="Y208">IFERROR(INDEX('WEO Oct 2023'!$J$2:$BG$573,MATCH($C$5&amp;$G208,'WEO Oct 2023'!$B$2:$B$573&amp;'WEO Oct 2023'!$C$2:$C$573,0),MATCH(Y$8,'WEO Oct 2023'!$J$1:$BF$1,0)),NA())</f>
        <v>0.41599999999999998</v>
      </c>
      <c r="Z208" s="4" cm="1">
        <f t="array" ref="Z208">IFERROR(INDEX('WEO Oct 2023'!$J$2:$BG$573,MATCH($C$5&amp;$G208,'WEO Oct 2023'!$B$2:$B$573&amp;'WEO Oct 2023'!$C$2:$C$573,0),MATCH(Z$8,'WEO Oct 2023'!$J$1:$BF$1,0)),NA())</f>
        <v>0.40799999999999997</v>
      </c>
      <c r="AA208" s="4" cm="1">
        <f t="array" ref="AA208">IFERROR(INDEX('WEO Oct 2023'!$J$2:$BG$573,MATCH($C$5&amp;$G208,'WEO Oct 2023'!$B$2:$B$573&amp;'WEO Oct 2023'!$C$2:$C$573,0),MATCH(AA$8,'WEO Oct 2023'!$J$1:$BF$1,0)),NA())</f>
        <v>0.40600000000000003</v>
      </c>
      <c r="AB208" s="4" cm="1">
        <f t="array" ref="AB208">IFERROR(INDEX('WEO Oct 2023'!$J$2:$BG$573,MATCH($C$5&amp;$G208,'WEO Oct 2023'!$B$2:$B$573&amp;'WEO Oct 2023'!$C$2:$C$573,0),MATCH(AB$8,'WEO Oct 2023'!$J$1:$BF$1,0)),NA())</f>
        <v>0.42399999999999999</v>
      </c>
      <c r="AC208" s="4" cm="1">
        <f t="array" ref="AC208">IFERROR(INDEX('WEO Oct 2023'!$J$2:$BG$573,MATCH($C$5&amp;$G208,'WEO Oct 2023'!$B$2:$B$573&amp;'WEO Oct 2023'!$C$2:$C$573,0),MATCH(AC$8,'WEO Oct 2023'!$J$1:$BF$1,0)),NA())</f>
        <v>0.45800000000000002</v>
      </c>
    </row>
    <row r="209" spans="3:29" x14ac:dyDescent="0.35">
      <c r="F209" s="4" t="s">
        <v>182</v>
      </c>
      <c r="G209" s="4"/>
      <c r="H209" s="4" t="e">
        <f>H206/H208</f>
        <v>#N/A</v>
      </c>
      <c r="I209" s="4" t="e">
        <f t="shared" ref="I209:AC209" si="134">I206/I208</f>
        <v>#N/A</v>
      </c>
      <c r="J209" s="4" t="e">
        <f t="shared" si="134"/>
        <v>#N/A</v>
      </c>
      <c r="K209" s="4" t="e">
        <f t="shared" si="134"/>
        <v>#N/A</v>
      </c>
      <c r="L209" s="4" t="e">
        <f t="shared" si="134"/>
        <v>#N/A</v>
      </c>
      <c r="M209" s="4" t="e">
        <f t="shared" si="134"/>
        <v>#N/A</v>
      </c>
      <c r="N209" s="4" t="e">
        <f t="shared" si="134"/>
        <v>#N/A</v>
      </c>
      <c r="O209" s="4" t="e">
        <f t="shared" si="134"/>
        <v>#N/A</v>
      </c>
      <c r="P209" s="4">
        <f t="shared" si="134"/>
        <v>1</v>
      </c>
      <c r="Q209" s="4">
        <f t="shared" si="134"/>
        <v>1</v>
      </c>
      <c r="R209" s="4">
        <f t="shared" si="134"/>
        <v>1</v>
      </c>
      <c r="S209" s="4">
        <f t="shared" si="134"/>
        <v>1</v>
      </c>
      <c r="T209" s="4">
        <f t="shared" si="134"/>
        <v>1</v>
      </c>
      <c r="U209" s="4">
        <f t="shared" si="134"/>
        <v>1</v>
      </c>
      <c r="V209" s="4">
        <f t="shared" si="134"/>
        <v>1</v>
      </c>
      <c r="W209" s="4">
        <f t="shared" si="134"/>
        <v>1</v>
      </c>
      <c r="X209" s="4">
        <f t="shared" si="134"/>
        <v>1</v>
      </c>
      <c r="Y209" s="4">
        <f t="shared" si="134"/>
        <v>1</v>
      </c>
      <c r="Z209" s="4">
        <f t="shared" si="134"/>
        <v>1</v>
      </c>
      <c r="AA209" s="4">
        <f t="shared" si="134"/>
        <v>1</v>
      </c>
      <c r="AB209" s="4">
        <f t="shared" si="134"/>
        <v>1</v>
      </c>
      <c r="AC209" s="4">
        <f t="shared" si="134"/>
        <v>1</v>
      </c>
    </row>
    <row r="210" spans="3:29" x14ac:dyDescent="0.35">
      <c r="C210" s="28"/>
      <c r="F210" s="4" t="s">
        <v>183</v>
      </c>
      <c r="G210" s="4"/>
      <c r="H210" s="5">
        <f>IFERROR(INDEX('WDI GNI'!$E$6:$BO$271,MATCH($C$5,'WDI GNI'!$B$6:$B$271,0),MATCH(H$8,'WDI GNI'!$E$5:$BO$5,0)),NA())</f>
        <v>246760900</v>
      </c>
      <c r="I210" s="5">
        <f>IFERROR(INDEX('WDI GNI'!$E$6:$BO$271,MATCH($C$5,'WDI GNI'!$B$6:$B$271,0),MATCH(I$8,'WDI GNI'!$E$5:$BO$5,0)),NA())</f>
        <v>249179300</v>
      </c>
      <c r="J210" s="5">
        <f>IFERROR(INDEX('WDI GNI'!$E$6:$BO$271,MATCH($C$5,'WDI GNI'!$B$6:$B$271,0),MATCH(J$8,'WDI GNI'!$E$5:$BO$5,0)),NA())</f>
        <v>247072600</v>
      </c>
      <c r="K210" s="5">
        <f>IFERROR(INDEX('WDI GNI'!$E$6:$BO$271,MATCH($C$5,'WDI GNI'!$B$6:$B$271,0),MATCH(K$8,'WDI GNI'!$E$5:$BO$5,0)),NA())</f>
        <v>258632900</v>
      </c>
      <c r="L210" s="5">
        <f>IFERROR(INDEX('WDI GNI'!$E$6:$BO$271,MATCH($C$5,'WDI GNI'!$B$6:$B$271,0),MATCH(L$8,'WDI GNI'!$E$5:$BO$5,0)),NA())</f>
        <v>262084600</v>
      </c>
      <c r="M210" s="5">
        <f>IFERROR(INDEX('WDI GNI'!$E$6:$BO$271,MATCH($C$5,'WDI GNI'!$B$6:$B$271,0),MATCH(M$8,'WDI GNI'!$E$5:$BO$5,0)),NA())</f>
        <v>267150600</v>
      </c>
      <c r="N210" s="5">
        <f>IFERROR(INDEX('WDI GNI'!$E$6:$BO$271,MATCH($C$5,'WDI GNI'!$B$6:$B$271,0),MATCH(N$8,'WDI GNI'!$E$5:$BO$5,0)),NA())</f>
        <v>270372300</v>
      </c>
      <c r="O210" s="5">
        <f>IFERROR(INDEX('WDI GNI'!$E$6:$BO$271,MATCH($C$5,'WDI GNI'!$B$6:$B$271,0),MATCH(O$8,'WDI GNI'!$E$5:$BO$5,0)),NA())</f>
        <v>296756800</v>
      </c>
      <c r="P210" s="5">
        <f>IFERROR(INDEX('WDI GNI'!$E$6:$BO$271,MATCH($C$5,'WDI GNI'!$B$6:$B$271,0),MATCH(P$8,'WDI GNI'!$E$5:$BO$5,0)),NA())</f>
        <v>307507200</v>
      </c>
      <c r="Q210" s="5">
        <f>IFERROR(INDEX('WDI GNI'!$E$6:$BO$271,MATCH($C$5,'WDI GNI'!$B$6:$B$271,0),MATCH(Q$8,'WDI GNI'!$E$5:$BO$5,0)),NA())</f>
        <v>320855800</v>
      </c>
      <c r="R210" s="5">
        <f>IFERROR(INDEX('WDI GNI'!$E$6:$BO$271,MATCH($C$5,'WDI GNI'!$B$6:$B$271,0),MATCH(R$8,'WDI GNI'!$E$5:$BO$5,0)),NA())</f>
        <v>342609600</v>
      </c>
      <c r="S210" s="5">
        <f>IFERROR(INDEX('WDI GNI'!$E$6:$BO$271,MATCH($C$5,'WDI GNI'!$B$6:$B$271,0),MATCH(S$8,'WDI GNI'!$E$5:$BO$5,0)),NA())</f>
        <v>342707900</v>
      </c>
      <c r="T210" s="5">
        <f>IFERROR(INDEX('WDI GNI'!$E$6:$BO$271,MATCH($C$5,'WDI GNI'!$B$6:$B$271,0),MATCH(T$8,'WDI GNI'!$E$5:$BO$5,0)),NA())</f>
        <v>344654300</v>
      </c>
      <c r="U210" s="5">
        <f>IFERROR(INDEX('WDI GNI'!$E$6:$BO$271,MATCH($C$5,'WDI GNI'!$B$6:$B$271,0),MATCH(U$8,'WDI GNI'!$E$5:$BO$5,0)),NA())</f>
        <v>375852000</v>
      </c>
      <c r="V210" s="5">
        <f>IFERROR(INDEX('WDI GNI'!$E$6:$BO$271,MATCH($C$5,'WDI GNI'!$B$6:$B$271,0),MATCH(V$8,'WDI GNI'!$E$5:$BO$5,0)),NA())</f>
        <v>387000200</v>
      </c>
      <c r="W210" s="5">
        <f>IFERROR(INDEX('WDI GNI'!$E$6:$BO$271,MATCH($C$5,'WDI GNI'!$B$6:$B$271,0),MATCH(W$8,'WDI GNI'!$E$5:$BO$5,0)),NA())</f>
        <v>416554700</v>
      </c>
      <c r="X210" s="5">
        <f>IFERROR(INDEX('WDI GNI'!$E$6:$BO$271,MATCH($C$5,'WDI GNI'!$B$6:$B$271,0),MATCH(X$8,'WDI GNI'!$E$5:$BO$5,0)),NA())</f>
        <v>412197400</v>
      </c>
      <c r="Y210" s="5">
        <f>IFERROR(INDEX('WDI GNI'!$E$6:$BO$271,MATCH($C$5,'WDI GNI'!$B$6:$B$271,0),MATCH(Y$8,'WDI GNI'!$E$5:$BO$5,0)),NA())</f>
        <v>458300000</v>
      </c>
      <c r="Z210" s="5">
        <f>IFERROR(INDEX('WDI GNI'!$E$6:$BO$271,MATCH($C$5,'WDI GNI'!$B$6:$B$271,0),MATCH(Z$8,'WDI GNI'!$E$5:$BO$5,0)),NA())</f>
        <v>454400000</v>
      </c>
      <c r="AA210" s="5">
        <f>IFERROR(INDEX('WDI GNI'!$E$6:$BO$271,MATCH($C$5,'WDI GNI'!$B$6:$B$271,0),MATCH(AA$8,'WDI GNI'!$E$5:$BO$5,0)),NA())</f>
        <v>445128900</v>
      </c>
      <c r="AB210" s="5">
        <f>IFERROR(INDEX('WDI GNI'!$E$6:$BO$271,MATCH($C$5,'WDI GNI'!$B$6:$B$271,0),MATCH(AB$8,'WDI GNI'!$E$5:$BO$5,0)),NA())</f>
        <v>473794119.11131698</v>
      </c>
      <c r="AC210" s="85">
        <f>(AC206*G231)*1000000000</f>
        <v>511787043.75703579</v>
      </c>
    </row>
    <row r="211" spans="3:29" x14ac:dyDescent="0.35">
      <c r="C211" s="28"/>
      <c r="F211" s="65" t="str">
        <f>$C$6</f>
        <v>thousands</v>
      </c>
      <c r="G211" s="4"/>
      <c r="H211" s="5">
        <f t="shared" ref="H211:AC211" si="135">IF($F211=$B$249,H210/1000,IF($F211=$B$250,H210*1000000,IF($F211=$B$251,H210/1000000000)))</f>
        <v>246760.9</v>
      </c>
      <c r="I211" s="5">
        <f t="shared" si="135"/>
        <v>249179.3</v>
      </c>
      <c r="J211" s="5">
        <f t="shared" si="135"/>
        <v>247072.6</v>
      </c>
      <c r="K211" s="5">
        <f t="shared" si="135"/>
        <v>258632.9</v>
      </c>
      <c r="L211" s="5">
        <f t="shared" si="135"/>
        <v>262084.6</v>
      </c>
      <c r="M211" s="5">
        <f t="shared" si="135"/>
        <v>267150.59999999998</v>
      </c>
      <c r="N211" s="5">
        <f t="shared" si="135"/>
        <v>270372.3</v>
      </c>
      <c r="O211" s="5">
        <f t="shared" si="135"/>
        <v>296756.8</v>
      </c>
      <c r="P211" s="5">
        <f t="shared" si="135"/>
        <v>307507.20000000001</v>
      </c>
      <c r="Q211" s="5">
        <f t="shared" si="135"/>
        <v>320855.8</v>
      </c>
      <c r="R211" s="5">
        <f t="shared" si="135"/>
        <v>342609.6</v>
      </c>
      <c r="S211" s="5">
        <f t="shared" si="135"/>
        <v>342707.9</v>
      </c>
      <c r="T211" s="5">
        <f t="shared" si="135"/>
        <v>344654.3</v>
      </c>
      <c r="U211" s="5">
        <f t="shared" si="135"/>
        <v>375852</v>
      </c>
      <c r="V211" s="5">
        <f t="shared" si="135"/>
        <v>387000.2</v>
      </c>
      <c r="W211" s="5">
        <f t="shared" si="135"/>
        <v>416554.7</v>
      </c>
      <c r="X211" s="5">
        <f t="shared" si="135"/>
        <v>412197.4</v>
      </c>
      <c r="Y211" s="5">
        <f t="shared" si="135"/>
        <v>458300</v>
      </c>
      <c r="Z211" s="5">
        <f t="shared" si="135"/>
        <v>454400</v>
      </c>
      <c r="AA211" s="5">
        <f t="shared" si="135"/>
        <v>445128.9</v>
      </c>
      <c r="AB211" s="5">
        <f t="shared" si="135"/>
        <v>473794.11911131698</v>
      </c>
      <c r="AC211" s="5">
        <f t="shared" si="135"/>
        <v>511787.0437570358</v>
      </c>
    </row>
    <row r="212" spans="3:29" x14ac:dyDescent="0.35">
      <c r="C212" s="28"/>
      <c r="F212" s="65" t="s">
        <v>184</v>
      </c>
      <c r="G212" s="4"/>
      <c r="H212" s="56" t="e">
        <f>H211/H207</f>
        <v>#N/A</v>
      </c>
      <c r="I212" s="56" t="e">
        <f t="shared" ref="I212:AC212" si="136">I211/I207</f>
        <v>#N/A</v>
      </c>
      <c r="J212" s="56" t="e">
        <f t="shared" si="136"/>
        <v>#N/A</v>
      </c>
      <c r="K212" s="56" t="e">
        <f t="shared" si="136"/>
        <v>#N/A</v>
      </c>
      <c r="L212" s="56" t="e">
        <f t="shared" si="136"/>
        <v>#N/A</v>
      </c>
      <c r="M212" s="56" t="e">
        <f t="shared" si="136"/>
        <v>#N/A</v>
      </c>
      <c r="N212" s="56" t="e">
        <f t="shared" si="136"/>
        <v>#N/A</v>
      </c>
      <c r="O212" s="56" t="e">
        <f t="shared" si="136"/>
        <v>#N/A</v>
      </c>
      <c r="P212" s="56">
        <f t="shared" si="136"/>
        <v>1.0353777777777777</v>
      </c>
      <c r="Q212" s="56">
        <f t="shared" si="136"/>
        <v>1.0316906752411574</v>
      </c>
      <c r="R212" s="56">
        <f t="shared" si="136"/>
        <v>1.0477357798165137</v>
      </c>
      <c r="S212" s="56">
        <f t="shared" si="136"/>
        <v>1.081097476340694</v>
      </c>
      <c r="T212" s="56">
        <f t="shared" si="136"/>
        <v>1.0804210031347963</v>
      </c>
      <c r="U212" s="56">
        <f t="shared" si="136"/>
        <v>1.1894050632911393</v>
      </c>
      <c r="V212" s="56">
        <f t="shared" si="136"/>
        <v>1.1656632530120483</v>
      </c>
      <c r="W212" s="56">
        <f t="shared" si="136"/>
        <v>1.1350264305177111</v>
      </c>
      <c r="X212" s="56">
        <f t="shared" si="136"/>
        <v>1.0253666666666668</v>
      </c>
      <c r="Y212" s="56">
        <f t="shared" si="136"/>
        <v>1.1016826923076923</v>
      </c>
      <c r="Z212" s="56">
        <f t="shared" si="136"/>
        <v>1.1137254901960785</v>
      </c>
      <c r="AA212" s="56">
        <f t="shared" si="136"/>
        <v>1.0963766009852218</v>
      </c>
      <c r="AB212" s="56">
        <f t="shared" si="136"/>
        <v>1.1174389601682004</v>
      </c>
      <c r="AC212" s="56">
        <f t="shared" si="136"/>
        <v>1.1174389601682004</v>
      </c>
    </row>
    <row r="213" spans="3:29" x14ac:dyDescent="0.35">
      <c r="C213" s="28"/>
      <c r="F213" s="65" t="s">
        <v>1368</v>
      </c>
      <c r="G213" s="4"/>
      <c r="H213" s="86" t="e">
        <f t="shared" ref="H213:O213" si="137">(H210/1000000000)/H209</f>
        <v>#N/A</v>
      </c>
      <c r="I213" s="86" t="e">
        <f t="shared" si="137"/>
        <v>#N/A</v>
      </c>
      <c r="J213" s="86" t="e">
        <f t="shared" si="137"/>
        <v>#N/A</v>
      </c>
      <c r="K213" s="86" t="e">
        <f t="shared" si="137"/>
        <v>#N/A</v>
      </c>
      <c r="L213" s="86" t="e">
        <f t="shared" si="137"/>
        <v>#N/A</v>
      </c>
      <c r="M213" s="86" t="e">
        <f t="shared" si="137"/>
        <v>#N/A</v>
      </c>
      <c r="N213" s="86" t="e">
        <f t="shared" si="137"/>
        <v>#N/A</v>
      </c>
      <c r="O213" s="86" t="e">
        <f t="shared" si="137"/>
        <v>#N/A</v>
      </c>
      <c r="P213" s="86">
        <f>(P210/1000000000)/P209</f>
        <v>0.30750719999999998</v>
      </c>
      <c r="Q213" s="86">
        <f t="shared" ref="Q213:AC213" si="138">(Q210/1000000000)/Q209</f>
        <v>0.32085580000000002</v>
      </c>
      <c r="R213" s="86">
        <f t="shared" si="138"/>
        <v>0.34260960000000001</v>
      </c>
      <c r="S213" s="86">
        <f t="shared" si="138"/>
        <v>0.34270790000000001</v>
      </c>
      <c r="T213" s="86">
        <f t="shared" si="138"/>
        <v>0.34465430000000002</v>
      </c>
      <c r="U213" s="86">
        <f t="shared" si="138"/>
        <v>0.37585200000000002</v>
      </c>
      <c r="V213" s="86">
        <f t="shared" si="138"/>
        <v>0.38700020000000002</v>
      </c>
      <c r="W213" s="86">
        <f t="shared" si="138"/>
        <v>0.4165547</v>
      </c>
      <c r="X213" s="86">
        <f t="shared" si="138"/>
        <v>0.41219739999999999</v>
      </c>
      <c r="Y213" s="86">
        <f t="shared" si="138"/>
        <v>0.45829999999999999</v>
      </c>
      <c r="Z213" s="86">
        <f t="shared" si="138"/>
        <v>0.45440000000000003</v>
      </c>
      <c r="AA213" s="86">
        <f t="shared" si="138"/>
        <v>0.44512889999999999</v>
      </c>
      <c r="AB213" s="86">
        <f t="shared" si="138"/>
        <v>0.47379411911131697</v>
      </c>
      <c r="AC213" s="86">
        <f t="shared" si="138"/>
        <v>0.51178704375703576</v>
      </c>
    </row>
    <row r="214" spans="3:29" x14ac:dyDescent="0.35">
      <c r="C214" s="28"/>
      <c r="F214" s="65" t="s">
        <v>1372</v>
      </c>
      <c r="G214" s="4"/>
      <c r="H214" s="86"/>
      <c r="I214" s="86"/>
      <c r="J214" s="86"/>
      <c r="K214" s="86"/>
      <c r="L214" s="86"/>
      <c r="M214" s="86"/>
      <c r="N214" s="86"/>
      <c r="O214" s="86"/>
      <c r="P214" s="86"/>
      <c r="Q214" s="96">
        <f>Q210/(Q221*1000000)</f>
        <v>3115.1048543689321</v>
      </c>
      <c r="R214" s="96">
        <f t="shared" ref="R214:AC214" si="139">R210/(R221*1000000)</f>
        <v>3326.3067961165048</v>
      </c>
      <c r="S214" s="96">
        <f t="shared" si="139"/>
        <v>3327.2611650485437</v>
      </c>
      <c r="T214" s="96">
        <f t="shared" si="139"/>
        <v>3313.9836538461536</v>
      </c>
      <c r="U214" s="96">
        <f t="shared" si="139"/>
        <v>3613.9615384615386</v>
      </c>
      <c r="V214" s="96">
        <f t="shared" si="139"/>
        <v>3721.1557692307692</v>
      </c>
      <c r="W214" s="96">
        <f t="shared" si="139"/>
        <v>4005.333653846154</v>
      </c>
      <c r="X214" s="96">
        <f t="shared" si="139"/>
        <v>3963.4365384615385</v>
      </c>
      <c r="Y214" s="96">
        <f t="shared" si="139"/>
        <v>4406.7307692307695</v>
      </c>
      <c r="Z214" s="96">
        <f t="shared" si="139"/>
        <v>4327.6190476190477</v>
      </c>
      <c r="AA214" s="96">
        <f t="shared" si="139"/>
        <v>4239.3228571428572</v>
      </c>
      <c r="AB214" s="96">
        <f>AB210/(AB221*1000000)</f>
        <v>4512.3249439173042</v>
      </c>
      <c r="AC214" s="97">
        <f t="shared" si="139"/>
        <v>4874.1623214955789</v>
      </c>
    </row>
    <row r="215" spans="3:29" x14ac:dyDescent="0.35">
      <c r="C215" s="28"/>
      <c r="F215" s="65" t="s">
        <v>1374</v>
      </c>
      <c r="G215" s="4"/>
      <c r="H215" s="5"/>
      <c r="I215" s="5"/>
      <c r="J215" s="5"/>
      <c r="K215" s="5"/>
      <c r="L215" s="5"/>
      <c r="M215" s="5"/>
      <c r="N215" s="5"/>
      <c r="O215" s="5"/>
      <c r="P215" s="5">
        <f>P214/P209</f>
        <v>0</v>
      </c>
      <c r="Q215" s="5">
        <f>Q214/Q209</f>
        <v>3115.1048543689321</v>
      </c>
      <c r="R215" s="5">
        <f t="shared" ref="R215:AC215" si="140">R214/R209</f>
        <v>3326.3067961165048</v>
      </c>
      <c r="S215" s="5">
        <f t="shared" si="140"/>
        <v>3327.2611650485437</v>
      </c>
      <c r="T215" s="5">
        <f t="shared" si="140"/>
        <v>3313.9836538461536</v>
      </c>
      <c r="U215" s="5">
        <f t="shared" si="140"/>
        <v>3613.9615384615386</v>
      </c>
      <c r="V215" s="5">
        <f t="shared" si="140"/>
        <v>3721.1557692307692</v>
      </c>
      <c r="W215" s="5">
        <f t="shared" si="140"/>
        <v>4005.333653846154</v>
      </c>
      <c r="X215" s="5">
        <f t="shared" si="140"/>
        <v>3963.4365384615385</v>
      </c>
      <c r="Y215" s="5">
        <f t="shared" si="140"/>
        <v>4406.7307692307695</v>
      </c>
      <c r="Z215" s="5">
        <f t="shared" si="140"/>
        <v>4327.6190476190477</v>
      </c>
      <c r="AA215" s="29">
        <f t="shared" si="140"/>
        <v>4239.3228571428572</v>
      </c>
      <c r="AB215" s="29">
        <f t="shared" si="140"/>
        <v>4512.3249439173042</v>
      </c>
      <c r="AC215" s="94">
        <f t="shared" si="140"/>
        <v>4874.1623214955789</v>
      </c>
    </row>
    <row r="216" spans="3:29" x14ac:dyDescent="0.35">
      <c r="C216" s="28"/>
      <c r="F216" s="4" t="s">
        <v>185</v>
      </c>
      <c r="G216" s="4" t="s">
        <v>186</v>
      </c>
      <c r="H216" s="4" t="e" cm="1">
        <f t="array" ref="H216">IFERROR(INDEX('WEO Oct 2023'!$J$2:$BG$529,MATCH($C$5&amp;$G216,'WEO Oct 2023'!$B$2:$B$529&amp;'WEO Oct 2023'!$C$2:$C$529,0),MATCH(H$8,'WEO Oct 2023'!$J$1:$BF$1,0)),NA())</f>
        <v>#N/A</v>
      </c>
      <c r="I216" s="4" t="e" cm="1">
        <f t="array" ref="I216">IFERROR(INDEX('WEO Oct 2023'!$J$2:$BG$529,MATCH($C$5&amp;$G216,'WEO Oct 2023'!$B$2:$B$529&amp;'WEO Oct 2023'!$C$2:$C$529,0),MATCH(I$8,'WEO Oct 2023'!$J$1:$BF$1,0)),NA())</f>
        <v>#N/A</v>
      </c>
      <c r="J216" s="4" t="e" cm="1">
        <f t="array" ref="J216">IFERROR(INDEX('WEO Oct 2023'!$J$2:$BG$529,MATCH($C$5&amp;$G216,'WEO Oct 2023'!$B$2:$B$529&amp;'WEO Oct 2023'!$C$2:$C$529,0),MATCH(J$8,'WEO Oct 2023'!$J$1:$BF$1,0)),NA())</f>
        <v>#N/A</v>
      </c>
      <c r="K216" s="4" t="e" cm="1">
        <f t="array" ref="K216">IFERROR(INDEX('WEO Oct 2023'!$J$2:$BG$529,MATCH($C$5&amp;$G216,'WEO Oct 2023'!$B$2:$B$529&amp;'WEO Oct 2023'!$C$2:$C$529,0),MATCH(K$8,'WEO Oct 2023'!$J$1:$BF$1,0)),NA())</f>
        <v>#N/A</v>
      </c>
      <c r="L216" s="4" t="e" cm="1">
        <f t="array" ref="L216">IFERROR(INDEX('WEO Oct 2023'!$J$2:$BG$529,MATCH($C$5&amp;$G216,'WEO Oct 2023'!$B$2:$B$529&amp;'WEO Oct 2023'!$C$2:$C$529,0),MATCH(L$8,'WEO Oct 2023'!$J$1:$BF$1,0)),NA())</f>
        <v>#N/A</v>
      </c>
      <c r="M216" s="4" t="e" cm="1">
        <f t="array" ref="M216">IFERROR(INDEX('WEO Oct 2023'!$J$2:$BG$529,MATCH($C$5&amp;$G216,'WEO Oct 2023'!$B$2:$B$529&amp;'WEO Oct 2023'!$C$2:$C$529,0),MATCH(M$8,'WEO Oct 2023'!$J$1:$BF$1,0)),NA())</f>
        <v>#N/A</v>
      </c>
      <c r="N216" s="4" t="e" cm="1">
        <f t="array" ref="N216">IFERROR(INDEX('WEO Oct 2023'!$J$2:$BG$529,MATCH($C$5&amp;$G216,'WEO Oct 2023'!$B$2:$B$529&amp;'WEO Oct 2023'!$C$2:$C$529,0),MATCH(N$8,'WEO Oct 2023'!$J$1:$BF$1,0)),NA())</f>
        <v>#N/A</v>
      </c>
      <c r="O216" s="4" t="e" cm="1">
        <f t="array" ref="O216">IFERROR(INDEX('WEO Oct 2023'!$J$2:$BG$529,MATCH($C$5&amp;$G216,'WEO Oct 2023'!$B$2:$B$529&amp;'WEO Oct 2023'!$C$2:$C$529,0),MATCH(O$8,'WEO Oct 2023'!$J$1:$BF$1,0)),NA())</f>
        <v>#N/A</v>
      </c>
      <c r="P216" s="4" cm="1">
        <f t="array" ref="P216">IFERROR(INDEX('WEO Oct 2023'!$J$2:$BG$573,MATCH($C$5&amp;$G216,'WEO Oct 2023'!$B$2:$B$573&amp;'WEO Oct 2023'!$C$2:$C$573,0),MATCH(P$8,'WEO Oct 2023'!$J$1:$BF$1,0)),NA())</f>
        <v>0.19900000000000001</v>
      </c>
      <c r="Q216" s="4" cm="1">
        <f t="array" ref="Q216">IFERROR(INDEX('WEO Oct 2023'!$J$2:$BG$573,MATCH($C$5&amp;$G216,'WEO Oct 2023'!$B$2:$B$573&amp;'WEO Oct 2023'!$C$2:$C$573,0),MATCH(Q$8,'WEO Oct 2023'!$J$1:$BF$1,0)),NA())</f>
        <v>0.20399999999999999</v>
      </c>
      <c r="R216" s="4" cm="1">
        <f t="array" ref="R216">IFERROR(INDEX('WEO Oct 2023'!$J$2:$BG$573,MATCH($C$5&amp;$G216,'WEO Oct 2023'!$B$2:$B$573&amp;'WEO Oct 2023'!$C$2:$C$573,0),MATCH(R$8,'WEO Oct 2023'!$J$1:$BF$1,0)),NA())</f>
        <v>0.21299999999999999</v>
      </c>
      <c r="S216" s="4" cm="1">
        <f t="array" ref="S216">IFERROR(INDEX('WEO Oct 2023'!$J$2:$BG$573,MATCH($C$5&amp;$G216,'WEO Oct 2023'!$B$2:$B$573&amp;'WEO Oct 2023'!$C$2:$C$573,0),MATCH(S$8,'WEO Oct 2023'!$J$1:$BF$1,0)),NA())</f>
        <v>0.187</v>
      </c>
      <c r="T216" s="4" cm="1">
        <f t="array" ref="T216">IFERROR(INDEX('WEO Oct 2023'!$J$2:$BG$573,MATCH($C$5&amp;$G216,'WEO Oct 2023'!$B$2:$B$573&amp;'WEO Oct 2023'!$C$2:$C$573,0),MATCH(T$8,'WEO Oct 2023'!$J$1:$BF$1,0)),NA())</f>
        <v>0.17</v>
      </c>
      <c r="U216" s="4" cm="1">
        <f t="array" ref="U216">IFERROR(INDEX('WEO Oct 2023'!$J$2:$BG$573,MATCH($C$5&amp;$G216,'WEO Oct 2023'!$B$2:$B$573&amp;'WEO Oct 2023'!$C$2:$C$573,0),MATCH(U$8,'WEO Oct 2023'!$J$1:$BF$1,0)),NA())</f>
        <v>0.17499999999999999</v>
      </c>
      <c r="V216" s="4" cm="1">
        <f t="array" ref="V216">IFERROR(INDEX('WEO Oct 2023'!$J$2:$BG$573,MATCH($C$5&amp;$G216,'WEO Oct 2023'!$B$2:$B$573&amp;'WEO Oct 2023'!$C$2:$C$573,0),MATCH(V$8,'WEO Oct 2023'!$J$1:$BF$1,0)),NA())</f>
        <v>0.20200000000000001</v>
      </c>
      <c r="W216" s="4" cm="1">
        <f t="array" ref="W216">IFERROR(INDEX('WEO Oct 2023'!$J$2:$BG$573,MATCH($C$5&amp;$G216,'WEO Oct 2023'!$B$2:$B$573&amp;'WEO Oct 2023'!$C$2:$C$573,0),MATCH(W$8,'WEO Oct 2023'!$J$1:$BF$1,0)),NA())</f>
        <v>0.22900000000000001</v>
      </c>
      <c r="X216" s="4" cm="1">
        <f t="array" ref="X216">IFERROR(INDEX('WEO Oct 2023'!$J$2:$BG$573,MATCH($C$5&amp;$G216,'WEO Oct 2023'!$B$2:$B$573&amp;'WEO Oct 2023'!$C$2:$C$573,0),MATCH(X$8,'WEO Oct 2023'!$J$1:$BF$1,0)),NA())</f>
        <v>0.217</v>
      </c>
      <c r="Y216" s="4" cm="1">
        <f t="array" ref="Y216">IFERROR(INDEX('WEO Oct 2023'!$J$2:$BG$573,MATCH($C$5&amp;$G216,'WEO Oct 2023'!$B$2:$B$573&amp;'WEO Oct 2023'!$C$2:$C$573,0),MATCH(Y$8,'WEO Oct 2023'!$J$1:$BF$1,0)),NA())</f>
        <v>0.223</v>
      </c>
      <c r="Z216" s="4" cm="1">
        <f t="array" ref="Z216">IFERROR(INDEX('WEO Oct 2023'!$J$2:$BG$573,MATCH($C$5&amp;$G216,'WEO Oct 2023'!$B$2:$B$573&amp;'WEO Oct 2023'!$C$2:$C$573,0),MATCH(Z$8,'WEO Oct 2023'!$J$1:$BF$1,0)),NA())</f>
        <v>0.22700000000000001</v>
      </c>
      <c r="AA216" s="4" cm="1">
        <f t="array" ref="AA216">IFERROR(INDEX('WEO Oct 2023'!$J$2:$BG$573,MATCH($C$5&amp;$G216,'WEO Oct 2023'!$B$2:$B$573&amp;'WEO Oct 2023'!$C$2:$C$573,0),MATCH(AA$8,'WEO Oct 2023'!$J$1:$BF$1,0)),NA())</f>
        <v>0.25700000000000001</v>
      </c>
      <c r="AB216" s="4" cm="1">
        <f t="array" ref="AB216">IFERROR(INDEX('WEO Oct 2023'!$J$2:$BG$573,MATCH($C$5&amp;$G216,'WEO Oct 2023'!$B$2:$B$573&amp;'WEO Oct 2023'!$C$2:$C$573,0),MATCH(AB$8,'WEO Oct 2023'!$J$1:$BF$1,0)),NA())</f>
        <v>0.24399999999999999</v>
      </c>
      <c r="AC216" s="4" cm="1">
        <f t="array" ref="AC216">IFERROR(INDEX('WEO Oct 2023'!$J$2:$BG$573,MATCH($C$5&amp;$G216,'WEO Oct 2023'!$B$2:$B$573&amp;'WEO Oct 2023'!$C$2:$C$573,0),MATCH(AC$8,'WEO Oct 2023'!$J$1:$BF$1,0)),NA())</f>
        <v>0.28399999999999997</v>
      </c>
    </row>
    <row r="217" spans="3:29" x14ac:dyDescent="0.35">
      <c r="C217" s="28"/>
      <c r="F217" s="65" t="str">
        <f>$C$6</f>
        <v>thousands</v>
      </c>
      <c r="G217" s="4"/>
      <c r="H217" s="5" t="e">
        <f>IF($F217=$B$249,H216*1000000,IF($F217=$B$250,H216*1000,IF($F217=$B$251,H216)))</f>
        <v>#N/A</v>
      </c>
      <c r="I217" s="5" t="e">
        <f t="shared" ref="I217:AC217" si="141">I216*1000000</f>
        <v>#N/A</v>
      </c>
      <c r="J217" s="5" t="e">
        <f t="shared" si="141"/>
        <v>#N/A</v>
      </c>
      <c r="K217" s="5" t="e">
        <f t="shared" si="141"/>
        <v>#N/A</v>
      </c>
      <c r="L217" s="5" t="e">
        <f t="shared" si="141"/>
        <v>#N/A</v>
      </c>
      <c r="M217" s="5" t="e">
        <f t="shared" si="141"/>
        <v>#N/A</v>
      </c>
      <c r="N217" s="5" t="e">
        <f t="shared" si="141"/>
        <v>#N/A</v>
      </c>
      <c r="O217" s="5" t="e">
        <f t="shared" si="141"/>
        <v>#N/A</v>
      </c>
      <c r="P217" s="5">
        <f t="shared" si="141"/>
        <v>199000</v>
      </c>
      <c r="Q217" s="5">
        <f t="shared" si="141"/>
        <v>204000</v>
      </c>
      <c r="R217" s="5">
        <f t="shared" si="141"/>
        <v>213000</v>
      </c>
      <c r="S217" s="5">
        <f t="shared" si="141"/>
        <v>187000</v>
      </c>
      <c r="T217" s="5">
        <f t="shared" si="141"/>
        <v>170000</v>
      </c>
      <c r="U217" s="5">
        <f t="shared" si="141"/>
        <v>175000</v>
      </c>
      <c r="V217" s="5">
        <f t="shared" si="141"/>
        <v>202000</v>
      </c>
      <c r="W217" s="5">
        <f t="shared" si="141"/>
        <v>229000</v>
      </c>
      <c r="X217" s="5">
        <f t="shared" si="141"/>
        <v>217000</v>
      </c>
      <c r="Y217" s="5">
        <f t="shared" si="141"/>
        <v>223000</v>
      </c>
      <c r="Z217" s="5">
        <f t="shared" si="141"/>
        <v>227000</v>
      </c>
      <c r="AA217" s="5">
        <f t="shared" si="141"/>
        <v>257000</v>
      </c>
      <c r="AB217" s="5">
        <f t="shared" si="141"/>
        <v>244000</v>
      </c>
      <c r="AC217" s="5">
        <f t="shared" si="141"/>
        <v>284000</v>
      </c>
    </row>
    <row r="218" spans="3:29" x14ac:dyDescent="0.35">
      <c r="C218" s="28"/>
      <c r="F218" s="4" t="s">
        <v>187</v>
      </c>
      <c r="G218" s="4" t="s">
        <v>188</v>
      </c>
      <c r="H218" s="4" t="e" cm="1">
        <f t="array" ref="H218">IFERROR(INDEX('WEO Oct 2023'!$J$2:$BG$529,MATCH($C$5&amp;$G218,'WEO Oct 2023'!$B$2:$B$529&amp;'WEO Oct 2023'!$C$2:$C$529,0),MATCH(H$8,'WEO Oct 2023'!$J$1:$BF$1,0)),NA())</f>
        <v>#N/A</v>
      </c>
      <c r="I218" s="4" t="e" cm="1">
        <f t="array" ref="I218">IFERROR(INDEX('WEO Oct 2023'!$J$2:$BG$529,MATCH($C$5&amp;$G218,'WEO Oct 2023'!$B$2:$B$529&amp;'WEO Oct 2023'!$C$2:$C$529,0),MATCH(I$8,'WEO Oct 2023'!$J$1:$BF$1,0)),NA())</f>
        <v>#N/A</v>
      </c>
      <c r="J218" s="4" t="e" cm="1">
        <f t="array" ref="J218">IFERROR(INDEX('WEO Oct 2023'!$J$2:$BG$529,MATCH($C$5&amp;$G218,'WEO Oct 2023'!$B$2:$B$529&amp;'WEO Oct 2023'!$C$2:$C$529,0),MATCH(J$8,'WEO Oct 2023'!$J$1:$BF$1,0)),NA())</f>
        <v>#N/A</v>
      </c>
      <c r="K218" s="4" t="e" cm="1">
        <f t="array" ref="K218">IFERROR(INDEX('WEO Oct 2023'!$J$2:$BG$529,MATCH($C$5&amp;$G218,'WEO Oct 2023'!$B$2:$B$529&amp;'WEO Oct 2023'!$C$2:$C$529,0),MATCH(K$8,'WEO Oct 2023'!$J$1:$BF$1,0)),NA())</f>
        <v>#N/A</v>
      </c>
      <c r="L218" s="4" t="e" cm="1">
        <f t="array" ref="L218">IFERROR(INDEX('WEO Oct 2023'!$J$2:$BG$529,MATCH($C$5&amp;$G218,'WEO Oct 2023'!$B$2:$B$529&amp;'WEO Oct 2023'!$C$2:$C$529,0),MATCH(L$8,'WEO Oct 2023'!$J$1:$BF$1,0)),NA())</f>
        <v>#N/A</v>
      </c>
      <c r="M218" s="4" t="e" cm="1">
        <f t="array" ref="M218">IFERROR(INDEX('WEO Oct 2023'!$J$2:$BG$529,MATCH($C$5&amp;$G218,'WEO Oct 2023'!$B$2:$B$529&amp;'WEO Oct 2023'!$C$2:$C$529,0),MATCH(M$8,'WEO Oct 2023'!$J$1:$BF$1,0)),NA())</f>
        <v>#N/A</v>
      </c>
      <c r="N218" s="4" t="e" cm="1">
        <f t="array" ref="N218">IFERROR(INDEX('WEO Oct 2023'!$J$2:$BG$529,MATCH($C$5&amp;$G218,'WEO Oct 2023'!$B$2:$B$529&amp;'WEO Oct 2023'!$C$2:$C$529,0),MATCH(N$8,'WEO Oct 2023'!$J$1:$BF$1,0)),NA())</f>
        <v>#N/A</v>
      </c>
      <c r="O218" s="4" t="e" cm="1">
        <f t="array" ref="O218">IFERROR(INDEX('WEO Oct 2023'!$J$2:$BG$529,MATCH($C$5&amp;$G218,'WEO Oct 2023'!$B$2:$B$529&amp;'WEO Oct 2023'!$C$2:$C$529,0),MATCH(O$8,'WEO Oct 2023'!$J$1:$BF$1,0)),NA())</f>
        <v>#N/A</v>
      </c>
      <c r="P218" s="4" cm="1">
        <f t="array" ref="P218">IFERROR(INDEX('WEO Oct 2023'!$J$2:$BG$573,MATCH($C$5&amp;$G218,'WEO Oct 2023'!$B$2:$B$573&amp;'WEO Oct 2023'!$C$2:$C$573,0),MATCH(P$8,'WEO Oct 2023'!$J$1:$BF$1,0)),NA())</f>
        <v>66.997</v>
      </c>
      <c r="Q218" s="4" cm="1">
        <f t="array" ref="Q218">IFERROR(INDEX('WEO Oct 2023'!$J$2:$BG$573,MATCH($C$5&amp;$G218,'WEO Oct 2023'!$B$2:$B$573&amp;'WEO Oct 2023'!$C$2:$C$573,0),MATCH(Q$8,'WEO Oct 2023'!$J$1:$BF$1,0)),NA())</f>
        <v>65.411000000000001</v>
      </c>
      <c r="R218" s="4" cm="1">
        <f t="array" ref="R218">IFERROR(INDEX('WEO Oct 2023'!$J$2:$BG$573,MATCH($C$5&amp;$G218,'WEO Oct 2023'!$B$2:$B$573&amp;'WEO Oct 2023'!$C$2:$C$573,0),MATCH(R$8,'WEO Oct 2023'!$J$1:$BF$1,0)),NA())</f>
        <v>65.076999999999998</v>
      </c>
      <c r="S218" s="4" cm="1">
        <f t="array" ref="S218">IFERROR(INDEX('WEO Oct 2023'!$J$2:$BG$573,MATCH($C$5&amp;$G218,'WEO Oct 2023'!$B$2:$B$573&amp;'WEO Oct 2023'!$C$2:$C$573,0),MATCH(S$8,'WEO Oct 2023'!$J$1:$BF$1,0)),NA())</f>
        <v>58.954999999999998</v>
      </c>
      <c r="T218" s="4" cm="1">
        <f t="array" ref="T218">IFERROR(INDEX('WEO Oct 2023'!$J$2:$BG$573,MATCH($C$5&amp;$G218,'WEO Oct 2023'!$B$2:$B$573&amp;'WEO Oct 2023'!$C$2:$C$573,0),MATCH(T$8,'WEO Oct 2023'!$J$1:$BF$1,0)),NA())</f>
        <v>53.372999999999998</v>
      </c>
      <c r="U218" s="4" cm="1">
        <f t="array" ref="U218">IFERROR(INDEX('WEO Oct 2023'!$J$2:$BG$573,MATCH($C$5&amp;$G218,'WEO Oct 2023'!$B$2:$B$573&amp;'WEO Oct 2023'!$C$2:$C$573,0),MATCH(U$8,'WEO Oct 2023'!$J$1:$BF$1,0)),NA())</f>
        <v>55.222000000000001</v>
      </c>
      <c r="V218" s="4" cm="1">
        <f t="array" ref="V218">IFERROR(INDEX('WEO Oct 2023'!$J$2:$BG$573,MATCH($C$5&amp;$G218,'WEO Oct 2023'!$B$2:$B$573&amp;'WEO Oct 2023'!$C$2:$C$573,0),MATCH(V$8,'WEO Oct 2023'!$J$1:$BF$1,0)),NA())</f>
        <v>60.930999999999997</v>
      </c>
      <c r="W218" s="4" cm="1">
        <f t="array" ref="W218">IFERROR(INDEX('WEO Oct 2023'!$J$2:$BG$573,MATCH($C$5&amp;$G218,'WEO Oct 2023'!$B$2:$B$573&amp;'WEO Oct 2023'!$C$2:$C$573,0),MATCH(W$8,'WEO Oct 2023'!$J$1:$BF$1,0)),NA())</f>
        <v>62.55</v>
      </c>
      <c r="X218" s="4" cm="1">
        <f t="array" ref="X218">IFERROR(INDEX('WEO Oct 2023'!$J$2:$BG$573,MATCH($C$5&amp;$G218,'WEO Oct 2023'!$B$2:$B$573&amp;'WEO Oct 2023'!$C$2:$C$573,0),MATCH(X$8,'WEO Oct 2023'!$J$1:$BF$1,0)),NA())</f>
        <v>54.043999999999997</v>
      </c>
      <c r="Y218" s="4" cm="1">
        <f t="array" ref="Y218">IFERROR(INDEX('WEO Oct 2023'!$J$2:$BG$573,MATCH($C$5&amp;$G218,'WEO Oct 2023'!$B$2:$B$573&amp;'WEO Oct 2023'!$C$2:$C$573,0),MATCH(Y$8,'WEO Oct 2023'!$J$1:$BF$1,0)),NA())</f>
        <v>53.616</v>
      </c>
      <c r="Z218" s="4" cm="1">
        <f t="array" ref="Z218">IFERROR(INDEX('WEO Oct 2023'!$J$2:$BG$573,MATCH($C$5&amp;$G218,'WEO Oct 2023'!$B$2:$B$573&amp;'WEO Oct 2023'!$C$2:$C$573,0),MATCH(Z$8,'WEO Oct 2023'!$J$1:$BF$1,0)),NA())</f>
        <v>55.640999999999998</v>
      </c>
      <c r="AA218" s="4" cm="1">
        <f t="array" ref="AA218">IFERROR(INDEX('WEO Oct 2023'!$J$2:$BG$573,MATCH($C$5&amp;$G218,'WEO Oct 2023'!$B$2:$B$573&amp;'WEO Oct 2023'!$C$2:$C$573,0),MATCH(AA$8,'WEO Oct 2023'!$J$1:$BF$1,0)),NA())</f>
        <v>63.332999999999998</v>
      </c>
      <c r="AB218" s="4" cm="1">
        <f t="array" ref="AB218">IFERROR(INDEX('WEO Oct 2023'!$J$2:$BG$573,MATCH($C$5&amp;$G218,'WEO Oct 2023'!$B$2:$B$573&amp;'WEO Oct 2023'!$C$2:$C$573,0),MATCH(AB$8,'WEO Oct 2023'!$J$1:$BF$1,0)),NA())</f>
        <v>57.491999999999997</v>
      </c>
      <c r="AC218" s="4" cm="1">
        <f t="array" ref="AC218">IFERROR(INDEX('WEO Oct 2023'!$J$2:$BG$573,MATCH($C$5&amp;$G218,'WEO Oct 2023'!$B$2:$B$573&amp;'WEO Oct 2023'!$C$2:$C$573,0),MATCH(AC$8,'WEO Oct 2023'!$J$1:$BF$1,0)),NA())</f>
        <v>62.052999999999997</v>
      </c>
    </row>
    <row r="219" spans="3:29" x14ac:dyDescent="0.35">
      <c r="C219" s="28"/>
      <c r="F219" s="4" t="s">
        <v>189</v>
      </c>
      <c r="G219" s="4" t="s">
        <v>190</v>
      </c>
      <c r="H219" s="4" t="e" cm="1">
        <f t="array" ref="H219">IFERROR(INDEX('WEO Oct 2023'!$J$2:$BG$529,MATCH($C$5&amp;$G219,'WEO Oct 2023'!$B$2:$B$529&amp;'WEO Oct 2023'!$C$2:$C$529,0),MATCH(H$8,'WEO Oct 2023'!$J$1:$BF$1,0)),NA())</f>
        <v>#N/A</v>
      </c>
      <c r="I219" s="4" t="e" cm="1">
        <f t="array" ref="I219">IFERROR(INDEX('WEO Oct 2023'!$J$2:$BG$529,MATCH($C$5&amp;$G219,'WEO Oct 2023'!$B$2:$B$529&amp;'WEO Oct 2023'!$C$2:$C$529,0),MATCH(I$8,'WEO Oct 2023'!$J$1:$BF$1,0)),NA())</f>
        <v>#N/A</v>
      </c>
      <c r="J219" s="4" t="e" cm="1">
        <f t="array" ref="J219">IFERROR(INDEX('WEO Oct 2023'!$J$2:$BG$529,MATCH($C$5&amp;$G219,'WEO Oct 2023'!$B$2:$B$529&amp;'WEO Oct 2023'!$C$2:$C$529,0),MATCH(J$8,'WEO Oct 2023'!$J$1:$BF$1,0)),NA())</f>
        <v>#N/A</v>
      </c>
      <c r="K219" s="4" t="e" cm="1">
        <f t="array" ref="K219">IFERROR(INDEX('WEO Oct 2023'!$J$2:$BG$529,MATCH($C$5&amp;$G219,'WEO Oct 2023'!$B$2:$B$529&amp;'WEO Oct 2023'!$C$2:$C$529,0),MATCH(K$8,'WEO Oct 2023'!$J$1:$BF$1,0)),NA())</f>
        <v>#N/A</v>
      </c>
      <c r="L219" s="4" t="e" cm="1">
        <f t="array" ref="L219">IFERROR(INDEX('WEO Oct 2023'!$J$2:$BG$529,MATCH($C$5&amp;$G219,'WEO Oct 2023'!$B$2:$B$529&amp;'WEO Oct 2023'!$C$2:$C$529,0),MATCH(L$8,'WEO Oct 2023'!$J$1:$BF$1,0)),NA())</f>
        <v>#N/A</v>
      </c>
      <c r="M219" s="4" t="e" cm="1">
        <f t="array" ref="M219">IFERROR(INDEX('WEO Oct 2023'!$J$2:$BG$529,MATCH($C$5&amp;$G219,'WEO Oct 2023'!$B$2:$B$529&amp;'WEO Oct 2023'!$C$2:$C$529,0),MATCH(M$8,'WEO Oct 2023'!$J$1:$BF$1,0)),NA())</f>
        <v>#N/A</v>
      </c>
      <c r="N219" s="4" t="e" cm="1">
        <f t="array" ref="N219">IFERROR(INDEX('WEO Oct 2023'!$J$2:$BG$529,MATCH($C$5&amp;$G219,'WEO Oct 2023'!$B$2:$B$529&amp;'WEO Oct 2023'!$C$2:$C$529,0),MATCH(N$8,'WEO Oct 2023'!$J$1:$BF$1,0)),NA())</f>
        <v>#N/A</v>
      </c>
      <c r="O219" s="4" t="e" cm="1">
        <f t="array" ref="O219">IFERROR(INDEX('WEO Oct 2023'!$J$2:$BG$529,MATCH($C$5&amp;$G219,'WEO Oct 2023'!$B$2:$B$529&amp;'WEO Oct 2023'!$C$2:$C$529,0),MATCH(O$8,'WEO Oct 2023'!$J$1:$BF$1,0)),NA())</f>
        <v>#N/A</v>
      </c>
      <c r="P219" s="4" cm="1">
        <f t="array" ref="P219">IFERROR(INDEX('WEO Oct 2023'!$J$2:$BG$573,MATCH($C$5&amp;$G219,'WEO Oct 2023'!$B$2:$B$573&amp;'WEO Oct 2023'!$C$2:$C$573,0),MATCH(P$8,'WEO Oct 2023'!$J$1:$BF$1,0)),NA())</f>
        <v>113.297</v>
      </c>
      <c r="Q219" s="4" cm="1">
        <f t="array" ref="Q219">IFERROR(INDEX('WEO Oct 2023'!$J$2:$BG$573,MATCH($C$5&amp;$G219,'WEO Oct 2023'!$B$2:$B$573&amp;'WEO Oct 2023'!$C$2:$C$573,0),MATCH(Q$8,'WEO Oct 2023'!$J$1:$BF$1,0)),NA())</f>
        <v>117.66</v>
      </c>
      <c r="R219" s="4" cm="1">
        <f t="array" ref="R219">IFERROR(INDEX('WEO Oct 2023'!$J$2:$BG$573,MATCH($C$5&amp;$G219,'WEO Oct 2023'!$B$2:$B$573&amp;'WEO Oct 2023'!$C$2:$C$573,0),MATCH(R$8,'WEO Oct 2023'!$J$1:$BF$1,0)),NA())</f>
        <v>125.075</v>
      </c>
      <c r="S219" s="4" cm="1">
        <f t="array" ref="S219">IFERROR(INDEX('WEO Oct 2023'!$J$2:$BG$573,MATCH($C$5&amp;$G219,'WEO Oct 2023'!$B$2:$B$573&amp;'WEO Oct 2023'!$C$2:$C$573,0),MATCH(S$8,'WEO Oct 2023'!$J$1:$BF$1,0)),NA())</f>
        <v>127.749</v>
      </c>
      <c r="T219" s="4" cm="1">
        <f t="array" ref="T219">IFERROR(INDEX('WEO Oct 2023'!$J$2:$BG$573,MATCH($C$5&amp;$G219,'WEO Oct 2023'!$B$2:$B$573&amp;'WEO Oct 2023'!$C$2:$C$573,0),MATCH(T$8,'WEO Oct 2023'!$J$1:$BF$1,0)),NA())</f>
        <v>128.67400000000001</v>
      </c>
      <c r="U219" s="4" cm="1">
        <f t="array" ref="U219">IFERROR(INDEX('WEO Oct 2023'!$J$2:$BG$573,MATCH($C$5&amp;$G219,'WEO Oct 2023'!$B$2:$B$573&amp;'WEO Oct 2023'!$C$2:$C$573,0),MATCH(U$8,'WEO Oct 2023'!$J$1:$BF$1,0)),NA())</f>
        <v>128.71700000000001</v>
      </c>
      <c r="V219" s="4" cm="1">
        <f t="array" ref="V219">IFERROR(INDEX('WEO Oct 2023'!$J$2:$BG$573,MATCH($C$5&amp;$G219,'WEO Oct 2023'!$B$2:$B$573&amp;'WEO Oct 2023'!$C$2:$C$573,0),MATCH(V$8,'WEO Oct 2023'!$J$1:$BF$1,0)),NA())</f>
        <v>127.53700000000001</v>
      </c>
      <c r="W219" s="4" cm="1">
        <f t="array" ref="W219">IFERROR(INDEX('WEO Oct 2023'!$J$2:$BG$573,MATCH($C$5&amp;$G219,'WEO Oct 2023'!$B$2:$B$573&amp;'WEO Oct 2023'!$C$2:$C$573,0),MATCH(W$8,'WEO Oct 2023'!$J$1:$BF$1,0)),NA())</f>
        <v>127.66200000000001</v>
      </c>
      <c r="X219" s="4" cm="1">
        <f t="array" ref="X219">IFERROR(INDEX('WEO Oct 2023'!$J$2:$BG$573,MATCH($C$5&amp;$G219,'WEO Oct 2023'!$B$2:$B$573&amp;'WEO Oct 2023'!$C$2:$C$573,0),MATCH(X$8,'WEO Oct 2023'!$J$1:$BF$1,0)),NA())</f>
        <v>128.99</v>
      </c>
      <c r="Y219" s="4" cm="1">
        <f t="array" ref="Y219">IFERROR(INDEX('WEO Oct 2023'!$J$2:$BG$573,MATCH($C$5&amp;$G219,'WEO Oct 2023'!$B$2:$B$573&amp;'WEO Oct 2023'!$C$2:$C$573,0),MATCH(Y$8,'WEO Oct 2023'!$J$1:$BF$1,0)),NA())</f>
        <v>131.84</v>
      </c>
      <c r="Z219" s="4" cm="1">
        <f t="array" ref="Z219">IFERROR(INDEX('WEO Oct 2023'!$J$2:$BG$573,MATCH($C$5&amp;$G219,'WEO Oct 2023'!$B$2:$B$573&amp;'WEO Oct 2023'!$C$2:$C$573,0),MATCH(Z$8,'WEO Oct 2023'!$J$1:$BF$1,0)),NA())</f>
        <v>133.11099999999999</v>
      </c>
      <c r="AA219" s="4" cm="1">
        <f t="array" ref="AA219">IFERROR(INDEX('WEO Oct 2023'!$J$2:$BG$573,MATCH($C$5&amp;$G219,'WEO Oct 2023'!$B$2:$B$573&amp;'WEO Oct 2023'!$C$2:$C$573,0),MATCH(AA$8,'WEO Oct 2023'!$J$1:$BF$1,0)),NA())</f>
        <v>135.47</v>
      </c>
      <c r="AB219" s="4" cm="1">
        <f t="array" ref="AB219">IFERROR(INDEX('WEO Oct 2023'!$J$2:$BG$573,MATCH($C$5&amp;$G219,'WEO Oct 2023'!$B$2:$B$573&amp;'WEO Oct 2023'!$C$2:$C$573,0),MATCH(AB$8,'WEO Oct 2023'!$J$1:$BF$1,0)),NA())</f>
        <v>142.27099999999999</v>
      </c>
      <c r="AC219" s="4" cm="1">
        <f t="array" ref="AC219">IFERROR(INDEX('WEO Oct 2023'!$J$2:$BG$573,MATCH($C$5&amp;$G219,'WEO Oct 2023'!$B$2:$B$573&amp;'WEO Oct 2023'!$C$2:$C$573,0),MATCH(AC$8,'WEO Oct 2023'!$J$1:$BF$1,0)),NA())</f>
        <v>149.869</v>
      </c>
    </row>
    <row r="220" spans="3:29" x14ac:dyDescent="0.35">
      <c r="C220" s="28"/>
      <c r="F220" s="4"/>
      <c r="G220" s="4"/>
      <c r="H220" s="4" t="e">
        <f>H219/$G$223</f>
        <v>#N/A</v>
      </c>
      <c r="I220" s="4" t="e">
        <f t="shared" ref="I220:AC221" si="142">I219/$G$223</f>
        <v>#N/A</v>
      </c>
      <c r="J220" s="4" t="e">
        <f t="shared" si="142"/>
        <v>#N/A</v>
      </c>
      <c r="K220" s="4" t="e">
        <f t="shared" si="142"/>
        <v>#N/A</v>
      </c>
      <c r="L220" s="4" t="e">
        <f t="shared" si="142"/>
        <v>#N/A</v>
      </c>
      <c r="M220" s="4" t="e">
        <f t="shared" si="142"/>
        <v>#N/A</v>
      </c>
      <c r="N220" s="4" t="e">
        <f t="shared" si="142"/>
        <v>#N/A</v>
      </c>
      <c r="O220" s="4" t="e">
        <f t="shared" si="142"/>
        <v>#N/A</v>
      </c>
      <c r="P220" s="4">
        <f t="shared" si="142"/>
        <v>0.83632538569424963</v>
      </c>
      <c r="Q220" s="4">
        <f t="shared" si="142"/>
        <v>0.86853177825348782</v>
      </c>
      <c r="R220" s="4">
        <f t="shared" si="142"/>
        <v>0.92326714401712562</v>
      </c>
      <c r="S220" s="4">
        <f t="shared" si="142"/>
        <v>0.94300583154942053</v>
      </c>
      <c r="T220" s="4">
        <f t="shared" si="142"/>
        <v>0.9498339115671367</v>
      </c>
      <c r="U220" s="4">
        <f t="shared" si="142"/>
        <v>0.95015132501660893</v>
      </c>
      <c r="V220" s="4">
        <f t="shared" si="142"/>
        <v>0.94144090942644132</v>
      </c>
      <c r="W220" s="4">
        <f t="shared" si="142"/>
        <v>0.94236362294234888</v>
      </c>
      <c r="X220" s="4">
        <f t="shared" si="142"/>
        <v>0.95216653133535112</v>
      </c>
      <c r="Y220" s="4">
        <f t="shared" si="142"/>
        <v>0.97320439949804383</v>
      </c>
      <c r="Z220" s="4">
        <f t="shared" si="142"/>
        <v>0.98258655052779209</v>
      </c>
      <c r="AA220" s="4">
        <f t="shared" si="142"/>
        <v>1</v>
      </c>
      <c r="AB220" s="4">
        <f t="shared" si="142"/>
        <v>1.0502029969734996</v>
      </c>
      <c r="AC220" s="4">
        <f t="shared" si="142"/>
        <v>1.1062892153244261</v>
      </c>
    </row>
    <row r="221" spans="3:29" x14ac:dyDescent="0.35">
      <c r="C221" s="28"/>
      <c r="F221" s="15" t="s">
        <v>655</v>
      </c>
      <c r="G221" s="15" t="s">
        <v>654</v>
      </c>
      <c r="P221" s="4">
        <f t="shared" si="142"/>
        <v>6.173509896613639E-3</v>
      </c>
      <c r="Q221" s="4" cm="1">
        <f t="array" ref="Q221">IFERROR(INDEX('WEO Oct 2023'!$J$2:$BG$573,MATCH($C$5&amp;$G221,'WEO Oct 2023'!$B$2:$B$573&amp;'WEO Oct 2023'!$C$2:$C$573,0),MATCH(Q$8,'WEO Oct 2023'!$J$1:$BF$1,0)),NA())</f>
        <v>0.10299999999999999</v>
      </c>
      <c r="R221" s="4" cm="1">
        <f t="array" ref="R221">IFERROR(INDEX('WEO Oct 2023'!$J$2:$BG$573,MATCH($C$5&amp;$G221,'WEO Oct 2023'!$B$2:$B$573&amp;'WEO Oct 2023'!$C$2:$C$573,0),MATCH(R$8,'WEO Oct 2023'!$J$1:$BF$1,0)),NA())</f>
        <v>0.10299999999999999</v>
      </c>
      <c r="S221" s="4" cm="1">
        <f t="array" ref="S221">IFERROR(INDEX('WEO Oct 2023'!$J$2:$BG$573,MATCH($C$5&amp;$G221,'WEO Oct 2023'!$B$2:$B$573&amp;'WEO Oct 2023'!$C$2:$C$573,0),MATCH(S$8,'WEO Oct 2023'!$J$1:$BF$1,0)),NA())</f>
        <v>0.10299999999999999</v>
      </c>
      <c r="T221" s="4" cm="1">
        <f t="array" ref="T221">IFERROR(INDEX('WEO Oct 2023'!$J$2:$BG$573,MATCH($C$5&amp;$G221,'WEO Oct 2023'!$B$2:$B$573&amp;'WEO Oct 2023'!$C$2:$C$573,0),MATCH(T$8,'WEO Oct 2023'!$J$1:$BF$1,0)),NA())</f>
        <v>0.104</v>
      </c>
      <c r="U221" s="4" cm="1">
        <f t="array" ref="U221">IFERROR(INDEX('WEO Oct 2023'!$J$2:$BG$573,MATCH($C$5&amp;$G221,'WEO Oct 2023'!$B$2:$B$573&amp;'WEO Oct 2023'!$C$2:$C$573,0),MATCH(U$8,'WEO Oct 2023'!$J$1:$BF$1,0)),NA())</f>
        <v>0.104</v>
      </c>
      <c r="V221" s="4" cm="1">
        <f t="array" ref="V221">IFERROR(INDEX('WEO Oct 2023'!$J$2:$BG$573,MATCH($C$5&amp;$G221,'WEO Oct 2023'!$B$2:$B$573&amp;'WEO Oct 2023'!$C$2:$C$573,0),MATCH(V$8,'WEO Oct 2023'!$J$1:$BF$1,0)),NA())</f>
        <v>0.104</v>
      </c>
      <c r="W221" s="4" cm="1">
        <f t="array" ref="W221">IFERROR(INDEX('WEO Oct 2023'!$J$2:$BG$573,MATCH($C$5&amp;$G221,'WEO Oct 2023'!$B$2:$B$573&amp;'WEO Oct 2023'!$C$2:$C$573,0),MATCH(W$8,'WEO Oct 2023'!$J$1:$BF$1,0)),NA())</f>
        <v>0.104</v>
      </c>
      <c r="X221" s="4" cm="1">
        <f t="array" ref="X221">IFERROR(INDEX('WEO Oct 2023'!$J$2:$BG$573,MATCH($C$5&amp;$G221,'WEO Oct 2023'!$B$2:$B$573&amp;'WEO Oct 2023'!$C$2:$C$573,0),MATCH(X$8,'WEO Oct 2023'!$J$1:$BF$1,0)),NA())</f>
        <v>0.104</v>
      </c>
      <c r="Y221" s="4" cm="1">
        <f t="array" ref="Y221">IFERROR(INDEX('WEO Oct 2023'!$J$2:$BG$573,MATCH($C$5&amp;$G221,'WEO Oct 2023'!$B$2:$B$573&amp;'WEO Oct 2023'!$C$2:$C$573,0),MATCH(Y$8,'WEO Oct 2023'!$J$1:$BF$1,0)),NA())</f>
        <v>0.104</v>
      </c>
      <c r="Z221" s="4" cm="1">
        <f t="array" ref="Z221">IFERROR(INDEX('WEO Oct 2023'!$J$2:$BG$573,MATCH($C$5&amp;$G221,'WEO Oct 2023'!$B$2:$B$573&amp;'WEO Oct 2023'!$C$2:$C$573,0),MATCH(Z$8,'WEO Oct 2023'!$J$1:$BF$1,0)),NA())</f>
        <v>0.105</v>
      </c>
      <c r="AA221" s="4" cm="1">
        <f t="array" ref="AA221">IFERROR(INDEX('WEO Oct 2023'!$J$2:$BG$573,MATCH($C$5&amp;$G221,'WEO Oct 2023'!$B$2:$B$573&amp;'WEO Oct 2023'!$C$2:$C$573,0),MATCH(AA$8,'WEO Oct 2023'!$J$1:$BF$1,0)),NA())</f>
        <v>0.105</v>
      </c>
      <c r="AB221" s="4" cm="1">
        <f t="array" ref="AB221">IFERROR(INDEX('WEO Oct 2023'!$J$2:$BG$573,MATCH($C$5&amp;$G221,'WEO Oct 2023'!$B$2:$B$573&amp;'WEO Oct 2023'!$C$2:$C$573,0),MATCH(AB$8,'WEO Oct 2023'!$J$1:$BF$1,0)),NA())</f>
        <v>0.105</v>
      </c>
      <c r="AC221" s="4" cm="1">
        <f t="array" ref="AC221">IFERROR(INDEX('WEO Oct 2023'!$J$2:$BG$573,MATCH($C$5&amp;$G221,'WEO Oct 2023'!$B$2:$B$573&amp;'WEO Oct 2023'!$C$2:$C$573,0),MATCH(AC$8,'WEO Oct 2023'!$J$1:$BF$1,0)),NA())</f>
        <v>0.105</v>
      </c>
    </row>
    <row r="222" spans="3:29" x14ac:dyDescent="0.35">
      <c r="C222" s="28"/>
      <c r="F222" s="64" t="s">
        <v>191</v>
      </c>
      <c r="G222" s="64">
        <f>C2</f>
        <v>2021</v>
      </c>
    </row>
    <row r="223" spans="3:29" x14ac:dyDescent="0.35">
      <c r="C223" s="28"/>
      <c r="F223" s="41" t="s">
        <v>192</v>
      </c>
      <c r="G223" s="41">
        <f>_xlfn.XLOOKUP(C2,H9:AC9,H219:AC219)</f>
        <v>135.47</v>
      </c>
    </row>
    <row r="224" spans="3:29" x14ac:dyDescent="0.35">
      <c r="C224" s="28"/>
      <c r="F224" s="41" t="s">
        <v>193</v>
      </c>
      <c r="G224" s="41">
        <f>_xlfn.XLOOKUP(C2,H9:AC9,H8:AC8)</f>
        <v>2021</v>
      </c>
    </row>
    <row r="225" spans="3:28" x14ac:dyDescent="0.35">
      <c r="C225" s="28"/>
      <c r="F225" s="4" t="s">
        <v>194</v>
      </c>
      <c r="P225" s="4">
        <v>0.190301</v>
      </c>
      <c r="Q225" s="4">
        <v>0.120617</v>
      </c>
      <c r="R225" s="4">
        <v>0.18366500000000002</v>
      </c>
      <c r="S225" s="4">
        <v>9.1932E-2</v>
      </c>
      <c r="T225" s="4">
        <v>0.19005499999999997</v>
      </c>
      <c r="U225" s="4">
        <v>1.6593999999999998E-2</v>
      </c>
      <c r="V225" s="4">
        <v>4.3013999999999997E-2</v>
      </c>
      <c r="W225" s="4">
        <v>4.0335999999999997E-2</v>
      </c>
      <c r="X225" s="4">
        <v>6.9750999999999994E-2</v>
      </c>
      <c r="Y225" s="4">
        <v>0.10733799999999999</v>
      </c>
      <c r="Z225" s="4">
        <v>7.056406</v>
      </c>
      <c r="AA225" s="4">
        <v>6.3893000000000005E-2</v>
      </c>
      <c r="AB225" s="4">
        <v>7.2193999999999994E-2</v>
      </c>
    </row>
    <row r="226" spans="3:28" x14ac:dyDescent="0.35">
      <c r="C226" s="28"/>
      <c r="F226" s="65" t="s">
        <v>195</v>
      </c>
      <c r="P226" s="4">
        <f t="shared" ref="P226:Q226" si="143">P225*1000</f>
        <v>190.30099999999999</v>
      </c>
      <c r="Q226" s="4">
        <f t="shared" si="143"/>
        <v>120.617</v>
      </c>
      <c r="R226" s="4">
        <f>R225*1000</f>
        <v>183.66500000000002</v>
      </c>
      <c r="S226" s="4">
        <f t="shared" ref="S226:AA226" si="144">S225*1000</f>
        <v>91.932000000000002</v>
      </c>
      <c r="T226" s="4">
        <f t="shared" si="144"/>
        <v>190.05499999999998</v>
      </c>
      <c r="U226" s="4">
        <f t="shared" si="144"/>
        <v>16.593999999999998</v>
      </c>
      <c r="V226" s="4">
        <f t="shared" si="144"/>
        <v>43.013999999999996</v>
      </c>
      <c r="W226" s="4">
        <f t="shared" si="144"/>
        <v>40.335999999999999</v>
      </c>
      <c r="X226" s="4">
        <f t="shared" si="144"/>
        <v>69.750999999999991</v>
      </c>
      <c r="Y226" s="4">
        <f t="shared" si="144"/>
        <v>107.33799999999999</v>
      </c>
      <c r="Z226" s="4">
        <f t="shared" si="144"/>
        <v>7056.4059999999999</v>
      </c>
      <c r="AA226" s="4">
        <f t="shared" si="144"/>
        <v>63.893000000000008</v>
      </c>
      <c r="AB226" s="4">
        <f t="shared" ref="AB226" si="145">AB225*1000</f>
        <v>72.193999999999988</v>
      </c>
    </row>
    <row r="227" spans="3:28" x14ac:dyDescent="0.35">
      <c r="C227" s="28"/>
      <c r="F227" s="65" t="s">
        <v>1303</v>
      </c>
      <c r="P227" s="7">
        <f t="shared" ref="P227:Q227" si="146">(P225/1000)/P208</f>
        <v>6.4074410774410775E-4</v>
      </c>
      <c r="Q227" s="7">
        <f t="shared" si="146"/>
        <v>3.8783601286173633E-4</v>
      </c>
      <c r="R227" s="7">
        <f>(R225/1000)/R208</f>
        <v>5.6166666666666669E-4</v>
      </c>
      <c r="S227" s="7">
        <f t="shared" ref="S227:AA227" si="147">(S225/1000)/S208</f>
        <v>2.9000630914826497E-4</v>
      </c>
      <c r="T227" s="7">
        <f t="shared" si="147"/>
        <v>5.9578369905956101E-4</v>
      </c>
      <c r="U227" s="7">
        <f t="shared" si="147"/>
        <v>5.251265822784809E-5</v>
      </c>
      <c r="V227" s="7">
        <f t="shared" si="147"/>
        <v>1.2956024096385542E-4</v>
      </c>
      <c r="W227" s="7">
        <f t="shared" si="147"/>
        <v>1.0990735694822887E-4</v>
      </c>
      <c r="X227" s="7">
        <f t="shared" si="147"/>
        <v>1.735099502487562E-4</v>
      </c>
      <c r="Y227" s="7">
        <f t="shared" si="147"/>
        <v>2.5802403846153846E-4</v>
      </c>
      <c r="Z227" s="7">
        <f t="shared" si="147"/>
        <v>1.729511274509804E-2</v>
      </c>
      <c r="AA227" s="7">
        <f t="shared" si="147"/>
        <v>1.5737192118226603E-4</v>
      </c>
      <c r="AB227" s="7">
        <f t="shared" ref="AB227" si="148">(AB225/1000)/AB208</f>
        <v>1.7026886792452828E-4</v>
      </c>
    </row>
    <row r="228" spans="3:28" x14ac:dyDescent="0.35">
      <c r="C228" s="28"/>
      <c r="F228" s="65" t="s">
        <v>1369</v>
      </c>
      <c r="O228" s="87"/>
      <c r="P228" s="57">
        <f>P225/(P213*1000)</f>
        <v>6.1885055049117554E-4</v>
      </c>
      <c r="Q228" s="57">
        <f t="shared" ref="Q228:AA228" si="149">Q225/(Q213*1000)</f>
        <v>3.7592276655120456E-4</v>
      </c>
      <c r="R228" s="57">
        <f t="shared" si="149"/>
        <v>5.3607663066067041E-4</v>
      </c>
      <c r="S228" s="57">
        <f t="shared" si="149"/>
        <v>2.6825176775907415E-4</v>
      </c>
      <c r="T228" s="57">
        <f t="shared" si="149"/>
        <v>5.514366134413526E-4</v>
      </c>
      <c r="U228" s="57">
        <f t="shared" si="149"/>
        <v>4.4150357055436706E-5</v>
      </c>
      <c r="V228" s="57">
        <f t="shared" si="149"/>
        <v>1.1114722938127679E-4</v>
      </c>
      <c r="W228" s="57">
        <f t="shared" si="149"/>
        <v>9.6832420808119548E-5</v>
      </c>
      <c r="X228" s="57">
        <f t="shared" si="149"/>
        <v>1.6921746716500394E-4</v>
      </c>
      <c r="Y228" s="57">
        <f t="shared" si="149"/>
        <v>2.3420903338424609E-4</v>
      </c>
      <c r="Z228" s="57">
        <f t="shared" si="149"/>
        <v>1.5529062499999999E-2</v>
      </c>
      <c r="AA228" s="57">
        <f t="shared" si="149"/>
        <v>1.435381975872607E-4</v>
      </c>
      <c r="AB228" s="57">
        <f t="shared" ref="AB228" si="150">AB225/(AB213*1000)</f>
        <v>1.5237420028642898E-4</v>
      </c>
    </row>
    <row r="229" spans="3:28" x14ac:dyDescent="0.35">
      <c r="C229" s="28"/>
      <c r="F229" s="4" t="s">
        <v>1304</v>
      </c>
      <c r="P229" s="4">
        <v>64.758286999999982</v>
      </c>
      <c r="Q229" s="4">
        <v>134.77858700000002</v>
      </c>
      <c r="R229" s="4">
        <v>144.55523800000006</v>
      </c>
      <c r="S229" s="4">
        <v>145.18641500000007</v>
      </c>
      <c r="T229" s="4">
        <v>119.96572699999997</v>
      </c>
      <c r="U229" s="4">
        <v>84.819418000000013</v>
      </c>
      <c r="V229" s="4">
        <v>52.77491500000005</v>
      </c>
      <c r="W229" s="4">
        <v>100.23939600000006</v>
      </c>
      <c r="X229" s="4">
        <v>101.41969700000003</v>
      </c>
      <c r="Y229" s="4">
        <v>95.185111000000006</v>
      </c>
      <c r="Z229" s="4">
        <v>174.27157800000003</v>
      </c>
      <c r="AA229" s="4">
        <v>133.94304999999989</v>
      </c>
      <c r="AB229" s="4">
        <v>153.33492200000001</v>
      </c>
    </row>
    <row r="230" spans="3:28" x14ac:dyDescent="0.35">
      <c r="C230" s="28"/>
      <c r="F230" s="4" t="s">
        <v>1305</v>
      </c>
      <c r="P230" s="7">
        <f t="shared" ref="P230:AB230" si="151">P225/P229</f>
        <v>2.9386354830540848E-3</v>
      </c>
      <c r="Q230" s="7">
        <f t="shared" si="151"/>
        <v>8.9492702575966307E-4</v>
      </c>
      <c r="R230" s="7">
        <f t="shared" si="151"/>
        <v>1.2705523683617743E-3</v>
      </c>
      <c r="S230" s="7">
        <f t="shared" si="151"/>
        <v>6.3319973841905223E-4</v>
      </c>
      <c r="T230" s="7">
        <f t="shared" si="151"/>
        <v>1.5842441399950839E-3</v>
      </c>
      <c r="U230" s="7">
        <f t="shared" si="151"/>
        <v>1.9563916366415054E-4</v>
      </c>
      <c r="V230" s="7">
        <f t="shared" si="151"/>
        <v>8.1504631509117455E-4</v>
      </c>
      <c r="W230" s="7">
        <f t="shared" si="151"/>
        <v>4.0239667844766319E-4</v>
      </c>
      <c r="X230" s="7">
        <f t="shared" si="151"/>
        <v>6.8774608940115427E-4</v>
      </c>
      <c r="Y230" s="7">
        <f t="shared" si="151"/>
        <v>1.1276763652668324E-3</v>
      </c>
      <c r="Z230" s="7">
        <f t="shared" si="151"/>
        <v>4.049085961682173E-2</v>
      </c>
      <c r="AA230" s="7">
        <f t="shared" si="151"/>
        <v>4.7701616470582133E-4</v>
      </c>
      <c r="AB230" s="7">
        <f t="shared" si="151"/>
        <v>4.7082555662042853E-4</v>
      </c>
    </row>
    <row r="231" spans="3:28" x14ac:dyDescent="0.35">
      <c r="C231" s="28"/>
      <c r="F231" s="4" t="s">
        <v>1338</v>
      </c>
      <c r="G231" s="81">
        <f>AB212</f>
        <v>1.1174389601682004</v>
      </c>
    </row>
    <row r="232" spans="3:28" x14ac:dyDescent="0.35">
      <c r="C232" s="28"/>
      <c r="F232" s="4" t="s">
        <v>1339</v>
      </c>
      <c r="G232" s="81">
        <f>AVERAGE(Q212:AB212)</f>
        <v>1.0988025076398265</v>
      </c>
    </row>
    <row r="233" spans="3:28" x14ac:dyDescent="0.35">
      <c r="C233" s="28"/>
    </row>
    <row r="234" spans="3:28" x14ac:dyDescent="0.35">
      <c r="C234" s="28"/>
    </row>
    <row r="235" spans="3:28" x14ac:dyDescent="0.35">
      <c r="C235" s="28"/>
    </row>
    <row r="236" spans="3:28" x14ac:dyDescent="0.35">
      <c r="C236" s="28"/>
    </row>
    <row r="237" spans="3:28" x14ac:dyDescent="0.35">
      <c r="C237" s="28"/>
    </row>
    <row r="238" spans="3:28" x14ac:dyDescent="0.35">
      <c r="C238" s="28"/>
    </row>
    <row r="239" spans="3:28" x14ac:dyDescent="0.35">
      <c r="C239" s="28"/>
    </row>
    <row r="240" spans="3:28" x14ac:dyDescent="0.35">
      <c r="C240" s="28"/>
    </row>
    <row r="241" spans="2:4" x14ac:dyDescent="0.35">
      <c r="C241" s="28"/>
    </row>
    <row r="242" spans="2:4" x14ac:dyDescent="0.35">
      <c r="B242" s="3" t="s">
        <v>196</v>
      </c>
      <c r="C242" s="28"/>
    </row>
    <row r="243" spans="2:4" x14ac:dyDescent="0.35">
      <c r="B243" s="1" t="s">
        <v>197</v>
      </c>
      <c r="D243" s="10"/>
    </row>
    <row r="244" spans="2:4" x14ac:dyDescent="0.35">
      <c r="B244" t="s">
        <v>198</v>
      </c>
    </row>
    <row r="245" spans="2:4" x14ac:dyDescent="0.35">
      <c r="B245" t="s">
        <v>199</v>
      </c>
    </row>
    <row r="246" spans="2:4" x14ac:dyDescent="0.35">
      <c r="B246" t="s">
        <v>200</v>
      </c>
    </row>
    <row r="248" spans="2:4" x14ac:dyDescent="0.35">
      <c r="B248" t="s">
        <v>201</v>
      </c>
    </row>
    <row r="249" spans="2:4" x14ac:dyDescent="0.35">
      <c r="B249" t="s">
        <v>10</v>
      </c>
    </row>
    <row r="250" spans="2:4" x14ac:dyDescent="0.35">
      <c r="B250" t="s">
        <v>202</v>
      </c>
    </row>
    <row r="251" spans="2:4" x14ac:dyDescent="0.35">
      <c r="B251" t="s">
        <v>203</v>
      </c>
    </row>
    <row r="254" spans="2:4" x14ac:dyDescent="0.35">
      <c r="B254" s="33" t="str">
        <f>Lists!$A$2</f>
        <v>Social insurance benefits (271)</v>
      </c>
    </row>
    <row r="255" spans="2:4" x14ac:dyDescent="0.35">
      <c r="B255" s="33" t="str">
        <f>Lists!$A$3</f>
        <v>Social assistance benefits (272)</v>
      </c>
    </row>
    <row r="256" spans="2:4" x14ac:dyDescent="0.35">
      <c r="B256" s="33" t="str">
        <f>Lists!$A$4</f>
        <v>Public servant benefits (273)</v>
      </c>
    </row>
    <row r="257" spans="2:2" x14ac:dyDescent="0.35">
      <c r="B257" s="38" t="str">
        <f>Lists!$A$7</f>
        <v>Provident fund withdrawals</v>
      </c>
    </row>
    <row r="260" spans="2:2" x14ac:dyDescent="0.35">
      <c r="B260" s="4" t="s">
        <v>48</v>
      </c>
    </row>
    <row r="261" spans="2:2" x14ac:dyDescent="0.35">
      <c r="B261" s="4" t="s">
        <v>29</v>
      </c>
    </row>
    <row r="262" spans="2:2" x14ac:dyDescent="0.35">
      <c r="B262" s="4" t="s">
        <v>118</v>
      </c>
    </row>
    <row r="263" spans="2:2" x14ac:dyDescent="0.35">
      <c r="B263" s="4" t="s">
        <v>46</v>
      </c>
    </row>
    <row r="264" spans="2:2" x14ac:dyDescent="0.35">
      <c r="B264" s="4" t="s">
        <v>125</v>
      </c>
    </row>
    <row r="265" spans="2:2" x14ac:dyDescent="0.35">
      <c r="B265" s="4" t="s">
        <v>53</v>
      </c>
    </row>
    <row r="266" spans="2:2" x14ac:dyDescent="0.35">
      <c r="B266" s="4" t="s">
        <v>43</v>
      </c>
    </row>
    <row r="267" spans="2:2" x14ac:dyDescent="0.35">
      <c r="B267" s="4" t="s">
        <v>173</v>
      </c>
    </row>
    <row r="268" spans="2:2" x14ac:dyDescent="0.35">
      <c r="B268" s="4" t="s">
        <v>101</v>
      </c>
    </row>
  </sheetData>
  <mergeCells count="5">
    <mergeCell ref="H7:AC7"/>
    <mergeCell ref="AE7:AZ7"/>
    <mergeCell ref="BB7:BW7"/>
    <mergeCell ref="B77:B90"/>
    <mergeCell ref="B93:B104"/>
  </mergeCells>
  <dataValidations count="5">
    <dataValidation type="list" allowBlank="1" showInputMessage="1" showErrorMessage="1" sqref="G55:G74 G10:G34 G36:G53" xr:uid="{6524B03B-D33B-A84D-BB85-73D2BFAF90C4}">
      <formula1>$B$260:$B$268</formula1>
    </dataValidation>
    <dataValidation type="list" allowBlank="1" showInputMessage="1" showErrorMessage="1" sqref="F36:F53 F55:F74 F10:F34" xr:uid="{0741C9E8-1D29-7D49-AB92-657CFE25BA6F}">
      <formula1>$B$254:$B$257</formula1>
    </dataValidation>
    <dataValidation type="list" allowBlank="1" showInputMessage="1" showErrorMessage="1" sqref="C2" xr:uid="{6B1E623B-758F-6D40-9B28-9B9420156B86}">
      <formula1>$R$9:$AC$9</formula1>
    </dataValidation>
    <dataValidation type="list" allowBlank="1" showInputMessage="1" showErrorMessage="1" sqref="F35" xr:uid="{8CF5026B-AE02-544A-8518-4F21AE436EBA}">
      <formula1>#REF!</formula1>
    </dataValidation>
    <dataValidation type="list" allowBlank="1" showInputMessage="1" showErrorMessage="1" sqref="C6" xr:uid="{C29DD382-EF25-3641-96DD-20E323958AE6}">
      <formula1>$B$249:$B$251</formula1>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46097-2259-1143-AD38-3956BF4992B7}">
  <sheetPr>
    <tabColor theme="4"/>
  </sheetPr>
  <dimension ref="A1:BZ268"/>
  <sheetViews>
    <sheetView zoomScaleNormal="100" workbookViewId="0">
      <pane xSplit="2" ySplit="9" topLeftCell="C10" activePane="bottomRight" state="frozen"/>
      <selection pane="topRight" activeCell="B1" sqref="B1"/>
      <selection pane="bottomLeft" activeCell="A6" sqref="A6"/>
      <selection pane="bottomRight" activeCell="A13" sqref="A13:XFD14"/>
    </sheetView>
  </sheetViews>
  <sheetFormatPr defaultColWidth="11" defaultRowHeight="15.5" x14ac:dyDescent="0.35"/>
  <cols>
    <col min="1" max="1" width="5.6640625" customWidth="1"/>
    <col min="2" max="2" width="50" customWidth="1"/>
    <col min="3" max="3" width="25.1640625" customWidth="1"/>
    <col min="4" max="4" width="24.6640625" customWidth="1"/>
    <col min="5" max="5" width="34.6640625" customWidth="1"/>
    <col min="6" max="6" width="45" customWidth="1"/>
    <col min="7" max="7" width="44" customWidth="1"/>
    <col min="8" max="13" width="17.5" hidden="1" customWidth="1"/>
    <col min="14" max="30" width="17.5" customWidth="1"/>
    <col min="31" max="31" width="2.6640625" customWidth="1"/>
    <col min="32" max="37" width="9" hidden="1" customWidth="1"/>
    <col min="38" max="54" width="9" customWidth="1"/>
    <col min="55" max="55" width="2.83203125" customWidth="1"/>
    <col min="56" max="61" width="9" hidden="1" customWidth="1"/>
    <col min="62" max="77" width="9" customWidth="1"/>
    <col min="78" max="78" width="9.33203125" customWidth="1"/>
    <col min="79" max="131" width="7.1640625" customWidth="1"/>
  </cols>
  <sheetData>
    <row r="1" spans="1:78" ht="28.5" x14ac:dyDescent="0.65">
      <c r="B1" s="31" t="s">
        <v>409</v>
      </c>
      <c r="D1" s="16"/>
      <c r="E1" s="17"/>
    </row>
    <row r="2" spans="1:78" x14ac:dyDescent="0.35">
      <c r="B2" t="s">
        <v>1</v>
      </c>
      <c r="C2" s="4">
        <v>2023</v>
      </c>
    </row>
    <row r="3" spans="1:78" x14ac:dyDescent="0.35">
      <c r="B3" t="s">
        <v>3</v>
      </c>
      <c r="C3" s="4" t="s">
        <v>320</v>
      </c>
    </row>
    <row r="4" spans="1:78" x14ac:dyDescent="0.35">
      <c r="B4" t="s">
        <v>5</v>
      </c>
      <c r="C4" s="4" t="s">
        <v>383</v>
      </c>
      <c r="H4" s="42"/>
      <c r="I4" s="42"/>
      <c r="J4" s="42"/>
      <c r="K4" s="42"/>
      <c r="L4" s="42"/>
      <c r="M4" s="42"/>
      <c r="N4" s="42"/>
      <c r="O4" s="42"/>
      <c r="P4" s="42"/>
      <c r="Q4" s="42"/>
      <c r="R4" s="42"/>
      <c r="S4" s="42"/>
      <c r="T4" s="42"/>
      <c r="U4" s="42"/>
      <c r="V4" s="42"/>
      <c r="W4" s="42"/>
      <c r="X4" s="42"/>
      <c r="Y4" s="42"/>
      <c r="Z4" s="42"/>
      <c r="AA4" s="42"/>
      <c r="AB4" s="42"/>
      <c r="AC4" s="42"/>
      <c r="AD4" s="42"/>
      <c r="AF4" s="42"/>
      <c r="AG4" s="42"/>
      <c r="AH4" s="42"/>
      <c r="AI4" s="42"/>
      <c r="AJ4" s="42"/>
      <c r="AK4" s="42"/>
      <c r="AL4" s="42"/>
      <c r="AM4" s="42"/>
      <c r="AN4" s="42"/>
      <c r="AO4" s="42"/>
      <c r="AP4" s="42"/>
      <c r="AQ4" s="42"/>
      <c r="AR4" s="42"/>
      <c r="AS4" s="42"/>
      <c r="AT4" s="42"/>
      <c r="AU4" s="42"/>
      <c r="AV4" s="42"/>
      <c r="AW4" s="42"/>
      <c r="AX4" s="42"/>
      <c r="AY4" s="42"/>
      <c r="AZ4" s="42"/>
      <c r="BA4" s="42"/>
      <c r="BB4" s="42"/>
      <c r="BD4" s="42"/>
      <c r="BE4" s="42"/>
      <c r="BF4" s="42"/>
      <c r="BG4" s="42"/>
      <c r="BH4" s="42"/>
      <c r="BI4" s="42"/>
      <c r="BJ4" s="42"/>
      <c r="BK4" s="42"/>
      <c r="BL4" s="42"/>
      <c r="BM4" s="42"/>
      <c r="BN4" s="42"/>
      <c r="BO4" s="42"/>
      <c r="BP4" s="42"/>
      <c r="BQ4" s="42"/>
      <c r="BR4" s="42"/>
      <c r="BS4" s="42"/>
      <c r="BT4" s="42"/>
      <c r="BU4" s="42"/>
      <c r="BV4" s="42"/>
      <c r="BW4" s="42"/>
      <c r="BX4" s="42"/>
      <c r="BY4" s="42"/>
    </row>
    <row r="5" spans="1:78" x14ac:dyDescent="0.35">
      <c r="B5" t="s">
        <v>7</v>
      </c>
      <c r="C5" s="4" t="s">
        <v>410</v>
      </c>
      <c r="H5" s="42"/>
      <c r="I5" s="42"/>
      <c r="J5" s="42"/>
      <c r="K5" s="42"/>
      <c r="L5" s="42"/>
      <c r="M5" s="42"/>
      <c r="N5" s="42"/>
      <c r="O5" s="42"/>
      <c r="P5" s="42"/>
      <c r="Q5" s="42"/>
      <c r="R5" s="42"/>
      <c r="S5" s="42"/>
      <c r="T5" s="42"/>
      <c r="U5" s="42"/>
      <c r="V5" s="42"/>
      <c r="W5" s="42"/>
      <c r="X5" s="42"/>
      <c r="Y5" s="42"/>
      <c r="Z5" s="42"/>
      <c r="AA5" s="42"/>
      <c r="AB5" s="42"/>
      <c r="AC5" s="42"/>
      <c r="AD5" s="42"/>
      <c r="AF5" s="42"/>
      <c r="AG5" s="42"/>
      <c r="AH5" s="42"/>
      <c r="AI5" s="42"/>
      <c r="AJ5" s="42"/>
      <c r="AK5" s="42"/>
      <c r="AL5" s="42"/>
      <c r="AM5" s="42"/>
      <c r="AN5" s="42"/>
      <c r="AO5" s="42"/>
      <c r="AP5" s="42"/>
      <c r="AQ5" s="42"/>
      <c r="AR5" s="42"/>
      <c r="AS5" s="42"/>
      <c r="AT5" s="42"/>
      <c r="AU5" s="42"/>
      <c r="AV5" s="42"/>
      <c r="AW5" s="42"/>
      <c r="AX5" s="42"/>
      <c r="AY5" s="42"/>
      <c r="AZ5" s="42"/>
      <c r="BA5" s="42"/>
      <c r="BB5" s="42"/>
      <c r="BD5" s="42"/>
      <c r="BE5" s="42"/>
      <c r="BF5" s="42"/>
      <c r="BG5" s="42"/>
      <c r="BH5" s="42"/>
      <c r="BI5" s="42"/>
      <c r="BJ5" s="42"/>
      <c r="BK5" s="42"/>
      <c r="BL5" s="42"/>
      <c r="BM5" s="42"/>
      <c r="BN5" s="42"/>
      <c r="BO5" s="42"/>
      <c r="BP5" s="42"/>
      <c r="BQ5" s="42"/>
      <c r="BR5" s="42"/>
      <c r="BS5" s="42"/>
      <c r="BT5" s="42"/>
      <c r="BU5" s="42"/>
      <c r="BV5" s="42"/>
      <c r="BW5" s="42"/>
      <c r="BX5" s="42"/>
      <c r="BY5" s="42"/>
    </row>
    <row r="6" spans="1:78" x14ac:dyDescent="0.35">
      <c r="B6" t="s">
        <v>9</v>
      </c>
      <c r="C6" s="4" t="s">
        <v>10</v>
      </c>
      <c r="H6" s="42"/>
      <c r="I6" s="42"/>
      <c r="J6" s="42"/>
      <c r="K6" s="42"/>
      <c r="L6" s="42"/>
      <c r="M6" s="42"/>
      <c r="N6" s="42"/>
      <c r="O6" s="42"/>
      <c r="P6" s="42"/>
      <c r="Q6" s="42"/>
      <c r="R6" s="42"/>
      <c r="S6" s="42"/>
      <c r="T6" s="42"/>
      <c r="U6" s="42"/>
      <c r="V6" s="42"/>
      <c r="W6" s="42"/>
      <c r="X6" s="42"/>
      <c r="Y6" s="42"/>
      <c r="Z6" s="42"/>
      <c r="AA6" s="42"/>
      <c r="AB6" s="42"/>
      <c r="AC6" s="42"/>
      <c r="AD6" s="42"/>
      <c r="AF6" s="42"/>
      <c r="AG6" s="42"/>
      <c r="AH6" s="42"/>
      <c r="AI6" s="42"/>
      <c r="AJ6" s="42"/>
      <c r="AK6" s="42"/>
      <c r="AL6" s="42"/>
      <c r="AM6" s="42"/>
      <c r="AN6" s="42"/>
      <c r="AO6" s="42"/>
      <c r="AP6" s="42"/>
      <c r="AQ6" s="42"/>
      <c r="AR6" s="42"/>
      <c r="AS6" s="42"/>
      <c r="AT6" s="42"/>
      <c r="AU6" s="42"/>
      <c r="AV6" s="42"/>
      <c r="AW6" s="42"/>
      <c r="AX6" s="42"/>
      <c r="AY6" s="42"/>
      <c r="AZ6" s="42"/>
      <c r="BA6" s="42"/>
      <c r="BB6" s="42"/>
      <c r="BD6" s="42"/>
      <c r="BE6" s="42"/>
      <c r="BF6" s="42"/>
      <c r="BG6" s="42"/>
      <c r="BH6" s="42"/>
      <c r="BI6" s="42"/>
      <c r="BJ6" s="42"/>
      <c r="BK6" s="42"/>
      <c r="BL6" s="42"/>
      <c r="BM6" s="42"/>
      <c r="BN6" s="42"/>
      <c r="BO6" s="42"/>
      <c r="BP6" s="42"/>
      <c r="BQ6" s="42"/>
      <c r="BR6" s="42"/>
      <c r="BS6" s="42"/>
      <c r="BT6" s="42"/>
      <c r="BU6" s="42"/>
      <c r="BV6" s="42"/>
      <c r="BW6" s="42"/>
      <c r="BX6" s="42"/>
      <c r="BY6" s="42"/>
    </row>
    <row r="7" spans="1:78" x14ac:dyDescent="0.35">
      <c r="C7" s="14"/>
      <c r="D7" s="14"/>
      <c r="H7" s="128" t="s">
        <v>11</v>
      </c>
      <c r="I7" s="129"/>
      <c r="J7" s="129"/>
      <c r="K7" s="129"/>
      <c r="L7" s="129"/>
      <c r="M7" s="129"/>
      <c r="N7" s="129"/>
      <c r="O7" s="129"/>
      <c r="P7" s="129"/>
      <c r="Q7" s="129"/>
      <c r="R7" s="129"/>
      <c r="S7" s="129"/>
      <c r="T7" s="129"/>
      <c r="U7" s="129"/>
      <c r="V7" s="129"/>
      <c r="W7" s="129"/>
      <c r="X7" s="129"/>
      <c r="Y7" s="129"/>
      <c r="Z7" s="129"/>
      <c r="AA7" s="129"/>
      <c r="AB7" s="129"/>
      <c r="AC7" s="129"/>
      <c r="AD7" s="129"/>
      <c r="AF7" s="130" t="s">
        <v>12</v>
      </c>
      <c r="AG7" s="131"/>
      <c r="AH7" s="131"/>
      <c r="AI7" s="131"/>
      <c r="AJ7" s="131"/>
      <c r="AK7" s="131"/>
      <c r="AL7" s="131"/>
      <c r="AM7" s="131"/>
      <c r="AN7" s="131"/>
      <c r="AO7" s="131"/>
      <c r="AP7" s="131"/>
      <c r="AQ7" s="131"/>
      <c r="AR7" s="131"/>
      <c r="AS7" s="131"/>
      <c r="AT7" s="131"/>
      <c r="AU7" s="131"/>
      <c r="AV7" s="131"/>
      <c r="AW7" s="131"/>
      <c r="AX7" s="131"/>
      <c r="AY7" s="131"/>
      <c r="AZ7" s="131"/>
      <c r="BA7" s="131"/>
      <c r="BB7" s="131"/>
      <c r="BD7" s="121" t="s">
        <v>13</v>
      </c>
      <c r="BE7" s="121"/>
      <c r="BF7" s="121"/>
      <c r="BG7" s="121"/>
      <c r="BH7" s="121"/>
      <c r="BI7" s="121"/>
      <c r="BJ7" s="121"/>
      <c r="BK7" s="121"/>
      <c r="BL7" s="121"/>
      <c r="BM7" s="121"/>
      <c r="BN7" s="121"/>
      <c r="BO7" s="121"/>
      <c r="BP7" s="121"/>
      <c r="BQ7" s="121"/>
      <c r="BR7" s="121"/>
      <c r="BS7" s="121"/>
      <c r="BT7" s="121"/>
      <c r="BU7" s="121"/>
      <c r="BV7" s="121"/>
      <c r="BW7" s="121"/>
      <c r="BX7" s="121"/>
      <c r="BY7" s="121"/>
      <c r="BZ7" s="121"/>
    </row>
    <row r="8" spans="1:78" x14ac:dyDescent="0.35">
      <c r="C8" s="14"/>
      <c r="D8" s="14"/>
      <c r="H8" s="54">
        <v>2002</v>
      </c>
      <c r="I8" s="54">
        <v>2003</v>
      </c>
      <c r="J8" s="54">
        <v>2004</v>
      </c>
      <c r="K8" s="54">
        <v>2005</v>
      </c>
      <c r="L8" s="54">
        <v>2006</v>
      </c>
      <c r="M8" s="54">
        <v>2007</v>
      </c>
      <c r="N8" s="54">
        <v>2008</v>
      </c>
      <c r="O8" s="54">
        <v>2009</v>
      </c>
      <c r="P8" s="54">
        <v>2010</v>
      </c>
      <c r="Q8" s="54">
        <v>2011</v>
      </c>
      <c r="R8" s="54">
        <v>2012</v>
      </c>
      <c r="S8" s="54">
        <v>2013</v>
      </c>
      <c r="T8" s="54">
        <v>2014</v>
      </c>
      <c r="U8" s="54">
        <v>2015</v>
      </c>
      <c r="V8" s="54">
        <v>2016</v>
      </c>
      <c r="W8" s="54">
        <v>2017</v>
      </c>
      <c r="X8" s="54">
        <v>2018</v>
      </c>
      <c r="Y8" s="54">
        <v>2019</v>
      </c>
      <c r="Z8" s="54">
        <v>2020</v>
      </c>
      <c r="AA8" s="54">
        <v>2021</v>
      </c>
      <c r="AB8" s="54">
        <v>2022</v>
      </c>
      <c r="AC8" s="54">
        <v>2023</v>
      </c>
      <c r="AD8" s="54">
        <v>2024</v>
      </c>
    </row>
    <row r="9" spans="1:78" x14ac:dyDescent="0.35">
      <c r="B9" s="104" t="s">
        <v>14</v>
      </c>
      <c r="C9" s="104" t="s">
        <v>15</v>
      </c>
      <c r="D9" s="104" t="s">
        <v>16</v>
      </c>
      <c r="E9" s="104" t="str">
        <f>_xlfn.CONCAT("Expenditure (",C2,"), ",C4," ",C6,"")</f>
        <v>Expenditure (2023), AUD thousands</v>
      </c>
      <c r="F9" s="104" t="s">
        <v>17</v>
      </c>
      <c r="G9" s="104" t="s">
        <v>18</v>
      </c>
      <c r="H9" s="105"/>
      <c r="I9" s="105"/>
      <c r="J9" s="105"/>
      <c r="K9" s="105"/>
      <c r="L9" s="105"/>
      <c r="M9" s="105"/>
      <c r="N9" s="105">
        <v>2008</v>
      </c>
      <c r="O9" s="105">
        <v>2009</v>
      </c>
      <c r="P9" s="105">
        <v>2010</v>
      </c>
      <c r="Q9" s="105">
        <v>2011</v>
      </c>
      <c r="R9" s="105">
        <v>2012</v>
      </c>
      <c r="S9" s="105">
        <v>2013</v>
      </c>
      <c r="T9" s="105">
        <v>2014</v>
      </c>
      <c r="U9" s="105">
        <v>2015</v>
      </c>
      <c r="V9" s="105">
        <v>2016</v>
      </c>
      <c r="W9" s="105">
        <v>2017</v>
      </c>
      <c r="X9" s="105">
        <v>2018</v>
      </c>
      <c r="Y9" s="105">
        <v>2019</v>
      </c>
      <c r="Z9" s="105">
        <v>2020</v>
      </c>
      <c r="AA9" s="105">
        <v>2021</v>
      </c>
      <c r="AB9" s="105">
        <v>2022</v>
      </c>
      <c r="AC9" s="105">
        <v>2023</v>
      </c>
      <c r="AD9" s="105">
        <v>2024</v>
      </c>
      <c r="AF9" s="71">
        <f>H9</f>
        <v>0</v>
      </c>
      <c r="AG9" s="71">
        <f t="shared" ref="AG9:BB9" si="0">I9</f>
        <v>0</v>
      </c>
      <c r="AH9" s="71">
        <f t="shared" si="0"/>
        <v>0</v>
      </c>
      <c r="AI9" s="71">
        <f t="shared" si="0"/>
        <v>0</v>
      </c>
      <c r="AJ9" s="71">
        <f t="shared" si="0"/>
        <v>0</v>
      </c>
      <c r="AK9" s="71">
        <f t="shared" si="0"/>
        <v>0</v>
      </c>
      <c r="AL9" s="105">
        <f t="shared" si="0"/>
        <v>2008</v>
      </c>
      <c r="AM9" s="105">
        <f t="shared" si="0"/>
        <v>2009</v>
      </c>
      <c r="AN9" s="105">
        <f t="shared" si="0"/>
        <v>2010</v>
      </c>
      <c r="AO9" s="105">
        <f t="shared" si="0"/>
        <v>2011</v>
      </c>
      <c r="AP9" s="105">
        <f t="shared" si="0"/>
        <v>2012</v>
      </c>
      <c r="AQ9" s="105">
        <f t="shared" si="0"/>
        <v>2013</v>
      </c>
      <c r="AR9" s="105">
        <f t="shared" si="0"/>
        <v>2014</v>
      </c>
      <c r="AS9" s="105">
        <f t="shared" si="0"/>
        <v>2015</v>
      </c>
      <c r="AT9" s="105">
        <f t="shared" si="0"/>
        <v>2016</v>
      </c>
      <c r="AU9" s="105">
        <f t="shared" si="0"/>
        <v>2017</v>
      </c>
      <c r="AV9" s="105">
        <f t="shared" si="0"/>
        <v>2018</v>
      </c>
      <c r="AW9" s="105">
        <f t="shared" si="0"/>
        <v>2019</v>
      </c>
      <c r="AX9" s="105">
        <f t="shared" si="0"/>
        <v>2020</v>
      </c>
      <c r="AY9" s="105">
        <f t="shared" si="0"/>
        <v>2021</v>
      </c>
      <c r="AZ9" s="105">
        <f t="shared" si="0"/>
        <v>2022</v>
      </c>
      <c r="BA9" s="105">
        <f t="shared" si="0"/>
        <v>2023</v>
      </c>
      <c r="BB9" s="105">
        <f t="shared" si="0"/>
        <v>2024</v>
      </c>
      <c r="BD9" s="71">
        <f>H9</f>
        <v>0</v>
      </c>
      <c r="BE9" s="71">
        <f t="shared" ref="BE9:BZ9" si="1">I9</f>
        <v>0</v>
      </c>
      <c r="BF9" s="71">
        <f t="shared" si="1"/>
        <v>0</v>
      </c>
      <c r="BG9" s="71">
        <f t="shared" si="1"/>
        <v>0</v>
      </c>
      <c r="BH9" s="71">
        <f t="shared" si="1"/>
        <v>0</v>
      </c>
      <c r="BI9" s="71">
        <f t="shared" si="1"/>
        <v>0</v>
      </c>
      <c r="BJ9" s="105">
        <f t="shared" si="1"/>
        <v>2008</v>
      </c>
      <c r="BK9" s="105">
        <f t="shared" si="1"/>
        <v>2009</v>
      </c>
      <c r="BL9" s="105">
        <f t="shared" si="1"/>
        <v>2010</v>
      </c>
      <c r="BM9" s="105">
        <f t="shared" si="1"/>
        <v>2011</v>
      </c>
      <c r="BN9" s="105">
        <f t="shared" si="1"/>
        <v>2012</v>
      </c>
      <c r="BO9" s="105">
        <f t="shared" si="1"/>
        <v>2013</v>
      </c>
      <c r="BP9" s="105">
        <f t="shared" si="1"/>
        <v>2014</v>
      </c>
      <c r="BQ9" s="105">
        <f t="shared" si="1"/>
        <v>2015</v>
      </c>
      <c r="BR9" s="105">
        <f t="shared" si="1"/>
        <v>2016</v>
      </c>
      <c r="BS9" s="105">
        <f t="shared" si="1"/>
        <v>2017</v>
      </c>
      <c r="BT9" s="105">
        <f t="shared" si="1"/>
        <v>2018</v>
      </c>
      <c r="BU9" s="105">
        <f t="shared" si="1"/>
        <v>2019</v>
      </c>
      <c r="BV9" s="105">
        <f t="shared" si="1"/>
        <v>2020</v>
      </c>
      <c r="BW9" s="105">
        <f t="shared" si="1"/>
        <v>2021</v>
      </c>
      <c r="BX9" s="105">
        <f t="shared" si="1"/>
        <v>2022</v>
      </c>
      <c r="BY9" s="105">
        <f t="shared" si="1"/>
        <v>2023</v>
      </c>
      <c r="BZ9" s="105">
        <f t="shared" si="1"/>
        <v>2024</v>
      </c>
    </row>
    <row r="10" spans="1:78" x14ac:dyDescent="0.35">
      <c r="A10">
        <v>1</v>
      </c>
      <c r="B10" s="4" t="s">
        <v>411</v>
      </c>
      <c r="C10" s="4">
        <v>2004</v>
      </c>
      <c r="D10" s="4" t="s">
        <v>412</v>
      </c>
      <c r="E10" s="6">
        <f t="shared" ref="E10:E34" si="2">_xlfn.XLOOKUP($C$2,$R$9:$AC$9,R10:AC10)</f>
        <v>20330</v>
      </c>
      <c r="F10" s="4" t="s">
        <v>28</v>
      </c>
      <c r="G10" s="4" t="s">
        <v>29</v>
      </c>
      <c r="H10" s="5"/>
      <c r="I10" s="5"/>
      <c r="J10" s="5"/>
      <c r="K10" s="5"/>
      <c r="L10" s="5"/>
      <c r="M10" s="5"/>
      <c r="N10" s="5">
        <v>911.26</v>
      </c>
      <c r="O10" s="5">
        <v>1058</v>
      </c>
      <c r="P10" s="5">
        <v>1068</v>
      </c>
      <c r="Q10" s="5">
        <v>1433.82</v>
      </c>
      <c r="R10" s="5">
        <v>1781.76</v>
      </c>
      <c r="S10" s="5">
        <v>1997.76</v>
      </c>
      <c r="T10" s="5">
        <v>1997.76</v>
      </c>
      <c r="U10" s="76">
        <v>2041.711</v>
      </c>
      <c r="V10" s="5">
        <v>2936.5749999999998</v>
      </c>
      <c r="W10" s="5">
        <v>3017.1190000000001</v>
      </c>
      <c r="X10" s="5">
        <v>3145.1680000000001</v>
      </c>
      <c r="Y10" s="5">
        <v>3329.4279999999999</v>
      </c>
      <c r="Z10" s="5">
        <v>12112.397000000001</v>
      </c>
      <c r="AA10" s="5">
        <v>20351.285</v>
      </c>
      <c r="AB10" s="5">
        <v>22019.733</v>
      </c>
      <c r="AC10" s="90">
        <v>20330</v>
      </c>
      <c r="AD10" s="5">
        <v>23000</v>
      </c>
      <c r="AF10" s="4"/>
      <c r="AG10" s="4"/>
      <c r="AH10" s="4"/>
      <c r="AI10" s="4"/>
      <c r="AJ10" s="4"/>
      <c r="AK10" s="4" t="str">
        <f t="shared" ref="AK10:AO16" si="3">IF(M10=0,"","*")</f>
        <v/>
      </c>
      <c r="AL10" s="99" t="s">
        <v>413</v>
      </c>
      <c r="AM10" s="99" t="s">
        <v>413</v>
      </c>
      <c r="AN10" s="99" t="s">
        <v>414</v>
      </c>
      <c r="AO10" s="99" t="s">
        <v>415</v>
      </c>
      <c r="AP10" s="99" t="s">
        <v>416</v>
      </c>
      <c r="AQ10" s="99" t="s">
        <v>417</v>
      </c>
      <c r="AR10" s="99" t="s">
        <v>418</v>
      </c>
      <c r="AS10" s="99" t="s">
        <v>419</v>
      </c>
      <c r="AT10" s="99" t="s">
        <v>420</v>
      </c>
      <c r="AU10" s="99" t="s">
        <v>421</v>
      </c>
      <c r="AV10" s="99" t="s">
        <v>422</v>
      </c>
      <c r="AW10" s="99" t="s">
        <v>423</v>
      </c>
      <c r="AX10" s="99" t="s">
        <v>424</v>
      </c>
      <c r="AY10" s="99" t="s">
        <v>425</v>
      </c>
      <c r="AZ10" s="99" t="s">
        <v>1370</v>
      </c>
      <c r="BA10" s="99" t="s">
        <v>1370</v>
      </c>
      <c r="BB10" s="99" t="s">
        <v>1370</v>
      </c>
      <c r="BD10" s="4"/>
      <c r="BE10" s="4"/>
      <c r="BF10" s="4"/>
      <c r="BG10" s="4"/>
      <c r="BH10" s="4"/>
      <c r="BI10" s="4" t="str">
        <f t="shared" ref="BI10:BM25" si="4">IF(M10=0,"","*")</f>
        <v/>
      </c>
      <c r="BJ10" s="4" t="s">
        <v>88</v>
      </c>
      <c r="BK10" s="4" t="s">
        <v>89</v>
      </c>
      <c r="BL10" s="4" t="s">
        <v>89</v>
      </c>
      <c r="BM10" s="4" t="s">
        <v>89</v>
      </c>
      <c r="BN10" s="4" t="s">
        <v>89</v>
      </c>
      <c r="BO10" s="4" t="s">
        <v>89</v>
      </c>
      <c r="BP10" s="4" t="s">
        <v>89</v>
      </c>
      <c r="BQ10" s="4" t="s">
        <v>89</v>
      </c>
      <c r="BR10" s="4" t="s">
        <v>88</v>
      </c>
      <c r="BS10" s="4" t="s">
        <v>88</v>
      </c>
      <c r="BT10" s="4" t="s">
        <v>88</v>
      </c>
      <c r="BU10" s="4" t="s">
        <v>88</v>
      </c>
      <c r="BV10" s="4" t="s">
        <v>88</v>
      </c>
      <c r="BW10" s="4" t="s">
        <v>88</v>
      </c>
      <c r="BX10" s="4" t="s">
        <v>88</v>
      </c>
      <c r="BY10" s="4" t="s">
        <v>335</v>
      </c>
      <c r="BZ10" s="4" t="s">
        <v>426</v>
      </c>
    </row>
    <row r="11" spans="1:78" x14ac:dyDescent="0.35">
      <c r="A11">
        <v>2</v>
      </c>
      <c r="B11" s="4" t="s">
        <v>427</v>
      </c>
      <c r="C11" s="4">
        <v>2020</v>
      </c>
      <c r="D11" s="15" t="s">
        <v>412</v>
      </c>
      <c r="E11" s="6">
        <f t="shared" si="2"/>
        <v>2386.3989999999999</v>
      </c>
      <c r="F11" s="4" t="s">
        <v>28</v>
      </c>
      <c r="G11" s="4" t="s">
        <v>48</v>
      </c>
      <c r="H11" s="5"/>
      <c r="I11" s="5"/>
      <c r="J11" s="5"/>
      <c r="K11" s="5"/>
      <c r="L11" s="5"/>
      <c r="M11" s="5"/>
      <c r="N11" s="5"/>
      <c r="O11" s="5"/>
      <c r="P11" s="5"/>
      <c r="Q11" s="5"/>
      <c r="R11" s="5"/>
      <c r="S11" s="5"/>
      <c r="T11" s="5"/>
      <c r="U11" s="5"/>
      <c r="V11" s="5"/>
      <c r="W11" s="4"/>
      <c r="X11" s="5"/>
      <c r="Y11" s="5"/>
      <c r="Z11" s="5">
        <v>1314.49</v>
      </c>
      <c r="AA11" s="5">
        <v>1780.5889999999999</v>
      </c>
      <c r="AB11" s="78">
        <v>2566.8029999999999</v>
      </c>
      <c r="AC11" s="5">
        <v>2386.3989999999999</v>
      </c>
      <c r="AD11" s="5">
        <v>2386.3989999999999</v>
      </c>
      <c r="AF11" s="4"/>
      <c r="AG11" s="4"/>
      <c r="AH11" s="4"/>
      <c r="AI11" s="4"/>
      <c r="AJ11" s="4"/>
      <c r="AK11" s="4" t="str">
        <f t="shared" si="3"/>
        <v/>
      </c>
      <c r="AL11" s="99" t="str">
        <f t="shared" si="3"/>
        <v/>
      </c>
      <c r="AM11" s="99" t="str">
        <f t="shared" si="3"/>
        <v/>
      </c>
      <c r="AN11" s="99" t="str">
        <f t="shared" si="3"/>
        <v/>
      </c>
      <c r="AO11" s="99" t="str">
        <f t="shared" si="3"/>
        <v/>
      </c>
      <c r="AP11" s="99" t="str">
        <f t="shared" ref="AP11:AP16" si="5">IF(R11=0,"","*")</f>
        <v/>
      </c>
      <c r="AQ11" s="99" t="str">
        <f t="shared" ref="AQ11:AQ16" si="6">IF(S11=0,"","*")</f>
        <v/>
      </c>
      <c r="AR11" s="99" t="str">
        <f t="shared" ref="AR11:AR16" si="7">IF(T11=0,"","*")</f>
        <v/>
      </c>
      <c r="AS11" s="99" t="str">
        <f t="shared" ref="AS11:AS16" si="8">IF(U11=0,"","*")</f>
        <v/>
      </c>
      <c r="AT11" s="99" t="str">
        <f t="shared" ref="AT11:AT16" si="9">IF(V11=0,"","*")</f>
        <v/>
      </c>
      <c r="AU11" s="99" t="str">
        <f t="shared" ref="AU11:AU16" si="10">IF(W11=0,"","*")</f>
        <v/>
      </c>
      <c r="AV11" s="99" t="str">
        <f t="shared" ref="AV11:AV16" si="11">IF(X11=0,"","*")</f>
        <v/>
      </c>
      <c r="AW11" s="99" t="str">
        <f t="shared" ref="AW11:AW16" si="12">IF(Y11=0,"","*")</f>
        <v/>
      </c>
      <c r="AX11" s="99" t="s">
        <v>424</v>
      </c>
      <c r="AY11" s="99" t="s">
        <v>425</v>
      </c>
      <c r="AZ11" s="99" t="s">
        <v>1370</v>
      </c>
      <c r="BA11" s="99" t="s">
        <v>1370</v>
      </c>
      <c r="BB11" s="99" t="s">
        <v>1370</v>
      </c>
      <c r="BD11" s="4"/>
      <c r="BE11" s="4"/>
      <c r="BF11" s="4"/>
      <c r="BG11" s="4"/>
      <c r="BH11" s="4"/>
      <c r="BI11" s="4" t="str">
        <f t="shared" si="4"/>
        <v/>
      </c>
      <c r="BJ11" s="4" t="str">
        <f t="shared" si="4"/>
        <v/>
      </c>
      <c r="BK11" s="4" t="str">
        <f t="shared" si="4"/>
        <v/>
      </c>
      <c r="BL11" s="4" t="str">
        <f t="shared" si="4"/>
        <v/>
      </c>
      <c r="BM11" s="4" t="str">
        <f t="shared" si="4"/>
        <v/>
      </c>
      <c r="BN11" s="4" t="str">
        <f t="shared" ref="BN11:BN17" si="13">IF(R11=0,"","*")</f>
        <v/>
      </c>
      <c r="BO11" s="4" t="str">
        <f t="shared" ref="BO11:BO17" si="14">IF(S11=0,"","*")</f>
        <v/>
      </c>
      <c r="BP11" s="4" t="str">
        <f t="shared" ref="BP11:BP17" si="15">IF(T11=0,"","*")</f>
        <v/>
      </c>
      <c r="BQ11" s="4" t="str">
        <f t="shared" ref="BQ11:BQ17" si="16">IF(U11=0,"","*")</f>
        <v/>
      </c>
      <c r="BR11" s="4" t="str">
        <f t="shared" ref="BR11:BR17" si="17">IF(V11=0,"","*")</f>
        <v/>
      </c>
      <c r="BS11" s="4" t="str">
        <f t="shared" ref="BS11:BS17" si="18">IF(W11=0,"","*")</f>
        <v/>
      </c>
      <c r="BT11" s="4" t="str">
        <f t="shared" ref="BT11:BT17" si="19">IF(X11=0,"","*")</f>
        <v/>
      </c>
      <c r="BU11" s="4" t="str">
        <f t="shared" ref="BU11:BU17" si="20">IF(Y11=0,"","*")</f>
        <v/>
      </c>
      <c r="BV11" s="4" t="s">
        <v>88</v>
      </c>
      <c r="BW11" s="4" t="s">
        <v>88</v>
      </c>
      <c r="BX11" s="4" t="s">
        <v>88</v>
      </c>
      <c r="BY11" s="4" t="s">
        <v>335</v>
      </c>
      <c r="BZ11" s="4" t="s">
        <v>426</v>
      </c>
    </row>
    <row r="12" spans="1:78" x14ac:dyDescent="0.35">
      <c r="A12">
        <v>3</v>
      </c>
      <c r="B12" s="4" t="s">
        <v>428</v>
      </c>
      <c r="C12" s="4">
        <v>2019</v>
      </c>
      <c r="D12" s="51" t="s">
        <v>412</v>
      </c>
      <c r="E12" s="6">
        <f t="shared" si="2"/>
        <v>30100</v>
      </c>
      <c r="F12" s="4" t="s">
        <v>28</v>
      </c>
      <c r="G12" s="4" t="s">
        <v>125</v>
      </c>
      <c r="H12" s="5"/>
      <c r="I12" s="5"/>
      <c r="J12" s="5"/>
      <c r="K12" s="5"/>
      <c r="L12" s="5"/>
      <c r="M12" s="5"/>
      <c r="N12" s="5"/>
      <c r="O12" s="5"/>
      <c r="P12" s="5"/>
      <c r="Q12" s="5"/>
      <c r="R12" s="5"/>
      <c r="S12" s="5"/>
      <c r="T12" s="5"/>
      <c r="U12" s="5"/>
      <c r="V12" s="5"/>
      <c r="W12" s="5"/>
      <c r="X12" s="5"/>
      <c r="Y12" s="5"/>
      <c r="Z12" s="5">
        <v>8636.5480000000007</v>
      </c>
      <c r="AA12" s="5">
        <v>45244.59</v>
      </c>
      <c r="AB12" s="5">
        <v>32400</v>
      </c>
      <c r="AC12" s="5">
        <v>30100</v>
      </c>
      <c r="AD12" s="5">
        <v>28000</v>
      </c>
      <c r="AF12" s="4"/>
      <c r="AG12" s="4"/>
      <c r="AH12" s="4"/>
      <c r="AI12" s="4"/>
      <c r="AJ12" s="4"/>
      <c r="AK12" s="4" t="str">
        <f t="shared" si="3"/>
        <v/>
      </c>
      <c r="AL12" s="99" t="str">
        <f t="shared" si="3"/>
        <v/>
      </c>
      <c r="AM12" s="99" t="str">
        <f t="shared" si="3"/>
        <v/>
      </c>
      <c r="AN12" s="99" t="str">
        <f t="shared" si="3"/>
        <v/>
      </c>
      <c r="AO12" s="99" t="str">
        <f t="shared" si="3"/>
        <v/>
      </c>
      <c r="AP12" s="99" t="str">
        <f t="shared" si="5"/>
        <v/>
      </c>
      <c r="AQ12" s="99" t="str">
        <f t="shared" si="6"/>
        <v/>
      </c>
      <c r="AR12" s="99" t="str">
        <f t="shared" si="7"/>
        <v/>
      </c>
      <c r="AS12" s="99" t="str">
        <f t="shared" si="8"/>
        <v/>
      </c>
      <c r="AT12" s="99" t="str">
        <f t="shared" si="9"/>
        <v/>
      </c>
      <c r="AU12" s="99" t="str">
        <f t="shared" si="10"/>
        <v/>
      </c>
      <c r="AV12" s="99" t="str">
        <f t="shared" si="11"/>
        <v/>
      </c>
      <c r="AW12" s="99" t="str">
        <f t="shared" si="12"/>
        <v/>
      </c>
      <c r="AX12" s="99" t="s">
        <v>424</v>
      </c>
      <c r="AY12" s="99" t="s">
        <v>425</v>
      </c>
      <c r="AZ12" s="99" t="s">
        <v>1371</v>
      </c>
      <c r="BA12" s="99" t="s">
        <v>1371</v>
      </c>
      <c r="BB12" s="99" t="s">
        <v>1371</v>
      </c>
      <c r="BD12" s="4"/>
      <c r="BE12" s="4"/>
      <c r="BF12" s="4"/>
      <c r="BG12" s="4"/>
      <c r="BH12" s="4"/>
      <c r="BI12" s="4" t="str">
        <f t="shared" si="4"/>
        <v/>
      </c>
      <c r="BJ12" s="4" t="str">
        <f t="shared" si="4"/>
        <v/>
      </c>
      <c r="BK12" s="4" t="str">
        <f t="shared" si="4"/>
        <v/>
      </c>
      <c r="BL12" s="4" t="str">
        <f t="shared" si="4"/>
        <v/>
      </c>
      <c r="BM12" s="4" t="str">
        <f t="shared" si="4"/>
        <v/>
      </c>
      <c r="BN12" s="4" t="str">
        <f t="shared" si="13"/>
        <v/>
      </c>
      <c r="BO12" s="4" t="str">
        <f t="shared" si="14"/>
        <v/>
      </c>
      <c r="BP12" s="4" t="str">
        <f t="shared" si="15"/>
        <v/>
      </c>
      <c r="BQ12" s="4" t="str">
        <f t="shared" si="16"/>
        <v/>
      </c>
      <c r="BR12" s="4" t="str">
        <f t="shared" si="17"/>
        <v/>
      </c>
      <c r="BS12" s="4" t="str">
        <f t="shared" si="18"/>
        <v/>
      </c>
      <c r="BT12" s="4" t="str">
        <f t="shared" si="19"/>
        <v/>
      </c>
      <c r="BU12" s="4" t="str">
        <f t="shared" si="20"/>
        <v/>
      </c>
      <c r="BV12" s="4" t="s">
        <v>88</v>
      </c>
      <c r="BW12" s="4" t="s">
        <v>88</v>
      </c>
      <c r="BX12" s="4" t="s">
        <v>88</v>
      </c>
      <c r="BY12" s="4" t="s">
        <v>335</v>
      </c>
      <c r="BZ12" s="4" t="s">
        <v>426</v>
      </c>
    </row>
    <row r="13" spans="1:78" hidden="1" x14ac:dyDescent="0.35">
      <c r="A13">
        <v>4</v>
      </c>
      <c r="B13" s="4"/>
      <c r="C13" s="11"/>
      <c r="D13" s="51"/>
      <c r="E13" s="6">
        <f t="shared" si="2"/>
        <v>0</v>
      </c>
      <c r="F13" s="4"/>
      <c r="G13" s="4"/>
      <c r="H13" s="5"/>
      <c r="I13" s="5"/>
      <c r="J13" s="5"/>
      <c r="K13" s="5"/>
      <c r="L13" s="5"/>
      <c r="M13" s="5"/>
      <c r="N13" s="5"/>
      <c r="O13" s="5"/>
      <c r="P13" s="5"/>
      <c r="Q13" s="5"/>
      <c r="R13" s="5"/>
      <c r="S13" s="5"/>
      <c r="T13" s="5"/>
      <c r="U13" s="5"/>
      <c r="V13" s="5"/>
      <c r="W13" s="5"/>
      <c r="X13" s="5"/>
      <c r="Y13" s="5"/>
      <c r="Z13" s="5"/>
      <c r="AA13" s="5"/>
      <c r="AB13" s="5"/>
      <c r="AC13" s="5"/>
      <c r="AD13" s="5"/>
      <c r="AF13" s="4"/>
      <c r="AG13" s="4"/>
      <c r="AH13" s="4"/>
      <c r="AI13" s="4"/>
      <c r="AJ13" s="4"/>
      <c r="AK13" s="4" t="str">
        <f t="shared" si="3"/>
        <v/>
      </c>
      <c r="AL13" s="99" t="str">
        <f t="shared" si="3"/>
        <v/>
      </c>
      <c r="AM13" s="99" t="str">
        <f t="shared" si="3"/>
        <v/>
      </c>
      <c r="AN13" s="99" t="str">
        <f t="shared" si="3"/>
        <v/>
      </c>
      <c r="AO13" s="99" t="str">
        <f t="shared" si="3"/>
        <v/>
      </c>
      <c r="AP13" s="99" t="str">
        <f t="shared" si="5"/>
        <v/>
      </c>
      <c r="AQ13" s="99" t="str">
        <f t="shared" si="6"/>
        <v/>
      </c>
      <c r="AR13" s="99" t="str">
        <f t="shared" si="7"/>
        <v/>
      </c>
      <c r="AS13" s="99" t="str">
        <f t="shared" si="8"/>
        <v/>
      </c>
      <c r="AT13" s="99" t="str">
        <f t="shared" si="9"/>
        <v/>
      </c>
      <c r="AU13" s="99" t="str">
        <f t="shared" si="10"/>
        <v/>
      </c>
      <c r="AV13" s="99" t="str">
        <f t="shared" si="11"/>
        <v/>
      </c>
      <c r="AW13" s="99" t="str">
        <f t="shared" si="12"/>
        <v/>
      </c>
      <c r="AX13" s="99" t="str">
        <f t="shared" ref="AX13:AX16" si="21">IF(Z13=0,"","*")</f>
        <v/>
      </c>
      <c r="AY13" s="99" t="str">
        <f t="shared" ref="AY13:AY16" si="22">IF(AA13=0,"","*")</f>
        <v/>
      </c>
      <c r="AZ13" s="99" t="str">
        <f t="shared" ref="AZ13:AZ16" si="23">IF(AB13=0,"","*")</f>
        <v/>
      </c>
      <c r="BA13" s="99" t="str">
        <f t="shared" ref="BA13:BA16" si="24">IF(AC13=0,"","*")</f>
        <v/>
      </c>
      <c r="BB13" s="99"/>
      <c r="BD13" s="4"/>
      <c r="BE13" s="4"/>
      <c r="BF13" s="4"/>
      <c r="BG13" s="4"/>
      <c r="BH13" s="4"/>
      <c r="BI13" s="4" t="str">
        <f t="shared" si="4"/>
        <v/>
      </c>
      <c r="BJ13" s="4" t="str">
        <f t="shared" si="4"/>
        <v/>
      </c>
      <c r="BK13" s="4" t="str">
        <f t="shared" si="4"/>
        <v/>
      </c>
      <c r="BL13" s="4" t="str">
        <f t="shared" si="4"/>
        <v/>
      </c>
      <c r="BM13" s="4" t="str">
        <f t="shared" si="4"/>
        <v/>
      </c>
      <c r="BN13" s="4" t="str">
        <f t="shared" si="13"/>
        <v/>
      </c>
      <c r="BO13" s="4" t="str">
        <f t="shared" si="14"/>
        <v/>
      </c>
      <c r="BP13" s="4" t="str">
        <f t="shared" si="15"/>
        <v/>
      </c>
      <c r="BQ13" s="4" t="str">
        <f t="shared" si="16"/>
        <v/>
      </c>
      <c r="BR13" s="4" t="str">
        <f t="shared" si="17"/>
        <v/>
      </c>
      <c r="BS13" s="4" t="str">
        <f t="shared" si="18"/>
        <v/>
      </c>
      <c r="BT13" s="4" t="str">
        <f t="shared" si="19"/>
        <v/>
      </c>
      <c r="BU13" s="4" t="str">
        <f t="shared" si="20"/>
        <v/>
      </c>
      <c r="BV13" s="4" t="str">
        <f t="shared" ref="BV13:BV17" si="25">IF(Z13=0,"","*")</f>
        <v/>
      </c>
      <c r="BW13" s="4" t="str">
        <f t="shared" ref="BW13:BW17" si="26">IF(AA13=0,"","*")</f>
        <v/>
      </c>
      <c r="BX13" s="4" t="str">
        <f t="shared" ref="BX13:BX17" si="27">IF(AB13=0,"","*")</f>
        <v/>
      </c>
      <c r="BY13" s="4" t="str">
        <f t="shared" ref="BY13:BY17" si="28">IF(AC13=0,"","*")</f>
        <v/>
      </c>
      <c r="BZ13" s="4"/>
    </row>
    <row r="14" spans="1:78" hidden="1" x14ac:dyDescent="0.35">
      <c r="A14">
        <v>5</v>
      </c>
      <c r="B14" s="4"/>
      <c r="C14" s="4"/>
      <c r="D14" s="51"/>
      <c r="E14" s="6">
        <f t="shared" si="2"/>
        <v>0</v>
      </c>
      <c r="F14" s="4"/>
      <c r="G14" s="4"/>
      <c r="H14" s="5"/>
      <c r="I14" s="5"/>
      <c r="J14" s="5"/>
      <c r="K14" s="5"/>
      <c r="L14" s="5"/>
      <c r="M14" s="5"/>
      <c r="N14" s="5"/>
      <c r="O14" s="5"/>
      <c r="P14" s="5"/>
      <c r="Q14" s="5"/>
      <c r="R14" s="5"/>
      <c r="S14" s="5"/>
      <c r="T14" s="5"/>
      <c r="U14" s="5"/>
      <c r="V14" s="5"/>
      <c r="W14" s="5"/>
      <c r="X14" s="5"/>
      <c r="Y14" s="5"/>
      <c r="Z14" s="5"/>
      <c r="AA14" s="5"/>
      <c r="AB14" s="5"/>
      <c r="AC14" s="5"/>
      <c r="AD14" s="5"/>
      <c r="AF14" s="4"/>
      <c r="AG14" s="4"/>
      <c r="AH14" s="4"/>
      <c r="AI14" s="4"/>
      <c r="AJ14" s="4"/>
      <c r="AK14" s="4" t="str">
        <f t="shared" si="3"/>
        <v/>
      </c>
      <c r="AL14" s="99" t="str">
        <f t="shared" si="3"/>
        <v/>
      </c>
      <c r="AM14" s="99" t="str">
        <f t="shared" si="3"/>
        <v/>
      </c>
      <c r="AN14" s="99" t="str">
        <f t="shared" si="3"/>
        <v/>
      </c>
      <c r="AO14" s="99" t="str">
        <f t="shared" si="3"/>
        <v/>
      </c>
      <c r="AP14" s="99" t="str">
        <f t="shared" si="5"/>
        <v/>
      </c>
      <c r="AQ14" s="99" t="str">
        <f t="shared" si="6"/>
        <v/>
      </c>
      <c r="AR14" s="99" t="str">
        <f t="shared" si="7"/>
        <v/>
      </c>
      <c r="AS14" s="99" t="str">
        <f t="shared" si="8"/>
        <v/>
      </c>
      <c r="AT14" s="99" t="str">
        <f t="shared" si="9"/>
        <v/>
      </c>
      <c r="AU14" s="99" t="str">
        <f t="shared" si="10"/>
        <v/>
      </c>
      <c r="AV14" s="99" t="str">
        <f t="shared" si="11"/>
        <v/>
      </c>
      <c r="AW14" s="99" t="str">
        <f t="shared" si="12"/>
        <v/>
      </c>
      <c r="AX14" s="99" t="str">
        <f t="shared" si="21"/>
        <v/>
      </c>
      <c r="AY14" s="99" t="str">
        <f t="shared" si="22"/>
        <v/>
      </c>
      <c r="AZ14" s="99" t="str">
        <f t="shared" si="23"/>
        <v/>
      </c>
      <c r="BA14" s="99" t="str">
        <f t="shared" si="24"/>
        <v/>
      </c>
      <c r="BB14" s="99"/>
      <c r="BD14" s="4"/>
      <c r="BE14" s="4"/>
      <c r="BF14" s="4"/>
      <c r="BG14" s="4"/>
      <c r="BH14" s="4"/>
      <c r="BI14" s="4" t="str">
        <f t="shared" si="4"/>
        <v/>
      </c>
      <c r="BJ14" s="4" t="str">
        <f t="shared" si="4"/>
        <v/>
      </c>
      <c r="BK14" s="4" t="str">
        <f t="shared" si="4"/>
        <v/>
      </c>
      <c r="BL14" s="4" t="str">
        <f t="shared" si="4"/>
        <v/>
      </c>
      <c r="BM14" s="4" t="str">
        <f t="shared" si="4"/>
        <v/>
      </c>
      <c r="BN14" s="4" t="str">
        <f t="shared" si="13"/>
        <v/>
      </c>
      <c r="BO14" s="4" t="str">
        <f t="shared" si="14"/>
        <v/>
      </c>
      <c r="BP14" s="4" t="str">
        <f t="shared" si="15"/>
        <v/>
      </c>
      <c r="BQ14" s="4" t="str">
        <f t="shared" si="16"/>
        <v/>
      </c>
      <c r="BR14" s="4" t="str">
        <f t="shared" si="17"/>
        <v/>
      </c>
      <c r="BS14" s="4" t="str">
        <f t="shared" si="18"/>
        <v/>
      </c>
      <c r="BT14" s="4" t="str">
        <f t="shared" si="19"/>
        <v/>
      </c>
      <c r="BU14" s="4" t="str">
        <f t="shared" si="20"/>
        <v/>
      </c>
      <c r="BV14" s="4" t="str">
        <f t="shared" si="25"/>
        <v/>
      </c>
      <c r="BW14" s="4" t="str">
        <f t="shared" si="26"/>
        <v/>
      </c>
      <c r="BX14" s="4" t="str">
        <f t="shared" si="27"/>
        <v/>
      </c>
      <c r="BY14" s="4" t="str">
        <f t="shared" si="28"/>
        <v/>
      </c>
      <c r="BZ14" s="4"/>
    </row>
    <row r="15" spans="1:78" hidden="1" x14ac:dyDescent="0.35">
      <c r="A15">
        <v>6</v>
      </c>
      <c r="B15" s="4"/>
      <c r="C15" s="4"/>
      <c r="D15" s="51"/>
      <c r="E15" s="6">
        <f t="shared" si="2"/>
        <v>0</v>
      </c>
      <c r="F15" s="4"/>
      <c r="G15" s="4"/>
      <c r="H15" s="5"/>
      <c r="I15" s="5"/>
      <c r="J15" s="5"/>
      <c r="K15" s="5"/>
      <c r="L15" s="5"/>
      <c r="M15" s="5"/>
      <c r="N15" s="5"/>
      <c r="O15" s="5"/>
      <c r="P15" s="5"/>
      <c r="Q15" s="5"/>
      <c r="R15" s="5"/>
      <c r="S15" s="5"/>
      <c r="T15" s="5"/>
      <c r="U15" s="5"/>
      <c r="V15" s="5"/>
      <c r="W15" s="5"/>
      <c r="X15" s="5"/>
      <c r="Y15" s="5"/>
      <c r="Z15" s="19"/>
      <c r="AA15" s="5"/>
      <c r="AB15" s="5"/>
      <c r="AC15" s="5"/>
      <c r="AD15" s="18"/>
      <c r="AF15" s="4"/>
      <c r="AG15" s="4"/>
      <c r="AH15" s="4"/>
      <c r="AI15" s="4"/>
      <c r="AJ15" s="4"/>
      <c r="AK15" s="4" t="str">
        <f t="shared" si="3"/>
        <v/>
      </c>
      <c r="AL15" s="99" t="str">
        <f t="shared" si="3"/>
        <v/>
      </c>
      <c r="AM15" s="99" t="str">
        <f t="shared" si="3"/>
        <v/>
      </c>
      <c r="AN15" s="99" t="str">
        <f t="shared" si="3"/>
        <v/>
      </c>
      <c r="AO15" s="99" t="str">
        <f t="shared" si="3"/>
        <v/>
      </c>
      <c r="AP15" s="99" t="str">
        <f t="shared" si="5"/>
        <v/>
      </c>
      <c r="AQ15" s="99" t="str">
        <f t="shared" si="6"/>
        <v/>
      </c>
      <c r="AR15" s="99" t="str">
        <f t="shared" si="7"/>
        <v/>
      </c>
      <c r="AS15" s="99" t="str">
        <f t="shared" si="8"/>
        <v/>
      </c>
      <c r="AT15" s="99" t="str">
        <f t="shared" si="9"/>
        <v/>
      </c>
      <c r="AU15" s="99" t="str">
        <f t="shared" si="10"/>
        <v/>
      </c>
      <c r="AV15" s="99" t="str">
        <f t="shared" si="11"/>
        <v/>
      </c>
      <c r="AW15" s="99" t="str">
        <f t="shared" si="12"/>
        <v/>
      </c>
      <c r="AX15" s="99" t="str">
        <f t="shared" si="21"/>
        <v/>
      </c>
      <c r="AY15" s="99" t="str">
        <f t="shared" si="22"/>
        <v/>
      </c>
      <c r="AZ15" s="99" t="str">
        <f t="shared" si="23"/>
        <v/>
      </c>
      <c r="BA15" s="99" t="str">
        <f t="shared" si="24"/>
        <v/>
      </c>
      <c r="BB15" s="100"/>
      <c r="BD15" s="4"/>
      <c r="BE15" s="4"/>
      <c r="BF15" s="4"/>
      <c r="BG15" s="4"/>
      <c r="BH15" s="4"/>
      <c r="BI15" s="4" t="str">
        <f t="shared" si="4"/>
        <v/>
      </c>
      <c r="BJ15" s="4" t="str">
        <f t="shared" si="4"/>
        <v/>
      </c>
      <c r="BK15" s="4" t="str">
        <f t="shared" si="4"/>
        <v/>
      </c>
      <c r="BL15" s="4" t="str">
        <f t="shared" si="4"/>
        <v/>
      </c>
      <c r="BM15" s="4" t="str">
        <f t="shared" si="4"/>
        <v/>
      </c>
      <c r="BN15" s="4" t="str">
        <f t="shared" si="13"/>
        <v/>
      </c>
      <c r="BO15" s="4" t="str">
        <f t="shared" si="14"/>
        <v/>
      </c>
      <c r="BP15" s="4" t="str">
        <f t="shared" si="15"/>
        <v/>
      </c>
      <c r="BQ15" s="4" t="str">
        <f t="shared" si="16"/>
        <v/>
      </c>
      <c r="BR15" s="4" t="str">
        <f t="shared" si="17"/>
        <v/>
      </c>
      <c r="BS15" s="4" t="str">
        <f t="shared" si="18"/>
        <v/>
      </c>
      <c r="BT15" s="4" t="str">
        <f t="shared" si="19"/>
        <v/>
      </c>
      <c r="BU15" s="4" t="str">
        <f t="shared" si="20"/>
        <v/>
      </c>
      <c r="BV15" s="4" t="str">
        <f t="shared" si="25"/>
        <v/>
      </c>
      <c r="BW15" s="4" t="str">
        <f t="shared" si="26"/>
        <v/>
      </c>
      <c r="BX15" s="4" t="str">
        <f t="shared" si="27"/>
        <v/>
      </c>
      <c r="BY15" s="4" t="str">
        <f t="shared" si="28"/>
        <v/>
      </c>
    </row>
    <row r="16" spans="1:78" hidden="1" x14ac:dyDescent="0.35">
      <c r="A16">
        <v>7</v>
      </c>
      <c r="B16" s="4"/>
      <c r="C16" s="4"/>
      <c r="D16" s="4"/>
      <c r="E16" s="6">
        <f t="shared" si="2"/>
        <v>0</v>
      </c>
      <c r="F16" s="4"/>
      <c r="G16" s="4"/>
      <c r="H16" s="5"/>
      <c r="I16" s="5"/>
      <c r="J16" s="5"/>
      <c r="K16" s="5"/>
      <c r="L16" s="5"/>
      <c r="M16" s="5"/>
      <c r="N16" s="5"/>
      <c r="O16" s="5"/>
      <c r="P16" s="5"/>
      <c r="Q16" s="5"/>
      <c r="R16" s="5"/>
      <c r="S16" s="5"/>
      <c r="T16" s="5"/>
      <c r="U16" s="5"/>
      <c r="V16" s="5"/>
      <c r="W16" s="5"/>
      <c r="X16" s="5"/>
      <c r="Y16" s="5"/>
      <c r="Z16" s="5"/>
      <c r="AA16" s="5"/>
      <c r="AB16" s="5"/>
      <c r="AC16" s="5"/>
      <c r="AD16" s="18"/>
      <c r="AF16" s="4"/>
      <c r="AG16" s="4"/>
      <c r="AH16" s="4"/>
      <c r="AI16" s="4"/>
      <c r="AJ16" s="4"/>
      <c r="AK16" s="4" t="str">
        <f t="shared" si="3"/>
        <v/>
      </c>
      <c r="AL16" s="99" t="str">
        <f t="shared" si="3"/>
        <v/>
      </c>
      <c r="AM16" s="99" t="str">
        <f t="shared" si="3"/>
        <v/>
      </c>
      <c r="AN16" s="99" t="str">
        <f t="shared" si="3"/>
        <v/>
      </c>
      <c r="AO16" s="99" t="str">
        <f t="shared" si="3"/>
        <v/>
      </c>
      <c r="AP16" s="99" t="str">
        <f t="shared" si="5"/>
        <v/>
      </c>
      <c r="AQ16" s="99" t="str">
        <f t="shared" si="6"/>
        <v/>
      </c>
      <c r="AR16" s="99" t="str">
        <f t="shared" si="7"/>
        <v/>
      </c>
      <c r="AS16" s="99" t="str">
        <f t="shared" si="8"/>
        <v/>
      </c>
      <c r="AT16" s="99" t="str">
        <f t="shared" si="9"/>
        <v/>
      </c>
      <c r="AU16" s="99" t="str">
        <f t="shared" si="10"/>
        <v/>
      </c>
      <c r="AV16" s="99" t="str">
        <f t="shared" si="11"/>
        <v/>
      </c>
      <c r="AW16" s="99" t="str">
        <f t="shared" si="12"/>
        <v/>
      </c>
      <c r="AX16" s="99" t="str">
        <f t="shared" si="21"/>
        <v/>
      </c>
      <c r="AY16" s="99" t="str">
        <f t="shared" si="22"/>
        <v/>
      </c>
      <c r="AZ16" s="99" t="str">
        <f t="shared" si="23"/>
        <v/>
      </c>
      <c r="BA16" s="99" t="str">
        <f t="shared" si="24"/>
        <v/>
      </c>
      <c r="BB16" s="100"/>
      <c r="BD16" s="4"/>
      <c r="BE16" s="4"/>
      <c r="BF16" s="4"/>
      <c r="BG16" s="4"/>
      <c r="BH16" s="4"/>
      <c r="BI16" s="4" t="str">
        <f t="shared" si="4"/>
        <v/>
      </c>
      <c r="BJ16" s="4" t="str">
        <f t="shared" si="4"/>
        <v/>
      </c>
      <c r="BK16" s="4" t="str">
        <f t="shared" si="4"/>
        <v/>
      </c>
      <c r="BL16" s="4" t="str">
        <f t="shared" si="4"/>
        <v/>
      </c>
      <c r="BM16" s="4" t="str">
        <f t="shared" si="4"/>
        <v/>
      </c>
      <c r="BN16" s="4" t="str">
        <f t="shared" si="13"/>
        <v/>
      </c>
      <c r="BO16" s="4" t="str">
        <f t="shared" si="14"/>
        <v/>
      </c>
      <c r="BP16" s="4" t="str">
        <f t="shared" si="15"/>
        <v/>
      </c>
      <c r="BQ16" s="4" t="str">
        <f t="shared" si="16"/>
        <v/>
      </c>
      <c r="BR16" s="4" t="str">
        <f t="shared" si="17"/>
        <v/>
      </c>
      <c r="BS16" s="4" t="str">
        <f t="shared" si="18"/>
        <v/>
      </c>
      <c r="BT16" s="4" t="str">
        <f t="shared" si="19"/>
        <v/>
      </c>
      <c r="BU16" s="4" t="str">
        <f t="shared" si="20"/>
        <v/>
      </c>
      <c r="BV16" s="4" t="str">
        <f t="shared" si="25"/>
        <v/>
      </c>
      <c r="BW16" s="4" t="str">
        <f t="shared" si="26"/>
        <v/>
      </c>
      <c r="BX16" s="4" t="str">
        <f t="shared" si="27"/>
        <v/>
      </c>
      <c r="BY16" s="4" t="str">
        <f t="shared" si="28"/>
        <v/>
      </c>
    </row>
    <row r="17" spans="1:77" hidden="1" x14ac:dyDescent="0.35">
      <c r="A17">
        <v>8</v>
      </c>
      <c r="B17" s="4"/>
      <c r="C17" s="4"/>
      <c r="D17" s="4"/>
      <c r="E17" s="6">
        <f t="shared" si="2"/>
        <v>0</v>
      </c>
      <c r="F17" s="4"/>
      <c r="G17" s="4"/>
      <c r="H17" s="5"/>
      <c r="I17" s="5"/>
      <c r="J17" s="5"/>
      <c r="K17" s="5"/>
      <c r="L17" s="5"/>
      <c r="M17" s="5"/>
      <c r="N17" s="5"/>
      <c r="O17" s="5"/>
      <c r="P17" s="5"/>
      <c r="Q17" s="5"/>
      <c r="R17" s="5"/>
      <c r="S17" s="5"/>
      <c r="T17" s="5"/>
      <c r="U17" s="5"/>
      <c r="V17" s="5"/>
      <c r="W17" s="5"/>
      <c r="X17" s="5"/>
      <c r="Y17" s="5"/>
      <c r="Z17" s="5"/>
      <c r="AA17" s="5"/>
      <c r="AB17" s="5"/>
      <c r="AC17" s="5"/>
      <c r="AD17" s="18"/>
      <c r="AF17" s="4"/>
      <c r="AG17" s="4"/>
      <c r="AH17" s="4"/>
      <c r="AI17" s="4"/>
      <c r="AJ17" s="4"/>
      <c r="AK17" s="4"/>
      <c r="AL17" s="99"/>
      <c r="AM17" s="99"/>
      <c r="AN17" s="99"/>
      <c r="AO17" s="99"/>
      <c r="AP17" s="99"/>
      <c r="AQ17" s="99"/>
      <c r="AR17" s="99"/>
      <c r="AS17" s="99"/>
      <c r="AT17" s="99"/>
      <c r="AU17" s="99"/>
      <c r="AV17" s="99"/>
      <c r="AW17" s="99"/>
      <c r="AX17" s="99"/>
      <c r="AY17" s="99"/>
      <c r="AZ17" s="99"/>
      <c r="BA17" s="99"/>
      <c r="BB17" s="100"/>
      <c r="BD17" s="4"/>
      <c r="BE17" s="4"/>
      <c r="BF17" s="4"/>
      <c r="BG17" s="4"/>
      <c r="BH17" s="4"/>
      <c r="BI17" s="4" t="str">
        <f t="shared" si="4"/>
        <v/>
      </c>
      <c r="BJ17" s="4" t="str">
        <f t="shared" si="4"/>
        <v/>
      </c>
      <c r="BK17" s="4" t="str">
        <f t="shared" si="4"/>
        <v/>
      </c>
      <c r="BL17" s="4" t="str">
        <f t="shared" si="4"/>
        <v/>
      </c>
      <c r="BM17" s="4" t="str">
        <f t="shared" si="4"/>
        <v/>
      </c>
      <c r="BN17" s="4" t="str">
        <f t="shared" si="13"/>
        <v/>
      </c>
      <c r="BO17" s="4" t="str">
        <f t="shared" si="14"/>
        <v/>
      </c>
      <c r="BP17" s="4" t="str">
        <f t="shared" si="15"/>
        <v/>
      </c>
      <c r="BQ17" s="4" t="str">
        <f t="shared" si="16"/>
        <v/>
      </c>
      <c r="BR17" s="4" t="str">
        <f t="shared" si="17"/>
        <v/>
      </c>
      <c r="BS17" s="4" t="str">
        <f t="shared" si="18"/>
        <v/>
      </c>
      <c r="BT17" s="4" t="str">
        <f t="shared" si="19"/>
        <v/>
      </c>
      <c r="BU17" s="4" t="str">
        <f t="shared" si="20"/>
        <v/>
      </c>
      <c r="BV17" s="4" t="str">
        <f t="shared" si="25"/>
        <v/>
      </c>
      <c r="BW17" s="4" t="str">
        <f t="shared" si="26"/>
        <v/>
      </c>
      <c r="BX17" s="4" t="str">
        <f t="shared" si="27"/>
        <v/>
      </c>
      <c r="BY17" s="4" t="str">
        <f t="shared" si="28"/>
        <v/>
      </c>
    </row>
    <row r="18" spans="1:77" hidden="1" x14ac:dyDescent="0.35">
      <c r="A18">
        <v>9</v>
      </c>
      <c r="B18" s="4"/>
      <c r="C18" s="4"/>
      <c r="D18" s="4"/>
      <c r="E18" s="6">
        <f t="shared" si="2"/>
        <v>0</v>
      </c>
      <c r="F18" s="4"/>
      <c r="G18" s="4"/>
      <c r="H18" s="5"/>
      <c r="I18" s="5"/>
      <c r="J18" s="5"/>
      <c r="K18" s="5"/>
      <c r="L18" s="5"/>
      <c r="M18" s="5"/>
      <c r="N18" s="5"/>
      <c r="O18" s="5"/>
      <c r="P18" s="5"/>
      <c r="Q18" s="5"/>
      <c r="R18" s="5"/>
      <c r="S18" s="5"/>
      <c r="T18" s="5"/>
      <c r="U18" s="5"/>
      <c r="V18" s="5"/>
      <c r="W18" s="5"/>
      <c r="X18" s="5"/>
      <c r="Y18" s="5"/>
      <c r="Z18" s="5"/>
      <c r="AA18" s="5"/>
      <c r="AB18" s="5"/>
      <c r="AC18" s="5"/>
      <c r="AD18" s="18"/>
      <c r="AF18" s="4"/>
      <c r="AG18" s="4"/>
      <c r="AH18" s="4"/>
      <c r="AI18" s="4"/>
      <c r="AJ18" s="4"/>
      <c r="AK18" s="4"/>
      <c r="AL18" s="99"/>
      <c r="AM18" s="99"/>
      <c r="AN18" s="99"/>
      <c r="AO18" s="99"/>
      <c r="AP18" s="99"/>
      <c r="AQ18" s="99"/>
      <c r="AR18" s="99"/>
      <c r="AS18" s="99"/>
      <c r="AT18" s="99"/>
      <c r="AU18" s="99"/>
      <c r="AV18" s="99"/>
      <c r="AW18" s="99"/>
      <c r="AX18" s="99"/>
      <c r="AY18" s="99"/>
      <c r="AZ18" s="99"/>
      <c r="BA18" s="99"/>
      <c r="BB18" s="100"/>
      <c r="BD18" s="4"/>
      <c r="BE18" s="4"/>
      <c r="BF18" s="4"/>
      <c r="BG18" s="4"/>
      <c r="BH18" s="4"/>
      <c r="BI18" s="4" t="str">
        <f t="shared" si="4"/>
        <v/>
      </c>
      <c r="BJ18" s="4" t="str">
        <f t="shared" si="4"/>
        <v/>
      </c>
      <c r="BK18" s="4" t="str">
        <f t="shared" si="4"/>
        <v/>
      </c>
      <c r="BL18" s="4" t="str">
        <f t="shared" si="4"/>
        <v/>
      </c>
      <c r="BM18" s="4" t="str">
        <f t="shared" si="4"/>
        <v/>
      </c>
      <c r="BN18" s="4" t="str">
        <f t="shared" ref="BN18:BY27" si="29">IF(R18=0,"","*")</f>
        <v/>
      </c>
      <c r="BO18" s="4" t="str">
        <f t="shared" si="29"/>
        <v/>
      </c>
      <c r="BP18" s="4" t="str">
        <f t="shared" si="29"/>
        <v/>
      </c>
      <c r="BQ18" s="4" t="str">
        <f t="shared" si="29"/>
        <v/>
      </c>
      <c r="BR18" s="4" t="str">
        <f t="shared" si="29"/>
        <v/>
      </c>
      <c r="BS18" s="4" t="str">
        <f t="shared" si="29"/>
        <v/>
      </c>
      <c r="BT18" s="4" t="str">
        <f t="shared" si="29"/>
        <v/>
      </c>
      <c r="BU18" s="4" t="str">
        <f t="shared" si="29"/>
        <v/>
      </c>
      <c r="BV18" s="4" t="str">
        <f t="shared" si="29"/>
        <v/>
      </c>
      <c r="BW18" s="4" t="str">
        <f t="shared" si="29"/>
        <v/>
      </c>
      <c r="BX18" s="4" t="str">
        <f t="shared" si="29"/>
        <v/>
      </c>
      <c r="BY18" s="4" t="str">
        <f t="shared" si="29"/>
        <v/>
      </c>
    </row>
    <row r="19" spans="1:77" ht="17" hidden="1" customHeight="1" x14ac:dyDescent="0.35">
      <c r="A19">
        <v>10</v>
      </c>
      <c r="B19" s="4"/>
      <c r="C19" s="4"/>
      <c r="D19" s="4"/>
      <c r="E19" s="6">
        <f t="shared" si="2"/>
        <v>0</v>
      </c>
      <c r="F19" s="4"/>
      <c r="G19" s="4"/>
      <c r="H19" s="5"/>
      <c r="I19" s="5"/>
      <c r="J19" s="5"/>
      <c r="K19" s="5"/>
      <c r="L19" s="5"/>
      <c r="M19" s="5"/>
      <c r="N19" s="5"/>
      <c r="O19" s="5"/>
      <c r="P19" s="5"/>
      <c r="Q19" s="5"/>
      <c r="R19" s="5"/>
      <c r="S19" s="5"/>
      <c r="T19" s="5"/>
      <c r="U19" s="5"/>
      <c r="V19" s="5"/>
      <c r="W19" s="5"/>
      <c r="X19" s="5"/>
      <c r="Y19" s="5"/>
      <c r="Z19" s="5"/>
      <c r="AA19" s="5"/>
      <c r="AB19" s="5"/>
      <c r="AC19" s="5"/>
      <c r="AD19" s="18"/>
      <c r="AF19" s="4"/>
      <c r="AG19" s="4"/>
      <c r="AH19" s="4"/>
      <c r="AI19" s="4"/>
      <c r="AJ19" s="4"/>
      <c r="AK19" s="4"/>
      <c r="AL19" s="99"/>
      <c r="AM19" s="99"/>
      <c r="AN19" s="99"/>
      <c r="AO19" s="99"/>
      <c r="AP19" s="99" t="str">
        <f t="shared" ref="AP19:BA27" si="30">IF(R19=0,"","*")</f>
        <v/>
      </c>
      <c r="AQ19" s="99" t="str">
        <f t="shared" si="30"/>
        <v/>
      </c>
      <c r="AR19" s="99" t="str">
        <f t="shared" si="30"/>
        <v/>
      </c>
      <c r="AS19" s="99" t="str">
        <f t="shared" si="30"/>
        <v/>
      </c>
      <c r="AT19" s="99" t="str">
        <f t="shared" si="30"/>
        <v/>
      </c>
      <c r="AU19" s="99" t="str">
        <f t="shared" si="30"/>
        <v/>
      </c>
      <c r="AV19" s="99" t="str">
        <f t="shared" si="30"/>
        <v/>
      </c>
      <c r="AW19" s="99" t="str">
        <f t="shared" si="30"/>
        <v/>
      </c>
      <c r="AX19" s="99" t="str">
        <f t="shared" si="30"/>
        <v/>
      </c>
      <c r="AY19" s="99" t="str">
        <f t="shared" si="30"/>
        <v/>
      </c>
      <c r="AZ19" s="99" t="str">
        <f t="shared" si="30"/>
        <v/>
      </c>
      <c r="BA19" s="99" t="str">
        <f t="shared" si="30"/>
        <v/>
      </c>
      <c r="BB19" s="100"/>
      <c r="BD19" s="4"/>
      <c r="BE19" s="4"/>
      <c r="BF19" s="4"/>
      <c r="BG19" s="4"/>
      <c r="BH19" s="4"/>
      <c r="BI19" s="4" t="str">
        <f t="shared" si="4"/>
        <v/>
      </c>
      <c r="BJ19" s="4" t="str">
        <f t="shared" si="4"/>
        <v/>
      </c>
      <c r="BK19" s="4" t="str">
        <f t="shared" si="4"/>
        <v/>
      </c>
      <c r="BL19" s="4" t="str">
        <f t="shared" si="4"/>
        <v/>
      </c>
      <c r="BM19" s="4" t="str">
        <f t="shared" si="4"/>
        <v/>
      </c>
      <c r="BN19" s="4" t="str">
        <f t="shared" si="29"/>
        <v/>
      </c>
      <c r="BO19" s="4" t="str">
        <f t="shared" si="29"/>
        <v/>
      </c>
      <c r="BP19" s="4" t="str">
        <f t="shared" si="29"/>
        <v/>
      </c>
      <c r="BQ19" s="4" t="str">
        <f t="shared" si="29"/>
        <v/>
      </c>
      <c r="BR19" s="4" t="str">
        <f t="shared" si="29"/>
        <v/>
      </c>
      <c r="BS19" s="4" t="str">
        <f t="shared" si="29"/>
        <v/>
      </c>
      <c r="BT19" s="4" t="str">
        <f t="shared" si="29"/>
        <v/>
      </c>
      <c r="BU19" s="4" t="str">
        <f t="shared" si="29"/>
        <v/>
      </c>
      <c r="BV19" s="4" t="str">
        <f t="shared" si="29"/>
        <v/>
      </c>
      <c r="BW19" s="4" t="str">
        <f t="shared" si="29"/>
        <v/>
      </c>
      <c r="BX19" s="4" t="str">
        <f t="shared" si="29"/>
        <v/>
      </c>
      <c r="BY19" s="4" t="str">
        <f t="shared" si="29"/>
        <v/>
      </c>
    </row>
    <row r="20" spans="1:77" ht="17" hidden="1" customHeight="1" x14ac:dyDescent="0.35">
      <c r="A20">
        <v>11</v>
      </c>
      <c r="B20" s="4"/>
      <c r="C20" s="4"/>
      <c r="D20" s="4"/>
      <c r="E20" s="6">
        <f t="shared" si="2"/>
        <v>0</v>
      </c>
      <c r="F20" s="4"/>
      <c r="G20" s="4"/>
      <c r="H20" s="5"/>
      <c r="I20" s="5"/>
      <c r="J20" s="5"/>
      <c r="K20" s="5"/>
      <c r="L20" s="5"/>
      <c r="M20" s="5"/>
      <c r="N20" s="5"/>
      <c r="O20" s="5"/>
      <c r="P20" s="5"/>
      <c r="Q20" s="5"/>
      <c r="R20" s="5"/>
      <c r="S20" s="5"/>
      <c r="T20" s="5"/>
      <c r="U20" s="5"/>
      <c r="V20" s="5"/>
      <c r="W20" s="5"/>
      <c r="X20" s="5"/>
      <c r="Y20" s="5"/>
      <c r="Z20" s="5"/>
      <c r="AA20" s="5"/>
      <c r="AB20" s="5"/>
      <c r="AC20" s="5"/>
      <c r="AD20" s="18"/>
      <c r="AF20" s="4"/>
      <c r="AG20" s="4"/>
      <c r="AH20" s="4"/>
      <c r="AI20" s="4"/>
      <c r="AJ20" s="4"/>
      <c r="AK20" s="4"/>
      <c r="AL20" s="99"/>
      <c r="AM20" s="99"/>
      <c r="AN20" s="99"/>
      <c r="AO20" s="99"/>
      <c r="AP20" s="99" t="str">
        <f t="shared" si="30"/>
        <v/>
      </c>
      <c r="AQ20" s="99" t="str">
        <f t="shared" si="30"/>
        <v/>
      </c>
      <c r="AR20" s="99" t="str">
        <f t="shared" si="30"/>
        <v/>
      </c>
      <c r="AS20" s="99" t="str">
        <f t="shared" si="30"/>
        <v/>
      </c>
      <c r="AT20" s="99" t="str">
        <f t="shared" si="30"/>
        <v/>
      </c>
      <c r="AU20" s="99" t="str">
        <f t="shared" si="30"/>
        <v/>
      </c>
      <c r="AV20" s="99" t="str">
        <f t="shared" si="30"/>
        <v/>
      </c>
      <c r="AW20" s="99" t="str">
        <f t="shared" si="30"/>
        <v/>
      </c>
      <c r="AX20" s="99" t="str">
        <f t="shared" si="30"/>
        <v/>
      </c>
      <c r="AY20" s="99" t="str">
        <f t="shared" si="30"/>
        <v/>
      </c>
      <c r="AZ20" s="99" t="str">
        <f t="shared" si="30"/>
        <v/>
      </c>
      <c r="BA20" s="99" t="str">
        <f t="shared" si="30"/>
        <v/>
      </c>
      <c r="BB20" s="100"/>
      <c r="BD20" s="4"/>
      <c r="BE20" s="4"/>
      <c r="BF20" s="4"/>
      <c r="BG20" s="4"/>
      <c r="BH20" s="4"/>
      <c r="BI20" s="4" t="str">
        <f t="shared" si="4"/>
        <v/>
      </c>
      <c r="BJ20" s="4" t="str">
        <f t="shared" si="4"/>
        <v/>
      </c>
      <c r="BK20" s="4" t="str">
        <f t="shared" si="4"/>
        <v/>
      </c>
      <c r="BL20" s="4" t="str">
        <f t="shared" si="4"/>
        <v/>
      </c>
      <c r="BM20" s="4" t="str">
        <f t="shared" si="4"/>
        <v/>
      </c>
      <c r="BN20" s="4" t="str">
        <f t="shared" si="29"/>
        <v/>
      </c>
      <c r="BO20" s="4" t="str">
        <f t="shared" si="29"/>
        <v/>
      </c>
      <c r="BP20" s="4" t="str">
        <f t="shared" si="29"/>
        <v/>
      </c>
      <c r="BQ20" s="4" t="str">
        <f t="shared" si="29"/>
        <v/>
      </c>
      <c r="BR20" s="4" t="str">
        <f t="shared" si="29"/>
        <v/>
      </c>
      <c r="BS20" s="4" t="str">
        <f t="shared" si="29"/>
        <v/>
      </c>
      <c r="BT20" s="4" t="str">
        <f t="shared" si="29"/>
        <v/>
      </c>
      <c r="BU20" s="4" t="str">
        <f t="shared" si="29"/>
        <v/>
      </c>
      <c r="BV20" s="4" t="str">
        <f t="shared" si="29"/>
        <v/>
      </c>
      <c r="BW20" s="4" t="str">
        <f t="shared" si="29"/>
        <v/>
      </c>
      <c r="BX20" s="4" t="str">
        <f t="shared" si="29"/>
        <v/>
      </c>
      <c r="BY20" s="4" t="str">
        <f t="shared" si="29"/>
        <v/>
      </c>
    </row>
    <row r="21" spans="1:77" ht="17" hidden="1" customHeight="1" x14ac:dyDescent="0.35">
      <c r="A21">
        <v>12</v>
      </c>
      <c r="B21" s="4"/>
      <c r="C21" s="4"/>
      <c r="D21" s="4"/>
      <c r="E21" s="6">
        <f t="shared" si="2"/>
        <v>0</v>
      </c>
      <c r="F21" s="4"/>
      <c r="G21" s="4"/>
      <c r="H21" s="5"/>
      <c r="I21" s="5"/>
      <c r="J21" s="5"/>
      <c r="K21" s="5"/>
      <c r="L21" s="5"/>
      <c r="M21" s="5"/>
      <c r="N21" s="5"/>
      <c r="O21" s="5"/>
      <c r="P21" s="5"/>
      <c r="Q21" s="5"/>
      <c r="R21" s="5"/>
      <c r="S21" s="5"/>
      <c r="T21" s="5"/>
      <c r="U21" s="5"/>
      <c r="V21" s="5"/>
      <c r="W21" s="5"/>
      <c r="X21" s="5"/>
      <c r="Y21" s="5"/>
      <c r="Z21" s="5"/>
      <c r="AA21" s="5"/>
      <c r="AB21" s="5"/>
      <c r="AC21" s="5"/>
      <c r="AD21" s="18"/>
      <c r="AF21" s="4"/>
      <c r="AG21" s="4"/>
      <c r="AH21" s="4"/>
      <c r="AI21" s="4"/>
      <c r="AJ21" s="4"/>
      <c r="AK21" s="4"/>
      <c r="AL21" s="99"/>
      <c r="AM21" s="99"/>
      <c r="AN21" s="99"/>
      <c r="AO21" s="99"/>
      <c r="AP21" s="99" t="str">
        <f t="shared" si="30"/>
        <v/>
      </c>
      <c r="AQ21" s="99" t="str">
        <f t="shared" si="30"/>
        <v/>
      </c>
      <c r="AR21" s="99" t="str">
        <f t="shared" si="30"/>
        <v/>
      </c>
      <c r="AS21" s="99" t="str">
        <f t="shared" si="30"/>
        <v/>
      </c>
      <c r="AT21" s="99" t="str">
        <f t="shared" si="30"/>
        <v/>
      </c>
      <c r="AU21" s="99" t="str">
        <f t="shared" si="30"/>
        <v/>
      </c>
      <c r="AV21" s="99" t="str">
        <f t="shared" si="30"/>
        <v/>
      </c>
      <c r="AW21" s="99" t="str">
        <f t="shared" si="30"/>
        <v/>
      </c>
      <c r="AX21" s="99" t="str">
        <f t="shared" si="30"/>
        <v/>
      </c>
      <c r="AY21" s="99" t="str">
        <f t="shared" si="30"/>
        <v/>
      </c>
      <c r="AZ21" s="99" t="str">
        <f t="shared" si="30"/>
        <v/>
      </c>
      <c r="BA21" s="99" t="str">
        <f t="shared" si="30"/>
        <v/>
      </c>
      <c r="BB21" s="100"/>
      <c r="BD21" s="4"/>
      <c r="BE21" s="4"/>
      <c r="BF21" s="4"/>
      <c r="BG21" s="4"/>
      <c r="BH21" s="4"/>
      <c r="BI21" s="4" t="str">
        <f t="shared" si="4"/>
        <v/>
      </c>
      <c r="BJ21" s="4" t="str">
        <f t="shared" si="4"/>
        <v/>
      </c>
      <c r="BK21" s="4" t="str">
        <f t="shared" si="4"/>
        <v/>
      </c>
      <c r="BL21" s="4" t="str">
        <f t="shared" si="4"/>
        <v/>
      </c>
      <c r="BM21" s="4" t="str">
        <f t="shared" si="4"/>
        <v/>
      </c>
      <c r="BN21" s="4" t="str">
        <f t="shared" si="29"/>
        <v/>
      </c>
      <c r="BO21" s="4" t="str">
        <f t="shared" si="29"/>
        <v/>
      </c>
      <c r="BP21" s="4" t="str">
        <f t="shared" si="29"/>
        <v/>
      </c>
      <c r="BQ21" s="4" t="str">
        <f t="shared" si="29"/>
        <v/>
      </c>
      <c r="BR21" s="4" t="str">
        <f t="shared" si="29"/>
        <v/>
      </c>
      <c r="BS21" s="4" t="str">
        <f t="shared" si="29"/>
        <v/>
      </c>
      <c r="BT21" s="4" t="str">
        <f t="shared" si="29"/>
        <v/>
      </c>
      <c r="BU21" s="4" t="str">
        <f t="shared" si="29"/>
        <v/>
      </c>
      <c r="BV21" s="4" t="str">
        <f t="shared" si="29"/>
        <v/>
      </c>
      <c r="BW21" s="4" t="str">
        <f t="shared" si="29"/>
        <v/>
      </c>
      <c r="BX21" s="4" t="str">
        <f t="shared" si="29"/>
        <v/>
      </c>
      <c r="BY21" s="4" t="str">
        <f t="shared" si="29"/>
        <v/>
      </c>
    </row>
    <row r="22" spans="1:77" ht="17" hidden="1" customHeight="1" x14ac:dyDescent="0.35">
      <c r="A22">
        <v>13</v>
      </c>
      <c r="B22" s="4"/>
      <c r="C22" s="4"/>
      <c r="D22" s="51"/>
      <c r="E22" s="6">
        <f t="shared" si="2"/>
        <v>0</v>
      </c>
      <c r="F22" s="4"/>
      <c r="G22" s="4"/>
      <c r="H22" s="5"/>
      <c r="I22" s="5"/>
      <c r="J22" s="5"/>
      <c r="K22" s="5"/>
      <c r="L22" s="5"/>
      <c r="M22" s="5"/>
      <c r="N22" s="5"/>
      <c r="O22" s="5"/>
      <c r="P22" s="5"/>
      <c r="Q22" s="5"/>
      <c r="R22" s="5"/>
      <c r="S22" s="5"/>
      <c r="T22" s="5"/>
      <c r="U22" s="5"/>
      <c r="V22" s="5"/>
      <c r="W22" s="5"/>
      <c r="X22" s="5"/>
      <c r="Y22" s="5"/>
      <c r="Z22" s="5"/>
      <c r="AA22" s="5"/>
      <c r="AB22" s="5"/>
      <c r="AC22" s="5"/>
      <c r="AD22" s="18"/>
      <c r="AF22" s="4"/>
      <c r="AG22" s="4"/>
      <c r="AH22" s="4"/>
      <c r="AI22" s="4"/>
      <c r="AJ22" s="4"/>
      <c r="AK22" s="4"/>
      <c r="AL22" s="99"/>
      <c r="AM22" s="99"/>
      <c r="AN22" s="99"/>
      <c r="AO22" s="99"/>
      <c r="AP22" s="99" t="str">
        <f t="shared" si="30"/>
        <v/>
      </c>
      <c r="AQ22" s="99" t="str">
        <f t="shared" si="30"/>
        <v/>
      </c>
      <c r="AR22" s="99" t="str">
        <f t="shared" si="30"/>
        <v/>
      </c>
      <c r="AS22" s="99" t="str">
        <f t="shared" si="30"/>
        <v/>
      </c>
      <c r="AT22" s="99" t="str">
        <f t="shared" si="30"/>
        <v/>
      </c>
      <c r="AU22" s="99" t="str">
        <f t="shared" si="30"/>
        <v/>
      </c>
      <c r="AV22" s="99" t="str">
        <f t="shared" si="30"/>
        <v/>
      </c>
      <c r="AW22" s="99" t="str">
        <f t="shared" si="30"/>
        <v/>
      </c>
      <c r="AX22" s="99" t="str">
        <f t="shared" si="30"/>
        <v/>
      </c>
      <c r="AY22" s="99" t="str">
        <f t="shared" si="30"/>
        <v/>
      </c>
      <c r="AZ22" s="99" t="str">
        <f t="shared" si="30"/>
        <v/>
      </c>
      <c r="BA22" s="99" t="str">
        <f t="shared" si="30"/>
        <v/>
      </c>
      <c r="BB22" s="100"/>
      <c r="BD22" s="4"/>
      <c r="BE22" s="4"/>
      <c r="BF22" s="4"/>
      <c r="BG22" s="4"/>
      <c r="BH22" s="4"/>
      <c r="BI22" s="4" t="str">
        <f t="shared" si="4"/>
        <v/>
      </c>
      <c r="BJ22" s="4" t="str">
        <f t="shared" si="4"/>
        <v/>
      </c>
      <c r="BK22" s="4" t="str">
        <f t="shared" si="4"/>
        <v/>
      </c>
      <c r="BL22" s="4" t="str">
        <f t="shared" si="4"/>
        <v/>
      </c>
      <c r="BM22" s="4" t="str">
        <f t="shared" si="4"/>
        <v/>
      </c>
      <c r="BN22" s="4" t="str">
        <f t="shared" si="29"/>
        <v/>
      </c>
      <c r="BO22" s="4" t="str">
        <f t="shared" si="29"/>
        <v/>
      </c>
      <c r="BP22" s="4" t="str">
        <f t="shared" si="29"/>
        <v/>
      </c>
      <c r="BQ22" s="4" t="str">
        <f t="shared" si="29"/>
        <v/>
      </c>
      <c r="BR22" s="4" t="str">
        <f t="shared" si="29"/>
        <v/>
      </c>
      <c r="BS22" s="4" t="str">
        <f t="shared" si="29"/>
        <v/>
      </c>
      <c r="BT22" s="4" t="str">
        <f t="shared" si="29"/>
        <v/>
      </c>
      <c r="BU22" s="4" t="str">
        <f t="shared" si="29"/>
        <v/>
      </c>
      <c r="BV22" s="4" t="str">
        <f t="shared" si="29"/>
        <v/>
      </c>
      <c r="BW22" s="4" t="str">
        <f t="shared" si="29"/>
        <v/>
      </c>
      <c r="BX22" s="4" t="str">
        <f t="shared" si="29"/>
        <v/>
      </c>
      <c r="BY22" s="4" t="str">
        <f t="shared" si="29"/>
        <v/>
      </c>
    </row>
    <row r="23" spans="1:77" ht="17" hidden="1" customHeight="1" x14ac:dyDescent="0.35">
      <c r="A23">
        <v>14</v>
      </c>
      <c r="B23" s="4"/>
      <c r="C23" s="4"/>
      <c r="D23" s="51"/>
      <c r="E23" s="6">
        <f t="shared" si="2"/>
        <v>0</v>
      </c>
      <c r="F23" s="4"/>
      <c r="G23" s="4"/>
      <c r="H23" s="5"/>
      <c r="I23" s="5"/>
      <c r="J23" s="5"/>
      <c r="K23" s="5"/>
      <c r="L23" s="5"/>
      <c r="M23" s="5"/>
      <c r="N23" s="5"/>
      <c r="O23" s="5"/>
      <c r="P23" s="5"/>
      <c r="Q23" s="5"/>
      <c r="R23" s="5"/>
      <c r="S23" s="5"/>
      <c r="T23" s="5"/>
      <c r="U23" s="5"/>
      <c r="V23" s="5"/>
      <c r="W23" s="5"/>
      <c r="X23" s="5"/>
      <c r="Y23" s="5"/>
      <c r="Z23" s="5"/>
      <c r="AA23" s="5"/>
      <c r="AB23" s="5"/>
      <c r="AC23" s="5"/>
      <c r="AD23" s="18"/>
      <c r="AF23" s="4"/>
      <c r="AG23" s="4"/>
      <c r="AH23" s="4"/>
      <c r="AI23" s="4"/>
      <c r="AJ23" s="4"/>
      <c r="AK23" s="4"/>
      <c r="AL23" s="99"/>
      <c r="AM23" s="99"/>
      <c r="AN23" s="99"/>
      <c r="AO23" s="99"/>
      <c r="AP23" s="99" t="str">
        <f t="shared" si="30"/>
        <v/>
      </c>
      <c r="AQ23" s="99" t="str">
        <f t="shared" si="30"/>
        <v/>
      </c>
      <c r="AR23" s="99" t="str">
        <f t="shared" si="30"/>
        <v/>
      </c>
      <c r="AS23" s="99" t="str">
        <f t="shared" si="30"/>
        <v/>
      </c>
      <c r="AT23" s="99" t="str">
        <f t="shared" si="30"/>
        <v/>
      </c>
      <c r="AU23" s="99" t="str">
        <f t="shared" si="30"/>
        <v/>
      </c>
      <c r="AV23" s="99" t="str">
        <f t="shared" si="30"/>
        <v/>
      </c>
      <c r="AW23" s="99" t="str">
        <f t="shared" si="30"/>
        <v/>
      </c>
      <c r="AX23" s="99" t="str">
        <f t="shared" si="30"/>
        <v/>
      </c>
      <c r="AY23" s="99" t="str">
        <f t="shared" si="30"/>
        <v/>
      </c>
      <c r="AZ23" s="99" t="str">
        <f t="shared" si="30"/>
        <v/>
      </c>
      <c r="BA23" s="99" t="str">
        <f t="shared" si="30"/>
        <v/>
      </c>
      <c r="BB23" s="100"/>
      <c r="BD23" s="4"/>
      <c r="BE23" s="4"/>
      <c r="BF23" s="4"/>
      <c r="BG23" s="4"/>
      <c r="BH23" s="4"/>
      <c r="BI23" s="4" t="str">
        <f t="shared" si="4"/>
        <v/>
      </c>
      <c r="BJ23" s="4" t="str">
        <f t="shared" si="4"/>
        <v/>
      </c>
      <c r="BK23" s="4" t="str">
        <f t="shared" si="4"/>
        <v/>
      </c>
      <c r="BL23" s="4" t="str">
        <f t="shared" si="4"/>
        <v/>
      </c>
      <c r="BM23" s="4" t="str">
        <f t="shared" si="4"/>
        <v/>
      </c>
      <c r="BN23" s="4" t="str">
        <f t="shared" si="29"/>
        <v/>
      </c>
      <c r="BO23" s="4" t="str">
        <f t="shared" si="29"/>
        <v/>
      </c>
      <c r="BP23" s="4" t="str">
        <f t="shared" si="29"/>
        <v/>
      </c>
      <c r="BQ23" s="4" t="str">
        <f t="shared" si="29"/>
        <v/>
      </c>
      <c r="BR23" s="4" t="str">
        <f t="shared" si="29"/>
        <v/>
      </c>
      <c r="BS23" s="4" t="str">
        <f t="shared" si="29"/>
        <v/>
      </c>
      <c r="BT23" s="4" t="str">
        <f t="shared" si="29"/>
        <v/>
      </c>
      <c r="BU23" s="4" t="str">
        <f t="shared" si="29"/>
        <v/>
      </c>
      <c r="BV23" s="4" t="str">
        <f t="shared" si="29"/>
        <v/>
      </c>
      <c r="BW23" s="4" t="str">
        <f t="shared" si="29"/>
        <v/>
      </c>
      <c r="BX23" s="4" t="str">
        <f t="shared" si="29"/>
        <v/>
      </c>
      <c r="BY23" s="4" t="str">
        <f t="shared" si="29"/>
        <v/>
      </c>
    </row>
    <row r="24" spans="1:77" ht="17" hidden="1" customHeight="1" x14ac:dyDescent="0.35">
      <c r="A24">
        <v>15</v>
      </c>
      <c r="B24" s="4"/>
      <c r="C24" s="4"/>
      <c r="D24" s="51"/>
      <c r="E24" s="6">
        <f t="shared" si="2"/>
        <v>0</v>
      </c>
      <c r="F24" s="4"/>
      <c r="G24" s="4"/>
      <c r="H24" s="5"/>
      <c r="I24" s="5"/>
      <c r="J24" s="5"/>
      <c r="K24" s="5"/>
      <c r="L24" s="5"/>
      <c r="M24" s="5"/>
      <c r="N24" s="5"/>
      <c r="O24" s="5"/>
      <c r="P24" s="5"/>
      <c r="Q24" s="5"/>
      <c r="R24" s="5"/>
      <c r="S24" s="5"/>
      <c r="T24" s="5"/>
      <c r="U24" s="5"/>
      <c r="V24" s="5"/>
      <c r="W24" s="5"/>
      <c r="X24" s="5"/>
      <c r="Y24" s="5"/>
      <c r="Z24" s="5"/>
      <c r="AA24" s="5"/>
      <c r="AB24" s="5"/>
      <c r="AC24" s="5"/>
      <c r="AD24" s="18"/>
      <c r="AF24" s="4"/>
      <c r="AG24" s="4"/>
      <c r="AH24" s="4"/>
      <c r="AI24" s="4"/>
      <c r="AJ24" s="4"/>
      <c r="AK24" s="4"/>
      <c r="AL24" s="99"/>
      <c r="AM24" s="99"/>
      <c r="AN24" s="99"/>
      <c r="AO24" s="99"/>
      <c r="AP24" s="99" t="str">
        <f t="shared" si="30"/>
        <v/>
      </c>
      <c r="AQ24" s="99" t="str">
        <f t="shared" si="30"/>
        <v/>
      </c>
      <c r="AR24" s="99" t="str">
        <f t="shared" si="30"/>
        <v/>
      </c>
      <c r="AS24" s="99" t="str">
        <f t="shared" si="30"/>
        <v/>
      </c>
      <c r="AT24" s="99" t="str">
        <f t="shared" si="30"/>
        <v/>
      </c>
      <c r="AU24" s="99" t="str">
        <f t="shared" si="30"/>
        <v/>
      </c>
      <c r="AV24" s="99" t="str">
        <f t="shared" si="30"/>
        <v/>
      </c>
      <c r="AW24" s="99" t="str">
        <f t="shared" si="30"/>
        <v/>
      </c>
      <c r="AX24" s="99" t="str">
        <f t="shared" si="30"/>
        <v/>
      </c>
      <c r="AY24" s="99" t="str">
        <f t="shared" si="30"/>
        <v/>
      </c>
      <c r="AZ24" s="99" t="str">
        <f t="shared" si="30"/>
        <v/>
      </c>
      <c r="BA24" s="99" t="str">
        <f t="shared" si="30"/>
        <v/>
      </c>
      <c r="BB24" s="100"/>
      <c r="BD24" s="4"/>
      <c r="BE24" s="4"/>
      <c r="BF24" s="4"/>
      <c r="BG24" s="4"/>
      <c r="BH24" s="4"/>
      <c r="BI24" s="4" t="str">
        <f t="shared" si="4"/>
        <v/>
      </c>
      <c r="BJ24" s="4" t="str">
        <f t="shared" si="4"/>
        <v/>
      </c>
      <c r="BK24" s="4" t="str">
        <f t="shared" si="4"/>
        <v/>
      </c>
      <c r="BL24" s="4" t="str">
        <f t="shared" si="4"/>
        <v/>
      </c>
      <c r="BM24" s="4" t="str">
        <f t="shared" si="4"/>
        <v/>
      </c>
      <c r="BN24" s="4" t="str">
        <f t="shared" si="29"/>
        <v/>
      </c>
      <c r="BO24" s="4" t="str">
        <f t="shared" si="29"/>
        <v/>
      </c>
      <c r="BP24" s="4" t="str">
        <f t="shared" si="29"/>
        <v/>
      </c>
      <c r="BQ24" s="4" t="str">
        <f t="shared" si="29"/>
        <v/>
      </c>
      <c r="BR24" s="4" t="str">
        <f t="shared" si="29"/>
        <v/>
      </c>
      <c r="BS24" s="4" t="str">
        <f t="shared" si="29"/>
        <v/>
      </c>
      <c r="BT24" s="4" t="str">
        <f t="shared" si="29"/>
        <v/>
      </c>
      <c r="BU24" s="4" t="str">
        <f t="shared" si="29"/>
        <v/>
      </c>
      <c r="BV24" s="4" t="str">
        <f t="shared" si="29"/>
        <v/>
      </c>
      <c r="BW24" s="4" t="str">
        <f t="shared" si="29"/>
        <v/>
      </c>
      <c r="BX24" s="4" t="str">
        <f t="shared" si="29"/>
        <v/>
      </c>
      <c r="BY24" s="4" t="str">
        <f t="shared" si="29"/>
        <v/>
      </c>
    </row>
    <row r="25" spans="1:77" ht="17" hidden="1" customHeight="1" x14ac:dyDescent="0.35">
      <c r="A25">
        <v>16</v>
      </c>
      <c r="B25" s="4"/>
      <c r="C25" s="4"/>
      <c r="D25" s="51"/>
      <c r="E25" s="6">
        <f t="shared" si="2"/>
        <v>0</v>
      </c>
      <c r="F25" s="4"/>
      <c r="G25" s="4"/>
      <c r="H25" s="5"/>
      <c r="I25" s="5"/>
      <c r="J25" s="5"/>
      <c r="K25" s="5"/>
      <c r="L25" s="5"/>
      <c r="M25" s="5"/>
      <c r="N25" s="5"/>
      <c r="O25" s="5"/>
      <c r="P25" s="5"/>
      <c r="Q25" s="5"/>
      <c r="R25" s="5"/>
      <c r="S25" s="5"/>
      <c r="T25" s="5"/>
      <c r="U25" s="5"/>
      <c r="V25" s="5"/>
      <c r="W25" s="5"/>
      <c r="X25" s="5"/>
      <c r="Y25" s="5"/>
      <c r="Z25" s="5"/>
      <c r="AA25" s="5"/>
      <c r="AB25" s="5"/>
      <c r="AC25" s="5"/>
      <c r="AD25" s="18"/>
      <c r="AF25" s="4"/>
      <c r="AG25" s="4"/>
      <c r="AH25" s="4"/>
      <c r="AI25" s="4"/>
      <c r="AJ25" s="4"/>
      <c r="AK25" s="4"/>
      <c r="AL25" s="99"/>
      <c r="AM25" s="99"/>
      <c r="AN25" s="99"/>
      <c r="AO25" s="99"/>
      <c r="AP25" s="99" t="str">
        <f t="shared" si="30"/>
        <v/>
      </c>
      <c r="AQ25" s="99" t="str">
        <f t="shared" si="30"/>
        <v/>
      </c>
      <c r="AR25" s="99" t="str">
        <f t="shared" si="30"/>
        <v/>
      </c>
      <c r="AS25" s="99" t="str">
        <f t="shared" si="30"/>
        <v/>
      </c>
      <c r="AT25" s="99" t="str">
        <f t="shared" si="30"/>
        <v/>
      </c>
      <c r="AU25" s="99" t="str">
        <f t="shared" si="30"/>
        <v/>
      </c>
      <c r="AV25" s="99" t="str">
        <f t="shared" si="30"/>
        <v/>
      </c>
      <c r="AW25" s="99" t="str">
        <f t="shared" si="30"/>
        <v/>
      </c>
      <c r="AX25" s="99" t="str">
        <f t="shared" si="30"/>
        <v/>
      </c>
      <c r="AY25" s="99" t="str">
        <f t="shared" si="30"/>
        <v/>
      </c>
      <c r="AZ25" s="99" t="str">
        <f t="shared" si="30"/>
        <v/>
      </c>
      <c r="BA25" s="99" t="str">
        <f t="shared" si="30"/>
        <v/>
      </c>
      <c r="BB25" s="100"/>
      <c r="BD25" s="4"/>
      <c r="BE25" s="4"/>
      <c r="BF25" s="4"/>
      <c r="BG25" s="4"/>
      <c r="BH25" s="4"/>
      <c r="BI25" s="4" t="str">
        <f t="shared" si="4"/>
        <v/>
      </c>
      <c r="BJ25" s="4" t="str">
        <f t="shared" si="4"/>
        <v/>
      </c>
      <c r="BK25" s="4" t="str">
        <f t="shared" si="4"/>
        <v/>
      </c>
      <c r="BL25" s="4" t="str">
        <f t="shared" si="4"/>
        <v/>
      </c>
      <c r="BM25" s="4" t="str">
        <f t="shared" si="4"/>
        <v/>
      </c>
      <c r="BN25" s="4" t="str">
        <f t="shared" si="29"/>
        <v/>
      </c>
      <c r="BO25" s="4" t="str">
        <f t="shared" si="29"/>
        <v/>
      </c>
      <c r="BP25" s="4" t="str">
        <f t="shared" si="29"/>
        <v/>
      </c>
      <c r="BQ25" s="4" t="str">
        <f t="shared" si="29"/>
        <v/>
      </c>
      <c r="BR25" s="4" t="str">
        <f t="shared" si="29"/>
        <v/>
      </c>
      <c r="BS25" s="4" t="str">
        <f t="shared" si="29"/>
        <v/>
      </c>
      <c r="BT25" s="4" t="str">
        <f t="shared" si="29"/>
        <v/>
      </c>
      <c r="BU25" s="4" t="str">
        <f t="shared" si="29"/>
        <v/>
      </c>
      <c r="BV25" s="4" t="str">
        <f t="shared" si="29"/>
        <v/>
      </c>
      <c r="BW25" s="4" t="str">
        <f t="shared" si="29"/>
        <v/>
      </c>
      <c r="BX25" s="4" t="str">
        <f t="shared" si="29"/>
        <v/>
      </c>
      <c r="BY25" s="4" t="str">
        <f t="shared" si="29"/>
        <v/>
      </c>
    </row>
    <row r="26" spans="1:77" ht="17" hidden="1" customHeight="1" x14ac:dyDescent="0.35">
      <c r="A26">
        <v>17</v>
      </c>
      <c r="B26" s="4"/>
      <c r="C26" s="4"/>
      <c r="D26" s="51"/>
      <c r="E26" s="6">
        <f t="shared" si="2"/>
        <v>0</v>
      </c>
      <c r="F26" s="4"/>
      <c r="G26" s="4"/>
      <c r="H26" s="5"/>
      <c r="I26" s="5"/>
      <c r="J26" s="5"/>
      <c r="K26" s="5"/>
      <c r="L26" s="5"/>
      <c r="M26" s="5"/>
      <c r="N26" s="5"/>
      <c r="O26" s="5"/>
      <c r="P26" s="5"/>
      <c r="Q26" s="5"/>
      <c r="R26" s="5"/>
      <c r="S26" s="5"/>
      <c r="T26" s="5"/>
      <c r="U26" s="5"/>
      <c r="V26" s="5"/>
      <c r="W26" s="5"/>
      <c r="X26" s="5"/>
      <c r="Y26" s="5"/>
      <c r="Z26" s="5"/>
      <c r="AA26" s="5"/>
      <c r="AB26" s="5"/>
      <c r="AC26" s="5"/>
      <c r="AD26" s="18"/>
      <c r="AF26" s="4"/>
      <c r="AG26" s="4"/>
      <c r="AH26" s="4"/>
      <c r="AI26" s="4"/>
      <c r="AJ26" s="4"/>
      <c r="AK26" s="4"/>
      <c r="AL26" s="99"/>
      <c r="AM26" s="99"/>
      <c r="AN26" s="99"/>
      <c r="AO26" s="99"/>
      <c r="AP26" s="99" t="str">
        <f t="shared" si="30"/>
        <v/>
      </c>
      <c r="AQ26" s="99" t="str">
        <f t="shared" si="30"/>
        <v/>
      </c>
      <c r="AR26" s="99" t="str">
        <f t="shared" si="30"/>
        <v/>
      </c>
      <c r="AS26" s="99" t="str">
        <f t="shared" si="30"/>
        <v/>
      </c>
      <c r="AT26" s="99" t="str">
        <f t="shared" si="30"/>
        <v/>
      </c>
      <c r="AU26" s="99" t="str">
        <f t="shared" si="30"/>
        <v/>
      </c>
      <c r="AV26" s="99" t="str">
        <f t="shared" si="30"/>
        <v/>
      </c>
      <c r="AW26" s="99" t="str">
        <f t="shared" si="30"/>
        <v/>
      </c>
      <c r="AX26" s="99" t="str">
        <f t="shared" si="30"/>
        <v/>
      </c>
      <c r="AY26" s="99" t="str">
        <f t="shared" si="30"/>
        <v/>
      </c>
      <c r="AZ26" s="99" t="str">
        <f t="shared" si="30"/>
        <v/>
      </c>
      <c r="BA26" s="99" t="str">
        <f t="shared" si="30"/>
        <v/>
      </c>
      <c r="BB26" s="100"/>
      <c r="BD26" s="4"/>
      <c r="BE26" s="4"/>
      <c r="BF26" s="4"/>
      <c r="BG26" s="4"/>
      <c r="BH26" s="4"/>
      <c r="BI26" s="4" t="str">
        <f t="shared" ref="BI26:BX27" si="31">IF(M26=0,"","*")</f>
        <v/>
      </c>
      <c r="BJ26" s="4" t="str">
        <f t="shared" si="31"/>
        <v/>
      </c>
      <c r="BK26" s="4" t="str">
        <f t="shared" si="31"/>
        <v/>
      </c>
      <c r="BL26" s="4" t="str">
        <f t="shared" si="31"/>
        <v/>
      </c>
      <c r="BM26" s="4" t="str">
        <f t="shared" si="31"/>
        <v/>
      </c>
      <c r="BN26" s="4" t="str">
        <f t="shared" si="31"/>
        <v/>
      </c>
      <c r="BO26" s="4" t="str">
        <f t="shared" si="31"/>
        <v/>
      </c>
      <c r="BP26" s="4" t="str">
        <f t="shared" si="31"/>
        <v/>
      </c>
      <c r="BQ26" s="4" t="str">
        <f t="shared" si="31"/>
        <v/>
      </c>
      <c r="BR26" s="4" t="str">
        <f t="shared" si="31"/>
        <v/>
      </c>
      <c r="BS26" s="4" t="str">
        <f t="shared" si="31"/>
        <v/>
      </c>
      <c r="BT26" s="4" t="str">
        <f t="shared" si="31"/>
        <v/>
      </c>
      <c r="BU26" s="4" t="str">
        <f t="shared" si="31"/>
        <v/>
      </c>
      <c r="BV26" s="4" t="str">
        <f t="shared" si="31"/>
        <v/>
      </c>
      <c r="BW26" s="4" t="str">
        <f t="shared" si="31"/>
        <v/>
      </c>
      <c r="BX26" s="4" t="str">
        <f t="shared" si="31"/>
        <v/>
      </c>
      <c r="BY26" s="4" t="str">
        <f t="shared" si="29"/>
        <v/>
      </c>
    </row>
    <row r="27" spans="1:77" ht="17" hidden="1" customHeight="1" x14ac:dyDescent="0.35">
      <c r="A27">
        <v>18</v>
      </c>
      <c r="B27" s="4"/>
      <c r="C27" s="4"/>
      <c r="D27" s="4"/>
      <c r="E27" s="6">
        <f t="shared" si="2"/>
        <v>0</v>
      </c>
      <c r="F27" s="4"/>
      <c r="G27" s="4"/>
      <c r="H27" s="5"/>
      <c r="I27" s="5"/>
      <c r="J27" s="5"/>
      <c r="K27" s="5"/>
      <c r="L27" s="5"/>
      <c r="M27" s="5"/>
      <c r="N27" s="5"/>
      <c r="O27" s="5"/>
      <c r="P27" s="5"/>
      <c r="Q27" s="5"/>
      <c r="R27" s="5"/>
      <c r="S27" s="5"/>
      <c r="T27" s="5"/>
      <c r="U27" s="5"/>
      <c r="V27" s="5"/>
      <c r="W27" s="5"/>
      <c r="X27" s="5"/>
      <c r="Y27" s="5"/>
      <c r="Z27" s="5"/>
      <c r="AA27" s="5"/>
      <c r="AB27" s="5"/>
      <c r="AC27" s="5"/>
      <c r="AD27" s="18"/>
      <c r="AF27" s="4"/>
      <c r="AG27" s="4"/>
      <c r="AH27" s="4"/>
      <c r="AI27" s="4"/>
      <c r="AJ27" s="4"/>
      <c r="AK27" s="4"/>
      <c r="AL27" s="99"/>
      <c r="AM27" s="99"/>
      <c r="AN27" s="99"/>
      <c r="AO27" s="99"/>
      <c r="AP27" s="99" t="str">
        <f t="shared" si="30"/>
        <v/>
      </c>
      <c r="AQ27" s="99" t="str">
        <f t="shared" si="30"/>
        <v/>
      </c>
      <c r="AR27" s="99" t="str">
        <f t="shared" si="30"/>
        <v/>
      </c>
      <c r="AS27" s="99" t="str">
        <f t="shared" si="30"/>
        <v/>
      </c>
      <c r="AT27" s="99" t="str">
        <f t="shared" si="30"/>
        <v/>
      </c>
      <c r="AU27" s="99" t="str">
        <f t="shared" si="30"/>
        <v/>
      </c>
      <c r="AV27" s="99" t="str">
        <f t="shared" si="30"/>
        <v/>
      </c>
      <c r="AW27" s="99" t="str">
        <f t="shared" si="30"/>
        <v/>
      </c>
      <c r="AX27" s="99" t="str">
        <f t="shared" si="30"/>
        <v/>
      </c>
      <c r="AY27" s="99" t="str">
        <f t="shared" si="30"/>
        <v/>
      </c>
      <c r="AZ27" s="99" t="str">
        <f t="shared" si="30"/>
        <v/>
      </c>
      <c r="BA27" s="99" t="str">
        <f t="shared" si="30"/>
        <v/>
      </c>
      <c r="BB27" s="100"/>
      <c r="BD27" s="4"/>
      <c r="BE27" s="4"/>
      <c r="BF27" s="4"/>
      <c r="BG27" s="4"/>
      <c r="BH27" s="4"/>
      <c r="BI27" s="4" t="str">
        <f t="shared" si="31"/>
        <v/>
      </c>
      <c r="BJ27" s="4" t="str">
        <f t="shared" si="31"/>
        <v/>
      </c>
      <c r="BK27" s="4" t="str">
        <f t="shared" si="31"/>
        <v/>
      </c>
      <c r="BL27" s="4" t="str">
        <f t="shared" si="31"/>
        <v/>
      </c>
      <c r="BM27" s="4" t="str">
        <f t="shared" si="31"/>
        <v/>
      </c>
      <c r="BN27" s="4" t="str">
        <f t="shared" si="29"/>
        <v/>
      </c>
      <c r="BO27" s="4" t="str">
        <f t="shared" si="29"/>
        <v/>
      </c>
      <c r="BP27" s="4" t="str">
        <f t="shared" si="29"/>
        <v/>
      </c>
      <c r="BQ27" s="4" t="str">
        <f t="shared" si="29"/>
        <v/>
      </c>
      <c r="BR27" s="4" t="str">
        <f t="shared" si="29"/>
        <v/>
      </c>
      <c r="BS27" s="4" t="str">
        <f t="shared" si="29"/>
        <v/>
      </c>
      <c r="BT27" s="4" t="str">
        <f t="shared" si="29"/>
        <v/>
      </c>
      <c r="BU27" s="4" t="str">
        <f t="shared" si="29"/>
        <v/>
      </c>
      <c r="BV27" s="4" t="str">
        <f t="shared" si="29"/>
        <v/>
      </c>
      <c r="BW27" s="4" t="str">
        <f t="shared" si="29"/>
        <v/>
      </c>
      <c r="BX27" s="4" t="str">
        <f t="shared" si="29"/>
        <v/>
      </c>
      <c r="BY27" s="4" t="str">
        <f t="shared" si="29"/>
        <v/>
      </c>
    </row>
    <row r="28" spans="1:77" ht="17" hidden="1" customHeight="1" x14ac:dyDescent="0.35">
      <c r="A28">
        <v>19</v>
      </c>
      <c r="B28" s="4"/>
      <c r="C28" s="4"/>
      <c r="D28" s="4"/>
      <c r="E28" s="6">
        <f t="shared" si="2"/>
        <v>0</v>
      </c>
      <c r="F28" s="4"/>
      <c r="G28" s="4"/>
      <c r="H28" s="5"/>
      <c r="I28" s="5"/>
      <c r="J28" s="5"/>
      <c r="K28" s="5"/>
      <c r="L28" s="5"/>
      <c r="M28" s="5"/>
      <c r="N28" s="5"/>
      <c r="O28" s="5"/>
      <c r="P28" s="5"/>
      <c r="Q28" s="5"/>
      <c r="R28" s="5"/>
      <c r="S28" s="5"/>
      <c r="T28" s="5"/>
      <c r="U28" s="5"/>
      <c r="V28" s="5"/>
      <c r="W28" s="5"/>
      <c r="X28" s="5"/>
      <c r="Y28" s="5"/>
      <c r="Z28" s="5"/>
      <c r="AA28" s="5"/>
      <c r="AB28" s="5"/>
      <c r="AC28" s="5"/>
      <c r="AD28" s="18"/>
      <c r="AF28" s="4"/>
      <c r="AG28" s="4"/>
      <c r="AH28" s="4"/>
      <c r="AI28" s="4"/>
      <c r="AJ28" s="4"/>
      <c r="AK28" s="4"/>
      <c r="AL28" s="99"/>
      <c r="AM28" s="99"/>
      <c r="AN28" s="99"/>
      <c r="AO28" s="99"/>
      <c r="AP28" s="99"/>
      <c r="AQ28" s="99"/>
      <c r="AR28" s="99"/>
      <c r="AS28" s="99"/>
      <c r="AT28" s="99"/>
      <c r="AU28" s="99"/>
      <c r="AV28" s="99"/>
      <c r="AW28" s="99"/>
      <c r="AX28" s="99"/>
      <c r="AY28" s="99"/>
      <c r="AZ28" s="99"/>
      <c r="BA28" s="99"/>
      <c r="BB28" s="100"/>
      <c r="BD28" s="4"/>
      <c r="BE28" s="4"/>
      <c r="BF28" s="4"/>
      <c r="BG28" s="4"/>
      <c r="BH28" s="4"/>
      <c r="BI28" s="4"/>
      <c r="BJ28" s="4"/>
      <c r="BK28" s="4"/>
      <c r="BL28" s="4"/>
      <c r="BM28" s="4"/>
      <c r="BN28" s="4"/>
      <c r="BO28" s="4"/>
      <c r="BP28" s="4"/>
      <c r="BQ28" s="4"/>
      <c r="BR28" s="4"/>
      <c r="BS28" s="4"/>
      <c r="BT28" s="4"/>
      <c r="BU28" s="4"/>
      <c r="BV28" s="4"/>
      <c r="BW28" s="4"/>
      <c r="BX28" s="4"/>
      <c r="BY28" s="4"/>
    </row>
    <row r="29" spans="1:77" ht="17" hidden="1" customHeight="1" x14ac:dyDescent="0.35">
      <c r="A29">
        <v>20</v>
      </c>
      <c r="B29" s="4"/>
      <c r="C29" s="4"/>
      <c r="D29" s="4"/>
      <c r="E29" s="6">
        <f t="shared" si="2"/>
        <v>0</v>
      </c>
      <c r="F29" s="4"/>
      <c r="G29" s="4"/>
      <c r="H29" s="5"/>
      <c r="I29" s="5"/>
      <c r="J29" s="5"/>
      <c r="K29" s="5"/>
      <c r="L29" s="5"/>
      <c r="M29" s="5"/>
      <c r="N29" s="5"/>
      <c r="O29" s="5"/>
      <c r="P29" s="5"/>
      <c r="Q29" s="5"/>
      <c r="R29" s="5"/>
      <c r="S29" s="5"/>
      <c r="T29" s="5"/>
      <c r="U29" s="5"/>
      <c r="V29" s="5"/>
      <c r="W29" s="5"/>
      <c r="X29" s="5"/>
      <c r="Y29" s="5"/>
      <c r="Z29" s="5"/>
      <c r="AA29" s="5"/>
      <c r="AB29" s="5"/>
      <c r="AC29" s="5"/>
      <c r="AD29" s="18"/>
      <c r="AF29" s="4"/>
      <c r="AG29" s="4"/>
      <c r="AH29" s="4"/>
      <c r="AI29" s="4"/>
      <c r="AJ29" s="4"/>
      <c r="AK29" s="4"/>
      <c r="AL29" s="99"/>
      <c r="AM29" s="99"/>
      <c r="AN29" s="99"/>
      <c r="AO29" s="99"/>
      <c r="AP29" s="99"/>
      <c r="AQ29" s="99"/>
      <c r="AR29" s="99"/>
      <c r="AS29" s="99"/>
      <c r="AT29" s="99"/>
      <c r="AU29" s="99"/>
      <c r="AV29" s="99"/>
      <c r="AW29" s="99"/>
      <c r="AX29" s="99"/>
      <c r="AY29" s="99"/>
      <c r="AZ29" s="99"/>
      <c r="BA29" s="99"/>
      <c r="BB29" s="100"/>
      <c r="BD29" s="4"/>
      <c r="BE29" s="4"/>
      <c r="BF29" s="4"/>
      <c r="BG29" s="4"/>
      <c r="BH29" s="4"/>
      <c r="BI29" s="4"/>
      <c r="BJ29" s="4"/>
      <c r="BK29" s="4"/>
      <c r="BL29" s="4"/>
      <c r="BM29" s="4"/>
      <c r="BN29" s="4"/>
      <c r="BO29" s="4"/>
      <c r="BP29" s="4"/>
      <c r="BQ29" s="4"/>
      <c r="BR29" s="4"/>
      <c r="BS29" s="4"/>
      <c r="BT29" s="4"/>
      <c r="BU29" s="4"/>
      <c r="BV29" s="4"/>
      <c r="BW29" s="4"/>
      <c r="BX29" s="4"/>
      <c r="BY29" s="4"/>
    </row>
    <row r="30" spans="1:77" ht="17" hidden="1" customHeight="1" x14ac:dyDescent="0.35">
      <c r="A30">
        <v>21</v>
      </c>
      <c r="B30" s="4"/>
      <c r="C30" s="4"/>
      <c r="D30" s="4"/>
      <c r="E30" s="6">
        <f t="shared" si="2"/>
        <v>0</v>
      </c>
      <c r="F30" s="4"/>
      <c r="G30" s="4"/>
      <c r="H30" s="5"/>
      <c r="I30" s="5"/>
      <c r="J30" s="5"/>
      <c r="K30" s="5"/>
      <c r="L30" s="5"/>
      <c r="M30" s="5"/>
      <c r="N30" s="5"/>
      <c r="O30" s="5"/>
      <c r="P30" s="5"/>
      <c r="Q30" s="5"/>
      <c r="R30" s="5"/>
      <c r="S30" s="5"/>
      <c r="T30" s="5"/>
      <c r="U30" s="5"/>
      <c r="V30" s="5"/>
      <c r="W30" s="5"/>
      <c r="X30" s="5"/>
      <c r="Y30" s="5"/>
      <c r="Z30" s="5"/>
      <c r="AA30" s="5"/>
      <c r="AB30" s="5"/>
      <c r="AC30" s="5"/>
      <c r="AD30" s="18"/>
      <c r="AF30" s="4"/>
      <c r="AG30" s="4"/>
      <c r="AH30" s="4"/>
      <c r="AI30" s="4"/>
      <c r="AJ30" s="4"/>
      <c r="AK30" s="4"/>
      <c r="AL30" s="99"/>
      <c r="AM30" s="99"/>
      <c r="AN30" s="99"/>
      <c r="AO30" s="99"/>
      <c r="AP30" s="99"/>
      <c r="AQ30" s="99"/>
      <c r="AR30" s="99"/>
      <c r="AS30" s="99"/>
      <c r="AT30" s="99"/>
      <c r="AU30" s="99"/>
      <c r="AV30" s="99"/>
      <c r="AW30" s="99"/>
      <c r="AX30" s="99"/>
      <c r="AY30" s="99"/>
      <c r="AZ30" s="99"/>
      <c r="BA30" s="99"/>
      <c r="BB30" s="100"/>
      <c r="BD30" s="4"/>
      <c r="BE30" s="4"/>
      <c r="BF30" s="4"/>
      <c r="BG30" s="4"/>
      <c r="BH30" s="4"/>
      <c r="BI30" s="4"/>
      <c r="BJ30" s="4"/>
      <c r="BK30" s="4"/>
      <c r="BL30" s="4"/>
      <c r="BM30" s="4"/>
      <c r="BN30" s="4"/>
      <c r="BO30" s="4"/>
      <c r="BP30" s="4"/>
      <c r="BQ30" s="4"/>
      <c r="BR30" s="4"/>
      <c r="BS30" s="4"/>
      <c r="BT30" s="4"/>
      <c r="BU30" s="4"/>
      <c r="BV30" s="4"/>
      <c r="BW30" s="4"/>
      <c r="BX30" s="4"/>
      <c r="BY30" s="4"/>
    </row>
    <row r="31" spans="1:77" ht="17" hidden="1" customHeight="1" x14ac:dyDescent="0.35">
      <c r="A31">
        <v>22</v>
      </c>
      <c r="B31" s="4"/>
      <c r="C31" s="4"/>
      <c r="D31" s="4"/>
      <c r="E31" s="6">
        <f t="shared" si="2"/>
        <v>0</v>
      </c>
      <c r="F31" s="4"/>
      <c r="G31" s="4"/>
      <c r="H31" s="5"/>
      <c r="I31" s="5"/>
      <c r="J31" s="5"/>
      <c r="K31" s="5"/>
      <c r="L31" s="5"/>
      <c r="M31" s="5"/>
      <c r="N31" s="5"/>
      <c r="O31" s="5"/>
      <c r="P31" s="5"/>
      <c r="Q31" s="5"/>
      <c r="R31" s="5"/>
      <c r="S31" s="5"/>
      <c r="T31" s="5"/>
      <c r="U31" s="5"/>
      <c r="V31" s="5"/>
      <c r="W31" s="5"/>
      <c r="X31" s="5"/>
      <c r="Y31" s="5"/>
      <c r="Z31" s="5"/>
      <c r="AA31" s="5"/>
      <c r="AB31" s="5"/>
      <c r="AC31" s="5"/>
      <c r="AD31" s="18"/>
      <c r="AF31" s="4"/>
      <c r="AG31" s="4"/>
      <c r="AH31" s="4"/>
      <c r="AI31" s="4"/>
      <c r="AJ31" s="4"/>
      <c r="AK31" s="4"/>
      <c r="AL31" s="99"/>
      <c r="AM31" s="99"/>
      <c r="AN31" s="99"/>
      <c r="AO31" s="99"/>
      <c r="AP31" s="99"/>
      <c r="AQ31" s="99"/>
      <c r="AR31" s="99"/>
      <c r="AS31" s="99"/>
      <c r="AT31" s="99"/>
      <c r="AU31" s="99"/>
      <c r="AV31" s="99"/>
      <c r="AW31" s="99"/>
      <c r="AX31" s="99"/>
      <c r="AY31" s="99"/>
      <c r="AZ31" s="99"/>
      <c r="BA31" s="99"/>
      <c r="BB31" s="100"/>
      <c r="BD31" s="4"/>
      <c r="BE31" s="4"/>
      <c r="BF31" s="4"/>
      <c r="BG31" s="4"/>
      <c r="BH31" s="4"/>
      <c r="BI31" s="4"/>
      <c r="BJ31" s="4"/>
      <c r="BK31" s="4"/>
      <c r="BL31" s="4"/>
      <c r="BM31" s="4"/>
      <c r="BN31" s="4"/>
      <c r="BO31" s="4"/>
      <c r="BP31" s="4"/>
      <c r="BQ31" s="4"/>
      <c r="BR31" s="4"/>
      <c r="BS31" s="4"/>
      <c r="BT31" s="4"/>
      <c r="BU31" s="4"/>
      <c r="BV31" s="4"/>
      <c r="BW31" s="4"/>
      <c r="BX31" s="4"/>
      <c r="BY31" s="4"/>
    </row>
    <row r="32" spans="1:77" ht="17" hidden="1" customHeight="1" x14ac:dyDescent="0.35">
      <c r="A32">
        <v>23</v>
      </c>
      <c r="B32" s="4"/>
      <c r="C32" s="4"/>
      <c r="D32" s="4"/>
      <c r="E32" s="6">
        <f t="shared" si="2"/>
        <v>0</v>
      </c>
      <c r="F32" s="4"/>
      <c r="G32" s="4"/>
      <c r="H32" s="5"/>
      <c r="I32" s="5"/>
      <c r="J32" s="5"/>
      <c r="K32" s="5"/>
      <c r="L32" s="5"/>
      <c r="M32" s="5"/>
      <c r="N32" s="5"/>
      <c r="O32" s="5"/>
      <c r="P32" s="5"/>
      <c r="Q32" s="5"/>
      <c r="R32" s="5"/>
      <c r="S32" s="5"/>
      <c r="T32" s="5"/>
      <c r="U32" s="5"/>
      <c r="V32" s="5"/>
      <c r="W32" s="5"/>
      <c r="X32" s="5"/>
      <c r="Y32" s="5"/>
      <c r="Z32" s="5"/>
      <c r="AA32" s="5"/>
      <c r="AB32" s="5"/>
      <c r="AC32" s="5"/>
      <c r="AD32" s="18"/>
      <c r="AF32" s="4"/>
      <c r="AG32" s="4"/>
      <c r="AH32" s="4"/>
      <c r="AI32" s="4"/>
      <c r="AJ32" s="4"/>
      <c r="AK32" s="4"/>
      <c r="AL32" s="99"/>
      <c r="AM32" s="99"/>
      <c r="AN32" s="99"/>
      <c r="AO32" s="99"/>
      <c r="AP32" s="99"/>
      <c r="AQ32" s="99"/>
      <c r="AR32" s="99"/>
      <c r="AS32" s="99"/>
      <c r="AT32" s="99"/>
      <c r="AU32" s="99"/>
      <c r="AV32" s="99"/>
      <c r="AW32" s="99"/>
      <c r="AX32" s="99"/>
      <c r="AY32" s="99"/>
      <c r="AZ32" s="99"/>
      <c r="BA32" s="99"/>
      <c r="BB32" s="100"/>
      <c r="BD32" s="4"/>
      <c r="BE32" s="4"/>
      <c r="BF32" s="4"/>
      <c r="BG32" s="4"/>
      <c r="BH32" s="4"/>
      <c r="BI32" s="4"/>
      <c r="BJ32" s="4"/>
      <c r="BK32" s="4"/>
      <c r="BL32" s="4"/>
      <c r="BM32" s="4"/>
      <c r="BN32" s="4"/>
      <c r="BO32" s="4"/>
      <c r="BP32" s="4"/>
      <c r="BQ32" s="4"/>
      <c r="BR32" s="4"/>
      <c r="BS32" s="4"/>
      <c r="BT32" s="4"/>
      <c r="BU32" s="4"/>
      <c r="BV32" s="4"/>
      <c r="BW32" s="4"/>
      <c r="BX32" s="4"/>
      <c r="BY32" s="4"/>
    </row>
    <row r="33" spans="1:78" ht="17" hidden="1" customHeight="1" x14ac:dyDescent="0.35">
      <c r="A33">
        <v>24</v>
      </c>
      <c r="B33" s="4"/>
      <c r="C33" s="4"/>
      <c r="D33" s="4"/>
      <c r="E33" s="6">
        <f t="shared" si="2"/>
        <v>0</v>
      </c>
      <c r="F33" s="4"/>
      <c r="G33" s="4"/>
      <c r="H33" s="5"/>
      <c r="I33" s="5"/>
      <c r="J33" s="5"/>
      <c r="K33" s="5"/>
      <c r="L33" s="5"/>
      <c r="M33" s="5"/>
      <c r="N33" s="5"/>
      <c r="O33" s="5"/>
      <c r="P33" s="5"/>
      <c r="Q33" s="5"/>
      <c r="R33" s="5"/>
      <c r="S33" s="5"/>
      <c r="T33" s="5"/>
      <c r="U33" s="5"/>
      <c r="V33" s="5"/>
      <c r="W33" s="5"/>
      <c r="X33" s="5"/>
      <c r="Y33" s="5"/>
      <c r="Z33" s="5"/>
      <c r="AA33" s="5"/>
      <c r="AB33" s="5"/>
      <c r="AC33" s="5"/>
      <c r="AD33" s="18"/>
      <c r="AF33" s="4" t="str">
        <f t="shared" ref="AF33:AU34" si="32">IF(H33=0,"","*")</f>
        <v/>
      </c>
      <c r="AG33" s="4" t="str">
        <f t="shared" si="32"/>
        <v/>
      </c>
      <c r="AH33" s="4" t="str">
        <f t="shared" si="32"/>
        <v/>
      </c>
      <c r="AI33" s="4" t="str">
        <f t="shared" si="32"/>
        <v/>
      </c>
      <c r="AJ33" s="4" t="str">
        <f t="shared" si="32"/>
        <v/>
      </c>
      <c r="AK33" s="4" t="str">
        <f t="shared" si="32"/>
        <v/>
      </c>
      <c r="AL33" s="99" t="str">
        <f t="shared" si="32"/>
        <v/>
      </c>
      <c r="AM33" s="99" t="str">
        <f t="shared" si="32"/>
        <v/>
      </c>
      <c r="AN33" s="99" t="str">
        <f t="shared" si="32"/>
        <v/>
      </c>
      <c r="AO33" s="99" t="str">
        <f t="shared" si="32"/>
        <v/>
      </c>
      <c r="AP33" s="99" t="str">
        <f t="shared" si="32"/>
        <v/>
      </c>
      <c r="AQ33" s="99" t="str">
        <f t="shared" si="32"/>
        <v/>
      </c>
      <c r="AR33" s="99" t="str">
        <f t="shared" si="32"/>
        <v/>
      </c>
      <c r="AS33" s="99" t="str">
        <f t="shared" si="32"/>
        <v/>
      </c>
      <c r="AT33" s="99" t="str">
        <f t="shared" si="32"/>
        <v/>
      </c>
      <c r="AU33" s="99" t="str">
        <f t="shared" si="32"/>
        <v/>
      </c>
      <c r="AV33" s="99" t="str">
        <f t="shared" ref="AP33:AX34" si="33">IF(X33=0,"","*")</f>
        <v/>
      </c>
      <c r="AW33" s="99" t="str">
        <f t="shared" si="33"/>
        <v/>
      </c>
      <c r="AX33" s="99" t="str">
        <f t="shared" si="33"/>
        <v/>
      </c>
      <c r="AY33" s="99"/>
      <c r="AZ33" s="99" t="str">
        <f>IF(AB33=0,"","*")</f>
        <v/>
      </c>
      <c r="BA33" s="99" t="str">
        <f t="shared" ref="BA33:BA34" si="34">IF(AC33=0,"","*")</f>
        <v/>
      </c>
      <c r="BB33" s="100"/>
      <c r="BD33" s="4" t="str">
        <f t="shared" ref="BD33:BS34" si="35">IF(H33=0,"","*")</f>
        <v/>
      </c>
      <c r="BE33" s="4" t="str">
        <f t="shared" si="35"/>
        <v/>
      </c>
      <c r="BF33" s="4" t="str">
        <f t="shared" si="35"/>
        <v/>
      </c>
      <c r="BG33" s="4" t="str">
        <f t="shared" si="35"/>
        <v/>
      </c>
      <c r="BH33" s="4" t="str">
        <f t="shared" si="35"/>
        <v/>
      </c>
      <c r="BI33" s="4" t="str">
        <f t="shared" si="35"/>
        <v/>
      </c>
      <c r="BJ33" s="4" t="str">
        <f t="shared" si="35"/>
        <v/>
      </c>
      <c r="BK33" s="4" t="str">
        <f t="shared" si="35"/>
        <v/>
      </c>
      <c r="BL33" s="4" t="str">
        <f t="shared" si="35"/>
        <v/>
      </c>
      <c r="BM33" s="4" t="str">
        <f t="shared" si="35"/>
        <v/>
      </c>
      <c r="BN33" s="4" t="str">
        <f t="shared" si="35"/>
        <v/>
      </c>
      <c r="BO33" s="4" t="str">
        <f t="shared" si="35"/>
        <v/>
      </c>
      <c r="BP33" s="4" t="str">
        <f t="shared" si="35"/>
        <v/>
      </c>
      <c r="BQ33" s="4" t="str">
        <f t="shared" si="35"/>
        <v/>
      </c>
      <c r="BR33" s="4" t="str">
        <f t="shared" si="35"/>
        <v/>
      </c>
      <c r="BS33" s="4" t="str">
        <f t="shared" si="35"/>
        <v/>
      </c>
      <c r="BT33" s="4" t="str">
        <f t="shared" ref="BN33:BV34" si="36">IF(X33=0,"","*")</f>
        <v/>
      </c>
      <c r="BU33" s="4" t="str">
        <f t="shared" si="36"/>
        <v/>
      </c>
      <c r="BV33" s="4" t="str">
        <f t="shared" si="36"/>
        <v/>
      </c>
      <c r="BW33" s="4"/>
      <c r="BX33" s="4" t="str">
        <f>IF(AB33=0,"","*")</f>
        <v/>
      </c>
      <c r="BY33" s="4" t="str">
        <f t="shared" ref="BY33:BY34" si="37">IF(AC33=0,"","*")</f>
        <v/>
      </c>
    </row>
    <row r="34" spans="1:78" ht="17" hidden="1" customHeight="1" x14ac:dyDescent="0.35">
      <c r="A34">
        <v>25</v>
      </c>
      <c r="B34" s="4"/>
      <c r="C34" s="4"/>
      <c r="D34" s="4"/>
      <c r="E34" s="6">
        <f t="shared" si="2"/>
        <v>0</v>
      </c>
      <c r="F34" s="4"/>
      <c r="G34" s="4"/>
      <c r="H34" s="5"/>
      <c r="I34" s="5"/>
      <c r="J34" s="5"/>
      <c r="K34" s="5"/>
      <c r="L34" s="5"/>
      <c r="M34" s="5"/>
      <c r="N34" s="5"/>
      <c r="O34" s="5"/>
      <c r="P34" s="5"/>
      <c r="Q34" s="5"/>
      <c r="R34" s="5"/>
      <c r="S34" s="5"/>
      <c r="T34" s="5"/>
      <c r="U34" s="5"/>
      <c r="V34" s="5"/>
      <c r="W34" s="5"/>
      <c r="X34" s="5"/>
      <c r="Y34" s="5"/>
      <c r="Z34" s="5"/>
      <c r="AA34" s="5"/>
      <c r="AB34" s="5"/>
      <c r="AC34" s="5"/>
      <c r="AD34" s="18"/>
      <c r="AF34" s="4" t="str">
        <f t="shared" si="32"/>
        <v/>
      </c>
      <c r="AG34" s="4" t="str">
        <f t="shared" si="32"/>
        <v/>
      </c>
      <c r="AH34" s="4" t="str">
        <f t="shared" si="32"/>
        <v/>
      </c>
      <c r="AI34" s="4" t="str">
        <f t="shared" si="32"/>
        <v/>
      </c>
      <c r="AJ34" s="4" t="str">
        <f t="shared" si="32"/>
        <v/>
      </c>
      <c r="AK34" s="4" t="str">
        <f t="shared" si="32"/>
        <v/>
      </c>
      <c r="AL34" s="99" t="str">
        <f t="shared" si="32"/>
        <v/>
      </c>
      <c r="AM34" s="99" t="str">
        <f t="shared" si="32"/>
        <v/>
      </c>
      <c r="AN34" s="99" t="str">
        <f t="shared" si="32"/>
        <v/>
      </c>
      <c r="AO34" s="99" t="str">
        <f t="shared" si="32"/>
        <v/>
      </c>
      <c r="AP34" s="99" t="str">
        <f t="shared" si="33"/>
        <v/>
      </c>
      <c r="AQ34" s="99" t="str">
        <f t="shared" si="33"/>
        <v/>
      </c>
      <c r="AR34" s="99" t="str">
        <f t="shared" si="33"/>
        <v/>
      </c>
      <c r="AS34" s="99" t="str">
        <f t="shared" si="33"/>
        <v/>
      </c>
      <c r="AT34" s="99" t="str">
        <f t="shared" si="33"/>
        <v/>
      </c>
      <c r="AU34" s="99" t="str">
        <f t="shared" si="33"/>
        <v/>
      </c>
      <c r="AV34" s="99" t="str">
        <f t="shared" si="33"/>
        <v/>
      </c>
      <c r="AW34" s="99" t="str">
        <f t="shared" si="33"/>
        <v/>
      </c>
      <c r="AX34" s="99" t="str">
        <f t="shared" si="33"/>
        <v/>
      </c>
      <c r="AY34" s="99"/>
      <c r="AZ34" s="99" t="str">
        <f>IF(AB34=0,"","*")</f>
        <v/>
      </c>
      <c r="BA34" s="99" t="str">
        <f t="shared" si="34"/>
        <v/>
      </c>
      <c r="BB34" s="100"/>
      <c r="BD34" s="4" t="str">
        <f t="shared" si="35"/>
        <v/>
      </c>
      <c r="BE34" s="4" t="str">
        <f t="shared" si="35"/>
        <v/>
      </c>
      <c r="BF34" s="4" t="str">
        <f t="shared" si="35"/>
        <v/>
      </c>
      <c r="BG34" s="4" t="str">
        <f t="shared" si="35"/>
        <v/>
      </c>
      <c r="BH34" s="4" t="str">
        <f t="shared" si="35"/>
        <v/>
      </c>
      <c r="BI34" s="4" t="str">
        <f t="shared" si="35"/>
        <v/>
      </c>
      <c r="BJ34" s="4" t="str">
        <f t="shared" si="35"/>
        <v/>
      </c>
      <c r="BK34" s="4" t="str">
        <f t="shared" si="35"/>
        <v/>
      </c>
      <c r="BL34" s="4" t="str">
        <f t="shared" si="35"/>
        <v/>
      </c>
      <c r="BM34" s="4" t="str">
        <f t="shared" si="35"/>
        <v/>
      </c>
      <c r="BN34" s="4" t="str">
        <f t="shared" si="36"/>
        <v/>
      </c>
      <c r="BO34" s="4" t="str">
        <f t="shared" si="36"/>
        <v/>
      </c>
      <c r="BP34" s="4" t="str">
        <f t="shared" si="36"/>
        <v/>
      </c>
      <c r="BQ34" s="4" t="str">
        <f t="shared" si="36"/>
        <v/>
      </c>
      <c r="BR34" s="4" t="str">
        <f t="shared" si="36"/>
        <v/>
      </c>
      <c r="BS34" s="4" t="str">
        <f t="shared" si="36"/>
        <v/>
      </c>
      <c r="BT34" s="4" t="str">
        <f t="shared" si="36"/>
        <v/>
      </c>
      <c r="BU34" s="4" t="str">
        <f t="shared" si="36"/>
        <v/>
      </c>
      <c r="BV34" s="4" t="str">
        <f t="shared" si="36"/>
        <v/>
      </c>
      <c r="BW34" s="4"/>
      <c r="BX34" s="4" t="str">
        <f>IF(AB34=0,"","*")</f>
        <v/>
      </c>
      <c r="BY34" s="4" t="str">
        <f t="shared" si="37"/>
        <v/>
      </c>
    </row>
    <row r="35" spans="1:78" x14ac:dyDescent="0.35">
      <c r="B35" s="114" t="s">
        <v>1415</v>
      </c>
      <c r="C35" s="114"/>
      <c r="D35" s="114"/>
      <c r="E35" s="114"/>
      <c r="F35" s="114"/>
      <c r="G35" s="114"/>
      <c r="AL35" s="100"/>
      <c r="AM35" s="100"/>
      <c r="AN35" s="100"/>
      <c r="AO35" s="100"/>
      <c r="AP35" s="100"/>
      <c r="AQ35" s="100"/>
      <c r="AR35" s="100"/>
      <c r="AS35" s="100"/>
      <c r="AT35" s="100"/>
      <c r="AU35" s="100"/>
      <c r="AV35" s="100"/>
      <c r="AW35" s="100"/>
      <c r="AX35" s="100"/>
      <c r="AY35" s="100"/>
      <c r="AZ35" s="100"/>
      <c r="BA35" s="100"/>
      <c r="BB35" s="100"/>
    </row>
    <row r="36" spans="1:78" ht="17" customHeight="1" x14ac:dyDescent="0.35">
      <c r="A36" t="s">
        <v>107</v>
      </c>
      <c r="B36" s="118"/>
      <c r="C36" s="4"/>
      <c r="D36" s="4"/>
      <c r="E36" s="6">
        <f t="shared" ref="E36:E53" si="38">_xlfn.XLOOKUP($C$2,$R$9:$AC$9,R36:AC36)</f>
        <v>0</v>
      </c>
      <c r="F36" s="4"/>
      <c r="G36" s="4"/>
      <c r="H36" s="5"/>
      <c r="I36" s="5"/>
      <c r="J36" s="5"/>
      <c r="K36" s="5"/>
      <c r="L36" s="5"/>
      <c r="M36" s="5"/>
      <c r="N36" s="5"/>
      <c r="O36" s="5"/>
      <c r="P36" s="5"/>
      <c r="Q36" s="5"/>
      <c r="R36" s="5"/>
      <c r="S36" s="5"/>
      <c r="T36" s="5"/>
      <c r="U36" s="5"/>
      <c r="V36" s="5"/>
      <c r="W36" s="5"/>
      <c r="X36" s="5"/>
      <c r="Y36" s="5"/>
      <c r="Z36" s="5"/>
      <c r="AA36" s="5"/>
      <c r="AB36" s="5"/>
      <c r="AC36" s="5"/>
      <c r="AD36" s="5"/>
      <c r="AF36" s="4" t="str">
        <f t="shared" ref="AF36:AU51" si="39">IF(H36=0,"","*")</f>
        <v/>
      </c>
      <c r="AG36" s="4" t="str">
        <f t="shared" si="39"/>
        <v/>
      </c>
      <c r="AH36" s="4" t="str">
        <f t="shared" si="39"/>
        <v/>
      </c>
      <c r="AI36" s="4" t="str">
        <f t="shared" si="39"/>
        <v/>
      </c>
      <c r="AJ36" s="4" t="str">
        <f t="shared" si="39"/>
        <v/>
      </c>
      <c r="AK36" s="4" t="str">
        <f t="shared" si="39"/>
        <v/>
      </c>
      <c r="AL36" s="99" t="str">
        <f t="shared" si="39"/>
        <v/>
      </c>
      <c r="AM36" s="99" t="str">
        <f t="shared" si="39"/>
        <v/>
      </c>
      <c r="AN36" s="99" t="str">
        <f t="shared" si="39"/>
        <v/>
      </c>
      <c r="AO36" s="99" t="str">
        <f t="shared" si="39"/>
        <v/>
      </c>
      <c r="AP36" s="99" t="str">
        <f t="shared" si="39"/>
        <v/>
      </c>
      <c r="AQ36" s="99" t="str">
        <f t="shared" si="39"/>
        <v/>
      </c>
      <c r="AR36" s="99" t="str">
        <f t="shared" si="39"/>
        <v/>
      </c>
      <c r="AS36" s="99" t="str">
        <f t="shared" si="39"/>
        <v/>
      </c>
      <c r="AT36" s="99" t="str">
        <f t="shared" si="39"/>
        <v/>
      </c>
      <c r="AU36" s="99" t="str">
        <f t="shared" si="39"/>
        <v/>
      </c>
      <c r="AV36" s="99" t="str">
        <f t="shared" ref="AV36:AX53" si="40">IF(X36=0,"","*")</f>
        <v/>
      </c>
      <c r="AW36" s="99" t="str">
        <f t="shared" si="40"/>
        <v/>
      </c>
      <c r="AX36" s="99" t="str">
        <f t="shared" si="40"/>
        <v/>
      </c>
      <c r="AY36" s="99"/>
      <c r="AZ36" s="99" t="str">
        <f t="shared" ref="AZ36:BA53" si="41">IF(AB36=0,"","*")</f>
        <v/>
      </c>
      <c r="BA36" s="99" t="str">
        <f t="shared" si="41"/>
        <v/>
      </c>
      <c r="BB36" s="99"/>
      <c r="BD36" s="4" t="str">
        <f t="shared" ref="BD36:BS51" si="42">IF(H36=0,"","*")</f>
        <v/>
      </c>
      <c r="BE36" s="4" t="str">
        <f t="shared" si="42"/>
        <v/>
      </c>
      <c r="BF36" s="4" t="str">
        <f t="shared" si="42"/>
        <v/>
      </c>
      <c r="BG36" s="4" t="str">
        <f t="shared" si="42"/>
        <v/>
      </c>
      <c r="BH36" s="4" t="str">
        <f t="shared" si="42"/>
        <v/>
      </c>
      <c r="BI36" s="4" t="str">
        <f t="shared" si="42"/>
        <v/>
      </c>
      <c r="BJ36" s="4" t="str">
        <f t="shared" si="42"/>
        <v/>
      </c>
      <c r="BK36" s="4" t="str">
        <f t="shared" si="42"/>
        <v/>
      </c>
      <c r="BL36" s="4" t="str">
        <f t="shared" si="42"/>
        <v/>
      </c>
      <c r="BM36" s="4" t="str">
        <f t="shared" si="42"/>
        <v/>
      </c>
      <c r="BN36" s="4" t="str">
        <f t="shared" si="42"/>
        <v/>
      </c>
      <c r="BO36" s="4" t="str">
        <f t="shared" si="42"/>
        <v/>
      </c>
      <c r="BP36" s="4" t="str">
        <f t="shared" si="42"/>
        <v/>
      </c>
      <c r="BQ36" s="4" t="str">
        <f t="shared" si="42"/>
        <v/>
      </c>
      <c r="BR36" s="4" t="str">
        <f t="shared" si="42"/>
        <v/>
      </c>
      <c r="BS36" s="4" t="str">
        <f t="shared" si="42"/>
        <v/>
      </c>
      <c r="BT36" s="4" t="str">
        <f t="shared" ref="BT36:BV53" si="43">IF(X36=0,"","*")</f>
        <v/>
      </c>
      <c r="BU36" s="4" t="str">
        <f t="shared" si="43"/>
        <v/>
      </c>
      <c r="BV36" s="4" t="str">
        <f t="shared" si="43"/>
        <v/>
      </c>
      <c r="BW36" s="4"/>
      <c r="BX36" s="4" t="str">
        <f t="shared" ref="BX36:BY53" si="44">IF(AB36=0,"","*")</f>
        <v/>
      </c>
      <c r="BY36" s="4" t="str">
        <f t="shared" si="44"/>
        <v/>
      </c>
      <c r="BZ36" s="4"/>
    </row>
    <row r="37" spans="1:78" ht="17" hidden="1" customHeight="1" x14ac:dyDescent="0.35">
      <c r="A37" t="s">
        <v>116</v>
      </c>
      <c r="B37" s="4"/>
      <c r="C37" s="4"/>
      <c r="D37" s="4"/>
      <c r="E37" s="6">
        <f t="shared" si="38"/>
        <v>0</v>
      </c>
      <c r="F37" s="4"/>
      <c r="G37" s="4"/>
      <c r="H37" s="5"/>
      <c r="I37" s="5"/>
      <c r="J37" s="5"/>
      <c r="K37" s="5"/>
      <c r="L37" s="5"/>
      <c r="M37" s="5"/>
      <c r="N37" s="5"/>
      <c r="O37" s="5"/>
      <c r="P37" s="5"/>
      <c r="Q37" s="5"/>
      <c r="R37" s="5"/>
      <c r="S37" s="5"/>
      <c r="T37" s="5"/>
      <c r="U37" s="5"/>
      <c r="V37" s="5"/>
      <c r="W37" s="5"/>
      <c r="X37" s="5"/>
      <c r="Y37" s="5"/>
      <c r="Z37" s="5"/>
      <c r="AA37" s="5"/>
      <c r="AB37" s="5"/>
      <c r="AC37" s="5"/>
      <c r="AD37" s="18"/>
      <c r="AF37" s="4" t="str">
        <f t="shared" si="39"/>
        <v/>
      </c>
      <c r="AG37" s="4" t="str">
        <f t="shared" si="39"/>
        <v/>
      </c>
      <c r="AH37" s="4" t="str">
        <f t="shared" si="39"/>
        <v/>
      </c>
      <c r="AI37" s="4" t="str">
        <f t="shared" si="39"/>
        <v/>
      </c>
      <c r="AJ37" s="4" t="str">
        <f t="shared" si="39"/>
        <v/>
      </c>
      <c r="AK37" s="4" t="str">
        <f t="shared" si="39"/>
        <v/>
      </c>
      <c r="AL37" s="99" t="str">
        <f t="shared" si="39"/>
        <v/>
      </c>
      <c r="AM37" s="99" t="str">
        <f t="shared" si="39"/>
        <v/>
      </c>
      <c r="AN37" s="99" t="str">
        <f t="shared" si="39"/>
        <v/>
      </c>
      <c r="AO37" s="99" t="str">
        <f t="shared" si="39"/>
        <v/>
      </c>
      <c r="AP37" s="99" t="str">
        <f t="shared" si="39"/>
        <v/>
      </c>
      <c r="AQ37" s="99" t="str">
        <f t="shared" si="39"/>
        <v/>
      </c>
      <c r="AR37" s="99" t="str">
        <f t="shared" si="39"/>
        <v/>
      </c>
      <c r="AS37" s="99" t="str">
        <f t="shared" si="39"/>
        <v/>
      </c>
      <c r="AT37" s="99" t="str">
        <f t="shared" si="39"/>
        <v/>
      </c>
      <c r="AU37" s="99" t="str">
        <f t="shared" si="39"/>
        <v/>
      </c>
      <c r="AV37" s="99" t="str">
        <f t="shared" si="40"/>
        <v/>
      </c>
      <c r="AW37" s="99" t="str">
        <f t="shared" si="40"/>
        <v/>
      </c>
      <c r="AX37" s="99" t="str">
        <f t="shared" si="40"/>
        <v/>
      </c>
      <c r="AY37" s="99"/>
      <c r="AZ37" s="99" t="str">
        <f t="shared" si="41"/>
        <v/>
      </c>
      <c r="BA37" s="99" t="str">
        <f t="shared" si="41"/>
        <v/>
      </c>
      <c r="BB37" s="100"/>
      <c r="BD37" s="4" t="str">
        <f t="shared" si="42"/>
        <v/>
      </c>
      <c r="BE37" s="4" t="str">
        <f t="shared" si="42"/>
        <v/>
      </c>
      <c r="BF37" s="4" t="str">
        <f t="shared" si="42"/>
        <v/>
      </c>
      <c r="BG37" s="4" t="str">
        <f t="shared" si="42"/>
        <v/>
      </c>
      <c r="BH37" s="4" t="str">
        <f t="shared" si="42"/>
        <v/>
      </c>
      <c r="BI37" s="4" t="str">
        <f t="shared" si="42"/>
        <v/>
      </c>
      <c r="BJ37" s="4" t="str">
        <f t="shared" si="42"/>
        <v/>
      </c>
      <c r="BK37" s="4" t="str">
        <f t="shared" si="42"/>
        <v/>
      </c>
      <c r="BL37" s="4" t="str">
        <f t="shared" si="42"/>
        <v/>
      </c>
      <c r="BM37" s="4" t="str">
        <f t="shared" si="42"/>
        <v/>
      </c>
      <c r="BN37" s="4" t="str">
        <f t="shared" si="42"/>
        <v/>
      </c>
      <c r="BO37" s="4" t="str">
        <f t="shared" si="42"/>
        <v/>
      </c>
      <c r="BP37" s="4" t="str">
        <f t="shared" si="42"/>
        <v/>
      </c>
      <c r="BQ37" s="4" t="str">
        <f t="shared" si="42"/>
        <v/>
      </c>
      <c r="BR37" s="4" t="str">
        <f t="shared" si="42"/>
        <v/>
      </c>
      <c r="BS37" s="4" t="str">
        <f t="shared" si="42"/>
        <v/>
      </c>
      <c r="BT37" s="4" t="str">
        <f t="shared" si="43"/>
        <v/>
      </c>
      <c r="BU37" s="4" t="str">
        <f t="shared" si="43"/>
        <v/>
      </c>
      <c r="BV37" s="4" t="str">
        <f t="shared" si="43"/>
        <v/>
      </c>
      <c r="BW37" s="4"/>
      <c r="BX37" s="4" t="str">
        <f t="shared" si="44"/>
        <v/>
      </c>
      <c r="BY37" s="4" t="str">
        <f t="shared" si="44"/>
        <v/>
      </c>
    </row>
    <row r="38" spans="1:78" ht="17" hidden="1" customHeight="1" x14ac:dyDescent="0.35">
      <c r="A38" t="s">
        <v>119</v>
      </c>
      <c r="B38" s="4"/>
      <c r="C38" s="4"/>
      <c r="D38" s="4"/>
      <c r="E38" s="6">
        <f t="shared" si="38"/>
        <v>0</v>
      </c>
      <c r="F38" s="4"/>
      <c r="G38" s="4"/>
      <c r="H38" s="5"/>
      <c r="I38" s="5"/>
      <c r="J38" s="5"/>
      <c r="K38" s="5"/>
      <c r="L38" s="5"/>
      <c r="M38" s="5"/>
      <c r="N38" s="5"/>
      <c r="O38" s="5"/>
      <c r="P38" s="5"/>
      <c r="Q38" s="5"/>
      <c r="R38" s="5"/>
      <c r="S38" s="5"/>
      <c r="T38" s="5"/>
      <c r="U38" s="5"/>
      <c r="V38" s="5"/>
      <c r="W38" s="5"/>
      <c r="X38" s="5"/>
      <c r="Y38" s="5"/>
      <c r="Z38" s="5"/>
      <c r="AA38" s="5"/>
      <c r="AB38" s="5"/>
      <c r="AC38" s="5"/>
      <c r="AD38" s="18"/>
      <c r="AF38" s="4" t="str">
        <f t="shared" si="39"/>
        <v/>
      </c>
      <c r="AG38" s="4" t="str">
        <f t="shared" si="39"/>
        <v/>
      </c>
      <c r="AH38" s="4" t="str">
        <f t="shared" si="39"/>
        <v/>
      </c>
      <c r="AI38" s="4" t="str">
        <f t="shared" si="39"/>
        <v/>
      </c>
      <c r="AJ38" s="4" t="str">
        <f t="shared" si="39"/>
        <v/>
      </c>
      <c r="AK38" s="4" t="str">
        <f t="shared" si="39"/>
        <v/>
      </c>
      <c r="AL38" s="99" t="str">
        <f t="shared" si="39"/>
        <v/>
      </c>
      <c r="AM38" s="99" t="str">
        <f t="shared" si="39"/>
        <v/>
      </c>
      <c r="AN38" s="99" t="str">
        <f t="shared" si="39"/>
        <v/>
      </c>
      <c r="AO38" s="99" t="str">
        <f t="shared" si="39"/>
        <v/>
      </c>
      <c r="AP38" s="99" t="str">
        <f t="shared" si="39"/>
        <v/>
      </c>
      <c r="AQ38" s="99" t="str">
        <f t="shared" si="39"/>
        <v/>
      </c>
      <c r="AR38" s="99" t="str">
        <f t="shared" si="39"/>
        <v/>
      </c>
      <c r="AS38" s="99" t="str">
        <f t="shared" si="39"/>
        <v/>
      </c>
      <c r="AT38" s="99" t="str">
        <f t="shared" si="39"/>
        <v/>
      </c>
      <c r="AU38" s="99" t="str">
        <f t="shared" si="39"/>
        <v/>
      </c>
      <c r="AV38" s="99" t="str">
        <f t="shared" si="40"/>
        <v/>
      </c>
      <c r="AW38" s="99" t="str">
        <f t="shared" si="40"/>
        <v/>
      </c>
      <c r="AX38" s="99" t="str">
        <f t="shared" si="40"/>
        <v/>
      </c>
      <c r="AY38" s="99"/>
      <c r="AZ38" s="99" t="str">
        <f t="shared" si="41"/>
        <v/>
      </c>
      <c r="BA38" s="99" t="str">
        <f t="shared" si="41"/>
        <v/>
      </c>
      <c r="BB38" s="100"/>
      <c r="BD38" s="4" t="str">
        <f t="shared" si="42"/>
        <v/>
      </c>
      <c r="BE38" s="4" t="str">
        <f t="shared" si="42"/>
        <v/>
      </c>
      <c r="BF38" s="4" t="str">
        <f t="shared" si="42"/>
        <v/>
      </c>
      <c r="BG38" s="4" t="str">
        <f t="shared" si="42"/>
        <v/>
      </c>
      <c r="BH38" s="4" t="str">
        <f t="shared" si="42"/>
        <v/>
      </c>
      <c r="BI38" s="4" t="str">
        <f t="shared" si="42"/>
        <v/>
      </c>
      <c r="BJ38" s="4" t="str">
        <f t="shared" si="42"/>
        <v/>
      </c>
      <c r="BK38" s="4" t="str">
        <f t="shared" si="42"/>
        <v/>
      </c>
      <c r="BL38" s="4" t="str">
        <f t="shared" si="42"/>
        <v/>
      </c>
      <c r="BM38" s="4" t="str">
        <f t="shared" si="42"/>
        <v/>
      </c>
      <c r="BN38" s="4" t="str">
        <f t="shared" si="42"/>
        <v/>
      </c>
      <c r="BO38" s="4" t="str">
        <f t="shared" si="42"/>
        <v/>
      </c>
      <c r="BP38" s="4" t="str">
        <f t="shared" si="42"/>
        <v/>
      </c>
      <c r="BQ38" s="4" t="str">
        <f t="shared" si="42"/>
        <v/>
      </c>
      <c r="BR38" s="4" t="str">
        <f t="shared" si="42"/>
        <v/>
      </c>
      <c r="BS38" s="4" t="str">
        <f t="shared" si="42"/>
        <v/>
      </c>
      <c r="BT38" s="4" t="str">
        <f t="shared" si="43"/>
        <v/>
      </c>
      <c r="BU38" s="4" t="str">
        <f t="shared" si="43"/>
        <v/>
      </c>
      <c r="BV38" s="4" t="str">
        <f t="shared" si="43"/>
        <v/>
      </c>
      <c r="BW38" s="4"/>
      <c r="BX38" s="4" t="str">
        <f t="shared" si="44"/>
        <v/>
      </c>
      <c r="BY38" s="4" t="str">
        <f t="shared" si="44"/>
        <v/>
      </c>
    </row>
    <row r="39" spans="1:78" ht="17" hidden="1" customHeight="1" x14ac:dyDescent="0.35">
      <c r="A39" t="s">
        <v>121</v>
      </c>
      <c r="B39" s="4"/>
      <c r="C39" s="4"/>
      <c r="D39" s="4"/>
      <c r="E39" s="6">
        <f t="shared" si="38"/>
        <v>0</v>
      </c>
      <c r="F39" s="4"/>
      <c r="G39" s="4"/>
      <c r="H39" s="5"/>
      <c r="I39" s="5"/>
      <c r="J39" s="5"/>
      <c r="K39" s="5"/>
      <c r="L39" s="5"/>
      <c r="M39" s="5"/>
      <c r="N39" s="5"/>
      <c r="O39" s="5"/>
      <c r="P39" s="5"/>
      <c r="Q39" s="5"/>
      <c r="R39" s="5"/>
      <c r="S39" s="5"/>
      <c r="T39" s="5"/>
      <c r="U39" s="5"/>
      <c r="V39" s="5"/>
      <c r="W39" s="5"/>
      <c r="X39" s="5"/>
      <c r="Y39" s="5"/>
      <c r="Z39" s="5"/>
      <c r="AA39" s="5"/>
      <c r="AB39" s="5"/>
      <c r="AC39" s="5"/>
      <c r="AD39" s="18"/>
      <c r="AF39" s="4" t="str">
        <f t="shared" si="39"/>
        <v/>
      </c>
      <c r="AG39" s="4" t="str">
        <f t="shared" si="39"/>
        <v/>
      </c>
      <c r="AH39" s="4" t="str">
        <f t="shared" si="39"/>
        <v/>
      </c>
      <c r="AI39" s="4" t="str">
        <f t="shared" si="39"/>
        <v/>
      </c>
      <c r="AJ39" s="4" t="str">
        <f t="shared" si="39"/>
        <v/>
      </c>
      <c r="AK39" s="4" t="str">
        <f t="shared" si="39"/>
        <v/>
      </c>
      <c r="AL39" s="99" t="str">
        <f t="shared" si="39"/>
        <v/>
      </c>
      <c r="AM39" s="99" t="str">
        <f t="shared" si="39"/>
        <v/>
      </c>
      <c r="AN39" s="99" t="str">
        <f t="shared" si="39"/>
        <v/>
      </c>
      <c r="AO39" s="99" t="str">
        <f t="shared" si="39"/>
        <v/>
      </c>
      <c r="AP39" s="99" t="str">
        <f t="shared" si="39"/>
        <v/>
      </c>
      <c r="AQ39" s="99" t="str">
        <f t="shared" si="39"/>
        <v/>
      </c>
      <c r="AR39" s="99" t="str">
        <f t="shared" si="39"/>
        <v/>
      </c>
      <c r="AS39" s="99" t="str">
        <f t="shared" si="39"/>
        <v/>
      </c>
      <c r="AT39" s="99" t="str">
        <f t="shared" si="39"/>
        <v/>
      </c>
      <c r="AU39" s="99" t="str">
        <f t="shared" si="39"/>
        <v/>
      </c>
      <c r="AV39" s="99" t="str">
        <f t="shared" si="40"/>
        <v/>
      </c>
      <c r="AW39" s="99" t="str">
        <f t="shared" si="40"/>
        <v/>
      </c>
      <c r="AX39" s="99" t="str">
        <f t="shared" si="40"/>
        <v/>
      </c>
      <c r="AY39" s="99"/>
      <c r="AZ39" s="99" t="str">
        <f t="shared" si="41"/>
        <v/>
      </c>
      <c r="BA39" s="99" t="str">
        <f t="shared" si="41"/>
        <v/>
      </c>
      <c r="BB39" s="100"/>
      <c r="BD39" s="4" t="str">
        <f t="shared" si="42"/>
        <v/>
      </c>
      <c r="BE39" s="4" t="str">
        <f t="shared" si="42"/>
        <v/>
      </c>
      <c r="BF39" s="4" t="str">
        <f t="shared" si="42"/>
        <v/>
      </c>
      <c r="BG39" s="4" t="str">
        <f t="shared" si="42"/>
        <v/>
      </c>
      <c r="BH39" s="4" t="str">
        <f t="shared" si="42"/>
        <v/>
      </c>
      <c r="BI39" s="4" t="str">
        <f t="shared" si="42"/>
        <v/>
      </c>
      <c r="BJ39" s="4" t="str">
        <f t="shared" si="42"/>
        <v/>
      </c>
      <c r="BK39" s="4" t="str">
        <f t="shared" si="42"/>
        <v/>
      </c>
      <c r="BL39" s="4" t="str">
        <f t="shared" si="42"/>
        <v/>
      </c>
      <c r="BM39" s="4" t="str">
        <f t="shared" si="42"/>
        <v/>
      </c>
      <c r="BN39" s="4" t="str">
        <f t="shared" si="42"/>
        <v/>
      </c>
      <c r="BO39" s="4" t="str">
        <f t="shared" si="42"/>
        <v/>
      </c>
      <c r="BP39" s="4" t="str">
        <f t="shared" si="42"/>
        <v/>
      </c>
      <c r="BQ39" s="4" t="str">
        <f t="shared" si="42"/>
        <v/>
      </c>
      <c r="BR39" s="4" t="str">
        <f t="shared" si="42"/>
        <v/>
      </c>
      <c r="BS39" s="4" t="str">
        <f t="shared" si="42"/>
        <v/>
      </c>
      <c r="BT39" s="4" t="str">
        <f t="shared" si="43"/>
        <v/>
      </c>
      <c r="BU39" s="4" t="str">
        <f t="shared" si="43"/>
        <v/>
      </c>
      <c r="BV39" s="4" t="str">
        <f t="shared" si="43"/>
        <v/>
      </c>
      <c r="BW39" s="4"/>
      <c r="BX39" s="4" t="str">
        <f t="shared" si="44"/>
        <v/>
      </c>
      <c r="BY39" s="4" t="str">
        <f t="shared" si="44"/>
        <v/>
      </c>
    </row>
    <row r="40" spans="1:78" ht="17" hidden="1" customHeight="1" x14ac:dyDescent="0.35">
      <c r="A40" t="s">
        <v>258</v>
      </c>
      <c r="B40" s="4"/>
      <c r="C40" s="4"/>
      <c r="D40" s="4"/>
      <c r="E40" s="6">
        <f t="shared" si="38"/>
        <v>0</v>
      </c>
      <c r="F40" s="4"/>
      <c r="G40" s="4"/>
      <c r="H40" s="5"/>
      <c r="I40" s="5"/>
      <c r="J40" s="5"/>
      <c r="K40" s="5"/>
      <c r="L40" s="5"/>
      <c r="M40" s="5"/>
      <c r="N40" s="5"/>
      <c r="O40" s="5"/>
      <c r="P40" s="5"/>
      <c r="Q40" s="5"/>
      <c r="R40" s="5"/>
      <c r="S40" s="5"/>
      <c r="T40" s="5"/>
      <c r="U40" s="5"/>
      <c r="V40" s="5"/>
      <c r="W40" s="5"/>
      <c r="X40" s="5"/>
      <c r="Y40" s="5"/>
      <c r="Z40" s="5"/>
      <c r="AA40" s="5"/>
      <c r="AB40" s="5"/>
      <c r="AC40" s="5"/>
      <c r="AD40" s="18"/>
      <c r="AF40" s="4" t="str">
        <f t="shared" si="39"/>
        <v/>
      </c>
      <c r="AG40" s="4" t="str">
        <f t="shared" si="39"/>
        <v/>
      </c>
      <c r="AH40" s="4" t="str">
        <f t="shared" si="39"/>
        <v/>
      </c>
      <c r="AI40" s="4" t="str">
        <f t="shared" si="39"/>
        <v/>
      </c>
      <c r="AJ40" s="4" t="str">
        <f t="shared" si="39"/>
        <v/>
      </c>
      <c r="AK40" s="4" t="str">
        <f t="shared" si="39"/>
        <v/>
      </c>
      <c r="AL40" s="99" t="str">
        <f t="shared" si="39"/>
        <v/>
      </c>
      <c r="AM40" s="99" t="str">
        <f t="shared" si="39"/>
        <v/>
      </c>
      <c r="AN40" s="99" t="str">
        <f t="shared" si="39"/>
        <v/>
      </c>
      <c r="AO40" s="99" t="str">
        <f t="shared" si="39"/>
        <v/>
      </c>
      <c r="AP40" s="99" t="str">
        <f t="shared" si="39"/>
        <v/>
      </c>
      <c r="AQ40" s="99" t="str">
        <f t="shared" si="39"/>
        <v/>
      </c>
      <c r="AR40" s="99" t="str">
        <f t="shared" si="39"/>
        <v/>
      </c>
      <c r="AS40" s="99" t="str">
        <f t="shared" si="39"/>
        <v/>
      </c>
      <c r="AT40" s="99" t="str">
        <f t="shared" si="39"/>
        <v/>
      </c>
      <c r="AU40" s="99" t="str">
        <f t="shared" si="39"/>
        <v/>
      </c>
      <c r="AV40" s="99" t="str">
        <f t="shared" si="40"/>
        <v/>
      </c>
      <c r="AW40" s="99" t="str">
        <f t="shared" si="40"/>
        <v/>
      </c>
      <c r="AX40" s="99" t="str">
        <f t="shared" si="40"/>
        <v/>
      </c>
      <c r="AY40" s="99"/>
      <c r="AZ40" s="99" t="str">
        <f t="shared" si="41"/>
        <v/>
      </c>
      <c r="BA40" s="99" t="str">
        <f t="shared" si="41"/>
        <v/>
      </c>
      <c r="BB40" s="100"/>
      <c r="BD40" s="4" t="str">
        <f t="shared" si="42"/>
        <v/>
      </c>
      <c r="BE40" s="4" t="str">
        <f t="shared" si="42"/>
        <v/>
      </c>
      <c r="BF40" s="4" t="str">
        <f t="shared" si="42"/>
        <v/>
      </c>
      <c r="BG40" s="4" t="str">
        <f t="shared" si="42"/>
        <v/>
      </c>
      <c r="BH40" s="4" t="str">
        <f t="shared" si="42"/>
        <v/>
      </c>
      <c r="BI40" s="4" t="str">
        <f t="shared" si="42"/>
        <v/>
      </c>
      <c r="BJ40" s="4" t="str">
        <f t="shared" si="42"/>
        <v/>
      </c>
      <c r="BK40" s="4" t="str">
        <f t="shared" si="42"/>
        <v/>
      </c>
      <c r="BL40" s="4" t="str">
        <f t="shared" si="42"/>
        <v/>
      </c>
      <c r="BM40" s="4" t="str">
        <f t="shared" si="42"/>
        <v/>
      </c>
      <c r="BN40" s="4" t="str">
        <f t="shared" si="42"/>
        <v/>
      </c>
      <c r="BO40" s="4" t="str">
        <f t="shared" si="42"/>
        <v/>
      </c>
      <c r="BP40" s="4" t="str">
        <f t="shared" si="42"/>
        <v/>
      </c>
      <c r="BQ40" s="4" t="str">
        <f t="shared" si="42"/>
        <v/>
      </c>
      <c r="BR40" s="4" t="str">
        <f t="shared" si="42"/>
        <v/>
      </c>
      <c r="BS40" s="4" t="str">
        <f t="shared" si="42"/>
        <v/>
      </c>
      <c r="BT40" s="4" t="str">
        <f t="shared" si="43"/>
        <v/>
      </c>
      <c r="BU40" s="4" t="str">
        <f t="shared" si="43"/>
        <v/>
      </c>
      <c r="BV40" s="4" t="str">
        <f t="shared" si="43"/>
        <v/>
      </c>
      <c r="BW40" s="4"/>
      <c r="BX40" s="4" t="str">
        <f t="shared" si="44"/>
        <v/>
      </c>
      <c r="BY40" s="4" t="str">
        <f t="shared" si="44"/>
        <v/>
      </c>
    </row>
    <row r="41" spans="1:78" ht="17" hidden="1" customHeight="1" x14ac:dyDescent="0.35">
      <c r="A41" t="s">
        <v>260</v>
      </c>
      <c r="B41" s="4"/>
      <c r="C41" s="4"/>
      <c r="D41" s="4"/>
      <c r="E41" s="6">
        <f t="shared" si="38"/>
        <v>0</v>
      </c>
      <c r="F41" s="4"/>
      <c r="G41" s="4"/>
      <c r="H41" s="5"/>
      <c r="I41" s="5"/>
      <c r="J41" s="5"/>
      <c r="K41" s="5"/>
      <c r="L41" s="5"/>
      <c r="M41" s="5"/>
      <c r="N41" s="5"/>
      <c r="O41" s="5"/>
      <c r="P41" s="5"/>
      <c r="Q41" s="5"/>
      <c r="R41" s="5"/>
      <c r="S41" s="5"/>
      <c r="T41" s="5"/>
      <c r="U41" s="5"/>
      <c r="V41" s="5"/>
      <c r="W41" s="5"/>
      <c r="X41" s="5"/>
      <c r="Y41" s="5"/>
      <c r="Z41" s="5"/>
      <c r="AA41" s="5"/>
      <c r="AB41" s="5"/>
      <c r="AC41" s="5"/>
      <c r="AD41" s="18"/>
      <c r="AF41" s="4" t="str">
        <f t="shared" si="39"/>
        <v/>
      </c>
      <c r="AG41" s="4" t="str">
        <f t="shared" si="39"/>
        <v/>
      </c>
      <c r="AH41" s="4" t="str">
        <f t="shared" si="39"/>
        <v/>
      </c>
      <c r="AI41" s="4" t="str">
        <f t="shared" si="39"/>
        <v/>
      </c>
      <c r="AJ41" s="4" t="str">
        <f t="shared" si="39"/>
        <v/>
      </c>
      <c r="AK41" s="4" t="str">
        <f t="shared" si="39"/>
        <v/>
      </c>
      <c r="AL41" s="99" t="str">
        <f t="shared" si="39"/>
        <v/>
      </c>
      <c r="AM41" s="99" t="str">
        <f t="shared" si="39"/>
        <v/>
      </c>
      <c r="AN41" s="99" t="str">
        <f t="shared" si="39"/>
        <v/>
      </c>
      <c r="AO41" s="99" t="str">
        <f t="shared" si="39"/>
        <v/>
      </c>
      <c r="AP41" s="99" t="str">
        <f t="shared" si="39"/>
        <v/>
      </c>
      <c r="AQ41" s="99" t="str">
        <f t="shared" si="39"/>
        <v/>
      </c>
      <c r="AR41" s="99" t="str">
        <f t="shared" si="39"/>
        <v/>
      </c>
      <c r="AS41" s="99" t="str">
        <f t="shared" si="39"/>
        <v/>
      </c>
      <c r="AT41" s="99" t="str">
        <f t="shared" si="39"/>
        <v/>
      </c>
      <c r="AU41" s="99" t="str">
        <f t="shared" si="39"/>
        <v/>
      </c>
      <c r="AV41" s="99" t="str">
        <f t="shared" si="40"/>
        <v/>
      </c>
      <c r="AW41" s="99" t="str">
        <f t="shared" si="40"/>
        <v/>
      </c>
      <c r="AX41" s="99" t="str">
        <f t="shared" si="40"/>
        <v/>
      </c>
      <c r="AY41" s="99"/>
      <c r="AZ41" s="99" t="str">
        <f t="shared" si="41"/>
        <v/>
      </c>
      <c r="BA41" s="99" t="str">
        <f t="shared" si="41"/>
        <v/>
      </c>
      <c r="BB41" s="100"/>
      <c r="BD41" s="4" t="str">
        <f t="shared" si="42"/>
        <v/>
      </c>
      <c r="BE41" s="4" t="str">
        <f t="shared" si="42"/>
        <v/>
      </c>
      <c r="BF41" s="4" t="str">
        <f t="shared" si="42"/>
        <v/>
      </c>
      <c r="BG41" s="4" t="str">
        <f t="shared" si="42"/>
        <v/>
      </c>
      <c r="BH41" s="4" t="str">
        <f t="shared" si="42"/>
        <v/>
      </c>
      <c r="BI41" s="4" t="str">
        <f t="shared" si="42"/>
        <v/>
      </c>
      <c r="BJ41" s="4" t="str">
        <f t="shared" si="42"/>
        <v/>
      </c>
      <c r="BK41" s="4" t="str">
        <f t="shared" si="42"/>
        <v/>
      </c>
      <c r="BL41" s="4" t="str">
        <f t="shared" si="42"/>
        <v/>
      </c>
      <c r="BM41" s="4" t="str">
        <f t="shared" si="42"/>
        <v/>
      </c>
      <c r="BN41" s="4" t="str">
        <f t="shared" si="42"/>
        <v/>
      </c>
      <c r="BO41" s="4" t="str">
        <f t="shared" si="42"/>
        <v/>
      </c>
      <c r="BP41" s="4" t="str">
        <f t="shared" si="42"/>
        <v/>
      </c>
      <c r="BQ41" s="4" t="str">
        <f t="shared" si="42"/>
        <v/>
      </c>
      <c r="BR41" s="4" t="str">
        <f t="shared" si="42"/>
        <v/>
      </c>
      <c r="BS41" s="4" t="str">
        <f t="shared" si="42"/>
        <v/>
      </c>
      <c r="BT41" s="4" t="str">
        <f t="shared" si="43"/>
        <v/>
      </c>
      <c r="BU41" s="4" t="str">
        <f t="shared" si="43"/>
        <v/>
      </c>
      <c r="BV41" s="4" t="str">
        <f t="shared" si="43"/>
        <v/>
      </c>
      <c r="BW41" s="4"/>
      <c r="BX41" s="4" t="str">
        <f t="shared" si="44"/>
        <v/>
      </c>
      <c r="BY41" s="4" t="str">
        <f t="shared" si="44"/>
        <v/>
      </c>
    </row>
    <row r="42" spans="1:78" ht="17" hidden="1" customHeight="1" x14ac:dyDescent="0.35">
      <c r="A42" t="s">
        <v>123</v>
      </c>
      <c r="B42" s="4"/>
      <c r="C42" s="4"/>
      <c r="D42" s="4"/>
      <c r="E42" s="6">
        <f t="shared" si="38"/>
        <v>0</v>
      </c>
      <c r="F42" s="4"/>
      <c r="G42" s="4"/>
      <c r="H42" s="5"/>
      <c r="I42" s="5"/>
      <c r="J42" s="5"/>
      <c r="K42" s="5"/>
      <c r="L42" s="5"/>
      <c r="M42" s="5"/>
      <c r="N42" s="5"/>
      <c r="O42" s="5"/>
      <c r="P42" s="5"/>
      <c r="Q42" s="5"/>
      <c r="R42" s="5"/>
      <c r="S42" s="5"/>
      <c r="T42" s="5"/>
      <c r="U42" s="5"/>
      <c r="V42" s="5"/>
      <c r="W42" s="5"/>
      <c r="X42" s="5"/>
      <c r="Y42" s="5"/>
      <c r="Z42" s="5"/>
      <c r="AA42" s="5"/>
      <c r="AB42" s="5"/>
      <c r="AC42" s="5"/>
      <c r="AD42" s="18"/>
      <c r="AF42" s="4" t="str">
        <f t="shared" si="39"/>
        <v/>
      </c>
      <c r="AG42" s="4" t="str">
        <f t="shared" si="39"/>
        <v/>
      </c>
      <c r="AH42" s="4" t="str">
        <f t="shared" si="39"/>
        <v/>
      </c>
      <c r="AI42" s="4" t="str">
        <f t="shared" si="39"/>
        <v/>
      </c>
      <c r="AJ42" s="4" t="str">
        <f t="shared" si="39"/>
        <v/>
      </c>
      <c r="AK42" s="4" t="str">
        <f t="shared" si="39"/>
        <v/>
      </c>
      <c r="AL42" s="99" t="str">
        <f t="shared" si="39"/>
        <v/>
      </c>
      <c r="AM42" s="99" t="str">
        <f t="shared" si="39"/>
        <v/>
      </c>
      <c r="AN42" s="99" t="str">
        <f t="shared" si="39"/>
        <v/>
      </c>
      <c r="AO42" s="99" t="str">
        <f t="shared" si="39"/>
        <v/>
      </c>
      <c r="AP42" s="99" t="str">
        <f t="shared" si="39"/>
        <v/>
      </c>
      <c r="AQ42" s="99" t="str">
        <f t="shared" si="39"/>
        <v/>
      </c>
      <c r="AR42" s="99" t="str">
        <f t="shared" si="39"/>
        <v/>
      </c>
      <c r="AS42" s="99" t="str">
        <f t="shared" si="39"/>
        <v/>
      </c>
      <c r="AT42" s="99" t="str">
        <f t="shared" si="39"/>
        <v/>
      </c>
      <c r="AU42" s="99" t="str">
        <f t="shared" si="39"/>
        <v/>
      </c>
      <c r="AV42" s="99" t="str">
        <f t="shared" si="40"/>
        <v/>
      </c>
      <c r="AW42" s="99" t="str">
        <f t="shared" si="40"/>
        <v/>
      </c>
      <c r="AX42" s="99" t="str">
        <f t="shared" si="40"/>
        <v/>
      </c>
      <c r="AY42" s="99"/>
      <c r="AZ42" s="99" t="str">
        <f t="shared" si="41"/>
        <v/>
      </c>
      <c r="BA42" s="99" t="str">
        <f t="shared" si="41"/>
        <v/>
      </c>
      <c r="BB42" s="100"/>
      <c r="BD42" s="4" t="str">
        <f t="shared" si="42"/>
        <v/>
      </c>
      <c r="BE42" s="4" t="str">
        <f t="shared" si="42"/>
        <v/>
      </c>
      <c r="BF42" s="4" t="str">
        <f t="shared" si="42"/>
        <v/>
      </c>
      <c r="BG42" s="4" t="str">
        <f t="shared" si="42"/>
        <v/>
      </c>
      <c r="BH42" s="4" t="str">
        <f t="shared" si="42"/>
        <v/>
      </c>
      <c r="BI42" s="4" t="str">
        <f t="shared" si="42"/>
        <v/>
      </c>
      <c r="BJ42" s="4" t="str">
        <f t="shared" si="42"/>
        <v/>
      </c>
      <c r="BK42" s="4" t="str">
        <f t="shared" si="42"/>
        <v/>
      </c>
      <c r="BL42" s="4" t="str">
        <f t="shared" si="42"/>
        <v/>
      </c>
      <c r="BM42" s="4" t="str">
        <f t="shared" si="42"/>
        <v/>
      </c>
      <c r="BN42" s="4" t="str">
        <f t="shared" si="42"/>
        <v/>
      </c>
      <c r="BO42" s="4" t="str">
        <f t="shared" si="42"/>
        <v/>
      </c>
      <c r="BP42" s="4" t="str">
        <f t="shared" si="42"/>
        <v/>
      </c>
      <c r="BQ42" s="4" t="str">
        <f t="shared" si="42"/>
        <v/>
      </c>
      <c r="BR42" s="4" t="str">
        <f t="shared" si="42"/>
        <v/>
      </c>
      <c r="BS42" s="4" t="str">
        <f t="shared" si="42"/>
        <v/>
      </c>
      <c r="BT42" s="4" t="str">
        <f t="shared" si="43"/>
        <v/>
      </c>
      <c r="BU42" s="4" t="str">
        <f t="shared" si="43"/>
        <v/>
      </c>
      <c r="BV42" s="4" t="str">
        <f t="shared" si="43"/>
        <v/>
      </c>
      <c r="BW42" s="4"/>
      <c r="BX42" s="4" t="str">
        <f t="shared" si="44"/>
        <v/>
      </c>
      <c r="BY42" s="4" t="str">
        <f t="shared" si="44"/>
        <v/>
      </c>
    </row>
    <row r="43" spans="1:78" ht="17" hidden="1" customHeight="1" x14ac:dyDescent="0.35">
      <c r="A43" t="s">
        <v>126</v>
      </c>
      <c r="B43" s="4"/>
      <c r="C43" s="4"/>
      <c r="D43" s="4"/>
      <c r="E43" s="6">
        <f t="shared" si="38"/>
        <v>0</v>
      </c>
      <c r="F43" s="4"/>
      <c r="G43" s="4"/>
      <c r="H43" s="5"/>
      <c r="I43" s="5"/>
      <c r="J43" s="5"/>
      <c r="K43" s="5"/>
      <c r="L43" s="5"/>
      <c r="M43" s="5"/>
      <c r="N43" s="5"/>
      <c r="O43" s="5"/>
      <c r="P43" s="5"/>
      <c r="Q43" s="5"/>
      <c r="R43" s="5"/>
      <c r="S43" s="5"/>
      <c r="T43" s="5"/>
      <c r="U43" s="5"/>
      <c r="V43" s="5"/>
      <c r="W43" s="5"/>
      <c r="X43" s="5"/>
      <c r="Y43" s="5"/>
      <c r="Z43" s="5"/>
      <c r="AA43" s="5"/>
      <c r="AB43" s="5"/>
      <c r="AC43" s="5"/>
      <c r="AD43" s="18"/>
      <c r="AF43" s="4" t="str">
        <f t="shared" si="39"/>
        <v/>
      </c>
      <c r="AG43" s="4" t="str">
        <f t="shared" si="39"/>
        <v/>
      </c>
      <c r="AH43" s="4" t="str">
        <f t="shared" si="39"/>
        <v/>
      </c>
      <c r="AI43" s="4" t="str">
        <f t="shared" si="39"/>
        <v/>
      </c>
      <c r="AJ43" s="4" t="str">
        <f t="shared" si="39"/>
        <v/>
      </c>
      <c r="AK43" s="4" t="str">
        <f t="shared" si="39"/>
        <v/>
      </c>
      <c r="AL43" s="99" t="str">
        <f t="shared" si="39"/>
        <v/>
      </c>
      <c r="AM43" s="99" t="str">
        <f t="shared" si="39"/>
        <v/>
      </c>
      <c r="AN43" s="99" t="str">
        <f t="shared" si="39"/>
        <v/>
      </c>
      <c r="AO43" s="99" t="str">
        <f t="shared" si="39"/>
        <v/>
      </c>
      <c r="AP43" s="99" t="str">
        <f t="shared" si="39"/>
        <v/>
      </c>
      <c r="AQ43" s="99" t="str">
        <f t="shared" si="39"/>
        <v/>
      </c>
      <c r="AR43" s="99" t="str">
        <f t="shared" si="39"/>
        <v/>
      </c>
      <c r="AS43" s="99" t="str">
        <f t="shared" si="39"/>
        <v/>
      </c>
      <c r="AT43" s="99" t="str">
        <f t="shared" si="39"/>
        <v/>
      </c>
      <c r="AU43" s="99" t="str">
        <f t="shared" si="39"/>
        <v/>
      </c>
      <c r="AV43" s="99" t="str">
        <f t="shared" si="40"/>
        <v/>
      </c>
      <c r="AW43" s="99" t="str">
        <f t="shared" si="40"/>
        <v/>
      </c>
      <c r="AX43" s="99" t="str">
        <f t="shared" si="40"/>
        <v/>
      </c>
      <c r="AY43" s="99"/>
      <c r="AZ43" s="99" t="str">
        <f t="shared" si="41"/>
        <v/>
      </c>
      <c r="BA43" s="99" t="str">
        <f t="shared" si="41"/>
        <v/>
      </c>
      <c r="BB43" s="100"/>
      <c r="BD43" s="4" t="str">
        <f t="shared" si="42"/>
        <v/>
      </c>
      <c r="BE43" s="4" t="str">
        <f t="shared" si="42"/>
        <v/>
      </c>
      <c r="BF43" s="4" t="str">
        <f t="shared" si="42"/>
        <v/>
      </c>
      <c r="BG43" s="4" t="str">
        <f t="shared" si="42"/>
        <v/>
      </c>
      <c r="BH43" s="4" t="str">
        <f t="shared" si="42"/>
        <v/>
      </c>
      <c r="BI43" s="4" t="str">
        <f t="shared" si="42"/>
        <v/>
      </c>
      <c r="BJ43" s="4" t="str">
        <f t="shared" si="42"/>
        <v/>
      </c>
      <c r="BK43" s="4" t="str">
        <f t="shared" si="42"/>
        <v/>
      </c>
      <c r="BL43" s="4" t="str">
        <f t="shared" si="42"/>
        <v/>
      </c>
      <c r="BM43" s="4" t="str">
        <f t="shared" si="42"/>
        <v/>
      </c>
      <c r="BN43" s="4" t="str">
        <f t="shared" si="42"/>
        <v/>
      </c>
      <c r="BO43" s="4" t="str">
        <f t="shared" si="42"/>
        <v/>
      </c>
      <c r="BP43" s="4" t="str">
        <f t="shared" si="42"/>
        <v/>
      </c>
      <c r="BQ43" s="4" t="str">
        <f t="shared" si="42"/>
        <v/>
      </c>
      <c r="BR43" s="4" t="str">
        <f t="shared" si="42"/>
        <v/>
      </c>
      <c r="BS43" s="4" t="str">
        <f t="shared" si="42"/>
        <v/>
      </c>
      <c r="BT43" s="4" t="str">
        <f t="shared" si="43"/>
        <v/>
      </c>
      <c r="BU43" s="4" t="str">
        <f t="shared" si="43"/>
        <v/>
      </c>
      <c r="BV43" s="4" t="str">
        <f t="shared" si="43"/>
        <v/>
      </c>
      <c r="BW43" s="4"/>
      <c r="BX43" s="4" t="str">
        <f t="shared" si="44"/>
        <v/>
      </c>
      <c r="BY43" s="4" t="str">
        <f t="shared" si="44"/>
        <v/>
      </c>
    </row>
    <row r="44" spans="1:78" ht="17" hidden="1" customHeight="1" x14ac:dyDescent="0.35">
      <c r="A44" t="s">
        <v>128</v>
      </c>
      <c r="B44" s="4"/>
      <c r="C44" s="4"/>
      <c r="D44" s="4"/>
      <c r="E44" s="6">
        <f t="shared" si="38"/>
        <v>0</v>
      </c>
      <c r="F44" s="4"/>
      <c r="G44" s="4"/>
      <c r="H44" s="5"/>
      <c r="I44" s="5"/>
      <c r="J44" s="5"/>
      <c r="K44" s="5"/>
      <c r="L44" s="5"/>
      <c r="M44" s="5"/>
      <c r="N44" s="5"/>
      <c r="O44" s="5"/>
      <c r="P44" s="5"/>
      <c r="Q44" s="5"/>
      <c r="R44" s="5"/>
      <c r="S44" s="5"/>
      <c r="T44" s="5"/>
      <c r="U44" s="5"/>
      <c r="V44" s="5"/>
      <c r="W44" s="5"/>
      <c r="X44" s="5"/>
      <c r="Y44" s="5"/>
      <c r="Z44" s="5"/>
      <c r="AA44" s="5"/>
      <c r="AB44" s="5"/>
      <c r="AC44" s="5"/>
      <c r="AD44" s="18"/>
      <c r="AF44" s="4" t="str">
        <f t="shared" si="39"/>
        <v/>
      </c>
      <c r="AG44" s="4" t="str">
        <f t="shared" si="39"/>
        <v/>
      </c>
      <c r="AH44" s="4" t="str">
        <f t="shared" si="39"/>
        <v/>
      </c>
      <c r="AI44" s="4" t="str">
        <f t="shared" si="39"/>
        <v/>
      </c>
      <c r="AJ44" s="4" t="str">
        <f t="shared" si="39"/>
        <v/>
      </c>
      <c r="AK44" s="4" t="str">
        <f t="shared" si="39"/>
        <v/>
      </c>
      <c r="AL44" s="99" t="str">
        <f t="shared" si="39"/>
        <v/>
      </c>
      <c r="AM44" s="99" t="str">
        <f t="shared" si="39"/>
        <v/>
      </c>
      <c r="AN44" s="99" t="str">
        <f t="shared" si="39"/>
        <v/>
      </c>
      <c r="AO44" s="99" t="str">
        <f t="shared" si="39"/>
        <v/>
      </c>
      <c r="AP44" s="99" t="str">
        <f t="shared" si="39"/>
        <v/>
      </c>
      <c r="AQ44" s="99" t="str">
        <f t="shared" si="39"/>
        <v/>
      </c>
      <c r="AR44" s="99" t="str">
        <f t="shared" si="39"/>
        <v/>
      </c>
      <c r="AS44" s="99" t="str">
        <f t="shared" si="39"/>
        <v/>
      </c>
      <c r="AT44" s="99" t="str">
        <f t="shared" si="39"/>
        <v/>
      </c>
      <c r="AU44" s="99" t="str">
        <f t="shared" si="39"/>
        <v/>
      </c>
      <c r="AV44" s="99" t="str">
        <f t="shared" si="40"/>
        <v/>
      </c>
      <c r="AW44" s="99" t="str">
        <f t="shared" si="40"/>
        <v/>
      </c>
      <c r="AX44" s="99" t="str">
        <f t="shared" si="40"/>
        <v/>
      </c>
      <c r="AY44" s="99"/>
      <c r="AZ44" s="99" t="str">
        <f t="shared" si="41"/>
        <v/>
      </c>
      <c r="BA44" s="99" t="str">
        <f t="shared" si="41"/>
        <v/>
      </c>
      <c r="BB44" s="100"/>
      <c r="BD44" s="4" t="str">
        <f t="shared" si="42"/>
        <v/>
      </c>
      <c r="BE44" s="4" t="str">
        <f t="shared" si="42"/>
        <v/>
      </c>
      <c r="BF44" s="4" t="str">
        <f t="shared" si="42"/>
        <v/>
      </c>
      <c r="BG44" s="4" t="str">
        <f t="shared" si="42"/>
        <v/>
      </c>
      <c r="BH44" s="4" t="str">
        <f t="shared" si="42"/>
        <v/>
      </c>
      <c r="BI44" s="4" t="str">
        <f t="shared" si="42"/>
        <v/>
      </c>
      <c r="BJ44" s="4" t="str">
        <f t="shared" si="42"/>
        <v/>
      </c>
      <c r="BK44" s="4" t="str">
        <f t="shared" si="42"/>
        <v/>
      </c>
      <c r="BL44" s="4" t="str">
        <f t="shared" si="42"/>
        <v/>
      </c>
      <c r="BM44" s="4" t="str">
        <f t="shared" si="42"/>
        <v/>
      </c>
      <c r="BN44" s="4" t="str">
        <f t="shared" si="42"/>
        <v/>
      </c>
      <c r="BO44" s="4" t="str">
        <f t="shared" si="42"/>
        <v/>
      </c>
      <c r="BP44" s="4" t="str">
        <f t="shared" si="42"/>
        <v/>
      </c>
      <c r="BQ44" s="4" t="str">
        <f t="shared" si="42"/>
        <v/>
      </c>
      <c r="BR44" s="4" t="str">
        <f t="shared" si="42"/>
        <v/>
      </c>
      <c r="BS44" s="4" t="str">
        <f t="shared" si="42"/>
        <v/>
      </c>
      <c r="BT44" s="4" t="str">
        <f t="shared" si="43"/>
        <v/>
      </c>
      <c r="BU44" s="4" t="str">
        <f t="shared" si="43"/>
        <v/>
      </c>
      <c r="BV44" s="4" t="str">
        <f t="shared" si="43"/>
        <v/>
      </c>
      <c r="BW44" s="4"/>
      <c r="BX44" s="4" t="str">
        <f t="shared" si="44"/>
        <v/>
      </c>
      <c r="BY44" s="4" t="str">
        <f t="shared" si="44"/>
        <v/>
      </c>
    </row>
    <row r="45" spans="1:78" ht="17" hidden="1" customHeight="1" x14ac:dyDescent="0.35">
      <c r="A45" t="s">
        <v>130</v>
      </c>
      <c r="B45" s="4"/>
      <c r="C45" s="4"/>
      <c r="D45" s="4"/>
      <c r="E45" s="6">
        <f t="shared" si="38"/>
        <v>0</v>
      </c>
      <c r="F45" s="4"/>
      <c r="G45" s="4"/>
      <c r="H45" s="5"/>
      <c r="I45" s="5"/>
      <c r="J45" s="5"/>
      <c r="K45" s="5"/>
      <c r="L45" s="5"/>
      <c r="M45" s="5"/>
      <c r="N45" s="5"/>
      <c r="O45" s="5"/>
      <c r="P45" s="5"/>
      <c r="Q45" s="5"/>
      <c r="R45" s="5"/>
      <c r="S45" s="5"/>
      <c r="T45" s="5"/>
      <c r="U45" s="5"/>
      <c r="V45" s="5"/>
      <c r="W45" s="5"/>
      <c r="X45" s="5"/>
      <c r="Y45" s="5"/>
      <c r="Z45" s="5"/>
      <c r="AA45" s="5"/>
      <c r="AB45" s="5"/>
      <c r="AC45" s="5"/>
      <c r="AD45" s="18"/>
      <c r="AF45" s="4" t="str">
        <f t="shared" si="39"/>
        <v/>
      </c>
      <c r="AG45" s="4" t="str">
        <f t="shared" si="39"/>
        <v/>
      </c>
      <c r="AH45" s="4" t="str">
        <f t="shared" si="39"/>
        <v/>
      </c>
      <c r="AI45" s="4" t="str">
        <f t="shared" si="39"/>
        <v/>
      </c>
      <c r="AJ45" s="4" t="str">
        <f t="shared" si="39"/>
        <v/>
      </c>
      <c r="AK45" s="4" t="str">
        <f t="shared" si="39"/>
        <v/>
      </c>
      <c r="AL45" s="99" t="str">
        <f t="shared" si="39"/>
        <v/>
      </c>
      <c r="AM45" s="99" t="str">
        <f t="shared" si="39"/>
        <v/>
      </c>
      <c r="AN45" s="99" t="str">
        <f t="shared" si="39"/>
        <v/>
      </c>
      <c r="AO45" s="99" t="str">
        <f t="shared" si="39"/>
        <v/>
      </c>
      <c r="AP45" s="99" t="str">
        <f t="shared" si="39"/>
        <v/>
      </c>
      <c r="AQ45" s="99" t="str">
        <f t="shared" si="39"/>
        <v/>
      </c>
      <c r="AR45" s="99" t="str">
        <f t="shared" si="39"/>
        <v/>
      </c>
      <c r="AS45" s="99" t="str">
        <f t="shared" si="39"/>
        <v/>
      </c>
      <c r="AT45" s="99" t="str">
        <f t="shared" si="39"/>
        <v/>
      </c>
      <c r="AU45" s="99" t="str">
        <f t="shared" si="39"/>
        <v/>
      </c>
      <c r="AV45" s="99" t="str">
        <f t="shared" si="40"/>
        <v/>
      </c>
      <c r="AW45" s="99" t="str">
        <f t="shared" si="40"/>
        <v/>
      </c>
      <c r="AX45" s="99" t="str">
        <f t="shared" si="40"/>
        <v/>
      </c>
      <c r="AY45" s="99"/>
      <c r="AZ45" s="99" t="str">
        <f t="shared" si="41"/>
        <v/>
      </c>
      <c r="BA45" s="99" t="str">
        <f t="shared" si="41"/>
        <v/>
      </c>
      <c r="BB45" s="100"/>
      <c r="BD45" s="4" t="str">
        <f t="shared" si="42"/>
        <v/>
      </c>
      <c r="BE45" s="4" t="str">
        <f t="shared" si="42"/>
        <v/>
      </c>
      <c r="BF45" s="4" t="str">
        <f t="shared" si="42"/>
        <v/>
      </c>
      <c r="BG45" s="4" t="str">
        <f t="shared" si="42"/>
        <v/>
      </c>
      <c r="BH45" s="4" t="str">
        <f t="shared" si="42"/>
        <v/>
      </c>
      <c r="BI45" s="4" t="str">
        <f t="shared" si="42"/>
        <v/>
      </c>
      <c r="BJ45" s="4" t="str">
        <f t="shared" si="42"/>
        <v/>
      </c>
      <c r="BK45" s="4" t="str">
        <f t="shared" si="42"/>
        <v/>
      </c>
      <c r="BL45" s="4" t="str">
        <f t="shared" si="42"/>
        <v/>
      </c>
      <c r="BM45" s="4" t="str">
        <f t="shared" si="42"/>
        <v/>
      </c>
      <c r="BN45" s="4" t="str">
        <f t="shared" si="42"/>
        <v/>
      </c>
      <c r="BO45" s="4" t="str">
        <f t="shared" si="42"/>
        <v/>
      </c>
      <c r="BP45" s="4" t="str">
        <f t="shared" si="42"/>
        <v/>
      </c>
      <c r="BQ45" s="4" t="str">
        <f t="shared" si="42"/>
        <v/>
      </c>
      <c r="BR45" s="4" t="str">
        <f t="shared" si="42"/>
        <v/>
      </c>
      <c r="BS45" s="4" t="str">
        <f t="shared" si="42"/>
        <v/>
      </c>
      <c r="BT45" s="4" t="str">
        <f t="shared" si="43"/>
        <v/>
      </c>
      <c r="BU45" s="4" t="str">
        <f t="shared" si="43"/>
        <v/>
      </c>
      <c r="BV45" s="4" t="str">
        <f t="shared" si="43"/>
        <v/>
      </c>
      <c r="BW45" s="4"/>
      <c r="BX45" s="4" t="str">
        <f t="shared" si="44"/>
        <v/>
      </c>
      <c r="BY45" s="4" t="str">
        <f t="shared" si="44"/>
        <v/>
      </c>
    </row>
    <row r="46" spans="1:78" ht="17" hidden="1" customHeight="1" x14ac:dyDescent="0.35">
      <c r="A46" t="s">
        <v>132</v>
      </c>
      <c r="B46" s="4"/>
      <c r="C46" s="4"/>
      <c r="D46" s="4"/>
      <c r="E46" s="6">
        <f t="shared" si="38"/>
        <v>0</v>
      </c>
      <c r="F46" s="4"/>
      <c r="G46" s="4"/>
      <c r="H46" s="5"/>
      <c r="I46" s="5"/>
      <c r="J46" s="5"/>
      <c r="K46" s="5"/>
      <c r="L46" s="5"/>
      <c r="M46" s="5"/>
      <c r="N46" s="5"/>
      <c r="O46" s="5"/>
      <c r="P46" s="5"/>
      <c r="Q46" s="5"/>
      <c r="R46" s="5"/>
      <c r="S46" s="5"/>
      <c r="T46" s="5"/>
      <c r="U46" s="5"/>
      <c r="V46" s="5"/>
      <c r="W46" s="5"/>
      <c r="X46" s="5"/>
      <c r="Y46" s="5"/>
      <c r="Z46" s="5"/>
      <c r="AA46" s="5"/>
      <c r="AB46" s="5"/>
      <c r="AC46" s="5"/>
      <c r="AD46" s="18"/>
      <c r="AF46" s="4" t="str">
        <f t="shared" si="39"/>
        <v/>
      </c>
      <c r="AG46" s="4" t="str">
        <f t="shared" si="39"/>
        <v/>
      </c>
      <c r="AH46" s="4" t="str">
        <f t="shared" si="39"/>
        <v/>
      </c>
      <c r="AI46" s="4" t="str">
        <f t="shared" si="39"/>
        <v/>
      </c>
      <c r="AJ46" s="4" t="str">
        <f t="shared" si="39"/>
        <v/>
      </c>
      <c r="AK46" s="4" t="str">
        <f t="shared" si="39"/>
        <v/>
      </c>
      <c r="AL46" s="99" t="str">
        <f t="shared" si="39"/>
        <v/>
      </c>
      <c r="AM46" s="99" t="str">
        <f t="shared" si="39"/>
        <v/>
      </c>
      <c r="AN46" s="99" t="str">
        <f t="shared" si="39"/>
        <v/>
      </c>
      <c r="AO46" s="99" t="str">
        <f t="shared" si="39"/>
        <v/>
      </c>
      <c r="AP46" s="99" t="str">
        <f t="shared" si="39"/>
        <v/>
      </c>
      <c r="AQ46" s="99" t="str">
        <f t="shared" si="39"/>
        <v/>
      </c>
      <c r="AR46" s="99" t="str">
        <f t="shared" si="39"/>
        <v/>
      </c>
      <c r="AS46" s="99" t="str">
        <f t="shared" si="39"/>
        <v/>
      </c>
      <c r="AT46" s="99" t="str">
        <f t="shared" si="39"/>
        <v/>
      </c>
      <c r="AU46" s="99" t="str">
        <f t="shared" si="39"/>
        <v/>
      </c>
      <c r="AV46" s="99" t="str">
        <f t="shared" si="40"/>
        <v/>
      </c>
      <c r="AW46" s="99" t="str">
        <f t="shared" si="40"/>
        <v/>
      </c>
      <c r="AX46" s="99" t="str">
        <f t="shared" si="40"/>
        <v/>
      </c>
      <c r="AY46" s="99"/>
      <c r="AZ46" s="99" t="str">
        <f t="shared" si="41"/>
        <v/>
      </c>
      <c r="BA46" s="99" t="str">
        <f t="shared" si="41"/>
        <v/>
      </c>
      <c r="BB46" s="100"/>
      <c r="BD46" s="4" t="str">
        <f t="shared" si="42"/>
        <v/>
      </c>
      <c r="BE46" s="4" t="str">
        <f t="shared" si="42"/>
        <v/>
      </c>
      <c r="BF46" s="4" t="str">
        <f t="shared" si="42"/>
        <v/>
      </c>
      <c r="BG46" s="4" t="str">
        <f t="shared" si="42"/>
        <v/>
      </c>
      <c r="BH46" s="4" t="str">
        <f t="shared" si="42"/>
        <v/>
      </c>
      <c r="BI46" s="4" t="str">
        <f t="shared" si="42"/>
        <v/>
      </c>
      <c r="BJ46" s="4" t="str">
        <f t="shared" si="42"/>
        <v/>
      </c>
      <c r="BK46" s="4" t="str">
        <f t="shared" si="42"/>
        <v/>
      </c>
      <c r="BL46" s="4" t="str">
        <f t="shared" si="42"/>
        <v/>
      </c>
      <c r="BM46" s="4" t="str">
        <f t="shared" si="42"/>
        <v/>
      </c>
      <c r="BN46" s="4" t="str">
        <f t="shared" si="42"/>
        <v/>
      </c>
      <c r="BO46" s="4" t="str">
        <f t="shared" si="42"/>
        <v/>
      </c>
      <c r="BP46" s="4" t="str">
        <f t="shared" si="42"/>
        <v/>
      </c>
      <c r="BQ46" s="4" t="str">
        <f t="shared" si="42"/>
        <v/>
      </c>
      <c r="BR46" s="4" t="str">
        <f t="shared" si="42"/>
        <v/>
      </c>
      <c r="BS46" s="4" t="str">
        <f t="shared" si="42"/>
        <v/>
      </c>
      <c r="BT46" s="4" t="str">
        <f t="shared" si="43"/>
        <v/>
      </c>
      <c r="BU46" s="4" t="str">
        <f t="shared" si="43"/>
        <v/>
      </c>
      <c r="BV46" s="4" t="str">
        <f t="shared" si="43"/>
        <v/>
      </c>
      <c r="BW46" s="4"/>
      <c r="BX46" s="4" t="str">
        <f t="shared" si="44"/>
        <v/>
      </c>
      <c r="BY46" s="4" t="str">
        <f t="shared" si="44"/>
        <v/>
      </c>
    </row>
    <row r="47" spans="1:78" ht="17" hidden="1" customHeight="1" x14ac:dyDescent="0.35">
      <c r="A47" t="s">
        <v>134</v>
      </c>
      <c r="B47" s="4"/>
      <c r="C47" s="4"/>
      <c r="D47" s="4"/>
      <c r="E47" s="6">
        <f t="shared" si="38"/>
        <v>0</v>
      </c>
      <c r="F47" s="4"/>
      <c r="G47" s="4"/>
      <c r="H47" s="5"/>
      <c r="I47" s="5"/>
      <c r="J47" s="5"/>
      <c r="K47" s="5"/>
      <c r="L47" s="5"/>
      <c r="M47" s="5"/>
      <c r="N47" s="5"/>
      <c r="O47" s="5"/>
      <c r="P47" s="5"/>
      <c r="Q47" s="5"/>
      <c r="R47" s="5"/>
      <c r="S47" s="5"/>
      <c r="T47" s="5"/>
      <c r="U47" s="5"/>
      <c r="V47" s="5"/>
      <c r="W47" s="5"/>
      <c r="X47" s="5"/>
      <c r="Y47" s="5"/>
      <c r="Z47" s="5"/>
      <c r="AA47" s="5"/>
      <c r="AB47" s="5"/>
      <c r="AC47" s="5"/>
      <c r="AD47" s="18"/>
      <c r="AF47" s="4" t="str">
        <f t="shared" si="39"/>
        <v/>
      </c>
      <c r="AG47" s="4" t="str">
        <f t="shared" si="39"/>
        <v/>
      </c>
      <c r="AH47" s="4" t="str">
        <f t="shared" si="39"/>
        <v/>
      </c>
      <c r="AI47" s="4" t="str">
        <f t="shared" si="39"/>
        <v/>
      </c>
      <c r="AJ47" s="4" t="str">
        <f t="shared" si="39"/>
        <v/>
      </c>
      <c r="AK47" s="4" t="str">
        <f t="shared" si="39"/>
        <v/>
      </c>
      <c r="AL47" s="99" t="str">
        <f t="shared" si="39"/>
        <v/>
      </c>
      <c r="AM47" s="99" t="str">
        <f t="shared" si="39"/>
        <v/>
      </c>
      <c r="AN47" s="99" t="str">
        <f t="shared" si="39"/>
        <v/>
      </c>
      <c r="AO47" s="99" t="str">
        <f t="shared" si="39"/>
        <v/>
      </c>
      <c r="AP47" s="99" t="str">
        <f t="shared" si="39"/>
        <v/>
      </c>
      <c r="AQ47" s="99" t="str">
        <f t="shared" si="39"/>
        <v/>
      </c>
      <c r="AR47" s="99" t="str">
        <f t="shared" si="39"/>
        <v/>
      </c>
      <c r="AS47" s="99" t="str">
        <f t="shared" si="39"/>
        <v/>
      </c>
      <c r="AT47" s="99" t="str">
        <f t="shared" si="39"/>
        <v/>
      </c>
      <c r="AU47" s="99" t="str">
        <f t="shared" si="39"/>
        <v/>
      </c>
      <c r="AV47" s="99" t="str">
        <f t="shared" si="40"/>
        <v/>
      </c>
      <c r="AW47" s="99" t="str">
        <f t="shared" si="40"/>
        <v/>
      </c>
      <c r="AX47" s="99" t="str">
        <f t="shared" si="40"/>
        <v/>
      </c>
      <c r="AY47" s="99"/>
      <c r="AZ47" s="99" t="str">
        <f t="shared" si="41"/>
        <v/>
      </c>
      <c r="BA47" s="99" t="str">
        <f t="shared" si="41"/>
        <v/>
      </c>
      <c r="BB47" s="100"/>
      <c r="BD47" s="4" t="str">
        <f t="shared" si="42"/>
        <v/>
      </c>
      <c r="BE47" s="4" t="str">
        <f t="shared" si="42"/>
        <v/>
      </c>
      <c r="BF47" s="4" t="str">
        <f t="shared" si="42"/>
        <v/>
      </c>
      <c r="BG47" s="4" t="str">
        <f t="shared" si="42"/>
        <v/>
      </c>
      <c r="BH47" s="4" t="str">
        <f t="shared" si="42"/>
        <v/>
      </c>
      <c r="BI47" s="4" t="str">
        <f t="shared" si="42"/>
        <v/>
      </c>
      <c r="BJ47" s="4" t="str">
        <f t="shared" si="42"/>
        <v/>
      </c>
      <c r="BK47" s="4" t="str">
        <f t="shared" si="42"/>
        <v/>
      </c>
      <c r="BL47" s="4" t="str">
        <f t="shared" si="42"/>
        <v/>
      </c>
      <c r="BM47" s="4" t="str">
        <f t="shared" si="42"/>
        <v/>
      </c>
      <c r="BN47" s="4" t="str">
        <f t="shared" si="42"/>
        <v/>
      </c>
      <c r="BO47" s="4" t="str">
        <f t="shared" si="42"/>
        <v/>
      </c>
      <c r="BP47" s="4" t="str">
        <f t="shared" si="42"/>
        <v/>
      </c>
      <c r="BQ47" s="4" t="str">
        <f t="shared" si="42"/>
        <v/>
      </c>
      <c r="BR47" s="4" t="str">
        <f t="shared" si="42"/>
        <v/>
      </c>
      <c r="BS47" s="4" t="str">
        <f t="shared" si="42"/>
        <v/>
      </c>
      <c r="BT47" s="4" t="str">
        <f t="shared" si="43"/>
        <v/>
      </c>
      <c r="BU47" s="4" t="str">
        <f t="shared" si="43"/>
        <v/>
      </c>
      <c r="BV47" s="4" t="str">
        <f t="shared" si="43"/>
        <v/>
      </c>
      <c r="BW47" s="4"/>
      <c r="BX47" s="4" t="str">
        <f t="shared" si="44"/>
        <v/>
      </c>
      <c r="BY47" s="4" t="str">
        <f t="shared" si="44"/>
        <v/>
      </c>
    </row>
    <row r="48" spans="1:78" ht="17" hidden="1" customHeight="1" x14ac:dyDescent="0.35">
      <c r="A48" t="s">
        <v>135</v>
      </c>
      <c r="B48" s="4"/>
      <c r="C48" s="4"/>
      <c r="D48" s="4"/>
      <c r="E48" s="6">
        <f t="shared" si="38"/>
        <v>0</v>
      </c>
      <c r="F48" s="4"/>
      <c r="G48" s="4"/>
      <c r="H48" s="5"/>
      <c r="I48" s="5"/>
      <c r="J48" s="5"/>
      <c r="K48" s="5"/>
      <c r="L48" s="5"/>
      <c r="M48" s="5"/>
      <c r="N48" s="5"/>
      <c r="O48" s="5"/>
      <c r="P48" s="5"/>
      <c r="Q48" s="5"/>
      <c r="R48" s="5"/>
      <c r="S48" s="5"/>
      <c r="T48" s="5"/>
      <c r="U48" s="5"/>
      <c r="V48" s="5"/>
      <c r="W48" s="5"/>
      <c r="X48" s="5"/>
      <c r="Y48" s="5"/>
      <c r="Z48" s="5"/>
      <c r="AA48" s="5"/>
      <c r="AB48" s="5"/>
      <c r="AC48" s="5"/>
      <c r="AD48" s="18"/>
      <c r="AF48" s="4" t="str">
        <f t="shared" si="39"/>
        <v/>
      </c>
      <c r="AG48" s="4" t="str">
        <f t="shared" si="39"/>
        <v/>
      </c>
      <c r="AH48" s="4" t="str">
        <f t="shared" si="39"/>
        <v/>
      </c>
      <c r="AI48" s="4" t="str">
        <f t="shared" si="39"/>
        <v/>
      </c>
      <c r="AJ48" s="4" t="str">
        <f t="shared" si="39"/>
        <v/>
      </c>
      <c r="AK48" s="4" t="str">
        <f t="shared" si="39"/>
        <v/>
      </c>
      <c r="AL48" s="99" t="str">
        <f t="shared" si="39"/>
        <v/>
      </c>
      <c r="AM48" s="99" t="str">
        <f t="shared" si="39"/>
        <v/>
      </c>
      <c r="AN48" s="99" t="str">
        <f t="shared" si="39"/>
        <v/>
      </c>
      <c r="AO48" s="99" t="str">
        <f t="shared" si="39"/>
        <v/>
      </c>
      <c r="AP48" s="99" t="str">
        <f t="shared" si="39"/>
        <v/>
      </c>
      <c r="AQ48" s="99" t="str">
        <f t="shared" si="39"/>
        <v/>
      </c>
      <c r="AR48" s="99" t="str">
        <f t="shared" si="39"/>
        <v/>
      </c>
      <c r="AS48" s="99" t="str">
        <f t="shared" si="39"/>
        <v/>
      </c>
      <c r="AT48" s="99" t="str">
        <f t="shared" si="39"/>
        <v/>
      </c>
      <c r="AU48" s="99" t="str">
        <f t="shared" si="39"/>
        <v/>
      </c>
      <c r="AV48" s="99" t="str">
        <f t="shared" si="40"/>
        <v/>
      </c>
      <c r="AW48" s="99" t="str">
        <f t="shared" si="40"/>
        <v/>
      </c>
      <c r="AX48" s="99" t="str">
        <f t="shared" si="40"/>
        <v/>
      </c>
      <c r="AY48" s="99"/>
      <c r="AZ48" s="99" t="str">
        <f t="shared" si="41"/>
        <v/>
      </c>
      <c r="BA48" s="99" t="str">
        <f t="shared" si="41"/>
        <v/>
      </c>
      <c r="BB48" s="100"/>
      <c r="BD48" s="4" t="str">
        <f t="shared" si="42"/>
        <v/>
      </c>
      <c r="BE48" s="4" t="str">
        <f t="shared" si="42"/>
        <v/>
      </c>
      <c r="BF48" s="4" t="str">
        <f t="shared" si="42"/>
        <v/>
      </c>
      <c r="BG48" s="4" t="str">
        <f t="shared" si="42"/>
        <v/>
      </c>
      <c r="BH48" s="4" t="str">
        <f t="shared" si="42"/>
        <v/>
      </c>
      <c r="BI48" s="4" t="str">
        <f t="shared" si="42"/>
        <v/>
      </c>
      <c r="BJ48" s="4" t="str">
        <f t="shared" si="42"/>
        <v/>
      </c>
      <c r="BK48" s="4" t="str">
        <f t="shared" si="42"/>
        <v/>
      </c>
      <c r="BL48" s="4" t="str">
        <f t="shared" si="42"/>
        <v/>
      </c>
      <c r="BM48" s="4" t="str">
        <f t="shared" si="42"/>
        <v/>
      </c>
      <c r="BN48" s="4" t="str">
        <f t="shared" si="42"/>
        <v/>
      </c>
      <c r="BO48" s="4" t="str">
        <f t="shared" si="42"/>
        <v/>
      </c>
      <c r="BP48" s="4" t="str">
        <f t="shared" si="42"/>
        <v/>
      </c>
      <c r="BQ48" s="4" t="str">
        <f t="shared" si="42"/>
        <v/>
      </c>
      <c r="BR48" s="4" t="str">
        <f t="shared" si="42"/>
        <v/>
      </c>
      <c r="BS48" s="4" t="str">
        <f t="shared" si="42"/>
        <v/>
      </c>
      <c r="BT48" s="4" t="str">
        <f t="shared" si="43"/>
        <v/>
      </c>
      <c r="BU48" s="4" t="str">
        <f t="shared" si="43"/>
        <v/>
      </c>
      <c r="BV48" s="4" t="str">
        <f t="shared" si="43"/>
        <v/>
      </c>
      <c r="BW48" s="4"/>
      <c r="BX48" s="4" t="str">
        <f t="shared" si="44"/>
        <v/>
      </c>
      <c r="BY48" s="4" t="str">
        <f t="shared" si="44"/>
        <v/>
      </c>
    </row>
    <row r="49" spans="1:78" ht="17" hidden="1" customHeight="1" x14ac:dyDescent="0.35">
      <c r="A49" t="s">
        <v>136</v>
      </c>
      <c r="B49" s="4"/>
      <c r="C49" s="4"/>
      <c r="D49" s="4"/>
      <c r="E49" s="6">
        <f t="shared" si="38"/>
        <v>0</v>
      </c>
      <c r="F49" s="4"/>
      <c r="G49" s="4"/>
      <c r="H49" s="5"/>
      <c r="I49" s="5"/>
      <c r="J49" s="5"/>
      <c r="K49" s="5"/>
      <c r="L49" s="5"/>
      <c r="M49" s="5"/>
      <c r="N49" s="5"/>
      <c r="O49" s="5"/>
      <c r="P49" s="5"/>
      <c r="Q49" s="5"/>
      <c r="R49" s="5"/>
      <c r="S49" s="5"/>
      <c r="T49" s="5"/>
      <c r="U49" s="5"/>
      <c r="V49" s="5"/>
      <c r="W49" s="5"/>
      <c r="X49" s="5"/>
      <c r="Y49" s="5"/>
      <c r="Z49" s="5"/>
      <c r="AA49" s="5"/>
      <c r="AB49" s="5"/>
      <c r="AC49" s="5"/>
      <c r="AD49" s="18"/>
      <c r="AF49" s="4" t="str">
        <f t="shared" si="39"/>
        <v/>
      </c>
      <c r="AG49" s="4" t="str">
        <f t="shared" si="39"/>
        <v/>
      </c>
      <c r="AH49" s="4" t="str">
        <f t="shared" si="39"/>
        <v/>
      </c>
      <c r="AI49" s="4" t="str">
        <f t="shared" si="39"/>
        <v/>
      </c>
      <c r="AJ49" s="4" t="str">
        <f t="shared" si="39"/>
        <v/>
      </c>
      <c r="AK49" s="4" t="str">
        <f t="shared" si="39"/>
        <v/>
      </c>
      <c r="AL49" s="99" t="str">
        <f t="shared" si="39"/>
        <v/>
      </c>
      <c r="AM49" s="99" t="str">
        <f t="shared" si="39"/>
        <v/>
      </c>
      <c r="AN49" s="99" t="str">
        <f t="shared" si="39"/>
        <v/>
      </c>
      <c r="AO49" s="99" t="str">
        <f t="shared" si="39"/>
        <v/>
      </c>
      <c r="AP49" s="99" t="str">
        <f t="shared" si="39"/>
        <v/>
      </c>
      <c r="AQ49" s="99" t="str">
        <f t="shared" si="39"/>
        <v/>
      </c>
      <c r="AR49" s="99" t="str">
        <f t="shared" si="39"/>
        <v/>
      </c>
      <c r="AS49" s="99" t="str">
        <f t="shared" si="39"/>
        <v/>
      </c>
      <c r="AT49" s="99" t="str">
        <f t="shared" si="39"/>
        <v/>
      </c>
      <c r="AU49" s="99" t="str">
        <f t="shared" si="39"/>
        <v/>
      </c>
      <c r="AV49" s="99" t="str">
        <f t="shared" si="40"/>
        <v/>
      </c>
      <c r="AW49" s="99" t="str">
        <f t="shared" si="40"/>
        <v/>
      </c>
      <c r="AX49" s="99" t="str">
        <f t="shared" si="40"/>
        <v/>
      </c>
      <c r="AY49" s="99"/>
      <c r="AZ49" s="99" t="str">
        <f t="shared" si="41"/>
        <v/>
      </c>
      <c r="BA49" s="99" t="str">
        <f t="shared" si="41"/>
        <v/>
      </c>
      <c r="BB49" s="100"/>
      <c r="BD49" s="4" t="str">
        <f t="shared" si="42"/>
        <v/>
      </c>
      <c r="BE49" s="4" t="str">
        <f t="shared" si="42"/>
        <v/>
      </c>
      <c r="BF49" s="4" t="str">
        <f t="shared" si="42"/>
        <v/>
      </c>
      <c r="BG49" s="4" t="str">
        <f t="shared" si="42"/>
        <v/>
      </c>
      <c r="BH49" s="4" t="str">
        <f t="shared" si="42"/>
        <v/>
      </c>
      <c r="BI49" s="4" t="str">
        <f t="shared" si="42"/>
        <v/>
      </c>
      <c r="BJ49" s="4" t="str">
        <f t="shared" si="42"/>
        <v/>
      </c>
      <c r="BK49" s="4" t="str">
        <f t="shared" si="42"/>
        <v/>
      </c>
      <c r="BL49" s="4" t="str">
        <f t="shared" si="42"/>
        <v/>
      </c>
      <c r="BM49" s="4" t="str">
        <f t="shared" si="42"/>
        <v/>
      </c>
      <c r="BN49" s="4" t="str">
        <f t="shared" si="42"/>
        <v/>
      </c>
      <c r="BO49" s="4" t="str">
        <f t="shared" si="42"/>
        <v/>
      </c>
      <c r="BP49" s="4" t="str">
        <f t="shared" si="42"/>
        <v/>
      </c>
      <c r="BQ49" s="4" t="str">
        <f t="shared" si="42"/>
        <v/>
      </c>
      <c r="BR49" s="4" t="str">
        <f t="shared" si="42"/>
        <v/>
      </c>
      <c r="BS49" s="4" t="str">
        <f t="shared" si="42"/>
        <v/>
      </c>
      <c r="BT49" s="4" t="str">
        <f t="shared" si="43"/>
        <v/>
      </c>
      <c r="BU49" s="4" t="str">
        <f t="shared" si="43"/>
        <v/>
      </c>
      <c r="BV49" s="4" t="str">
        <f t="shared" si="43"/>
        <v/>
      </c>
      <c r="BW49" s="4"/>
      <c r="BX49" s="4" t="str">
        <f t="shared" si="44"/>
        <v/>
      </c>
      <c r="BY49" s="4" t="str">
        <f t="shared" si="44"/>
        <v/>
      </c>
    </row>
    <row r="50" spans="1:78" ht="17" hidden="1" customHeight="1" x14ac:dyDescent="0.35">
      <c r="A50" t="s">
        <v>137</v>
      </c>
      <c r="B50" s="4"/>
      <c r="C50" s="4"/>
      <c r="D50" s="4"/>
      <c r="E50" s="6">
        <f t="shared" si="38"/>
        <v>0</v>
      </c>
      <c r="F50" s="4"/>
      <c r="G50" s="4"/>
      <c r="H50" s="5"/>
      <c r="I50" s="5"/>
      <c r="J50" s="5"/>
      <c r="K50" s="5"/>
      <c r="L50" s="5"/>
      <c r="M50" s="5"/>
      <c r="N50" s="5"/>
      <c r="O50" s="5"/>
      <c r="P50" s="5"/>
      <c r="Q50" s="5"/>
      <c r="R50" s="5"/>
      <c r="S50" s="5"/>
      <c r="T50" s="5"/>
      <c r="U50" s="5"/>
      <c r="V50" s="5"/>
      <c r="W50" s="5"/>
      <c r="X50" s="5"/>
      <c r="Y50" s="5"/>
      <c r="Z50" s="5"/>
      <c r="AA50" s="5"/>
      <c r="AB50" s="5"/>
      <c r="AC50" s="5"/>
      <c r="AD50" s="18"/>
      <c r="AF50" s="4" t="str">
        <f t="shared" si="39"/>
        <v/>
      </c>
      <c r="AG50" s="4" t="str">
        <f t="shared" si="39"/>
        <v/>
      </c>
      <c r="AH50" s="4" t="str">
        <f t="shared" si="39"/>
        <v/>
      </c>
      <c r="AI50" s="4" t="str">
        <f t="shared" si="39"/>
        <v/>
      </c>
      <c r="AJ50" s="4" t="str">
        <f t="shared" si="39"/>
        <v/>
      </c>
      <c r="AK50" s="4" t="str">
        <f t="shared" si="39"/>
        <v/>
      </c>
      <c r="AL50" s="99" t="str">
        <f t="shared" si="39"/>
        <v/>
      </c>
      <c r="AM50" s="99" t="str">
        <f t="shared" si="39"/>
        <v/>
      </c>
      <c r="AN50" s="99" t="str">
        <f t="shared" si="39"/>
        <v/>
      </c>
      <c r="AO50" s="99" t="str">
        <f t="shared" si="39"/>
        <v/>
      </c>
      <c r="AP50" s="99" t="str">
        <f t="shared" si="39"/>
        <v/>
      </c>
      <c r="AQ50" s="99" t="str">
        <f t="shared" si="39"/>
        <v/>
      </c>
      <c r="AR50" s="99" t="str">
        <f t="shared" si="39"/>
        <v/>
      </c>
      <c r="AS50" s="99" t="str">
        <f t="shared" si="39"/>
        <v/>
      </c>
      <c r="AT50" s="99" t="str">
        <f t="shared" si="39"/>
        <v/>
      </c>
      <c r="AU50" s="99" t="str">
        <f t="shared" si="39"/>
        <v/>
      </c>
      <c r="AV50" s="99" t="str">
        <f t="shared" si="40"/>
        <v/>
      </c>
      <c r="AW50" s="99" t="str">
        <f t="shared" si="40"/>
        <v/>
      </c>
      <c r="AX50" s="99" t="str">
        <f t="shared" si="40"/>
        <v/>
      </c>
      <c r="AY50" s="99"/>
      <c r="AZ50" s="99" t="str">
        <f t="shared" si="41"/>
        <v/>
      </c>
      <c r="BA50" s="99" t="str">
        <f t="shared" si="41"/>
        <v/>
      </c>
      <c r="BB50" s="100"/>
      <c r="BD50" s="4" t="str">
        <f t="shared" si="42"/>
        <v/>
      </c>
      <c r="BE50" s="4" t="str">
        <f t="shared" si="42"/>
        <v/>
      </c>
      <c r="BF50" s="4" t="str">
        <f t="shared" si="42"/>
        <v/>
      </c>
      <c r="BG50" s="4" t="str">
        <f t="shared" si="42"/>
        <v/>
      </c>
      <c r="BH50" s="4" t="str">
        <f t="shared" si="42"/>
        <v/>
      </c>
      <c r="BI50" s="4" t="str">
        <f t="shared" si="42"/>
        <v/>
      </c>
      <c r="BJ50" s="4" t="str">
        <f t="shared" si="42"/>
        <v/>
      </c>
      <c r="BK50" s="4" t="str">
        <f t="shared" si="42"/>
        <v/>
      </c>
      <c r="BL50" s="4" t="str">
        <f t="shared" si="42"/>
        <v/>
      </c>
      <c r="BM50" s="4" t="str">
        <f t="shared" si="42"/>
        <v/>
      </c>
      <c r="BN50" s="4" t="str">
        <f t="shared" si="42"/>
        <v/>
      </c>
      <c r="BO50" s="4" t="str">
        <f t="shared" si="42"/>
        <v/>
      </c>
      <c r="BP50" s="4" t="str">
        <f t="shared" si="42"/>
        <v/>
      </c>
      <c r="BQ50" s="4" t="str">
        <f t="shared" si="42"/>
        <v/>
      </c>
      <c r="BR50" s="4" t="str">
        <f t="shared" si="42"/>
        <v/>
      </c>
      <c r="BS50" s="4" t="str">
        <f t="shared" si="42"/>
        <v/>
      </c>
      <c r="BT50" s="4" t="str">
        <f t="shared" si="43"/>
        <v/>
      </c>
      <c r="BU50" s="4" t="str">
        <f t="shared" si="43"/>
        <v/>
      </c>
      <c r="BV50" s="4" t="str">
        <f t="shared" si="43"/>
        <v/>
      </c>
      <c r="BW50" s="4"/>
      <c r="BX50" s="4" t="str">
        <f t="shared" si="44"/>
        <v/>
      </c>
      <c r="BY50" s="4" t="str">
        <f t="shared" si="44"/>
        <v/>
      </c>
    </row>
    <row r="51" spans="1:78" ht="17" hidden="1" customHeight="1" x14ac:dyDescent="0.35">
      <c r="A51" t="s">
        <v>138</v>
      </c>
      <c r="B51" s="4"/>
      <c r="C51" s="4"/>
      <c r="D51" s="4"/>
      <c r="E51" s="6">
        <f t="shared" si="38"/>
        <v>0</v>
      </c>
      <c r="F51" s="4"/>
      <c r="G51" s="4"/>
      <c r="H51" s="5"/>
      <c r="I51" s="5"/>
      <c r="J51" s="5"/>
      <c r="K51" s="5"/>
      <c r="L51" s="5"/>
      <c r="M51" s="5"/>
      <c r="N51" s="5"/>
      <c r="O51" s="5"/>
      <c r="P51" s="5"/>
      <c r="Q51" s="5"/>
      <c r="R51" s="5"/>
      <c r="S51" s="5"/>
      <c r="T51" s="5"/>
      <c r="U51" s="5"/>
      <c r="V51" s="5"/>
      <c r="W51" s="5"/>
      <c r="X51" s="5"/>
      <c r="Y51" s="5"/>
      <c r="Z51" s="5"/>
      <c r="AA51" s="5"/>
      <c r="AB51" s="5"/>
      <c r="AC51" s="5"/>
      <c r="AD51" s="18"/>
      <c r="AF51" s="4" t="str">
        <f t="shared" si="39"/>
        <v/>
      </c>
      <c r="AG51" s="4" t="str">
        <f t="shared" si="39"/>
        <v/>
      </c>
      <c r="AH51" s="4" t="str">
        <f t="shared" si="39"/>
        <v/>
      </c>
      <c r="AI51" s="4" t="str">
        <f t="shared" si="39"/>
        <v/>
      </c>
      <c r="AJ51" s="4" t="str">
        <f t="shared" si="39"/>
        <v/>
      </c>
      <c r="AK51" s="4" t="str">
        <f t="shared" si="39"/>
        <v/>
      </c>
      <c r="AL51" s="99" t="str">
        <f t="shared" si="39"/>
        <v/>
      </c>
      <c r="AM51" s="99" t="str">
        <f t="shared" si="39"/>
        <v/>
      </c>
      <c r="AN51" s="99" t="str">
        <f t="shared" si="39"/>
        <v/>
      </c>
      <c r="AO51" s="99" t="str">
        <f t="shared" si="39"/>
        <v/>
      </c>
      <c r="AP51" s="99" t="str">
        <f t="shared" si="39"/>
        <v/>
      </c>
      <c r="AQ51" s="99" t="str">
        <f t="shared" si="39"/>
        <v/>
      </c>
      <c r="AR51" s="99" t="str">
        <f t="shared" si="39"/>
        <v/>
      </c>
      <c r="AS51" s="99" t="str">
        <f t="shared" si="39"/>
        <v/>
      </c>
      <c r="AT51" s="99" t="str">
        <f t="shared" si="39"/>
        <v/>
      </c>
      <c r="AU51" s="99" t="str">
        <f t="shared" ref="AU51:AU53" si="45">IF(W51=0,"","*")</f>
        <v/>
      </c>
      <c r="AV51" s="99" t="str">
        <f t="shared" si="40"/>
        <v/>
      </c>
      <c r="AW51" s="99" t="str">
        <f t="shared" si="40"/>
        <v/>
      </c>
      <c r="AX51" s="99" t="str">
        <f t="shared" si="40"/>
        <v/>
      </c>
      <c r="AY51" s="99"/>
      <c r="AZ51" s="99" t="str">
        <f t="shared" si="41"/>
        <v/>
      </c>
      <c r="BA51" s="99" t="str">
        <f t="shared" si="41"/>
        <v/>
      </c>
      <c r="BB51" s="100"/>
      <c r="BD51" s="4" t="str">
        <f t="shared" si="42"/>
        <v/>
      </c>
      <c r="BE51" s="4" t="str">
        <f t="shared" si="42"/>
        <v/>
      </c>
      <c r="BF51" s="4" t="str">
        <f t="shared" si="42"/>
        <v/>
      </c>
      <c r="BG51" s="4" t="str">
        <f t="shared" si="42"/>
        <v/>
      </c>
      <c r="BH51" s="4" t="str">
        <f t="shared" si="42"/>
        <v/>
      </c>
      <c r="BI51" s="4" t="str">
        <f t="shared" si="42"/>
        <v/>
      </c>
      <c r="BJ51" s="4" t="str">
        <f t="shared" si="42"/>
        <v/>
      </c>
      <c r="BK51" s="4" t="str">
        <f t="shared" si="42"/>
        <v/>
      </c>
      <c r="BL51" s="4" t="str">
        <f t="shared" si="42"/>
        <v/>
      </c>
      <c r="BM51" s="4" t="str">
        <f t="shared" si="42"/>
        <v/>
      </c>
      <c r="BN51" s="4" t="str">
        <f t="shared" si="42"/>
        <v/>
      </c>
      <c r="BO51" s="4" t="str">
        <f t="shared" si="42"/>
        <v/>
      </c>
      <c r="BP51" s="4" t="str">
        <f t="shared" si="42"/>
        <v/>
      </c>
      <c r="BQ51" s="4" t="str">
        <f t="shared" si="42"/>
        <v/>
      </c>
      <c r="BR51" s="4" t="str">
        <f t="shared" si="42"/>
        <v/>
      </c>
      <c r="BS51" s="4" t="str">
        <f t="shared" ref="BS51:BS53" si="46">IF(W51=0,"","*")</f>
        <v/>
      </c>
      <c r="BT51" s="4" t="str">
        <f t="shared" si="43"/>
        <v/>
      </c>
      <c r="BU51" s="4" t="str">
        <f t="shared" si="43"/>
        <v/>
      </c>
      <c r="BV51" s="4" t="str">
        <f t="shared" si="43"/>
        <v/>
      </c>
      <c r="BW51" s="4"/>
      <c r="BX51" s="4" t="str">
        <f t="shared" si="44"/>
        <v/>
      </c>
      <c r="BY51" s="4" t="str">
        <f t="shared" si="44"/>
        <v/>
      </c>
    </row>
    <row r="52" spans="1:78" ht="17" hidden="1" customHeight="1" x14ac:dyDescent="0.35">
      <c r="A52" t="s">
        <v>139</v>
      </c>
      <c r="B52" s="4"/>
      <c r="C52" s="4"/>
      <c r="D52" s="4"/>
      <c r="E52" s="6">
        <f t="shared" si="38"/>
        <v>0</v>
      </c>
      <c r="F52" s="4"/>
      <c r="G52" s="4"/>
      <c r="H52" s="5"/>
      <c r="I52" s="5"/>
      <c r="J52" s="5"/>
      <c r="K52" s="5"/>
      <c r="L52" s="5"/>
      <c r="M52" s="5"/>
      <c r="N52" s="5"/>
      <c r="O52" s="5"/>
      <c r="P52" s="5"/>
      <c r="Q52" s="5"/>
      <c r="R52" s="5"/>
      <c r="S52" s="5"/>
      <c r="T52" s="5"/>
      <c r="U52" s="5"/>
      <c r="V52" s="5"/>
      <c r="W52" s="5"/>
      <c r="X52" s="5"/>
      <c r="Y52" s="5"/>
      <c r="Z52" s="5"/>
      <c r="AA52" s="5"/>
      <c r="AB52" s="5"/>
      <c r="AC52" s="5"/>
      <c r="AD52" s="18"/>
      <c r="AF52" s="4" t="str">
        <f t="shared" ref="AF52:AT53" si="47">IF(H52=0,"","*")</f>
        <v/>
      </c>
      <c r="AG52" s="4" t="str">
        <f t="shared" si="47"/>
        <v/>
      </c>
      <c r="AH52" s="4" t="str">
        <f t="shared" si="47"/>
        <v/>
      </c>
      <c r="AI52" s="4" t="str">
        <f t="shared" si="47"/>
        <v/>
      </c>
      <c r="AJ52" s="4" t="str">
        <f t="shared" si="47"/>
        <v/>
      </c>
      <c r="AK52" s="4" t="str">
        <f t="shared" si="47"/>
        <v/>
      </c>
      <c r="AL52" s="99" t="str">
        <f t="shared" si="47"/>
        <v/>
      </c>
      <c r="AM52" s="99" t="str">
        <f t="shared" si="47"/>
        <v/>
      </c>
      <c r="AN52" s="99" t="str">
        <f t="shared" si="47"/>
        <v/>
      </c>
      <c r="AO52" s="99" t="str">
        <f t="shared" si="47"/>
        <v/>
      </c>
      <c r="AP52" s="99" t="str">
        <f t="shared" si="47"/>
        <v/>
      </c>
      <c r="AQ52" s="99" t="str">
        <f t="shared" si="47"/>
        <v/>
      </c>
      <c r="AR52" s="99" t="str">
        <f t="shared" si="47"/>
        <v/>
      </c>
      <c r="AS52" s="99" t="str">
        <f t="shared" si="47"/>
        <v/>
      </c>
      <c r="AT52" s="99" t="str">
        <f t="shared" si="47"/>
        <v/>
      </c>
      <c r="AU52" s="99" t="str">
        <f t="shared" si="45"/>
        <v/>
      </c>
      <c r="AV52" s="99" t="str">
        <f t="shared" si="40"/>
        <v/>
      </c>
      <c r="AW52" s="99" t="str">
        <f t="shared" si="40"/>
        <v/>
      </c>
      <c r="AX52" s="99" t="str">
        <f t="shared" si="40"/>
        <v/>
      </c>
      <c r="AY52" s="99"/>
      <c r="AZ52" s="99" t="str">
        <f t="shared" si="41"/>
        <v/>
      </c>
      <c r="BA52" s="99" t="str">
        <f t="shared" si="41"/>
        <v/>
      </c>
      <c r="BB52" s="100"/>
      <c r="BD52" s="4" t="str">
        <f t="shared" ref="BD52:BR53" si="48">IF(H52=0,"","*")</f>
        <v/>
      </c>
      <c r="BE52" s="4" t="str">
        <f t="shared" si="48"/>
        <v/>
      </c>
      <c r="BF52" s="4" t="str">
        <f t="shared" si="48"/>
        <v/>
      </c>
      <c r="BG52" s="4" t="str">
        <f t="shared" si="48"/>
        <v/>
      </c>
      <c r="BH52" s="4" t="str">
        <f t="shared" si="48"/>
        <v/>
      </c>
      <c r="BI52" s="4" t="str">
        <f t="shared" si="48"/>
        <v/>
      </c>
      <c r="BJ52" s="4" t="str">
        <f t="shared" si="48"/>
        <v/>
      </c>
      <c r="BK52" s="4" t="str">
        <f t="shared" si="48"/>
        <v/>
      </c>
      <c r="BL52" s="4" t="str">
        <f t="shared" si="48"/>
        <v/>
      </c>
      <c r="BM52" s="4" t="str">
        <f t="shared" si="48"/>
        <v/>
      </c>
      <c r="BN52" s="4" t="str">
        <f t="shared" si="48"/>
        <v/>
      </c>
      <c r="BO52" s="4" t="str">
        <f t="shared" si="48"/>
        <v/>
      </c>
      <c r="BP52" s="4" t="str">
        <f t="shared" si="48"/>
        <v/>
      </c>
      <c r="BQ52" s="4" t="str">
        <f t="shared" si="48"/>
        <v/>
      </c>
      <c r="BR52" s="4" t="str">
        <f t="shared" si="48"/>
        <v/>
      </c>
      <c r="BS52" s="4" t="str">
        <f t="shared" si="46"/>
        <v/>
      </c>
      <c r="BT52" s="4" t="str">
        <f t="shared" si="43"/>
        <v/>
      </c>
      <c r="BU52" s="4" t="str">
        <f t="shared" si="43"/>
        <v/>
      </c>
      <c r="BV52" s="4" t="str">
        <f t="shared" si="43"/>
        <v/>
      </c>
      <c r="BW52" s="4"/>
      <c r="BX52" s="4" t="str">
        <f t="shared" si="44"/>
        <v/>
      </c>
      <c r="BY52" s="4" t="str">
        <f t="shared" si="44"/>
        <v/>
      </c>
    </row>
    <row r="53" spans="1:78" ht="17" hidden="1" customHeight="1" x14ac:dyDescent="0.35">
      <c r="A53" t="s">
        <v>140</v>
      </c>
      <c r="B53" s="4"/>
      <c r="C53" s="4"/>
      <c r="D53" s="4"/>
      <c r="E53" s="6">
        <f t="shared" si="38"/>
        <v>0</v>
      </c>
      <c r="F53" s="4"/>
      <c r="G53" s="4"/>
      <c r="H53" s="5"/>
      <c r="I53" s="5"/>
      <c r="J53" s="5"/>
      <c r="K53" s="5"/>
      <c r="L53" s="5"/>
      <c r="M53" s="5"/>
      <c r="N53" s="5"/>
      <c r="O53" s="5"/>
      <c r="P53" s="5"/>
      <c r="Q53" s="5"/>
      <c r="R53" s="5"/>
      <c r="S53" s="5"/>
      <c r="T53" s="5"/>
      <c r="U53" s="5"/>
      <c r="V53" s="5"/>
      <c r="W53" s="5"/>
      <c r="X53" s="5"/>
      <c r="Y53" s="5"/>
      <c r="Z53" s="5"/>
      <c r="AA53" s="5"/>
      <c r="AB53" s="5"/>
      <c r="AC53" s="5"/>
      <c r="AD53" s="18"/>
      <c r="AF53" s="4" t="str">
        <f t="shared" si="47"/>
        <v/>
      </c>
      <c r="AG53" s="4" t="str">
        <f t="shared" si="47"/>
        <v/>
      </c>
      <c r="AH53" s="4" t="str">
        <f t="shared" si="47"/>
        <v/>
      </c>
      <c r="AI53" s="4" t="str">
        <f t="shared" si="47"/>
        <v/>
      </c>
      <c r="AJ53" s="4" t="str">
        <f t="shared" si="47"/>
        <v/>
      </c>
      <c r="AK53" s="4" t="str">
        <f t="shared" si="47"/>
        <v/>
      </c>
      <c r="AL53" s="99" t="str">
        <f t="shared" si="47"/>
        <v/>
      </c>
      <c r="AM53" s="99" t="str">
        <f t="shared" si="47"/>
        <v/>
      </c>
      <c r="AN53" s="99" t="str">
        <f t="shared" si="47"/>
        <v/>
      </c>
      <c r="AO53" s="99" t="str">
        <f t="shared" si="47"/>
        <v/>
      </c>
      <c r="AP53" s="99" t="str">
        <f t="shared" si="47"/>
        <v/>
      </c>
      <c r="AQ53" s="99" t="str">
        <f t="shared" si="47"/>
        <v/>
      </c>
      <c r="AR53" s="99" t="str">
        <f t="shared" si="47"/>
        <v/>
      </c>
      <c r="AS53" s="99" t="str">
        <f t="shared" si="47"/>
        <v/>
      </c>
      <c r="AT53" s="99" t="str">
        <f t="shared" si="47"/>
        <v/>
      </c>
      <c r="AU53" s="99" t="str">
        <f t="shared" si="45"/>
        <v/>
      </c>
      <c r="AV53" s="99" t="str">
        <f t="shared" si="40"/>
        <v/>
      </c>
      <c r="AW53" s="99" t="str">
        <f t="shared" si="40"/>
        <v/>
      </c>
      <c r="AX53" s="99" t="str">
        <f t="shared" si="40"/>
        <v/>
      </c>
      <c r="AY53" s="99"/>
      <c r="AZ53" s="99" t="str">
        <f t="shared" si="41"/>
        <v/>
      </c>
      <c r="BA53" s="99" t="str">
        <f t="shared" si="41"/>
        <v/>
      </c>
      <c r="BB53" s="100"/>
      <c r="BD53" s="4" t="str">
        <f t="shared" si="48"/>
        <v/>
      </c>
      <c r="BE53" s="4" t="str">
        <f t="shared" si="48"/>
        <v/>
      </c>
      <c r="BF53" s="4" t="str">
        <f t="shared" si="48"/>
        <v/>
      </c>
      <c r="BG53" s="4" t="str">
        <f t="shared" si="48"/>
        <v/>
      </c>
      <c r="BH53" s="4" t="str">
        <f t="shared" si="48"/>
        <v/>
      </c>
      <c r="BI53" s="4" t="str">
        <f t="shared" si="48"/>
        <v/>
      </c>
      <c r="BJ53" s="4" t="str">
        <f t="shared" si="48"/>
        <v/>
      </c>
      <c r="BK53" s="4" t="str">
        <f t="shared" si="48"/>
        <v/>
      </c>
      <c r="BL53" s="4" t="str">
        <f t="shared" si="48"/>
        <v/>
      </c>
      <c r="BM53" s="4" t="str">
        <f t="shared" si="48"/>
        <v/>
      </c>
      <c r="BN53" s="4" t="str">
        <f t="shared" si="48"/>
        <v/>
      </c>
      <c r="BO53" s="4" t="str">
        <f t="shared" si="48"/>
        <v/>
      </c>
      <c r="BP53" s="4" t="str">
        <f t="shared" si="48"/>
        <v/>
      </c>
      <c r="BQ53" s="4" t="str">
        <f t="shared" si="48"/>
        <v/>
      </c>
      <c r="BR53" s="4" t="str">
        <f t="shared" si="48"/>
        <v/>
      </c>
      <c r="BS53" s="4" t="str">
        <f t="shared" si="46"/>
        <v/>
      </c>
      <c r="BT53" s="4" t="str">
        <f t="shared" si="43"/>
        <v/>
      </c>
      <c r="BU53" s="4" t="str">
        <f t="shared" si="43"/>
        <v/>
      </c>
      <c r="BV53" s="4" t="str">
        <f t="shared" si="43"/>
        <v/>
      </c>
      <c r="BW53" s="4"/>
      <c r="BX53" s="4" t="str">
        <f t="shared" si="44"/>
        <v/>
      </c>
      <c r="BY53" s="4" t="str">
        <f t="shared" si="44"/>
        <v/>
      </c>
    </row>
    <row r="54" spans="1:78" x14ac:dyDescent="0.35">
      <c r="B54" s="101" t="s">
        <v>143</v>
      </c>
      <c r="C54" s="102"/>
      <c r="D54" s="102"/>
      <c r="E54" s="102"/>
      <c r="F54" s="102"/>
      <c r="G54" s="102"/>
      <c r="S54" s="19"/>
      <c r="T54" s="19"/>
      <c r="U54" s="19"/>
      <c r="V54" s="19"/>
      <c r="X54" s="19"/>
      <c r="Y54" s="10"/>
      <c r="Z54" s="19"/>
      <c r="AL54" s="100"/>
      <c r="AM54" s="100"/>
      <c r="AN54" s="100"/>
      <c r="AO54" s="100"/>
      <c r="AP54" s="100"/>
      <c r="AQ54" s="100"/>
      <c r="AR54" s="100"/>
      <c r="AS54" s="100"/>
      <c r="AT54" s="100"/>
      <c r="AU54" s="100"/>
      <c r="AV54" s="100"/>
      <c r="AW54" s="100"/>
      <c r="AX54" s="100"/>
      <c r="AY54" s="100"/>
      <c r="AZ54" s="100"/>
      <c r="BA54" s="100"/>
      <c r="BB54" s="100"/>
    </row>
    <row r="55" spans="1:78" ht="17" customHeight="1" x14ac:dyDescent="0.35">
      <c r="A55" t="s">
        <v>144</v>
      </c>
      <c r="B55" s="4" t="s">
        <v>430</v>
      </c>
      <c r="C55" s="4"/>
      <c r="D55" s="4"/>
      <c r="E55" s="6">
        <f t="shared" ref="E55:E74" si="49">_xlfn.XLOOKUP($C$2,$R$9:$AC$9,R55:AC55)</f>
        <v>0</v>
      </c>
      <c r="F55" s="4"/>
      <c r="G55" s="4"/>
      <c r="H55" s="5"/>
      <c r="I55" s="5"/>
      <c r="J55" s="5"/>
      <c r="K55" s="5"/>
      <c r="L55" s="5"/>
      <c r="M55" s="5"/>
      <c r="N55" s="5"/>
      <c r="O55" s="5"/>
      <c r="P55" s="5"/>
      <c r="Q55" s="5"/>
      <c r="R55" s="5"/>
      <c r="S55" s="5"/>
      <c r="T55" s="5"/>
      <c r="U55" s="5"/>
      <c r="V55" s="5"/>
      <c r="W55" s="5">
        <v>0</v>
      </c>
      <c r="X55" s="5">
        <v>47.988</v>
      </c>
      <c r="Y55" s="5">
        <v>633.45100000000002</v>
      </c>
      <c r="Z55" s="5">
        <v>54.552999999999997</v>
      </c>
      <c r="AA55" s="5">
        <v>27.896000000000001</v>
      </c>
      <c r="AB55" s="5">
        <v>234.82300000000001</v>
      </c>
      <c r="AC55" s="5">
        <v>0</v>
      </c>
      <c r="AD55" s="5"/>
      <c r="AF55" s="4" t="str">
        <f t="shared" ref="AF55:AT64" si="50">IF(H55=0,"","*")</f>
        <v/>
      </c>
      <c r="AG55" s="4" t="str">
        <f t="shared" si="50"/>
        <v/>
      </c>
      <c r="AH55" s="4" t="str">
        <f t="shared" si="50"/>
        <v/>
      </c>
      <c r="AI55" s="4" t="str">
        <f t="shared" si="50"/>
        <v/>
      </c>
      <c r="AJ55" s="4" t="str">
        <f t="shared" si="50"/>
        <v/>
      </c>
      <c r="AK55" s="4" t="str">
        <f t="shared" si="50"/>
        <v/>
      </c>
      <c r="AL55" s="99" t="str">
        <f t="shared" si="50"/>
        <v/>
      </c>
      <c r="AM55" s="99" t="str">
        <f t="shared" si="50"/>
        <v/>
      </c>
      <c r="AN55" s="99" t="str">
        <f t="shared" si="50"/>
        <v/>
      </c>
      <c r="AO55" s="99" t="str">
        <f t="shared" si="50"/>
        <v/>
      </c>
      <c r="AP55" s="99" t="str">
        <f t="shared" si="50"/>
        <v/>
      </c>
      <c r="AQ55" s="99" t="str">
        <f t="shared" si="50"/>
        <v/>
      </c>
      <c r="AR55" s="99" t="str">
        <f t="shared" si="50"/>
        <v/>
      </c>
      <c r="AS55" s="99" t="str">
        <f t="shared" si="50"/>
        <v/>
      </c>
      <c r="AT55" s="99" t="str">
        <f t="shared" si="50"/>
        <v/>
      </c>
      <c r="AU55" s="99" t="s">
        <v>421</v>
      </c>
      <c r="AV55" s="99" t="s">
        <v>422</v>
      </c>
      <c r="AW55" s="99" t="s">
        <v>423</v>
      </c>
      <c r="AX55" s="99" t="s">
        <v>424</v>
      </c>
      <c r="AY55" s="99" t="s">
        <v>425</v>
      </c>
      <c r="AZ55" s="99" t="s">
        <v>425</v>
      </c>
      <c r="BA55" s="99"/>
      <c r="BB55" s="99"/>
      <c r="BD55" s="4" t="str">
        <f t="shared" ref="BD55:BS64" si="51">IF(H55=0,"","*")</f>
        <v/>
      </c>
      <c r="BE55" s="4" t="str">
        <f t="shared" si="51"/>
        <v/>
      </c>
      <c r="BF55" s="4" t="str">
        <f t="shared" si="51"/>
        <v/>
      </c>
      <c r="BG55" s="4" t="str">
        <f t="shared" si="51"/>
        <v/>
      </c>
      <c r="BH55" s="4" t="str">
        <f t="shared" si="51"/>
        <v/>
      </c>
      <c r="BI55" s="4" t="str">
        <f t="shared" si="51"/>
        <v/>
      </c>
      <c r="BJ55" s="4" t="str">
        <f t="shared" si="51"/>
        <v/>
      </c>
      <c r="BK55" s="4" t="str">
        <f t="shared" si="51"/>
        <v/>
      </c>
      <c r="BL55" s="4" t="str">
        <f t="shared" si="51"/>
        <v/>
      </c>
      <c r="BM55" s="4" t="str">
        <f t="shared" si="51"/>
        <v/>
      </c>
      <c r="BN55" s="4" t="str">
        <f t="shared" si="51"/>
        <v/>
      </c>
      <c r="BO55" s="4" t="str">
        <f t="shared" si="51"/>
        <v/>
      </c>
      <c r="BP55" s="4" t="str">
        <f t="shared" si="51"/>
        <v/>
      </c>
      <c r="BQ55" s="4" t="str">
        <f t="shared" si="51"/>
        <v/>
      </c>
      <c r="BR55" s="4" t="str">
        <f t="shared" si="51"/>
        <v/>
      </c>
      <c r="BS55" s="4" t="s">
        <v>88</v>
      </c>
      <c r="BT55" s="4" t="s">
        <v>88</v>
      </c>
      <c r="BU55" s="4" t="s">
        <v>88</v>
      </c>
      <c r="BV55" s="4" t="s">
        <v>431</v>
      </c>
      <c r="BW55" s="4" t="s">
        <v>88</v>
      </c>
      <c r="BX55" s="4" t="s">
        <v>335</v>
      </c>
      <c r="BY55" s="4" t="str">
        <f t="shared" ref="BX55:BY64" si="52">IF(AC55=0,"","*")</f>
        <v/>
      </c>
      <c r="BZ55" s="4"/>
    </row>
    <row r="56" spans="1:78" ht="17" customHeight="1" x14ac:dyDescent="0.35">
      <c r="A56" t="s">
        <v>146</v>
      </c>
      <c r="B56" s="4" t="s">
        <v>432</v>
      </c>
      <c r="C56" s="4"/>
      <c r="D56" s="4"/>
      <c r="E56" s="6">
        <f t="shared" si="49"/>
        <v>28000</v>
      </c>
      <c r="F56" s="4"/>
      <c r="G56" s="4"/>
      <c r="H56" s="5"/>
      <c r="I56" s="5"/>
      <c r="J56" s="5"/>
      <c r="K56" s="5"/>
      <c r="L56" s="5"/>
      <c r="M56" s="5"/>
      <c r="N56" s="5">
        <v>5400.2879999999996</v>
      </c>
      <c r="O56" s="5">
        <v>5150</v>
      </c>
      <c r="P56" s="5">
        <v>5150</v>
      </c>
      <c r="Q56" s="5">
        <v>8050</v>
      </c>
      <c r="R56" s="5">
        <v>5890</v>
      </c>
      <c r="S56" s="5">
        <v>7300</v>
      </c>
      <c r="T56" s="5">
        <v>7950</v>
      </c>
      <c r="U56" s="5">
        <v>7950</v>
      </c>
      <c r="V56" s="5">
        <v>22793.759999999998</v>
      </c>
      <c r="W56" s="5">
        <v>32231.129000000001</v>
      </c>
      <c r="X56" s="5">
        <v>16846.215</v>
      </c>
      <c r="Y56" s="5">
        <v>16000</v>
      </c>
      <c r="Z56" s="5">
        <v>16000</v>
      </c>
      <c r="AA56" s="5">
        <v>16000</v>
      </c>
      <c r="AB56" s="5">
        <v>40000</v>
      </c>
      <c r="AC56" s="5">
        <v>28000</v>
      </c>
      <c r="AD56" s="5">
        <v>29824.791000000001</v>
      </c>
      <c r="AF56" s="4" t="str">
        <f t="shared" si="50"/>
        <v/>
      </c>
      <c r="AG56" s="4" t="str">
        <f t="shared" si="50"/>
        <v/>
      </c>
      <c r="AH56" s="4" t="str">
        <f t="shared" si="50"/>
        <v/>
      </c>
      <c r="AI56" s="4" t="str">
        <f t="shared" si="50"/>
        <v/>
      </c>
      <c r="AJ56" s="4" t="str">
        <f t="shared" si="50"/>
        <v/>
      </c>
      <c r="AK56" s="4" t="str">
        <f t="shared" si="50"/>
        <v/>
      </c>
      <c r="AL56" s="99" t="s">
        <v>413</v>
      </c>
      <c r="AM56" s="99" t="s">
        <v>413</v>
      </c>
      <c r="AN56" s="99" t="s">
        <v>433</v>
      </c>
      <c r="AO56" s="99" t="s">
        <v>434</v>
      </c>
      <c r="AP56" s="99" t="s">
        <v>435</v>
      </c>
      <c r="AQ56" s="99" t="s">
        <v>436</v>
      </c>
      <c r="AR56" s="99" t="s">
        <v>437</v>
      </c>
      <c r="AS56" s="99" t="s">
        <v>438</v>
      </c>
      <c r="AT56" s="99" t="s">
        <v>439</v>
      </c>
      <c r="AU56" s="99" t="s">
        <v>440</v>
      </c>
      <c r="AV56" s="99" t="s">
        <v>422</v>
      </c>
      <c r="AW56" s="99" t="s">
        <v>441</v>
      </c>
      <c r="AX56" s="99" t="s">
        <v>442</v>
      </c>
      <c r="AY56" s="99" t="s">
        <v>429</v>
      </c>
      <c r="AZ56" s="99" t="s">
        <v>1371</v>
      </c>
      <c r="BA56" s="99" t="s">
        <v>1371</v>
      </c>
      <c r="BB56" s="99" t="s">
        <v>1371</v>
      </c>
      <c r="BD56" s="4" t="str">
        <f t="shared" si="51"/>
        <v/>
      </c>
      <c r="BE56" s="4" t="str">
        <f t="shared" si="51"/>
        <v/>
      </c>
      <c r="BF56" s="4" t="str">
        <f t="shared" si="51"/>
        <v/>
      </c>
      <c r="BG56" s="4" t="str">
        <f t="shared" si="51"/>
        <v/>
      </c>
      <c r="BH56" s="4" t="str">
        <f t="shared" si="51"/>
        <v/>
      </c>
      <c r="BI56" s="4" t="str">
        <f t="shared" si="51"/>
        <v/>
      </c>
      <c r="BJ56" s="4" t="s">
        <v>88</v>
      </c>
      <c r="BK56" s="4" t="s">
        <v>89</v>
      </c>
      <c r="BL56" s="4" t="s">
        <v>89</v>
      </c>
      <c r="BM56" s="4" t="s">
        <v>89</v>
      </c>
      <c r="BN56" s="4" t="s">
        <v>89</v>
      </c>
      <c r="BO56" s="4" t="s">
        <v>89</v>
      </c>
      <c r="BP56" s="4" t="s">
        <v>89</v>
      </c>
      <c r="BQ56" s="4" t="s">
        <v>89</v>
      </c>
      <c r="BR56" s="4" t="s">
        <v>88</v>
      </c>
      <c r="BS56" s="4" t="s">
        <v>88</v>
      </c>
      <c r="BT56" s="4" t="s">
        <v>88</v>
      </c>
      <c r="BU56" s="4" t="s">
        <v>88</v>
      </c>
      <c r="BV56" s="4" t="s">
        <v>431</v>
      </c>
      <c r="BW56" s="4" t="s">
        <v>431</v>
      </c>
      <c r="BX56" s="4" t="s">
        <v>88</v>
      </c>
      <c r="BY56" s="4" t="s">
        <v>335</v>
      </c>
      <c r="BZ56" s="4" t="s">
        <v>426</v>
      </c>
    </row>
    <row r="57" spans="1:78" ht="17" hidden="1" customHeight="1" x14ac:dyDescent="0.35">
      <c r="A57" t="s">
        <v>148</v>
      </c>
      <c r="B57" s="4"/>
      <c r="C57" s="4"/>
      <c r="D57" s="4"/>
      <c r="E57" s="6">
        <f t="shared" si="49"/>
        <v>0</v>
      </c>
      <c r="F57" s="4"/>
      <c r="G57" s="4"/>
      <c r="H57" s="5"/>
      <c r="I57" s="5"/>
      <c r="J57" s="5"/>
      <c r="K57" s="5"/>
      <c r="L57" s="5"/>
      <c r="M57" s="5"/>
      <c r="N57" s="5"/>
      <c r="O57" s="5"/>
      <c r="P57" s="5"/>
      <c r="Q57" s="5"/>
      <c r="R57" s="5"/>
      <c r="S57" s="5"/>
      <c r="T57" s="5"/>
      <c r="U57" s="5"/>
      <c r="V57" s="5"/>
      <c r="W57" s="5"/>
      <c r="X57" s="5"/>
      <c r="Y57" s="5"/>
      <c r="Z57" s="5"/>
      <c r="AA57" s="5"/>
      <c r="AB57" s="5"/>
      <c r="AC57" s="5"/>
      <c r="AD57" s="18"/>
      <c r="AF57" s="4" t="str">
        <f t="shared" si="50"/>
        <v/>
      </c>
      <c r="AG57" s="4" t="str">
        <f t="shared" si="50"/>
        <v/>
      </c>
      <c r="AH57" s="4" t="str">
        <f t="shared" si="50"/>
        <v/>
      </c>
      <c r="AI57" s="4" t="str">
        <f t="shared" si="50"/>
        <v/>
      </c>
      <c r="AJ57" s="4" t="str">
        <f t="shared" si="50"/>
        <v/>
      </c>
      <c r="AK57" s="4" t="str">
        <f t="shared" si="50"/>
        <v/>
      </c>
      <c r="AL57" s="4" t="str">
        <f t="shared" si="50"/>
        <v/>
      </c>
      <c r="AM57" s="4" t="str">
        <f t="shared" si="50"/>
        <v/>
      </c>
      <c r="AN57" s="4" t="str">
        <f t="shared" si="50"/>
        <v/>
      </c>
      <c r="AO57" s="4" t="str">
        <f t="shared" si="50"/>
        <v/>
      </c>
      <c r="AP57" s="4" t="str">
        <f t="shared" ref="AP57:AX68" si="53">IF(R57=0,"","*")</f>
        <v/>
      </c>
      <c r="AQ57" s="4" t="str">
        <f t="shared" si="53"/>
        <v/>
      </c>
      <c r="AR57" s="4" t="str">
        <f t="shared" si="53"/>
        <v/>
      </c>
      <c r="AS57" s="4" t="str">
        <f t="shared" si="53"/>
        <v/>
      </c>
      <c r="AT57" s="4" t="str">
        <f t="shared" si="53"/>
        <v/>
      </c>
      <c r="AU57" s="4" t="str">
        <f t="shared" si="53"/>
        <v/>
      </c>
      <c r="AV57" s="4" t="str">
        <f t="shared" si="53"/>
        <v/>
      </c>
      <c r="AW57" s="4" t="str">
        <f t="shared" si="53"/>
        <v/>
      </c>
      <c r="AX57" s="4" t="str">
        <f t="shared" si="53"/>
        <v/>
      </c>
      <c r="AY57" s="4" t="str">
        <f t="shared" ref="AY57:AY64" si="54">IF(AA57=0,"","*")</f>
        <v/>
      </c>
      <c r="AZ57" s="4" t="str">
        <f t="shared" ref="AZ57:BA64" si="55">IF(AB57=0,"","*")</f>
        <v/>
      </c>
      <c r="BA57" s="4" t="str">
        <f t="shared" si="55"/>
        <v/>
      </c>
      <c r="BD57" s="4" t="str">
        <f t="shared" si="51"/>
        <v/>
      </c>
      <c r="BE57" s="4" t="str">
        <f t="shared" si="51"/>
        <v/>
      </c>
      <c r="BF57" s="4" t="str">
        <f t="shared" si="51"/>
        <v/>
      </c>
      <c r="BG57" s="4" t="str">
        <f t="shared" si="51"/>
        <v/>
      </c>
      <c r="BH57" s="4" t="str">
        <f t="shared" si="51"/>
        <v/>
      </c>
      <c r="BI57" s="4" t="str">
        <f t="shared" si="51"/>
        <v/>
      </c>
      <c r="BJ57" s="4" t="str">
        <f t="shared" si="51"/>
        <v/>
      </c>
      <c r="BK57" s="4" t="str">
        <f t="shared" si="51"/>
        <v/>
      </c>
      <c r="BL57" s="4" t="str">
        <f t="shared" si="51"/>
        <v/>
      </c>
      <c r="BM57" s="4" t="str">
        <f t="shared" si="51"/>
        <v/>
      </c>
      <c r="BN57" s="4" t="str">
        <f t="shared" si="51"/>
        <v/>
      </c>
      <c r="BO57" s="4" t="str">
        <f t="shared" si="51"/>
        <v/>
      </c>
      <c r="BP57" s="4" t="str">
        <f t="shared" si="51"/>
        <v/>
      </c>
      <c r="BQ57" s="4" t="str">
        <f t="shared" si="51"/>
        <v/>
      </c>
      <c r="BR57" s="4" t="str">
        <f t="shared" si="51"/>
        <v/>
      </c>
      <c r="BS57" s="4" t="str">
        <f t="shared" si="51"/>
        <v/>
      </c>
      <c r="BT57" s="4" t="str">
        <f t="shared" ref="BT57:BU64" si="56">IF(X57=0,"","*")</f>
        <v/>
      </c>
      <c r="BU57" s="4" t="str">
        <f t="shared" si="56"/>
        <v/>
      </c>
      <c r="BV57" s="4" t="str">
        <f t="shared" ref="BV57:BW69" si="57">IF(Z57=0,"","*")</f>
        <v/>
      </c>
      <c r="BW57" s="4" t="str">
        <f t="shared" si="57"/>
        <v/>
      </c>
      <c r="BX57" s="4" t="str">
        <f t="shared" si="52"/>
        <v/>
      </c>
      <c r="BY57" s="4" t="str">
        <f t="shared" si="52"/>
        <v/>
      </c>
    </row>
    <row r="58" spans="1:78" ht="17" hidden="1" customHeight="1" x14ac:dyDescent="0.35">
      <c r="A58" t="s">
        <v>149</v>
      </c>
      <c r="B58" s="4"/>
      <c r="C58" s="4"/>
      <c r="D58" s="4"/>
      <c r="E58" s="6">
        <f t="shared" si="49"/>
        <v>0</v>
      </c>
      <c r="F58" s="4"/>
      <c r="G58" s="4"/>
      <c r="H58" s="5"/>
      <c r="I58" s="5"/>
      <c r="J58" s="5"/>
      <c r="K58" s="5"/>
      <c r="L58" s="5"/>
      <c r="M58" s="5"/>
      <c r="N58" s="5"/>
      <c r="O58" s="5"/>
      <c r="P58" s="5"/>
      <c r="Q58" s="5"/>
      <c r="R58" s="5"/>
      <c r="S58" s="5"/>
      <c r="T58" s="5"/>
      <c r="U58" s="5"/>
      <c r="V58" s="5"/>
      <c r="W58" s="5"/>
      <c r="X58" s="5"/>
      <c r="Y58" s="5"/>
      <c r="Z58" s="5"/>
      <c r="AA58" s="5"/>
      <c r="AB58" s="5"/>
      <c r="AC58" s="5"/>
      <c r="AD58" s="18"/>
      <c r="AF58" s="4" t="str">
        <f t="shared" si="50"/>
        <v/>
      </c>
      <c r="AG58" s="4" t="str">
        <f t="shared" si="50"/>
        <v/>
      </c>
      <c r="AH58" s="4" t="str">
        <f t="shared" si="50"/>
        <v/>
      </c>
      <c r="AI58" s="4" t="str">
        <f t="shared" si="50"/>
        <v/>
      </c>
      <c r="AJ58" s="4" t="str">
        <f t="shared" si="50"/>
        <v/>
      </c>
      <c r="AK58" s="4" t="str">
        <f t="shared" si="50"/>
        <v/>
      </c>
      <c r="AL58" s="4" t="str">
        <f t="shared" si="50"/>
        <v/>
      </c>
      <c r="AM58" s="4" t="str">
        <f t="shared" si="50"/>
        <v/>
      </c>
      <c r="AN58" s="4" t="str">
        <f t="shared" si="50"/>
        <v/>
      </c>
      <c r="AO58" s="4" t="str">
        <f t="shared" si="50"/>
        <v/>
      </c>
      <c r="AP58" s="4" t="str">
        <f t="shared" si="53"/>
        <v/>
      </c>
      <c r="AQ58" s="4" t="str">
        <f t="shared" si="53"/>
        <v/>
      </c>
      <c r="AR58" s="4" t="str">
        <f t="shared" si="53"/>
        <v/>
      </c>
      <c r="AS58" s="4" t="str">
        <f t="shared" si="53"/>
        <v/>
      </c>
      <c r="AT58" s="4" t="str">
        <f t="shared" si="53"/>
        <v/>
      </c>
      <c r="AU58" s="4" t="str">
        <f t="shared" si="53"/>
        <v/>
      </c>
      <c r="AV58" s="4" t="str">
        <f t="shared" si="53"/>
        <v/>
      </c>
      <c r="AW58" s="4" t="str">
        <f t="shared" si="53"/>
        <v/>
      </c>
      <c r="AX58" s="4" t="str">
        <f t="shared" si="53"/>
        <v/>
      </c>
      <c r="AY58" s="4" t="str">
        <f>IF(AA58=0,"","*")</f>
        <v/>
      </c>
      <c r="AZ58" s="4" t="str">
        <f t="shared" si="55"/>
        <v/>
      </c>
      <c r="BA58" s="4" t="str">
        <f t="shared" si="55"/>
        <v/>
      </c>
      <c r="BD58" s="4" t="str">
        <f t="shared" si="51"/>
        <v/>
      </c>
      <c r="BE58" s="4" t="str">
        <f t="shared" si="51"/>
        <v/>
      </c>
      <c r="BF58" s="4" t="str">
        <f t="shared" si="51"/>
        <v/>
      </c>
      <c r="BG58" s="4" t="str">
        <f t="shared" si="51"/>
        <v/>
      </c>
      <c r="BH58" s="4" t="str">
        <f t="shared" si="51"/>
        <v/>
      </c>
      <c r="BI58" s="4" t="str">
        <f t="shared" si="51"/>
        <v/>
      </c>
      <c r="BJ58" s="4" t="str">
        <f t="shared" si="51"/>
        <v/>
      </c>
      <c r="BK58" s="4" t="str">
        <f t="shared" si="51"/>
        <v/>
      </c>
      <c r="BL58" s="4" t="str">
        <f t="shared" si="51"/>
        <v/>
      </c>
      <c r="BM58" s="4" t="str">
        <f t="shared" si="51"/>
        <v/>
      </c>
      <c r="BN58" s="4" t="str">
        <f t="shared" si="51"/>
        <v/>
      </c>
      <c r="BO58" s="4" t="str">
        <f t="shared" si="51"/>
        <v/>
      </c>
      <c r="BP58" s="4" t="str">
        <f t="shared" si="51"/>
        <v/>
      </c>
      <c r="BQ58" s="4" t="str">
        <f t="shared" si="51"/>
        <v/>
      </c>
      <c r="BR58" s="4" t="str">
        <f t="shared" si="51"/>
        <v/>
      </c>
      <c r="BS58" s="4" t="str">
        <f t="shared" si="51"/>
        <v/>
      </c>
      <c r="BT58" s="4" t="str">
        <f t="shared" si="56"/>
        <v/>
      </c>
      <c r="BU58" s="4" t="str">
        <f t="shared" si="56"/>
        <v/>
      </c>
      <c r="BV58" s="4" t="str">
        <f t="shared" si="57"/>
        <v/>
      </c>
      <c r="BW58" s="4" t="str">
        <f t="shared" si="57"/>
        <v/>
      </c>
      <c r="BX58" s="4" t="str">
        <f t="shared" si="52"/>
        <v/>
      </c>
      <c r="BY58" s="4" t="str">
        <f t="shared" si="52"/>
        <v/>
      </c>
    </row>
    <row r="59" spans="1:78" ht="17" hidden="1" customHeight="1" x14ac:dyDescent="0.35">
      <c r="A59" t="s">
        <v>150</v>
      </c>
      <c r="B59" s="4"/>
      <c r="C59" s="4"/>
      <c r="D59" s="4"/>
      <c r="E59" s="6">
        <f t="shared" si="49"/>
        <v>0</v>
      </c>
      <c r="F59" s="4"/>
      <c r="G59" s="4"/>
      <c r="H59" s="5"/>
      <c r="I59" s="5"/>
      <c r="J59" s="5"/>
      <c r="K59" s="5"/>
      <c r="L59" s="5"/>
      <c r="M59" s="5"/>
      <c r="N59" s="5"/>
      <c r="O59" s="5"/>
      <c r="P59" s="5"/>
      <c r="Q59" s="5"/>
      <c r="R59" s="5"/>
      <c r="S59" s="5"/>
      <c r="T59" s="5"/>
      <c r="U59" s="5"/>
      <c r="V59" s="5"/>
      <c r="W59" s="5"/>
      <c r="X59" s="5"/>
      <c r="Y59" s="5"/>
      <c r="Z59" s="5"/>
      <c r="AA59" s="5"/>
      <c r="AB59" s="5"/>
      <c r="AC59" s="5"/>
      <c r="AD59" s="18"/>
      <c r="AF59" s="4" t="str">
        <f t="shared" si="50"/>
        <v/>
      </c>
      <c r="AG59" s="4" t="str">
        <f t="shared" si="50"/>
        <v/>
      </c>
      <c r="AH59" s="4" t="str">
        <f t="shared" si="50"/>
        <v/>
      </c>
      <c r="AI59" s="4" t="str">
        <f t="shared" si="50"/>
        <v/>
      </c>
      <c r="AJ59" s="4" t="str">
        <f t="shared" si="50"/>
        <v/>
      </c>
      <c r="AK59" s="4" t="str">
        <f t="shared" si="50"/>
        <v/>
      </c>
      <c r="AL59" s="4" t="str">
        <f t="shared" si="50"/>
        <v/>
      </c>
      <c r="AM59" s="4" t="str">
        <f t="shared" si="50"/>
        <v/>
      </c>
      <c r="AN59" s="4" t="str">
        <f t="shared" si="50"/>
        <v/>
      </c>
      <c r="AO59" s="4" t="str">
        <f t="shared" si="50"/>
        <v/>
      </c>
      <c r="AP59" s="4" t="str">
        <f t="shared" si="53"/>
        <v/>
      </c>
      <c r="AQ59" s="4" t="str">
        <f t="shared" si="53"/>
        <v/>
      </c>
      <c r="AR59" s="4" t="str">
        <f t="shared" si="53"/>
        <v/>
      </c>
      <c r="AS59" s="4" t="str">
        <f t="shared" si="53"/>
        <v/>
      </c>
      <c r="AT59" s="4" t="str">
        <f t="shared" si="53"/>
        <v/>
      </c>
      <c r="AU59" s="4" t="str">
        <f t="shared" si="53"/>
        <v/>
      </c>
      <c r="AV59" s="4" t="str">
        <f t="shared" si="53"/>
        <v/>
      </c>
      <c r="AW59" s="4" t="str">
        <f t="shared" si="53"/>
        <v/>
      </c>
      <c r="AX59" s="4" t="str">
        <f t="shared" si="53"/>
        <v/>
      </c>
      <c r="AY59" s="4" t="str">
        <f t="shared" si="54"/>
        <v/>
      </c>
      <c r="AZ59" s="4" t="str">
        <f t="shared" si="55"/>
        <v/>
      </c>
      <c r="BA59" s="4" t="str">
        <f t="shared" si="55"/>
        <v/>
      </c>
      <c r="BD59" s="4" t="str">
        <f t="shared" si="51"/>
        <v/>
      </c>
      <c r="BE59" s="4" t="str">
        <f t="shared" si="51"/>
        <v/>
      </c>
      <c r="BF59" s="4" t="str">
        <f t="shared" si="51"/>
        <v/>
      </c>
      <c r="BG59" s="4" t="str">
        <f t="shared" si="51"/>
        <v/>
      </c>
      <c r="BH59" s="4" t="str">
        <f t="shared" si="51"/>
        <v/>
      </c>
      <c r="BI59" s="4" t="str">
        <f t="shared" si="51"/>
        <v/>
      </c>
      <c r="BJ59" s="4" t="str">
        <f t="shared" si="51"/>
        <v/>
      </c>
      <c r="BK59" s="4" t="str">
        <f t="shared" si="51"/>
        <v/>
      </c>
      <c r="BL59" s="4" t="str">
        <f t="shared" si="51"/>
        <v/>
      </c>
      <c r="BM59" s="4" t="str">
        <f t="shared" si="51"/>
        <v/>
      </c>
      <c r="BN59" s="4" t="str">
        <f t="shared" si="51"/>
        <v/>
      </c>
      <c r="BO59" s="4" t="str">
        <f t="shared" si="51"/>
        <v/>
      </c>
      <c r="BP59" s="4" t="str">
        <f t="shared" si="51"/>
        <v/>
      </c>
      <c r="BQ59" s="4" t="str">
        <f t="shared" si="51"/>
        <v/>
      </c>
      <c r="BR59" s="4" t="str">
        <f t="shared" si="51"/>
        <v/>
      </c>
      <c r="BS59" s="4" t="str">
        <f t="shared" si="51"/>
        <v/>
      </c>
      <c r="BT59" s="4" t="str">
        <f t="shared" si="56"/>
        <v/>
      </c>
      <c r="BU59" s="4" t="str">
        <f t="shared" si="56"/>
        <v/>
      </c>
      <c r="BV59" s="4" t="str">
        <f t="shared" si="57"/>
        <v/>
      </c>
      <c r="BW59" s="4" t="str">
        <f t="shared" si="57"/>
        <v/>
      </c>
      <c r="BX59" s="4" t="str">
        <f t="shared" si="52"/>
        <v/>
      </c>
      <c r="BY59" s="4" t="str">
        <f t="shared" si="52"/>
        <v/>
      </c>
    </row>
    <row r="60" spans="1:78" ht="17" hidden="1" customHeight="1" x14ac:dyDescent="0.35">
      <c r="A60" t="s">
        <v>151</v>
      </c>
      <c r="B60" s="4"/>
      <c r="C60" s="4"/>
      <c r="D60" s="4"/>
      <c r="E60" s="6">
        <f t="shared" si="49"/>
        <v>0</v>
      </c>
      <c r="F60" s="4"/>
      <c r="G60" s="4"/>
      <c r="H60" s="5"/>
      <c r="I60" s="5"/>
      <c r="J60" s="5"/>
      <c r="K60" s="5"/>
      <c r="L60" s="5"/>
      <c r="M60" s="5"/>
      <c r="N60" s="5"/>
      <c r="O60" s="5"/>
      <c r="P60" s="5"/>
      <c r="Q60" s="5"/>
      <c r="R60" s="5"/>
      <c r="S60" s="5"/>
      <c r="T60" s="5"/>
      <c r="U60" s="5"/>
      <c r="V60" s="5"/>
      <c r="W60" s="5"/>
      <c r="X60" s="5"/>
      <c r="Y60" s="5"/>
      <c r="Z60" s="5"/>
      <c r="AA60" s="5"/>
      <c r="AB60" s="5"/>
      <c r="AC60" s="5"/>
      <c r="AD60" s="18"/>
      <c r="AF60" s="4" t="str">
        <f t="shared" si="50"/>
        <v/>
      </c>
      <c r="AG60" s="4" t="str">
        <f t="shared" si="50"/>
        <v/>
      </c>
      <c r="AH60" s="4" t="str">
        <f t="shared" si="50"/>
        <v/>
      </c>
      <c r="AI60" s="4" t="str">
        <f t="shared" si="50"/>
        <v/>
      </c>
      <c r="AJ60" s="4" t="str">
        <f t="shared" si="50"/>
        <v/>
      </c>
      <c r="AK60" s="4" t="str">
        <f t="shared" si="50"/>
        <v/>
      </c>
      <c r="AL60" s="4" t="str">
        <f t="shared" si="50"/>
        <v/>
      </c>
      <c r="AM60" s="4" t="str">
        <f t="shared" si="50"/>
        <v/>
      </c>
      <c r="AN60" s="4" t="str">
        <f t="shared" si="50"/>
        <v/>
      </c>
      <c r="AO60" s="4" t="str">
        <f t="shared" si="50"/>
        <v/>
      </c>
      <c r="AP60" s="4" t="str">
        <f t="shared" si="53"/>
        <v/>
      </c>
      <c r="AQ60" s="4" t="str">
        <f t="shared" si="53"/>
        <v/>
      </c>
      <c r="AR60" s="4" t="str">
        <f t="shared" si="53"/>
        <v/>
      </c>
      <c r="AS60" s="4" t="str">
        <f t="shared" si="53"/>
        <v/>
      </c>
      <c r="AT60" s="4" t="str">
        <f t="shared" si="53"/>
        <v/>
      </c>
      <c r="AU60" s="4" t="str">
        <f t="shared" si="53"/>
        <v/>
      </c>
      <c r="AV60" s="4" t="str">
        <f t="shared" si="53"/>
        <v/>
      </c>
      <c r="AW60" s="4" t="str">
        <f t="shared" si="53"/>
        <v/>
      </c>
      <c r="AX60" s="4" t="str">
        <f t="shared" si="53"/>
        <v/>
      </c>
      <c r="AY60" s="4" t="str">
        <f t="shared" si="54"/>
        <v/>
      </c>
      <c r="AZ60" s="4" t="str">
        <f t="shared" si="55"/>
        <v/>
      </c>
      <c r="BA60" s="4" t="str">
        <f t="shared" si="55"/>
        <v/>
      </c>
      <c r="BD60" s="4" t="str">
        <f t="shared" si="51"/>
        <v/>
      </c>
      <c r="BE60" s="4" t="str">
        <f t="shared" si="51"/>
        <v/>
      </c>
      <c r="BF60" s="4" t="str">
        <f t="shared" si="51"/>
        <v/>
      </c>
      <c r="BG60" s="4" t="str">
        <f t="shared" si="51"/>
        <v/>
      </c>
      <c r="BH60" s="4" t="str">
        <f t="shared" si="51"/>
        <v/>
      </c>
      <c r="BI60" s="4" t="str">
        <f t="shared" si="51"/>
        <v/>
      </c>
      <c r="BJ60" s="4" t="str">
        <f t="shared" si="51"/>
        <v/>
      </c>
      <c r="BK60" s="4" t="str">
        <f t="shared" si="51"/>
        <v/>
      </c>
      <c r="BL60" s="4" t="str">
        <f t="shared" si="51"/>
        <v/>
      </c>
      <c r="BM60" s="4" t="str">
        <f t="shared" si="51"/>
        <v/>
      </c>
      <c r="BN60" s="4" t="str">
        <f t="shared" si="51"/>
        <v/>
      </c>
      <c r="BO60" s="4" t="str">
        <f t="shared" si="51"/>
        <v/>
      </c>
      <c r="BP60" s="4" t="str">
        <f t="shared" si="51"/>
        <v/>
      </c>
      <c r="BQ60" s="4" t="str">
        <f t="shared" si="51"/>
        <v/>
      </c>
      <c r="BR60" s="4" t="str">
        <f t="shared" si="51"/>
        <v/>
      </c>
      <c r="BS60" s="4" t="str">
        <f t="shared" si="51"/>
        <v/>
      </c>
      <c r="BT60" s="4" t="str">
        <f t="shared" si="56"/>
        <v/>
      </c>
      <c r="BU60" s="4" t="str">
        <f t="shared" si="56"/>
        <v/>
      </c>
      <c r="BV60" s="4" t="str">
        <f t="shared" si="57"/>
        <v/>
      </c>
      <c r="BW60" s="4" t="str">
        <f t="shared" si="57"/>
        <v/>
      </c>
      <c r="BX60" s="4" t="str">
        <f t="shared" si="52"/>
        <v/>
      </c>
      <c r="BY60" s="4" t="str">
        <f t="shared" si="52"/>
        <v/>
      </c>
    </row>
    <row r="61" spans="1:78" hidden="1" x14ac:dyDescent="0.35">
      <c r="A61" t="s">
        <v>152</v>
      </c>
      <c r="B61" s="4"/>
      <c r="C61" s="26"/>
      <c r="D61" s="51"/>
      <c r="E61" s="6">
        <f t="shared" si="49"/>
        <v>0</v>
      </c>
      <c r="F61" s="4"/>
      <c r="G61" s="4"/>
      <c r="H61" s="4"/>
      <c r="I61" s="4"/>
      <c r="J61" s="4"/>
      <c r="K61" s="4"/>
      <c r="L61" s="4"/>
      <c r="M61" s="4"/>
      <c r="N61" s="4"/>
      <c r="O61" s="4"/>
      <c r="P61" s="4"/>
      <c r="Q61" s="4"/>
      <c r="R61" s="4"/>
      <c r="S61" s="4"/>
      <c r="T61" s="4"/>
      <c r="U61" s="4"/>
      <c r="V61" s="5"/>
      <c r="W61" s="4"/>
      <c r="X61" s="4"/>
      <c r="Y61" s="49"/>
      <c r="Z61" s="4"/>
      <c r="AA61" s="4"/>
      <c r="AB61" s="4"/>
      <c r="AC61" s="4"/>
      <c r="AF61" s="4" t="str">
        <f t="shared" si="50"/>
        <v/>
      </c>
      <c r="AG61" s="4" t="str">
        <f t="shared" si="50"/>
        <v/>
      </c>
      <c r="AH61" s="4" t="str">
        <f t="shared" si="50"/>
        <v/>
      </c>
      <c r="AI61" s="4" t="str">
        <f t="shared" si="50"/>
        <v/>
      </c>
      <c r="AJ61" s="4" t="str">
        <f t="shared" si="50"/>
        <v/>
      </c>
      <c r="AK61" s="4" t="str">
        <f t="shared" si="50"/>
        <v/>
      </c>
      <c r="AL61" s="4" t="str">
        <f t="shared" si="50"/>
        <v/>
      </c>
      <c r="AM61" s="4" t="str">
        <f t="shared" si="50"/>
        <v/>
      </c>
      <c r="AN61" s="4" t="str">
        <f t="shared" si="50"/>
        <v/>
      </c>
      <c r="AO61" s="4" t="str">
        <f t="shared" si="50"/>
        <v/>
      </c>
      <c r="AP61" s="4" t="str">
        <f t="shared" si="50"/>
        <v/>
      </c>
      <c r="AQ61" s="4" t="str">
        <f t="shared" si="53"/>
        <v/>
      </c>
      <c r="AR61" s="4" t="str">
        <f t="shared" si="53"/>
        <v/>
      </c>
      <c r="AS61" s="4" t="str">
        <f t="shared" si="53"/>
        <v/>
      </c>
      <c r="AT61" s="4" t="str">
        <f t="shared" si="53"/>
        <v/>
      </c>
      <c r="AU61" s="4" t="str">
        <f t="shared" si="53"/>
        <v/>
      </c>
      <c r="AV61" s="4" t="str">
        <f t="shared" si="53"/>
        <v/>
      </c>
      <c r="AW61" s="4" t="str">
        <f t="shared" si="53"/>
        <v/>
      </c>
      <c r="AX61" s="4" t="str">
        <f t="shared" si="53"/>
        <v/>
      </c>
      <c r="AY61" s="4" t="str">
        <f t="shared" si="54"/>
        <v/>
      </c>
      <c r="AZ61" s="4" t="str">
        <f t="shared" si="55"/>
        <v/>
      </c>
      <c r="BA61" s="4" t="str">
        <f t="shared" si="55"/>
        <v/>
      </c>
      <c r="BD61" s="4" t="str">
        <f t="shared" si="51"/>
        <v/>
      </c>
      <c r="BE61" s="4" t="str">
        <f t="shared" si="51"/>
        <v/>
      </c>
      <c r="BF61" s="4" t="str">
        <f t="shared" si="51"/>
        <v/>
      </c>
      <c r="BG61" s="4" t="str">
        <f t="shared" si="51"/>
        <v/>
      </c>
      <c r="BH61" s="4" t="str">
        <f t="shared" si="51"/>
        <v/>
      </c>
      <c r="BI61" s="4" t="str">
        <f t="shared" si="51"/>
        <v/>
      </c>
      <c r="BJ61" s="4" t="str">
        <f t="shared" si="51"/>
        <v/>
      </c>
      <c r="BK61" s="4" t="str">
        <f t="shared" si="51"/>
        <v/>
      </c>
      <c r="BL61" s="4" t="str">
        <f t="shared" si="51"/>
        <v/>
      </c>
      <c r="BM61" s="4" t="str">
        <f t="shared" si="51"/>
        <v/>
      </c>
      <c r="BN61" s="4" t="str">
        <f t="shared" si="51"/>
        <v/>
      </c>
      <c r="BO61" s="4" t="str">
        <f t="shared" si="51"/>
        <v/>
      </c>
      <c r="BP61" s="4" t="str">
        <f t="shared" si="51"/>
        <v/>
      </c>
      <c r="BQ61" s="4" t="str">
        <f t="shared" si="51"/>
        <v/>
      </c>
      <c r="BR61" s="4" t="str">
        <f t="shared" si="51"/>
        <v/>
      </c>
      <c r="BS61" s="4" t="str">
        <f t="shared" si="51"/>
        <v/>
      </c>
      <c r="BT61" s="4" t="str">
        <f t="shared" si="56"/>
        <v/>
      </c>
      <c r="BU61" s="4" t="str">
        <f t="shared" si="56"/>
        <v/>
      </c>
      <c r="BV61" s="4" t="str">
        <f t="shared" si="57"/>
        <v/>
      </c>
      <c r="BW61" s="4" t="str">
        <f t="shared" si="57"/>
        <v/>
      </c>
      <c r="BX61" s="4" t="str">
        <f t="shared" si="52"/>
        <v/>
      </c>
      <c r="BY61" s="4" t="str">
        <f t="shared" si="52"/>
        <v/>
      </c>
    </row>
    <row r="62" spans="1:78" hidden="1" x14ac:dyDescent="0.35">
      <c r="A62" t="s">
        <v>153</v>
      </c>
      <c r="B62" s="4"/>
      <c r="C62" s="4"/>
      <c r="D62" s="4"/>
      <c r="E62" s="6">
        <f t="shared" si="49"/>
        <v>0</v>
      </c>
      <c r="F62" s="4"/>
      <c r="G62" s="4"/>
      <c r="H62" s="4"/>
      <c r="I62" s="4"/>
      <c r="J62" s="4"/>
      <c r="K62" s="4"/>
      <c r="L62" s="4"/>
      <c r="M62" s="4"/>
      <c r="N62" s="4"/>
      <c r="O62" s="4"/>
      <c r="P62" s="4"/>
      <c r="Q62" s="4"/>
      <c r="R62" s="4"/>
      <c r="S62" s="4"/>
      <c r="T62" s="4"/>
      <c r="U62" s="4"/>
      <c r="V62" s="5"/>
      <c r="W62" s="4"/>
      <c r="X62" s="4"/>
      <c r="Y62" s="49"/>
      <c r="Z62" s="4"/>
      <c r="AA62" s="4"/>
      <c r="AB62" s="4"/>
      <c r="AC62" s="4"/>
      <c r="AF62" s="4" t="str">
        <f t="shared" si="50"/>
        <v/>
      </c>
      <c r="AG62" s="4" t="str">
        <f t="shared" si="50"/>
        <v/>
      </c>
      <c r="AH62" s="4" t="str">
        <f t="shared" si="50"/>
        <v/>
      </c>
      <c r="AI62" s="4" t="str">
        <f t="shared" si="50"/>
        <v/>
      </c>
      <c r="AJ62" s="4" t="str">
        <f t="shared" si="50"/>
        <v/>
      </c>
      <c r="AK62" s="4" t="str">
        <f t="shared" si="50"/>
        <v/>
      </c>
      <c r="AL62" s="4" t="str">
        <f t="shared" si="50"/>
        <v/>
      </c>
      <c r="AM62" s="4" t="str">
        <f t="shared" si="50"/>
        <v/>
      </c>
      <c r="AN62" s="4" t="str">
        <f t="shared" si="50"/>
        <v/>
      </c>
      <c r="AO62" s="4" t="str">
        <f t="shared" si="50"/>
        <v/>
      </c>
      <c r="AP62" s="4" t="str">
        <f t="shared" si="50"/>
        <v/>
      </c>
      <c r="AQ62" s="4" t="str">
        <f t="shared" si="53"/>
        <v/>
      </c>
      <c r="AR62" s="4" t="str">
        <f t="shared" si="53"/>
        <v/>
      </c>
      <c r="AS62" s="4" t="str">
        <f t="shared" si="53"/>
        <v/>
      </c>
      <c r="AT62" s="4" t="str">
        <f t="shared" si="53"/>
        <v/>
      </c>
      <c r="AU62" s="4" t="str">
        <f t="shared" si="53"/>
        <v/>
      </c>
      <c r="AV62" s="4" t="str">
        <f t="shared" si="53"/>
        <v/>
      </c>
      <c r="AW62" s="4" t="str">
        <f t="shared" si="53"/>
        <v/>
      </c>
      <c r="AX62" s="4" t="str">
        <f t="shared" si="53"/>
        <v/>
      </c>
      <c r="AY62" s="4" t="str">
        <f t="shared" si="54"/>
        <v/>
      </c>
      <c r="AZ62" s="4" t="str">
        <f t="shared" si="55"/>
        <v/>
      </c>
      <c r="BA62" s="4" t="str">
        <f t="shared" si="55"/>
        <v/>
      </c>
      <c r="BD62" s="4" t="str">
        <f t="shared" si="51"/>
        <v/>
      </c>
      <c r="BE62" s="4" t="str">
        <f t="shared" si="51"/>
        <v/>
      </c>
      <c r="BF62" s="4" t="str">
        <f t="shared" si="51"/>
        <v/>
      </c>
      <c r="BG62" s="4" t="str">
        <f t="shared" si="51"/>
        <v/>
      </c>
      <c r="BH62" s="4" t="str">
        <f t="shared" si="51"/>
        <v/>
      </c>
      <c r="BI62" s="4" t="str">
        <f t="shared" si="51"/>
        <v/>
      </c>
      <c r="BJ62" s="4" t="str">
        <f t="shared" si="51"/>
        <v/>
      </c>
      <c r="BK62" s="4" t="str">
        <f t="shared" si="51"/>
        <v/>
      </c>
      <c r="BL62" s="4" t="str">
        <f t="shared" si="51"/>
        <v/>
      </c>
      <c r="BM62" s="4" t="str">
        <f t="shared" si="51"/>
        <v/>
      </c>
      <c r="BN62" s="4" t="str">
        <f t="shared" si="51"/>
        <v/>
      </c>
      <c r="BO62" s="4" t="str">
        <f t="shared" si="51"/>
        <v/>
      </c>
      <c r="BP62" s="4" t="str">
        <f t="shared" si="51"/>
        <v/>
      </c>
      <c r="BQ62" s="4" t="str">
        <f t="shared" si="51"/>
        <v/>
      </c>
      <c r="BR62" s="4" t="str">
        <f t="shared" si="51"/>
        <v/>
      </c>
      <c r="BS62" s="4" t="str">
        <f t="shared" si="51"/>
        <v/>
      </c>
      <c r="BT62" s="4" t="str">
        <f t="shared" si="56"/>
        <v/>
      </c>
      <c r="BU62" s="4" t="str">
        <f t="shared" si="56"/>
        <v/>
      </c>
      <c r="BV62" s="4" t="str">
        <f t="shared" si="57"/>
        <v/>
      </c>
      <c r="BW62" s="4" t="str">
        <f t="shared" si="57"/>
        <v/>
      </c>
      <c r="BX62" s="4" t="str">
        <f t="shared" si="52"/>
        <v/>
      </c>
      <c r="BY62" s="4" t="str">
        <f t="shared" si="52"/>
        <v/>
      </c>
    </row>
    <row r="63" spans="1:78" hidden="1" x14ac:dyDescent="0.35">
      <c r="A63" t="s">
        <v>154</v>
      </c>
      <c r="B63" s="4"/>
      <c r="C63" s="4"/>
      <c r="D63" s="4"/>
      <c r="E63" s="6">
        <f t="shared" si="49"/>
        <v>0</v>
      </c>
      <c r="F63" s="4"/>
      <c r="G63" s="4"/>
      <c r="H63" s="4"/>
      <c r="I63" s="4"/>
      <c r="J63" s="4"/>
      <c r="K63" s="4"/>
      <c r="L63" s="4"/>
      <c r="M63" s="4"/>
      <c r="N63" s="4"/>
      <c r="O63" s="4"/>
      <c r="P63" s="4"/>
      <c r="Q63" s="4"/>
      <c r="R63" s="4"/>
      <c r="S63" s="4"/>
      <c r="T63" s="4"/>
      <c r="U63" s="4"/>
      <c r="V63" s="5"/>
      <c r="W63" s="4"/>
      <c r="X63" s="4"/>
      <c r="Y63" s="49"/>
      <c r="Z63" s="4"/>
      <c r="AA63" s="4"/>
      <c r="AB63" s="4"/>
      <c r="AC63" s="4"/>
      <c r="AF63" s="4" t="str">
        <f t="shared" si="50"/>
        <v/>
      </c>
      <c r="AG63" s="4" t="str">
        <f t="shared" si="50"/>
        <v/>
      </c>
      <c r="AH63" s="4" t="str">
        <f t="shared" si="50"/>
        <v/>
      </c>
      <c r="AI63" s="4" t="str">
        <f t="shared" si="50"/>
        <v/>
      </c>
      <c r="AJ63" s="4" t="str">
        <f t="shared" si="50"/>
        <v/>
      </c>
      <c r="AK63" s="4" t="str">
        <f t="shared" si="50"/>
        <v/>
      </c>
      <c r="AL63" s="4" t="str">
        <f t="shared" si="50"/>
        <v/>
      </c>
      <c r="AM63" s="4" t="str">
        <f t="shared" si="50"/>
        <v/>
      </c>
      <c r="AN63" s="4" t="str">
        <f t="shared" si="50"/>
        <v/>
      </c>
      <c r="AO63" s="4" t="str">
        <f t="shared" si="50"/>
        <v/>
      </c>
      <c r="AP63" s="4" t="str">
        <f t="shared" si="50"/>
        <v/>
      </c>
      <c r="AQ63" s="4" t="str">
        <f t="shared" si="53"/>
        <v/>
      </c>
      <c r="AR63" s="4" t="str">
        <f t="shared" si="53"/>
        <v/>
      </c>
      <c r="AS63" s="4" t="str">
        <f t="shared" si="53"/>
        <v/>
      </c>
      <c r="AT63" s="4" t="str">
        <f t="shared" si="53"/>
        <v/>
      </c>
      <c r="AU63" s="4" t="str">
        <f t="shared" si="53"/>
        <v/>
      </c>
      <c r="AV63" s="4" t="str">
        <f t="shared" si="53"/>
        <v/>
      </c>
      <c r="AW63" s="4" t="str">
        <f t="shared" si="53"/>
        <v/>
      </c>
      <c r="AX63" s="4" t="str">
        <f t="shared" si="53"/>
        <v/>
      </c>
      <c r="AY63" s="4" t="str">
        <f t="shared" si="54"/>
        <v/>
      </c>
      <c r="AZ63" s="4" t="str">
        <f t="shared" si="55"/>
        <v/>
      </c>
      <c r="BA63" s="4" t="str">
        <f t="shared" si="55"/>
        <v/>
      </c>
      <c r="BD63" s="4" t="str">
        <f t="shared" si="51"/>
        <v/>
      </c>
      <c r="BE63" s="4" t="str">
        <f t="shared" si="51"/>
        <v/>
      </c>
      <c r="BF63" s="4" t="str">
        <f t="shared" si="51"/>
        <v/>
      </c>
      <c r="BG63" s="4" t="str">
        <f t="shared" si="51"/>
        <v/>
      </c>
      <c r="BH63" s="4" t="str">
        <f t="shared" si="51"/>
        <v/>
      </c>
      <c r="BI63" s="4" t="str">
        <f t="shared" si="51"/>
        <v/>
      </c>
      <c r="BJ63" s="4" t="str">
        <f t="shared" si="51"/>
        <v/>
      </c>
      <c r="BK63" s="4" t="str">
        <f t="shared" si="51"/>
        <v/>
      </c>
      <c r="BL63" s="4" t="str">
        <f t="shared" si="51"/>
        <v/>
      </c>
      <c r="BM63" s="4" t="str">
        <f t="shared" si="51"/>
        <v/>
      </c>
      <c r="BN63" s="4" t="str">
        <f t="shared" si="51"/>
        <v/>
      </c>
      <c r="BO63" s="4" t="str">
        <f t="shared" si="51"/>
        <v/>
      </c>
      <c r="BP63" s="4" t="str">
        <f t="shared" si="51"/>
        <v/>
      </c>
      <c r="BQ63" s="4" t="str">
        <f t="shared" si="51"/>
        <v/>
      </c>
      <c r="BR63" s="4" t="str">
        <f t="shared" si="51"/>
        <v/>
      </c>
      <c r="BS63" s="4" t="str">
        <f t="shared" si="51"/>
        <v/>
      </c>
      <c r="BT63" s="4" t="str">
        <f t="shared" si="56"/>
        <v/>
      </c>
      <c r="BU63" s="4" t="str">
        <f t="shared" si="56"/>
        <v/>
      </c>
      <c r="BV63" s="4" t="str">
        <f t="shared" si="57"/>
        <v/>
      </c>
      <c r="BW63" s="4" t="str">
        <f t="shared" si="57"/>
        <v/>
      </c>
      <c r="BX63" s="4" t="str">
        <f t="shared" si="52"/>
        <v/>
      </c>
      <c r="BY63" s="4" t="str">
        <f t="shared" si="52"/>
        <v/>
      </c>
    </row>
    <row r="64" spans="1:78" hidden="1" x14ac:dyDescent="0.35">
      <c r="A64" t="s">
        <v>155</v>
      </c>
      <c r="B64" s="4"/>
      <c r="C64" s="4"/>
      <c r="D64" s="4"/>
      <c r="E64" s="6">
        <f t="shared" si="49"/>
        <v>0</v>
      </c>
      <c r="F64" s="4"/>
      <c r="G64" s="4"/>
      <c r="H64" s="4"/>
      <c r="I64" s="4"/>
      <c r="J64" s="4"/>
      <c r="K64" s="4"/>
      <c r="L64" s="4"/>
      <c r="M64" s="4"/>
      <c r="N64" s="4"/>
      <c r="O64" s="4"/>
      <c r="P64" s="4"/>
      <c r="Q64" s="4"/>
      <c r="R64" s="4"/>
      <c r="S64" s="4"/>
      <c r="T64" s="4"/>
      <c r="U64" s="4"/>
      <c r="V64" s="4"/>
      <c r="W64" s="4"/>
      <c r="X64" s="4"/>
      <c r="Y64" s="49"/>
      <c r="Z64" s="4"/>
      <c r="AA64" s="4"/>
      <c r="AB64" s="4"/>
      <c r="AC64" s="4"/>
      <c r="AF64" s="4" t="str">
        <f t="shared" si="50"/>
        <v/>
      </c>
      <c r="AG64" s="4" t="str">
        <f t="shared" si="50"/>
        <v/>
      </c>
      <c r="AH64" s="4" t="str">
        <f t="shared" si="50"/>
        <v/>
      </c>
      <c r="AI64" s="4" t="str">
        <f t="shared" si="50"/>
        <v/>
      </c>
      <c r="AJ64" s="4" t="str">
        <f t="shared" si="50"/>
        <v/>
      </c>
      <c r="AK64" s="4" t="str">
        <f t="shared" si="50"/>
        <v/>
      </c>
      <c r="AL64" s="4" t="str">
        <f t="shared" si="50"/>
        <v/>
      </c>
      <c r="AM64" s="4" t="str">
        <f t="shared" si="50"/>
        <v/>
      </c>
      <c r="AN64" s="4" t="str">
        <f t="shared" si="50"/>
        <v/>
      </c>
      <c r="AO64" s="4" t="str">
        <f t="shared" si="50"/>
        <v/>
      </c>
      <c r="AP64" s="4" t="str">
        <f t="shared" si="50"/>
        <v/>
      </c>
      <c r="AQ64" s="4" t="str">
        <f t="shared" si="53"/>
        <v/>
      </c>
      <c r="AR64" s="4" t="str">
        <f t="shared" si="53"/>
        <v/>
      </c>
      <c r="AS64" s="4" t="str">
        <f t="shared" si="53"/>
        <v/>
      </c>
      <c r="AT64" s="4" t="str">
        <f t="shared" si="53"/>
        <v/>
      </c>
      <c r="AU64" s="4" t="str">
        <f t="shared" si="53"/>
        <v/>
      </c>
      <c r="AV64" s="4" t="str">
        <f t="shared" si="53"/>
        <v/>
      </c>
      <c r="AW64" s="4" t="str">
        <f t="shared" si="53"/>
        <v/>
      </c>
      <c r="AX64" s="4" t="str">
        <f t="shared" si="53"/>
        <v/>
      </c>
      <c r="AY64" s="4" t="str">
        <f t="shared" si="54"/>
        <v/>
      </c>
      <c r="AZ64" s="4" t="str">
        <f t="shared" si="55"/>
        <v/>
      </c>
      <c r="BA64" s="4" t="str">
        <f t="shared" si="55"/>
        <v/>
      </c>
      <c r="BD64" s="4" t="str">
        <f t="shared" si="51"/>
        <v/>
      </c>
      <c r="BE64" s="4" t="str">
        <f t="shared" si="51"/>
        <v/>
      </c>
      <c r="BF64" s="4" t="str">
        <f t="shared" si="51"/>
        <v/>
      </c>
      <c r="BG64" s="4" t="str">
        <f t="shared" si="51"/>
        <v/>
      </c>
      <c r="BH64" s="4" t="str">
        <f t="shared" si="51"/>
        <v/>
      </c>
      <c r="BI64" s="4" t="str">
        <f t="shared" si="51"/>
        <v/>
      </c>
      <c r="BJ64" s="4" t="str">
        <f t="shared" si="51"/>
        <v/>
      </c>
      <c r="BK64" s="4" t="str">
        <f t="shared" si="51"/>
        <v/>
      </c>
      <c r="BL64" s="4" t="str">
        <f t="shared" si="51"/>
        <v/>
      </c>
      <c r="BM64" s="4" t="str">
        <f t="shared" si="51"/>
        <v/>
      </c>
      <c r="BN64" s="4" t="str">
        <f t="shared" si="51"/>
        <v/>
      </c>
      <c r="BO64" s="4" t="str">
        <f t="shared" si="51"/>
        <v/>
      </c>
      <c r="BP64" s="4" t="str">
        <f t="shared" si="51"/>
        <v/>
      </c>
      <c r="BQ64" s="4" t="str">
        <f t="shared" si="51"/>
        <v/>
      </c>
      <c r="BR64" s="4" t="str">
        <f t="shared" si="51"/>
        <v/>
      </c>
      <c r="BS64" s="4" t="str">
        <f t="shared" si="51"/>
        <v/>
      </c>
      <c r="BT64" s="4" t="str">
        <f t="shared" si="56"/>
        <v/>
      </c>
      <c r="BU64" s="4" t="str">
        <f t="shared" si="56"/>
        <v/>
      </c>
      <c r="BV64" s="4" t="str">
        <f t="shared" si="57"/>
        <v/>
      </c>
      <c r="BW64" s="4" t="str">
        <f t="shared" si="57"/>
        <v/>
      </c>
      <c r="BX64" s="4" t="str">
        <f t="shared" si="52"/>
        <v/>
      </c>
      <c r="BY64" s="4" t="str">
        <f t="shared" si="52"/>
        <v/>
      </c>
    </row>
    <row r="65" spans="1:77" hidden="1" x14ac:dyDescent="0.35">
      <c r="A65" t="s">
        <v>156</v>
      </c>
      <c r="B65" s="4"/>
      <c r="C65" s="4"/>
      <c r="D65" s="4"/>
      <c r="E65" s="6">
        <f t="shared" si="49"/>
        <v>0</v>
      </c>
      <c r="F65" s="4"/>
      <c r="G65" s="4"/>
      <c r="H65" s="4"/>
      <c r="I65" s="4"/>
      <c r="J65" s="4"/>
      <c r="K65" s="4"/>
      <c r="L65" s="4"/>
      <c r="M65" s="4"/>
      <c r="N65" s="4"/>
      <c r="O65" s="4"/>
      <c r="P65" s="4"/>
      <c r="Q65" s="4"/>
      <c r="R65" s="4"/>
      <c r="S65" s="4"/>
      <c r="T65" s="4"/>
      <c r="U65" s="4"/>
      <c r="V65" s="4"/>
      <c r="W65" s="4"/>
      <c r="X65" s="4"/>
      <c r="Y65" s="4"/>
      <c r="Z65" s="4"/>
      <c r="AA65" s="4"/>
      <c r="AB65" s="4"/>
      <c r="AC65" s="4"/>
      <c r="AF65" s="4"/>
      <c r="AG65" s="4"/>
      <c r="AH65" s="4"/>
      <c r="AI65" s="4"/>
      <c r="AJ65" s="4"/>
      <c r="AK65" s="4"/>
      <c r="AL65" s="4"/>
      <c r="AM65" s="4"/>
      <c r="AN65" s="4"/>
      <c r="AO65" s="4"/>
      <c r="AP65" s="4"/>
      <c r="AQ65" s="4" t="str">
        <f t="shared" si="53"/>
        <v/>
      </c>
      <c r="AR65" s="4" t="str">
        <f t="shared" si="53"/>
        <v/>
      </c>
      <c r="AS65" s="4" t="str">
        <f t="shared" si="53"/>
        <v/>
      </c>
      <c r="AT65" s="4" t="str">
        <f t="shared" si="53"/>
        <v/>
      </c>
      <c r="AU65" s="4"/>
      <c r="AV65" s="4"/>
      <c r="AW65" s="4"/>
      <c r="AX65" s="4"/>
      <c r="AY65" s="4"/>
      <c r="AZ65" s="4"/>
      <c r="BA65" s="4"/>
      <c r="BD65" s="4"/>
      <c r="BE65" s="4"/>
      <c r="BF65" s="4"/>
      <c r="BG65" s="4"/>
      <c r="BH65" s="4"/>
      <c r="BI65" s="4"/>
      <c r="BJ65" s="4"/>
      <c r="BK65" s="4"/>
      <c r="BL65" s="4"/>
      <c r="BM65" s="4"/>
      <c r="BN65" s="4"/>
      <c r="BO65" s="4"/>
      <c r="BP65" s="4"/>
      <c r="BQ65" s="4"/>
      <c r="BR65" s="4"/>
      <c r="BS65" s="4"/>
      <c r="BT65" s="4"/>
      <c r="BU65" s="4"/>
      <c r="BV65" s="4" t="str">
        <f t="shared" si="57"/>
        <v/>
      </c>
      <c r="BW65" s="4" t="str">
        <f t="shared" si="57"/>
        <v/>
      </c>
      <c r="BX65" s="4"/>
      <c r="BY65" s="4"/>
    </row>
    <row r="66" spans="1:77" hidden="1" x14ac:dyDescent="0.35">
      <c r="A66" t="s">
        <v>157</v>
      </c>
      <c r="B66" s="4"/>
      <c r="C66" s="4"/>
      <c r="D66" s="4"/>
      <c r="E66" s="6">
        <f t="shared" si="49"/>
        <v>0</v>
      </c>
      <c r="F66" s="4"/>
      <c r="G66" s="4"/>
      <c r="H66" s="4"/>
      <c r="I66" s="4"/>
      <c r="J66" s="4"/>
      <c r="K66" s="4"/>
      <c r="L66" s="4"/>
      <c r="M66" s="4"/>
      <c r="N66" s="4"/>
      <c r="O66" s="4"/>
      <c r="P66" s="4"/>
      <c r="Q66" s="4"/>
      <c r="R66" s="4"/>
      <c r="S66" s="4"/>
      <c r="T66" s="4"/>
      <c r="U66" s="4"/>
      <c r="V66" s="4"/>
      <c r="W66" s="4"/>
      <c r="X66" s="4"/>
      <c r="Y66" s="4"/>
      <c r="Z66" s="4"/>
      <c r="AA66" s="4"/>
      <c r="AB66" s="4"/>
      <c r="AC66" s="4"/>
      <c r="AF66" s="4"/>
      <c r="AG66" s="4"/>
      <c r="AH66" s="4"/>
      <c r="AI66" s="4"/>
      <c r="AJ66" s="4"/>
      <c r="AK66" s="4"/>
      <c r="AL66" s="4"/>
      <c r="AM66" s="4"/>
      <c r="AN66" s="4"/>
      <c r="AO66" s="4"/>
      <c r="AP66" s="4"/>
      <c r="AQ66" s="4" t="str">
        <f t="shared" si="53"/>
        <v/>
      </c>
      <c r="AR66" s="4" t="str">
        <f t="shared" si="53"/>
        <v/>
      </c>
      <c r="AS66" s="4" t="str">
        <f t="shared" si="53"/>
        <v/>
      </c>
      <c r="AT66" s="4" t="str">
        <f t="shared" si="53"/>
        <v/>
      </c>
      <c r="AU66" s="4"/>
      <c r="AV66" s="4"/>
      <c r="AW66" s="4"/>
      <c r="AX66" s="4"/>
      <c r="AY66" s="4"/>
      <c r="AZ66" s="4"/>
      <c r="BA66" s="4"/>
      <c r="BD66" s="4"/>
      <c r="BE66" s="4"/>
      <c r="BF66" s="4"/>
      <c r="BG66" s="4"/>
      <c r="BH66" s="4"/>
      <c r="BI66" s="4"/>
      <c r="BJ66" s="4"/>
      <c r="BK66" s="4"/>
      <c r="BL66" s="4"/>
      <c r="BM66" s="4"/>
      <c r="BN66" s="4"/>
      <c r="BO66" s="4"/>
      <c r="BP66" s="4"/>
      <c r="BQ66" s="4"/>
      <c r="BR66" s="4"/>
      <c r="BS66" s="4"/>
      <c r="BT66" s="4"/>
      <c r="BU66" s="4"/>
      <c r="BV66" s="4" t="str">
        <f t="shared" si="57"/>
        <v/>
      </c>
      <c r="BW66" s="4" t="str">
        <f t="shared" si="57"/>
        <v/>
      </c>
      <c r="BX66" s="4"/>
      <c r="BY66" s="4"/>
    </row>
    <row r="67" spans="1:77" hidden="1" x14ac:dyDescent="0.35">
      <c r="A67" t="s">
        <v>158</v>
      </c>
      <c r="B67" s="4"/>
      <c r="C67" s="4"/>
      <c r="D67" s="4"/>
      <c r="E67" s="6">
        <f t="shared" si="49"/>
        <v>0</v>
      </c>
      <c r="F67" s="4"/>
      <c r="G67" s="4"/>
      <c r="H67" s="4"/>
      <c r="I67" s="4"/>
      <c r="J67" s="4"/>
      <c r="K67" s="4"/>
      <c r="L67" s="4"/>
      <c r="M67" s="4"/>
      <c r="N67" s="4"/>
      <c r="O67" s="4"/>
      <c r="P67" s="4"/>
      <c r="Q67" s="4"/>
      <c r="R67" s="4"/>
      <c r="S67" s="4"/>
      <c r="T67" s="4"/>
      <c r="U67" s="4"/>
      <c r="V67" s="4"/>
      <c r="W67" s="4"/>
      <c r="X67" s="4"/>
      <c r="Y67" s="4"/>
      <c r="Z67" s="4"/>
      <c r="AA67" s="4"/>
      <c r="AB67" s="4"/>
      <c r="AC67" s="4"/>
      <c r="AF67" s="4"/>
      <c r="AG67" s="4"/>
      <c r="AH67" s="4"/>
      <c r="AI67" s="4"/>
      <c r="AJ67" s="4"/>
      <c r="AK67" s="4"/>
      <c r="AL67" s="4"/>
      <c r="AM67" s="4"/>
      <c r="AN67" s="4"/>
      <c r="AO67" s="4"/>
      <c r="AP67" s="4"/>
      <c r="AQ67" s="4" t="str">
        <f t="shared" si="53"/>
        <v/>
      </c>
      <c r="AR67" s="4" t="str">
        <f t="shared" si="53"/>
        <v/>
      </c>
      <c r="AS67" s="4" t="str">
        <f t="shared" si="53"/>
        <v/>
      </c>
      <c r="AT67" s="4" t="str">
        <f t="shared" si="53"/>
        <v/>
      </c>
      <c r="AU67" s="4"/>
      <c r="AV67" s="4"/>
      <c r="AW67" s="4"/>
      <c r="AX67" s="4"/>
      <c r="AY67" s="4"/>
      <c r="AZ67" s="4"/>
      <c r="BA67" s="4"/>
      <c r="BD67" s="4"/>
      <c r="BE67" s="4"/>
      <c r="BF67" s="4"/>
      <c r="BG67" s="4"/>
      <c r="BH67" s="4"/>
      <c r="BI67" s="4"/>
      <c r="BJ67" s="4"/>
      <c r="BK67" s="4"/>
      <c r="BL67" s="4"/>
      <c r="BM67" s="4"/>
      <c r="BN67" s="4"/>
      <c r="BO67" s="4"/>
      <c r="BP67" s="4"/>
      <c r="BQ67" s="4"/>
      <c r="BR67" s="4"/>
      <c r="BS67" s="4"/>
      <c r="BT67" s="4"/>
      <c r="BU67" s="4"/>
      <c r="BV67" s="4" t="str">
        <f t="shared" si="57"/>
        <v/>
      </c>
      <c r="BW67" s="4" t="str">
        <f t="shared" si="57"/>
        <v/>
      </c>
      <c r="BX67" s="4"/>
      <c r="BY67" s="4"/>
    </row>
    <row r="68" spans="1:77" hidden="1" x14ac:dyDescent="0.35">
      <c r="A68" t="s">
        <v>159</v>
      </c>
      <c r="B68" s="4"/>
      <c r="C68" s="4"/>
      <c r="D68" s="4"/>
      <c r="E68" s="6">
        <f t="shared" si="49"/>
        <v>0</v>
      </c>
      <c r="F68" s="4"/>
      <c r="G68" s="4"/>
      <c r="H68" s="4"/>
      <c r="I68" s="4"/>
      <c r="J68" s="4"/>
      <c r="K68" s="4"/>
      <c r="L68" s="4"/>
      <c r="M68" s="4"/>
      <c r="N68" s="4"/>
      <c r="O68" s="4"/>
      <c r="P68" s="4"/>
      <c r="Q68" s="4"/>
      <c r="R68" s="4"/>
      <c r="S68" s="4"/>
      <c r="T68" s="4"/>
      <c r="U68" s="4"/>
      <c r="V68" s="4"/>
      <c r="W68" s="4"/>
      <c r="X68" s="4"/>
      <c r="Y68" s="4"/>
      <c r="Z68" s="4"/>
      <c r="AA68" s="4"/>
      <c r="AB68" s="4"/>
      <c r="AC68" s="4"/>
      <c r="AF68" s="4"/>
      <c r="AG68" s="4"/>
      <c r="AH68" s="4"/>
      <c r="AI68" s="4"/>
      <c r="AJ68" s="4"/>
      <c r="AK68" s="4"/>
      <c r="AL68" s="4"/>
      <c r="AM68" s="4"/>
      <c r="AN68" s="4"/>
      <c r="AO68" s="4"/>
      <c r="AP68" s="4"/>
      <c r="AQ68" s="4" t="str">
        <f t="shared" si="53"/>
        <v/>
      </c>
      <c r="AR68" s="4" t="str">
        <f t="shared" si="53"/>
        <v/>
      </c>
      <c r="AS68" s="4" t="str">
        <f t="shared" si="53"/>
        <v/>
      </c>
      <c r="AT68" s="4" t="str">
        <f t="shared" si="53"/>
        <v/>
      </c>
      <c r="AU68" s="4"/>
      <c r="AV68" s="4"/>
      <c r="AW68" s="4"/>
      <c r="AX68" s="4"/>
      <c r="AY68" s="4"/>
      <c r="AZ68" s="4"/>
      <c r="BA68" s="4"/>
      <c r="BD68" s="4"/>
      <c r="BE68" s="4"/>
      <c r="BF68" s="4"/>
      <c r="BG68" s="4"/>
      <c r="BH68" s="4"/>
      <c r="BI68" s="4"/>
      <c r="BJ68" s="4"/>
      <c r="BK68" s="4"/>
      <c r="BL68" s="4"/>
      <c r="BM68" s="4"/>
      <c r="BN68" s="4"/>
      <c r="BO68" s="4"/>
      <c r="BP68" s="4"/>
      <c r="BQ68" s="4"/>
      <c r="BR68" s="4"/>
      <c r="BS68" s="4"/>
      <c r="BT68" s="4"/>
      <c r="BU68" s="4"/>
      <c r="BV68" s="4" t="str">
        <f t="shared" si="57"/>
        <v/>
      </c>
      <c r="BW68" s="4" t="str">
        <f t="shared" si="57"/>
        <v/>
      </c>
      <c r="BX68" s="4"/>
      <c r="BY68" s="4"/>
    </row>
    <row r="69" spans="1:77" hidden="1" x14ac:dyDescent="0.35">
      <c r="A69" t="s">
        <v>160</v>
      </c>
      <c r="B69" s="4"/>
      <c r="C69" s="4"/>
      <c r="D69" s="4"/>
      <c r="E69" s="6">
        <f t="shared" si="49"/>
        <v>0</v>
      </c>
      <c r="F69" s="4"/>
      <c r="G69" s="4"/>
      <c r="H69" s="4"/>
      <c r="I69" s="4"/>
      <c r="J69" s="4"/>
      <c r="K69" s="4"/>
      <c r="L69" s="4"/>
      <c r="M69" s="4"/>
      <c r="N69" s="4"/>
      <c r="O69" s="4"/>
      <c r="P69" s="4"/>
      <c r="Q69" s="4"/>
      <c r="R69" s="4"/>
      <c r="S69" s="4"/>
      <c r="T69" s="4"/>
      <c r="U69" s="4"/>
      <c r="V69" s="4"/>
      <c r="W69" s="4"/>
      <c r="X69" s="4"/>
      <c r="Y69" s="4"/>
      <c r="Z69" s="4"/>
      <c r="AA69" s="4"/>
      <c r="AB69" s="4"/>
      <c r="AC69" s="4"/>
      <c r="AF69" s="4"/>
      <c r="AG69" s="4"/>
      <c r="AH69" s="4"/>
      <c r="AI69" s="4"/>
      <c r="AJ69" s="4"/>
      <c r="AK69" s="4"/>
      <c r="AL69" s="4"/>
      <c r="AM69" s="4"/>
      <c r="AN69" s="4"/>
      <c r="AO69" s="4"/>
      <c r="AP69" s="4"/>
      <c r="AQ69" s="4"/>
      <c r="AR69" s="4"/>
      <c r="AS69" s="4"/>
      <c r="AT69" s="4"/>
      <c r="AU69" s="4"/>
      <c r="AV69" s="4"/>
      <c r="AW69" s="4"/>
      <c r="AX69" s="4"/>
      <c r="AY69" s="4"/>
      <c r="AZ69" s="4"/>
      <c r="BA69" s="4"/>
      <c r="BD69" s="4"/>
      <c r="BE69" s="4"/>
      <c r="BF69" s="4"/>
      <c r="BG69" s="4"/>
      <c r="BH69" s="4"/>
      <c r="BI69" s="4"/>
      <c r="BJ69" s="4"/>
      <c r="BK69" s="4"/>
      <c r="BL69" s="4"/>
      <c r="BM69" s="4"/>
      <c r="BN69" s="4"/>
      <c r="BO69" s="4"/>
      <c r="BP69" s="4"/>
      <c r="BQ69" s="4"/>
      <c r="BR69" s="4"/>
      <c r="BS69" s="4"/>
      <c r="BT69" s="4"/>
      <c r="BU69" s="4"/>
      <c r="BV69" s="4" t="str">
        <f t="shared" si="57"/>
        <v/>
      </c>
      <c r="BW69" s="4" t="str">
        <f t="shared" si="57"/>
        <v/>
      </c>
      <c r="BX69" s="4"/>
      <c r="BY69" s="4"/>
    </row>
    <row r="70" spans="1:77" hidden="1" x14ac:dyDescent="0.35">
      <c r="A70" t="s">
        <v>161</v>
      </c>
      <c r="B70" s="4"/>
      <c r="C70" s="4"/>
      <c r="D70" s="4"/>
      <c r="E70" s="6">
        <f t="shared" si="49"/>
        <v>0</v>
      </c>
      <c r="F70" s="4"/>
      <c r="G70" s="4"/>
      <c r="H70" s="4"/>
      <c r="I70" s="4"/>
      <c r="J70" s="4"/>
      <c r="K70" s="4"/>
      <c r="L70" s="4"/>
      <c r="M70" s="4"/>
      <c r="N70" s="4"/>
      <c r="O70" s="4"/>
      <c r="P70" s="4"/>
      <c r="Q70" s="4"/>
      <c r="R70" s="4"/>
      <c r="S70" s="4"/>
      <c r="T70" s="4"/>
      <c r="U70" s="4"/>
      <c r="V70" s="4"/>
      <c r="W70" s="4"/>
      <c r="X70" s="4"/>
      <c r="Y70" s="4"/>
      <c r="Z70" s="4"/>
      <c r="AA70" s="4"/>
      <c r="AB70" s="4"/>
      <c r="AC70" s="4"/>
      <c r="AF70" s="4"/>
      <c r="AG70" s="4"/>
      <c r="AH70" s="4"/>
      <c r="AI70" s="4"/>
      <c r="AJ70" s="4"/>
      <c r="AK70" s="4"/>
      <c r="AL70" s="4"/>
      <c r="AM70" s="4"/>
      <c r="AN70" s="4"/>
      <c r="AO70" s="4"/>
      <c r="AP70" s="4"/>
      <c r="AQ70" s="4"/>
      <c r="AR70" s="4"/>
      <c r="AS70" s="4"/>
      <c r="AT70" s="4"/>
      <c r="AU70" s="4"/>
      <c r="AV70" s="4"/>
      <c r="AW70" s="4"/>
      <c r="AX70" s="4"/>
      <c r="AY70" s="4"/>
      <c r="AZ70" s="4"/>
      <c r="BA70" s="4"/>
      <c r="BD70" s="4"/>
      <c r="BE70" s="4"/>
      <c r="BF70" s="4"/>
      <c r="BG70" s="4"/>
      <c r="BH70" s="4"/>
      <c r="BI70" s="4"/>
      <c r="BJ70" s="4"/>
      <c r="BK70" s="4"/>
      <c r="BL70" s="4"/>
      <c r="BM70" s="4"/>
      <c r="BN70" s="4"/>
      <c r="BO70" s="4"/>
      <c r="BP70" s="4"/>
      <c r="BQ70" s="4"/>
      <c r="BR70" s="4"/>
      <c r="BS70" s="4"/>
      <c r="BT70" s="4"/>
      <c r="BU70" s="4"/>
      <c r="BV70" s="4"/>
      <c r="BW70" s="4"/>
      <c r="BX70" s="4"/>
      <c r="BY70" s="4"/>
    </row>
    <row r="71" spans="1:77" hidden="1" x14ac:dyDescent="0.35">
      <c r="A71" t="s">
        <v>162</v>
      </c>
      <c r="B71" s="4"/>
      <c r="C71" s="4"/>
      <c r="D71" s="4"/>
      <c r="E71" s="6">
        <f t="shared" si="49"/>
        <v>0</v>
      </c>
      <c r="F71" s="4"/>
      <c r="G71" s="4"/>
      <c r="H71" s="4"/>
      <c r="I71" s="4"/>
      <c r="J71" s="4"/>
      <c r="K71" s="4"/>
      <c r="L71" s="4"/>
      <c r="M71" s="4"/>
      <c r="N71" s="4"/>
      <c r="O71" s="4"/>
      <c r="P71" s="4"/>
      <c r="Q71" s="4"/>
      <c r="R71" s="4"/>
      <c r="S71" s="4"/>
      <c r="T71" s="4"/>
      <c r="U71" s="4"/>
      <c r="V71" s="4"/>
      <c r="W71" s="4"/>
      <c r="X71" s="4"/>
      <c r="Y71" s="4"/>
      <c r="Z71" s="4"/>
      <c r="AA71" s="4"/>
      <c r="AB71" s="4"/>
      <c r="AC71" s="4"/>
      <c r="AF71" s="4"/>
      <c r="AG71" s="4"/>
      <c r="AH71" s="4"/>
      <c r="AI71" s="4"/>
      <c r="AJ71" s="4"/>
      <c r="AK71" s="4"/>
      <c r="AL71" s="4"/>
      <c r="AM71" s="4"/>
      <c r="AN71" s="4"/>
      <c r="AO71" s="4"/>
      <c r="AP71" s="4"/>
      <c r="AQ71" s="4"/>
      <c r="AR71" s="4"/>
      <c r="AS71" s="4"/>
      <c r="AT71" s="4"/>
      <c r="AU71" s="4"/>
      <c r="AV71" s="4"/>
      <c r="AW71" s="4"/>
      <c r="AX71" s="4"/>
      <c r="AY71" s="4"/>
      <c r="AZ71" s="4"/>
      <c r="BA71" s="4"/>
      <c r="BD71" s="4"/>
      <c r="BE71" s="4"/>
      <c r="BF71" s="4"/>
      <c r="BG71" s="4"/>
      <c r="BH71" s="4"/>
      <c r="BI71" s="4"/>
      <c r="BJ71" s="4"/>
      <c r="BK71" s="4"/>
      <c r="BL71" s="4"/>
      <c r="BM71" s="4"/>
      <c r="BN71" s="4"/>
      <c r="BO71" s="4"/>
      <c r="BP71" s="4"/>
      <c r="BQ71" s="4"/>
      <c r="BR71" s="4"/>
      <c r="BS71" s="4"/>
      <c r="BT71" s="4"/>
      <c r="BU71" s="4"/>
      <c r="BV71" s="4"/>
      <c r="BW71" s="4"/>
      <c r="BX71" s="4"/>
      <c r="BY71" s="4"/>
    </row>
    <row r="72" spans="1:77" hidden="1" x14ac:dyDescent="0.35">
      <c r="A72" t="s">
        <v>163</v>
      </c>
      <c r="B72" s="4"/>
      <c r="C72" s="4"/>
      <c r="D72" s="4"/>
      <c r="E72" s="6">
        <f t="shared" si="49"/>
        <v>0</v>
      </c>
      <c r="F72" s="4"/>
      <c r="G72" s="4"/>
      <c r="H72" s="4"/>
      <c r="I72" s="4"/>
      <c r="J72" s="4"/>
      <c r="K72" s="4"/>
      <c r="L72" s="4"/>
      <c r="M72" s="4"/>
      <c r="N72" s="4"/>
      <c r="O72" s="4"/>
      <c r="P72" s="4"/>
      <c r="Q72" s="4"/>
      <c r="R72" s="4"/>
      <c r="S72" s="4"/>
      <c r="T72" s="4"/>
      <c r="U72" s="4"/>
      <c r="V72" s="4"/>
      <c r="W72" s="4"/>
      <c r="X72" s="4"/>
      <c r="Y72" s="4"/>
      <c r="Z72" s="4"/>
      <c r="AA72" s="4"/>
      <c r="AB72" s="4"/>
      <c r="AC72" s="4"/>
      <c r="AF72" s="4"/>
      <c r="AG72" s="4"/>
      <c r="AH72" s="4"/>
      <c r="AI72" s="4"/>
      <c r="AJ72" s="4"/>
      <c r="AK72" s="4"/>
      <c r="AL72" s="4"/>
      <c r="AM72" s="4"/>
      <c r="AN72" s="4"/>
      <c r="AO72" s="4"/>
      <c r="AP72" s="4"/>
      <c r="AQ72" s="4"/>
      <c r="AR72" s="4"/>
      <c r="AS72" s="4"/>
      <c r="AT72" s="4"/>
      <c r="AU72" s="4"/>
      <c r="AV72" s="4"/>
      <c r="AW72" s="4"/>
      <c r="AX72" s="4"/>
      <c r="AY72" s="4"/>
      <c r="AZ72" s="4"/>
      <c r="BA72" s="4"/>
      <c r="BD72" s="4"/>
      <c r="BE72" s="4"/>
      <c r="BF72" s="4"/>
      <c r="BG72" s="4"/>
      <c r="BH72" s="4"/>
      <c r="BI72" s="4"/>
      <c r="BJ72" s="4"/>
      <c r="BK72" s="4"/>
      <c r="BL72" s="4"/>
      <c r="BM72" s="4"/>
      <c r="BN72" s="4"/>
      <c r="BO72" s="4"/>
      <c r="BP72" s="4"/>
      <c r="BQ72" s="4"/>
      <c r="BR72" s="4"/>
      <c r="BS72" s="4"/>
      <c r="BT72" s="4"/>
      <c r="BU72" s="4"/>
      <c r="BV72" s="4"/>
      <c r="BW72" s="4"/>
      <c r="BX72" s="4"/>
      <c r="BY72" s="4"/>
    </row>
    <row r="73" spans="1:77" hidden="1" x14ac:dyDescent="0.35">
      <c r="A73" t="s">
        <v>164</v>
      </c>
      <c r="B73" s="4"/>
      <c r="C73" s="4"/>
      <c r="D73" s="4"/>
      <c r="E73" s="6">
        <f t="shared" si="49"/>
        <v>0</v>
      </c>
      <c r="F73" s="4"/>
      <c r="G73" s="4"/>
      <c r="H73" s="4"/>
      <c r="I73" s="4"/>
      <c r="J73" s="4"/>
      <c r="K73" s="4"/>
      <c r="L73" s="4"/>
      <c r="M73" s="4"/>
      <c r="N73" s="4"/>
      <c r="O73" s="4"/>
      <c r="P73" s="4"/>
      <c r="Q73" s="4"/>
      <c r="R73" s="4"/>
      <c r="S73" s="4"/>
      <c r="T73" s="4"/>
      <c r="U73" s="4"/>
      <c r="V73" s="4"/>
      <c r="W73" s="4"/>
      <c r="X73" s="4"/>
      <c r="Y73" s="4"/>
      <c r="Z73" s="4"/>
      <c r="AA73" s="4"/>
      <c r="AB73" s="4"/>
      <c r="AC73" s="4"/>
      <c r="AF73" s="4"/>
      <c r="AG73" s="4"/>
      <c r="AH73" s="4"/>
      <c r="AI73" s="4"/>
      <c r="AJ73" s="4"/>
      <c r="AK73" s="4"/>
      <c r="AL73" s="4"/>
      <c r="AM73" s="4"/>
      <c r="AN73" s="4"/>
      <c r="AO73" s="4"/>
      <c r="AP73" s="4"/>
      <c r="AQ73" s="4"/>
      <c r="AR73" s="4"/>
      <c r="AS73" s="4"/>
      <c r="AT73" s="4"/>
      <c r="AU73" s="4"/>
      <c r="AV73" s="4"/>
      <c r="AW73" s="4"/>
      <c r="AX73" s="4"/>
      <c r="AY73" s="4"/>
      <c r="AZ73" s="4"/>
      <c r="BA73" s="4"/>
      <c r="BD73" s="4"/>
      <c r="BE73" s="4"/>
      <c r="BF73" s="4"/>
      <c r="BG73" s="4"/>
      <c r="BH73" s="4"/>
      <c r="BI73" s="4"/>
      <c r="BJ73" s="4"/>
      <c r="BK73" s="4"/>
      <c r="BL73" s="4"/>
      <c r="BM73" s="4"/>
      <c r="BN73" s="4"/>
      <c r="BO73" s="4"/>
      <c r="BP73" s="4"/>
      <c r="BQ73" s="4"/>
      <c r="BR73" s="4"/>
      <c r="BS73" s="4"/>
      <c r="BT73" s="4"/>
      <c r="BU73" s="4"/>
      <c r="BV73" s="4"/>
      <c r="BW73" s="4"/>
      <c r="BX73" s="4"/>
      <c r="BY73" s="4"/>
    </row>
    <row r="74" spans="1:77" hidden="1" x14ac:dyDescent="0.35">
      <c r="A74" t="s">
        <v>165</v>
      </c>
      <c r="B74" s="4"/>
      <c r="C74" s="4"/>
      <c r="D74" s="4"/>
      <c r="E74" s="6">
        <f t="shared" si="49"/>
        <v>0</v>
      </c>
      <c r="F74" s="4"/>
      <c r="G74" s="4"/>
      <c r="H74" s="4"/>
      <c r="I74" s="4"/>
      <c r="J74" s="4"/>
      <c r="K74" s="4"/>
      <c r="L74" s="4"/>
      <c r="M74" s="4"/>
      <c r="N74" s="4"/>
      <c r="O74" s="4"/>
      <c r="P74" s="4"/>
      <c r="Q74" s="4"/>
      <c r="R74" s="4"/>
      <c r="S74" s="4"/>
      <c r="T74" s="4"/>
      <c r="U74" s="4"/>
      <c r="V74" s="4"/>
      <c r="W74" s="4"/>
      <c r="X74" s="4"/>
      <c r="Y74" s="4"/>
      <c r="Z74" s="4"/>
      <c r="AA74" s="4"/>
      <c r="AB74" s="4"/>
      <c r="AC74" s="4"/>
      <c r="AF74" s="4"/>
      <c r="AG74" s="4"/>
      <c r="AH74" s="4"/>
      <c r="AI74" s="4"/>
      <c r="AJ74" s="4"/>
      <c r="AK74" s="4"/>
      <c r="AL74" s="4"/>
      <c r="AM74" s="4"/>
      <c r="AN74" s="4"/>
      <c r="AO74" s="4"/>
      <c r="AP74" s="4"/>
      <c r="AQ74" s="4"/>
      <c r="AR74" s="4"/>
      <c r="AS74" s="4"/>
      <c r="AT74" s="4"/>
      <c r="AU74" s="4"/>
      <c r="AV74" s="4"/>
      <c r="AW74" s="4"/>
      <c r="AX74" s="4"/>
      <c r="AY74" s="4"/>
      <c r="AZ74" s="4"/>
      <c r="BA74" s="4"/>
      <c r="BD74" s="4"/>
      <c r="BE74" s="4"/>
      <c r="BF74" s="4"/>
      <c r="BG74" s="4"/>
      <c r="BH74" s="4"/>
      <c r="BI74" s="4"/>
      <c r="BJ74" s="4"/>
      <c r="BK74" s="4"/>
      <c r="BL74" s="4"/>
      <c r="BM74" s="4"/>
      <c r="BN74" s="4"/>
      <c r="BO74" s="4"/>
      <c r="BP74" s="4"/>
      <c r="BQ74" s="4"/>
      <c r="BR74" s="4"/>
      <c r="BS74" s="4"/>
      <c r="BT74" s="4"/>
      <c r="BU74" s="4"/>
      <c r="BV74" s="4"/>
      <c r="BW74" s="4"/>
      <c r="BX74" s="4"/>
      <c r="BY74" s="4"/>
    </row>
    <row r="76" spans="1:77" x14ac:dyDescent="0.35">
      <c r="B76" s="1" t="s">
        <v>166</v>
      </c>
    </row>
    <row r="77" spans="1:77" x14ac:dyDescent="0.35">
      <c r="B77" s="122" t="s">
        <v>443</v>
      </c>
      <c r="G77" s="106" t="s">
        <v>167</v>
      </c>
      <c r="H77" s="106"/>
      <c r="I77" s="106"/>
      <c r="J77" s="106"/>
      <c r="K77" s="106"/>
      <c r="L77" s="106"/>
      <c r="M77" s="106"/>
      <c r="N77" s="106"/>
      <c r="O77" s="106"/>
      <c r="P77" s="106"/>
      <c r="Q77" s="106"/>
      <c r="R77" s="106"/>
      <c r="S77" s="106"/>
      <c r="T77" s="106"/>
      <c r="U77" s="106"/>
      <c r="V77" s="106"/>
      <c r="W77" s="106"/>
      <c r="X77" s="106"/>
      <c r="Y77" s="106"/>
      <c r="Z77" s="106"/>
      <c r="AA77" s="106"/>
      <c r="AB77" s="106"/>
      <c r="AC77" s="106"/>
      <c r="AD77" s="106"/>
    </row>
    <row r="78" spans="1:77" x14ac:dyDescent="0.35">
      <c r="B78" s="123"/>
      <c r="G78" s="107" t="str">
        <f>_xlfn.CONCAT(C4,", ",C6)</f>
        <v>AUD, thousands</v>
      </c>
      <c r="H78" s="108"/>
      <c r="I78" s="108"/>
      <c r="J78" s="108"/>
      <c r="K78" s="108"/>
      <c r="L78" s="108"/>
      <c r="M78" s="108"/>
      <c r="N78" s="108"/>
      <c r="O78" s="108"/>
      <c r="P78" s="108"/>
      <c r="Q78" s="108"/>
      <c r="R78" s="108"/>
      <c r="S78" s="108"/>
      <c r="T78" s="108"/>
      <c r="U78" s="108"/>
      <c r="V78" s="108"/>
      <c r="W78" s="108"/>
      <c r="X78" s="108"/>
      <c r="Y78" s="108"/>
      <c r="Z78" s="108"/>
      <c r="AA78" s="108"/>
      <c r="AB78" s="108"/>
      <c r="AC78" s="108"/>
      <c r="AD78" s="108"/>
    </row>
    <row r="79" spans="1:77" x14ac:dyDescent="0.35">
      <c r="B79" s="124"/>
      <c r="G79" s="33" t="str">
        <f>Lists!$A$2</f>
        <v>Social insurance benefits (271)</v>
      </c>
      <c r="H79" s="30">
        <f>SUMIF($F$10:$F$53,$G79,H$10:H$53)</f>
        <v>0</v>
      </c>
      <c r="I79" s="30">
        <f t="shared" ref="I79:AD81" si="58">SUMIF($F$10:$F$53,$G79,I$10:I$53)</f>
        <v>0</v>
      </c>
      <c r="J79" s="30">
        <f t="shared" si="58"/>
        <v>0</v>
      </c>
      <c r="K79" s="30">
        <f t="shared" si="58"/>
        <v>0</v>
      </c>
      <c r="L79" s="30">
        <f t="shared" si="58"/>
        <v>0</v>
      </c>
      <c r="M79" s="30">
        <f t="shared" si="58"/>
        <v>0</v>
      </c>
      <c r="N79" s="30">
        <f t="shared" si="58"/>
        <v>0</v>
      </c>
      <c r="O79" s="30">
        <f t="shared" si="58"/>
        <v>0</v>
      </c>
      <c r="P79" s="30">
        <f t="shared" si="58"/>
        <v>0</v>
      </c>
      <c r="Q79" s="30">
        <f t="shared" si="58"/>
        <v>0</v>
      </c>
      <c r="R79" s="30">
        <f>SUMIF($F$10:$F$53,$G79,R$10:R$53)</f>
        <v>0</v>
      </c>
      <c r="S79" s="30">
        <f t="shared" si="58"/>
        <v>0</v>
      </c>
      <c r="T79" s="30">
        <f t="shared" si="58"/>
        <v>0</v>
      </c>
      <c r="U79" s="30">
        <f t="shared" si="58"/>
        <v>0</v>
      </c>
      <c r="V79" s="30">
        <f t="shared" si="58"/>
        <v>0</v>
      </c>
      <c r="W79" s="30">
        <f>SUMIF($F$10:$F$53,$G79,W$10:W$53)</f>
        <v>0</v>
      </c>
      <c r="X79" s="30">
        <f t="shared" si="58"/>
        <v>0</v>
      </c>
      <c r="Y79" s="30">
        <f t="shared" si="58"/>
        <v>0</v>
      </c>
      <c r="Z79" s="30">
        <f t="shared" si="58"/>
        <v>0</v>
      </c>
      <c r="AA79" s="30">
        <f t="shared" si="58"/>
        <v>0</v>
      </c>
      <c r="AB79" s="30">
        <f>SUMIF($F$10:$F$53,$G79,AB$10:AB$53)</f>
        <v>0</v>
      </c>
      <c r="AC79" s="30">
        <f t="shared" si="58"/>
        <v>0</v>
      </c>
      <c r="AD79" s="30">
        <f t="shared" si="58"/>
        <v>0</v>
      </c>
    </row>
    <row r="80" spans="1:77" x14ac:dyDescent="0.35">
      <c r="B80" s="124"/>
      <c r="G80" s="33" t="str">
        <f>Lists!$A$3</f>
        <v>Social assistance benefits (272)</v>
      </c>
      <c r="H80" s="30">
        <f>SUMIF($F$10:$F$53,$G80,H$10:H$53)</f>
        <v>0</v>
      </c>
      <c r="I80" s="30">
        <f t="shared" si="58"/>
        <v>0</v>
      </c>
      <c r="J80" s="30">
        <f t="shared" si="58"/>
        <v>0</v>
      </c>
      <c r="K80" s="30">
        <f t="shared" si="58"/>
        <v>0</v>
      </c>
      <c r="L80" s="30">
        <f t="shared" si="58"/>
        <v>0</v>
      </c>
      <c r="M80" s="30">
        <f t="shared" si="58"/>
        <v>0</v>
      </c>
      <c r="N80" s="30">
        <f t="shared" si="58"/>
        <v>911.26</v>
      </c>
      <c r="O80" s="30">
        <f t="shared" si="58"/>
        <v>1058</v>
      </c>
      <c r="P80" s="30">
        <f t="shared" si="58"/>
        <v>1068</v>
      </c>
      <c r="Q80" s="30">
        <f t="shared" si="58"/>
        <v>1433.82</v>
      </c>
      <c r="R80" s="30">
        <f t="shared" si="58"/>
        <v>1781.76</v>
      </c>
      <c r="S80" s="30">
        <f t="shared" si="58"/>
        <v>1997.76</v>
      </c>
      <c r="T80" s="30">
        <f t="shared" si="58"/>
        <v>1997.76</v>
      </c>
      <c r="U80" s="30">
        <f t="shared" si="58"/>
        <v>2041.711</v>
      </c>
      <c r="V80" s="30">
        <f t="shared" si="58"/>
        <v>2936.5749999999998</v>
      </c>
      <c r="W80" s="30">
        <f>SUMIF($F$10:$F$53,$G80,W$10:W$53)</f>
        <v>3017.1190000000001</v>
      </c>
      <c r="X80" s="30">
        <f t="shared" si="58"/>
        <v>3145.1680000000001</v>
      </c>
      <c r="Y80" s="30">
        <f t="shared" si="58"/>
        <v>3329.4279999999999</v>
      </c>
      <c r="Z80" s="30">
        <f t="shared" si="58"/>
        <v>22063.435000000001</v>
      </c>
      <c r="AA80" s="30">
        <f t="shared" si="58"/>
        <v>67376.463999999993</v>
      </c>
      <c r="AB80" s="30">
        <f t="shared" si="58"/>
        <v>56986.536</v>
      </c>
      <c r="AC80" s="30">
        <f t="shared" si="58"/>
        <v>52816.399000000005</v>
      </c>
      <c r="AD80" s="30">
        <f t="shared" si="58"/>
        <v>53386.399000000005</v>
      </c>
    </row>
    <row r="81" spans="2:30" x14ac:dyDescent="0.35">
      <c r="B81" s="124"/>
      <c r="G81" s="33" t="str">
        <f>Lists!$A$4</f>
        <v>Public servant benefits (273)</v>
      </c>
      <c r="H81" s="30">
        <f>SUMIF($F$10:$F$53,$G81,H$10:H$53)</f>
        <v>0</v>
      </c>
      <c r="I81" s="30">
        <f t="shared" si="58"/>
        <v>0</v>
      </c>
      <c r="J81" s="30">
        <f t="shared" si="58"/>
        <v>0</v>
      </c>
      <c r="K81" s="30">
        <f t="shared" si="58"/>
        <v>0</v>
      </c>
      <c r="L81" s="30">
        <f t="shared" si="58"/>
        <v>0</v>
      </c>
      <c r="M81" s="30">
        <f t="shared" si="58"/>
        <v>0</v>
      </c>
      <c r="N81" s="30">
        <f t="shared" si="58"/>
        <v>0</v>
      </c>
      <c r="O81" s="30">
        <f t="shared" si="58"/>
        <v>0</v>
      </c>
      <c r="P81" s="30">
        <f t="shared" si="58"/>
        <v>0</v>
      </c>
      <c r="Q81" s="30">
        <f t="shared" si="58"/>
        <v>0</v>
      </c>
      <c r="R81" s="30">
        <f t="shared" si="58"/>
        <v>0</v>
      </c>
      <c r="S81" s="30">
        <f t="shared" si="58"/>
        <v>0</v>
      </c>
      <c r="T81" s="30">
        <f t="shared" si="58"/>
        <v>0</v>
      </c>
      <c r="U81" s="30">
        <f t="shared" si="58"/>
        <v>0</v>
      </c>
      <c r="V81" s="30">
        <f t="shared" si="58"/>
        <v>0</v>
      </c>
      <c r="W81" s="30">
        <f>SUMIF($F$10:$F$53,$G81,W$10:W$53)</f>
        <v>0</v>
      </c>
      <c r="X81" s="30">
        <f t="shared" si="58"/>
        <v>0</v>
      </c>
      <c r="Y81" s="30">
        <f t="shared" si="58"/>
        <v>0</v>
      </c>
      <c r="Z81" s="30">
        <f t="shared" si="58"/>
        <v>0</v>
      </c>
      <c r="AA81" s="30">
        <f t="shared" si="58"/>
        <v>0</v>
      </c>
      <c r="AB81" s="30">
        <f t="shared" si="58"/>
        <v>0</v>
      </c>
      <c r="AC81" s="30">
        <f t="shared" si="58"/>
        <v>0</v>
      </c>
      <c r="AD81" s="30">
        <f t="shared" si="58"/>
        <v>0</v>
      </c>
    </row>
    <row r="82" spans="2:30" x14ac:dyDescent="0.35">
      <c r="B82" s="124"/>
      <c r="G82" s="22" t="str">
        <f>Lists!$A$5</f>
        <v>Social benefits (27)</v>
      </c>
      <c r="H82" s="32">
        <f>SUM(H79:H81)</f>
        <v>0</v>
      </c>
      <c r="I82" s="32">
        <f t="shared" ref="I82:AC82" si="59">SUM(I79:I81)</f>
        <v>0</v>
      </c>
      <c r="J82" s="32">
        <f t="shared" si="59"/>
        <v>0</v>
      </c>
      <c r="K82" s="32">
        <f t="shared" si="59"/>
        <v>0</v>
      </c>
      <c r="L82" s="32">
        <f t="shared" si="59"/>
        <v>0</v>
      </c>
      <c r="M82" s="32">
        <f t="shared" si="59"/>
        <v>0</v>
      </c>
      <c r="N82" s="32">
        <f t="shared" si="59"/>
        <v>911.26</v>
      </c>
      <c r="O82" s="32">
        <f t="shared" si="59"/>
        <v>1058</v>
      </c>
      <c r="P82" s="32">
        <f t="shared" si="59"/>
        <v>1068</v>
      </c>
      <c r="Q82" s="32">
        <f t="shared" si="59"/>
        <v>1433.82</v>
      </c>
      <c r="R82" s="32">
        <f t="shared" si="59"/>
        <v>1781.76</v>
      </c>
      <c r="S82" s="32">
        <f t="shared" si="59"/>
        <v>1997.76</v>
      </c>
      <c r="T82" s="32">
        <f t="shared" si="59"/>
        <v>1997.76</v>
      </c>
      <c r="U82" s="32">
        <f t="shared" si="59"/>
        <v>2041.711</v>
      </c>
      <c r="V82" s="32">
        <f t="shared" si="59"/>
        <v>2936.5749999999998</v>
      </c>
      <c r="W82" s="32">
        <f t="shared" si="59"/>
        <v>3017.1190000000001</v>
      </c>
      <c r="X82" s="32">
        <f t="shared" si="59"/>
        <v>3145.1680000000001</v>
      </c>
      <c r="Y82" s="32">
        <f t="shared" si="59"/>
        <v>3329.4279999999999</v>
      </c>
      <c r="Z82" s="32">
        <f t="shared" si="59"/>
        <v>22063.435000000001</v>
      </c>
      <c r="AA82" s="32">
        <f t="shared" si="59"/>
        <v>67376.463999999993</v>
      </c>
      <c r="AB82" s="32">
        <f t="shared" si="59"/>
        <v>56986.536</v>
      </c>
      <c r="AC82" s="32">
        <f t="shared" si="59"/>
        <v>52816.399000000005</v>
      </c>
      <c r="AD82" s="32">
        <f>SUM(AD79:AD81)</f>
        <v>53386.399000000005</v>
      </c>
    </row>
    <row r="83" spans="2:30" x14ac:dyDescent="0.35">
      <c r="B83" s="124"/>
      <c r="G83" s="1"/>
    </row>
    <row r="84" spans="2:30" x14ac:dyDescent="0.35">
      <c r="B84" s="124"/>
      <c r="G84" s="38" t="str">
        <f>Lists!$A$7</f>
        <v>Provident fund withdrawals</v>
      </c>
      <c r="H84" s="30">
        <f>SUMIF($F$10:$F$53,$G84,H$10:H$53)</f>
        <v>0</v>
      </c>
      <c r="I84" s="30">
        <f t="shared" ref="I84:AD84" si="60">SUMIF($F$10:$F$53,$G84,I$10:I$53)</f>
        <v>0</v>
      </c>
      <c r="J84" s="30">
        <f t="shared" si="60"/>
        <v>0</v>
      </c>
      <c r="K84" s="30">
        <f t="shared" si="60"/>
        <v>0</v>
      </c>
      <c r="L84" s="30">
        <f t="shared" si="60"/>
        <v>0</v>
      </c>
      <c r="M84" s="30">
        <f t="shared" si="60"/>
        <v>0</v>
      </c>
      <c r="N84" s="30">
        <f t="shared" si="60"/>
        <v>0</v>
      </c>
      <c r="O84" s="30">
        <f t="shared" si="60"/>
        <v>0</v>
      </c>
      <c r="P84" s="30">
        <f t="shared" si="60"/>
        <v>0</v>
      </c>
      <c r="Q84" s="30">
        <f t="shared" si="60"/>
        <v>0</v>
      </c>
      <c r="R84" s="30">
        <f t="shared" si="60"/>
        <v>0</v>
      </c>
      <c r="S84" s="30">
        <f t="shared" si="60"/>
        <v>0</v>
      </c>
      <c r="T84" s="30">
        <f t="shared" si="60"/>
        <v>0</v>
      </c>
      <c r="U84" s="30">
        <f t="shared" si="60"/>
        <v>0</v>
      </c>
      <c r="V84" s="30">
        <f t="shared" si="60"/>
        <v>0</v>
      </c>
      <c r="W84" s="30">
        <f>SUMIF($F$10:$F$53,$G84,W$10:W$53)</f>
        <v>0</v>
      </c>
      <c r="X84" s="30">
        <f t="shared" si="60"/>
        <v>0</v>
      </c>
      <c r="Y84" s="30">
        <f t="shared" si="60"/>
        <v>0</v>
      </c>
      <c r="Z84" s="30">
        <f t="shared" si="60"/>
        <v>0</v>
      </c>
      <c r="AA84" s="30">
        <f t="shared" si="60"/>
        <v>0</v>
      </c>
      <c r="AB84" s="30">
        <f t="shared" si="60"/>
        <v>0</v>
      </c>
      <c r="AC84" s="30">
        <f t="shared" si="60"/>
        <v>0</v>
      </c>
      <c r="AD84" s="30">
        <f t="shared" si="60"/>
        <v>0</v>
      </c>
    </row>
    <row r="85" spans="2:30" x14ac:dyDescent="0.35">
      <c r="B85" s="124"/>
      <c r="G85" s="36" t="str">
        <f>Lists!$A$8</f>
        <v>Social benefits (27) + provident fund withdrawals</v>
      </c>
      <c r="H85" s="37">
        <f>H84+H82</f>
        <v>0</v>
      </c>
      <c r="I85" s="37">
        <f t="shared" ref="I85:AC85" si="61">I84+I82</f>
        <v>0</v>
      </c>
      <c r="J85" s="37">
        <f t="shared" si="61"/>
        <v>0</v>
      </c>
      <c r="K85" s="37">
        <f t="shared" si="61"/>
        <v>0</v>
      </c>
      <c r="L85" s="37">
        <f t="shared" si="61"/>
        <v>0</v>
      </c>
      <c r="M85" s="37">
        <f t="shared" si="61"/>
        <v>0</v>
      </c>
      <c r="N85" s="37">
        <f t="shared" si="61"/>
        <v>911.26</v>
      </c>
      <c r="O85" s="37">
        <f t="shared" si="61"/>
        <v>1058</v>
      </c>
      <c r="P85" s="37">
        <f t="shared" si="61"/>
        <v>1068</v>
      </c>
      <c r="Q85" s="37">
        <f t="shared" si="61"/>
        <v>1433.82</v>
      </c>
      <c r="R85" s="37">
        <f t="shared" si="61"/>
        <v>1781.76</v>
      </c>
      <c r="S85" s="37">
        <f t="shared" si="61"/>
        <v>1997.76</v>
      </c>
      <c r="T85" s="37">
        <f t="shared" si="61"/>
        <v>1997.76</v>
      </c>
      <c r="U85" s="37">
        <f t="shared" si="61"/>
        <v>2041.711</v>
      </c>
      <c r="V85" s="37">
        <f t="shared" si="61"/>
        <v>2936.5749999999998</v>
      </c>
      <c r="W85" s="37">
        <f t="shared" si="61"/>
        <v>3017.1190000000001</v>
      </c>
      <c r="X85" s="37">
        <f t="shared" si="61"/>
        <v>3145.1680000000001</v>
      </c>
      <c r="Y85" s="37">
        <f t="shared" si="61"/>
        <v>3329.4279999999999</v>
      </c>
      <c r="Z85" s="37">
        <f t="shared" si="61"/>
        <v>22063.435000000001</v>
      </c>
      <c r="AA85" s="37">
        <f t="shared" si="61"/>
        <v>67376.463999999993</v>
      </c>
      <c r="AB85" s="37">
        <f t="shared" si="61"/>
        <v>56986.536</v>
      </c>
      <c r="AC85" s="37">
        <f t="shared" si="61"/>
        <v>52816.399000000005</v>
      </c>
      <c r="AD85" s="37">
        <f t="shared" ref="AD85" si="62">AD84+AD82</f>
        <v>53386.399000000005</v>
      </c>
    </row>
    <row r="86" spans="2:30" x14ac:dyDescent="0.35">
      <c r="B86" s="124"/>
    </row>
    <row r="87" spans="2:30" x14ac:dyDescent="0.35">
      <c r="B87" s="124"/>
      <c r="G87" s="107" t="s">
        <v>169</v>
      </c>
      <c r="H87" s="107"/>
      <c r="I87" s="107"/>
      <c r="J87" s="107"/>
      <c r="K87" s="107"/>
      <c r="L87" s="107"/>
      <c r="M87" s="107"/>
      <c r="N87" s="107"/>
      <c r="O87" s="107"/>
      <c r="P87" s="107"/>
      <c r="Q87" s="107"/>
      <c r="R87" s="107"/>
      <c r="S87" s="107"/>
      <c r="T87" s="107"/>
      <c r="U87" s="107"/>
      <c r="V87" s="107"/>
      <c r="W87" s="107"/>
      <c r="X87" s="107"/>
      <c r="Y87" s="107"/>
      <c r="Z87" s="107"/>
      <c r="AA87" s="107"/>
      <c r="AB87" s="107"/>
      <c r="AC87" s="107"/>
      <c r="AD87" s="107"/>
    </row>
    <row r="88" spans="2:30" x14ac:dyDescent="0.35">
      <c r="B88" s="124"/>
      <c r="G88" s="33" t="str">
        <f>G79</f>
        <v>Social insurance benefits (271)</v>
      </c>
      <c r="H88" s="57">
        <f t="shared" ref="H88:AD88" si="63">H$79/H$207</f>
        <v>0</v>
      </c>
      <c r="I88" s="57">
        <f t="shared" si="63"/>
        <v>0</v>
      </c>
      <c r="J88" s="57">
        <f t="shared" si="63"/>
        <v>0</v>
      </c>
      <c r="K88" s="57">
        <f t="shared" si="63"/>
        <v>0</v>
      </c>
      <c r="L88" s="57">
        <f t="shared" si="63"/>
        <v>0</v>
      </c>
      <c r="M88" s="57">
        <f t="shared" si="63"/>
        <v>0</v>
      </c>
      <c r="N88" s="57">
        <f t="shared" si="63"/>
        <v>0</v>
      </c>
      <c r="O88" s="57">
        <f t="shared" si="63"/>
        <v>0</v>
      </c>
      <c r="P88" s="57">
        <f t="shared" si="63"/>
        <v>0</v>
      </c>
      <c r="Q88" s="57">
        <f t="shared" si="63"/>
        <v>0</v>
      </c>
      <c r="R88" s="57">
        <f t="shared" si="63"/>
        <v>0</v>
      </c>
      <c r="S88" s="57">
        <f t="shared" si="63"/>
        <v>0</v>
      </c>
      <c r="T88" s="57">
        <f t="shared" si="63"/>
        <v>0</v>
      </c>
      <c r="U88" s="57">
        <f t="shared" si="63"/>
        <v>0</v>
      </c>
      <c r="V88" s="57">
        <f t="shared" si="63"/>
        <v>0</v>
      </c>
      <c r="W88" s="57">
        <f t="shared" si="63"/>
        <v>0</v>
      </c>
      <c r="X88" s="57">
        <f t="shared" si="63"/>
        <v>0</v>
      </c>
      <c r="Y88" s="57">
        <f t="shared" si="63"/>
        <v>0</v>
      </c>
      <c r="Z88" s="57">
        <f t="shared" si="63"/>
        <v>0</v>
      </c>
      <c r="AA88" s="57">
        <f t="shared" si="63"/>
        <v>0</v>
      </c>
      <c r="AB88" s="57">
        <f t="shared" si="63"/>
        <v>0</v>
      </c>
      <c r="AC88" s="57">
        <f t="shared" si="63"/>
        <v>0</v>
      </c>
      <c r="AD88" s="57">
        <f t="shared" si="63"/>
        <v>0</v>
      </c>
    </row>
    <row r="89" spans="2:30" x14ac:dyDescent="0.35">
      <c r="B89" s="124"/>
      <c r="G89" s="33" t="str">
        <f t="shared" ref="G89:G94" si="64">G80</f>
        <v>Social assistance benefits (272)</v>
      </c>
      <c r="H89" s="57">
        <f t="shared" ref="H89:AD89" si="65">H$80/H$207</f>
        <v>0</v>
      </c>
      <c r="I89" s="57">
        <f t="shared" si="65"/>
        <v>0</v>
      </c>
      <c r="J89" s="57">
        <f t="shared" si="65"/>
        <v>0</v>
      </c>
      <c r="K89" s="57">
        <f t="shared" si="65"/>
        <v>0</v>
      </c>
      <c r="L89" s="57">
        <f t="shared" si="65"/>
        <v>0</v>
      </c>
      <c r="M89" s="57">
        <f t="shared" si="65"/>
        <v>0</v>
      </c>
      <c r="N89" s="57">
        <f t="shared" si="65"/>
        <v>5.4241666666666665E-3</v>
      </c>
      <c r="O89" s="57">
        <f t="shared" si="65"/>
        <v>6.2235294117647059E-3</v>
      </c>
      <c r="P89" s="57">
        <f t="shared" si="65"/>
        <v>6.3195266272189346E-3</v>
      </c>
      <c r="Q89" s="57">
        <f t="shared" si="65"/>
        <v>8.1932571428571417E-3</v>
      </c>
      <c r="R89" s="57">
        <f t="shared" si="65"/>
        <v>9.7363934426229516E-3</v>
      </c>
      <c r="S89" s="57">
        <f t="shared" si="65"/>
        <v>1.0459476439790576E-2</v>
      </c>
      <c r="T89" s="57">
        <f t="shared" si="65"/>
        <v>1.0140913705583756E-2</v>
      </c>
      <c r="U89" s="57">
        <f t="shared" si="65"/>
        <v>8.9943215859030843E-3</v>
      </c>
      <c r="V89" s="57">
        <f t="shared" si="65"/>
        <v>1.2235729166666666E-2</v>
      </c>
      <c r="W89" s="57">
        <f t="shared" si="65"/>
        <v>1.2264711382113823E-2</v>
      </c>
      <c r="X89" s="57">
        <f t="shared" si="65"/>
        <v>1.1958813688212928E-2</v>
      </c>
      <c r="Y89" s="57">
        <f t="shared" si="65"/>
        <v>1.3212015873015872E-2</v>
      </c>
      <c r="Z89" s="57">
        <f t="shared" si="65"/>
        <v>8.5517189922480627E-2</v>
      </c>
      <c r="AA89" s="57">
        <f t="shared" si="65"/>
        <v>0.22236456765676565</v>
      </c>
      <c r="AB89" s="57">
        <f t="shared" si="65"/>
        <v>0.1769768198757764</v>
      </c>
      <c r="AC89" s="57">
        <f t="shared" si="65"/>
        <v>0.14919886723163844</v>
      </c>
      <c r="AD89" s="57">
        <f t="shared" si="65"/>
        <v>0.14123385978835981</v>
      </c>
    </row>
    <row r="90" spans="2:30" x14ac:dyDescent="0.35">
      <c r="B90" s="125"/>
      <c r="G90" s="33" t="str">
        <f t="shared" si="64"/>
        <v>Public servant benefits (273)</v>
      </c>
      <c r="H90" s="57">
        <f t="shared" ref="H90:AD90" si="66">H$81/H$207</f>
        <v>0</v>
      </c>
      <c r="I90" s="57">
        <f t="shared" si="66"/>
        <v>0</v>
      </c>
      <c r="J90" s="57">
        <f t="shared" si="66"/>
        <v>0</v>
      </c>
      <c r="K90" s="57">
        <f t="shared" si="66"/>
        <v>0</v>
      </c>
      <c r="L90" s="57">
        <f t="shared" si="66"/>
        <v>0</v>
      </c>
      <c r="M90" s="57">
        <f t="shared" si="66"/>
        <v>0</v>
      </c>
      <c r="N90" s="57">
        <f t="shared" si="66"/>
        <v>0</v>
      </c>
      <c r="O90" s="57">
        <f t="shared" si="66"/>
        <v>0</v>
      </c>
      <c r="P90" s="57">
        <f t="shared" si="66"/>
        <v>0</v>
      </c>
      <c r="Q90" s="57">
        <f t="shared" si="66"/>
        <v>0</v>
      </c>
      <c r="R90" s="57">
        <f t="shared" si="66"/>
        <v>0</v>
      </c>
      <c r="S90" s="57">
        <f t="shared" si="66"/>
        <v>0</v>
      </c>
      <c r="T90" s="57">
        <f t="shared" si="66"/>
        <v>0</v>
      </c>
      <c r="U90" s="57">
        <f t="shared" si="66"/>
        <v>0</v>
      </c>
      <c r="V90" s="57">
        <f t="shared" si="66"/>
        <v>0</v>
      </c>
      <c r="W90" s="57">
        <f t="shared" si="66"/>
        <v>0</v>
      </c>
      <c r="X90" s="57">
        <f t="shared" si="66"/>
        <v>0</v>
      </c>
      <c r="Y90" s="57">
        <f t="shared" si="66"/>
        <v>0</v>
      </c>
      <c r="Z90" s="57">
        <f t="shared" si="66"/>
        <v>0</v>
      </c>
      <c r="AA90" s="57">
        <f t="shared" si="66"/>
        <v>0</v>
      </c>
      <c r="AB90" s="57">
        <f t="shared" si="66"/>
        <v>0</v>
      </c>
      <c r="AC90" s="57">
        <f t="shared" si="66"/>
        <v>0</v>
      </c>
      <c r="AD90" s="57">
        <f t="shared" si="66"/>
        <v>0</v>
      </c>
    </row>
    <row r="91" spans="2:30" x14ac:dyDescent="0.35">
      <c r="G91" s="33" t="str">
        <f t="shared" si="64"/>
        <v>Social benefits (27)</v>
      </c>
      <c r="H91" s="57">
        <f t="shared" ref="H91:AD91" si="67">H$82/H$207</f>
        <v>0</v>
      </c>
      <c r="I91" s="57">
        <f t="shared" si="67"/>
        <v>0</v>
      </c>
      <c r="J91" s="57">
        <f t="shared" si="67"/>
        <v>0</v>
      </c>
      <c r="K91" s="57">
        <f t="shared" si="67"/>
        <v>0</v>
      </c>
      <c r="L91" s="57">
        <f t="shared" si="67"/>
        <v>0</v>
      </c>
      <c r="M91" s="57">
        <f t="shared" si="67"/>
        <v>0</v>
      </c>
      <c r="N91" s="57">
        <f t="shared" si="67"/>
        <v>5.4241666666666665E-3</v>
      </c>
      <c r="O91" s="57">
        <f t="shared" si="67"/>
        <v>6.2235294117647059E-3</v>
      </c>
      <c r="P91" s="57">
        <f t="shared" si="67"/>
        <v>6.3195266272189346E-3</v>
      </c>
      <c r="Q91" s="57">
        <f t="shared" si="67"/>
        <v>8.1932571428571417E-3</v>
      </c>
      <c r="R91" s="57">
        <f t="shared" si="67"/>
        <v>9.7363934426229516E-3</v>
      </c>
      <c r="S91" s="57">
        <f t="shared" si="67"/>
        <v>1.0459476439790576E-2</v>
      </c>
      <c r="T91" s="57">
        <f t="shared" si="67"/>
        <v>1.0140913705583756E-2</v>
      </c>
      <c r="U91" s="57">
        <f t="shared" si="67"/>
        <v>8.9943215859030843E-3</v>
      </c>
      <c r="V91" s="57">
        <f t="shared" si="67"/>
        <v>1.2235729166666666E-2</v>
      </c>
      <c r="W91" s="57">
        <f t="shared" si="67"/>
        <v>1.2264711382113823E-2</v>
      </c>
      <c r="X91" s="57">
        <f t="shared" si="67"/>
        <v>1.1958813688212928E-2</v>
      </c>
      <c r="Y91" s="57">
        <f t="shared" si="67"/>
        <v>1.3212015873015872E-2</v>
      </c>
      <c r="Z91" s="57">
        <f t="shared" si="67"/>
        <v>8.5517189922480627E-2</v>
      </c>
      <c r="AA91" s="57">
        <f t="shared" si="67"/>
        <v>0.22236456765676565</v>
      </c>
      <c r="AB91" s="57">
        <f t="shared" si="67"/>
        <v>0.1769768198757764</v>
      </c>
      <c r="AC91" s="57">
        <f t="shared" si="67"/>
        <v>0.14919886723163844</v>
      </c>
      <c r="AD91" s="57">
        <f t="shared" si="67"/>
        <v>0.14123385978835981</v>
      </c>
    </row>
    <row r="92" spans="2:30" x14ac:dyDescent="0.35">
      <c r="B92" s="1" t="s">
        <v>1449</v>
      </c>
      <c r="G92" s="33"/>
      <c r="H92" s="58"/>
      <c r="I92" s="58"/>
      <c r="J92" s="58"/>
      <c r="K92" s="58"/>
      <c r="L92" s="58"/>
      <c r="M92" s="58"/>
      <c r="N92" s="58"/>
      <c r="O92" s="58"/>
      <c r="P92" s="58"/>
      <c r="Q92" s="58"/>
      <c r="R92" s="58"/>
      <c r="S92" s="58"/>
      <c r="T92" s="58"/>
      <c r="U92" s="58"/>
      <c r="V92" s="58"/>
      <c r="W92" s="58"/>
      <c r="X92" s="58"/>
      <c r="Y92" s="58"/>
      <c r="Z92" s="58"/>
      <c r="AA92" s="58"/>
      <c r="AB92" s="58"/>
      <c r="AC92" s="58"/>
      <c r="AD92" s="58"/>
    </row>
    <row r="93" spans="2:30" x14ac:dyDescent="0.35">
      <c r="B93" s="126" t="s">
        <v>1453</v>
      </c>
      <c r="G93" s="38" t="str">
        <f t="shared" si="64"/>
        <v>Provident fund withdrawals</v>
      </c>
      <c r="H93" s="57">
        <f t="shared" ref="H93:AD93" si="68">H$84/H$207</f>
        <v>0</v>
      </c>
      <c r="I93" s="57">
        <f t="shared" si="68"/>
        <v>0</v>
      </c>
      <c r="J93" s="57">
        <f t="shared" si="68"/>
        <v>0</v>
      </c>
      <c r="K93" s="57">
        <f t="shared" si="68"/>
        <v>0</v>
      </c>
      <c r="L93" s="57">
        <f t="shared" si="68"/>
        <v>0</v>
      </c>
      <c r="M93" s="57">
        <f t="shared" si="68"/>
        <v>0</v>
      </c>
      <c r="N93" s="57">
        <f t="shared" si="68"/>
        <v>0</v>
      </c>
      <c r="O93" s="57">
        <f t="shared" si="68"/>
        <v>0</v>
      </c>
      <c r="P93" s="57">
        <f t="shared" si="68"/>
        <v>0</v>
      </c>
      <c r="Q93" s="57">
        <f t="shared" si="68"/>
        <v>0</v>
      </c>
      <c r="R93" s="57">
        <f t="shared" si="68"/>
        <v>0</v>
      </c>
      <c r="S93" s="57">
        <f t="shared" si="68"/>
        <v>0</v>
      </c>
      <c r="T93" s="57">
        <f t="shared" si="68"/>
        <v>0</v>
      </c>
      <c r="U93" s="57">
        <f t="shared" si="68"/>
        <v>0</v>
      </c>
      <c r="V93" s="57">
        <f t="shared" si="68"/>
        <v>0</v>
      </c>
      <c r="W93" s="57">
        <f t="shared" si="68"/>
        <v>0</v>
      </c>
      <c r="X93" s="57">
        <f t="shared" si="68"/>
        <v>0</v>
      </c>
      <c r="Y93" s="57">
        <f t="shared" si="68"/>
        <v>0</v>
      </c>
      <c r="Z93" s="57">
        <f t="shared" si="68"/>
        <v>0</v>
      </c>
      <c r="AA93" s="57">
        <f t="shared" si="68"/>
        <v>0</v>
      </c>
      <c r="AB93" s="57">
        <f t="shared" si="68"/>
        <v>0</v>
      </c>
      <c r="AC93" s="57">
        <f t="shared" si="68"/>
        <v>0</v>
      </c>
      <c r="AD93" s="57">
        <f t="shared" si="68"/>
        <v>0</v>
      </c>
    </row>
    <row r="94" spans="2:30" x14ac:dyDescent="0.35">
      <c r="B94" s="127"/>
      <c r="G94" s="62" t="str">
        <f t="shared" si="64"/>
        <v>Social benefits (27) + provident fund withdrawals</v>
      </c>
      <c r="H94" s="57">
        <f t="shared" ref="H94:AD94" si="69">H$85/H$207</f>
        <v>0</v>
      </c>
      <c r="I94" s="57">
        <f t="shared" si="69"/>
        <v>0</v>
      </c>
      <c r="J94" s="57">
        <f t="shared" si="69"/>
        <v>0</v>
      </c>
      <c r="K94" s="57">
        <f t="shared" si="69"/>
        <v>0</v>
      </c>
      <c r="L94" s="57">
        <f t="shared" si="69"/>
        <v>0</v>
      </c>
      <c r="M94" s="57">
        <f t="shared" si="69"/>
        <v>0</v>
      </c>
      <c r="N94" s="57">
        <f t="shared" si="69"/>
        <v>5.4241666666666665E-3</v>
      </c>
      <c r="O94" s="57">
        <f t="shared" si="69"/>
        <v>6.2235294117647059E-3</v>
      </c>
      <c r="P94" s="57">
        <f t="shared" si="69"/>
        <v>6.3195266272189346E-3</v>
      </c>
      <c r="Q94" s="57">
        <f t="shared" si="69"/>
        <v>8.1932571428571417E-3</v>
      </c>
      <c r="R94" s="57">
        <f t="shared" si="69"/>
        <v>9.7363934426229516E-3</v>
      </c>
      <c r="S94" s="57">
        <f t="shared" si="69"/>
        <v>1.0459476439790576E-2</v>
      </c>
      <c r="T94" s="57">
        <f t="shared" si="69"/>
        <v>1.0140913705583756E-2</v>
      </c>
      <c r="U94" s="57">
        <f t="shared" si="69"/>
        <v>8.9943215859030843E-3</v>
      </c>
      <c r="V94" s="57">
        <f t="shared" si="69"/>
        <v>1.2235729166666666E-2</v>
      </c>
      <c r="W94" s="57">
        <f t="shared" si="69"/>
        <v>1.2264711382113823E-2</v>
      </c>
      <c r="X94" s="57">
        <f t="shared" si="69"/>
        <v>1.1958813688212928E-2</v>
      </c>
      <c r="Y94" s="57">
        <f t="shared" si="69"/>
        <v>1.3212015873015872E-2</v>
      </c>
      <c r="Z94" s="57">
        <f t="shared" si="69"/>
        <v>8.5517189922480627E-2</v>
      </c>
      <c r="AA94" s="57">
        <f t="shared" si="69"/>
        <v>0.22236456765676565</v>
      </c>
      <c r="AB94" s="57">
        <f t="shared" si="69"/>
        <v>0.1769768198757764</v>
      </c>
      <c r="AC94" s="57">
        <f t="shared" si="69"/>
        <v>0.14919886723163844</v>
      </c>
      <c r="AD94" s="57">
        <f t="shared" si="69"/>
        <v>0.14123385978835981</v>
      </c>
    </row>
    <row r="95" spans="2:30" x14ac:dyDescent="0.35">
      <c r="B95" s="127"/>
    </row>
    <row r="96" spans="2:30" x14ac:dyDescent="0.35">
      <c r="B96" s="127"/>
      <c r="G96" s="107" t="s">
        <v>170</v>
      </c>
      <c r="H96" s="107"/>
      <c r="I96" s="107"/>
      <c r="J96" s="107"/>
      <c r="K96" s="107"/>
      <c r="L96" s="107"/>
      <c r="M96" s="107"/>
      <c r="N96" s="107"/>
      <c r="O96" s="107"/>
      <c r="P96" s="107"/>
      <c r="Q96" s="107"/>
      <c r="R96" s="107"/>
      <c r="S96" s="107"/>
      <c r="T96" s="107"/>
      <c r="U96" s="107"/>
      <c r="V96" s="107"/>
      <c r="W96" s="107"/>
      <c r="X96" s="107"/>
      <c r="Y96" s="107"/>
      <c r="Z96" s="107"/>
      <c r="AA96" s="107"/>
      <c r="AB96" s="107"/>
      <c r="AC96" s="107"/>
      <c r="AD96" s="107"/>
    </row>
    <row r="97" spans="2:30" x14ac:dyDescent="0.35">
      <c r="B97" s="127"/>
      <c r="G97" s="33" t="str">
        <f>G88</f>
        <v>Social insurance benefits (271)</v>
      </c>
      <c r="H97" s="57">
        <f>H$79/H$211</f>
        <v>0</v>
      </c>
      <c r="I97" s="57">
        <f t="shared" ref="I97:AD97" si="70">I$79/I$211</f>
        <v>0</v>
      </c>
      <c r="J97" s="57">
        <f t="shared" si="70"/>
        <v>0</v>
      </c>
      <c r="K97" s="57">
        <f t="shared" si="70"/>
        <v>0</v>
      </c>
      <c r="L97" s="57">
        <f t="shared" si="70"/>
        <v>0</v>
      </c>
      <c r="M97" s="57">
        <f t="shared" si="70"/>
        <v>0</v>
      </c>
      <c r="N97" s="57">
        <f t="shared" si="70"/>
        <v>0</v>
      </c>
      <c r="O97" s="57">
        <f t="shared" si="70"/>
        <v>0</v>
      </c>
      <c r="P97" s="57">
        <f t="shared" si="70"/>
        <v>0</v>
      </c>
      <c r="Q97" s="57">
        <f t="shared" si="70"/>
        <v>0</v>
      </c>
      <c r="R97" s="57">
        <f t="shared" si="70"/>
        <v>0</v>
      </c>
      <c r="S97" s="57">
        <f t="shared" si="70"/>
        <v>0</v>
      </c>
      <c r="T97" s="57">
        <f t="shared" si="70"/>
        <v>0</v>
      </c>
      <c r="U97" s="57">
        <f t="shared" si="70"/>
        <v>0</v>
      </c>
      <c r="V97" s="57">
        <f t="shared" si="70"/>
        <v>0</v>
      </c>
      <c r="W97" s="57">
        <f t="shared" si="70"/>
        <v>0</v>
      </c>
      <c r="X97" s="57">
        <f t="shared" si="70"/>
        <v>0</v>
      </c>
      <c r="Y97" s="57">
        <f t="shared" si="70"/>
        <v>0</v>
      </c>
      <c r="Z97" s="57">
        <f t="shared" si="70"/>
        <v>0</v>
      </c>
      <c r="AA97" s="57">
        <f t="shared" si="70"/>
        <v>0</v>
      </c>
      <c r="AB97" s="57">
        <f t="shared" si="70"/>
        <v>0</v>
      </c>
      <c r="AC97" s="57">
        <f t="shared" si="70"/>
        <v>0</v>
      </c>
      <c r="AD97" s="57">
        <f t="shared" si="70"/>
        <v>0</v>
      </c>
    </row>
    <row r="98" spans="2:30" x14ac:dyDescent="0.35">
      <c r="B98" s="127"/>
      <c r="G98" s="33" t="str">
        <f t="shared" ref="G98:G103" si="71">G89</f>
        <v>Social assistance benefits (272)</v>
      </c>
      <c r="H98" s="57">
        <f>H$80/H$211</f>
        <v>0</v>
      </c>
      <c r="I98" s="57">
        <f t="shared" ref="I98:AD98" si="72">I$80/I$211</f>
        <v>0</v>
      </c>
      <c r="J98" s="57">
        <f t="shared" si="72"/>
        <v>0</v>
      </c>
      <c r="K98" s="57">
        <f t="shared" si="72"/>
        <v>0</v>
      </c>
      <c r="L98" s="57">
        <f t="shared" si="72"/>
        <v>0</v>
      </c>
      <c r="M98" s="57">
        <f t="shared" si="72"/>
        <v>0</v>
      </c>
      <c r="N98" s="57">
        <f t="shared" si="72"/>
        <v>3.7224673202614377E-3</v>
      </c>
      <c r="O98" s="57">
        <f t="shared" si="72"/>
        <v>4.5153316421467377E-3</v>
      </c>
      <c r="P98" s="57">
        <f t="shared" si="72"/>
        <v>4.3007288688438772E-3</v>
      </c>
      <c r="Q98" s="57">
        <f t="shared" si="72"/>
        <v>5.873037978831471E-3</v>
      </c>
      <c r="R98" s="57">
        <f t="shared" si="72"/>
        <v>6.4195306842296787E-3</v>
      </c>
      <c r="S98" s="57">
        <f t="shared" si="72"/>
        <v>6.3459430956548258E-3</v>
      </c>
      <c r="T98" s="57">
        <f t="shared" si="72"/>
        <v>5.3550061115519056E-3</v>
      </c>
      <c r="U98" s="57">
        <f t="shared" si="72"/>
        <v>4.3649620523784072E-3</v>
      </c>
      <c r="V98" s="57">
        <f t="shared" si="72"/>
        <v>6.8614771718304591E-3</v>
      </c>
      <c r="W98" s="57">
        <f t="shared" si="72"/>
        <v>6.4303473998294971E-3</v>
      </c>
      <c r="X98" s="57">
        <f t="shared" si="72"/>
        <v>6.4063942380158962E-3</v>
      </c>
      <c r="Y98" s="57">
        <f t="shared" si="72"/>
        <v>6.2533981694868138E-3</v>
      </c>
      <c r="Z98" s="57">
        <f t="shared" si="72"/>
        <v>4.5434567728357592E-2</v>
      </c>
      <c r="AA98" s="57">
        <f t="shared" si="72"/>
        <v>0.12760693939393938</v>
      </c>
      <c r="AB98" s="57">
        <f t="shared" si="72"/>
        <v>9.2536036526152221E-2</v>
      </c>
      <c r="AC98" s="57">
        <f t="shared" si="72"/>
        <v>7.801175225941076E-2</v>
      </c>
      <c r="AD98" s="57">
        <f t="shared" si="72"/>
        <v>7.3847081314257296E-2</v>
      </c>
    </row>
    <row r="99" spans="2:30" x14ac:dyDescent="0.35">
      <c r="B99" s="127"/>
      <c r="G99" s="33" t="str">
        <f t="shared" si="71"/>
        <v>Public servant benefits (273)</v>
      </c>
      <c r="H99" s="57">
        <f>H$81/H$211</f>
        <v>0</v>
      </c>
      <c r="I99" s="57">
        <f t="shared" ref="I99:AD99" si="73">I$81/I$211</f>
        <v>0</v>
      </c>
      <c r="J99" s="57">
        <f t="shared" si="73"/>
        <v>0</v>
      </c>
      <c r="K99" s="57">
        <f t="shared" si="73"/>
        <v>0</v>
      </c>
      <c r="L99" s="57">
        <f t="shared" si="73"/>
        <v>0</v>
      </c>
      <c r="M99" s="57">
        <f t="shared" si="73"/>
        <v>0</v>
      </c>
      <c r="N99" s="57">
        <f t="shared" si="73"/>
        <v>0</v>
      </c>
      <c r="O99" s="57">
        <f t="shared" si="73"/>
        <v>0</v>
      </c>
      <c r="P99" s="57">
        <f t="shared" si="73"/>
        <v>0</v>
      </c>
      <c r="Q99" s="57">
        <f t="shared" si="73"/>
        <v>0</v>
      </c>
      <c r="R99" s="57">
        <f t="shared" si="73"/>
        <v>0</v>
      </c>
      <c r="S99" s="57">
        <f t="shared" si="73"/>
        <v>0</v>
      </c>
      <c r="T99" s="57">
        <f t="shared" si="73"/>
        <v>0</v>
      </c>
      <c r="U99" s="57">
        <f t="shared" si="73"/>
        <v>0</v>
      </c>
      <c r="V99" s="57">
        <f t="shared" si="73"/>
        <v>0</v>
      </c>
      <c r="W99" s="57">
        <f t="shared" si="73"/>
        <v>0</v>
      </c>
      <c r="X99" s="57">
        <f t="shared" si="73"/>
        <v>0</v>
      </c>
      <c r="Y99" s="57">
        <f t="shared" si="73"/>
        <v>0</v>
      </c>
      <c r="Z99" s="57">
        <f t="shared" si="73"/>
        <v>0</v>
      </c>
      <c r="AA99" s="57">
        <f t="shared" si="73"/>
        <v>0</v>
      </c>
      <c r="AB99" s="57">
        <f t="shared" si="73"/>
        <v>0</v>
      </c>
      <c r="AC99" s="57">
        <f t="shared" si="73"/>
        <v>0</v>
      </c>
      <c r="AD99" s="57">
        <f t="shared" si="73"/>
        <v>0</v>
      </c>
    </row>
    <row r="100" spans="2:30" x14ac:dyDescent="0.35">
      <c r="B100" s="127"/>
      <c r="G100" s="33" t="str">
        <f t="shared" si="71"/>
        <v>Social benefits (27)</v>
      </c>
      <c r="H100" s="57">
        <f>H$82/H$211</f>
        <v>0</v>
      </c>
      <c r="I100" s="57">
        <f t="shared" ref="I100:AD100" si="74">I$82/I$211</f>
        <v>0</v>
      </c>
      <c r="J100" s="57">
        <f t="shared" si="74"/>
        <v>0</v>
      </c>
      <c r="K100" s="57">
        <f t="shared" si="74"/>
        <v>0</v>
      </c>
      <c r="L100" s="57">
        <f t="shared" si="74"/>
        <v>0</v>
      </c>
      <c r="M100" s="57">
        <f t="shared" si="74"/>
        <v>0</v>
      </c>
      <c r="N100" s="57">
        <f t="shared" si="74"/>
        <v>3.7224673202614377E-3</v>
      </c>
      <c r="O100" s="57">
        <f t="shared" si="74"/>
        <v>4.5153316421467377E-3</v>
      </c>
      <c r="P100" s="57">
        <f t="shared" si="74"/>
        <v>4.3007288688438772E-3</v>
      </c>
      <c r="Q100" s="57">
        <f t="shared" si="74"/>
        <v>5.873037978831471E-3</v>
      </c>
      <c r="R100" s="57">
        <f t="shared" si="74"/>
        <v>6.4195306842296787E-3</v>
      </c>
      <c r="S100" s="57">
        <f t="shared" si="74"/>
        <v>6.3459430956548258E-3</v>
      </c>
      <c r="T100" s="57">
        <f t="shared" si="74"/>
        <v>5.3550061115519056E-3</v>
      </c>
      <c r="U100" s="57">
        <f t="shared" si="74"/>
        <v>4.3649620523784072E-3</v>
      </c>
      <c r="V100" s="57">
        <f t="shared" si="74"/>
        <v>6.8614771718304591E-3</v>
      </c>
      <c r="W100" s="57">
        <f t="shared" si="74"/>
        <v>6.4303473998294971E-3</v>
      </c>
      <c r="X100" s="57">
        <f t="shared" si="74"/>
        <v>6.4063942380158962E-3</v>
      </c>
      <c r="Y100" s="57">
        <f t="shared" si="74"/>
        <v>6.2533981694868138E-3</v>
      </c>
      <c r="Z100" s="57">
        <f t="shared" si="74"/>
        <v>4.5434567728357592E-2</v>
      </c>
      <c r="AA100" s="57">
        <f t="shared" si="74"/>
        <v>0.12760693939393938</v>
      </c>
      <c r="AB100" s="57">
        <f t="shared" si="74"/>
        <v>9.2536036526152221E-2</v>
      </c>
      <c r="AC100" s="57">
        <f t="shared" si="74"/>
        <v>7.801175225941076E-2</v>
      </c>
      <c r="AD100" s="57">
        <f t="shared" si="74"/>
        <v>7.3847081314257296E-2</v>
      </c>
    </row>
    <row r="101" spans="2:30" x14ac:dyDescent="0.35">
      <c r="B101" s="127"/>
      <c r="G101" s="33"/>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row>
    <row r="102" spans="2:30" x14ac:dyDescent="0.35">
      <c r="B102" s="127"/>
      <c r="G102" s="38" t="str">
        <f t="shared" si="71"/>
        <v>Provident fund withdrawals</v>
      </c>
      <c r="H102" s="57">
        <f>H$84/H$211</f>
        <v>0</v>
      </c>
      <c r="I102" s="57">
        <f t="shared" ref="I102:AD102" si="75">I$84/I$211</f>
        <v>0</v>
      </c>
      <c r="J102" s="57">
        <f t="shared" si="75"/>
        <v>0</v>
      </c>
      <c r="K102" s="57">
        <f t="shared" si="75"/>
        <v>0</v>
      </c>
      <c r="L102" s="57">
        <f t="shared" si="75"/>
        <v>0</v>
      </c>
      <c r="M102" s="57">
        <f t="shared" si="75"/>
        <v>0</v>
      </c>
      <c r="N102" s="57">
        <f t="shared" si="75"/>
        <v>0</v>
      </c>
      <c r="O102" s="57">
        <f t="shared" si="75"/>
        <v>0</v>
      </c>
      <c r="P102" s="57">
        <f t="shared" si="75"/>
        <v>0</v>
      </c>
      <c r="Q102" s="57">
        <f t="shared" si="75"/>
        <v>0</v>
      </c>
      <c r="R102" s="57">
        <f t="shared" si="75"/>
        <v>0</v>
      </c>
      <c r="S102" s="57">
        <f t="shared" si="75"/>
        <v>0</v>
      </c>
      <c r="T102" s="57">
        <f t="shared" si="75"/>
        <v>0</v>
      </c>
      <c r="U102" s="57">
        <f t="shared" si="75"/>
        <v>0</v>
      </c>
      <c r="V102" s="57">
        <f t="shared" si="75"/>
        <v>0</v>
      </c>
      <c r="W102" s="57">
        <f t="shared" si="75"/>
        <v>0</v>
      </c>
      <c r="X102" s="57">
        <f t="shared" si="75"/>
        <v>0</v>
      </c>
      <c r="Y102" s="57">
        <f t="shared" si="75"/>
        <v>0</v>
      </c>
      <c r="Z102" s="57">
        <f t="shared" si="75"/>
        <v>0</v>
      </c>
      <c r="AA102" s="57">
        <f t="shared" si="75"/>
        <v>0</v>
      </c>
      <c r="AB102" s="57">
        <f t="shared" si="75"/>
        <v>0</v>
      </c>
      <c r="AC102" s="57">
        <f t="shared" si="75"/>
        <v>0</v>
      </c>
      <c r="AD102" s="57">
        <f t="shared" si="75"/>
        <v>0</v>
      </c>
    </row>
    <row r="103" spans="2:30" x14ac:dyDescent="0.35">
      <c r="B103" s="127"/>
      <c r="G103" s="62" t="str">
        <f t="shared" si="71"/>
        <v>Social benefits (27) + provident fund withdrawals</v>
      </c>
      <c r="H103" s="57">
        <f>H$85/H$211</f>
        <v>0</v>
      </c>
      <c r="I103" s="57">
        <f t="shared" ref="I103:AD103" si="76">I$85/I$211</f>
        <v>0</v>
      </c>
      <c r="J103" s="57">
        <f t="shared" si="76"/>
        <v>0</v>
      </c>
      <c r="K103" s="57">
        <f t="shared" si="76"/>
        <v>0</v>
      </c>
      <c r="L103" s="57">
        <f t="shared" si="76"/>
        <v>0</v>
      </c>
      <c r="M103" s="57">
        <f t="shared" si="76"/>
        <v>0</v>
      </c>
      <c r="N103" s="57">
        <f t="shared" si="76"/>
        <v>3.7224673202614377E-3</v>
      </c>
      <c r="O103" s="57">
        <f t="shared" si="76"/>
        <v>4.5153316421467377E-3</v>
      </c>
      <c r="P103" s="57">
        <f t="shared" si="76"/>
        <v>4.3007288688438772E-3</v>
      </c>
      <c r="Q103" s="57">
        <f t="shared" si="76"/>
        <v>5.873037978831471E-3</v>
      </c>
      <c r="R103" s="57">
        <f t="shared" si="76"/>
        <v>6.4195306842296787E-3</v>
      </c>
      <c r="S103" s="57">
        <f t="shared" si="76"/>
        <v>6.3459430956548258E-3</v>
      </c>
      <c r="T103" s="57">
        <f t="shared" si="76"/>
        <v>5.3550061115519056E-3</v>
      </c>
      <c r="U103" s="57">
        <f t="shared" si="76"/>
        <v>4.3649620523784072E-3</v>
      </c>
      <c r="V103" s="57">
        <f t="shared" si="76"/>
        <v>6.8614771718304591E-3</v>
      </c>
      <c r="W103" s="57">
        <f t="shared" si="76"/>
        <v>6.4303473998294971E-3</v>
      </c>
      <c r="X103" s="57">
        <f t="shared" si="76"/>
        <v>6.4063942380158962E-3</v>
      </c>
      <c r="Y103" s="57">
        <f t="shared" si="76"/>
        <v>6.2533981694868138E-3</v>
      </c>
      <c r="Z103" s="57">
        <f t="shared" si="76"/>
        <v>4.5434567728357592E-2</v>
      </c>
      <c r="AA103" s="57">
        <f t="shared" si="76"/>
        <v>0.12760693939393938</v>
      </c>
      <c r="AB103" s="57">
        <f t="shared" si="76"/>
        <v>9.2536036526152221E-2</v>
      </c>
      <c r="AC103" s="57">
        <f t="shared" si="76"/>
        <v>7.801175225941076E-2</v>
      </c>
      <c r="AD103" s="57">
        <f t="shared" si="76"/>
        <v>7.3847081314257296E-2</v>
      </c>
    </row>
    <row r="104" spans="2:30" x14ac:dyDescent="0.35">
      <c r="B104" s="127"/>
    </row>
    <row r="105" spans="2:30" x14ac:dyDescent="0.35">
      <c r="G105" s="107" t="s">
        <v>171</v>
      </c>
      <c r="H105" s="107"/>
      <c r="I105" s="107"/>
      <c r="J105" s="107"/>
      <c r="K105" s="107"/>
      <c r="L105" s="107"/>
      <c r="M105" s="107"/>
      <c r="N105" s="107"/>
      <c r="O105" s="107"/>
      <c r="P105" s="107"/>
      <c r="Q105" s="107"/>
      <c r="R105" s="107"/>
      <c r="S105" s="107"/>
      <c r="T105" s="107"/>
      <c r="U105" s="107"/>
      <c r="V105" s="107"/>
      <c r="W105" s="107"/>
      <c r="X105" s="107"/>
      <c r="Y105" s="107"/>
      <c r="Z105" s="107"/>
      <c r="AA105" s="107"/>
      <c r="AB105" s="107"/>
      <c r="AC105" s="107"/>
      <c r="AD105" s="107"/>
    </row>
    <row r="106" spans="2:30" x14ac:dyDescent="0.35">
      <c r="G106" s="33" t="str">
        <f>G97</f>
        <v>Social insurance benefits (271)</v>
      </c>
      <c r="H106" s="57">
        <f t="shared" ref="H106:AD106" si="77">H$79/H$217</f>
        <v>0</v>
      </c>
      <c r="I106" s="57">
        <f t="shared" si="77"/>
        <v>0</v>
      </c>
      <c r="J106" s="57">
        <f t="shared" si="77"/>
        <v>0</v>
      </c>
      <c r="K106" s="57">
        <f t="shared" si="77"/>
        <v>0</v>
      </c>
      <c r="L106" s="57">
        <f t="shared" si="77"/>
        <v>0</v>
      </c>
      <c r="M106" s="57">
        <f t="shared" si="77"/>
        <v>0</v>
      </c>
      <c r="N106" s="57">
        <f t="shared" si="77"/>
        <v>0</v>
      </c>
      <c r="O106" s="57">
        <f t="shared" si="77"/>
        <v>0</v>
      </c>
      <c r="P106" s="57">
        <f t="shared" si="77"/>
        <v>0</v>
      </c>
      <c r="Q106" s="57">
        <f t="shared" si="77"/>
        <v>0</v>
      </c>
      <c r="R106" s="57">
        <f t="shared" si="77"/>
        <v>0</v>
      </c>
      <c r="S106" s="57">
        <f t="shared" si="77"/>
        <v>0</v>
      </c>
      <c r="T106" s="57">
        <f t="shared" si="77"/>
        <v>0</v>
      </c>
      <c r="U106" s="57">
        <f t="shared" si="77"/>
        <v>0</v>
      </c>
      <c r="V106" s="57">
        <f t="shared" si="77"/>
        <v>0</v>
      </c>
      <c r="W106" s="57">
        <f t="shared" si="77"/>
        <v>0</v>
      </c>
      <c r="X106" s="57">
        <f t="shared" si="77"/>
        <v>0</v>
      </c>
      <c r="Y106" s="57">
        <f t="shared" si="77"/>
        <v>0</v>
      </c>
      <c r="Z106" s="57">
        <f t="shared" si="77"/>
        <v>0</v>
      </c>
      <c r="AA106" s="57">
        <f t="shared" si="77"/>
        <v>0</v>
      </c>
      <c r="AB106" s="57">
        <f t="shared" si="77"/>
        <v>0</v>
      </c>
      <c r="AC106" s="57">
        <f t="shared" si="77"/>
        <v>0</v>
      </c>
      <c r="AD106" s="57">
        <f t="shared" si="77"/>
        <v>0</v>
      </c>
    </row>
    <row r="107" spans="2:30" x14ac:dyDescent="0.35">
      <c r="G107" s="33" t="str">
        <f t="shared" ref="G107:G112" si="78">G98</f>
        <v>Social assistance benefits (272)</v>
      </c>
      <c r="H107" s="57">
        <f t="shared" ref="H107:AD107" si="79">H$80/H$217</f>
        <v>0</v>
      </c>
      <c r="I107" s="57">
        <f t="shared" si="79"/>
        <v>0</v>
      </c>
      <c r="J107" s="57">
        <f t="shared" si="79"/>
        <v>0</v>
      </c>
      <c r="K107" s="57">
        <f t="shared" si="79"/>
        <v>0</v>
      </c>
      <c r="L107" s="57">
        <f t="shared" si="79"/>
        <v>0</v>
      </c>
      <c r="M107" s="57">
        <f t="shared" si="79"/>
        <v>0</v>
      </c>
      <c r="N107" s="57">
        <f t="shared" si="79"/>
        <v>6.5558273381294959E-3</v>
      </c>
      <c r="O107" s="57">
        <f t="shared" si="79"/>
        <v>7.895522388059701E-3</v>
      </c>
      <c r="P107" s="57">
        <f t="shared" si="79"/>
        <v>7.7956204379562048E-3</v>
      </c>
      <c r="Q107" s="57">
        <f t="shared" si="79"/>
        <v>9.3105194805194798E-3</v>
      </c>
      <c r="R107" s="57">
        <f t="shared" si="79"/>
        <v>1.0605714285714286E-2</v>
      </c>
      <c r="S107" s="57">
        <f t="shared" si="79"/>
        <v>1.2256196319018404E-2</v>
      </c>
      <c r="T107" s="57">
        <f t="shared" si="79"/>
        <v>8.8789333333333335E-3</v>
      </c>
      <c r="U107" s="57">
        <f t="shared" si="79"/>
        <v>8.8004784482758613E-3</v>
      </c>
      <c r="V107" s="57">
        <f t="shared" si="79"/>
        <v>1.0678454545454545E-2</v>
      </c>
      <c r="W107" s="57">
        <f t="shared" si="79"/>
        <v>1.1257906716417911E-2</v>
      </c>
      <c r="X107" s="57">
        <f t="shared" si="79"/>
        <v>9.2504941176470585E-3</v>
      </c>
      <c r="Y107" s="57">
        <f t="shared" si="79"/>
        <v>9.8503786982248511E-3</v>
      </c>
      <c r="Z107" s="57">
        <f t="shared" si="79"/>
        <v>6.7266570121951225E-2</v>
      </c>
      <c r="AA107" s="57">
        <f t="shared" si="79"/>
        <v>0.19933865088757394</v>
      </c>
      <c r="AB107" s="57">
        <f t="shared" si="79"/>
        <v>0.15873686908077994</v>
      </c>
      <c r="AC107" s="57">
        <f t="shared" si="79"/>
        <v>0.12945195833333334</v>
      </c>
      <c r="AD107" s="57">
        <f t="shared" si="79"/>
        <v>0.11916606919642858</v>
      </c>
    </row>
    <row r="108" spans="2:30" x14ac:dyDescent="0.35">
      <c r="G108" s="33" t="str">
        <f t="shared" si="78"/>
        <v>Public servant benefits (273)</v>
      </c>
      <c r="H108" s="57">
        <f t="shared" ref="H108:AD108" si="80">H$81/H$217</f>
        <v>0</v>
      </c>
      <c r="I108" s="57">
        <f t="shared" si="80"/>
        <v>0</v>
      </c>
      <c r="J108" s="57">
        <f t="shared" si="80"/>
        <v>0</v>
      </c>
      <c r="K108" s="57">
        <f t="shared" si="80"/>
        <v>0</v>
      </c>
      <c r="L108" s="57">
        <f t="shared" si="80"/>
        <v>0</v>
      </c>
      <c r="M108" s="57">
        <f t="shared" si="80"/>
        <v>0</v>
      </c>
      <c r="N108" s="57">
        <f t="shared" si="80"/>
        <v>0</v>
      </c>
      <c r="O108" s="57">
        <f t="shared" si="80"/>
        <v>0</v>
      </c>
      <c r="P108" s="57">
        <f t="shared" si="80"/>
        <v>0</v>
      </c>
      <c r="Q108" s="57">
        <f t="shared" si="80"/>
        <v>0</v>
      </c>
      <c r="R108" s="57">
        <f t="shared" si="80"/>
        <v>0</v>
      </c>
      <c r="S108" s="57">
        <f t="shared" si="80"/>
        <v>0</v>
      </c>
      <c r="T108" s="57">
        <f t="shared" si="80"/>
        <v>0</v>
      </c>
      <c r="U108" s="57">
        <f t="shared" si="80"/>
        <v>0</v>
      </c>
      <c r="V108" s="57">
        <f t="shared" si="80"/>
        <v>0</v>
      </c>
      <c r="W108" s="57">
        <f t="shared" si="80"/>
        <v>0</v>
      </c>
      <c r="X108" s="57">
        <f t="shared" si="80"/>
        <v>0</v>
      </c>
      <c r="Y108" s="57">
        <f t="shared" si="80"/>
        <v>0</v>
      </c>
      <c r="Z108" s="57">
        <f t="shared" si="80"/>
        <v>0</v>
      </c>
      <c r="AA108" s="57">
        <f t="shared" si="80"/>
        <v>0</v>
      </c>
      <c r="AB108" s="57">
        <f t="shared" si="80"/>
        <v>0</v>
      </c>
      <c r="AC108" s="57">
        <f t="shared" si="80"/>
        <v>0</v>
      </c>
      <c r="AD108" s="57">
        <f t="shared" si="80"/>
        <v>0</v>
      </c>
    </row>
    <row r="109" spans="2:30" x14ac:dyDescent="0.35">
      <c r="G109" s="33" t="str">
        <f t="shared" si="78"/>
        <v>Social benefits (27)</v>
      </c>
      <c r="H109" s="57">
        <f t="shared" ref="H109:AD109" si="81">H$82/H$217</f>
        <v>0</v>
      </c>
      <c r="I109" s="57">
        <f t="shared" si="81"/>
        <v>0</v>
      </c>
      <c r="J109" s="57">
        <f t="shared" si="81"/>
        <v>0</v>
      </c>
      <c r="K109" s="57">
        <f t="shared" si="81"/>
        <v>0</v>
      </c>
      <c r="L109" s="57">
        <f t="shared" si="81"/>
        <v>0</v>
      </c>
      <c r="M109" s="57">
        <f t="shared" si="81"/>
        <v>0</v>
      </c>
      <c r="N109" s="57">
        <f t="shared" si="81"/>
        <v>6.5558273381294959E-3</v>
      </c>
      <c r="O109" s="57">
        <f t="shared" si="81"/>
        <v>7.895522388059701E-3</v>
      </c>
      <c r="P109" s="57">
        <f t="shared" si="81"/>
        <v>7.7956204379562048E-3</v>
      </c>
      <c r="Q109" s="57">
        <f t="shared" si="81"/>
        <v>9.3105194805194798E-3</v>
      </c>
      <c r="R109" s="57">
        <f t="shared" si="81"/>
        <v>1.0605714285714286E-2</v>
      </c>
      <c r="S109" s="57">
        <f t="shared" si="81"/>
        <v>1.2256196319018404E-2</v>
      </c>
      <c r="T109" s="57">
        <f t="shared" si="81"/>
        <v>8.8789333333333335E-3</v>
      </c>
      <c r="U109" s="57">
        <f t="shared" si="81"/>
        <v>8.8004784482758613E-3</v>
      </c>
      <c r="V109" s="57">
        <f t="shared" si="81"/>
        <v>1.0678454545454545E-2</v>
      </c>
      <c r="W109" s="57">
        <f t="shared" si="81"/>
        <v>1.1257906716417911E-2</v>
      </c>
      <c r="X109" s="57">
        <f t="shared" si="81"/>
        <v>9.2504941176470585E-3</v>
      </c>
      <c r="Y109" s="57">
        <f t="shared" si="81"/>
        <v>9.8503786982248511E-3</v>
      </c>
      <c r="Z109" s="57">
        <f t="shared" si="81"/>
        <v>6.7266570121951225E-2</v>
      </c>
      <c r="AA109" s="57">
        <f t="shared" si="81"/>
        <v>0.19933865088757394</v>
      </c>
      <c r="AB109" s="57">
        <f t="shared" si="81"/>
        <v>0.15873686908077994</v>
      </c>
      <c r="AC109" s="57">
        <f t="shared" si="81"/>
        <v>0.12945195833333334</v>
      </c>
      <c r="AD109" s="57">
        <f t="shared" si="81"/>
        <v>0.11916606919642858</v>
      </c>
    </row>
    <row r="110" spans="2:30" x14ac:dyDescent="0.35">
      <c r="G110" s="33"/>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row>
    <row r="111" spans="2:30" x14ac:dyDescent="0.35">
      <c r="G111" s="38" t="str">
        <f t="shared" si="78"/>
        <v>Provident fund withdrawals</v>
      </c>
      <c r="H111" s="57">
        <f t="shared" ref="H111:AD111" si="82">H$84/H$217</f>
        <v>0</v>
      </c>
      <c r="I111" s="57">
        <f t="shared" si="82"/>
        <v>0</v>
      </c>
      <c r="J111" s="57">
        <f t="shared" si="82"/>
        <v>0</v>
      </c>
      <c r="K111" s="57">
        <f t="shared" si="82"/>
        <v>0</v>
      </c>
      <c r="L111" s="57">
        <f t="shared" si="82"/>
        <v>0</v>
      </c>
      <c r="M111" s="57">
        <f t="shared" si="82"/>
        <v>0</v>
      </c>
      <c r="N111" s="57">
        <f t="shared" si="82"/>
        <v>0</v>
      </c>
      <c r="O111" s="57">
        <f t="shared" si="82"/>
        <v>0</v>
      </c>
      <c r="P111" s="57">
        <f t="shared" si="82"/>
        <v>0</v>
      </c>
      <c r="Q111" s="57">
        <f t="shared" si="82"/>
        <v>0</v>
      </c>
      <c r="R111" s="57">
        <f t="shared" si="82"/>
        <v>0</v>
      </c>
      <c r="S111" s="57">
        <f t="shared" si="82"/>
        <v>0</v>
      </c>
      <c r="T111" s="57">
        <f t="shared" si="82"/>
        <v>0</v>
      </c>
      <c r="U111" s="57">
        <f t="shared" si="82"/>
        <v>0</v>
      </c>
      <c r="V111" s="57">
        <f t="shared" si="82"/>
        <v>0</v>
      </c>
      <c r="W111" s="57">
        <f t="shared" si="82"/>
        <v>0</v>
      </c>
      <c r="X111" s="57">
        <f t="shared" si="82"/>
        <v>0</v>
      </c>
      <c r="Y111" s="57">
        <f t="shared" si="82"/>
        <v>0</v>
      </c>
      <c r="Z111" s="57">
        <f t="shared" si="82"/>
        <v>0</v>
      </c>
      <c r="AA111" s="57">
        <f t="shared" si="82"/>
        <v>0</v>
      </c>
      <c r="AB111" s="57">
        <f t="shared" si="82"/>
        <v>0</v>
      </c>
      <c r="AC111" s="57">
        <f t="shared" si="82"/>
        <v>0</v>
      </c>
      <c r="AD111" s="57">
        <f t="shared" si="82"/>
        <v>0</v>
      </c>
    </row>
    <row r="112" spans="2:30" x14ac:dyDescent="0.35">
      <c r="G112" s="62" t="str">
        <f t="shared" si="78"/>
        <v>Social benefits (27) + provident fund withdrawals</v>
      </c>
      <c r="H112" s="57">
        <f t="shared" ref="H112:AD112" si="83">H$85/H$217</f>
        <v>0</v>
      </c>
      <c r="I112" s="57">
        <f t="shared" si="83"/>
        <v>0</v>
      </c>
      <c r="J112" s="57">
        <f t="shared" si="83"/>
        <v>0</v>
      </c>
      <c r="K112" s="57">
        <f t="shared" si="83"/>
        <v>0</v>
      </c>
      <c r="L112" s="57">
        <f t="shared" si="83"/>
        <v>0</v>
      </c>
      <c r="M112" s="57">
        <f t="shared" si="83"/>
        <v>0</v>
      </c>
      <c r="N112" s="57">
        <f t="shared" si="83"/>
        <v>6.5558273381294959E-3</v>
      </c>
      <c r="O112" s="57">
        <f t="shared" si="83"/>
        <v>7.895522388059701E-3</v>
      </c>
      <c r="P112" s="57">
        <f t="shared" si="83"/>
        <v>7.7956204379562048E-3</v>
      </c>
      <c r="Q112" s="57">
        <f t="shared" si="83"/>
        <v>9.3105194805194798E-3</v>
      </c>
      <c r="R112" s="57">
        <f t="shared" si="83"/>
        <v>1.0605714285714286E-2</v>
      </c>
      <c r="S112" s="57">
        <f t="shared" si="83"/>
        <v>1.2256196319018404E-2</v>
      </c>
      <c r="T112" s="57">
        <f t="shared" si="83"/>
        <v>8.8789333333333335E-3</v>
      </c>
      <c r="U112" s="57">
        <f t="shared" si="83"/>
        <v>8.8004784482758613E-3</v>
      </c>
      <c r="V112" s="57">
        <f t="shared" si="83"/>
        <v>1.0678454545454545E-2</v>
      </c>
      <c r="W112" s="57">
        <f t="shared" si="83"/>
        <v>1.1257906716417911E-2</v>
      </c>
      <c r="X112" s="57">
        <f t="shared" si="83"/>
        <v>9.2504941176470585E-3</v>
      </c>
      <c r="Y112" s="57">
        <f t="shared" si="83"/>
        <v>9.8503786982248511E-3</v>
      </c>
      <c r="Z112" s="57">
        <f t="shared" si="83"/>
        <v>6.7266570121951225E-2</v>
      </c>
      <c r="AA112" s="57">
        <f t="shared" si="83"/>
        <v>0.19933865088757394</v>
      </c>
      <c r="AB112" s="57">
        <f t="shared" si="83"/>
        <v>0.15873686908077994</v>
      </c>
      <c r="AC112" s="57">
        <f t="shared" si="83"/>
        <v>0.12945195833333334</v>
      </c>
      <c r="AD112" s="57">
        <f t="shared" si="83"/>
        <v>0.11916606919642858</v>
      </c>
    </row>
    <row r="114" spans="7:30" x14ac:dyDescent="0.35">
      <c r="G114" s="107" t="str">
        <f>_xlfn.CONCAT("USD, ",$C$6)</f>
        <v>USD, thousands</v>
      </c>
      <c r="H114" s="107"/>
      <c r="I114" s="107"/>
      <c r="J114" s="107"/>
      <c r="K114" s="107"/>
      <c r="L114" s="107"/>
      <c r="M114" s="107"/>
      <c r="N114" s="107"/>
      <c r="O114" s="107"/>
      <c r="P114" s="107"/>
      <c r="Q114" s="107"/>
      <c r="R114" s="107"/>
      <c r="S114" s="107"/>
      <c r="T114" s="107"/>
      <c r="U114" s="107"/>
      <c r="V114" s="107"/>
      <c r="W114" s="107"/>
      <c r="X114" s="107"/>
      <c r="Y114" s="107"/>
      <c r="Z114" s="107"/>
      <c r="AA114" s="107"/>
      <c r="AB114" s="107"/>
      <c r="AC114" s="107"/>
      <c r="AD114" s="107"/>
    </row>
    <row r="115" spans="7:30" x14ac:dyDescent="0.35">
      <c r="G115" s="33" t="str">
        <f>G106</f>
        <v>Social insurance benefits (271)</v>
      </c>
      <c r="H115" s="5">
        <f t="shared" ref="H115:AD115" si="84">H$79/H$209</f>
        <v>0</v>
      </c>
      <c r="I115" s="5">
        <f t="shared" si="84"/>
        <v>0</v>
      </c>
      <c r="J115" s="5">
        <f t="shared" si="84"/>
        <v>0</v>
      </c>
      <c r="K115" s="5">
        <f t="shared" si="84"/>
        <v>0</v>
      </c>
      <c r="L115" s="5">
        <f t="shared" si="84"/>
        <v>0</v>
      </c>
      <c r="M115" s="5">
        <f t="shared" si="84"/>
        <v>0</v>
      </c>
      <c r="N115" s="5">
        <f t="shared" si="84"/>
        <v>0</v>
      </c>
      <c r="O115" s="5">
        <f t="shared" si="84"/>
        <v>0</v>
      </c>
      <c r="P115" s="5">
        <f t="shared" si="84"/>
        <v>0</v>
      </c>
      <c r="Q115" s="5">
        <f t="shared" si="84"/>
        <v>0</v>
      </c>
      <c r="R115" s="5">
        <f t="shared" si="84"/>
        <v>0</v>
      </c>
      <c r="S115" s="5">
        <f t="shared" si="84"/>
        <v>0</v>
      </c>
      <c r="T115" s="5">
        <f t="shared" si="84"/>
        <v>0</v>
      </c>
      <c r="U115" s="5">
        <f t="shared" si="84"/>
        <v>0</v>
      </c>
      <c r="V115" s="5">
        <f t="shared" si="84"/>
        <v>0</v>
      </c>
      <c r="W115" s="5">
        <f t="shared" si="84"/>
        <v>0</v>
      </c>
      <c r="X115" s="5">
        <f t="shared" si="84"/>
        <v>0</v>
      </c>
      <c r="Y115" s="5">
        <f t="shared" si="84"/>
        <v>0</v>
      </c>
      <c r="Z115" s="5">
        <f t="shared" si="84"/>
        <v>0</v>
      </c>
      <c r="AA115" s="5">
        <f t="shared" si="84"/>
        <v>0</v>
      </c>
      <c r="AB115" s="5">
        <f t="shared" si="84"/>
        <v>0</v>
      </c>
      <c r="AC115" s="5">
        <f t="shared" si="84"/>
        <v>0</v>
      </c>
      <c r="AD115" s="5">
        <f t="shared" si="84"/>
        <v>0</v>
      </c>
    </row>
    <row r="116" spans="7:30" x14ac:dyDescent="0.35">
      <c r="G116" s="33" t="str">
        <f t="shared" ref="G116:G121" si="85">G107</f>
        <v>Social assistance benefits (272)</v>
      </c>
      <c r="H116" s="5">
        <f t="shared" ref="H116:AD116" si="86">H$80/H$209</f>
        <v>0</v>
      </c>
      <c r="I116" s="5">
        <f t="shared" si="86"/>
        <v>0</v>
      </c>
      <c r="J116" s="5">
        <f t="shared" si="86"/>
        <v>0</v>
      </c>
      <c r="K116" s="5">
        <f t="shared" si="86"/>
        <v>0</v>
      </c>
      <c r="L116" s="5">
        <f t="shared" si="86"/>
        <v>0</v>
      </c>
      <c r="M116" s="5">
        <f t="shared" si="86"/>
        <v>0</v>
      </c>
      <c r="N116" s="5">
        <f t="shared" si="86"/>
        <v>781.07999999999993</v>
      </c>
      <c r="O116" s="5">
        <f t="shared" si="86"/>
        <v>833.95294117647052</v>
      </c>
      <c r="P116" s="5">
        <f t="shared" si="86"/>
        <v>985.8461538461537</v>
      </c>
      <c r="Q116" s="5">
        <f t="shared" si="86"/>
        <v>1482.9795428571429</v>
      </c>
      <c r="R116" s="5">
        <f t="shared" si="86"/>
        <v>1849.9147540983606</v>
      </c>
      <c r="S116" s="5">
        <f t="shared" si="86"/>
        <v>1935.0031413612562</v>
      </c>
      <c r="T116" s="5">
        <f t="shared" si="86"/>
        <v>1805.0826395939084</v>
      </c>
      <c r="U116" s="5">
        <f t="shared" si="86"/>
        <v>1538.0289911894274</v>
      </c>
      <c r="V116" s="5">
        <f t="shared" si="86"/>
        <v>2190.1955208333334</v>
      </c>
      <c r="W116" s="5">
        <f t="shared" si="86"/>
        <v>2305.7657398373985</v>
      </c>
      <c r="X116" s="5">
        <f t="shared" si="86"/>
        <v>2343.9274828897342</v>
      </c>
      <c r="Y116" s="5">
        <f t="shared" si="86"/>
        <v>2312.1027777777776</v>
      </c>
      <c r="Z116" s="5">
        <f t="shared" si="86"/>
        <v>15222.059806201549</v>
      </c>
      <c r="AA116" s="5">
        <f t="shared" si="86"/>
        <v>50699.121425742567</v>
      </c>
      <c r="AB116" s="5">
        <f t="shared" si="86"/>
        <v>39642.807652173913</v>
      </c>
      <c r="AC116" s="5">
        <f t="shared" si="86"/>
        <v>36702.921338983055</v>
      </c>
      <c r="AD116" s="5">
        <f t="shared" si="86"/>
        <v>36720.803544973547</v>
      </c>
    </row>
    <row r="117" spans="7:30" x14ac:dyDescent="0.35">
      <c r="G117" s="33" t="str">
        <f t="shared" si="85"/>
        <v>Public servant benefits (273)</v>
      </c>
      <c r="H117" s="5">
        <f t="shared" ref="H117:AD117" si="87">H$81/H$209</f>
        <v>0</v>
      </c>
      <c r="I117" s="5">
        <f t="shared" si="87"/>
        <v>0</v>
      </c>
      <c r="J117" s="5">
        <f t="shared" si="87"/>
        <v>0</v>
      </c>
      <c r="K117" s="5">
        <f t="shared" si="87"/>
        <v>0</v>
      </c>
      <c r="L117" s="5">
        <f t="shared" si="87"/>
        <v>0</v>
      </c>
      <c r="M117" s="5">
        <f t="shared" si="87"/>
        <v>0</v>
      </c>
      <c r="N117" s="5">
        <f t="shared" si="87"/>
        <v>0</v>
      </c>
      <c r="O117" s="5">
        <f t="shared" si="87"/>
        <v>0</v>
      </c>
      <c r="P117" s="5">
        <f t="shared" si="87"/>
        <v>0</v>
      </c>
      <c r="Q117" s="5">
        <f t="shared" si="87"/>
        <v>0</v>
      </c>
      <c r="R117" s="5">
        <f t="shared" si="87"/>
        <v>0</v>
      </c>
      <c r="S117" s="5">
        <f t="shared" si="87"/>
        <v>0</v>
      </c>
      <c r="T117" s="5">
        <f t="shared" si="87"/>
        <v>0</v>
      </c>
      <c r="U117" s="5">
        <f t="shared" si="87"/>
        <v>0</v>
      </c>
      <c r="V117" s="5">
        <f t="shared" si="87"/>
        <v>0</v>
      </c>
      <c r="W117" s="5">
        <f t="shared" si="87"/>
        <v>0</v>
      </c>
      <c r="X117" s="5">
        <f t="shared" si="87"/>
        <v>0</v>
      </c>
      <c r="Y117" s="5">
        <f t="shared" si="87"/>
        <v>0</v>
      </c>
      <c r="Z117" s="5">
        <f t="shared" si="87"/>
        <v>0</v>
      </c>
      <c r="AA117" s="5">
        <f t="shared" si="87"/>
        <v>0</v>
      </c>
      <c r="AB117" s="5">
        <f t="shared" si="87"/>
        <v>0</v>
      </c>
      <c r="AC117" s="5">
        <f t="shared" si="87"/>
        <v>0</v>
      </c>
      <c r="AD117" s="5">
        <f t="shared" si="87"/>
        <v>0</v>
      </c>
    </row>
    <row r="118" spans="7:30" x14ac:dyDescent="0.35">
      <c r="G118" s="33" t="str">
        <f t="shared" si="85"/>
        <v>Social benefits (27)</v>
      </c>
      <c r="H118" s="5">
        <f t="shared" ref="H118:AD118" si="88">H$82/H$209</f>
        <v>0</v>
      </c>
      <c r="I118" s="5">
        <f t="shared" si="88"/>
        <v>0</v>
      </c>
      <c r="J118" s="5">
        <f t="shared" si="88"/>
        <v>0</v>
      </c>
      <c r="K118" s="5">
        <f t="shared" si="88"/>
        <v>0</v>
      </c>
      <c r="L118" s="5">
        <f t="shared" si="88"/>
        <v>0</v>
      </c>
      <c r="M118" s="5">
        <f t="shared" si="88"/>
        <v>0</v>
      </c>
      <c r="N118" s="5">
        <f t="shared" si="88"/>
        <v>781.07999999999993</v>
      </c>
      <c r="O118" s="5">
        <f t="shared" si="88"/>
        <v>833.95294117647052</v>
      </c>
      <c r="P118" s="5">
        <f t="shared" si="88"/>
        <v>985.8461538461537</v>
      </c>
      <c r="Q118" s="5">
        <f t="shared" si="88"/>
        <v>1482.9795428571429</v>
      </c>
      <c r="R118" s="5">
        <f t="shared" si="88"/>
        <v>1849.9147540983606</v>
      </c>
      <c r="S118" s="5">
        <f t="shared" si="88"/>
        <v>1935.0031413612562</v>
      </c>
      <c r="T118" s="5">
        <f t="shared" si="88"/>
        <v>1805.0826395939084</v>
      </c>
      <c r="U118" s="5">
        <f t="shared" si="88"/>
        <v>1538.0289911894274</v>
      </c>
      <c r="V118" s="5">
        <f t="shared" si="88"/>
        <v>2190.1955208333334</v>
      </c>
      <c r="W118" s="5">
        <f t="shared" si="88"/>
        <v>2305.7657398373985</v>
      </c>
      <c r="X118" s="5">
        <f t="shared" si="88"/>
        <v>2343.9274828897342</v>
      </c>
      <c r="Y118" s="5">
        <f t="shared" si="88"/>
        <v>2312.1027777777776</v>
      </c>
      <c r="Z118" s="5">
        <f t="shared" si="88"/>
        <v>15222.059806201549</v>
      </c>
      <c r="AA118" s="5">
        <f t="shared" si="88"/>
        <v>50699.121425742567</v>
      </c>
      <c r="AB118" s="5">
        <f t="shared" si="88"/>
        <v>39642.807652173913</v>
      </c>
      <c r="AC118" s="5">
        <f t="shared" si="88"/>
        <v>36702.921338983055</v>
      </c>
      <c r="AD118" s="5">
        <f t="shared" si="88"/>
        <v>36720.803544973547</v>
      </c>
    </row>
    <row r="119" spans="7:30" x14ac:dyDescent="0.35">
      <c r="G119" s="33"/>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row>
    <row r="120" spans="7:30" x14ac:dyDescent="0.35">
      <c r="G120" s="38" t="str">
        <f t="shared" si="85"/>
        <v>Provident fund withdrawals</v>
      </c>
      <c r="H120" s="5">
        <f t="shared" ref="H120:AD120" si="89">H$84/H$209</f>
        <v>0</v>
      </c>
      <c r="I120" s="5">
        <f t="shared" si="89"/>
        <v>0</v>
      </c>
      <c r="J120" s="5">
        <f t="shared" si="89"/>
        <v>0</v>
      </c>
      <c r="K120" s="5">
        <f t="shared" si="89"/>
        <v>0</v>
      </c>
      <c r="L120" s="5">
        <f t="shared" si="89"/>
        <v>0</v>
      </c>
      <c r="M120" s="5">
        <f t="shared" si="89"/>
        <v>0</v>
      </c>
      <c r="N120" s="5">
        <f t="shared" si="89"/>
        <v>0</v>
      </c>
      <c r="O120" s="5">
        <f t="shared" si="89"/>
        <v>0</v>
      </c>
      <c r="P120" s="5">
        <f t="shared" si="89"/>
        <v>0</v>
      </c>
      <c r="Q120" s="5">
        <f t="shared" si="89"/>
        <v>0</v>
      </c>
      <c r="R120" s="5">
        <f t="shared" si="89"/>
        <v>0</v>
      </c>
      <c r="S120" s="5">
        <f t="shared" si="89"/>
        <v>0</v>
      </c>
      <c r="T120" s="5">
        <f t="shared" si="89"/>
        <v>0</v>
      </c>
      <c r="U120" s="5">
        <f t="shared" si="89"/>
        <v>0</v>
      </c>
      <c r="V120" s="5">
        <f t="shared" si="89"/>
        <v>0</v>
      </c>
      <c r="W120" s="5">
        <f t="shared" si="89"/>
        <v>0</v>
      </c>
      <c r="X120" s="5">
        <f t="shared" si="89"/>
        <v>0</v>
      </c>
      <c r="Y120" s="5">
        <f t="shared" si="89"/>
        <v>0</v>
      </c>
      <c r="Z120" s="5">
        <f t="shared" si="89"/>
        <v>0</v>
      </c>
      <c r="AA120" s="5">
        <f t="shared" si="89"/>
        <v>0</v>
      </c>
      <c r="AB120" s="5">
        <f t="shared" si="89"/>
        <v>0</v>
      </c>
      <c r="AC120" s="5">
        <f t="shared" si="89"/>
        <v>0</v>
      </c>
      <c r="AD120" s="5">
        <f t="shared" si="89"/>
        <v>0</v>
      </c>
    </row>
    <row r="121" spans="7:30" x14ac:dyDescent="0.35">
      <c r="G121" s="62" t="str">
        <f t="shared" si="85"/>
        <v>Social benefits (27) + provident fund withdrawals</v>
      </c>
      <c r="H121" s="5">
        <f t="shared" ref="H121:AD121" si="90">H$85/H$209</f>
        <v>0</v>
      </c>
      <c r="I121" s="5">
        <f t="shared" si="90"/>
        <v>0</v>
      </c>
      <c r="J121" s="5">
        <f t="shared" si="90"/>
        <v>0</v>
      </c>
      <c r="K121" s="5">
        <f t="shared" si="90"/>
        <v>0</v>
      </c>
      <c r="L121" s="5">
        <f t="shared" si="90"/>
        <v>0</v>
      </c>
      <c r="M121" s="5">
        <f t="shared" si="90"/>
        <v>0</v>
      </c>
      <c r="N121" s="5">
        <f t="shared" si="90"/>
        <v>781.07999999999993</v>
      </c>
      <c r="O121" s="5">
        <f t="shared" si="90"/>
        <v>833.95294117647052</v>
      </c>
      <c r="P121" s="5">
        <f t="shared" si="90"/>
        <v>985.8461538461537</v>
      </c>
      <c r="Q121" s="5">
        <f t="shared" si="90"/>
        <v>1482.9795428571429</v>
      </c>
      <c r="R121" s="5">
        <f t="shared" si="90"/>
        <v>1849.9147540983606</v>
      </c>
      <c r="S121" s="5">
        <f t="shared" si="90"/>
        <v>1935.0031413612562</v>
      </c>
      <c r="T121" s="5">
        <f t="shared" si="90"/>
        <v>1805.0826395939084</v>
      </c>
      <c r="U121" s="5">
        <f t="shared" si="90"/>
        <v>1538.0289911894274</v>
      </c>
      <c r="V121" s="5">
        <f t="shared" si="90"/>
        <v>2190.1955208333334</v>
      </c>
      <c r="W121" s="5">
        <f t="shared" si="90"/>
        <v>2305.7657398373985</v>
      </c>
      <c r="X121" s="5">
        <f t="shared" si="90"/>
        <v>2343.9274828897342</v>
      </c>
      <c r="Y121" s="5">
        <f t="shared" si="90"/>
        <v>2312.1027777777776</v>
      </c>
      <c r="Z121" s="5">
        <f t="shared" si="90"/>
        <v>15222.059806201549</v>
      </c>
      <c r="AA121" s="5">
        <f t="shared" si="90"/>
        <v>50699.121425742567</v>
      </c>
      <c r="AB121" s="5">
        <f t="shared" si="90"/>
        <v>39642.807652173913</v>
      </c>
      <c r="AC121" s="5">
        <f t="shared" si="90"/>
        <v>36702.921338983055</v>
      </c>
      <c r="AD121" s="5">
        <f t="shared" si="90"/>
        <v>36720.803544973547</v>
      </c>
    </row>
    <row r="123" spans="7:30" x14ac:dyDescent="0.35">
      <c r="G123" s="107" t="str">
        <f>_xlfn.CONCAT($C$4,", ",$C$6," (constant ",$G$224," prices)")</f>
        <v>AUD, thousands (constant 2023 prices)</v>
      </c>
      <c r="H123" s="107"/>
      <c r="I123" s="107"/>
      <c r="J123" s="107"/>
      <c r="K123" s="107"/>
      <c r="L123" s="107"/>
      <c r="M123" s="107"/>
      <c r="N123" s="107"/>
      <c r="O123" s="107"/>
      <c r="P123" s="107"/>
      <c r="Q123" s="107"/>
      <c r="R123" s="107"/>
      <c r="S123" s="107"/>
      <c r="T123" s="107"/>
      <c r="U123" s="107"/>
      <c r="V123" s="107"/>
      <c r="W123" s="107"/>
      <c r="X123" s="107"/>
      <c r="Y123" s="107"/>
      <c r="Z123" s="107"/>
      <c r="AA123" s="107"/>
      <c r="AB123" s="107"/>
      <c r="AC123" s="107"/>
      <c r="AD123" s="107"/>
    </row>
    <row r="124" spans="7:30" x14ac:dyDescent="0.35">
      <c r="G124" s="33" t="str">
        <f>G115</f>
        <v>Social insurance benefits (271)</v>
      </c>
      <c r="H124" s="5">
        <f t="shared" ref="H124:AD124" si="91">H$79/H$220</f>
        <v>0</v>
      </c>
      <c r="I124" s="5">
        <f t="shared" si="91"/>
        <v>0</v>
      </c>
      <c r="J124" s="5">
        <f t="shared" si="91"/>
        <v>0</v>
      </c>
      <c r="K124" s="5">
        <f t="shared" si="91"/>
        <v>0</v>
      </c>
      <c r="L124" s="5">
        <f t="shared" si="91"/>
        <v>0</v>
      </c>
      <c r="M124" s="5">
        <f t="shared" si="91"/>
        <v>0</v>
      </c>
      <c r="N124" s="5">
        <f t="shared" si="91"/>
        <v>0</v>
      </c>
      <c r="O124" s="5">
        <f t="shared" si="91"/>
        <v>0</v>
      </c>
      <c r="P124" s="5">
        <f t="shared" si="91"/>
        <v>0</v>
      </c>
      <c r="Q124" s="5">
        <f t="shared" si="91"/>
        <v>0</v>
      </c>
      <c r="R124" s="5">
        <f t="shared" si="91"/>
        <v>0</v>
      </c>
      <c r="S124" s="5">
        <f t="shared" si="91"/>
        <v>0</v>
      </c>
      <c r="T124" s="5">
        <f t="shared" si="91"/>
        <v>0</v>
      </c>
      <c r="U124" s="5">
        <f t="shared" si="91"/>
        <v>0</v>
      </c>
      <c r="V124" s="5">
        <f t="shared" si="91"/>
        <v>0</v>
      </c>
      <c r="W124" s="5">
        <f t="shared" si="91"/>
        <v>0</v>
      </c>
      <c r="X124" s="5">
        <f t="shared" si="91"/>
        <v>0</v>
      </c>
      <c r="Y124" s="5">
        <f t="shared" si="91"/>
        <v>0</v>
      </c>
      <c r="Z124" s="5">
        <f t="shared" si="91"/>
        <v>0</v>
      </c>
      <c r="AA124" s="5">
        <f t="shared" si="91"/>
        <v>0</v>
      </c>
      <c r="AB124" s="5">
        <f t="shared" si="91"/>
        <v>0</v>
      </c>
      <c r="AC124" s="5">
        <f t="shared" si="91"/>
        <v>0</v>
      </c>
      <c r="AD124" s="5">
        <f t="shared" si="91"/>
        <v>0</v>
      </c>
    </row>
    <row r="125" spans="7:30" x14ac:dyDescent="0.35">
      <c r="G125" s="33" t="str">
        <f t="shared" ref="G125:G130" si="92">G116</f>
        <v>Social assistance benefits (272)</v>
      </c>
      <c r="H125" s="5">
        <f t="shared" ref="H125:AB125" si="93">H$80/H$209</f>
        <v>0</v>
      </c>
      <c r="I125" s="5">
        <f t="shared" si="93"/>
        <v>0</v>
      </c>
      <c r="J125" s="5">
        <f t="shared" si="93"/>
        <v>0</v>
      </c>
      <c r="K125" s="5">
        <f t="shared" si="93"/>
        <v>0</v>
      </c>
      <c r="L125" s="5">
        <f t="shared" si="93"/>
        <v>0</v>
      </c>
      <c r="M125" s="5">
        <f t="shared" si="93"/>
        <v>0</v>
      </c>
      <c r="N125" s="5">
        <f t="shared" si="93"/>
        <v>781.07999999999993</v>
      </c>
      <c r="O125" s="5">
        <f t="shared" si="93"/>
        <v>833.95294117647052</v>
      </c>
      <c r="P125" s="5">
        <f t="shared" si="93"/>
        <v>985.8461538461537</v>
      </c>
      <c r="Q125" s="5">
        <f t="shared" si="93"/>
        <v>1482.9795428571429</v>
      </c>
      <c r="R125" s="5">
        <f t="shared" si="93"/>
        <v>1849.9147540983606</v>
      </c>
      <c r="S125" s="5">
        <f t="shared" si="93"/>
        <v>1935.0031413612562</v>
      </c>
      <c r="T125" s="5">
        <f t="shared" si="93"/>
        <v>1805.0826395939084</v>
      </c>
      <c r="U125" s="5">
        <f t="shared" si="93"/>
        <v>1538.0289911894274</v>
      </c>
      <c r="V125" s="5">
        <f t="shared" si="93"/>
        <v>2190.1955208333334</v>
      </c>
      <c r="W125" s="5">
        <f t="shared" si="93"/>
        <v>2305.7657398373985</v>
      </c>
      <c r="X125" s="5">
        <f t="shared" si="93"/>
        <v>2343.9274828897342</v>
      </c>
      <c r="Y125" s="5">
        <f t="shared" si="93"/>
        <v>2312.1027777777776</v>
      </c>
      <c r="Z125" s="5">
        <f t="shared" si="93"/>
        <v>15222.059806201549</v>
      </c>
      <c r="AA125" s="5">
        <f t="shared" si="93"/>
        <v>50699.121425742567</v>
      </c>
      <c r="AB125" s="5">
        <f t="shared" si="93"/>
        <v>39642.807652173913</v>
      </c>
      <c r="AC125" s="5">
        <f>AC$80/AC$209</f>
        <v>36702.921338983055</v>
      </c>
      <c r="AD125" s="5">
        <f>AD$80/AD$209</f>
        <v>36720.803544973547</v>
      </c>
    </row>
    <row r="126" spans="7:30" x14ac:dyDescent="0.35">
      <c r="G126" s="33" t="str">
        <f t="shared" si="92"/>
        <v>Public servant benefits (273)</v>
      </c>
      <c r="H126" s="5">
        <f t="shared" ref="H126:AD126" si="94">H$81/H$209</f>
        <v>0</v>
      </c>
      <c r="I126" s="5">
        <f t="shared" si="94"/>
        <v>0</v>
      </c>
      <c r="J126" s="5">
        <f t="shared" si="94"/>
        <v>0</v>
      </c>
      <c r="K126" s="5">
        <f t="shared" si="94"/>
        <v>0</v>
      </c>
      <c r="L126" s="5">
        <f t="shared" si="94"/>
        <v>0</v>
      </c>
      <c r="M126" s="5">
        <f t="shared" si="94"/>
        <v>0</v>
      </c>
      <c r="N126" s="5">
        <f t="shared" si="94"/>
        <v>0</v>
      </c>
      <c r="O126" s="5">
        <f t="shared" si="94"/>
        <v>0</v>
      </c>
      <c r="P126" s="5">
        <f t="shared" si="94"/>
        <v>0</v>
      </c>
      <c r="Q126" s="5">
        <f t="shared" si="94"/>
        <v>0</v>
      </c>
      <c r="R126" s="5">
        <f t="shared" si="94"/>
        <v>0</v>
      </c>
      <c r="S126" s="5">
        <f t="shared" si="94"/>
        <v>0</v>
      </c>
      <c r="T126" s="5">
        <f t="shared" si="94"/>
        <v>0</v>
      </c>
      <c r="U126" s="5">
        <f t="shared" si="94"/>
        <v>0</v>
      </c>
      <c r="V126" s="5">
        <f t="shared" si="94"/>
        <v>0</v>
      </c>
      <c r="W126" s="5">
        <f t="shared" si="94"/>
        <v>0</v>
      </c>
      <c r="X126" s="5">
        <f t="shared" si="94"/>
        <v>0</v>
      </c>
      <c r="Y126" s="5">
        <f t="shared" si="94"/>
        <v>0</v>
      </c>
      <c r="Z126" s="5">
        <f t="shared" si="94"/>
        <v>0</v>
      </c>
      <c r="AA126" s="5">
        <f t="shared" si="94"/>
        <v>0</v>
      </c>
      <c r="AB126" s="5">
        <f t="shared" si="94"/>
        <v>0</v>
      </c>
      <c r="AC126" s="5">
        <f t="shared" si="94"/>
        <v>0</v>
      </c>
      <c r="AD126" s="5">
        <f t="shared" si="94"/>
        <v>0</v>
      </c>
    </row>
    <row r="127" spans="7:30" x14ac:dyDescent="0.35">
      <c r="G127" s="33" t="str">
        <f t="shared" si="92"/>
        <v>Social benefits (27)</v>
      </c>
      <c r="H127" s="5">
        <f t="shared" ref="H127:AD127" si="95">H$82/H$209</f>
        <v>0</v>
      </c>
      <c r="I127" s="5">
        <f t="shared" si="95"/>
        <v>0</v>
      </c>
      <c r="J127" s="5">
        <f t="shared" si="95"/>
        <v>0</v>
      </c>
      <c r="K127" s="5">
        <f t="shared" si="95"/>
        <v>0</v>
      </c>
      <c r="L127" s="5">
        <f t="shared" si="95"/>
        <v>0</v>
      </c>
      <c r="M127" s="5">
        <f t="shared" si="95"/>
        <v>0</v>
      </c>
      <c r="N127" s="5">
        <f t="shared" si="95"/>
        <v>781.07999999999993</v>
      </c>
      <c r="O127" s="5">
        <f t="shared" si="95"/>
        <v>833.95294117647052</v>
      </c>
      <c r="P127" s="5">
        <f t="shared" si="95"/>
        <v>985.8461538461537</v>
      </c>
      <c r="Q127" s="5">
        <f t="shared" si="95"/>
        <v>1482.9795428571429</v>
      </c>
      <c r="R127" s="5">
        <f t="shared" si="95"/>
        <v>1849.9147540983606</v>
      </c>
      <c r="S127" s="5">
        <f t="shared" si="95"/>
        <v>1935.0031413612562</v>
      </c>
      <c r="T127" s="5">
        <f t="shared" si="95"/>
        <v>1805.0826395939084</v>
      </c>
      <c r="U127" s="5">
        <f t="shared" si="95"/>
        <v>1538.0289911894274</v>
      </c>
      <c r="V127" s="5">
        <f t="shared" si="95"/>
        <v>2190.1955208333334</v>
      </c>
      <c r="W127" s="5">
        <f t="shared" si="95"/>
        <v>2305.7657398373985</v>
      </c>
      <c r="X127" s="5">
        <f t="shared" si="95"/>
        <v>2343.9274828897342</v>
      </c>
      <c r="Y127" s="5">
        <f t="shared" si="95"/>
        <v>2312.1027777777776</v>
      </c>
      <c r="Z127" s="5">
        <f t="shared" si="95"/>
        <v>15222.059806201549</v>
      </c>
      <c r="AA127" s="5">
        <f t="shared" si="95"/>
        <v>50699.121425742567</v>
      </c>
      <c r="AB127" s="5">
        <f t="shared" si="95"/>
        <v>39642.807652173913</v>
      </c>
      <c r="AC127" s="5">
        <f t="shared" si="95"/>
        <v>36702.921338983055</v>
      </c>
      <c r="AD127" s="5">
        <f t="shared" si="95"/>
        <v>36720.803544973547</v>
      </c>
    </row>
    <row r="128" spans="7:30" x14ac:dyDescent="0.35">
      <c r="G128" s="33"/>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row>
    <row r="129" spans="7:30" x14ac:dyDescent="0.35">
      <c r="G129" s="38" t="str">
        <f t="shared" si="92"/>
        <v>Provident fund withdrawals</v>
      </c>
      <c r="H129" s="5">
        <f t="shared" ref="H129:AD129" si="96">H$84/H$209</f>
        <v>0</v>
      </c>
      <c r="I129" s="5">
        <f t="shared" si="96"/>
        <v>0</v>
      </c>
      <c r="J129" s="5">
        <f t="shared" si="96"/>
        <v>0</v>
      </c>
      <c r="K129" s="5">
        <f t="shared" si="96"/>
        <v>0</v>
      </c>
      <c r="L129" s="5">
        <f t="shared" si="96"/>
        <v>0</v>
      </c>
      <c r="M129" s="5">
        <f t="shared" si="96"/>
        <v>0</v>
      </c>
      <c r="N129" s="5">
        <f t="shared" si="96"/>
        <v>0</v>
      </c>
      <c r="O129" s="5">
        <f t="shared" si="96"/>
        <v>0</v>
      </c>
      <c r="P129" s="5">
        <f t="shared" si="96"/>
        <v>0</v>
      </c>
      <c r="Q129" s="5">
        <f t="shared" si="96"/>
        <v>0</v>
      </c>
      <c r="R129" s="5">
        <f t="shared" si="96"/>
        <v>0</v>
      </c>
      <c r="S129" s="5">
        <f t="shared" si="96"/>
        <v>0</v>
      </c>
      <c r="T129" s="5">
        <f t="shared" si="96"/>
        <v>0</v>
      </c>
      <c r="U129" s="5">
        <f t="shared" si="96"/>
        <v>0</v>
      </c>
      <c r="V129" s="5">
        <f t="shared" si="96"/>
        <v>0</v>
      </c>
      <c r="W129" s="5">
        <f t="shared" si="96"/>
        <v>0</v>
      </c>
      <c r="X129" s="5">
        <f t="shared" si="96"/>
        <v>0</v>
      </c>
      <c r="Y129" s="5">
        <f t="shared" si="96"/>
        <v>0</v>
      </c>
      <c r="Z129" s="5">
        <f t="shared" si="96"/>
        <v>0</v>
      </c>
      <c r="AA129" s="5">
        <f t="shared" si="96"/>
        <v>0</v>
      </c>
      <c r="AB129" s="5">
        <f t="shared" si="96"/>
        <v>0</v>
      </c>
      <c r="AC129" s="5">
        <f t="shared" si="96"/>
        <v>0</v>
      </c>
      <c r="AD129" s="5">
        <f t="shared" si="96"/>
        <v>0</v>
      </c>
    </row>
    <row r="130" spans="7:30" x14ac:dyDescent="0.35">
      <c r="G130" s="62" t="str">
        <f t="shared" si="92"/>
        <v>Social benefits (27) + provident fund withdrawals</v>
      </c>
      <c r="H130" s="5">
        <f t="shared" ref="H130:AD130" si="97">H$85/H$209</f>
        <v>0</v>
      </c>
      <c r="I130" s="5">
        <f t="shared" si="97"/>
        <v>0</v>
      </c>
      <c r="J130" s="5">
        <f t="shared" si="97"/>
        <v>0</v>
      </c>
      <c r="K130" s="5">
        <f t="shared" si="97"/>
        <v>0</v>
      </c>
      <c r="L130" s="5">
        <f t="shared" si="97"/>
        <v>0</v>
      </c>
      <c r="M130" s="5">
        <f t="shared" si="97"/>
        <v>0</v>
      </c>
      <c r="N130" s="5">
        <f t="shared" si="97"/>
        <v>781.07999999999993</v>
      </c>
      <c r="O130" s="5">
        <f t="shared" si="97"/>
        <v>833.95294117647052</v>
      </c>
      <c r="P130" s="5">
        <f t="shared" si="97"/>
        <v>985.8461538461537</v>
      </c>
      <c r="Q130" s="5">
        <f t="shared" si="97"/>
        <v>1482.9795428571429</v>
      </c>
      <c r="R130" s="5">
        <f t="shared" si="97"/>
        <v>1849.9147540983606</v>
      </c>
      <c r="S130" s="5">
        <f t="shared" si="97"/>
        <v>1935.0031413612562</v>
      </c>
      <c r="T130" s="5">
        <f t="shared" si="97"/>
        <v>1805.0826395939084</v>
      </c>
      <c r="U130" s="5">
        <f t="shared" si="97"/>
        <v>1538.0289911894274</v>
      </c>
      <c r="V130" s="5">
        <f t="shared" si="97"/>
        <v>2190.1955208333334</v>
      </c>
      <c r="W130" s="5">
        <f t="shared" si="97"/>
        <v>2305.7657398373985</v>
      </c>
      <c r="X130" s="5">
        <f t="shared" si="97"/>
        <v>2343.9274828897342</v>
      </c>
      <c r="Y130" s="5">
        <f t="shared" si="97"/>
        <v>2312.1027777777776</v>
      </c>
      <c r="Z130" s="5">
        <f t="shared" si="97"/>
        <v>15222.059806201549</v>
      </c>
      <c r="AA130" s="5">
        <f t="shared" si="97"/>
        <v>50699.121425742567</v>
      </c>
      <c r="AB130" s="5">
        <f t="shared" si="97"/>
        <v>39642.807652173913</v>
      </c>
      <c r="AC130" s="5">
        <f t="shared" si="97"/>
        <v>36702.921338983055</v>
      </c>
      <c r="AD130" s="5">
        <f t="shared" si="97"/>
        <v>36720.803544973547</v>
      </c>
    </row>
    <row r="133" spans="7:30" x14ac:dyDescent="0.35">
      <c r="G133" s="109" t="s">
        <v>172</v>
      </c>
      <c r="H133" s="109"/>
      <c r="I133" s="109"/>
      <c r="J133" s="109"/>
      <c r="K133" s="109"/>
      <c r="L133" s="109"/>
      <c r="M133" s="109"/>
      <c r="N133" s="109"/>
      <c r="O133" s="109"/>
      <c r="P133" s="109"/>
      <c r="Q133" s="109"/>
      <c r="R133" s="109"/>
      <c r="S133" s="109"/>
      <c r="T133" s="109"/>
      <c r="U133" s="109"/>
      <c r="V133" s="109"/>
      <c r="W133" s="109"/>
      <c r="X133" s="109"/>
      <c r="Y133" s="109"/>
      <c r="Z133" s="109"/>
      <c r="AA133" s="109"/>
      <c r="AB133" s="109"/>
      <c r="AC133" s="109"/>
      <c r="AD133" s="109"/>
    </row>
    <row r="134" spans="7:30" x14ac:dyDescent="0.35">
      <c r="G134" s="4" t="s">
        <v>48</v>
      </c>
      <c r="H134" s="5">
        <f t="shared" ref="H134:W142" si="98">SUMIFS(H$10:H$53,$F$10:$F$53,$G$143,$G$10:$G$53,$G134)</f>
        <v>0</v>
      </c>
      <c r="I134" s="5">
        <f t="shared" si="98"/>
        <v>0</v>
      </c>
      <c r="J134" s="5">
        <f t="shared" si="98"/>
        <v>0</v>
      </c>
      <c r="K134" s="5">
        <f t="shared" si="98"/>
        <v>0</v>
      </c>
      <c r="L134" s="5">
        <f t="shared" si="98"/>
        <v>0</v>
      </c>
      <c r="M134" s="5">
        <f t="shared" si="98"/>
        <v>0</v>
      </c>
      <c r="N134" s="5">
        <f t="shared" si="98"/>
        <v>0</v>
      </c>
      <c r="O134" s="5">
        <f t="shared" si="98"/>
        <v>0</v>
      </c>
      <c r="P134" s="5">
        <f t="shared" si="98"/>
        <v>0</v>
      </c>
      <c r="Q134" s="5">
        <f t="shared" si="98"/>
        <v>0</v>
      </c>
      <c r="R134" s="5">
        <f t="shared" si="98"/>
        <v>0</v>
      </c>
      <c r="S134" s="5">
        <f t="shared" si="98"/>
        <v>0</v>
      </c>
      <c r="T134" s="5">
        <f t="shared" si="98"/>
        <v>0</v>
      </c>
      <c r="U134" s="5">
        <f t="shared" si="98"/>
        <v>0</v>
      </c>
      <c r="V134" s="5">
        <f t="shared" si="98"/>
        <v>0</v>
      </c>
      <c r="W134" s="5">
        <f t="shared" si="98"/>
        <v>0</v>
      </c>
      <c r="X134" s="5">
        <f t="shared" ref="X134:AD142" si="99">SUMIFS(X$10:X$53,$F$10:$F$53,$G$143,$G$10:$G$53,$G134)</f>
        <v>0</v>
      </c>
      <c r="Y134" s="5">
        <f t="shared" si="99"/>
        <v>0</v>
      </c>
      <c r="Z134" s="5">
        <f t="shared" si="99"/>
        <v>1314.49</v>
      </c>
      <c r="AA134" s="5">
        <f t="shared" si="99"/>
        <v>1780.5889999999999</v>
      </c>
      <c r="AB134" s="5">
        <f t="shared" si="99"/>
        <v>2566.8029999999999</v>
      </c>
      <c r="AC134" s="5">
        <f t="shared" si="99"/>
        <v>2386.3989999999999</v>
      </c>
      <c r="AD134" s="5">
        <f t="shared" si="99"/>
        <v>2386.3989999999999</v>
      </c>
    </row>
    <row r="135" spans="7:30" x14ac:dyDescent="0.35">
      <c r="G135" s="4" t="s">
        <v>29</v>
      </c>
      <c r="H135" s="5">
        <f t="shared" si="98"/>
        <v>0</v>
      </c>
      <c r="I135" s="5">
        <f t="shared" si="98"/>
        <v>0</v>
      </c>
      <c r="J135" s="5">
        <f t="shared" si="98"/>
        <v>0</v>
      </c>
      <c r="K135" s="5">
        <f t="shared" si="98"/>
        <v>0</v>
      </c>
      <c r="L135" s="5">
        <f t="shared" si="98"/>
        <v>0</v>
      </c>
      <c r="M135" s="5">
        <f t="shared" si="98"/>
        <v>0</v>
      </c>
      <c r="N135" s="5">
        <f t="shared" si="98"/>
        <v>911.26</v>
      </c>
      <c r="O135" s="5">
        <f t="shared" si="98"/>
        <v>1058</v>
      </c>
      <c r="P135" s="5">
        <f t="shared" si="98"/>
        <v>1068</v>
      </c>
      <c r="Q135" s="5">
        <f t="shared" si="98"/>
        <v>1433.82</v>
      </c>
      <c r="R135" s="5">
        <f t="shared" si="98"/>
        <v>1781.76</v>
      </c>
      <c r="S135" s="5">
        <f t="shared" si="98"/>
        <v>1997.76</v>
      </c>
      <c r="T135" s="5">
        <f t="shared" si="98"/>
        <v>1997.76</v>
      </c>
      <c r="U135" s="5">
        <f t="shared" si="98"/>
        <v>2041.711</v>
      </c>
      <c r="V135" s="5">
        <f t="shared" si="98"/>
        <v>2936.5749999999998</v>
      </c>
      <c r="W135" s="5">
        <f t="shared" si="98"/>
        <v>3017.1190000000001</v>
      </c>
      <c r="X135" s="5">
        <f t="shared" si="99"/>
        <v>3145.1680000000001</v>
      </c>
      <c r="Y135" s="5">
        <f t="shared" si="99"/>
        <v>3329.4279999999999</v>
      </c>
      <c r="Z135" s="5">
        <f t="shared" si="99"/>
        <v>12112.397000000001</v>
      </c>
      <c r="AA135" s="5">
        <f t="shared" si="99"/>
        <v>20351.285</v>
      </c>
      <c r="AB135" s="5">
        <f t="shared" si="99"/>
        <v>22019.733</v>
      </c>
      <c r="AC135" s="5">
        <f t="shared" si="99"/>
        <v>20330</v>
      </c>
      <c r="AD135" s="5">
        <f t="shared" si="99"/>
        <v>23000</v>
      </c>
    </row>
    <row r="136" spans="7:30" x14ac:dyDescent="0.35">
      <c r="G136" s="4" t="s">
        <v>118</v>
      </c>
      <c r="H136" s="5">
        <f t="shared" si="98"/>
        <v>0</v>
      </c>
      <c r="I136" s="5">
        <f t="shared" si="98"/>
        <v>0</v>
      </c>
      <c r="J136" s="5">
        <f t="shared" si="98"/>
        <v>0</v>
      </c>
      <c r="K136" s="5">
        <f t="shared" si="98"/>
        <v>0</v>
      </c>
      <c r="L136" s="5">
        <f t="shared" si="98"/>
        <v>0</v>
      </c>
      <c r="M136" s="5">
        <f t="shared" si="98"/>
        <v>0</v>
      </c>
      <c r="N136" s="5">
        <f t="shared" si="98"/>
        <v>0</v>
      </c>
      <c r="O136" s="5">
        <f t="shared" si="98"/>
        <v>0</v>
      </c>
      <c r="P136" s="5">
        <f t="shared" si="98"/>
        <v>0</v>
      </c>
      <c r="Q136" s="5">
        <f t="shared" si="98"/>
        <v>0</v>
      </c>
      <c r="R136" s="5">
        <f t="shared" si="98"/>
        <v>0</v>
      </c>
      <c r="S136" s="5">
        <f t="shared" si="98"/>
        <v>0</v>
      </c>
      <c r="T136" s="5">
        <f t="shared" si="98"/>
        <v>0</v>
      </c>
      <c r="U136" s="5">
        <f t="shared" si="98"/>
        <v>0</v>
      </c>
      <c r="V136" s="5">
        <f t="shared" si="98"/>
        <v>0</v>
      </c>
      <c r="W136" s="5">
        <f t="shared" si="98"/>
        <v>0</v>
      </c>
      <c r="X136" s="5">
        <f t="shared" si="99"/>
        <v>0</v>
      </c>
      <c r="Y136" s="5">
        <f t="shared" si="99"/>
        <v>0</v>
      </c>
      <c r="Z136" s="5">
        <f t="shared" si="99"/>
        <v>0</v>
      </c>
      <c r="AA136" s="5">
        <f t="shared" si="99"/>
        <v>0</v>
      </c>
      <c r="AB136" s="5">
        <f t="shared" si="99"/>
        <v>0</v>
      </c>
      <c r="AC136" s="5">
        <f t="shared" si="99"/>
        <v>0</v>
      </c>
      <c r="AD136" s="5">
        <f t="shared" si="99"/>
        <v>0</v>
      </c>
    </row>
    <row r="137" spans="7:30" x14ac:dyDescent="0.35">
      <c r="G137" s="4" t="s">
        <v>46</v>
      </c>
      <c r="H137" s="5">
        <f t="shared" si="98"/>
        <v>0</v>
      </c>
      <c r="I137" s="5">
        <f t="shared" si="98"/>
        <v>0</v>
      </c>
      <c r="J137" s="5">
        <f t="shared" si="98"/>
        <v>0</v>
      </c>
      <c r="K137" s="5">
        <f t="shared" si="98"/>
        <v>0</v>
      </c>
      <c r="L137" s="5">
        <f t="shared" si="98"/>
        <v>0</v>
      </c>
      <c r="M137" s="5">
        <f t="shared" si="98"/>
        <v>0</v>
      </c>
      <c r="N137" s="5">
        <f t="shared" si="98"/>
        <v>0</v>
      </c>
      <c r="O137" s="5">
        <f t="shared" si="98"/>
        <v>0</v>
      </c>
      <c r="P137" s="5">
        <f t="shared" si="98"/>
        <v>0</v>
      </c>
      <c r="Q137" s="5">
        <f t="shared" si="98"/>
        <v>0</v>
      </c>
      <c r="R137" s="5">
        <f t="shared" si="98"/>
        <v>0</v>
      </c>
      <c r="S137" s="5">
        <f t="shared" si="98"/>
        <v>0</v>
      </c>
      <c r="T137" s="5">
        <f t="shared" si="98"/>
        <v>0</v>
      </c>
      <c r="U137" s="5">
        <f t="shared" si="98"/>
        <v>0</v>
      </c>
      <c r="V137" s="5">
        <f t="shared" si="98"/>
        <v>0</v>
      </c>
      <c r="W137" s="5">
        <f t="shared" si="98"/>
        <v>0</v>
      </c>
      <c r="X137" s="5">
        <f t="shared" si="99"/>
        <v>0</v>
      </c>
      <c r="Y137" s="5">
        <f t="shared" si="99"/>
        <v>0</v>
      </c>
      <c r="Z137" s="5">
        <f t="shared" si="99"/>
        <v>0</v>
      </c>
      <c r="AA137" s="5">
        <f t="shared" si="99"/>
        <v>0</v>
      </c>
      <c r="AB137" s="5">
        <f t="shared" si="99"/>
        <v>0</v>
      </c>
      <c r="AC137" s="5">
        <f t="shared" si="99"/>
        <v>0</v>
      </c>
      <c r="AD137" s="5">
        <f t="shared" si="99"/>
        <v>0</v>
      </c>
    </row>
    <row r="138" spans="7:30" x14ac:dyDescent="0.35">
      <c r="G138" s="4" t="s">
        <v>125</v>
      </c>
      <c r="H138" s="5">
        <f t="shared" si="98"/>
        <v>0</v>
      </c>
      <c r="I138" s="5">
        <f t="shared" si="98"/>
        <v>0</v>
      </c>
      <c r="J138" s="5">
        <f t="shared" si="98"/>
        <v>0</v>
      </c>
      <c r="K138" s="5">
        <f t="shared" si="98"/>
        <v>0</v>
      </c>
      <c r="L138" s="5">
        <f t="shared" si="98"/>
        <v>0</v>
      </c>
      <c r="M138" s="5">
        <f t="shared" si="98"/>
        <v>0</v>
      </c>
      <c r="N138" s="5">
        <f t="shared" si="98"/>
        <v>0</v>
      </c>
      <c r="O138" s="5">
        <f t="shared" si="98"/>
        <v>0</v>
      </c>
      <c r="P138" s="5">
        <f t="shared" si="98"/>
        <v>0</v>
      </c>
      <c r="Q138" s="5">
        <f t="shared" si="98"/>
        <v>0</v>
      </c>
      <c r="R138" s="5">
        <f t="shared" si="98"/>
        <v>0</v>
      </c>
      <c r="S138" s="5">
        <f t="shared" si="98"/>
        <v>0</v>
      </c>
      <c r="T138" s="5">
        <f t="shared" si="98"/>
        <v>0</v>
      </c>
      <c r="U138" s="5">
        <f t="shared" si="98"/>
        <v>0</v>
      </c>
      <c r="V138" s="5">
        <f t="shared" si="98"/>
        <v>0</v>
      </c>
      <c r="W138" s="5">
        <f t="shared" si="98"/>
        <v>0</v>
      </c>
      <c r="X138" s="5">
        <f t="shared" si="99"/>
        <v>0</v>
      </c>
      <c r="Y138" s="5">
        <f t="shared" si="99"/>
        <v>0</v>
      </c>
      <c r="Z138" s="5">
        <f t="shared" si="99"/>
        <v>8636.5480000000007</v>
      </c>
      <c r="AA138" s="5">
        <f t="shared" si="99"/>
        <v>45244.59</v>
      </c>
      <c r="AB138" s="5">
        <f t="shared" si="99"/>
        <v>32400</v>
      </c>
      <c r="AC138" s="5">
        <f t="shared" si="99"/>
        <v>30100</v>
      </c>
      <c r="AD138" s="5">
        <f t="shared" si="99"/>
        <v>28000</v>
      </c>
    </row>
    <row r="139" spans="7:30" x14ac:dyDescent="0.35">
      <c r="G139" s="4" t="s">
        <v>53</v>
      </c>
      <c r="H139" s="5">
        <f t="shared" si="98"/>
        <v>0</v>
      </c>
      <c r="I139" s="5">
        <f t="shared" si="98"/>
        <v>0</v>
      </c>
      <c r="J139" s="5">
        <f t="shared" si="98"/>
        <v>0</v>
      </c>
      <c r="K139" s="5">
        <f t="shared" si="98"/>
        <v>0</v>
      </c>
      <c r="L139" s="5">
        <f t="shared" si="98"/>
        <v>0</v>
      </c>
      <c r="M139" s="5">
        <f t="shared" si="98"/>
        <v>0</v>
      </c>
      <c r="N139" s="5">
        <f t="shared" si="98"/>
        <v>0</v>
      </c>
      <c r="O139" s="5">
        <f t="shared" si="98"/>
        <v>0</v>
      </c>
      <c r="P139" s="5">
        <f t="shared" si="98"/>
        <v>0</v>
      </c>
      <c r="Q139" s="5">
        <f t="shared" si="98"/>
        <v>0</v>
      </c>
      <c r="R139" s="5">
        <f t="shared" si="98"/>
        <v>0</v>
      </c>
      <c r="S139" s="5">
        <f t="shared" si="98"/>
        <v>0</v>
      </c>
      <c r="T139" s="5">
        <f t="shared" si="98"/>
        <v>0</v>
      </c>
      <c r="U139" s="5">
        <f t="shared" si="98"/>
        <v>0</v>
      </c>
      <c r="V139" s="5">
        <f t="shared" si="98"/>
        <v>0</v>
      </c>
      <c r="W139" s="5">
        <f t="shared" si="98"/>
        <v>0</v>
      </c>
      <c r="X139" s="5">
        <f t="shared" si="99"/>
        <v>0</v>
      </c>
      <c r="Y139" s="5">
        <f t="shared" si="99"/>
        <v>0</v>
      </c>
      <c r="Z139" s="5">
        <f t="shared" si="99"/>
        <v>0</v>
      </c>
      <c r="AA139" s="5">
        <f t="shared" si="99"/>
        <v>0</v>
      </c>
      <c r="AB139" s="5">
        <f t="shared" si="99"/>
        <v>0</v>
      </c>
      <c r="AC139" s="5">
        <f t="shared" si="99"/>
        <v>0</v>
      </c>
      <c r="AD139" s="5">
        <f t="shared" si="99"/>
        <v>0</v>
      </c>
    </row>
    <row r="140" spans="7:30" x14ac:dyDescent="0.35">
      <c r="G140" s="4" t="s">
        <v>43</v>
      </c>
      <c r="H140" s="5">
        <f t="shared" si="98"/>
        <v>0</v>
      </c>
      <c r="I140" s="5">
        <f t="shared" si="98"/>
        <v>0</v>
      </c>
      <c r="J140" s="5">
        <f t="shared" si="98"/>
        <v>0</v>
      </c>
      <c r="K140" s="5">
        <f t="shared" si="98"/>
        <v>0</v>
      </c>
      <c r="L140" s="5">
        <f t="shared" si="98"/>
        <v>0</v>
      </c>
      <c r="M140" s="5">
        <f t="shared" si="98"/>
        <v>0</v>
      </c>
      <c r="N140" s="5">
        <f t="shared" si="98"/>
        <v>0</v>
      </c>
      <c r="O140" s="5">
        <f t="shared" si="98"/>
        <v>0</v>
      </c>
      <c r="P140" s="5">
        <f t="shared" si="98"/>
        <v>0</v>
      </c>
      <c r="Q140" s="5">
        <f t="shared" si="98"/>
        <v>0</v>
      </c>
      <c r="R140" s="5">
        <f t="shared" si="98"/>
        <v>0</v>
      </c>
      <c r="S140" s="5">
        <f t="shared" si="98"/>
        <v>0</v>
      </c>
      <c r="T140" s="5">
        <f t="shared" si="98"/>
        <v>0</v>
      </c>
      <c r="U140" s="5">
        <f t="shared" si="98"/>
        <v>0</v>
      </c>
      <c r="V140" s="5">
        <f t="shared" si="98"/>
        <v>0</v>
      </c>
      <c r="W140" s="5">
        <f t="shared" si="98"/>
        <v>0</v>
      </c>
      <c r="X140" s="5">
        <f t="shared" si="99"/>
        <v>0</v>
      </c>
      <c r="Y140" s="5">
        <f t="shared" si="99"/>
        <v>0</v>
      </c>
      <c r="Z140" s="5">
        <f t="shared" si="99"/>
        <v>0</v>
      </c>
      <c r="AA140" s="5">
        <f t="shared" si="99"/>
        <v>0</v>
      </c>
      <c r="AB140" s="5">
        <f t="shared" si="99"/>
        <v>0</v>
      </c>
      <c r="AC140" s="5">
        <f t="shared" si="99"/>
        <v>0</v>
      </c>
      <c r="AD140" s="5">
        <f t="shared" si="99"/>
        <v>0</v>
      </c>
    </row>
    <row r="141" spans="7:30" x14ac:dyDescent="0.35">
      <c r="G141" s="4" t="s">
        <v>173</v>
      </c>
      <c r="H141" s="5">
        <f t="shared" si="98"/>
        <v>0</v>
      </c>
      <c r="I141" s="5">
        <f t="shared" si="98"/>
        <v>0</v>
      </c>
      <c r="J141" s="5">
        <f t="shared" si="98"/>
        <v>0</v>
      </c>
      <c r="K141" s="5">
        <f t="shared" si="98"/>
        <v>0</v>
      </c>
      <c r="L141" s="5">
        <f t="shared" si="98"/>
        <v>0</v>
      </c>
      <c r="M141" s="5">
        <f t="shared" si="98"/>
        <v>0</v>
      </c>
      <c r="N141" s="5">
        <f t="shared" si="98"/>
        <v>0</v>
      </c>
      <c r="O141" s="5">
        <f t="shared" si="98"/>
        <v>0</v>
      </c>
      <c r="P141" s="5">
        <f t="shared" si="98"/>
        <v>0</v>
      </c>
      <c r="Q141" s="5">
        <f t="shared" si="98"/>
        <v>0</v>
      </c>
      <c r="R141" s="5">
        <f t="shared" si="98"/>
        <v>0</v>
      </c>
      <c r="S141" s="5">
        <f t="shared" si="98"/>
        <v>0</v>
      </c>
      <c r="T141" s="5">
        <f t="shared" si="98"/>
        <v>0</v>
      </c>
      <c r="U141" s="5">
        <f t="shared" si="98"/>
        <v>0</v>
      </c>
      <c r="V141" s="5">
        <f t="shared" si="98"/>
        <v>0</v>
      </c>
      <c r="W141" s="5">
        <f t="shared" si="98"/>
        <v>0</v>
      </c>
      <c r="X141" s="5">
        <f t="shared" si="99"/>
        <v>0</v>
      </c>
      <c r="Y141" s="5">
        <f t="shared" si="99"/>
        <v>0</v>
      </c>
      <c r="Z141" s="5">
        <f t="shared" si="99"/>
        <v>0</v>
      </c>
      <c r="AA141" s="5">
        <f t="shared" si="99"/>
        <v>0</v>
      </c>
      <c r="AB141" s="5">
        <f t="shared" si="99"/>
        <v>0</v>
      </c>
      <c r="AC141" s="5">
        <f t="shared" si="99"/>
        <v>0</v>
      </c>
      <c r="AD141" s="5">
        <f t="shared" si="99"/>
        <v>0</v>
      </c>
    </row>
    <row r="142" spans="7:30" x14ac:dyDescent="0.35">
      <c r="G142" s="4" t="s">
        <v>101</v>
      </c>
      <c r="H142" s="5">
        <f t="shared" si="98"/>
        <v>0</v>
      </c>
      <c r="I142" s="5">
        <f t="shared" si="98"/>
        <v>0</v>
      </c>
      <c r="J142" s="5">
        <f t="shared" si="98"/>
        <v>0</v>
      </c>
      <c r="K142" s="5">
        <f t="shared" si="98"/>
        <v>0</v>
      </c>
      <c r="L142" s="5">
        <f t="shared" si="98"/>
        <v>0</v>
      </c>
      <c r="M142" s="5">
        <f t="shared" si="98"/>
        <v>0</v>
      </c>
      <c r="N142" s="5">
        <f t="shared" si="98"/>
        <v>0</v>
      </c>
      <c r="O142" s="5">
        <f t="shared" si="98"/>
        <v>0</v>
      </c>
      <c r="P142" s="5">
        <f t="shared" si="98"/>
        <v>0</v>
      </c>
      <c r="Q142" s="5">
        <f t="shared" si="98"/>
        <v>0</v>
      </c>
      <c r="R142" s="5">
        <f t="shared" si="98"/>
        <v>0</v>
      </c>
      <c r="S142" s="5">
        <f t="shared" si="98"/>
        <v>0</v>
      </c>
      <c r="T142" s="5">
        <f t="shared" si="98"/>
        <v>0</v>
      </c>
      <c r="U142" s="5">
        <f t="shared" si="98"/>
        <v>0</v>
      </c>
      <c r="V142" s="5">
        <f t="shared" si="98"/>
        <v>0</v>
      </c>
      <c r="W142" s="5">
        <f t="shared" si="98"/>
        <v>0</v>
      </c>
      <c r="X142" s="5">
        <f t="shared" si="99"/>
        <v>0</v>
      </c>
      <c r="Y142" s="5">
        <f t="shared" si="99"/>
        <v>0</v>
      </c>
      <c r="Z142" s="5">
        <f t="shared" si="99"/>
        <v>0</v>
      </c>
      <c r="AA142" s="5">
        <f t="shared" si="99"/>
        <v>0</v>
      </c>
      <c r="AB142" s="5">
        <f t="shared" si="99"/>
        <v>0</v>
      </c>
      <c r="AC142" s="5">
        <f t="shared" si="99"/>
        <v>0</v>
      </c>
      <c r="AD142" s="5">
        <f t="shared" si="99"/>
        <v>0</v>
      </c>
    </row>
    <row r="143" spans="7:30" x14ac:dyDescent="0.35">
      <c r="G143" s="33" t="s">
        <v>28</v>
      </c>
      <c r="H143" s="23">
        <f t="shared" ref="H143:AC143" si="100">SUM(H134:H142)</f>
        <v>0</v>
      </c>
      <c r="I143" s="23">
        <f t="shared" si="100"/>
        <v>0</v>
      </c>
      <c r="J143" s="23">
        <f t="shared" si="100"/>
        <v>0</v>
      </c>
      <c r="K143" s="23">
        <f t="shared" si="100"/>
        <v>0</v>
      </c>
      <c r="L143" s="23">
        <f t="shared" si="100"/>
        <v>0</v>
      </c>
      <c r="M143" s="23">
        <f t="shared" si="100"/>
        <v>0</v>
      </c>
      <c r="N143" s="23">
        <f t="shared" si="100"/>
        <v>911.26</v>
      </c>
      <c r="O143" s="23">
        <f t="shared" si="100"/>
        <v>1058</v>
      </c>
      <c r="P143" s="23">
        <f t="shared" si="100"/>
        <v>1068</v>
      </c>
      <c r="Q143" s="23">
        <f t="shared" si="100"/>
        <v>1433.82</v>
      </c>
      <c r="R143" s="23">
        <f t="shared" si="100"/>
        <v>1781.76</v>
      </c>
      <c r="S143" s="23">
        <f t="shared" si="100"/>
        <v>1997.76</v>
      </c>
      <c r="T143" s="23">
        <f t="shared" si="100"/>
        <v>1997.76</v>
      </c>
      <c r="U143" s="23">
        <f t="shared" si="100"/>
        <v>2041.711</v>
      </c>
      <c r="V143" s="23">
        <f t="shared" si="100"/>
        <v>2936.5749999999998</v>
      </c>
      <c r="W143" s="23">
        <f t="shared" si="100"/>
        <v>3017.1190000000001</v>
      </c>
      <c r="X143" s="23">
        <f t="shared" si="100"/>
        <v>3145.1680000000001</v>
      </c>
      <c r="Y143" s="23">
        <f t="shared" si="100"/>
        <v>3329.4279999999999</v>
      </c>
      <c r="Z143" s="23">
        <f t="shared" si="100"/>
        <v>22063.435000000001</v>
      </c>
      <c r="AA143" s="23">
        <f t="shared" si="100"/>
        <v>67376.463999999993</v>
      </c>
      <c r="AB143" s="23">
        <f t="shared" si="100"/>
        <v>56986.536</v>
      </c>
      <c r="AC143" s="23">
        <f t="shared" si="100"/>
        <v>52816.399000000005</v>
      </c>
      <c r="AD143" s="23">
        <f t="shared" ref="AD143" si="101">SUM(AD134:AD142)</f>
        <v>53386.399000000005</v>
      </c>
    </row>
    <row r="145" spans="7:30" x14ac:dyDescent="0.35">
      <c r="G145" s="110" t="s">
        <v>174</v>
      </c>
      <c r="H145" s="111"/>
      <c r="I145" s="111"/>
      <c r="J145" s="111"/>
      <c r="K145" s="111"/>
      <c r="L145" s="111"/>
      <c r="M145" s="111"/>
      <c r="N145" s="111"/>
      <c r="O145" s="111"/>
      <c r="P145" s="111"/>
      <c r="Q145" s="111"/>
      <c r="R145" s="111"/>
      <c r="S145" s="111"/>
      <c r="T145" s="111"/>
      <c r="U145" s="111"/>
      <c r="V145" s="111"/>
      <c r="W145" s="111"/>
      <c r="X145" s="111"/>
      <c r="Y145" s="111"/>
      <c r="Z145" s="111"/>
      <c r="AA145" s="111"/>
      <c r="AB145" s="111"/>
      <c r="AC145" s="111"/>
      <c r="AD145" s="111"/>
    </row>
    <row r="146" spans="7:30" x14ac:dyDescent="0.35">
      <c r="G146" s="4" t="s">
        <v>48</v>
      </c>
      <c r="H146" s="49">
        <f t="shared" ref="H146:Q146" si="102">H134</f>
        <v>0</v>
      </c>
      <c r="I146" s="49">
        <f t="shared" si="102"/>
        <v>0</v>
      </c>
      <c r="J146" s="49">
        <f t="shared" si="102"/>
        <v>0</v>
      </c>
      <c r="K146" s="49">
        <f t="shared" si="102"/>
        <v>0</v>
      </c>
      <c r="L146" s="49">
        <f t="shared" si="102"/>
        <v>0</v>
      </c>
      <c r="M146" s="49">
        <f t="shared" si="102"/>
        <v>0</v>
      </c>
      <c r="N146" s="49">
        <f t="shared" si="102"/>
        <v>0</v>
      </c>
      <c r="O146" s="49">
        <f t="shared" si="102"/>
        <v>0</v>
      </c>
      <c r="P146" s="49">
        <f t="shared" si="102"/>
        <v>0</v>
      </c>
      <c r="Q146" s="49">
        <f t="shared" si="102"/>
        <v>0</v>
      </c>
      <c r="R146" s="49">
        <f>R134</f>
        <v>0</v>
      </c>
      <c r="S146" s="49">
        <f t="shared" ref="S146:AB146" si="103">S134</f>
        <v>0</v>
      </c>
      <c r="T146" s="49">
        <f t="shared" si="103"/>
        <v>0</v>
      </c>
      <c r="U146" s="49">
        <f t="shared" si="103"/>
        <v>0</v>
      </c>
      <c r="V146" s="49">
        <f t="shared" si="103"/>
        <v>0</v>
      </c>
      <c r="W146" s="49">
        <f t="shared" si="103"/>
        <v>0</v>
      </c>
      <c r="X146" s="49">
        <f t="shared" si="103"/>
        <v>0</v>
      </c>
      <c r="Y146" s="49">
        <f t="shared" si="103"/>
        <v>0</v>
      </c>
      <c r="Z146" s="49">
        <f t="shared" si="103"/>
        <v>1314.49</v>
      </c>
      <c r="AA146" s="49">
        <f t="shared" si="103"/>
        <v>1780.5889999999999</v>
      </c>
      <c r="AB146" s="49">
        <f t="shared" si="103"/>
        <v>2566.8029999999999</v>
      </c>
      <c r="AC146" s="49">
        <f>AC134</f>
        <v>2386.3989999999999</v>
      </c>
      <c r="AD146" s="49">
        <f>AD134</f>
        <v>2386.3989999999999</v>
      </c>
    </row>
    <row r="147" spans="7:30" x14ac:dyDescent="0.35">
      <c r="G147" s="4" t="s">
        <v>175</v>
      </c>
      <c r="H147" s="49">
        <f t="shared" ref="H147:Q147" si="104">H135+H136</f>
        <v>0</v>
      </c>
      <c r="I147" s="49">
        <f t="shared" si="104"/>
        <v>0</v>
      </c>
      <c r="J147" s="49">
        <f t="shared" si="104"/>
        <v>0</v>
      </c>
      <c r="K147" s="49">
        <f t="shared" si="104"/>
        <v>0</v>
      </c>
      <c r="L147" s="49">
        <f t="shared" si="104"/>
        <v>0</v>
      </c>
      <c r="M147" s="49">
        <f t="shared" si="104"/>
        <v>0</v>
      </c>
      <c r="N147" s="49">
        <f t="shared" si="104"/>
        <v>911.26</v>
      </c>
      <c r="O147" s="49">
        <f t="shared" si="104"/>
        <v>1058</v>
      </c>
      <c r="P147" s="49">
        <f t="shared" si="104"/>
        <v>1068</v>
      </c>
      <c r="Q147" s="49">
        <f t="shared" si="104"/>
        <v>1433.82</v>
      </c>
      <c r="R147" s="49">
        <f>R135+R136</f>
        <v>1781.76</v>
      </c>
      <c r="S147" s="49">
        <f t="shared" ref="S147:AB147" si="105">S135+S136</f>
        <v>1997.76</v>
      </c>
      <c r="T147" s="49">
        <f t="shared" si="105"/>
        <v>1997.76</v>
      </c>
      <c r="U147" s="49">
        <f t="shared" si="105"/>
        <v>2041.711</v>
      </c>
      <c r="V147" s="49">
        <f t="shared" si="105"/>
        <v>2936.5749999999998</v>
      </c>
      <c r="W147" s="49">
        <f t="shared" si="105"/>
        <v>3017.1190000000001</v>
      </c>
      <c r="X147" s="49">
        <f t="shared" si="105"/>
        <v>3145.1680000000001</v>
      </c>
      <c r="Y147" s="49">
        <f t="shared" si="105"/>
        <v>3329.4279999999999</v>
      </c>
      <c r="Z147" s="49">
        <f t="shared" si="105"/>
        <v>12112.397000000001</v>
      </c>
      <c r="AA147" s="49">
        <f t="shared" si="105"/>
        <v>20351.285</v>
      </c>
      <c r="AB147" s="49">
        <f t="shared" si="105"/>
        <v>22019.733</v>
      </c>
      <c r="AC147" s="49">
        <f>AC135+AC136</f>
        <v>20330</v>
      </c>
      <c r="AD147" s="49">
        <f>AD135+AD136</f>
        <v>23000</v>
      </c>
    </row>
    <row r="148" spans="7:30" x14ac:dyDescent="0.35">
      <c r="G148" s="4" t="s">
        <v>46</v>
      </c>
      <c r="H148" s="49">
        <f t="shared" ref="H148:Q151" si="106">H137</f>
        <v>0</v>
      </c>
      <c r="I148" s="49">
        <f t="shared" si="106"/>
        <v>0</v>
      </c>
      <c r="J148" s="49">
        <f t="shared" si="106"/>
        <v>0</v>
      </c>
      <c r="K148" s="49">
        <f t="shared" si="106"/>
        <v>0</v>
      </c>
      <c r="L148" s="49">
        <f t="shared" si="106"/>
        <v>0</v>
      </c>
      <c r="M148" s="49">
        <f t="shared" si="106"/>
        <v>0</v>
      </c>
      <c r="N148" s="49">
        <f t="shared" si="106"/>
        <v>0</v>
      </c>
      <c r="O148" s="49">
        <f t="shared" si="106"/>
        <v>0</v>
      </c>
      <c r="P148" s="49">
        <f t="shared" si="106"/>
        <v>0</v>
      </c>
      <c r="Q148" s="49">
        <f t="shared" si="106"/>
        <v>0</v>
      </c>
      <c r="R148" s="49">
        <f>R137</f>
        <v>0</v>
      </c>
      <c r="S148" s="49">
        <f t="shared" ref="S148:AB151" si="107">S137</f>
        <v>0</v>
      </c>
      <c r="T148" s="49">
        <f t="shared" si="107"/>
        <v>0</v>
      </c>
      <c r="U148" s="49">
        <f t="shared" si="107"/>
        <v>0</v>
      </c>
      <c r="V148" s="49">
        <f t="shared" si="107"/>
        <v>0</v>
      </c>
      <c r="W148" s="49">
        <f t="shared" si="107"/>
        <v>0</v>
      </c>
      <c r="X148" s="49">
        <f t="shared" si="107"/>
        <v>0</v>
      </c>
      <c r="Y148" s="49">
        <f t="shared" si="107"/>
        <v>0</v>
      </c>
      <c r="Z148" s="49">
        <f t="shared" si="107"/>
        <v>0</v>
      </c>
      <c r="AA148" s="49">
        <f t="shared" si="107"/>
        <v>0</v>
      </c>
      <c r="AB148" s="49">
        <f t="shared" si="107"/>
        <v>0</v>
      </c>
      <c r="AC148" s="49">
        <f t="shared" ref="AC148:AD151" si="108">AC137</f>
        <v>0</v>
      </c>
      <c r="AD148" s="49">
        <f t="shared" si="108"/>
        <v>0</v>
      </c>
    </row>
    <row r="149" spans="7:30" x14ac:dyDescent="0.35">
      <c r="G149" s="4" t="s">
        <v>125</v>
      </c>
      <c r="H149" s="49">
        <f t="shared" si="106"/>
        <v>0</v>
      </c>
      <c r="I149" s="49">
        <f t="shared" si="106"/>
        <v>0</v>
      </c>
      <c r="J149" s="49">
        <f t="shared" si="106"/>
        <v>0</v>
      </c>
      <c r="K149" s="49">
        <f t="shared" si="106"/>
        <v>0</v>
      </c>
      <c r="L149" s="49">
        <f t="shared" si="106"/>
        <v>0</v>
      </c>
      <c r="M149" s="49">
        <f t="shared" si="106"/>
        <v>0</v>
      </c>
      <c r="N149" s="49">
        <f t="shared" si="106"/>
        <v>0</v>
      </c>
      <c r="O149" s="49">
        <f t="shared" si="106"/>
        <v>0</v>
      </c>
      <c r="P149" s="49">
        <f t="shared" si="106"/>
        <v>0</v>
      </c>
      <c r="Q149" s="49">
        <f t="shared" si="106"/>
        <v>0</v>
      </c>
      <c r="R149" s="49">
        <f>R138</f>
        <v>0</v>
      </c>
      <c r="S149" s="49">
        <f t="shared" si="107"/>
        <v>0</v>
      </c>
      <c r="T149" s="49">
        <f t="shared" si="107"/>
        <v>0</v>
      </c>
      <c r="U149" s="49">
        <f t="shared" si="107"/>
        <v>0</v>
      </c>
      <c r="V149" s="49">
        <f t="shared" si="107"/>
        <v>0</v>
      </c>
      <c r="W149" s="49">
        <f t="shared" si="107"/>
        <v>0</v>
      </c>
      <c r="X149" s="49">
        <f t="shared" si="107"/>
        <v>0</v>
      </c>
      <c r="Y149" s="49">
        <f t="shared" si="107"/>
        <v>0</v>
      </c>
      <c r="Z149" s="49">
        <f t="shared" si="107"/>
        <v>8636.5480000000007</v>
      </c>
      <c r="AA149" s="49">
        <f t="shared" si="107"/>
        <v>45244.59</v>
      </c>
      <c r="AB149" s="49">
        <f t="shared" si="107"/>
        <v>32400</v>
      </c>
      <c r="AC149" s="49">
        <f t="shared" si="108"/>
        <v>30100</v>
      </c>
      <c r="AD149" s="49">
        <f t="shared" si="108"/>
        <v>28000</v>
      </c>
    </row>
    <row r="150" spans="7:30" x14ac:dyDescent="0.35">
      <c r="G150" s="4" t="s">
        <v>53</v>
      </c>
      <c r="H150" s="49">
        <f t="shared" si="106"/>
        <v>0</v>
      </c>
      <c r="I150" s="49">
        <f t="shared" si="106"/>
        <v>0</v>
      </c>
      <c r="J150" s="49">
        <f t="shared" si="106"/>
        <v>0</v>
      </c>
      <c r="K150" s="49">
        <f t="shared" si="106"/>
        <v>0</v>
      </c>
      <c r="L150" s="49">
        <f t="shared" si="106"/>
        <v>0</v>
      </c>
      <c r="M150" s="49">
        <f t="shared" si="106"/>
        <v>0</v>
      </c>
      <c r="N150" s="49">
        <f t="shared" si="106"/>
        <v>0</v>
      </c>
      <c r="O150" s="49">
        <f t="shared" si="106"/>
        <v>0</v>
      </c>
      <c r="P150" s="49">
        <f t="shared" si="106"/>
        <v>0</v>
      </c>
      <c r="Q150" s="49">
        <f t="shared" si="106"/>
        <v>0</v>
      </c>
      <c r="R150" s="49">
        <f>R139</f>
        <v>0</v>
      </c>
      <c r="S150" s="49">
        <f t="shared" si="107"/>
        <v>0</v>
      </c>
      <c r="T150" s="49">
        <f t="shared" si="107"/>
        <v>0</v>
      </c>
      <c r="U150" s="49">
        <f t="shared" si="107"/>
        <v>0</v>
      </c>
      <c r="V150" s="49">
        <f t="shared" si="107"/>
        <v>0</v>
      </c>
      <c r="W150" s="49">
        <f t="shared" si="107"/>
        <v>0</v>
      </c>
      <c r="X150" s="49">
        <f t="shared" si="107"/>
        <v>0</v>
      </c>
      <c r="Y150" s="49">
        <f t="shared" si="107"/>
        <v>0</v>
      </c>
      <c r="Z150" s="49">
        <f t="shared" si="107"/>
        <v>0</v>
      </c>
      <c r="AA150" s="49">
        <f t="shared" si="107"/>
        <v>0</v>
      </c>
      <c r="AB150" s="49">
        <f t="shared" si="107"/>
        <v>0</v>
      </c>
      <c r="AC150" s="49">
        <f t="shared" si="108"/>
        <v>0</v>
      </c>
      <c r="AD150" s="49">
        <f t="shared" si="108"/>
        <v>0</v>
      </c>
    </row>
    <row r="151" spans="7:30" x14ac:dyDescent="0.35">
      <c r="G151" s="4" t="s">
        <v>43</v>
      </c>
      <c r="H151" s="49">
        <f t="shared" si="106"/>
        <v>0</v>
      </c>
      <c r="I151" s="49">
        <f t="shared" si="106"/>
        <v>0</v>
      </c>
      <c r="J151" s="49">
        <f t="shared" si="106"/>
        <v>0</v>
      </c>
      <c r="K151" s="49">
        <f t="shared" si="106"/>
        <v>0</v>
      </c>
      <c r="L151" s="49">
        <f t="shared" si="106"/>
        <v>0</v>
      </c>
      <c r="M151" s="49">
        <f t="shared" si="106"/>
        <v>0</v>
      </c>
      <c r="N151" s="49">
        <f t="shared" si="106"/>
        <v>0</v>
      </c>
      <c r="O151" s="49">
        <f t="shared" si="106"/>
        <v>0</v>
      </c>
      <c r="P151" s="49">
        <f t="shared" si="106"/>
        <v>0</v>
      </c>
      <c r="Q151" s="49">
        <f t="shared" si="106"/>
        <v>0</v>
      </c>
      <c r="R151" s="49">
        <f>R140</f>
        <v>0</v>
      </c>
      <c r="S151" s="49">
        <f t="shared" si="107"/>
        <v>0</v>
      </c>
      <c r="T151" s="49">
        <f t="shared" si="107"/>
        <v>0</v>
      </c>
      <c r="U151" s="49">
        <f t="shared" si="107"/>
        <v>0</v>
      </c>
      <c r="V151" s="49">
        <f t="shared" si="107"/>
        <v>0</v>
      </c>
      <c r="W151" s="49">
        <f t="shared" si="107"/>
        <v>0</v>
      </c>
      <c r="X151" s="49">
        <f t="shared" si="107"/>
        <v>0</v>
      </c>
      <c r="Y151" s="49">
        <f t="shared" si="107"/>
        <v>0</v>
      </c>
      <c r="Z151" s="49">
        <f t="shared" si="107"/>
        <v>0</v>
      </c>
      <c r="AA151" s="49">
        <f t="shared" si="107"/>
        <v>0</v>
      </c>
      <c r="AB151" s="49">
        <f t="shared" si="107"/>
        <v>0</v>
      </c>
      <c r="AC151" s="49">
        <f t="shared" si="108"/>
        <v>0</v>
      </c>
      <c r="AD151" s="49">
        <f t="shared" si="108"/>
        <v>0</v>
      </c>
    </row>
    <row r="152" spans="7:30" x14ac:dyDescent="0.35">
      <c r="G152" s="4" t="s">
        <v>176</v>
      </c>
      <c r="H152" s="49">
        <f>H142+H141</f>
        <v>0</v>
      </c>
      <c r="I152" s="49">
        <f t="shared" ref="I152:AC152" si="109">I142+I141</f>
        <v>0</v>
      </c>
      <c r="J152" s="49">
        <f t="shared" si="109"/>
        <v>0</v>
      </c>
      <c r="K152" s="49">
        <f t="shared" si="109"/>
        <v>0</v>
      </c>
      <c r="L152" s="49">
        <f t="shared" si="109"/>
        <v>0</v>
      </c>
      <c r="M152" s="49">
        <f t="shared" si="109"/>
        <v>0</v>
      </c>
      <c r="N152" s="49">
        <f t="shared" si="109"/>
        <v>0</v>
      </c>
      <c r="O152" s="49">
        <f t="shared" si="109"/>
        <v>0</v>
      </c>
      <c r="P152" s="49">
        <f t="shared" si="109"/>
        <v>0</v>
      </c>
      <c r="Q152" s="49">
        <f t="shared" si="109"/>
        <v>0</v>
      </c>
      <c r="R152" s="49">
        <f t="shared" si="109"/>
        <v>0</v>
      </c>
      <c r="S152" s="49">
        <f t="shared" si="109"/>
        <v>0</v>
      </c>
      <c r="T152" s="49">
        <f t="shared" si="109"/>
        <v>0</v>
      </c>
      <c r="U152" s="49">
        <f t="shared" si="109"/>
        <v>0</v>
      </c>
      <c r="V152" s="49">
        <f t="shared" si="109"/>
        <v>0</v>
      </c>
      <c r="W152" s="49">
        <f t="shared" si="109"/>
        <v>0</v>
      </c>
      <c r="X152" s="49">
        <f t="shared" si="109"/>
        <v>0</v>
      </c>
      <c r="Y152" s="49">
        <f t="shared" si="109"/>
        <v>0</v>
      </c>
      <c r="Z152" s="49">
        <f t="shared" si="109"/>
        <v>0</v>
      </c>
      <c r="AA152" s="49">
        <f t="shared" si="109"/>
        <v>0</v>
      </c>
      <c r="AB152" s="49">
        <f t="shared" si="109"/>
        <v>0</v>
      </c>
      <c r="AC152" s="49">
        <f t="shared" si="109"/>
        <v>0</v>
      </c>
      <c r="AD152" s="49">
        <f t="shared" ref="AD152" si="110">AD142+AD141</f>
        <v>0</v>
      </c>
    </row>
    <row r="153" spans="7:30" x14ac:dyDescent="0.35">
      <c r="G153" s="33" t="s">
        <v>28</v>
      </c>
      <c r="H153" s="49">
        <f>SUM(H146:H152)</f>
        <v>0</v>
      </c>
      <c r="I153" s="49">
        <f t="shared" ref="I153:AC153" si="111">SUM(I146:I152)</f>
        <v>0</v>
      </c>
      <c r="J153" s="49">
        <f t="shared" si="111"/>
        <v>0</v>
      </c>
      <c r="K153" s="49">
        <f t="shared" si="111"/>
        <v>0</v>
      </c>
      <c r="L153" s="49">
        <f t="shared" si="111"/>
        <v>0</v>
      </c>
      <c r="M153" s="49">
        <f t="shared" si="111"/>
        <v>0</v>
      </c>
      <c r="N153" s="49">
        <f t="shared" si="111"/>
        <v>911.26</v>
      </c>
      <c r="O153" s="49">
        <f t="shared" si="111"/>
        <v>1058</v>
      </c>
      <c r="P153" s="49">
        <f t="shared" si="111"/>
        <v>1068</v>
      </c>
      <c r="Q153" s="49">
        <f t="shared" si="111"/>
        <v>1433.82</v>
      </c>
      <c r="R153" s="49">
        <f t="shared" si="111"/>
        <v>1781.76</v>
      </c>
      <c r="S153" s="49">
        <f t="shared" si="111"/>
        <v>1997.76</v>
      </c>
      <c r="T153" s="49">
        <f t="shared" si="111"/>
        <v>1997.76</v>
      </c>
      <c r="U153" s="49">
        <f t="shared" si="111"/>
        <v>2041.711</v>
      </c>
      <c r="V153" s="49">
        <f t="shared" si="111"/>
        <v>2936.5749999999998</v>
      </c>
      <c r="W153" s="49">
        <f t="shared" si="111"/>
        <v>3017.1190000000001</v>
      </c>
      <c r="X153" s="49">
        <f t="shared" si="111"/>
        <v>3145.1680000000001</v>
      </c>
      <c r="Y153" s="49">
        <f t="shared" si="111"/>
        <v>3329.4279999999999</v>
      </c>
      <c r="Z153" s="49">
        <f t="shared" si="111"/>
        <v>22063.435000000001</v>
      </c>
      <c r="AA153" s="49">
        <f t="shared" si="111"/>
        <v>67376.463999999993</v>
      </c>
      <c r="AB153" s="49">
        <f t="shared" si="111"/>
        <v>56986.536</v>
      </c>
      <c r="AC153" s="49">
        <f t="shared" si="111"/>
        <v>52816.399000000005</v>
      </c>
      <c r="AD153" s="49">
        <f t="shared" ref="AD153" si="112">SUM(AD146:AD152)</f>
        <v>53386.399000000005</v>
      </c>
    </row>
    <row r="155" spans="7:30" x14ac:dyDescent="0.35">
      <c r="G155" s="112" t="s">
        <v>169</v>
      </c>
      <c r="H155" s="112"/>
      <c r="I155" s="112"/>
      <c r="J155" s="112"/>
      <c r="K155" s="112"/>
      <c r="L155" s="112"/>
      <c r="M155" s="112"/>
      <c r="N155" s="112"/>
      <c r="O155" s="112"/>
      <c r="P155" s="112"/>
      <c r="Q155" s="112"/>
      <c r="R155" s="112"/>
      <c r="S155" s="112"/>
      <c r="T155" s="112"/>
      <c r="U155" s="112"/>
      <c r="V155" s="112"/>
      <c r="W155" s="112"/>
      <c r="X155" s="112"/>
      <c r="Y155" s="112"/>
      <c r="Z155" s="112"/>
      <c r="AA155" s="112"/>
      <c r="AB155" s="112"/>
      <c r="AC155" s="112"/>
      <c r="AD155" s="112"/>
    </row>
    <row r="156" spans="7:30" x14ac:dyDescent="0.35">
      <c r="G156" s="4" t="s">
        <v>48</v>
      </c>
      <c r="H156" s="57">
        <f t="shared" ref="H156:Q163" si="113">H146/H$207</f>
        <v>0</v>
      </c>
      <c r="I156" s="57">
        <f t="shared" si="113"/>
        <v>0</v>
      </c>
      <c r="J156" s="57">
        <f t="shared" si="113"/>
        <v>0</v>
      </c>
      <c r="K156" s="57">
        <f t="shared" si="113"/>
        <v>0</v>
      </c>
      <c r="L156" s="57">
        <f t="shared" si="113"/>
        <v>0</v>
      </c>
      <c r="M156" s="57">
        <f t="shared" si="113"/>
        <v>0</v>
      </c>
      <c r="N156" s="57">
        <f t="shared" si="113"/>
        <v>0</v>
      </c>
      <c r="O156" s="57">
        <f t="shared" si="113"/>
        <v>0</v>
      </c>
      <c r="P156" s="57">
        <f t="shared" si="113"/>
        <v>0</v>
      </c>
      <c r="Q156" s="57">
        <f t="shared" si="113"/>
        <v>0</v>
      </c>
      <c r="R156" s="57">
        <f>R$146/R$207</f>
        <v>0</v>
      </c>
      <c r="S156" s="57">
        <f t="shared" ref="S156:AD156" si="114">S$146/S$207</f>
        <v>0</v>
      </c>
      <c r="T156" s="57">
        <f t="shared" si="114"/>
        <v>0</v>
      </c>
      <c r="U156" s="57">
        <f t="shared" si="114"/>
        <v>0</v>
      </c>
      <c r="V156" s="57">
        <f t="shared" si="114"/>
        <v>0</v>
      </c>
      <c r="W156" s="57">
        <f t="shared" si="114"/>
        <v>0</v>
      </c>
      <c r="X156" s="57">
        <f t="shared" si="114"/>
        <v>0</v>
      </c>
      <c r="Y156" s="57">
        <f t="shared" si="114"/>
        <v>0</v>
      </c>
      <c r="Z156" s="57">
        <f t="shared" si="114"/>
        <v>5.0949224806201548E-3</v>
      </c>
      <c r="AA156" s="57">
        <f t="shared" si="114"/>
        <v>5.8765313531353135E-3</v>
      </c>
      <c r="AB156" s="57">
        <f t="shared" si="114"/>
        <v>7.9714378881987572E-3</v>
      </c>
      <c r="AC156" s="57">
        <f t="shared" si="114"/>
        <v>6.7412401129943499E-3</v>
      </c>
      <c r="AD156" s="57">
        <f t="shared" si="114"/>
        <v>6.3132248677248677E-3</v>
      </c>
    </row>
    <row r="157" spans="7:30" x14ac:dyDescent="0.35">
      <c r="G157" s="4" t="s">
        <v>175</v>
      </c>
      <c r="H157" s="57">
        <f t="shared" si="113"/>
        <v>0</v>
      </c>
      <c r="I157" s="57">
        <f t="shared" si="113"/>
        <v>0</v>
      </c>
      <c r="J157" s="57">
        <f t="shared" si="113"/>
        <v>0</v>
      </c>
      <c r="K157" s="57">
        <f t="shared" si="113"/>
        <v>0</v>
      </c>
      <c r="L157" s="57">
        <f t="shared" si="113"/>
        <v>0</v>
      </c>
      <c r="M157" s="57">
        <f t="shared" si="113"/>
        <v>0</v>
      </c>
      <c r="N157" s="57">
        <f t="shared" si="113"/>
        <v>5.4241666666666665E-3</v>
      </c>
      <c r="O157" s="57">
        <f t="shared" si="113"/>
        <v>6.2235294117647059E-3</v>
      </c>
      <c r="P157" s="57">
        <f t="shared" si="113"/>
        <v>6.3195266272189346E-3</v>
      </c>
      <c r="Q157" s="57">
        <f t="shared" si="113"/>
        <v>8.1932571428571417E-3</v>
      </c>
      <c r="R157" s="57">
        <f>R$147/R$207</f>
        <v>9.7363934426229516E-3</v>
      </c>
      <c r="S157" s="57">
        <f t="shared" ref="S157:AB157" si="115">S$147/S$207</f>
        <v>1.0459476439790576E-2</v>
      </c>
      <c r="T157" s="57">
        <f t="shared" si="115"/>
        <v>1.0140913705583756E-2</v>
      </c>
      <c r="U157" s="57">
        <f t="shared" si="115"/>
        <v>8.9943215859030843E-3</v>
      </c>
      <c r="V157" s="57">
        <f t="shared" si="115"/>
        <v>1.2235729166666666E-2</v>
      </c>
      <c r="W157" s="57">
        <f t="shared" si="115"/>
        <v>1.2264711382113823E-2</v>
      </c>
      <c r="X157" s="57">
        <f t="shared" si="115"/>
        <v>1.1958813688212928E-2</v>
      </c>
      <c r="Y157" s="57">
        <f t="shared" si="115"/>
        <v>1.3212015873015872E-2</v>
      </c>
      <c r="Z157" s="57">
        <f t="shared" si="115"/>
        <v>4.6947275193798453E-2</v>
      </c>
      <c r="AA157" s="57">
        <f t="shared" si="115"/>
        <v>6.7165957095709564E-2</v>
      </c>
      <c r="AB157" s="57">
        <f t="shared" si="115"/>
        <v>6.8384263975155277E-2</v>
      </c>
      <c r="AC157" s="57">
        <f>AC$147/AC$207</f>
        <v>5.7429378531073445E-2</v>
      </c>
      <c r="AD157" s="57">
        <f>AD$147/AD$207</f>
        <v>6.0846560846560843E-2</v>
      </c>
    </row>
    <row r="158" spans="7:30" x14ac:dyDescent="0.35">
      <c r="G158" s="4" t="s">
        <v>46</v>
      </c>
      <c r="H158" s="57">
        <f t="shared" si="113"/>
        <v>0</v>
      </c>
      <c r="I158" s="57">
        <f t="shared" si="113"/>
        <v>0</v>
      </c>
      <c r="J158" s="57">
        <f t="shared" si="113"/>
        <v>0</v>
      </c>
      <c r="K158" s="57">
        <f t="shared" si="113"/>
        <v>0</v>
      </c>
      <c r="L158" s="57">
        <f t="shared" si="113"/>
        <v>0</v>
      </c>
      <c r="M158" s="57">
        <f t="shared" si="113"/>
        <v>0</v>
      </c>
      <c r="N158" s="57">
        <f t="shared" si="113"/>
        <v>0</v>
      </c>
      <c r="O158" s="57">
        <f t="shared" si="113"/>
        <v>0</v>
      </c>
      <c r="P158" s="57">
        <f t="shared" si="113"/>
        <v>0</v>
      </c>
      <c r="Q158" s="57">
        <f t="shared" si="113"/>
        <v>0</v>
      </c>
      <c r="R158" s="57">
        <f>R$148/R$207</f>
        <v>0</v>
      </c>
      <c r="S158" s="57">
        <f t="shared" ref="S158:AD158" si="116">S$148/S$207</f>
        <v>0</v>
      </c>
      <c r="T158" s="57">
        <f t="shared" si="116"/>
        <v>0</v>
      </c>
      <c r="U158" s="57">
        <f t="shared" si="116"/>
        <v>0</v>
      </c>
      <c r="V158" s="57">
        <f t="shared" si="116"/>
        <v>0</v>
      </c>
      <c r="W158" s="57">
        <f t="shared" si="116"/>
        <v>0</v>
      </c>
      <c r="X158" s="57">
        <f t="shared" si="116"/>
        <v>0</v>
      </c>
      <c r="Y158" s="57">
        <f t="shared" si="116"/>
        <v>0</v>
      </c>
      <c r="Z158" s="57">
        <f t="shared" si="116"/>
        <v>0</v>
      </c>
      <c r="AA158" s="57">
        <f t="shared" si="116"/>
        <v>0</v>
      </c>
      <c r="AB158" s="57">
        <f t="shared" si="116"/>
        <v>0</v>
      </c>
      <c r="AC158" s="57">
        <f t="shared" si="116"/>
        <v>0</v>
      </c>
      <c r="AD158" s="57">
        <f t="shared" si="116"/>
        <v>0</v>
      </c>
    </row>
    <row r="159" spans="7:30" x14ac:dyDescent="0.35">
      <c r="G159" s="4" t="s">
        <v>125</v>
      </c>
      <c r="H159" s="57">
        <f t="shared" si="113"/>
        <v>0</v>
      </c>
      <c r="I159" s="57">
        <f t="shared" si="113"/>
        <v>0</v>
      </c>
      <c r="J159" s="57">
        <f t="shared" si="113"/>
        <v>0</v>
      </c>
      <c r="K159" s="57">
        <f t="shared" si="113"/>
        <v>0</v>
      </c>
      <c r="L159" s="57">
        <f t="shared" si="113"/>
        <v>0</v>
      </c>
      <c r="M159" s="57">
        <f t="shared" si="113"/>
        <v>0</v>
      </c>
      <c r="N159" s="57">
        <f t="shared" si="113"/>
        <v>0</v>
      </c>
      <c r="O159" s="57">
        <f t="shared" si="113"/>
        <v>0</v>
      </c>
      <c r="P159" s="57">
        <f t="shared" si="113"/>
        <v>0</v>
      </c>
      <c r="Q159" s="57">
        <f t="shared" si="113"/>
        <v>0</v>
      </c>
      <c r="R159" s="57">
        <f>R$149/R$207</f>
        <v>0</v>
      </c>
      <c r="S159" s="57">
        <f t="shared" ref="S159:AD159" si="117">S$149/S$207</f>
        <v>0</v>
      </c>
      <c r="T159" s="57">
        <f t="shared" si="117"/>
        <v>0</v>
      </c>
      <c r="U159" s="57">
        <f t="shared" si="117"/>
        <v>0</v>
      </c>
      <c r="V159" s="57">
        <f t="shared" si="117"/>
        <v>0</v>
      </c>
      <c r="W159" s="57">
        <f t="shared" si="117"/>
        <v>0</v>
      </c>
      <c r="X159" s="57">
        <f t="shared" si="117"/>
        <v>0</v>
      </c>
      <c r="Y159" s="57">
        <f t="shared" si="117"/>
        <v>0</v>
      </c>
      <c r="Z159" s="57">
        <f t="shared" si="117"/>
        <v>3.3474992248062017E-2</v>
      </c>
      <c r="AA159" s="57">
        <f t="shared" si="117"/>
        <v>0.14932207920792079</v>
      </c>
      <c r="AB159" s="57">
        <f t="shared" si="117"/>
        <v>0.10062111801242236</v>
      </c>
      <c r="AC159" s="57">
        <f t="shared" si="117"/>
        <v>8.5028248587570618E-2</v>
      </c>
      <c r="AD159" s="57">
        <f t="shared" si="117"/>
        <v>7.407407407407407E-2</v>
      </c>
    </row>
    <row r="160" spans="7:30" x14ac:dyDescent="0.35">
      <c r="G160" s="4" t="s">
        <v>53</v>
      </c>
      <c r="H160" s="57">
        <f t="shared" si="113"/>
        <v>0</v>
      </c>
      <c r="I160" s="57">
        <f t="shared" si="113"/>
        <v>0</v>
      </c>
      <c r="J160" s="57">
        <f t="shared" si="113"/>
        <v>0</v>
      </c>
      <c r="K160" s="57">
        <f t="shared" si="113"/>
        <v>0</v>
      </c>
      <c r="L160" s="57">
        <f t="shared" si="113"/>
        <v>0</v>
      </c>
      <c r="M160" s="57">
        <f t="shared" si="113"/>
        <v>0</v>
      </c>
      <c r="N160" s="57">
        <f t="shared" si="113"/>
        <v>0</v>
      </c>
      <c r="O160" s="57">
        <f t="shared" si="113"/>
        <v>0</v>
      </c>
      <c r="P160" s="57">
        <f t="shared" si="113"/>
        <v>0</v>
      </c>
      <c r="Q160" s="57">
        <f t="shared" si="113"/>
        <v>0</v>
      </c>
      <c r="R160" s="57">
        <f>R$150/R$207</f>
        <v>0</v>
      </c>
      <c r="S160" s="57">
        <f t="shared" ref="S160:AD160" si="118">S$150/S$207</f>
        <v>0</v>
      </c>
      <c r="T160" s="57">
        <f t="shared" si="118"/>
        <v>0</v>
      </c>
      <c r="U160" s="57">
        <f t="shared" si="118"/>
        <v>0</v>
      </c>
      <c r="V160" s="57">
        <f t="shared" si="118"/>
        <v>0</v>
      </c>
      <c r="W160" s="57">
        <f t="shared" si="118"/>
        <v>0</v>
      </c>
      <c r="X160" s="57">
        <f t="shared" si="118"/>
        <v>0</v>
      </c>
      <c r="Y160" s="57">
        <f t="shared" si="118"/>
        <v>0</v>
      </c>
      <c r="Z160" s="57">
        <f t="shared" si="118"/>
        <v>0</v>
      </c>
      <c r="AA160" s="57">
        <f t="shared" si="118"/>
        <v>0</v>
      </c>
      <c r="AB160" s="57">
        <f t="shared" si="118"/>
        <v>0</v>
      </c>
      <c r="AC160" s="57">
        <f t="shared" si="118"/>
        <v>0</v>
      </c>
      <c r="AD160" s="57">
        <f t="shared" si="118"/>
        <v>0</v>
      </c>
    </row>
    <row r="161" spans="7:30" x14ac:dyDescent="0.35">
      <c r="G161" s="4" t="s">
        <v>43</v>
      </c>
      <c r="H161" s="57">
        <f t="shared" si="113"/>
        <v>0</v>
      </c>
      <c r="I161" s="57">
        <f t="shared" si="113"/>
        <v>0</v>
      </c>
      <c r="J161" s="57">
        <f t="shared" si="113"/>
        <v>0</v>
      </c>
      <c r="K161" s="57">
        <f t="shared" si="113"/>
        <v>0</v>
      </c>
      <c r="L161" s="57">
        <f t="shared" si="113"/>
        <v>0</v>
      </c>
      <c r="M161" s="57">
        <f t="shared" si="113"/>
        <v>0</v>
      </c>
      <c r="N161" s="57">
        <f t="shared" si="113"/>
        <v>0</v>
      </c>
      <c r="O161" s="57">
        <f t="shared" si="113"/>
        <v>0</v>
      </c>
      <c r="P161" s="57">
        <f t="shared" si="113"/>
        <v>0</v>
      </c>
      <c r="Q161" s="57">
        <f t="shared" si="113"/>
        <v>0</v>
      </c>
      <c r="R161" s="57">
        <f>R$151/R$207</f>
        <v>0</v>
      </c>
      <c r="S161" s="57">
        <f t="shared" ref="S161:AD161" si="119">S$151/S$207</f>
        <v>0</v>
      </c>
      <c r="T161" s="57">
        <f t="shared" si="119"/>
        <v>0</v>
      </c>
      <c r="U161" s="57">
        <f t="shared" si="119"/>
        <v>0</v>
      </c>
      <c r="V161" s="57">
        <f t="shared" si="119"/>
        <v>0</v>
      </c>
      <c r="W161" s="57">
        <f t="shared" si="119"/>
        <v>0</v>
      </c>
      <c r="X161" s="57">
        <f t="shared" si="119"/>
        <v>0</v>
      </c>
      <c r="Y161" s="57">
        <f t="shared" si="119"/>
        <v>0</v>
      </c>
      <c r="Z161" s="57">
        <f t="shared" si="119"/>
        <v>0</v>
      </c>
      <c r="AA161" s="57">
        <f t="shared" si="119"/>
        <v>0</v>
      </c>
      <c r="AB161" s="57">
        <f t="shared" si="119"/>
        <v>0</v>
      </c>
      <c r="AC161" s="57">
        <f t="shared" si="119"/>
        <v>0</v>
      </c>
      <c r="AD161" s="57">
        <f t="shared" si="119"/>
        <v>0</v>
      </c>
    </row>
    <row r="162" spans="7:30" x14ac:dyDescent="0.35">
      <c r="G162" s="4" t="s">
        <v>176</v>
      </c>
      <c r="H162" s="57">
        <f t="shared" si="113"/>
        <v>0</v>
      </c>
      <c r="I162" s="57">
        <f t="shared" si="113"/>
        <v>0</v>
      </c>
      <c r="J162" s="57">
        <f t="shared" si="113"/>
        <v>0</v>
      </c>
      <c r="K162" s="57">
        <f t="shared" si="113"/>
        <v>0</v>
      </c>
      <c r="L162" s="57">
        <f t="shared" si="113"/>
        <v>0</v>
      </c>
      <c r="M162" s="57">
        <f t="shared" si="113"/>
        <v>0</v>
      </c>
      <c r="N162" s="57">
        <f t="shared" si="113"/>
        <v>0</v>
      </c>
      <c r="O162" s="57">
        <f t="shared" si="113"/>
        <v>0</v>
      </c>
      <c r="P162" s="57">
        <f t="shared" si="113"/>
        <v>0</v>
      </c>
      <c r="Q162" s="57">
        <f t="shared" si="113"/>
        <v>0</v>
      </c>
      <c r="R162" s="57">
        <f>R$152/R$207</f>
        <v>0</v>
      </c>
      <c r="S162" s="57">
        <f t="shared" ref="S162:AD162" si="120">S$152/S$207</f>
        <v>0</v>
      </c>
      <c r="T162" s="57">
        <f t="shared" si="120"/>
        <v>0</v>
      </c>
      <c r="U162" s="57">
        <f t="shared" si="120"/>
        <v>0</v>
      </c>
      <c r="V162" s="57">
        <f t="shared" si="120"/>
        <v>0</v>
      </c>
      <c r="W162" s="57">
        <f t="shared" si="120"/>
        <v>0</v>
      </c>
      <c r="X162" s="57">
        <f t="shared" si="120"/>
        <v>0</v>
      </c>
      <c r="Y162" s="57">
        <f t="shared" si="120"/>
        <v>0</v>
      </c>
      <c r="Z162" s="57">
        <f t="shared" si="120"/>
        <v>0</v>
      </c>
      <c r="AA162" s="57">
        <f t="shared" si="120"/>
        <v>0</v>
      </c>
      <c r="AB162" s="57">
        <f t="shared" si="120"/>
        <v>0</v>
      </c>
      <c r="AC162" s="57">
        <f t="shared" si="120"/>
        <v>0</v>
      </c>
      <c r="AD162" s="57">
        <f t="shared" si="120"/>
        <v>0</v>
      </c>
    </row>
    <row r="163" spans="7:30" x14ac:dyDescent="0.35">
      <c r="G163" s="33" t="s">
        <v>28</v>
      </c>
      <c r="H163" s="57">
        <f t="shared" si="113"/>
        <v>0</v>
      </c>
      <c r="I163" s="57">
        <f t="shared" si="113"/>
        <v>0</v>
      </c>
      <c r="J163" s="57">
        <f t="shared" si="113"/>
        <v>0</v>
      </c>
      <c r="K163" s="57">
        <f t="shared" si="113"/>
        <v>0</v>
      </c>
      <c r="L163" s="57">
        <f t="shared" si="113"/>
        <v>0</v>
      </c>
      <c r="M163" s="57">
        <f t="shared" si="113"/>
        <v>0</v>
      </c>
      <c r="N163" s="57">
        <f t="shared" si="113"/>
        <v>5.4241666666666665E-3</v>
      </c>
      <c r="O163" s="57">
        <f t="shared" si="113"/>
        <v>6.2235294117647059E-3</v>
      </c>
      <c r="P163" s="57">
        <f t="shared" si="113"/>
        <v>6.3195266272189346E-3</v>
      </c>
      <c r="Q163" s="57">
        <f t="shared" si="113"/>
        <v>8.1932571428571417E-3</v>
      </c>
      <c r="R163" s="57">
        <f>R$153/R$207</f>
        <v>9.7363934426229516E-3</v>
      </c>
      <c r="S163" s="57">
        <f t="shared" ref="S163:AD163" si="121">S$153/S$207</f>
        <v>1.0459476439790576E-2</v>
      </c>
      <c r="T163" s="57">
        <f t="shared" si="121"/>
        <v>1.0140913705583756E-2</v>
      </c>
      <c r="U163" s="57">
        <f t="shared" si="121"/>
        <v>8.9943215859030843E-3</v>
      </c>
      <c r="V163" s="57">
        <f t="shared" si="121"/>
        <v>1.2235729166666666E-2</v>
      </c>
      <c r="W163" s="57">
        <f t="shared" si="121"/>
        <v>1.2264711382113823E-2</v>
      </c>
      <c r="X163" s="57">
        <f t="shared" si="121"/>
        <v>1.1958813688212928E-2</v>
      </c>
      <c r="Y163" s="57">
        <f t="shared" si="121"/>
        <v>1.3212015873015872E-2</v>
      </c>
      <c r="Z163" s="57">
        <f t="shared" si="121"/>
        <v>8.5517189922480627E-2</v>
      </c>
      <c r="AA163" s="57">
        <f t="shared" si="121"/>
        <v>0.22236456765676565</v>
      </c>
      <c r="AB163" s="57">
        <f t="shared" si="121"/>
        <v>0.1769768198757764</v>
      </c>
      <c r="AC163" s="57">
        <f t="shared" si="121"/>
        <v>0.14919886723163844</v>
      </c>
      <c r="AD163" s="57">
        <f t="shared" si="121"/>
        <v>0.14123385978835981</v>
      </c>
    </row>
    <row r="165" spans="7:30" x14ac:dyDescent="0.35">
      <c r="G165" s="112" t="s">
        <v>170</v>
      </c>
      <c r="H165" s="112"/>
      <c r="I165" s="112"/>
      <c r="J165" s="112"/>
      <c r="K165" s="112"/>
      <c r="L165" s="112"/>
      <c r="M165" s="112"/>
      <c r="N165" s="112"/>
      <c r="O165" s="112"/>
      <c r="P165" s="112"/>
      <c r="Q165" s="112"/>
      <c r="R165" s="112"/>
      <c r="S165" s="112"/>
      <c r="T165" s="112"/>
      <c r="U165" s="112"/>
      <c r="V165" s="112"/>
      <c r="W165" s="112"/>
      <c r="X165" s="112"/>
      <c r="Y165" s="112"/>
      <c r="Z165" s="112"/>
      <c r="AA165" s="112"/>
      <c r="AB165" s="112"/>
      <c r="AC165" s="112"/>
      <c r="AD165" s="112"/>
    </row>
    <row r="166" spans="7:30" x14ac:dyDescent="0.35">
      <c r="G166" s="4" t="s">
        <v>48</v>
      </c>
      <c r="H166" s="57">
        <f t="shared" ref="H166:AD166" si="122">H$146/H$211</f>
        <v>0</v>
      </c>
      <c r="I166" s="57">
        <f t="shared" si="122"/>
        <v>0</v>
      </c>
      <c r="J166" s="57">
        <f t="shared" si="122"/>
        <v>0</v>
      </c>
      <c r="K166" s="57">
        <f t="shared" si="122"/>
        <v>0</v>
      </c>
      <c r="L166" s="57">
        <f t="shared" si="122"/>
        <v>0</v>
      </c>
      <c r="M166" s="57">
        <f t="shared" si="122"/>
        <v>0</v>
      </c>
      <c r="N166" s="57">
        <f t="shared" si="122"/>
        <v>0</v>
      </c>
      <c r="O166" s="57">
        <f t="shared" si="122"/>
        <v>0</v>
      </c>
      <c r="P166" s="57">
        <f t="shared" si="122"/>
        <v>0</v>
      </c>
      <c r="Q166" s="57">
        <f t="shared" si="122"/>
        <v>0</v>
      </c>
      <c r="R166" s="57">
        <f t="shared" si="122"/>
        <v>0</v>
      </c>
      <c r="S166" s="57">
        <f t="shared" si="122"/>
        <v>0</v>
      </c>
      <c r="T166" s="57">
        <f t="shared" si="122"/>
        <v>0</v>
      </c>
      <c r="U166" s="57">
        <f t="shared" si="122"/>
        <v>0</v>
      </c>
      <c r="V166" s="57">
        <f t="shared" si="122"/>
        <v>0</v>
      </c>
      <c r="W166" s="57">
        <f t="shared" si="122"/>
        <v>0</v>
      </c>
      <c r="X166" s="57">
        <f t="shared" si="122"/>
        <v>0</v>
      </c>
      <c r="Y166" s="57">
        <f t="shared" si="122"/>
        <v>0</v>
      </c>
      <c r="Z166" s="57">
        <f t="shared" si="122"/>
        <v>2.7068896993260008E-3</v>
      </c>
      <c r="AA166" s="57">
        <f t="shared" si="122"/>
        <v>3.3723276515151513E-3</v>
      </c>
      <c r="AB166" s="57">
        <f t="shared" si="122"/>
        <v>4.1680332379465408E-3</v>
      </c>
      <c r="AC166" s="57">
        <f t="shared" si="122"/>
        <v>3.5247985683405933E-3</v>
      </c>
      <c r="AD166" s="57">
        <f t="shared" si="122"/>
        <v>3.3010018338427783E-3</v>
      </c>
    </row>
    <row r="167" spans="7:30" x14ac:dyDescent="0.35">
      <c r="G167" s="4" t="s">
        <v>175</v>
      </c>
      <c r="H167" s="57">
        <f t="shared" ref="H167:AD167" si="123">H$147/H$211</f>
        <v>0</v>
      </c>
      <c r="I167" s="57">
        <f t="shared" si="123"/>
        <v>0</v>
      </c>
      <c r="J167" s="57">
        <f t="shared" si="123"/>
        <v>0</v>
      </c>
      <c r="K167" s="57">
        <f t="shared" si="123"/>
        <v>0</v>
      </c>
      <c r="L167" s="57">
        <f t="shared" si="123"/>
        <v>0</v>
      </c>
      <c r="M167" s="57">
        <f t="shared" si="123"/>
        <v>0</v>
      </c>
      <c r="N167" s="57">
        <f t="shared" si="123"/>
        <v>3.7224673202614377E-3</v>
      </c>
      <c r="O167" s="57">
        <f t="shared" si="123"/>
        <v>4.5153316421467377E-3</v>
      </c>
      <c r="P167" s="57">
        <f t="shared" si="123"/>
        <v>4.3007288688438772E-3</v>
      </c>
      <c r="Q167" s="57">
        <f t="shared" si="123"/>
        <v>5.873037978831471E-3</v>
      </c>
      <c r="R167" s="57">
        <f t="shared" si="123"/>
        <v>6.4195306842296787E-3</v>
      </c>
      <c r="S167" s="57">
        <f t="shared" si="123"/>
        <v>6.3459430956548258E-3</v>
      </c>
      <c r="T167" s="57">
        <f t="shared" si="123"/>
        <v>5.3550061115519056E-3</v>
      </c>
      <c r="U167" s="57">
        <f t="shared" si="123"/>
        <v>4.3649620523784072E-3</v>
      </c>
      <c r="V167" s="57">
        <f t="shared" si="123"/>
        <v>6.8614771718304591E-3</v>
      </c>
      <c r="W167" s="57">
        <f t="shared" si="123"/>
        <v>6.4303473998294971E-3</v>
      </c>
      <c r="X167" s="57">
        <f t="shared" si="123"/>
        <v>6.4063942380158962E-3</v>
      </c>
      <c r="Y167" s="57">
        <f t="shared" si="123"/>
        <v>6.2533981694868138E-3</v>
      </c>
      <c r="Z167" s="57">
        <f t="shared" si="123"/>
        <v>2.4942694637043385E-2</v>
      </c>
      <c r="AA167" s="57">
        <f t="shared" si="123"/>
        <v>3.8544100378787881E-2</v>
      </c>
      <c r="AB167" s="57">
        <f t="shared" si="123"/>
        <v>3.5756144524807042E-2</v>
      </c>
      <c r="AC167" s="57">
        <f t="shared" si="123"/>
        <v>3.0028153252814917E-2</v>
      </c>
      <c r="AD167" s="57">
        <f t="shared" si="123"/>
        <v>3.1814898589206539E-2</v>
      </c>
    </row>
    <row r="168" spans="7:30" x14ac:dyDescent="0.35">
      <c r="G168" s="4" t="s">
        <v>46</v>
      </c>
      <c r="H168" s="57">
        <f t="shared" ref="H168:AD168" si="124">H$148/H$211</f>
        <v>0</v>
      </c>
      <c r="I168" s="57">
        <f t="shared" si="124"/>
        <v>0</v>
      </c>
      <c r="J168" s="57">
        <f t="shared" si="124"/>
        <v>0</v>
      </c>
      <c r="K168" s="57">
        <f t="shared" si="124"/>
        <v>0</v>
      </c>
      <c r="L168" s="57">
        <f t="shared" si="124"/>
        <v>0</v>
      </c>
      <c r="M168" s="57">
        <f t="shared" si="124"/>
        <v>0</v>
      </c>
      <c r="N168" s="57">
        <f t="shared" si="124"/>
        <v>0</v>
      </c>
      <c r="O168" s="57">
        <f t="shared" si="124"/>
        <v>0</v>
      </c>
      <c r="P168" s="57">
        <f t="shared" si="124"/>
        <v>0</v>
      </c>
      <c r="Q168" s="57">
        <f t="shared" si="124"/>
        <v>0</v>
      </c>
      <c r="R168" s="57">
        <f t="shared" si="124"/>
        <v>0</v>
      </c>
      <c r="S168" s="57">
        <f t="shared" si="124"/>
        <v>0</v>
      </c>
      <c r="T168" s="57">
        <f t="shared" si="124"/>
        <v>0</v>
      </c>
      <c r="U168" s="57">
        <f t="shared" si="124"/>
        <v>0</v>
      </c>
      <c r="V168" s="57">
        <f t="shared" si="124"/>
        <v>0</v>
      </c>
      <c r="W168" s="57">
        <f t="shared" si="124"/>
        <v>0</v>
      </c>
      <c r="X168" s="57">
        <f t="shared" si="124"/>
        <v>0</v>
      </c>
      <c r="Y168" s="57">
        <f t="shared" si="124"/>
        <v>0</v>
      </c>
      <c r="Z168" s="57">
        <f t="shared" si="124"/>
        <v>0</v>
      </c>
      <c r="AA168" s="57">
        <f t="shared" si="124"/>
        <v>0</v>
      </c>
      <c r="AB168" s="57">
        <f t="shared" si="124"/>
        <v>0</v>
      </c>
      <c r="AC168" s="57">
        <f t="shared" si="124"/>
        <v>0</v>
      </c>
      <c r="AD168" s="57">
        <f t="shared" si="124"/>
        <v>0</v>
      </c>
    </row>
    <row r="169" spans="7:30" x14ac:dyDescent="0.35">
      <c r="G169" s="4" t="s">
        <v>125</v>
      </c>
      <c r="H169" s="57">
        <f t="shared" ref="H169:AD169" si="125">H$149/H$211</f>
        <v>0</v>
      </c>
      <c r="I169" s="57">
        <f t="shared" si="125"/>
        <v>0</v>
      </c>
      <c r="J169" s="57">
        <f t="shared" si="125"/>
        <v>0</v>
      </c>
      <c r="K169" s="57">
        <f t="shared" si="125"/>
        <v>0</v>
      </c>
      <c r="L169" s="57">
        <f t="shared" si="125"/>
        <v>0</v>
      </c>
      <c r="M169" s="57">
        <f t="shared" si="125"/>
        <v>0</v>
      </c>
      <c r="N169" s="57">
        <f t="shared" si="125"/>
        <v>0</v>
      </c>
      <c r="O169" s="57">
        <f t="shared" si="125"/>
        <v>0</v>
      </c>
      <c r="P169" s="57">
        <f t="shared" si="125"/>
        <v>0</v>
      </c>
      <c r="Q169" s="57">
        <f t="shared" si="125"/>
        <v>0</v>
      </c>
      <c r="R169" s="57">
        <f t="shared" si="125"/>
        <v>0</v>
      </c>
      <c r="S169" s="57">
        <f t="shared" si="125"/>
        <v>0</v>
      </c>
      <c r="T169" s="57">
        <f t="shared" si="125"/>
        <v>0</v>
      </c>
      <c r="U169" s="57">
        <f t="shared" si="125"/>
        <v>0</v>
      </c>
      <c r="V169" s="57">
        <f t="shared" si="125"/>
        <v>0</v>
      </c>
      <c r="W169" s="57">
        <f t="shared" si="125"/>
        <v>0</v>
      </c>
      <c r="X169" s="57">
        <f t="shared" si="125"/>
        <v>0</v>
      </c>
      <c r="Y169" s="57">
        <f t="shared" si="125"/>
        <v>0</v>
      </c>
      <c r="Z169" s="57">
        <f t="shared" si="125"/>
        <v>1.7784983391988207E-2</v>
      </c>
      <c r="AA169" s="57">
        <f t="shared" si="125"/>
        <v>8.5690511363636354E-2</v>
      </c>
      <c r="AB169" s="57">
        <f t="shared" si="125"/>
        <v>5.261185876339864E-2</v>
      </c>
      <c r="AC169" s="57">
        <f t="shared" si="125"/>
        <v>4.4458800438255237E-2</v>
      </c>
      <c r="AD169" s="57">
        <f t="shared" si="125"/>
        <v>3.8731180891207966E-2</v>
      </c>
    </row>
    <row r="170" spans="7:30" x14ac:dyDescent="0.35">
      <c r="G170" s="4" t="s">
        <v>53</v>
      </c>
      <c r="H170" s="57">
        <f t="shared" ref="H170:AD170" si="126">H$150/H$211</f>
        <v>0</v>
      </c>
      <c r="I170" s="57">
        <f t="shared" si="126"/>
        <v>0</v>
      </c>
      <c r="J170" s="57">
        <f t="shared" si="126"/>
        <v>0</v>
      </c>
      <c r="K170" s="57">
        <f t="shared" si="126"/>
        <v>0</v>
      </c>
      <c r="L170" s="57">
        <f t="shared" si="126"/>
        <v>0</v>
      </c>
      <c r="M170" s="57">
        <f t="shared" si="126"/>
        <v>0</v>
      </c>
      <c r="N170" s="57">
        <f t="shared" si="126"/>
        <v>0</v>
      </c>
      <c r="O170" s="57">
        <f t="shared" si="126"/>
        <v>0</v>
      </c>
      <c r="P170" s="57">
        <f t="shared" si="126"/>
        <v>0</v>
      </c>
      <c r="Q170" s="57">
        <f t="shared" si="126"/>
        <v>0</v>
      </c>
      <c r="R170" s="57">
        <f t="shared" si="126"/>
        <v>0</v>
      </c>
      <c r="S170" s="57">
        <f t="shared" si="126"/>
        <v>0</v>
      </c>
      <c r="T170" s="57">
        <f t="shared" si="126"/>
        <v>0</v>
      </c>
      <c r="U170" s="57">
        <f t="shared" si="126"/>
        <v>0</v>
      </c>
      <c r="V170" s="57">
        <f t="shared" si="126"/>
        <v>0</v>
      </c>
      <c r="W170" s="57">
        <f t="shared" si="126"/>
        <v>0</v>
      </c>
      <c r="X170" s="57">
        <f t="shared" si="126"/>
        <v>0</v>
      </c>
      <c r="Y170" s="57">
        <f t="shared" si="126"/>
        <v>0</v>
      </c>
      <c r="Z170" s="57">
        <f t="shared" si="126"/>
        <v>0</v>
      </c>
      <c r="AA170" s="57">
        <f t="shared" si="126"/>
        <v>0</v>
      </c>
      <c r="AB170" s="57">
        <f t="shared" si="126"/>
        <v>0</v>
      </c>
      <c r="AC170" s="57">
        <f t="shared" si="126"/>
        <v>0</v>
      </c>
      <c r="AD170" s="57">
        <f t="shared" si="126"/>
        <v>0</v>
      </c>
    </row>
    <row r="171" spans="7:30" x14ac:dyDescent="0.35">
      <c r="G171" s="4" t="s">
        <v>43</v>
      </c>
      <c r="H171" s="57">
        <f t="shared" ref="H171:AD171" si="127">H$151/H$211</f>
        <v>0</v>
      </c>
      <c r="I171" s="57">
        <f t="shared" si="127"/>
        <v>0</v>
      </c>
      <c r="J171" s="57">
        <f t="shared" si="127"/>
        <v>0</v>
      </c>
      <c r="K171" s="57">
        <f t="shared" si="127"/>
        <v>0</v>
      </c>
      <c r="L171" s="57">
        <f t="shared" si="127"/>
        <v>0</v>
      </c>
      <c r="M171" s="57">
        <f t="shared" si="127"/>
        <v>0</v>
      </c>
      <c r="N171" s="57">
        <f t="shared" si="127"/>
        <v>0</v>
      </c>
      <c r="O171" s="57">
        <f t="shared" si="127"/>
        <v>0</v>
      </c>
      <c r="P171" s="57">
        <f t="shared" si="127"/>
        <v>0</v>
      </c>
      <c r="Q171" s="57">
        <f t="shared" si="127"/>
        <v>0</v>
      </c>
      <c r="R171" s="57">
        <f t="shared" si="127"/>
        <v>0</v>
      </c>
      <c r="S171" s="57">
        <f t="shared" si="127"/>
        <v>0</v>
      </c>
      <c r="T171" s="57">
        <f t="shared" si="127"/>
        <v>0</v>
      </c>
      <c r="U171" s="57">
        <f t="shared" si="127"/>
        <v>0</v>
      </c>
      <c r="V171" s="57">
        <f t="shared" si="127"/>
        <v>0</v>
      </c>
      <c r="W171" s="57">
        <f t="shared" si="127"/>
        <v>0</v>
      </c>
      <c r="X171" s="57">
        <f t="shared" si="127"/>
        <v>0</v>
      </c>
      <c r="Y171" s="57">
        <f t="shared" si="127"/>
        <v>0</v>
      </c>
      <c r="Z171" s="57">
        <f t="shared" si="127"/>
        <v>0</v>
      </c>
      <c r="AA171" s="57">
        <f t="shared" si="127"/>
        <v>0</v>
      </c>
      <c r="AB171" s="57">
        <f t="shared" si="127"/>
        <v>0</v>
      </c>
      <c r="AC171" s="57">
        <f t="shared" si="127"/>
        <v>0</v>
      </c>
      <c r="AD171" s="57">
        <f t="shared" si="127"/>
        <v>0</v>
      </c>
    </row>
    <row r="172" spans="7:30" x14ac:dyDescent="0.35">
      <c r="G172" s="4" t="s">
        <v>176</v>
      </c>
      <c r="H172" s="57">
        <f t="shared" ref="H172:AD172" si="128">H$152/H$211</f>
        <v>0</v>
      </c>
      <c r="I172" s="57">
        <f t="shared" si="128"/>
        <v>0</v>
      </c>
      <c r="J172" s="57">
        <f t="shared" si="128"/>
        <v>0</v>
      </c>
      <c r="K172" s="57">
        <f t="shared" si="128"/>
        <v>0</v>
      </c>
      <c r="L172" s="57">
        <f t="shared" si="128"/>
        <v>0</v>
      </c>
      <c r="M172" s="57">
        <f t="shared" si="128"/>
        <v>0</v>
      </c>
      <c r="N172" s="57">
        <f t="shared" si="128"/>
        <v>0</v>
      </c>
      <c r="O172" s="57">
        <f t="shared" si="128"/>
        <v>0</v>
      </c>
      <c r="P172" s="57">
        <f t="shared" si="128"/>
        <v>0</v>
      </c>
      <c r="Q172" s="57">
        <f t="shared" si="128"/>
        <v>0</v>
      </c>
      <c r="R172" s="57">
        <f t="shared" si="128"/>
        <v>0</v>
      </c>
      <c r="S172" s="57">
        <f t="shared" si="128"/>
        <v>0</v>
      </c>
      <c r="T172" s="57">
        <f t="shared" si="128"/>
        <v>0</v>
      </c>
      <c r="U172" s="57">
        <f t="shared" si="128"/>
        <v>0</v>
      </c>
      <c r="V172" s="57">
        <f t="shared" si="128"/>
        <v>0</v>
      </c>
      <c r="W172" s="57">
        <f t="shared" si="128"/>
        <v>0</v>
      </c>
      <c r="X172" s="57">
        <f t="shared" si="128"/>
        <v>0</v>
      </c>
      <c r="Y172" s="57">
        <f t="shared" si="128"/>
        <v>0</v>
      </c>
      <c r="Z172" s="57">
        <f t="shared" si="128"/>
        <v>0</v>
      </c>
      <c r="AA172" s="57">
        <f t="shared" si="128"/>
        <v>0</v>
      </c>
      <c r="AB172" s="57">
        <f t="shared" si="128"/>
        <v>0</v>
      </c>
      <c r="AC172" s="57">
        <f t="shared" si="128"/>
        <v>0</v>
      </c>
      <c r="AD172" s="57">
        <f t="shared" si="128"/>
        <v>0</v>
      </c>
    </row>
    <row r="173" spans="7:30" x14ac:dyDescent="0.35">
      <c r="G173" s="33" t="s">
        <v>28</v>
      </c>
      <c r="H173" s="57">
        <f t="shared" ref="H173:AD173" si="129">H$153/H$211</f>
        <v>0</v>
      </c>
      <c r="I173" s="57">
        <f t="shared" si="129"/>
        <v>0</v>
      </c>
      <c r="J173" s="57">
        <f t="shared" si="129"/>
        <v>0</v>
      </c>
      <c r="K173" s="57">
        <f t="shared" si="129"/>
        <v>0</v>
      </c>
      <c r="L173" s="57">
        <f t="shared" si="129"/>
        <v>0</v>
      </c>
      <c r="M173" s="57">
        <f t="shared" si="129"/>
        <v>0</v>
      </c>
      <c r="N173" s="57">
        <f t="shared" si="129"/>
        <v>3.7224673202614377E-3</v>
      </c>
      <c r="O173" s="57">
        <f t="shared" si="129"/>
        <v>4.5153316421467377E-3</v>
      </c>
      <c r="P173" s="57">
        <f t="shared" si="129"/>
        <v>4.3007288688438772E-3</v>
      </c>
      <c r="Q173" s="57">
        <f t="shared" si="129"/>
        <v>5.873037978831471E-3</v>
      </c>
      <c r="R173" s="57">
        <f t="shared" si="129"/>
        <v>6.4195306842296787E-3</v>
      </c>
      <c r="S173" s="57">
        <f t="shared" si="129"/>
        <v>6.3459430956548258E-3</v>
      </c>
      <c r="T173" s="57">
        <f t="shared" si="129"/>
        <v>5.3550061115519056E-3</v>
      </c>
      <c r="U173" s="57">
        <f t="shared" si="129"/>
        <v>4.3649620523784072E-3</v>
      </c>
      <c r="V173" s="57">
        <f t="shared" si="129"/>
        <v>6.8614771718304591E-3</v>
      </c>
      <c r="W173" s="57">
        <f t="shared" si="129"/>
        <v>6.4303473998294971E-3</v>
      </c>
      <c r="X173" s="57">
        <f t="shared" si="129"/>
        <v>6.4063942380158962E-3</v>
      </c>
      <c r="Y173" s="57">
        <f t="shared" si="129"/>
        <v>6.2533981694868138E-3</v>
      </c>
      <c r="Z173" s="57">
        <f t="shared" si="129"/>
        <v>4.5434567728357592E-2</v>
      </c>
      <c r="AA173" s="57">
        <f t="shared" si="129"/>
        <v>0.12760693939393938</v>
      </c>
      <c r="AB173" s="57">
        <f t="shared" si="129"/>
        <v>9.2536036526152221E-2</v>
      </c>
      <c r="AC173" s="57">
        <f t="shared" si="129"/>
        <v>7.801175225941076E-2</v>
      </c>
      <c r="AD173" s="57">
        <f t="shared" si="129"/>
        <v>7.3847081314257296E-2</v>
      </c>
    </row>
    <row r="174" spans="7:30" x14ac:dyDescent="0.35">
      <c r="G174" s="72"/>
      <c r="H174" s="28"/>
      <c r="I174" s="28"/>
      <c r="J174" s="28"/>
      <c r="K174" s="28"/>
      <c r="L174" s="28"/>
      <c r="M174" s="28"/>
      <c r="N174" s="28"/>
      <c r="O174" s="28"/>
      <c r="P174" s="28"/>
      <c r="Q174" s="28"/>
      <c r="R174" s="28"/>
      <c r="S174" s="28"/>
      <c r="T174" s="28"/>
      <c r="U174" s="28"/>
      <c r="V174" s="28"/>
      <c r="W174" s="28"/>
      <c r="X174" s="28"/>
      <c r="Y174" s="28"/>
      <c r="Z174" s="28"/>
      <c r="AA174" s="28"/>
      <c r="AB174" s="28"/>
      <c r="AC174" s="28"/>
      <c r="AD174" s="28"/>
    </row>
    <row r="175" spans="7:30" x14ac:dyDescent="0.35">
      <c r="G175" s="112" t="s">
        <v>171</v>
      </c>
      <c r="H175" s="112"/>
      <c r="I175" s="112"/>
      <c r="J175" s="112"/>
      <c r="K175" s="112"/>
      <c r="L175" s="112"/>
      <c r="M175" s="112"/>
      <c r="N175" s="112"/>
      <c r="O175" s="112"/>
      <c r="P175" s="112"/>
      <c r="Q175" s="112"/>
      <c r="R175" s="112"/>
      <c r="S175" s="112"/>
      <c r="T175" s="112"/>
      <c r="U175" s="112"/>
      <c r="V175" s="112"/>
      <c r="W175" s="112"/>
      <c r="X175" s="112"/>
      <c r="Y175" s="112"/>
      <c r="Z175" s="112"/>
      <c r="AA175" s="112"/>
      <c r="AB175" s="112"/>
      <c r="AC175" s="112"/>
      <c r="AD175" s="112"/>
    </row>
    <row r="176" spans="7:30" x14ac:dyDescent="0.35">
      <c r="G176" s="4" t="s">
        <v>48</v>
      </c>
      <c r="H176" s="57">
        <f t="shared" ref="H176:AD176" si="130">H$146/H$217</f>
        <v>0</v>
      </c>
      <c r="I176" s="57">
        <f t="shared" si="130"/>
        <v>0</v>
      </c>
      <c r="J176" s="57">
        <f t="shared" si="130"/>
        <v>0</v>
      </c>
      <c r="K176" s="57">
        <f t="shared" si="130"/>
        <v>0</v>
      </c>
      <c r="L176" s="57">
        <f t="shared" si="130"/>
        <v>0</v>
      </c>
      <c r="M176" s="57">
        <f t="shared" si="130"/>
        <v>0</v>
      </c>
      <c r="N176" s="57">
        <f t="shared" si="130"/>
        <v>0</v>
      </c>
      <c r="O176" s="57">
        <f t="shared" si="130"/>
        <v>0</v>
      </c>
      <c r="P176" s="57">
        <f t="shared" si="130"/>
        <v>0</v>
      </c>
      <c r="Q176" s="57">
        <f t="shared" si="130"/>
        <v>0</v>
      </c>
      <c r="R176" s="57">
        <f t="shared" si="130"/>
        <v>0</v>
      </c>
      <c r="S176" s="57">
        <f t="shared" si="130"/>
        <v>0</v>
      </c>
      <c r="T176" s="57">
        <f t="shared" si="130"/>
        <v>0</v>
      </c>
      <c r="U176" s="57">
        <f t="shared" si="130"/>
        <v>0</v>
      </c>
      <c r="V176" s="57">
        <f t="shared" si="130"/>
        <v>0</v>
      </c>
      <c r="W176" s="57">
        <f t="shared" si="130"/>
        <v>0</v>
      </c>
      <c r="X176" s="57">
        <f t="shared" si="130"/>
        <v>0</v>
      </c>
      <c r="Y176" s="57">
        <f t="shared" si="130"/>
        <v>0</v>
      </c>
      <c r="Z176" s="57">
        <f t="shared" si="130"/>
        <v>4.0075914634146344E-3</v>
      </c>
      <c r="AA176" s="57">
        <f t="shared" si="130"/>
        <v>5.2680147928994081E-3</v>
      </c>
      <c r="AB176" s="57">
        <f t="shared" si="130"/>
        <v>7.149869080779944E-3</v>
      </c>
      <c r="AC176" s="57">
        <f t="shared" si="130"/>
        <v>5.8490171568627448E-3</v>
      </c>
      <c r="AD176" s="57">
        <f t="shared" si="130"/>
        <v>5.3267834821428568E-3</v>
      </c>
    </row>
    <row r="177" spans="7:30" x14ac:dyDescent="0.35">
      <c r="G177" s="4" t="s">
        <v>175</v>
      </c>
      <c r="H177" s="57">
        <f t="shared" ref="H177:AD177" si="131">H$147/H$217</f>
        <v>0</v>
      </c>
      <c r="I177" s="57">
        <f t="shared" si="131"/>
        <v>0</v>
      </c>
      <c r="J177" s="57">
        <f t="shared" si="131"/>
        <v>0</v>
      </c>
      <c r="K177" s="57">
        <f t="shared" si="131"/>
        <v>0</v>
      </c>
      <c r="L177" s="57">
        <f t="shared" si="131"/>
        <v>0</v>
      </c>
      <c r="M177" s="57">
        <f t="shared" si="131"/>
        <v>0</v>
      </c>
      <c r="N177" s="57">
        <f t="shared" si="131"/>
        <v>6.5558273381294959E-3</v>
      </c>
      <c r="O177" s="57">
        <f t="shared" si="131"/>
        <v>7.895522388059701E-3</v>
      </c>
      <c r="P177" s="57">
        <f t="shared" si="131"/>
        <v>7.7956204379562048E-3</v>
      </c>
      <c r="Q177" s="57">
        <f t="shared" si="131"/>
        <v>9.3105194805194798E-3</v>
      </c>
      <c r="R177" s="57">
        <f t="shared" si="131"/>
        <v>1.0605714285714286E-2</v>
      </c>
      <c r="S177" s="57">
        <f t="shared" si="131"/>
        <v>1.2256196319018404E-2</v>
      </c>
      <c r="T177" s="57">
        <f t="shared" si="131"/>
        <v>8.8789333333333335E-3</v>
      </c>
      <c r="U177" s="57">
        <f t="shared" si="131"/>
        <v>8.8004784482758613E-3</v>
      </c>
      <c r="V177" s="57">
        <f t="shared" si="131"/>
        <v>1.0678454545454545E-2</v>
      </c>
      <c r="W177" s="57">
        <f t="shared" si="131"/>
        <v>1.1257906716417911E-2</v>
      </c>
      <c r="X177" s="57">
        <f t="shared" si="131"/>
        <v>9.2504941176470585E-3</v>
      </c>
      <c r="Y177" s="57">
        <f t="shared" si="131"/>
        <v>9.8503786982248511E-3</v>
      </c>
      <c r="Z177" s="57">
        <f t="shared" si="131"/>
        <v>3.6928039634146342E-2</v>
      </c>
      <c r="AA177" s="57">
        <f t="shared" si="131"/>
        <v>6.0210902366863904E-2</v>
      </c>
      <c r="AB177" s="57">
        <f t="shared" si="131"/>
        <v>6.1336303621169916E-2</v>
      </c>
      <c r="AC177" s="57">
        <f t="shared" si="131"/>
        <v>4.9828431372549019E-2</v>
      </c>
      <c r="AD177" s="57">
        <f t="shared" si="131"/>
        <v>5.1339285714285712E-2</v>
      </c>
    </row>
    <row r="178" spans="7:30" x14ac:dyDescent="0.35">
      <c r="G178" s="4" t="s">
        <v>46</v>
      </c>
      <c r="H178" s="57">
        <f t="shared" ref="H178:AD178" si="132">H$148/H$217</f>
        <v>0</v>
      </c>
      <c r="I178" s="57">
        <f t="shared" si="132"/>
        <v>0</v>
      </c>
      <c r="J178" s="57">
        <f t="shared" si="132"/>
        <v>0</v>
      </c>
      <c r="K178" s="57">
        <f t="shared" si="132"/>
        <v>0</v>
      </c>
      <c r="L178" s="57">
        <f t="shared" si="132"/>
        <v>0</v>
      </c>
      <c r="M178" s="57">
        <f t="shared" si="132"/>
        <v>0</v>
      </c>
      <c r="N178" s="57">
        <f t="shared" si="132"/>
        <v>0</v>
      </c>
      <c r="O178" s="57">
        <f t="shared" si="132"/>
        <v>0</v>
      </c>
      <c r="P178" s="57">
        <f t="shared" si="132"/>
        <v>0</v>
      </c>
      <c r="Q178" s="57">
        <f t="shared" si="132"/>
        <v>0</v>
      </c>
      <c r="R178" s="57">
        <f t="shared" si="132"/>
        <v>0</v>
      </c>
      <c r="S178" s="57">
        <f t="shared" si="132"/>
        <v>0</v>
      </c>
      <c r="T178" s="57">
        <f t="shared" si="132"/>
        <v>0</v>
      </c>
      <c r="U178" s="57">
        <f t="shared" si="132"/>
        <v>0</v>
      </c>
      <c r="V178" s="57">
        <f t="shared" si="132"/>
        <v>0</v>
      </c>
      <c r="W178" s="57">
        <f t="shared" si="132"/>
        <v>0</v>
      </c>
      <c r="X178" s="57">
        <f t="shared" si="132"/>
        <v>0</v>
      </c>
      <c r="Y178" s="57">
        <f t="shared" si="132"/>
        <v>0</v>
      </c>
      <c r="Z178" s="57">
        <f t="shared" si="132"/>
        <v>0</v>
      </c>
      <c r="AA178" s="57">
        <f t="shared" si="132"/>
        <v>0</v>
      </c>
      <c r="AB178" s="57">
        <f t="shared" si="132"/>
        <v>0</v>
      </c>
      <c r="AC178" s="57">
        <f t="shared" si="132"/>
        <v>0</v>
      </c>
      <c r="AD178" s="57">
        <f t="shared" si="132"/>
        <v>0</v>
      </c>
    </row>
    <row r="179" spans="7:30" x14ac:dyDescent="0.35">
      <c r="G179" s="4" t="s">
        <v>125</v>
      </c>
      <c r="H179" s="57">
        <f t="shared" ref="H179:AD179" si="133">H$149/H$217</f>
        <v>0</v>
      </c>
      <c r="I179" s="57">
        <f t="shared" si="133"/>
        <v>0</v>
      </c>
      <c r="J179" s="57">
        <f t="shared" si="133"/>
        <v>0</v>
      </c>
      <c r="K179" s="57">
        <f t="shared" si="133"/>
        <v>0</v>
      </c>
      <c r="L179" s="57">
        <f t="shared" si="133"/>
        <v>0</v>
      </c>
      <c r="M179" s="57">
        <f t="shared" si="133"/>
        <v>0</v>
      </c>
      <c r="N179" s="57">
        <f t="shared" si="133"/>
        <v>0</v>
      </c>
      <c r="O179" s="57">
        <f t="shared" si="133"/>
        <v>0</v>
      </c>
      <c r="P179" s="57">
        <f t="shared" si="133"/>
        <v>0</v>
      </c>
      <c r="Q179" s="57">
        <f t="shared" si="133"/>
        <v>0</v>
      </c>
      <c r="R179" s="57">
        <f t="shared" si="133"/>
        <v>0</v>
      </c>
      <c r="S179" s="57">
        <f t="shared" si="133"/>
        <v>0</v>
      </c>
      <c r="T179" s="57">
        <f t="shared" si="133"/>
        <v>0</v>
      </c>
      <c r="U179" s="57">
        <f t="shared" si="133"/>
        <v>0</v>
      </c>
      <c r="V179" s="57">
        <f t="shared" si="133"/>
        <v>0</v>
      </c>
      <c r="W179" s="57">
        <f t="shared" si="133"/>
        <v>0</v>
      </c>
      <c r="X179" s="57">
        <f t="shared" si="133"/>
        <v>0</v>
      </c>
      <c r="Y179" s="57">
        <f t="shared" si="133"/>
        <v>0</v>
      </c>
      <c r="Z179" s="57">
        <f t="shared" si="133"/>
        <v>2.6330939024390244E-2</v>
      </c>
      <c r="AA179" s="57">
        <f t="shared" si="133"/>
        <v>0.13385973372781065</v>
      </c>
      <c r="AB179" s="57">
        <f t="shared" si="133"/>
        <v>9.0250696378830084E-2</v>
      </c>
      <c r="AC179" s="57">
        <f t="shared" si="133"/>
        <v>7.377450980392157E-2</v>
      </c>
      <c r="AD179" s="57">
        <f t="shared" si="133"/>
        <v>6.25E-2</v>
      </c>
    </row>
    <row r="180" spans="7:30" x14ac:dyDescent="0.35">
      <c r="G180" s="4" t="s">
        <v>53</v>
      </c>
      <c r="H180" s="57">
        <f t="shared" ref="H180:AD180" si="134">H$150/H$217</f>
        <v>0</v>
      </c>
      <c r="I180" s="57">
        <f t="shared" si="134"/>
        <v>0</v>
      </c>
      <c r="J180" s="57">
        <f t="shared" si="134"/>
        <v>0</v>
      </c>
      <c r="K180" s="57">
        <f t="shared" si="134"/>
        <v>0</v>
      </c>
      <c r="L180" s="57">
        <f t="shared" si="134"/>
        <v>0</v>
      </c>
      <c r="M180" s="57">
        <f t="shared" si="134"/>
        <v>0</v>
      </c>
      <c r="N180" s="57">
        <f t="shared" si="134"/>
        <v>0</v>
      </c>
      <c r="O180" s="57">
        <f t="shared" si="134"/>
        <v>0</v>
      </c>
      <c r="P180" s="57">
        <f t="shared" si="134"/>
        <v>0</v>
      </c>
      <c r="Q180" s="57">
        <f t="shared" si="134"/>
        <v>0</v>
      </c>
      <c r="R180" s="57">
        <f t="shared" si="134"/>
        <v>0</v>
      </c>
      <c r="S180" s="57">
        <f t="shared" si="134"/>
        <v>0</v>
      </c>
      <c r="T180" s="57">
        <f t="shared" si="134"/>
        <v>0</v>
      </c>
      <c r="U180" s="57">
        <f t="shared" si="134"/>
        <v>0</v>
      </c>
      <c r="V180" s="57">
        <f t="shared" si="134"/>
        <v>0</v>
      </c>
      <c r="W180" s="57">
        <f t="shared" si="134"/>
        <v>0</v>
      </c>
      <c r="X180" s="57">
        <f t="shared" si="134"/>
        <v>0</v>
      </c>
      <c r="Y180" s="57">
        <f t="shared" si="134"/>
        <v>0</v>
      </c>
      <c r="Z180" s="57">
        <f t="shared" si="134"/>
        <v>0</v>
      </c>
      <c r="AA180" s="57">
        <f t="shared" si="134"/>
        <v>0</v>
      </c>
      <c r="AB180" s="57">
        <f t="shared" si="134"/>
        <v>0</v>
      </c>
      <c r="AC180" s="57">
        <f t="shared" si="134"/>
        <v>0</v>
      </c>
      <c r="AD180" s="57">
        <f t="shared" si="134"/>
        <v>0</v>
      </c>
    </row>
    <row r="181" spans="7:30" x14ac:dyDescent="0.35">
      <c r="G181" s="4" t="s">
        <v>43</v>
      </c>
      <c r="H181" s="57">
        <f t="shared" ref="H181:AD181" si="135">H$151/H$217</f>
        <v>0</v>
      </c>
      <c r="I181" s="57">
        <f t="shared" si="135"/>
        <v>0</v>
      </c>
      <c r="J181" s="57">
        <f t="shared" si="135"/>
        <v>0</v>
      </c>
      <c r="K181" s="57">
        <f t="shared" si="135"/>
        <v>0</v>
      </c>
      <c r="L181" s="57">
        <f t="shared" si="135"/>
        <v>0</v>
      </c>
      <c r="M181" s="57">
        <f t="shared" si="135"/>
        <v>0</v>
      </c>
      <c r="N181" s="57">
        <f t="shared" si="135"/>
        <v>0</v>
      </c>
      <c r="O181" s="57">
        <f t="shared" si="135"/>
        <v>0</v>
      </c>
      <c r="P181" s="57">
        <f t="shared" si="135"/>
        <v>0</v>
      </c>
      <c r="Q181" s="57">
        <f t="shared" si="135"/>
        <v>0</v>
      </c>
      <c r="R181" s="57">
        <f t="shared" si="135"/>
        <v>0</v>
      </c>
      <c r="S181" s="57">
        <f t="shared" si="135"/>
        <v>0</v>
      </c>
      <c r="T181" s="57">
        <f t="shared" si="135"/>
        <v>0</v>
      </c>
      <c r="U181" s="57">
        <f t="shared" si="135"/>
        <v>0</v>
      </c>
      <c r="V181" s="57">
        <f t="shared" si="135"/>
        <v>0</v>
      </c>
      <c r="W181" s="57">
        <f t="shared" si="135"/>
        <v>0</v>
      </c>
      <c r="X181" s="57">
        <f t="shared" si="135"/>
        <v>0</v>
      </c>
      <c r="Y181" s="57">
        <f t="shared" si="135"/>
        <v>0</v>
      </c>
      <c r="Z181" s="57">
        <f t="shared" si="135"/>
        <v>0</v>
      </c>
      <c r="AA181" s="57">
        <f t="shared" si="135"/>
        <v>0</v>
      </c>
      <c r="AB181" s="57">
        <f t="shared" si="135"/>
        <v>0</v>
      </c>
      <c r="AC181" s="57">
        <f t="shared" si="135"/>
        <v>0</v>
      </c>
      <c r="AD181" s="57">
        <f t="shared" si="135"/>
        <v>0</v>
      </c>
    </row>
    <row r="182" spans="7:30" x14ac:dyDescent="0.35">
      <c r="G182" s="4" t="s">
        <v>176</v>
      </c>
      <c r="H182" s="57">
        <f t="shared" ref="H182:AD182" si="136">H$152/H$217</f>
        <v>0</v>
      </c>
      <c r="I182" s="57">
        <f t="shared" si="136"/>
        <v>0</v>
      </c>
      <c r="J182" s="57">
        <f t="shared" si="136"/>
        <v>0</v>
      </c>
      <c r="K182" s="57">
        <f t="shared" si="136"/>
        <v>0</v>
      </c>
      <c r="L182" s="57">
        <f t="shared" si="136"/>
        <v>0</v>
      </c>
      <c r="M182" s="57">
        <f t="shared" si="136"/>
        <v>0</v>
      </c>
      <c r="N182" s="57">
        <f t="shared" si="136"/>
        <v>0</v>
      </c>
      <c r="O182" s="57">
        <f t="shared" si="136"/>
        <v>0</v>
      </c>
      <c r="P182" s="57">
        <f t="shared" si="136"/>
        <v>0</v>
      </c>
      <c r="Q182" s="57">
        <f t="shared" si="136"/>
        <v>0</v>
      </c>
      <c r="R182" s="57">
        <f t="shared" si="136"/>
        <v>0</v>
      </c>
      <c r="S182" s="57">
        <f t="shared" si="136"/>
        <v>0</v>
      </c>
      <c r="T182" s="57">
        <f t="shared" si="136"/>
        <v>0</v>
      </c>
      <c r="U182" s="57">
        <f t="shared" si="136"/>
        <v>0</v>
      </c>
      <c r="V182" s="57">
        <f t="shared" si="136"/>
        <v>0</v>
      </c>
      <c r="W182" s="57">
        <f t="shared" si="136"/>
        <v>0</v>
      </c>
      <c r="X182" s="57">
        <f t="shared" si="136"/>
        <v>0</v>
      </c>
      <c r="Y182" s="57">
        <f t="shared" si="136"/>
        <v>0</v>
      </c>
      <c r="Z182" s="57">
        <f t="shared" si="136"/>
        <v>0</v>
      </c>
      <c r="AA182" s="57">
        <f t="shared" si="136"/>
        <v>0</v>
      </c>
      <c r="AB182" s="57">
        <f t="shared" si="136"/>
        <v>0</v>
      </c>
      <c r="AC182" s="57">
        <f t="shared" si="136"/>
        <v>0</v>
      </c>
      <c r="AD182" s="57">
        <f t="shared" si="136"/>
        <v>0</v>
      </c>
    </row>
    <row r="183" spans="7:30" x14ac:dyDescent="0.35">
      <c r="G183" s="33" t="s">
        <v>28</v>
      </c>
      <c r="H183" s="57">
        <f t="shared" ref="H183:AD183" si="137">H$153/H$217</f>
        <v>0</v>
      </c>
      <c r="I183" s="57">
        <f t="shared" si="137"/>
        <v>0</v>
      </c>
      <c r="J183" s="57">
        <f t="shared" si="137"/>
        <v>0</v>
      </c>
      <c r="K183" s="57">
        <f t="shared" si="137"/>
        <v>0</v>
      </c>
      <c r="L183" s="57">
        <f t="shared" si="137"/>
        <v>0</v>
      </c>
      <c r="M183" s="57">
        <f t="shared" si="137"/>
        <v>0</v>
      </c>
      <c r="N183" s="57">
        <f t="shared" si="137"/>
        <v>6.5558273381294959E-3</v>
      </c>
      <c r="O183" s="57">
        <f t="shared" si="137"/>
        <v>7.895522388059701E-3</v>
      </c>
      <c r="P183" s="57">
        <f t="shared" si="137"/>
        <v>7.7956204379562048E-3</v>
      </c>
      <c r="Q183" s="57">
        <f t="shared" si="137"/>
        <v>9.3105194805194798E-3</v>
      </c>
      <c r="R183" s="57">
        <f t="shared" si="137"/>
        <v>1.0605714285714286E-2</v>
      </c>
      <c r="S183" s="57">
        <f t="shared" si="137"/>
        <v>1.2256196319018404E-2</v>
      </c>
      <c r="T183" s="57">
        <f t="shared" si="137"/>
        <v>8.8789333333333335E-3</v>
      </c>
      <c r="U183" s="57">
        <f t="shared" si="137"/>
        <v>8.8004784482758613E-3</v>
      </c>
      <c r="V183" s="57">
        <f t="shared" si="137"/>
        <v>1.0678454545454545E-2</v>
      </c>
      <c r="W183" s="57">
        <f t="shared" si="137"/>
        <v>1.1257906716417911E-2</v>
      </c>
      <c r="X183" s="57">
        <f t="shared" si="137"/>
        <v>9.2504941176470585E-3</v>
      </c>
      <c r="Y183" s="57">
        <f t="shared" si="137"/>
        <v>9.8503786982248511E-3</v>
      </c>
      <c r="Z183" s="57">
        <f t="shared" si="137"/>
        <v>6.7266570121951225E-2</v>
      </c>
      <c r="AA183" s="57">
        <f t="shared" si="137"/>
        <v>0.19933865088757394</v>
      </c>
      <c r="AB183" s="57">
        <f t="shared" si="137"/>
        <v>0.15873686908077994</v>
      </c>
      <c r="AC183" s="57">
        <f t="shared" si="137"/>
        <v>0.12945195833333334</v>
      </c>
      <c r="AD183" s="57">
        <f t="shared" si="137"/>
        <v>0.11916606919642858</v>
      </c>
    </row>
    <row r="184" spans="7:30" x14ac:dyDescent="0.35">
      <c r="G184" s="72"/>
      <c r="H184" s="28"/>
      <c r="I184" s="28"/>
      <c r="J184" s="28"/>
      <c r="K184" s="28"/>
      <c r="L184" s="28"/>
      <c r="M184" s="28"/>
      <c r="N184" s="28"/>
      <c r="O184" s="28"/>
      <c r="P184" s="28"/>
      <c r="Q184" s="28"/>
      <c r="R184" s="28"/>
      <c r="S184" s="28"/>
      <c r="T184" s="28"/>
      <c r="U184" s="28"/>
      <c r="V184" s="28"/>
      <c r="W184" s="28"/>
      <c r="X184" s="28"/>
      <c r="Y184" s="28"/>
      <c r="Z184" s="28"/>
      <c r="AA184" s="28"/>
      <c r="AB184" s="28"/>
      <c r="AC184" s="28"/>
      <c r="AD184" s="28"/>
    </row>
    <row r="185" spans="7:30" x14ac:dyDescent="0.35">
      <c r="G185" s="112" t="str">
        <f>_xlfn.CONCAT("USD, ",$C$6)</f>
        <v>USD, thousands</v>
      </c>
      <c r="H185" s="113"/>
      <c r="I185" s="113"/>
      <c r="J185" s="113"/>
      <c r="K185" s="113"/>
      <c r="L185" s="113"/>
      <c r="M185" s="113"/>
      <c r="N185" s="113"/>
      <c r="O185" s="113"/>
      <c r="P185" s="113"/>
      <c r="Q185" s="113"/>
      <c r="R185" s="113"/>
      <c r="S185" s="113"/>
      <c r="T185" s="113"/>
      <c r="U185" s="113"/>
      <c r="V185" s="113"/>
      <c r="W185" s="113"/>
      <c r="X185" s="113"/>
      <c r="Y185" s="113"/>
      <c r="Z185" s="113"/>
      <c r="AA185" s="113"/>
      <c r="AB185" s="113"/>
      <c r="AC185" s="113"/>
      <c r="AD185" s="113"/>
    </row>
    <row r="186" spans="7:30" x14ac:dyDescent="0.35">
      <c r="G186" s="4" t="s">
        <v>48</v>
      </c>
      <c r="H186" s="5">
        <f>H$146/H$209</f>
        <v>0</v>
      </c>
      <c r="I186" s="5">
        <f t="shared" ref="I186:AD186" si="138">I$146/I$209</f>
        <v>0</v>
      </c>
      <c r="J186" s="5">
        <f t="shared" si="138"/>
        <v>0</v>
      </c>
      <c r="K186" s="5">
        <f t="shared" si="138"/>
        <v>0</v>
      </c>
      <c r="L186" s="5">
        <f t="shared" si="138"/>
        <v>0</v>
      </c>
      <c r="M186" s="5">
        <f t="shared" si="138"/>
        <v>0</v>
      </c>
      <c r="N186" s="5">
        <f t="shared" si="138"/>
        <v>0</v>
      </c>
      <c r="O186" s="5">
        <f t="shared" si="138"/>
        <v>0</v>
      </c>
      <c r="P186" s="5">
        <f t="shared" si="138"/>
        <v>0</v>
      </c>
      <c r="Q186" s="5">
        <f t="shared" si="138"/>
        <v>0</v>
      </c>
      <c r="R186" s="5">
        <f t="shared" si="138"/>
        <v>0</v>
      </c>
      <c r="S186" s="5">
        <f t="shared" si="138"/>
        <v>0</v>
      </c>
      <c r="T186" s="5">
        <f t="shared" si="138"/>
        <v>0</v>
      </c>
      <c r="U186" s="5">
        <f t="shared" si="138"/>
        <v>0</v>
      </c>
      <c r="V186" s="5">
        <f t="shared" si="138"/>
        <v>0</v>
      </c>
      <c r="W186" s="5">
        <f t="shared" si="138"/>
        <v>0</v>
      </c>
      <c r="X186" s="5">
        <f t="shared" si="138"/>
        <v>0</v>
      </c>
      <c r="Y186" s="5">
        <f t="shared" si="138"/>
        <v>0</v>
      </c>
      <c r="Z186" s="5">
        <f t="shared" si="138"/>
        <v>906.89620155038745</v>
      </c>
      <c r="AA186" s="5">
        <f t="shared" si="138"/>
        <v>1339.8491485148513</v>
      </c>
      <c r="AB186" s="5">
        <f t="shared" si="138"/>
        <v>1785.6020869565216</v>
      </c>
      <c r="AC186" s="5">
        <f t="shared" si="138"/>
        <v>1658.3450677966102</v>
      </c>
      <c r="AD186" s="5">
        <f t="shared" si="138"/>
        <v>1641.4384656084655</v>
      </c>
    </row>
    <row r="187" spans="7:30" x14ac:dyDescent="0.35">
      <c r="G187" s="4" t="s">
        <v>175</v>
      </c>
      <c r="H187" s="5">
        <f>H$147/H$209</f>
        <v>0</v>
      </c>
      <c r="I187" s="5">
        <f t="shared" ref="I187:AD187" si="139">I$147/I$209</f>
        <v>0</v>
      </c>
      <c r="J187" s="5">
        <f t="shared" si="139"/>
        <v>0</v>
      </c>
      <c r="K187" s="5">
        <f t="shared" si="139"/>
        <v>0</v>
      </c>
      <c r="L187" s="5">
        <f t="shared" si="139"/>
        <v>0</v>
      </c>
      <c r="M187" s="5">
        <f t="shared" si="139"/>
        <v>0</v>
      </c>
      <c r="N187" s="5">
        <f t="shared" si="139"/>
        <v>781.07999999999993</v>
      </c>
      <c r="O187" s="5">
        <f t="shared" si="139"/>
        <v>833.95294117647052</v>
      </c>
      <c r="P187" s="5">
        <f t="shared" si="139"/>
        <v>985.8461538461537</v>
      </c>
      <c r="Q187" s="5">
        <f t="shared" si="139"/>
        <v>1482.9795428571429</v>
      </c>
      <c r="R187" s="5">
        <f t="shared" si="139"/>
        <v>1849.9147540983606</v>
      </c>
      <c r="S187" s="5">
        <f t="shared" si="139"/>
        <v>1935.0031413612562</v>
      </c>
      <c r="T187" s="5">
        <f t="shared" si="139"/>
        <v>1805.0826395939084</v>
      </c>
      <c r="U187" s="5">
        <f t="shared" si="139"/>
        <v>1538.0289911894274</v>
      </c>
      <c r="V187" s="5">
        <f t="shared" si="139"/>
        <v>2190.1955208333334</v>
      </c>
      <c r="W187" s="5">
        <f t="shared" si="139"/>
        <v>2305.7657398373985</v>
      </c>
      <c r="X187" s="5">
        <f t="shared" si="139"/>
        <v>2343.9274828897342</v>
      </c>
      <c r="Y187" s="5">
        <f t="shared" si="139"/>
        <v>2312.1027777777776</v>
      </c>
      <c r="Z187" s="5">
        <f t="shared" si="139"/>
        <v>8356.6149844961237</v>
      </c>
      <c r="AA187" s="5">
        <f t="shared" si="139"/>
        <v>15313.838217821782</v>
      </c>
      <c r="AB187" s="5">
        <f t="shared" si="139"/>
        <v>15318.075130434783</v>
      </c>
      <c r="AC187" s="5">
        <f t="shared" si="139"/>
        <v>14127.627118644068</v>
      </c>
      <c r="AD187" s="5">
        <f t="shared" si="139"/>
        <v>15820.10582010582</v>
      </c>
    </row>
    <row r="188" spans="7:30" x14ac:dyDescent="0.35">
      <c r="G188" s="4" t="s">
        <v>46</v>
      </c>
      <c r="H188" s="5">
        <f>H$148/H$209</f>
        <v>0</v>
      </c>
      <c r="I188" s="5">
        <f t="shared" ref="I188:AD188" si="140">I$148/I$209</f>
        <v>0</v>
      </c>
      <c r="J188" s="5">
        <f t="shared" si="140"/>
        <v>0</v>
      </c>
      <c r="K188" s="5">
        <f t="shared" si="140"/>
        <v>0</v>
      </c>
      <c r="L188" s="5">
        <f t="shared" si="140"/>
        <v>0</v>
      </c>
      <c r="M188" s="5">
        <f t="shared" si="140"/>
        <v>0</v>
      </c>
      <c r="N188" s="5">
        <f t="shared" si="140"/>
        <v>0</v>
      </c>
      <c r="O188" s="5">
        <f t="shared" si="140"/>
        <v>0</v>
      </c>
      <c r="P188" s="5">
        <f t="shared" si="140"/>
        <v>0</v>
      </c>
      <c r="Q188" s="5">
        <f t="shared" si="140"/>
        <v>0</v>
      </c>
      <c r="R188" s="5">
        <f t="shared" si="140"/>
        <v>0</v>
      </c>
      <c r="S188" s="5">
        <f t="shared" si="140"/>
        <v>0</v>
      </c>
      <c r="T188" s="5">
        <f t="shared" si="140"/>
        <v>0</v>
      </c>
      <c r="U188" s="5">
        <f t="shared" si="140"/>
        <v>0</v>
      </c>
      <c r="V188" s="5">
        <f t="shared" si="140"/>
        <v>0</v>
      </c>
      <c r="W188" s="5">
        <f t="shared" si="140"/>
        <v>0</v>
      </c>
      <c r="X188" s="5">
        <f t="shared" si="140"/>
        <v>0</v>
      </c>
      <c r="Y188" s="5">
        <f t="shared" si="140"/>
        <v>0</v>
      </c>
      <c r="Z188" s="5">
        <f t="shared" si="140"/>
        <v>0</v>
      </c>
      <c r="AA188" s="5">
        <f t="shared" si="140"/>
        <v>0</v>
      </c>
      <c r="AB188" s="5">
        <f t="shared" si="140"/>
        <v>0</v>
      </c>
      <c r="AC188" s="5">
        <f t="shared" si="140"/>
        <v>0</v>
      </c>
      <c r="AD188" s="5">
        <f t="shared" si="140"/>
        <v>0</v>
      </c>
    </row>
    <row r="189" spans="7:30" x14ac:dyDescent="0.35">
      <c r="G189" s="4" t="s">
        <v>125</v>
      </c>
      <c r="H189" s="5">
        <f>H$149/H$209</f>
        <v>0</v>
      </c>
      <c r="I189" s="5">
        <f t="shared" ref="I189:AD189" si="141">I$149/I$209</f>
        <v>0</v>
      </c>
      <c r="J189" s="5">
        <f t="shared" si="141"/>
        <v>0</v>
      </c>
      <c r="K189" s="5">
        <f t="shared" si="141"/>
        <v>0</v>
      </c>
      <c r="L189" s="5">
        <f t="shared" si="141"/>
        <v>0</v>
      </c>
      <c r="M189" s="5">
        <f t="shared" si="141"/>
        <v>0</v>
      </c>
      <c r="N189" s="5">
        <f t="shared" si="141"/>
        <v>0</v>
      </c>
      <c r="O189" s="5">
        <f t="shared" si="141"/>
        <v>0</v>
      </c>
      <c r="P189" s="5">
        <f t="shared" si="141"/>
        <v>0</v>
      </c>
      <c r="Q189" s="5">
        <f t="shared" si="141"/>
        <v>0</v>
      </c>
      <c r="R189" s="5">
        <f t="shared" si="141"/>
        <v>0</v>
      </c>
      <c r="S189" s="5">
        <f t="shared" si="141"/>
        <v>0</v>
      </c>
      <c r="T189" s="5">
        <f t="shared" si="141"/>
        <v>0</v>
      </c>
      <c r="U189" s="5">
        <f t="shared" si="141"/>
        <v>0</v>
      </c>
      <c r="V189" s="5">
        <f t="shared" si="141"/>
        <v>0</v>
      </c>
      <c r="W189" s="5">
        <f t="shared" si="141"/>
        <v>0</v>
      </c>
      <c r="X189" s="5">
        <f t="shared" si="141"/>
        <v>0</v>
      </c>
      <c r="Y189" s="5">
        <f t="shared" si="141"/>
        <v>0</v>
      </c>
      <c r="Z189" s="5">
        <f t="shared" si="141"/>
        <v>5958.5486201550384</v>
      </c>
      <c r="AA189" s="5">
        <f t="shared" si="141"/>
        <v>34045.434059405939</v>
      </c>
      <c r="AB189" s="5">
        <f t="shared" si="141"/>
        <v>22539.130434782608</v>
      </c>
      <c r="AC189" s="5">
        <f t="shared" si="141"/>
        <v>20916.949152542373</v>
      </c>
      <c r="AD189" s="5">
        <f t="shared" si="141"/>
        <v>19259.259259259259</v>
      </c>
    </row>
    <row r="190" spans="7:30" x14ac:dyDescent="0.35">
      <c r="G190" s="4" t="s">
        <v>53</v>
      </c>
      <c r="H190" s="5">
        <f>H$150/H$209</f>
        <v>0</v>
      </c>
      <c r="I190" s="5">
        <f t="shared" ref="I190:AD190" si="142">I$150/I$209</f>
        <v>0</v>
      </c>
      <c r="J190" s="5">
        <f t="shared" si="142"/>
        <v>0</v>
      </c>
      <c r="K190" s="5">
        <f t="shared" si="142"/>
        <v>0</v>
      </c>
      <c r="L190" s="5">
        <f t="shared" si="142"/>
        <v>0</v>
      </c>
      <c r="M190" s="5">
        <f t="shared" si="142"/>
        <v>0</v>
      </c>
      <c r="N190" s="5">
        <f t="shared" si="142"/>
        <v>0</v>
      </c>
      <c r="O190" s="5">
        <f t="shared" si="142"/>
        <v>0</v>
      </c>
      <c r="P190" s="5">
        <f t="shared" si="142"/>
        <v>0</v>
      </c>
      <c r="Q190" s="5">
        <f t="shared" si="142"/>
        <v>0</v>
      </c>
      <c r="R190" s="5">
        <f t="shared" si="142"/>
        <v>0</v>
      </c>
      <c r="S190" s="5">
        <f t="shared" si="142"/>
        <v>0</v>
      </c>
      <c r="T190" s="5">
        <f t="shared" si="142"/>
        <v>0</v>
      </c>
      <c r="U190" s="5">
        <f t="shared" si="142"/>
        <v>0</v>
      </c>
      <c r="V190" s="5">
        <f t="shared" si="142"/>
        <v>0</v>
      </c>
      <c r="W190" s="5">
        <f t="shared" si="142"/>
        <v>0</v>
      </c>
      <c r="X190" s="5">
        <f t="shared" si="142"/>
        <v>0</v>
      </c>
      <c r="Y190" s="5">
        <f t="shared" si="142"/>
        <v>0</v>
      </c>
      <c r="Z190" s="5">
        <f t="shared" si="142"/>
        <v>0</v>
      </c>
      <c r="AA190" s="5">
        <f t="shared" si="142"/>
        <v>0</v>
      </c>
      <c r="AB190" s="5">
        <f t="shared" si="142"/>
        <v>0</v>
      </c>
      <c r="AC190" s="5">
        <f t="shared" si="142"/>
        <v>0</v>
      </c>
      <c r="AD190" s="5">
        <f t="shared" si="142"/>
        <v>0</v>
      </c>
    </row>
    <row r="191" spans="7:30" x14ac:dyDescent="0.35">
      <c r="G191" s="4" t="s">
        <v>43</v>
      </c>
      <c r="H191" s="5">
        <f>H$151/H$209</f>
        <v>0</v>
      </c>
      <c r="I191" s="5">
        <f t="shared" ref="I191:AD191" si="143">I$151/I$209</f>
        <v>0</v>
      </c>
      <c r="J191" s="5">
        <f t="shared" si="143"/>
        <v>0</v>
      </c>
      <c r="K191" s="5">
        <f t="shared" si="143"/>
        <v>0</v>
      </c>
      <c r="L191" s="5">
        <f t="shared" si="143"/>
        <v>0</v>
      </c>
      <c r="M191" s="5">
        <f t="shared" si="143"/>
        <v>0</v>
      </c>
      <c r="N191" s="5">
        <f t="shared" si="143"/>
        <v>0</v>
      </c>
      <c r="O191" s="5">
        <f t="shared" si="143"/>
        <v>0</v>
      </c>
      <c r="P191" s="5">
        <f t="shared" si="143"/>
        <v>0</v>
      </c>
      <c r="Q191" s="5">
        <f t="shared" si="143"/>
        <v>0</v>
      </c>
      <c r="R191" s="5">
        <f t="shared" si="143"/>
        <v>0</v>
      </c>
      <c r="S191" s="5">
        <f t="shared" si="143"/>
        <v>0</v>
      </c>
      <c r="T191" s="5">
        <f t="shared" si="143"/>
        <v>0</v>
      </c>
      <c r="U191" s="5">
        <f t="shared" si="143"/>
        <v>0</v>
      </c>
      <c r="V191" s="5">
        <f t="shared" si="143"/>
        <v>0</v>
      </c>
      <c r="W191" s="5">
        <f t="shared" si="143"/>
        <v>0</v>
      </c>
      <c r="X191" s="5">
        <f t="shared" si="143"/>
        <v>0</v>
      </c>
      <c r="Y191" s="5">
        <f t="shared" si="143"/>
        <v>0</v>
      </c>
      <c r="Z191" s="5">
        <f t="shared" si="143"/>
        <v>0</v>
      </c>
      <c r="AA191" s="5">
        <f t="shared" si="143"/>
        <v>0</v>
      </c>
      <c r="AB191" s="5">
        <f t="shared" si="143"/>
        <v>0</v>
      </c>
      <c r="AC191" s="5">
        <f t="shared" si="143"/>
        <v>0</v>
      </c>
      <c r="AD191" s="5">
        <f t="shared" si="143"/>
        <v>0</v>
      </c>
    </row>
    <row r="192" spans="7:30" x14ac:dyDescent="0.35">
      <c r="G192" s="4" t="s">
        <v>176</v>
      </c>
      <c r="H192" s="5">
        <f>H$152/H$209</f>
        <v>0</v>
      </c>
      <c r="I192" s="5">
        <f t="shared" ref="I192:AD192" si="144">I$152/I$209</f>
        <v>0</v>
      </c>
      <c r="J192" s="5">
        <f t="shared" si="144"/>
        <v>0</v>
      </c>
      <c r="K192" s="5">
        <f t="shared" si="144"/>
        <v>0</v>
      </c>
      <c r="L192" s="5">
        <f t="shared" si="144"/>
        <v>0</v>
      </c>
      <c r="M192" s="5">
        <f t="shared" si="144"/>
        <v>0</v>
      </c>
      <c r="N192" s="5">
        <f t="shared" si="144"/>
        <v>0</v>
      </c>
      <c r="O192" s="5">
        <f t="shared" si="144"/>
        <v>0</v>
      </c>
      <c r="P192" s="5">
        <f t="shared" si="144"/>
        <v>0</v>
      </c>
      <c r="Q192" s="5">
        <f t="shared" si="144"/>
        <v>0</v>
      </c>
      <c r="R192" s="5">
        <f t="shared" si="144"/>
        <v>0</v>
      </c>
      <c r="S192" s="5">
        <f t="shared" si="144"/>
        <v>0</v>
      </c>
      <c r="T192" s="5">
        <f t="shared" si="144"/>
        <v>0</v>
      </c>
      <c r="U192" s="5">
        <f t="shared" si="144"/>
        <v>0</v>
      </c>
      <c r="V192" s="5">
        <f t="shared" si="144"/>
        <v>0</v>
      </c>
      <c r="W192" s="5">
        <f t="shared" si="144"/>
        <v>0</v>
      </c>
      <c r="X192" s="5">
        <f t="shared" si="144"/>
        <v>0</v>
      </c>
      <c r="Y192" s="5">
        <f t="shared" si="144"/>
        <v>0</v>
      </c>
      <c r="Z192" s="5">
        <f t="shared" si="144"/>
        <v>0</v>
      </c>
      <c r="AA192" s="5">
        <f t="shared" si="144"/>
        <v>0</v>
      </c>
      <c r="AB192" s="5">
        <f t="shared" si="144"/>
        <v>0</v>
      </c>
      <c r="AC192" s="5">
        <f t="shared" si="144"/>
        <v>0</v>
      </c>
      <c r="AD192" s="5">
        <f t="shared" si="144"/>
        <v>0</v>
      </c>
    </row>
    <row r="193" spans="6:31" x14ac:dyDescent="0.35">
      <c r="G193" s="33" t="s">
        <v>28</v>
      </c>
      <c r="H193" s="5">
        <f>H$153/H$209</f>
        <v>0</v>
      </c>
      <c r="I193" s="5">
        <f t="shared" ref="I193:AD193" si="145">I$153/I$209</f>
        <v>0</v>
      </c>
      <c r="J193" s="5">
        <f t="shared" si="145"/>
        <v>0</v>
      </c>
      <c r="K193" s="5">
        <f t="shared" si="145"/>
        <v>0</v>
      </c>
      <c r="L193" s="5">
        <f t="shared" si="145"/>
        <v>0</v>
      </c>
      <c r="M193" s="5">
        <f t="shared" si="145"/>
        <v>0</v>
      </c>
      <c r="N193" s="5">
        <f t="shared" si="145"/>
        <v>781.07999999999993</v>
      </c>
      <c r="O193" s="5">
        <f t="shared" si="145"/>
        <v>833.95294117647052</v>
      </c>
      <c r="P193" s="5">
        <f t="shared" si="145"/>
        <v>985.8461538461537</v>
      </c>
      <c r="Q193" s="5">
        <f t="shared" si="145"/>
        <v>1482.9795428571429</v>
      </c>
      <c r="R193" s="5">
        <f t="shared" si="145"/>
        <v>1849.9147540983606</v>
      </c>
      <c r="S193" s="5">
        <f t="shared" si="145"/>
        <v>1935.0031413612562</v>
      </c>
      <c r="T193" s="5">
        <f t="shared" si="145"/>
        <v>1805.0826395939084</v>
      </c>
      <c r="U193" s="5">
        <f t="shared" si="145"/>
        <v>1538.0289911894274</v>
      </c>
      <c r="V193" s="5">
        <f t="shared" si="145"/>
        <v>2190.1955208333334</v>
      </c>
      <c r="W193" s="5">
        <f t="shared" si="145"/>
        <v>2305.7657398373985</v>
      </c>
      <c r="X193" s="5">
        <f t="shared" si="145"/>
        <v>2343.9274828897342</v>
      </c>
      <c r="Y193" s="5">
        <f t="shared" si="145"/>
        <v>2312.1027777777776</v>
      </c>
      <c r="Z193" s="5">
        <f t="shared" si="145"/>
        <v>15222.059806201549</v>
      </c>
      <c r="AA193" s="5">
        <f t="shared" si="145"/>
        <v>50699.121425742567</v>
      </c>
      <c r="AB193" s="5">
        <f t="shared" si="145"/>
        <v>39642.807652173913</v>
      </c>
      <c r="AC193" s="5">
        <f t="shared" si="145"/>
        <v>36702.921338983055</v>
      </c>
      <c r="AD193" s="5">
        <f t="shared" si="145"/>
        <v>36720.803544973547</v>
      </c>
    </row>
    <row r="194" spans="6:31" x14ac:dyDescent="0.35">
      <c r="G194" s="72"/>
      <c r="H194" s="28"/>
      <c r="I194" s="28"/>
      <c r="J194" s="28"/>
      <c r="K194" s="28"/>
      <c r="L194" s="28"/>
      <c r="M194" s="28"/>
      <c r="N194" s="28"/>
      <c r="O194" s="28"/>
      <c r="P194" s="28"/>
      <c r="Q194" s="28"/>
      <c r="R194" s="28"/>
      <c r="S194" s="28"/>
      <c r="T194" s="28"/>
      <c r="U194" s="28"/>
      <c r="V194" s="28"/>
      <c r="W194" s="28"/>
      <c r="X194" s="28"/>
      <c r="Y194" s="28"/>
      <c r="Z194" s="28"/>
      <c r="AA194" s="28"/>
      <c r="AB194" s="28"/>
      <c r="AC194" s="28"/>
      <c r="AD194" s="28"/>
    </row>
    <row r="195" spans="6:31" x14ac:dyDescent="0.35">
      <c r="G195" s="112" t="str">
        <f>_xlfn.CONCAT($C$4,", ",$C$6," (constant ",$G$224," prices)")</f>
        <v>AUD, thousands (constant 2023 prices)</v>
      </c>
      <c r="H195" s="112"/>
      <c r="I195" s="112"/>
      <c r="J195" s="112"/>
      <c r="K195" s="112"/>
      <c r="L195" s="112"/>
      <c r="M195" s="112"/>
      <c r="N195" s="112"/>
      <c r="O195" s="112"/>
      <c r="P195" s="112"/>
      <c r="Q195" s="112"/>
      <c r="R195" s="112"/>
      <c r="S195" s="112"/>
      <c r="T195" s="112"/>
      <c r="U195" s="112"/>
      <c r="V195" s="112"/>
      <c r="W195" s="112"/>
      <c r="X195" s="112"/>
      <c r="Y195" s="112"/>
      <c r="Z195" s="112"/>
      <c r="AA195" s="112"/>
      <c r="AB195" s="112"/>
      <c r="AC195" s="112"/>
      <c r="AD195" s="112"/>
      <c r="AE195" s="112"/>
    </row>
    <row r="196" spans="6:31" x14ac:dyDescent="0.35">
      <c r="G196" s="4" t="s">
        <v>48</v>
      </c>
      <c r="H196" s="5">
        <f>H$146/H$220</f>
        <v>0</v>
      </c>
      <c r="I196" s="5">
        <f t="shared" ref="I196:AD196" si="146">I$146/I$220</f>
        <v>0</v>
      </c>
      <c r="J196" s="5">
        <f t="shared" si="146"/>
        <v>0</v>
      </c>
      <c r="K196" s="5">
        <f t="shared" si="146"/>
        <v>0</v>
      </c>
      <c r="L196" s="5">
        <f t="shared" si="146"/>
        <v>0</v>
      </c>
      <c r="M196" s="5">
        <f t="shared" si="146"/>
        <v>0</v>
      </c>
      <c r="N196" s="5">
        <f t="shared" si="146"/>
        <v>0</v>
      </c>
      <c r="O196" s="5">
        <f t="shared" si="146"/>
        <v>0</v>
      </c>
      <c r="P196" s="5">
        <f t="shared" si="146"/>
        <v>0</v>
      </c>
      <c r="Q196" s="5">
        <f t="shared" si="146"/>
        <v>0</v>
      </c>
      <c r="R196" s="5">
        <f t="shared" si="146"/>
        <v>0</v>
      </c>
      <c r="S196" s="5">
        <f t="shared" si="146"/>
        <v>0</v>
      </c>
      <c r="T196" s="5">
        <f t="shared" si="146"/>
        <v>0</v>
      </c>
      <c r="U196" s="5">
        <f t="shared" si="146"/>
        <v>0</v>
      </c>
      <c r="V196" s="5">
        <f t="shared" si="146"/>
        <v>0</v>
      </c>
      <c r="W196" s="5">
        <f t="shared" si="146"/>
        <v>0</v>
      </c>
      <c r="X196" s="5">
        <f t="shared" si="146"/>
        <v>0</v>
      </c>
      <c r="Y196" s="5">
        <f t="shared" si="146"/>
        <v>0</v>
      </c>
      <c r="Z196" s="5">
        <f t="shared" si="146"/>
        <v>1540.2984776648052</v>
      </c>
      <c r="AA196" s="5">
        <f t="shared" si="146"/>
        <v>2044.47834223325</v>
      </c>
      <c r="AB196" s="5">
        <f t="shared" si="146"/>
        <v>2797.8102626171399</v>
      </c>
      <c r="AC196" s="5">
        <f t="shared" si="146"/>
        <v>2386.3989999999999</v>
      </c>
      <c r="AD196" s="5">
        <f t="shared" si="146"/>
        <v>2305.7004767610911</v>
      </c>
    </row>
    <row r="197" spans="6:31" x14ac:dyDescent="0.35">
      <c r="G197" s="4" t="s">
        <v>175</v>
      </c>
      <c r="H197" s="5">
        <f>H$147/H$220</f>
        <v>0</v>
      </c>
      <c r="I197" s="5">
        <f t="shared" ref="I197:AD197" si="147">I$147/I$220</f>
        <v>0</v>
      </c>
      <c r="J197" s="5">
        <f t="shared" si="147"/>
        <v>0</v>
      </c>
      <c r="K197" s="5">
        <f t="shared" si="147"/>
        <v>0</v>
      </c>
      <c r="L197" s="5">
        <f t="shared" si="147"/>
        <v>0</v>
      </c>
      <c r="M197" s="5">
        <f t="shared" si="147"/>
        <v>0</v>
      </c>
      <c r="N197" s="5">
        <f t="shared" si="147"/>
        <v>1161.8445626341679</v>
      </c>
      <c r="O197" s="5">
        <f t="shared" si="147"/>
        <v>1228.3554491792177</v>
      </c>
      <c r="P197" s="5">
        <f t="shared" si="147"/>
        <v>1290.2811884359735</v>
      </c>
      <c r="Q197" s="5">
        <f t="shared" si="147"/>
        <v>1706.6802223449581</v>
      </c>
      <c r="R197" s="5">
        <f t="shared" si="147"/>
        <v>2187.4555</v>
      </c>
      <c r="S197" s="5">
        <f t="shared" si="147"/>
        <v>2489.6950528289731</v>
      </c>
      <c r="T197" s="5">
        <f t="shared" si="147"/>
        <v>2438.3895842974807</v>
      </c>
      <c r="U197" s="5">
        <f t="shared" si="147"/>
        <v>2477.8607437271226</v>
      </c>
      <c r="V197" s="5">
        <f t="shared" si="147"/>
        <v>3496.8210967408377</v>
      </c>
      <c r="W197" s="5">
        <f t="shared" si="147"/>
        <v>3580.0152213010965</v>
      </c>
      <c r="X197" s="5">
        <f t="shared" si="147"/>
        <v>3711.0256797647362</v>
      </c>
      <c r="Y197" s="5">
        <f t="shared" si="147"/>
        <v>4000.9732403893645</v>
      </c>
      <c r="Z197" s="5">
        <f t="shared" si="147"/>
        <v>14193.114181143832</v>
      </c>
      <c r="AA197" s="5">
        <f t="shared" si="147"/>
        <v>23367.414613432076</v>
      </c>
      <c r="AB197" s="5">
        <f t="shared" si="147"/>
        <v>24001.466013359539</v>
      </c>
      <c r="AC197" s="5">
        <f t="shared" si="147"/>
        <v>20330</v>
      </c>
      <c r="AD197" s="5">
        <f t="shared" si="147"/>
        <v>22222.231473238589</v>
      </c>
    </row>
    <row r="198" spans="6:31" x14ac:dyDescent="0.35">
      <c r="G198" s="4" t="s">
        <v>46</v>
      </c>
      <c r="H198" s="5">
        <f>H$148/H$220</f>
        <v>0</v>
      </c>
      <c r="I198" s="5">
        <f t="shared" ref="I198:AD198" si="148">I$148/I$220</f>
        <v>0</v>
      </c>
      <c r="J198" s="5">
        <f t="shared" si="148"/>
        <v>0</v>
      </c>
      <c r="K198" s="5">
        <f t="shared" si="148"/>
        <v>0</v>
      </c>
      <c r="L198" s="5">
        <f t="shared" si="148"/>
        <v>0</v>
      </c>
      <c r="M198" s="5">
        <f t="shared" si="148"/>
        <v>0</v>
      </c>
      <c r="N198" s="5">
        <f t="shared" si="148"/>
        <v>0</v>
      </c>
      <c r="O198" s="5">
        <f t="shared" si="148"/>
        <v>0</v>
      </c>
      <c r="P198" s="5">
        <f t="shared" si="148"/>
        <v>0</v>
      </c>
      <c r="Q198" s="5">
        <f t="shared" si="148"/>
        <v>0</v>
      </c>
      <c r="R198" s="5">
        <f t="shared" si="148"/>
        <v>0</v>
      </c>
      <c r="S198" s="5">
        <f t="shared" si="148"/>
        <v>0</v>
      </c>
      <c r="T198" s="5">
        <f t="shared" si="148"/>
        <v>0</v>
      </c>
      <c r="U198" s="5">
        <f t="shared" si="148"/>
        <v>0</v>
      </c>
      <c r="V198" s="5">
        <f t="shared" si="148"/>
        <v>0</v>
      </c>
      <c r="W198" s="5">
        <f t="shared" si="148"/>
        <v>0</v>
      </c>
      <c r="X198" s="5">
        <f t="shared" si="148"/>
        <v>0</v>
      </c>
      <c r="Y198" s="5">
        <f t="shared" si="148"/>
        <v>0</v>
      </c>
      <c r="Z198" s="5">
        <f t="shared" si="148"/>
        <v>0</v>
      </c>
      <c r="AA198" s="5">
        <f t="shared" si="148"/>
        <v>0</v>
      </c>
      <c r="AB198" s="5">
        <f t="shared" si="148"/>
        <v>0</v>
      </c>
      <c r="AC198" s="5">
        <f t="shared" si="148"/>
        <v>0</v>
      </c>
      <c r="AD198" s="5">
        <f t="shared" si="148"/>
        <v>0</v>
      </c>
    </row>
    <row r="199" spans="6:31" x14ac:dyDescent="0.35">
      <c r="G199" s="4" t="s">
        <v>125</v>
      </c>
      <c r="H199" s="5">
        <f>H$149/H$220</f>
        <v>0</v>
      </c>
      <c r="I199" s="5">
        <f t="shared" ref="I199:AD199" si="149">I$149/I$220</f>
        <v>0</v>
      </c>
      <c r="J199" s="5">
        <f t="shared" si="149"/>
        <v>0</v>
      </c>
      <c r="K199" s="5">
        <f t="shared" si="149"/>
        <v>0</v>
      </c>
      <c r="L199" s="5">
        <f t="shared" si="149"/>
        <v>0</v>
      </c>
      <c r="M199" s="5">
        <f t="shared" si="149"/>
        <v>0</v>
      </c>
      <c r="N199" s="5">
        <f t="shared" si="149"/>
        <v>0</v>
      </c>
      <c r="O199" s="5">
        <f t="shared" si="149"/>
        <v>0</v>
      </c>
      <c r="P199" s="5">
        <f t="shared" si="149"/>
        <v>0</v>
      </c>
      <c r="Q199" s="5">
        <f t="shared" si="149"/>
        <v>0</v>
      </c>
      <c r="R199" s="5">
        <f t="shared" si="149"/>
        <v>0</v>
      </c>
      <c r="S199" s="5">
        <f t="shared" si="149"/>
        <v>0</v>
      </c>
      <c r="T199" s="5">
        <f t="shared" si="149"/>
        <v>0</v>
      </c>
      <c r="U199" s="5">
        <f t="shared" si="149"/>
        <v>0</v>
      </c>
      <c r="V199" s="5">
        <f t="shared" si="149"/>
        <v>0</v>
      </c>
      <c r="W199" s="5">
        <f t="shared" si="149"/>
        <v>0</v>
      </c>
      <c r="X199" s="5">
        <f t="shared" si="149"/>
        <v>0</v>
      </c>
      <c r="Y199" s="5">
        <f t="shared" si="149"/>
        <v>0</v>
      </c>
      <c r="Z199" s="5">
        <f t="shared" si="149"/>
        <v>10120.169599372395</v>
      </c>
      <c r="AA199" s="5">
        <f t="shared" si="149"/>
        <v>51949.992029728972</v>
      </c>
      <c r="AB199" s="5">
        <f t="shared" si="149"/>
        <v>35315.936793277608</v>
      </c>
      <c r="AC199" s="5">
        <f t="shared" si="149"/>
        <v>30100</v>
      </c>
      <c r="AD199" s="5">
        <f t="shared" si="149"/>
        <v>27053.151358725238</v>
      </c>
    </row>
    <row r="200" spans="6:31" x14ac:dyDescent="0.35">
      <c r="G200" s="4" t="s">
        <v>53</v>
      </c>
      <c r="H200" s="5">
        <f>H$150/H$220</f>
        <v>0</v>
      </c>
      <c r="I200" s="5">
        <f t="shared" ref="I200:AD200" si="150">I$150/I$220</f>
        <v>0</v>
      </c>
      <c r="J200" s="5">
        <f t="shared" si="150"/>
        <v>0</v>
      </c>
      <c r="K200" s="5">
        <f t="shared" si="150"/>
        <v>0</v>
      </c>
      <c r="L200" s="5">
        <f t="shared" si="150"/>
        <v>0</v>
      </c>
      <c r="M200" s="5">
        <f t="shared" si="150"/>
        <v>0</v>
      </c>
      <c r="N200" s="5">
        <f t="shared" si="150"/>
        <v>0</v>
      </c>
      <c r="O200" s="5">
        <f t="shared" si="150"/>
        <v>0</v>
      </c>
      <c r="P200" s="5">
        <f t="shared" si="150"/>
        <v>0</v>
      </c>
      <c r="Q200" s="5">
        <f t="shared" si="150"/>
        <v>0</v>
      </c>
      <c r="R200" s="5">
        <f t="shared" si="150"/>
        <v>0</v>
      </c>
      <c r="S200" s="5">
        <f t="shared" si="150"/>
        <v>0</v>
      </c>
      <c r="T200" s="5">
        <f t="shared" si="150"/>
        <v>0</v>
      </c>
      <c r="U200" s="5">
        <f t="shared" si="150"/>
        <v>0</v>
      </c>
      <c r="V200" s="5">
        <f t="shared" si="150"/>
        <v>0</v>
      </c>
      <c r="W200" s="5">
        <f t="shared" si="150"/>
        <v>0</v>
      </c>
      <c r="X200" s="5">
        <f t="shared" si="150"/>
        <v>0</v>
      </c>
      <c r="Y200" s="5">
        <f t="shared" si="150"/>
        <v>0</v>
      </c>
      <c r="Z200" s="5">
        <f t="shared" si="150"/>
        <v>0</v>
      </c>
      <c r="AA200" s="5">
        <f t="shared" si="150"/>
        <v>0</v>
      </c>
      <c r="AB200" s="5">
        <f t="shared" si="150"/>
        <v>0</v>
      </c>
      <c r="AC200" s="5">
        <f t="shared" si="150"/>
        <v>0</v>
      </c>
      <c r="AD200" s="5">
        <f t="shared" si="150"/>
        <v>0</v>
      </c>
    </row>
    <row r="201" spans="6:31" x14ac:dyDescent="0.35">
      <c r="G201" s="4" t="s">
        <v>43</v>
      </c>
      <c r="H201" s="5">
        <f>H$151/H$220</f>
        <v>0</v>
      </c>
      <c r="I201" s="5">
        <f t="shared" ref="I201:AD201" si="151">I$151/I$220</f>
        <v>0</v>
      </c>
      <c r="J201" s="5">
        <f t="shared" si="151"/>
        <v>0</v>
      </c>
      <c r="K201" s="5">
        <f t="shared" si="151"/>
        <v>0</v>
      </c>
      <c r="L201" s="5">
        <f t="shared" si="151"/>
        <v>0</v>
      </c>
      <c r="M201" s="5">
        <f t="shared" si="151"/>
        <v>0</v>
      </c>
      <c r="N201" s="5">
        <f t="shared" si="151"/>
        <v>0</v>
      </c>
      <c r="O201" s="5">
        <f t="shared" si="151"/>
        <v>0</v>
      </c>
      <c r="P201" s="5">
        <f t="shared" si="151"/>
        <v>0</v>
      </c>
      <c r="Q201" s="5">
        <f t="shared" si="151"/>
        <v>0</v>
      </c>
      <c r="R201" s="5">
        <f t="shared" si="151"/>
        <v>0</v>
      </c>
      <c r="S201" s="5">
        <f t="shared" si="151"/>
        <v>0</v>
      </c>
      <c r="T201" s="5">
        <f t="shared" si="151"/>
        <v>0</v>
      </c>
      <c r="U201" s="5">
        <f t="shared" si="151"/>
        <v>0</v>
      </c>
      <c r="V201" s="5">
        <f t="shared" si="151"/>
        <v>0</v>
      </c>
      <c r="W201" s="5">
        <f t="shared" si="151"/>
        <v>0</v>
      </c>
      <c r="X201" s="5">
        <f t="shared" si="151"/>
        <v>0</v>
      </c>
      <c r="Y201" s="5">
        <f t="shared" si="151"/>
        <v>0</v>
      </c>
      <c r="Z201" s="5">
        <f t="shared" si="151"/>
        <v>0</v>
      </c>
      <c r="AA201" s="5">
        <f t="shared" si="151"/>
        <v>0</v>
      </c>
      <c r="AB201" s="5">
        <f t="shared" si="151"/>
        <v>0</v>
      </c>
      <c r="AC201" s="5">
        <f t="shared" si="151"/>
        <v>0</v>
      </c>
      <c r="AD201" s="5">
        <f t="shared" si="151"/>
        <v>0</v>
      </c>
    </row>
    <row r="202" spans="6:31" x14ac:dyDescent="0.35">
      <c r="G202" s="4" t="s">
        <v>176</v>
      </c>
      <c r="H202" s="5">
        <f>H$152/H$220</f>
        <v>0</v>
      </c>
      <c r="I202" s="5">
        <f t="shared" ref="I202:AD202" si="152">I$152/I$220</f>
        <v>0</v>
      </c>
      <c r="J202" s="5">
        <f t="shared" si="152"/>
        <v>0</v>
      </c>
      <c r="K202" s="5">
        <f t="shared" si="152"/>
        <v>0</v>
      </c>
      <c r="L202" s="5">
        <f t="shared" si="152"/>
        <v>0</v>
      </c>
      <c r="M202" s="5">
        <f t="shared" si="152"/>
        <v>0</v>
      </c>
      <c r="N202" s="5">
        <f t="shared" si="152"/>
        <v>0</v>
      </c>
      <c r="O202" s="5">
        <f t="shared" si="152"/>
        <v>0</v>
      </c>
      <c r="P202" s="5">
        <f t="shared" si="152"/>
        <v>0</v>
      </c>
      <c r="Q202" s="5">
        <f t="shared" si="152"/>
        <v>0</v>
      </c>
      <c r="R202" s="5">
        <f t="shared" si="152"/>
        <v>0</v>
      </c>
      <c r="S202" s="5">
        <f t="shared" si="152"/>
        <v>0</v>
      </c>
      <c r="T202" s="5">
        <f t="shared" si="152"/>
        <v>0</v>
      </c>
      <c r="U202" s="5">
        <f t="shared" si="152"/>
        <v>0</v>
      </c>
      <c r="V202" s="5">
        <f t="shared" si="152"/>
        <v>0</v>
      </c>
      <c r="W202" s="5">
        <f t="shared" si="152"/>
        <v>0</v>
      </c>
      <c r="X202" s="5">
        <f t="shared" si="152"/>
        <v>0</v>
      </c>
      <c r="Y202" s="5">
        <f t="shared" si="152"/>
        <v>0</v>
      </c>
      <c r="Z202" s="5">
        <f t="shared" si="152"/>
        <v>0</v>
      </c>
      <c r="AA202" s="5">
        <f t="shared" si="152"/>
        <v>0</v>
      </c>
      <c r="AB202" s="5">
        <f t="shared" si="152"/>
        <v>0</v>
      </c>
      <c r="AC202" s="5">
        <f t="shared" si="152"/>
        <v>0</v>
      </c>
      <c r="AD202" s="5">
        <f t="shared" si="152"/>
        <v>0</v>
      </c>
    </row>
    <row r="203" spans="6:31" x14ac:dyDescent="0.35">
      <c r="G203" s="33" t="s">
        <v>28</v>
      </c>
      <c r="H203" s="5">
        <f>H$153/H$220</f>
        <v>0</v>
      </c>
      <c r="I203" s="5">
        <f t="shared" ref="I203:AD203" si="153">I$153/I$220</f>
        <v>0</v>
      </c>
      <c r="J203" s="5">
        <f t="shared" si="153"/>
        <v>0</v>
      </c>
      <c r="K203" s="5">
        <f t="shared" si="153"/>
        <v>0</v>
      </c>
      <c r="L203" s="5">
        <f t="shared" si="153"/>
        <v>0</v>
      </c>
      <c r="M203" s="5">
        <f t="shared" si="153"/>
        <v>0</v>
      </c>
      <c r="N203" s="5">
        <f t="shared" si="153"/>
        <v>1161.8445626341679</v>
      </c>
      <c r="O203" s="5">
        <f t="shared" si="153"/>
        <v>1228.3554491792177</v>
      </c>
      <c r="P203" s="5">
        <f t="shared" si="153"/>
        <v>1290.2811884359735</v>
      </c>
      <c r="Q203" s="5">
        <f t="shared" si="153"/>
        <v>1706.6802223449581</v>
      </c>
      <c r="R203" s="5">
        <f t="shared" si="153"/>
        <v>2187.4555</v>
      </c>
      <c r="S203" s="5">
        <f t="shared" si="153"/>
        <v>2489.6950528289731</v>
      </c>
      <c r="T203" s="5">
        <f t="shared" si="153"/>
        <v>2438.3895842974807</v>
      </c>
      <c r="U203" s="5">
        <f t="shared" si="153"/>
        <v>2477.8607437271226</v>
      </c>
      <c r="V203" s="5">
        <f t="shared" si="153"/>
        <v>3496.8210967408377</v>
      </c>
      <c r="W203" s="5">
        <f t="shared" si="153"/>
        <v>3580.0152213010965</v>
      </c>
      <c r="X203" s="5">
        <f t="shared" si="153"/>
        <v>3711.0256797647362</v>
      </c>
      <c r="Y203" s="5">
        <f t="shared" si="153"/>
        <v>4000.9732403893645</v>
      </c>
      <c r="Z203" s="5">
        <f t="shared" si="153"/>
        <v>25853.582258181032</v>
      </c>
      <c r="AA203" s="5">
        <f t="shared" si="153"/>
        <v>77361.884985394296</v>
      </c>
      <c r="AB203" s="5">
        <f t="shared" si="153"/>
        <v>62115.213069254285</v>
      </c>
      <c r="AC203" s="5">
        <f t="shared" si="153"/>
        <v>52816.399000000005</v>
      </c>
      <c r="AD203" s="5">
        <f t="shared" si="153"/>
        <v>51581.083308724927</v>
      </c>
    </row>
    <row r="204" spans="6:31" x14ac:dyDescent="0.35">
      <c r="G204" s="72"/>
      <c r="H204" s="28"/>
      <c r="I204" s="28"/>
      <c r="J204" s="28"/>
      <c r="K204" s="28"/>
      <c r="L204" s="28"/>
      <c r="M204" s="28"/>
      <c r="N204" s="28"/>
      <c r="O204" s="28"/>
      <c r="P204" s="28"/>
      <c r="Q204" s="28"/>
      <c r="R204" s="28"/>
      <c r="S204" s="28"/>
      <c r="T204" s="28"/>
      <c r="U204" s="28"/>
      <c r="V204" s="28"/>
      <c r="W204" s="28"/>
      <c r="X204" s="28"/>
      <c r="Y204" s="28"/>
      <c r="Z204" s="28"/>
      <c r="AA204" s="28"/>
      <c r="AB204" s="28"/>
      <c r="AC204" s="28"/>
      <c r="AD204" s="28"/>
    </row>
    <row r="205" spans="6:31" x14ac:dyDescent="0.35">
      <c r="F205" s="1" t="s">
        <v>177</v>
      </c>
    </row>
    <row r="206" spans="6:31" x14ac:dyDescent="0.35">
      <c r="F206" s="4" t="s">
        <v>178</v>
      </c>
      <c r="G206" s="4" t="s">
        <v>179</v>
      </c>
      <c r="H206" s="4" cm="1">
        <f t="array" ref="H206">IFERROR(INDEX('WEO Oct 2023'!$J$2:$BG$529,MATCH($C$5&amp;$G206,'WEO Oct 2023'!$B$2:$B$529&amp;'WEO Oct 2023'!$C$2:$C$529,0),MATCH(H$8,'WEO Oct 2023'!$J$1:$BF$1,0)),NA())</f>
        <v>0.13300000000000001</v>
      </c>
      <c r="I206" s="4" cm="1">
        <f t="array" ref="I206">IFERROR(INDEX('WEO Oct 2023'!$J$2:$BG$529,MATCH($C$5&amp;$G206,'WEO Oct 2023'!$B$2:$B$529&amp;'WEO Oct 2023'!$C$2:$C$529,0),MATCH(I$8,'WEO Oct 2023'!$J$1:$BF$1,0)),NA())</f>
        <v>0.13900000000000001</v>
      </c>
      <c r="J206" s="4" cm="1">
        <f t="array" ref="J206">IFERROR(INDEX('WEO Oct 2023'!$J$2:$BG$529,MATCH($C$5&amp;$G206,'WEO Oct 2023'!$B$2:$B$529&amp;'WEO Oct 2023'!$C$2:$C$529,0),MATCH(J$8,'WEO Oct 2023'!$J$1:$BF$1,0)),NA())</f>
        <v>0.13900000000000001</v>
      </c>
      <c r="K206" s="4" cm="1">
        <f t="array" ref="K206">IFERROR(INDEX('WEO Oct 2023'!$J$2:$BG$529,MATCH($C$5&amp;$G206,'WEO Oct 2023'!$B$2:$B$529&amp;'WEO Oct 2023'!$C$2:$C$529,0),MATCH(K$8,'WEO Oct 2023'!$J$1:$BF$1,0)),NA())</f>
        <v>0.14699999999999999</v>
      </c>
      <c r="L206" s="4" cm="1">
        <f t="array" ref="L206">IFERROR(INDEX('WEO Oct 2023'!$J$2:$BG$529,MATCH($C$5&amp;$G206,'WEO Oct 2023'!$B$2:$B$529&amp;'WEO Oct 2023'!$C$2:$C$529,0),MATCH(L$8,'WEO Oct 2023'!$J$1:$BF$1,0)),NA())</f>
        <v>0.14599999999999999</v>
      </c>
      <c r="M206" s="4" cm="1">
        <f t="array" ref="M206">IFERROR(INDEX('WEO Oct 2023'!$J$2:$BG$529,MATCH($C$5&amp;$G206,'WEO Oct 2023'!$B$2:$B$529&amp;'WEO Oct 2023'!$C$2:$C$529,0),MATCH(M$8,'WEO Oct 2023'!$J$1:$BF$1,0)),NA())</f>
        <v>0.159</v>
      </c>
      <c r="N206" s="4" cm="1">
        <f t="array" ref="N206">IFERROR(INDEX('WEO Oct 2023'!$J$2:$BG$573,MATCH($C$5&amp;$G206,'WEO Oct 2023'!$B$2:$B$573&amp;'WEO Oct 2023'!$C$2:$C$573,0),MATCH(N$8,'WEO Oct 2023'!$J$1:$BF$1,0)),NA())</f>
        <v>0.16800000000000001</v>
      </c>
      <c r="O206" s="4" cm="1">
        <f t="array" ref="O206">IFERROR(INDEX('WEO Oct 2023'!$J$2:$BG$573,MATCH($C$5&amp;$G206,'WEO Oct 2023'!$B$2:$B$573&amp;'WEO Oct 2023'!$C$2:$C$573,0),MATCH(O$8,'WEO Oct 2023'!$J$1:$BF$1,0)),NA())</f>
        <v>0.17</v>
      </c>
      <c r="P206" s="4" cm="1">
        <f t="array" ref="P206">IFERROR(INDEX('WEO Oct 2023'!$J$2:$BG$573,MATCH($C$5&amp;$G206,'WEO Oct 2023'!$B$2:$B$573&amp;'WEO Oct 2023'!$C$2:$C$573,0),MATCH(P$8,'WEO Oct 2023'!$J$1:$BF$1,0)),NA())</f>
        <v>0.16900000000000001</v>
      </c>
      <c r="Q206" s="4" cm="1">
        <f t="array" ref="Q206">IFERROR(INDEX('WEO Oct 2023'!$J$2:$BG$573,MATCH($C$5&amp;$G206,'WEO Oct 2023'!$B$2:$B$573&amp;'WEO Oct 2023'!$C$2:$C$573,0),MATCH(Q$8,'WEO Oct 2023'!$J$1:$BF$1,0)),NA())</f>
        <v>0.17499999999999999</v>
      </c>
      <c r="R206" s="4" cm="1">
        <f t="array" ref="R206">IFERROR(INDEX('WEO Oct 2023'!$J$2:$BG$573,MATCH($C$5&amp;$G206,'WEO Oct 2023'!$B$2:$B$573&amp;'WEO Oct 2023'!$C$2:$C$573,0),MATCH(R$8,'WEO Oct 2023'!$J$1:$BF$1,0)),NA())</f>
        <v>0.183</v>
      </c>
      <c r="S206" s="4" cm="1">
        <f t="array" ref="S206">IFERROR(INDEX('WEO Oct 2023'!$J$2:$BG$573,MATCH($C$5&amp;$G206,'WEO Oct 2023'!$B$2:$B$573&amp;'WEO Oct 2023'!$C$2:$C$573,0),MATCH(S$8,'WEO Oct 2023'!$J$1:$BF$1,0)),NA())</f>
        <v>0.191</v>
      </c>
      <c r="T206" s="4" cm="1">
        <f t="array" ref="T206">IFERROR(INDEX('WEO Oct 2023'!$J$2:$BG$573,MATCH($C$5&amp;$G206,'WEO Oct 2023'!$B$2:$B$573&amp;'WEO Oct 2023'!$C$2:$C$573,0),MATCH(T$8,'WEO Oct 2023'!$J$1:$BF$1,0)),NA())</f>
        <v>0.19700000000000001</v>
      </c>
      <c r="U206" s="4" cm="1">
        <f t="array" ref="U206">IFERROR(INDEX('WEO Oct 2023'!$J$2:$BG$573,MATCH($C$5&amp;$G206,'WEO Oct 2023'!$B$2:$B$573&amp;'WEO Oct 2023'!$C$2:$C$573,0),MATCH(U$8,'WEO Oct 2023'!$J$1:$BF$1,0)),NA())</f>
        <v>0.22700000000000001</v>
      </c>
      <c r="V206" s="4" cm="1">
        <f t="array" ref="V206">IFERROR(INDEX('WEO Oct 2023'!$J$2:$BG$573,MATCH($C$5&amp;$G206,'WEO Oct 2023'!$B$2:$B$573&amp;'WEO Oct 2023'!$C$2:$C$573,0),MATCH(V$8,'WEO Oct 2023'!$J$1:$BF$1,0)),NA())</f>
        <v>0.24</v>
      </c>
      <c r="W206" s="4" cm="1">
        <f t="array" ref="W206">IFERROR(INDEX('WEO Oct 2023'!$J$2:$BG$573,MATCH($C$5&amp;$G206,'WEO Oct 2023'!$B$2:$B$573&amp;'WEO Oct 2023'!$C$2:$C$573,0),MATCH(W$8,'WEO Oct 2023'!$J$1:$BF$1,0)),NA())</f>
        <v>0.246</v>
      </c>
      <c r="X206" s="4" cm="1">
        <f t="array" ref="X206">IFERROR(INDEX('WEO Oct 2023'!$J$2:$BG$573,MATCH($C$5&amp;$G206,'WEO Oct 2023'!$B$2:$B$573&amp;'WEO Oct 2023'!$C$2:$C$573,0),MATCH(X$8,'WEO Oct 2023'!$J$1:$BF$1,0)),NA())</f>
        <v>0.26300000000000001</v>
      </c>
      <c r="Y206" s="4" cm="1">
        <f t="array" ref="Y206">IFERROR(INDEX('WEO Oct 2023'!$J$2:$BG$573,MATCH($C$5&amp;$G206,'WEO Oct 2023'!$B$2:$B$573&amp;'WEO Oct 2023'!$C$2:$C$573,0),MATCH(Y$8,'WEO Oct 2023'!$J$1:$BF$1,0)),NA())</f>
        <v>0.252</v>
      </c>
      <c r="Z206" s="4" cm="1">
        <f t="array" ref="Z206">IFERROR(INDEX('WEO Oct 2023'!$J$2:$BG$573,MATCH($C$5&amp;$G206,'WEO Oct 2023'!$B$2:$B$573&amp;'WEO Oct 2023'!$C$2:$C$573,0),MATCH(Z$8,'WEO Oct 2023'!$J$1:$BF$1,0)),NA())</f>
        <v>0.25800000000000001</v>
      </c>
      <c r="AA206" s="4" cm="1">
        <f t="array" ref="AA206">IFERROR(INDEX('WEO Oct 2023'!$J$2:$BG$529,MATCH($C$5&amp;$G206,'WEO Oct 2023'!$B$2:$B$529&amp;'WEO Oct 2023'!$C$2:$C$529,0),MATCH(AA$8,'WEO Oct 2023'!$J$1:$BF$1,0)),NA())</f>
        <v>0.30299999999999999</v>
      </c>
      <c r="AB206" s="4" cm="1">
        <f t="array" ref="AB206">IFERROR(INDEX('WEO Oct 2023'!$J$2:$BG$529,MATCH($C$5&amp;$G206,'WEO Oct 2023'!$B$2:$B$529&amp;'WEO Oct 2023'!$C$2:$C$529,0),MATCH(AB$8,'WEO Oct 2023'!$J$1:$BF$1,0)),NA())</f>
        <v>0.32200000000000001</v>
      </c>
      <c r="AC206" s="4" cm="1">
        <f t="array" ref="AC206">IFERROR(INDEX('WEO Oct 2023'!$J$2:$BG$529,MATCH($C$5&amp;$G206,'WEO Oct 2023'!$B$2:$B$529&amp;'WEO Oct 2023'!$C$2:$C$529,0),MATCH(AC$8,'WEO Oct 2023'!$J$1:$BF$1,0)),NA())</f>
        <v>0.35399999999999998</v>
      </c>
      <c r="AD206" s="4" cm="1">
        <f t="array" ref="AD206">IFERROR(INDEX('WEO Oct 2023'!$J$2:$BG$529,MATCH($C$5&amp;$G206,'WEO Oct 2023'!$B$2:$B$529&amp;'WEO Oct 2023'!$C$2:$C$529,0),MATCH(AD$8,'WEO Oct 2023'!$J$1:$BF$1,0)),NA())</f>
        <v>0.378</v>
      </c>
    </row>
    <row r="207" spans="6:31" x14ac:dyDescent="0.35">
      <c r="F207" s="65" t="str">
        <f>$C$6</f>
        <v>thousands</v>
      </c>
      <c r="G207" s="4"/>
      <c r="H207" s="5">
        <f>IF($F207=$B$249,H206*1000000,IF($F207=$B$250,H206*1000,IF($F207=$B$251,H206)))</f>
        <v>133000</v>
      </c>
      <c r="I207" s="5">
        <f t="shared" ref="I207:AC207" si="154">I206*1000000</f>
        <v>139000</v>
      </c>
      <c r="J207" s="5">
        <f t="shared" si="154"/>
        <v>139000</v>
      </c>
      <c r="K207" s="5">
        <f t="shared" si="154"/>
        <v>147000</v>
      </c>
      <c r="L207" s="5">
        <f t="shared" si="154"/>
        <v>146000</v>
      </c>
      <c r="M207" s="5">
        <f t="shared" si="154"/>
        <v>159000</v>
      </c>
      <c r="N207" s="5">
        <f t="shared" si="154"/>
        <v>168000</v>
      </c>
      <c r="O207" s="5">
        <f t="shared" si="154"/>
        <v>170000</v>
      </c>
      <c r="P207" s="5">
        <f t="shared" si="154"/>
        <v>169000</v>
      </c>
      <c r="Q207" s="5">
        <f t="shared" si="154"/>
        <v>175000</v>
      </c>
      <c r="R207" s="5">
        <f t="shared" si="154"/>
        <v>183000</v>
      </c>
      <c r="S207" s="5">
        <f t="shared" si="154"/>
        <v>191000</v>
      </c>
      <c r="T207" s="5">
        <f t="shared" si="154"/>
        <v>197000</v>
      </c>
      <c r="U207" s="5">
        <f t="shared" si="154"/>
        <v>227000</v>
      </c>
      <c r="V207" s="5">
        <f t="shared" si="154"/>
        <v>240000</v>
      </c>
      <c r="W207" s="5">
        <f t="shared" si="154"/>
        <v>246000</v>
      </c>
      <c r="X207" s="5">
        <f t="shared" si="154"/>
        <v>263000</v>
      </c>
      <c r="Y207" s="5">
        <f t="shared" si="154"/>
        <v>252000</v>
      </c>
      <c r="Z207" s="5">
        <f t="shared" si="154"/>
        <v>258000</v>
      </c>
      <c r="AA207" s="5">
        <f t="shared" si="154"/>
        <v>303000</v>
      </c>
      <c r="AB207" s="5">
        <f t="shared" si="154"/>
        <v>322000</v>
      </c>
      <c r="AC207" s="5">
        <f t="shared" si="154"/>
        <v>354000</v>
      </c>
      <c r="AD207" s="5">
        <f t="shared" ref="AD207" si="155">AD206*1000000</f>
        <v>378000</v>
      </c>
    </row>
    <row r="208" spans="6:31" x14ac:dyDescent="0.35">
      <c r="F208" s="4" t="s">
        <v>180</v>
      </c>
      <c r="G208" s="4" t="s">
        <v>181</v>
      </c>
      <c r="H208" s="4" cm="1">
        <f t="array" ref="H208">IFERROR(INDEX('WEO Oct 2023'!$J$2:$BG$529,MATCH($C$5&amp;$G208,'WEO Oct 2023'!$B$2:$B$529&amp;'WEO Oct 2023'!$C$2:$C$529,0),MATCH(H$8,'WEO Oct 2023'!$J$1:$BF$1,0)),NA())</f>
        <v>7.1999999999999995E-2</v>
      </c>
      <c r="I208" s="4" cm="1">
        <f t="array" ref="I208">IFERROR(INDEX('WEO Oct 2023'!$J$2:$BG$529,MATCH($C$5&amp;$G208,'WEO Oct 2023'!$B$2:$B$529&amp;'WEO Oct 2023'!$C$2:$C$529,0),MATCH(I$8,'WEO Oct 2023'!$J$1:$BF$1,0)),NA())</f>
        <v>9.0999999999999998E-2</v>
      </c>
      <c r="J208" s="4" cm="1">
        <f t="array" ref="J208">IFERROR(INDEX('WEO Oct 2023'!$J$2:$BG$529,MATCH($C$5&amp;$G208,'WEO Oct 2023'!$B$2:$B$529&amp;'WEO Oct 2023'!$C$2:$C$529,0),MATCH(J$8,'WEO Oct 2023'!$J$1:$BF$1,0)),NA())</f>
        <v>0.10299999999999999</v>
      </c>
      <c r="K208" s="4" cm="1">
        <f t="array" ref="K208">IFERROR(INDEX('WEO Oct 2023'!$J$2:$BG$529,MATCH($C$5&amp;$G208,'WEO Oct 2023'!$B$2:$B$529&amp;'WEO Oct 2023'!$C$2:$C$529,0),MATCH(K$8,'WEO Oct 2023'!$J$1:$BF$1,0)),NA())</f>
        <v>0.112</v>
      </c>
      <c r="L208" s="4" cm="1">
        <f t="array" ref="L208">IFERROR(INDEX('WEO Oct 2023'!$J$2:$BG$529,MATCH($C$5&amp;$G208,'WEO Oct 2023'!$B$2:$B$529&amp;'WEO Oct 2023'!$C$2:$C$529,0),MATCH(L$8,'WEO Oct 2023'!$J$1:$BF$1,0)),NA())</f>
        <v>0.11</v>
      </c>
      <c r="M208" s="4" cm="1">
        <f t="array" ref="M208">IFERROR(INDEX('WEO Oct 2023'!$J$2:$BG$529,MATCH($C$5&amp;$G208,'WEO Oct 2023'!$B$2:$B$529&amp;'WEO Oct 2023'!$C$2:$C$529,0),MATCH(M$8,'WEO Oct 2023'!$J$1:$BF$1,0)),NA())</f>
        <v>0.13300000000000001</v>
      </c>
      <c r="N208" s="4" cm="1">
        <f t="array" ref="N208">IFERROR(INDEX('WEO Oct 2023'!$J$2:$BG$573,MATCH($C$5&amp;$G208,'WEO Oct 2023'!$B$2:$B$573&amp;'WEO Oct 2023'!$C$2:$C$573,0),MATCH(N$8,'WEO Oct 2023'!$J$1:$BF$1,0)),NA())</f>
        <v>0.14399999999999999</v>
      </c>
      <c r="O208" s="4" cm="1">
        <f t="array" ref="O208">IFERROR(INDEX('WEO Oct 2023'!$J$2:$BG$573,MATCH($C$5&amp;$G208,'WEO Oct 2023'!$B$2:$B$573&amp;'WEO Oct 2023'!$C$2:$C$573,0),MATCH(O$8,'WEO Oct 2023'!$J$1:$BF$1,0)),NA())</f>
        <v>0.13400000000000001</v>
      </c>
      <c r="P208" s="4" cm="1">
        <f t="array" ref="P208">IFERROR(INDEX('WEO Oct 2023'!$J$2:$BG$573,MATCH($C$5&amp;$G208,'WEO Oct 2023'!$B$2:$B$573&amp;'WEO Oct 2023'!$C$2:$C$573,0),MATCH(P$8,'WEO Oct 2023'!$J$1:$BF$1,0)),NA())</f>
        <v>0.156</v>
      </c>
      <c r="Q208" s="4" cm="1">
        <f t="array" ref="Q208">IFERROR(INDEX('WEO Oct 2023'!$J$2:$BG$573,MATCH($C$5&amp;$G208,'WEO Oct 2023'!$B$2:$B$573&amp;'WEO Oct 2023'!$C$2:$C$573,0),MATCH(Q$8,'WEO Oct 2023'!$J$1:$BF$1,0)),NA())</f>
        <v>0.18099999999999999</v>
      </c>
      <c r="R208" s="4" cm="1">
        <f t="array" ref="R208">IFERROR(INDEX('WEO Oct 2023'!$J$2:$BG$573,MATCH($C$5&amp;$G208,'WEO Oct 2023'!$B$2:$B$573&amp;'WEO Oct 2023'!$C$2:$C$573,0),MATCH(R$8,'WEO Oct 2023'!$J$1:$BF$1,0)),NA())</f>
        <v>0.19</v>
      </c>
      <c r="S208" s="4" cm="1">
        <f t="array" ref="S208">IFERROR(INDEX('WEO Oct 2023'!$J$2:$BG$573,MATCH($C$5&amp;$G208,'WEO Oct 2023'!$B$2:$B$573&amp;'WEO Oct 2023'!$C$2:$C$573,0),MATCH(S$8,'WEO Oct 2023'!$J$1:$BF$1,0)),NA())</f>
        <v>0.185</v>
      </c>
      <c r="T208" s="4" cm="1">
        <f t="array" ref="T208">IFERROR(INDEX('WEO Oct 2023'!$J$2:$BG$573,MATCH($C$5&amp;$G208,'WEO Oct 2023'!$B$2:$B$573&amp;'WEO Oct 2023'!$C$2:$C$573,0),MATCH(T$8,'WEO Oct 2023'!$J$1:$BF$1,0)),NA())</f>
        <v>0.17799999999999999</v>
      </c>
      <c r="U208" s="4" cm="1">
        <f t="array" ref="U208">IFERROR(INDEX('WEO Oct 2023'!$J$2:$BG$573,MATCH($C$5&amp;$G208,'WEO Oct 2023'!$B$2:$B$573&amp;'WEO Oct 2023'!$C$2:$C$573,0),MATCH(U$8,'WEO Oct 2023'!$J$1:$BF$1,0)),NA())</f>
        <v>0.17100000000000001</v>
      </c>
      <c r="V208" s="4" cm="1">
        <f t="array" ref="V208">IFERROR(INDEX('WEO Oct 2023'!$J$2:$BG$573,MATCH($C$5&amp;$G208,'WEO Oct 2023'!$B$2:$B$573&amp;'WEO Oct 2023'!$C$2:$C$573,0),MATCH(V$8,'WEO Oct 2023'!$J$1:$BF$1,0)),NA())</f>
        <v>0.17899999999999999</v>
      </c>
      <c r="W208" s="4" cm="1">
        <f t="array" ref="W208">IFERROR(INDEX('WEO Oct 2023'!$J$2:$BG$573,MATCH($C$5&amp;$G208,'WEO Oct 2023'!$B$2:$B$573&amp;'WEO Oct 2023'!$C$2:$C$573,0),MATCH(W$8,'WEO Oct 2023'!$J$1:$BF$1,0)),NA())</f>
        <v>0.188</v>
      </c>
      <c r="X208" s="4" cm="1">
        <f t="array" ref="X208">IFERROR(INDEX('WEO Oct 2023'!$J$2:$BG$573,MATCH($C$5&amp;$G208,'WEO Oct 2023'!$B$2:$B$573&amp;'WEO Oct 2023'!$C$2:$C$573,0),MATCH(X$8,'WEO Oct 2023'!$J$1:$BF$1,0)),NA())</f>
        <v>0.19600000000000001</v>
      </c>
      <c r="Y208" s="4" cm="1">
        <f t="array" ref="Y208">IFERROR(INDEX('WEO Oct 2023'!$J$2:$BG$573,MATCH($C$5&amp;$G208,'WEO Oct 2023'!$B$2:$B$573&amp;'WEO Oct 2023'!$C$2:$C$573,0),MATCH(Y$8,'WEO Oct 2023'!$J$1:$BF$1,0)),NA())</f>
        <v>0.17499999999999999</v>
      </c>
      <c r="Z208" s="4" cm="1">
        <f t="array" ref="Z208">IFERROR(INDEX('WEO Oct 2023'!$J$2:$BG$573,MATCH($C$5&amp;$G208,'WEO Oct 2023'!$B$2:$B$573&amp;'WEO Oct 2023'!$C$2:$C$573,0),MATCH(Z$8,'WEO Oct 2023'!$J$1:$BF$1,0)),NA())</f>
        <v>0.17799999999999999</v>
      </c>
      <c r="AA208" s="4" cm="1">
        <f t="array" ref="AA208">IFERROR(INDEX('WEO Oct 2023'!$J$2:$BG$529,MATCH($C$5&amp;$G208,'WEO Oct 2023'!$B$2:$B$529&amp;'WEO Oct 2023'!$C$2:$C$529,0),MATCH(AA$8,'WEO Oct 2023'!$J$1:$BF$1,0)),NA())</f>
        <v>0.22800000000000001</v>
      </c>
      <c r="AB208" s="4" cm="1">
        <f t="array" ref="AB208">IFERROR(INDEX('WEO Oct 2023'!$J$2:$BG$529,MATCH($C$5&amp;$G208,'WEO Oct 2023'!$B$2:$B$529&amp;'WEO Oct 2023'!$C$2:$C$529,0),MATCH(AB$8,'WEO Oct 2023'!$J$1:$BF$1,0)),NA())</f>
        <v>0.224</v>
      </c>
      <c r="AC208" s="4" cm="1">
        <f t="array" ref="AC208">IFERROR(INDEX('WEO Oct 2023'!$J$2:$BG$529,MATCH($C$5&amp;$G208,'WEO Oct 2023'!$B$2:$B$529&amp;'WEO Oct 2023'!$C$2:$C$529,0),MATCH(AC$8,'WEO Oct 2023'!$J$1:$BF$1,0)),NA())</f>
        <v>0.246</v>
      </c>
      <c r="AD208" s="4" cm="1">
        <f t="array" ref="AD208">IFERROR(INDEX('WEO Oct 2023'!$J$2:$BG$529,MATCH($C$5&amp;$G208,'WEO Oct 2023'!$B$2:$B$529&amp;'WEO Oct 2023'!$C$2:$C$529,0),MATCH(AD$8,'WEO Oct 2023'!$J$1:$BF$1,0)),NA())</f>
        <v>0.26</v>
      </c>
    </row>
    <row r="209" spans="3:30" x14ac:dyDescent="0.35">
      <c r="F209" s="4" t="s">
        <v>182</v>
      </c>
      <c r="G209" s="4"/>
      <c r="H209" s="4">
        <f>H206/H208</f>
        <v>1.8472222222222225</v>
      </c>
      <c r="I209" s="4">
        <f t="shared" ref="I209:AC209" si="156">I206/I208</f>
        <v>1.5274725274725276</v>
      </c>
      <c r="J209" s="4">
        <f t="shared" si="156"/>
        <v>1.3495145631067964</v>
      </c>
      <c r="K209" s="4">
        <f t="shared" si="156"/>
        <v>1.3125</v>
      </c>
      <c r="L209" s="4">
        <f t="shared" si="156"/>
        <v>1.3272727272727272</v>
      </c>
      <c r="M209" s="4">
        <f t="shared" si="156"/>
        <v>1.1954887218045112</v>
      </c>
      <c r="N209" s="4">
        <f t="shared" si="156"/>
        <v>1.1666666666666667</v>
      </c>
      <c r="O209" s="4">
        <f t="shared" si="156"/>
        <v>1.2686567164179106</v>
      </c>
      <c r="P209" s="4">
        <f t="shared" si="156"/>
        <v>1.0833333333333335</v>
      </c>
      <c r="Q209" s="4">
        <f t="shared" si="156"/>
        <v>0.96685082872928174</v>
      </c>
      <c r="R209" s="4">
        <f t="shared" si="156"/>
        <v>0.9631578947368421</v>
      </c>
      <c r="S209" s="4">
        <f t="shared" si="156"/>
        <v>1.0324324324324325</v>
      </c>
      <c r="T209" s="4">
        <f t="shared" si="156"/>
        <v>1.106741573033708</v>
      </c>
      <c r="U209" s="4">
        <f t="shared" si="156"/>
        <v>1.327485380116959</v>
      </c>
      <c r="V209" s="4">
        <f t="shared" si="156"/>
        <v>1.3407821229050279</v>
      </c>
      <c r="W209" s="4">
        <f t="shared" si="156"/>
        <v>1.3085106382978724</v>
      </c>
      <c r="X209" s="4">
        <f t="shared" si="156"/>
        <v>1.3418367346938775</v>
      </c>
      <c r="Y209" s="4">
        <f t="shared" si="156"/>
        <v>1.4400000000000002</v>
      </c>
      <c r="Z209" s="4">
        <f t="shared" si="156"/>
        <v>1.4494382022471912</v>
      </c>
      <c r="AA209" s="4">
        <f t="shared" si="156"/>
        <v>1.3289473684210527</v>
      </c>
      <c r="AB209" s="4">
        <f t="shared" si="156"/>
        <v>1.4375</v>
      </c>
      <c r="AC209" s="4">
        <f t="shared" si="156"/>
        <v>1.4390243902439024</v>
      </c>
      <c r="AD209" s="4">
        <f t="shared" ref="AD209" si="157">AD206/AD208</f>
        <v>1.4538461538461538</v>
      </c>
    </row>
    <row r="210" spans="3:30" x14ac:dyDescent="0.35">
      <c r="C210" s="28"/>
      <c r="F210" s="4" t="s">
        <v>183</v>
      </c>
      <c r="G210" s="4"/>
      <c r="H210" s="5">
        <f>IFERROR(INDEX('WDI GNI'!$E$6:$BO$271,MATCH($C$5,'WDI GNI'!$B$6:$B$271,0),MATCH(H$8,'WDI GNI'!$E$5:$BO$5,0)),NA())</f>
        <v>212887000</v>
      </c>
      <c r="I210" s="5">
        <f>IFERROR(INDEX('WDI GNI'!$E$6:$BO$271,MATCH($C$5,'WDI GNI'!$B$6:$B$271,0),MATCH(I$8,'WDI GNI'!$E$5:$BO$5,0)),NA())</f>
        <v>210071000</v>
      </c>
      <c r="J210" s="5">
        <f>IFERROR(INDEX('WDI GNI'!$E$6:$BO$271,MATCH($C$5,'WDI GNI'!$B$6:$B$271,0),MATCH(J$8,'WDI GNI'!$E$5:$BO$5,0)),NA())</f>
        <v>203180500</v>
      </c>
      <c r="K210" s="5">
        <f>IFERROR(INDEX('WDI GNI'!$E$6:$BO$271,MATCH($C$5,'WDI GNI'!$B$6:$B$271,0),MATCH(K$8,'WDI GNI'!$E$5:$BO$5,0)),NA())</f>
        <v>208246900</v>
      </c>
      <c r="L210" s="5">
        <f>IFERROR(INDEX('WDI GNI'!$E$6:$BO$271,MATCH($C$5,'WDI GNI'!$B$6:$B$271,0),MATCH(L$8,'WDI GNI'!$E$5:$BO$5,0)),NA())</f>
        <v>205276000</v>
      </c>
      <c r="M210" s="5">
        <f>IFERROR(INDEX('WDI GNI'!$E$6:$BO$271,MATCH($C$5,'WDI GNI'!$B$6:$B$271,0),MATCH(M$8,'WDI GNI'!$E$5:$BO$5,0)),NA())</f>
        <v>226225000</v>
      </c>
      <c r="N210" s="5">
        <f>IFERROR(INDEX('WDI GNI'!$E$6:$BO$271,MATCH($C$5,'WDI GNI'!$B$6:$B$271,0),MATCH(N$8,'WDI GNI'!$E$5:$BO$5,0)),NA())</f>
        <v>244800000</v>
      </c>
      <c r="O210" s="5">
        <f>IFERROR(INDEX('WDI GNI'!$E$6:$BO$271,MATCH($C$5,'WDI GNI'!$B$6:$B$271,0),MATCH(O$8,'WDI GNI'!$E$5:$BO$5,0)),NA())</f>
        <v>234312800</v>
      </c>
      <c r="P210" s="5">
        <f>IFERROR(INDEX('WDI GNI'!$E$6:$BO$271,MATCH($C$5,'WDI GNI'!$B$6:$B$271,0),MATCH(P$8,'WDI GNI'!$E$5:$BO$5,0)),NA())</f>
        <v>248330000</v>
      </c>
      <c r="Q210" s="5">
        <f>IFERROR(INDEX('WDI GNI'!$E$6:$BO$271,MATCH($C$5,'WDI GNI'!$B$6:$B$271,0),MATCH(Q$8,'WDI GNI'!$E$5:$BO$5,0)),NA())</f>
        <v>244136000</v>
      </c>
      <c r="R210" s="5">
        <f>IFERROR(INDEX('WDI GNI'!$E$6:$BO$271,MATCH($C$5,'WDI GNI'!$B$6:$B$271,0),MATCH(R$8,'WDI GNI'!$E$5:$BO$5,0)),NA())</f>
        <v>277553000</v>
      </c>
      <c r="S210" s="5">
        <f>IFERROR(INDEX('WDI GNI'!$E$6:$BO$271,MATCH($C$5,'WDI GNI'!$B$6:$B$271,0),MATCH(S$8,'WDI GNI'!$E$5:$BO$5,0)),NA())</f>
        <v>314809000</v>
      </c>
      <c r="T210" s="5">
        <f>IFERROR(INDEX('WDI GNI'!$E$6:$BO$271,MATCH($C$5,'WDI GNI'!$B$6:$B$271,0),MATCH(T$8,'WDI GNI'!$E$5:$BO$5,0)),NA())</f>
        <v>373064000</v>
      </c>
      <c r="U210" s="5">
        <f>IFERROR(INDEX('WDI GNI'!$E$6:$BO$271,MATCH($C$5,'WDI GNI'!$B$6:$B$271,0),MATCH(U$8,'WDI GNI'!$E$5:$BO$5,0)),NA())</f>
        <v>467750000</v>
      </c>
      <c r="V210" s="5">
        <f>IFERROR(INDEX('WDI GNI'!$E$6:$BO$271,MATCH($C$5,'WDI GNI'!$B$6:$B$271,0),MATCH(V$8,'WDI GNI'!$E$5:$BO$5,0)),NA())</f>
        <v>427980000</v>
      </c>
      <c r="W210" s="5">
        <f>IFERROR(INDEX('WDI GNI'!$E$6:$BO$271,MATCH($C$5,'WDI GNI'!$B$6:$B$271,0),MATCH(W$8,'WDI GNI'!$E$5:$BO$5,0)),NA())</f>
        <v>469200000</v>
      </c>
      <c r="X210" s="5">
        <f>IFERROR(INDEX('WDI GNI'!$E$6:$BO$271,MATCH($C$5,'WDI GNI'!$B$6:$B$271,0),MATCH(X$8,'WDI GNI'!$E$5:$BO$5,0)),NA())</f>
        <v>490942000</v>
      </c>
      <c r="Y210" s="5">
        <f>IFERROR(INDEX('WDI GNI'!$E$6:$BO$271,MATCH($C$5,'WDI GNI'!$B$6:$B$271,0),MATCH(Y$8,'WDI GNI'!$E$5:$BO$5,0)),NA())</f>
        <v>532419000</v>
      </c>
      <c r="Z210" s="5">
        <f>IFERROR(INDEX('WDI GNI'!$E$6:$BO$271,MATCH($C$5,'WDI GNI'!$B$6:$B$271,0),MATCH(Z$8,'WDI GNI'!$E$5:$BO$5,0)),NA())</f>
        <v>485609000</v>
      </c>
      <c r="AA210" s="5">
        <f>IFERROR(INDEX('WDI GNI'!$E$6:$BO$271,MATCH($C$5,'WDI GNI'!$B$6:$B$271,0),MATCH(AA$8,'WDI GNI'!$E$5:$BO$5,0)),NA())</f>
        <v>528000000</v>
      </c>
      <c r="AB210" s="5">
        <f>IFERROR(INDEX('WDI GNI'!$E$6:$BO$271,MATCH($C$5,'WDI GNI'!$B$6:$B$271,0),MATCH(AB$8,'WDI GNI'!$E$5:$BO$5,0)),NA())</f>
        <v>615830741.61485898</v>
      </c>
      <c r="AC210" s="85">
        <f>(AC206*$G$231)*1000000000</f>
        <v>677031312.21012449</v>
      </c>
      <c r="AD210" s="85">
        <f>(AD206*$G$231)*1000000000</f>
        <v>722931740.15657353</v>
      </c>
    </row>
    <row r="211" spans="3:30" x14ac:dyDescent="0.35">
      <c r="C211" s="28"/>
      <c r="F211" s="65" t="str">
        <f>$C$6</f>
        <v>thousands</v>
      </c>
      <c r="G211" s="4"/>
      <c r="H211" s="5">
        <f>IF($F211=$B$249,H210/1000,IF($F211=$B$250,H210*1000000,IF($F211=$B$251,H210/1000000000)))</f>
        <v>212887</v>
      </c>
      <c r="I211" s="5">
        <f t="shared" ref="I211:AC211" si="158">IF($F211=$B$249,I210/1000,IF($F211=$B$250,I210*1000000,IF($F211=$B$251,I210/1000000000)))</f>
        <v>210071</v>
      </c>
      <c r="J211" s="5">
        <f t="shared" si="158"/>
        <v>203180.5</v>
      </c>
      <c r="K211" s="5">
        <f t="shared" si="158"/>
        <v>208246.9</v>
      </c>
      <c r="L211" s="5">
        <f t="shared" si="158"/>
        <v>205276</v>
      </c>
      <c r="M211" s="5">
        <f t="shared" si="158"/>
        <v>226225</v>
      </c>
      <c r="N211" s="5">
        <f t="shared" si="158"/>
        <v>244800</v>
      </c>
      <c r="O211" s="5">
        <f t="shared" si="158"/>
        <v>234312.8</v>
      </c>
      <c r="P211" s="5">
        <f t="shared" si="158"/>
        <v>248330</v>
      </c>
      <c r="Q211" s="5">
        <f t="shared" si="158"/>
        <v>244136</v>
      </c>
      <c r="R211" s="5">
        <f t="shared" si="158"/>
        <v>277553</v>
      </c>
      <c r="S211" s="5">
        <f t="shared" si="158"/>
        <v>314809</v>
      </c>
      <c r="T211" s="5">
        <f t="shared" si="158"/>
        <v>373064</v>
      </c>
      <c r="U211" s="5">
        <f t="shared" si="158"/>
        <v>467750</v>
      </c>
      <c r="V211" s="5">
        <f t="shared" si="158"/>
        <v>427980</v>
      </c>
      <c r="W211" s="5">
        <f t="shared" si="158"/>
        <v>469200</v>
      </c>
      <c r="X211" s="5">
        <f t="shared" si="158"/>
        <v>490942</v>
      </c>
      <c r="Y211" s="5">
        <f t="shared" si="158"/>
        <v>532419</v>
      </c>
      <c r="Z211" s="5">
        <f t="shared" si="158"/>
        <v>485609</v>
      </c>
      <c r="AA211" s="5">
        <f t="shared" si="158"/>
        <v>528000</v>
      </c>
      <c r="AB211" s="5">
        <f t="shared" si="158"/>
        <v>615830.74161485897</v>
      </c>
      <c r="AC211" s="5">
        <f t="shared" si="158"/>
        <v>677031.31221012445</v>
      </c>
      <c r="AD211" s="5">
        <f t="shared" ref="AD211" si="159">IF($F211=$B$249,AD210/1000,IF($F211=$B$250,AD210*1000000,IF($F211=$B$251,AD210/1000000000)))</f>
        <v>722931.74015657348</v>
      </c>
    </row>
    <row r="212" spans="3:30" x14ac:dyDescent="0.35">
      <c r="C212" s="28"/>
      <c r="F212" s="65" t="s">
        <v>184</v>
      </c>
      <c r="G212" s="4"/>
      <c r="H212" s="56">
        <f>H211/H207</f>
        <v>1.6006541353383459</v>
      </c>
      <c r="I212" s="56">
        <f t="shared" ref="I212:AC212" si="160">I211/I207</f>
        <v>1.5113021582733812</v>
      </c>
      <c r="J212" s="56">
        <f t="shared" si="160"/>
        <v>1.4617302158273382</v>
      </c>
      <c r="K212" s="56">
        <f t="shared" si="160"/>
        <v>1.4166455782312926</v>
      </c>
      <c r="L212" s="56">
        <f t="shared" si="160"/>
        <v>1.4059999999999999</v>
      </c>
      <c r="M212" s="56">
        <f t="shared" si="160"/>
        <v>1.4227987421383648</v>
      </c>
      <c r="N212" s="56">
        <f t="shared" si="160"/>
        <v>1.4571428571428571</v>
      </c>
      <c r="O212" s="56">
        <f t="shared" si="160"/>
        <v>1.378310588235294</v>
      </c>
      <c r="P212" s="56">
        <f t="shared" si="160"/>
        <v>1.4694082840236686</v>
      </c>
      <c r="Q212" s="56">
        <f t="shared" si="160"/>
        <v>1.3950628571428572</v>
      </c>
      <c r="R212" s="56">
        <f t="shared" si="160"/>
        <v>1.5166830601092895</v>
      </c>
      <c r="S212" s="56">
        <f t="shared" si="160"/>
        <v>1.6482146596858638</v>
      </c>
      <c r="T212" s="56">
        <f t="shared" si="160"/>
        <v>1.8937258883248731</v>
      </c>
      <c r="U212" s="56">
        <f t="shared" si="160"/>
        <v>2.0605726872246697</v>
      </c>
      <c r="V212" s="56">
        <f t="shared" si="160"/>
        <v>1.78325</v>
      </c>
      <c r="W212" s="56">
        <f t="shared" si="160"/>
        <v>1.9073170731707316</v>
      </c>
      <c r="X212" s="56">
        <f t="shared" si="160"/>
        <v>1.8666996197718631</v>
      </c>
      <c r="Y212" s="56">
        <f t="shared" si="160"/>
        <v>2.1127738095238096</v>
      </c>
      <c r="Z212" s="56">
        <f t="shared" si="160"/>
        <v>1.8822054263565891</v>
      </c>
      <c r="AA212" s="56">
        <f t="shared" si="160"/>
        <v>1.7425742574257426</v>
      </c>
      <c r="AB212" s="56">
        <f t="shared" si="160"/>
        <v>1.9125178311020465</v>
      </c>
      <c r="AC212" s="56">
        <f t="shared" si="160"/>
        <v>1.9125178311020465</v>
      </c>
      <c r="AD212" s="56">
        <f t="shared" ref="AD212" si="161">AD211/AD207</f>
        <v>1.9125178311020463</v>
      </c>
    </row>
    <row r="213" spans="3:30" x14ac:dyDescent="0.35">
      <c r="C213" s="28"/>
      <c r="F213" s="65" t="s">
        <v>1368</v>
      </c>
      <c r="G213" s="4"/>
      <c r="H213" s="86">
        <f t="shared" ref="H213:O213" si="162">(H210/1000000000)/H209</f>
        <v>0.11524709774436089</v>
      </c>
      <c r="I213" s="86">
        <f t="shared" si="162"/>
        <v>0.1375284964028777</v>
      </c>
      <c r="J213" s="86">
        <f t="shared" si="162"/>
        <v>0.15055821223021582</v>
      </c>
      <c r="K213" s="86">
        <f t="shared" si="162"/>
        <v>0.15866430476190477</v>
      </c>
      <c r="L213" s="86">
        <f t="shared" si="162"/>
        <v>0.15465999999999999</v>
      </c>
      <c r="M213" s="86">
        <f t="shared" si="162"/>
        <v>0.18923223270440254</v>
      </c>
      <c r="N213" s="86">
        <f t="shared" si="162"/>
        <v>0.20982857142857142</v>
      </c>
      <c r="O213" s="86">
        <f t="shared" si="162"/>
        <v>0.18469361882352939</v>
      </c>
      <c r="P213" s="86">
        <f>(P210/1000000000)/P209</f>
        <v>0.22922769230769227</v>
      </c>
      <c r="Q213" s="86">
        <f t="shared" ref="Q213:AC213" si="163">(Q210/1000000000)/Q209</f>
        <v>0.25250637714285712</v>
      </c>
      <c r="R213" s="86">
        <f t="shared" si="163"/>
        <v>0.28816978142076505</v>
      </c>
      <c r="S213" s="86">
        <f t="shared" si="163"/>
        <v>0.30491971204188478</v>
      </c>
      <c r="T213" s="86">
        <f t="shared" si="163"/>
        <v>0.33708320812182735</v>
      </c>
      <c r="U213" s="86">
        <f t="shared" si="163"/>
        <v>0.3523579295154185</v>
      </c>
      <c r="V213" s="86">
        <f t="shared" si="163"/>
        <v>0.31920175000000006</v>
      </c>
      <c r="W213" s="86">
        <f t="shared" si="163"/>
        <v>0.35857560975609754</v>
      </c>
      <c r="X213" s="86">
        <f t="shared" si="163"/>
        <v>0.36587312547528517</v>
      </c>
      <c r="Y213" s="86">
        <f t="shared" si="163"/>
        <v>0.36973541666666659</v>
      </c>
      <c r="Z213" s="86">
        <f t="shared" si="163"/>
        <v>0.33503256589147284</v>
      </c>
      <c r="AA213" s="86">
        <f t="shared" si="163"/>
        <v>0.39730693069306933</v>
      </c>
      <c r="AB213" s="86">
        <f t="shared" si="163"/>
        <v>0.42840399416685843</v>
      </c>
      <c r="AC213" s="86">
        <f t="shared" si="163"/>
        <v>0.47047938645110349</v>
      </c>
      <c r="AD213" s="86">
        <f t="shared" ref="AD213" si="164">(AD210/1000000000)/AD209</f>
        <v>0.49725463608653209</v>
      </c>
    </row>
    <row r="214" spans="3:30" x14ac:dyDescent="0.35">
      <c r="C214" s="28"/>
      <c r="F214" s="65" t="s">
        <v>1372</v>
      </c>
      <c r="G214" s="4"/>
      <c r="H214" s="86"/>
      <c r="I214" s="86"/>
      <c r="J214" s="86"/>
      <c r="K214" s="86"/>
      <c r="L214" s="86"/>
      <c r="M214" s="86"/>
      <c r="N214" s="96">
        <f>N210/(N221*1000000)</f>
        <v>2472.7272727272725</v>
      </c>
      <c r="O214" s="96">
        <f t="shared" ref="O214:AD214" si="165">O210/(O221*1000000)</f>
        <v>2319.9287128712872</v>
      </c>
      <c r="P214" s="96">
        <f t="shared" si="165"/>
        <v>2410.970873786408</v>
      </c>
      <c r="Q214" s="96">
        <f t="shared" si="165"/>
        <v>2325.1047619047617</v>
      </c>
      <c r="R214" s="96">
        <f t="shared" si="165"/>
        <v>2618.4245283018868</v>
      </c>
      <c r="S214" s="96">
        <f t="shared" si="165"/>
        <v>2914.8981481481483</v>
      </c>
      <c r="T214" s="96">
        <f t="shared" si="165"/>
        <v>3422.6055045871558</v>
      </c>
      <c r="U214" s="96">
        <f t="shared" si="165"/>
        <v>4213.9639639639636</v>
      </c>
      <c r="V214" s="96">
        <f t="shared" si="165"/>
        <v>3787.4336283185839</v>
      </c>
      <c r="W214" s="96">
        <f t="shared" si="165"/>
        <v>4115.7894736842109</v>
      </c>
      <c r="X214" s="96">
        <f t="shared" si="165"/>
        <v>4232.2586206896549</v>
      </c>
      <c r="Y214" s="96">
        <f t="shared" si="165"/>
        <v>4512.0254237288136</v>
      </c>
      <c r="Z214" s="96">
        <f t="shared" si="165"/>
        <v>4080.747899159664</v>
      </c>
      <c r="AA214" s="96">
        <f t="shared" si="165"/>
        <v>4363.636363636364</v>
      </c>
      <c r="AB214" s="96">
        <f t="shared" si="165"/>
        <v>5006.7539968687724</v>
      </c>
      <c r="AC214" s="97">
        <f t="shared" si="165"/>
        <v>5416.250497680996</v>
      </c>
      <c r="AD214" s="97">
        <f t="shared" si="165"/>
        <v>5692.3759067446736</v>
      </c>
    </row>
    <row r="215" spans="3:30" x14ac:dyDescent="0.35">
      <c r="C215" s="28"/>
      <c r="F215" s="65" t="s">
        <v>1374</v>
      </c>
      <c r="G215" s="4"/>
      <c r="H215" s="5"/>
      <c r="I215" s="5"/>
      <c r="J215" s="5"/>
      <c r="K215" s="5"/>
      <c r="L215" s="5"/>
      <c r="M215" s="5"/>
      <c r="N215" s="5"/>
      <c r="O215" s="5"/>
      <c r="P215" s="5">
        <f>P214/P209</f>
        <v>2225.5115758028378</v>
      </c>
      <c r="Q215" s="5">
        <f>Q214/Q209</f>
        <v>2404.8226394557823</v>
      </c>
      <c r="R215" s="5">
        <f t="shared" ref="R215:AC215" si="166">R214/R209</f>
        <v>2718.582843592123</v>
      </c>
      <c r="S215" s="5">
        <f t="shared" si="166"/>
        <v>2823.3306670544889</v>
      </c>
      <c r="T215" s="5">
        <f t="shared" si="166"/>
        <v>3092.506496530526</v>
      </c>
      <c r="U215" s="5">
        <f t="shared" si="166"/>
        <v>3174.3957614001665</v>
      </c>
      <c r="V215" s="5">
        <f t="shared" si="166"/>
        <v>2824.7942477876109</v>
      </c>
      <c r="W215" s="5">
        <f t="shared" si="166"/>
        <v>3145.4000855798031</v>
      </c>
      <c r="X215" s="5">
        <f t="shared" si="166"/>
        <v>3154.0786678903892</v>
      </c>
      <c r="Y215" s="5">
        <f t="shared" si="166"/>
        <v>3133.3509887005648</v>
      </c>
      <c r="Z215" s="5">
        <f t="shared" si="166"/>
        <v>2815.3997133737212</v>
      </c>
      <c r="AA215" s="94">
        <f t="shared" si="166"/>
        <v>3283.5283528352838</v>
      </c>
      <c r="AB215" s="94">
        <f t="shared" si="166"/>
        <v>3482.959302169581</v>
      </c>
      <c r="AC215" s="94">
        <f t="shared" si="166"/>
        <v>3763.835091608828</v>
      </c>
    </row>
    <row r="216" spans="3:30" x14ac:dyDescent="0.35">
      <c r="C216" s="28"/>
      <c r="F216" s="4" t="s">
        <v>185</v>
      </c>
      <c r="G216" s="4" t="s">
        <v>186</v>
      </c>
      <c r="H216" s="4" cm="1">
        <f t="array" ref="H216">IFERROR(INDEX('WEO Oct 2023'!$J$2:$BG$529,MATCH($C$5&amp;$G216,'WEO Oct 2023'!$B$2:$B$529&amp;'WEO Oct 2023'!$C$2:$C$529,0),MATCH(H$8,'WEO Oct 2023'!$J$1:$BF$1,0)),NA())</f>
        <v>0.13300000000000001</v>
      </c>
      <c r="I216" s="4" cm="1">
        <f t="array" ref="I216">IFERROR(INDEX('WEO Oct 2023'!$J$2:$BG$529,MATCH($C$5&amp;$G216,'WEO Oct 2023'!$B$2:$B$529&amp;'WEO Oct 2023'!$C$2:$C$529,0),MATCH(I$8,'WEO Oct 2023'!$J$1:$BF$1,0)),NA())</f>
        <v>0.125</v>
      </c>
      <c r="J216" s="4" cm="1">
        <f t="array" ref="J216">IFERROR(INDEX('WEO Oct 2023'!$J$2:$BG$529,MATCH($C$5&amp;$G216,'WEO Oct 2023'!$B$2:$B$529&amp;'WEO Oct 2023'!$C$2:$C$529,0),MATCH(J$8,'WEO Oct 2023'!$J$1:$BF$1,0)),NA())</f>
        <v>0.14699999999999999</v>
      </c>
      <c r="K216" s="4" cm="1">
        <f t="array" ref="K216">IFERROR(INDEX('WEO Oct 2023'!$J$2:$BG$529,MATCH($C$5&amp;$G216,'WEO Oct 2023'!$B$2:$B$529&amp;'WEO Oct 2023'!$C$2:$C$529,0),MATCH(K$8,'WEO Oct 2023'!$J$1:$BF$1,0)),NA())</f>
        <v>0.14299999999999999</v>
      </c>
      <c r="L216" s="4" cm="1">
        <f t="array" ref="L216">IFERROR(INDEX('WEO Oct 2023'!$J$2:$BG$529,MATCH($C$5&amp;$G216,'WEO Oct 2023'!$B$2:$B$529&amp;'WEO Oct 2023'!$C$2:$C$529,0),MATCH(L$8,'WEO Oct 2023'!$J$1:$BF$1,0)),NA())</f>
        <v>0.123</v>
      </c>
      <c r="M216" s="4" cm="1">
        <f t="array" ref="M216">IFERROR(INDEX('WEO Oct 2023'!$J$2:$BG$529,MATCH($C$5&amp;$G216,'WEO Oct 2023'!$B$2:$B$529&amp;'WEO Oct 2023'!$C$2:$C$529,0),MATCH(M$8,'WEO Oct 2023'!$J$1:$BF$1,0)),NA())</f>
        <v>0.128</v>
      </c>
      <c r="N216" s="4" cm="1">
        <f t="array" ref="N216">IFERROR(INDEX('WEO Oct 2023'!$J$2:$BG$573,MATCH($C$5&amp;$G216,'WEO Oct 2023'!$B$2:$B$573&amp;'WEO Oct 2023'!$C$2:$C$573,0),MATCH(N$8,'WEO Oct 2023'!$J$1:$BF$1,0)),NA())</f>
        <v>0.13900000000000001</v>
      </c>
      <c r="O216" s="4" cm="1">
        <f t="array" ref="O216">IFERROR(INDEX('WEO Oct 2023'!$J$2:$BG$573,MATCH($C$5&amp;$G216,'WEO Oct 2023'!$B$2:$B$573&amp;'WEO Oct 2023'!$C$2:$C$573,0),MATCH(O$8,'WEO Oct 2023'!$J$1:$BF$1,0)),NA())</f>
        <v>0.13400000000000001</v>
      </c>
      <c r="P216" s="4" cm="1">
        <f t="array" ref="P216">IFERROR(INDEX('WEO Oct 2023'!$J$2:$BG$573,MATCH($C$5&amp;$G216,'WEO Oct 2023'!$B$2:$B$573&amp;'WEO Oct 2023'!$C$2:$C$573,0),MATCH(P$8,'WEO Oct 2023'!$J$1:$BF$1,0)),NA())</f>
        <v>0.13700000000000001</v>
      </c>
      <c r="Q216" s="4" cm="1">
        <f t="array" ref="Q216">IFERROR(INDEX('WEO Oct 2023'!$J$2:$BG$573,MATCH($C$5&amp;$G216,'WEO Oct 2023'!$B$2:$B$573&amp;'WEO Oct 2023'!$C$2:$C$573,0),MATCH(Q$8,'WEO Oct 2023'!$J$1:$BF$1,0)),NA())</f>
        <v>0.154</v>
      </c>
      <c r="R216" s="4" cm="1">
        <f t="array" ref="R216">IFERROR(INDEX('WEO Oct 2023'!$J$2:$BG$573,MATCH($C$5&amp;$G216,'WEO Oct 2023'!$B$2:$B$573&amp;'WEO Oct 2023'!$C$2:$C$573,0),MATCH(R$8,'WEO Oct 2023'!$J$1:$BF$1,0)),NA())</f>
        <v>0.16800000000000001</v>
      </c>
      <c r="S216" s="4" cm="1">
        <f t="array" ref="S216">IFERROR(INDEX('WEO Oct 2023'!$J$2:$BG$573,MATCH($C$5&amp;$G216,'WEO Oct 2023'!$B$2:$B$573&amp;'WEO Oct 2023'!$C$2:$C$573,0),MATCH(S$8,'WEO Oct 2023'!$J$1:$BF$1,0)),NA())</f>
        <v>0.16300000000000001</v>
      </c>
      <c r="T216" s="4" cm="1">
        <f t="array" ref="T216">IFERROR(INDEX('WEO Oct 2023'!$J$2:$BG$573,MATCH($C$5&amp;$G216,'WEO Oct 2023'!$B$2:$B$573&amp;'WEO Oct 2023'!$C$2:$C$573,0),MATCH(T$8,'WEO Oct 2023'!$J$1:$BF$1,0)),NA())</f>
        <v>0.22500000000000001</v>
      </c>
      <c r="U216" s="4" cm="1">
        <f t="array" ref="U216">IFERROR(INDEX('WEO Oct 2023'!$J$2:$BG$573,MATCH($C$5&amp;$G216,'WEO Oct 2023'!$B$2:$B$573&amp;'WEO Oct 2023'!$C$2:$C$573,0),MATCH(U$8,'WEO Oct 2023'!$J$1:$BF$1,0)),NA())</f>
        <v>0.23200000000000001</v>
      </c>
      <c r="V216" s="4" cm="1">
        <f t="array" ref="V216">IFERROR(INDEX('WEO Oct 2023'!$J$2:$BG$573,MATCH($C$5&amp;$G216,'WEO Oct 2023'!$B$2:$B$573&amp;'WEO Oct 2023'!$C$2:$C$573,0),MATCH(V$8,'WEO Oct 2023'!$J$1:$BF$1,0)),NA())</f>
        <v>0.27500000000000002</v>
      </c>
      <c r="W216" s="4" cm="1">
        <f t="array" ref="W216">IFERROR(INDEX('WEO Oct 2023'!$J$2:$BG$573,MATCH($C$5&amp;$G216,'WEO Oct 2023'!$B$2:$B$573&amp;'WEO Oct 2023'!$C$2:$C$573,0),MATCH(W$8,'WEO Oct 2023'!$J$1:$BF$1,0)),NA())</f>
        <v>0.26800000000000002</v>
      </c>
      <c r="X216" s="4" cm="1">
        <f t="array" ref="X216">IFERROR(INDEX('WEO Oct 2023'!$J$2:$BG$573,MATCH($C$5&amp;$G216,'WEO Oct 2023'!$B$2:$B$573&amp;'WEO Oct 2023'!$C$2:$C$573,0),MATCH(X$8,'WEO Oct 2023'!$J$1:$BF$1,0)),NA())</f>
        <v>0.34</v>
      </c>
      <c r="Y216" s="4" cm="1">
        <f t="array" ref="Y216">IFERROR(INDEX('WEO Oct 2023'!$J$2:$BG$573,MATCH($C$5&amp;$G216,'WEO Oct 2023'!$B$2:$B$573&amp;'WEO Oct 2023'!$C$2:$C$573,0),MATCH(Y$8,'WEO Oct 2023'!$J$1:$BF$1,0)),NA())</f>
        <v>0.33800000000000002</v>
      </c>
      <c r="Z216" s="4" cm="1">
        <f t="array" ref="Z216">IFERROR(INDEX('WEO Oct 2023'!$J$2:$BG$573,MATCH($C$5&amp;$G216,'WEO Oct 2023'!$B$2:$B$573&amp;'WEO Oct 2023'!$C$2:$C$573,0),MATCH(Z$8,'WEO Oct 2023'!$J$1:$BF$1,0)),NA())</f>
        <v>0.32800000000000001</v>
      </c>
      <c r="AA216" s="4" cm="1">
        <f t="array" ref="AA216">IFERROR(INDEX('WEO Oct 2023'!$J$2:$BG$529,MATCH($C$5&amp;$G216,'WEO Oct 2023'!$B$2:$B$529&amp;'WEO Oct 2023'!$C$2:$C$529,0),MATCH(AA$8,'WEO Oct 2023'!$J$1:$BF$1,0)),NA())</f>
        <v>0.33800000000000002</v>
      </c>
      <c r="AB216" s="4" cm="1">
        <f t="array" ref="AB216">IFERROR(INDEX('WEO Oct 2023'!$J$2:$BG$529,MATCH($C$5&amp;$G216,'WEO Oct 2023'!$B$2:$B$529&amp;'WEO Oct 2023'!$C$2:$C$529,0),MATCH(AB$8,'WEO Oct 2023'!$J$1:$BF$1,0)),NA())</f>
        <v>0.35899999999999999</v>
      </c>
      <c r="AC216" s="4" cm="1">
        <f t="array" ref="AC216">IFERROR(INDEX('WEO Oct 2023'!$J$2:$BG$529,MATCH($C$5&amp;$G216,'WEO Oct 2023'!$B$2:$B$529&amp;'WEO Oct 2023'!$C$2:$C$529,0),MATCH(AC$8,'WEO Oct 2023'!$J$1:$BF$1,0)),NA())</f>
        <v>0.40799999999999997</v>
      </c>
      <c r="AD216" s="4" cm="1">
        <f t="array" ref="AD216">IFERROR(INDEX('WEO Oct 2023'!$J$2:$BG$529,MATCH($C$5&amp;$G216,'WEO Oct 2023'!$B$2:$B$529&amp;'WEO Oct 2023'!$C$2:$C$529,0),MATCH(AD$8,'WEO Oct 2023'!$J$1:$BF$1,0)),NA())</f>
        <v>0.44800000000000001</v>
      </c>
    </row>
    <row r="217" spans="3:30" x14ac:dyDescent="0.35">
      <c r="C217" s="28"/>
      <c r="F217" s="65" t="str">
        <f>$C$6</f>
        <v>thousands</v>
      </c>
      <c r="G217" s="4"/>
      <c r="H217" s="5">
        <f>IF($F217=$B$249,H216*1000000,IF($F217=$B$250,H216*1000,IF($F217=$B$251,H216)))</f>
        <v>133000</v>
      </c>
      <c r="I217" s="5">
        <f t="shared" ref="I217:AC217" si="167">I216*1000000</f>
        <v>125000</v>
      </c>
      <c r="J217" s="5">
        <f t="shared" si="167"/>
        <v>147000</v>
      </c>
      <c r="K217" s="5">
        <f t="shared" si="167"/>
        <v>143000</v>
      </c>
      <c r="L217" s="5">
        <f t="shared" si="167"/>
        <v>123000</v>
      </c>
      <c r="M217" s="5">
        <f t="shared" si="167"/>
        <v>128000</v>
      </c>
      <c r="N217" s="5">
        <f t="shared" si="167"/>
        <v>139000</v>
      </c>
      <c r="O217" s="5">
        <f t="shared" si="167"/>
        <v>134000</v>
      </c>
      <c r="P217" s="5">
        <f t="shared" si="167"/>
        <v>137000</v>
      </c>
      <c r="Q217" s="5">
        <f t="shared" si="167"/>
        <v>154000</v>
      </c>
      <c r="R217" s="5">
        <f t="shared" si="167"/>
        <v>168000</v>
      </c>
      <c r="S217" s="5">
        <f t="shared" si="167"/>
        <v>163000</v>
      </c>
      <c r="T217" s="5">
        <f t="shared" si="167"/>
        <v>225000</v>
      </c>
      <c r="U217" s="5">
        <f t="shared" si="167"/>
        <v>232000</v>
      </c>
      <c r="V217" s="5">
        <f t="shared" si="167"/>
        <v>275000</v>
      </c>
      <c r="W217" s="5">
        <f t="shared" si="167"/>
        <v>268000</v>
      </c>
      <c r="X217" s="5">
        <f t="shared" si="167"/>
        <v>340000</v>
      </c>
      <c r="Y217" s="5">
        <f t="shared" si="167"/>
        <v>338000</v>
      </c>
      <c r="Z217" s="5">
        <f t="shared" si="167"/>
        <v>328000</v>
      </c>
      <c r="AA217" s="5">
        <f t="shared" si="167"/>
        <v>338000</v>
      </c>
      <c r="AB217" s="5">
        <f t="shared" si="167"/>
        <v>359000</v>
      </c>
      <c r="AC217" s="5">
        <f t="shared" si="167"/>
        <v>408000</v>
      </c>
      <c r="AD217" s="5">
        <f t="shared" ref="AD217" si="168">AD216*1000000</f>
        <v>448000</v>
      </c>
    </row>
    <row r="218" spans="3:30" x14ac:dyDescent="0.35">
      <c r="C218" s="28"/>
      <c r="F218" s="4" t="s">
        <v>187</v>
      </c>
      <c r="G218" s="4" t="s">
        <v>188</v>
      </c>
      <c r="H218" s="4" cm="1">
        <f t="array" ref="H218">IFERROR(INDEX('WEO Oct 2023'!$J$2:$BG$529,MATCH($C$5&amp;$G218,'WEO Oct 2023'!$B$2:$B$529&amp;'WEO Oct 2023'!$C$2:$C$529,0),MATCH(H$8,'WEO Oct 2023'!$J$1:$BF$1,0)),NA())</f>
        <v>100.301</v>
      </c>
      <c r="I218" s="4" cm="1">
        <f t="array" ref="I218">IFERROR(INDEX('WEO Oct 2023'!$J$2:$BG$529,MATCH($C$5&amp;$G218,'WEO Oct 2023'!$B$2:$B$529&amp;'WEO Oct 2023'!$C$2:$C$529,0),MATCH(I$8,'WEO Oct 2023'!$J$1:$BF$1,0)),NA())</f>
        <v>89.912000000000006</v>
      </c>
      <c r="J218" s="4" cm="1">
        <f t="array" ref="J218">IFERROR(INDEX('WEO Oct 2023'!$J$2:$BG$529,MATCH($C$5&amp;$G218,'WEO Oct 2023'!$B$2:$B$529&amp;'WEO Oct 2023'!$C$2:$C$529,0),MATCH(J$8,'WEO Oct 2023'!$J$1:$BF$1,0)),NA())</f>
        <v>105.497</v>
      </c>
      <c r="K218" s="4" cm="1">
        <f t="array" ref="K218">IFERROR(INDEX('WEO Oct 2023'!$J$2:$BG$529,MATCH($C$5&amp;$G218,'WEO Oct 2023'!$B$2:$B$529&amp;'WEO Oct 2023'!$C$2:$C$529,0),MATCH(K$8,'WEO Oct 2023'!$J$1:$BF$1,0)),NA())</f>
        <v>97.122</v>
      </c>
      <c r="L218" s="4" cm="1">
        <f t="array" ref="L218">IFERROR(INDEX('WEO Oct 2023'!$J$2:$BG$529,MATCH($C$5&amp;$G218,'WEO Oct 2023'!$B$2:$B$529&amp;'WEO Oct 2023'!$C$2:$C$529,0),MATCH(L$8,'WEO Oct 2023'!$J$1:$BF$1,0)),NA())</f>
        <v>83.683000000000007</v>
      </c>
      <c r="M218" s="4" cm="1">
        <f t="array" ref="M218">IFERROR(INDEX('WEO Oct 2023'!$J$2:$BG$529,MATCH($C$5&amp;$G218,'WEO Oct 2023'!$B$2:$B$529&amp;'WEO Oct 2023'!$C$2:$C$529,0),MATCH(M$8,'WEO Oct 2023'!$J$1:$BF$1,0)),NA())</f>
        <v>80.433000000000007</v>
      </c>
      <c r="N218" s="4" cm="1">
        <f t="array" ref="N218">IFERROR(INDEX('WEO Oct 2023'!$J$2:$BG$573,MATCH($C$5&amp;$G218,'WEO Oct 2023'!$B$2:$B$573&amp;'WEO Oct 2023'!$C$2:$C$573,0),MATCH(N$8,'WEO Oct 2023'!$J$1:$BF$1,0)),NA())</f>
        <v>82.736000000000004</v>
      </c>
      <c r="O218" s="4" cm="1">
        <f t="array" ref="O218">IFERROR(INDEX('WEO Oct 2023'!$J$2:$BG$573,MATCH($C$5&amp;$G218,'WEO Oct 2023'!$B$2:$B$573&amp;'WEO Oct 2023'!$C$2:$C$573,0),MATCH(O$8,'WEO Oct 2023'!$J$1:$BF$1,0)),NA())</f>
        <v>79.039000000000001</v>
      </c>
      <c r="P218" s="4" cm="1">
        <f t="array" ref="P218">IFERROR(INDEX('WEO Oct 2023'!$J$2:$BG$573,MATCH($C$5&amp;$G218,'WEO Oct 2023'!$B$2:$B$573&amp;'WEO Oct 2023'!$C$2:$C$573,0),MATCH(P$8,'WEO Oct 2023'!$J$1:$BF$1,0)),NA())</f>
        <v>80.686999999999998</v>
      </c>
      <c r="Q218" s="4" cm="1">
        <f t="array" ref="Q218">IFERROR(INDEX('WEO Oct 2023'!$J$2:$BG$573,MATCH($C$5&amp;$G218,'WEO Oct 2023'!$B$2:$B$573&amp;'WEO Oct 2023'!$C$2:$C$573,0),MATCH(Q$8,'WEO Oct 2023'!$J$1:$BF$1,0)),NA())</f>
        <v>87.700999999999993</v>
      </c>
      <c r="R218" s="4" cm="1">
        <f t="array" ref="R218">IFERROR(INDEX('WEO Oct 2023'!$J$2:$BG$573,MATCH($C$5&amp;$G218,'WEO Oct 2023'!$B$2:$B$573&amp;'WEO Oct 2023'!$C$2:$C$573,0),MATCH(R$8,'WEO Oct 2023'!$J$1:$BF$1,0)),NA())</f>
        <v>91.587000000000003</v>
      </c>
      <c r="S218" s="4" cm="1">
        <f t="array" ref="S218">IFERROR(INDEX('WEO Oct 2023'!$J$2:$BG$573,MATCH($C$5&amp;$G218,'WEO Oct 2023'!$B$2:$B$573&amp;'WEO Oct 2023'!$C$2:$C$573,0),MATCH(S$8,'WEO Oct 2023'!$J$1:$BF$1,0)),NA())</f>
        <v>85.245999999999995</v>
      </c>
      <c r="T218" s="4" cm="1">
        <f t="array" ref="T218">IFERROR(INDEX('WEO Oct 2023'!$J$2:$BG$573,MATCH($C$5&amp;$G218,'WEO Oct 2023'!$B$2:$B$573&amp;'WEO Oct 2023'!$C$2:$C$573,0),MATCH(T$8,'WEO Oct 2023'!$J$1:$BF$1,0)),NA())</f>
        <v>113.99</v>
      </c>
      <c r="U218" s="4" cm="1">
        <f t="array" ref="U218">IFERROR(INDEX('WEO Oct 2023'!$J$2:$BG$573,MATCH($C$5&amp;$G218,'WEO Oct 2023'!$B$2:$B$573&amp;'WEO Oct 2023'!$C$2:$C$573,0),MATCH(U$8,'WEO Oct 2023'!$J$1:$BF$1,0)),NA())</f>
        <v>102.307</v>
      </c>
      <c r="V218" s="4" cm="1">
        <f t="array" ref="V218">IFERROR(INDEX('WEO Oct 2023'!$J$2:$BG$573,MATCH($C$5&amp;$G218,'WEO Oct 2023'!$B$2:$B$573&amp;'WEO Oct 2023'!$C$2:$C$573,0),MATCH(V$8,'WEO Oct 2023'!$J$1:$BF$1,0)),NA())</f>
        <v>114.517</v>
      </c>
      <c r="W218" s="4" cm="1">
        <f t="array" ref="W218">IFERROR(INDEX('WEO Oct 2023'!$J$2:$BG$573,MATCH($C$5&amp;$G218,'WEO Oct 2023'!$B$2:$B$573&amp;'WEO Oct 2023'!$C$2:$C$573,0),MATCH(W$8,'WEO Oct 2023'!$J$1:$BF$1,0)),NA())</f>
        <v>109.032</v>
      </c>
      <c r="X218" s="4" cm="1">
        <f t="array" ref="X218">IFERROR(INDEX('WEO Oct 2023'!$J$2:$BG$573,MATCH($C$5&amp;$G218,'WEO Oct 2023'!$B$2:$B$573&amp;'WEO Oct 2023'!$C$2:$C$573,0),MATCH(X$8,'WEO Oct 2023'!$J$1:$BF$1,0)),NA())</f>
        <v>129.50700000000001</v>
      </c>
      <c r="Y218" s="4" cm="1">
        <f t="array" ref="Y218">IFERROR(INDEX('WEO Oct 2023'!$J$2:$BG$573,MATCH($C$5&amp;$G218,'WEO Oct 2023'!$B$2:$B$573&amp;'WEO Oct 2023'!$C$2:$C$573,0),MATCH(Y$8,'WEO Oct 2023'!$J$1:$BF$1,0)),NA())</f>
        <v>133.90899999999999</v>
      </c>
      <c r="Z218" s="4" cm="1">
        <f t="array" ref="Z218">IFERROR(INDEX('WEO Oct 2023'!$J$2:$BG$573,MATCH($C$5&amp;$G218,'WEO Oct 2023'!$B$2:$B$573&amp;'WEO Oct 2023'!$C$2:$C$573,0),MATCH(Z$8,'WEO Oct 2023'!$J$1:$BF$1,0)),NA())</f>
        <v>127.11</v>
      </c>
      <c r="AA218" s="4" cm="1">
        <f t="array" ref="AA218">IFERROR(INDEX('WEO Oct 2023'!$J$2:$BG$529,MATCH($C$5&amp;$G218,'WEO Oct 2023'!$B$2:$B$529&amp;'WEO Oct 2023'!$C$2:$C$529,0),MATCH(AA$8,'WEO Oct 2023'!$J$1:$BF$1,0)),NA())</f>
        <v>111.551</v>
      </c>
      <c r="AB218" s="4" cm="1">
        <f t="array" ref="AB218">IFERROR(INDEX('WEO Oct 2023'!$J$2:$BG$529,MATCH($C$5&amp;$G218,'WEO Oct 2023'!$B$2:$B$529&amp;'WEO Oct 2023'!$C$2:$C$529,0),MATCH(AB$8,'WEO Oct 2023'!$J$1:$BF$1,0)),NA())</f>
        <v>111.193</v>
      </c>
      <c r="AC218" s="4" cm="1">
        <f t="array" ref="AC218">IFERROR(INDEX('WEO Oct 2023'!$J$2:$BG$529,MATCH($C$5&amp;$G218,'WEO Oct 2023'!$B$2:$B$529&amp;'WEO Oct 2023'!$C$2:$C$529,0),MATCH(AC$8,'WEO Oct 2023'!$J$1:$BF$1,0)),NA())</f>
        <v>115.152</v>
      </c>
      <c r="AD218" s="4" cm="1">
        <f t="array" ref="AD218">IFERROR(INDEX('WEO Oct 2023'!$J$2:$BG$529,MATCH($C$5&amp;$G218,'WEO Oct 2023'!$B$2:$B$529&amp;'WEO Oct 2023'!$C$2:$C$529,0),MATCH(AD$8,'WEO Oct 2023'!$J$1:$BF$1,0)),NA())</f>
        <v>118.43899999999999</v>
      </c>
    </row>
    <row r="219" spans="3:30" x14ac:dyDescent="0.35">
      <c r="C219" s="28"/>
      <c r="F219" s="4" t="s">
        <v>189</v>
      </c>
      <c r="G219" s="4" t="s">
        <v>190</v>
      </c>
      <c r="H219" s="4" cm="1">
        <f t="array" ref="H219">IFERROR(INDEX('WEO Oct 2023'!$J$2:$BG$529,MATCH($C$5&amp;$G219,'WEO Oct 2023'!$B$2:$B$529&amp;'WEO Oct 2023'!$C$2:$C$529,0),MATCH(H$8,'WEO Oct 2023'!$J$1:$BF$1,0)),NA())</f>
        <v>100.968</v>
      </c>
      <c r="I219" s="4" cm="1">
        <f t="array" ref="I219">IFERROR(INDEX('WEO Oct 2023'!$J$2:$BG$529,MATCH($C$5&amp;$G219,'WEO Oct 2023'!$B$2:$B$529&amp;'WEO Oct 2023'!$C$2:$C$529,0),MATCH(I$8,'WEO Oct 2023'!$J$1:$BF$1,0)),NA())</f>
        <v>102.616</v>
      </c>
      <c r="J219" s="4" cm="1">
        <f t="array" ref="J219">IFERROR(INDEX('WEO Oct 2023'!$J$2:$BG$529,MATCH($C$5&amp;$G219,'WEO Oct 2023'!$B$2:$B$529&amp;'WEO Oct 2023'!$C$2:$C$529,0),MATCH(J$8,'WEO Oct 2023'!$J$1:$BF$1,0)),NA())</f>
        <v>101.857</v>
      </c>
      <c r="K219" s="4" cm="1">
        <f t="array" ref="K219">IFERROR(INDEX('WEO Oct 2023'!$J$2:$BG$529,MATCH($C$5&amp;$G219,'WEO Oct 2023'!$B$2:$B$529&amp;'WEO Oct 2023'!$C$2:$C$529,0),MATCH(K$8,'WEO Oct 2023'!$J$1:$BF$1,0)),NA())</f>
        <v>101.499</v>
      </c>
      <c r="L219" s="4" cm="1">
        <f t="array" ref="L219">IFERROR(INDEX('WEO Oct 2023'!$J$2:$BG$529,MATCH($C$5&amp;$G219,'WEO Oct 2023'!$B$2:$B$529&amp;'WEO Oct 2023'!$C$2:$C$529,0),MATCH(L$8,'WEO Oct 2023'!$J$1:$BF$1,0)),NA())</f>
        <v>100.5</v>
      </c>
      <c r="M219" s="4" cm="1">
        <f t="array" ref="M219">IFERROR(INDEX('WEO Oct 2023'!$J$2:$BG$529,MATCH($C$5&amp;$G219,'WEO Oct 2023'!$B$2:$B$529&amp;'WEO Oct 2023'!$C$2:$C$529,0),MATCH(M$8,'WEO Oct 2023'!$J$1:$BF$1,0)),NA())</f>
        <v>104.09699999999999</v>
      </c>
      <c r="N219" s="4" cm="1">
        <f t="array" ref="N219">IFERROR(INDEX('WEO Oct 2023'!$J$2:$BG$573,MATCH($C$5&amp;$G219,'WEO Oct 2023'!$B$2:$B$573&amp;'WEO Oct 2023'!$C$2:$C$573,0),MATCH(N$8,'WEO Oct 2023'!$J$1:$BF$1,0)),NA())</f>
        <v>118.322</v>
      </c>
      <c r="O219" s="4" cm="1">
        <f t="array" ref="O219">IFERROR(INDEX('WEO Oct 2023'!$J$2:$BG$573,MATCH($C$5&amp;$G219,'WEO Oct 2023'!$B$2:$B$573&amp;'WEO Oct 2023'!$C$2:$C$573,0),MATCH(O$8,'WEO Oct 2023'!$J$1:$BF$1,0)),NA())</f>
        <v>129.93700000000001</v>
      </c>
      <c r="P219" s="4" cm="1">
        <f t="array" ref="P219">IFERROR(INDEX('WEO Oct 2023'!$J$2:$BG$573,MATCH($C$5&amp;$G219,'WEO Oct 2023'!$B$2:$B$573&amp;'WEO Oct 2023'!$C$2:$C$573,0),MATCH(P$8,'WEO Oct 2023'!$J$1:$BF$1,0)),NA())</f>
        <v>124.87</v>
      </c>
      <c r="Q219" s="4" cm="1">
        <f t="array" ref="Q219">IFERROR(INDEX('WEO Oct 2023'!$J$2:$BG$573,MATCH($C$5&amp;$G219,'WEO Oct 2023'!$B$2:$B$573&amp;'WEO Oct 2023'!$C$2:$C$573,0),MATCH(Q$8,'WEO Oct 2023'!$J$1:$BF$1,0)),NA())</f>
        <v>126.74</v>
      </c>
      <c r="R219" s="4" cm="1">
        <f t="array" ref="R219">IFERROR(INDEX('WEO Oct 2023'!$J$2:$BG$573,MATCH($C$5&amp;$G219,'WEO Oct 2023'!$B$2:$B$573&amp;'WEO Oct 2023'!$C$2:$C$573,0),MATCH(R$8,'WEO Oct 2023'!$J$1:$BF$1,0)),NA())</f>
        <v>122.88</v>
      </c>
      <c r="S219" s="4" cm="1">
        <f t="array" ref="S219">IFERROR(INDEX('WEO Oct 2023'!$J$2:$BG$573,MATCH($C$5&amp;$G219,'WEO Oct 2023'!$B$2:$B$573&amp;'WEO Oct 2023'!$C$2:$C$573,0),MATCH(S$8,'WEO Oct 2023'!$J$1:$BF$1,0)),NA())</f>
        <v>121.051</v>
      </c>
      <c r="T219" s="4" cm="1">
        <f t="array" ref="T219">IFERROR(INDEX('WEO Oct 2023'!$J$2:$BG$573,MATCH($C$5&amp;$G219,'WEO Oct 2023'!$B$2:$B$573&amp;'WEO Oct 2023'!$C$2:$C$573,0),MATCH(T$8,'WEO Oct 2023'!$J$1:$BF$1,0)),NA())</f>
        <v>123.598</v>
      </c>
      <c r="U219" s="4" cm="1">
        <f t="array" ref="U219">IFERROR(INDEX('WEO Oct 2023'!$J$2:$BG$573,MATCH($C$5&amp;$G219,'WEO Oct 2023'!$B$2:$B$573&amp;'WEO Oct 2023'!$C$2:$C$573,0),MATCH(U$8,'WEO Oct 2023'!$J$1:$BF$1,0)),NA())</f>
        <v>124.30500000000001</v>
      </c>
      <c r="V219" s="4" cm="1">
        <f t="array" ref="V219">IFERROR(INDEX('WEO Oct 2023'!$J$2:$BG$573,MATCH($C$5&amp;$G219,'WEO Oct 2023'!$B$2:$B$573&amp;'WEO Oct 2023'!$C$2:$C$573,0),MATCH(V$8,'WEO Oct 2023'!$J$1:$BF$1,0)),NA())</f>
        <v>126.68899999999999</v>
      </c>
      <c r="W219" s="4" cm="1">
        <f t="array" ref="W219">IFERROR(INDEX('WEO Oct 2023'!$J$2:$BG$573,MATCH($C$5&amp;$G219,'WEO Oct 2023'!$B$2:$B$573&amp;'WEO Oct 2023'!$C$2:$C$573,0),MATCH(W$8,'WEO Oct 2023'!$J$1:$BF$1,0)),NA())</f>
        <v>127.139</v>
      </c>
      <c r="X219" s="4" cm="1">
        <f t="array" ref="X219">IFERROR(INDEX('WEO Oct 2023'!$J$2:$BG$573,MATCH($C$5&amp;$G219,'WEO Oct 2023'!$B$2:$B$573&amp;'WEO Oct 2023'!$C$2:$C$573,0),MATCH(X$8,'WEO Oct 2023'!$J$1:$BF$1,0)),NA())</f>
        <v>127.85599999999999</v>
      </c>
      <c r="Y219" s="4" cm="1">
        <f t="array" ref="Y219">IFERROR(INDEX('WEO Oct 2023'!$J$2:$BG$573,MATCH($C$5&amp;$G219,'WEO Oct 2023'!$B$2:$B$573&amp;'WEO Oct 2023'!$C$2:$C$573,0),MATCH(Y$8,'WEO Oct 2023'!$J$1:$BF$1,0)),NA())</f>
        <v>125.538</v>
      </c>
      <c r="Z219" s="4" cm="1">
        <f t="array" ref="Z219">IFERROR(INDEX('WEO Oct 2023'!$J$2:$BG$573,MATCH($C$5&amp;$G219,'WEO Oct 2023'!$B$2:$B$573&amp;'WEO Oct 2023'!$C$2:$C$573,0),MATCH(Z$8,'WEO Oct 2023'!$J$1:$BF$1,0)),NA())</f>
        <v>128.74299999999999</v>
      </c>
      <c r="AA219" s="4" cm="1">
        <f t="array" ref="AA219">IFERROR(INDEX('WEO Oct 2023'!$J$2:$BG$529,MATCH($C$5&amp;$G219,'WEO Oct 2023'!$B$2:$B$529&amp;'WEO Oct 2023'!$C$2:$C$529,0),MATCH(AA$8,'WEO Oct 2023'!$J$1:$BF$1,0)),NA())</f>
        <v>131.387</v>
      </c>
      <c r="AB219" s="4" cm="1">
        <f t="array" ref="AB219">IFERROR(INDEX('WEO Oct 2023'!$J$2:$BG$529,MATCH($C$5&amp;$G219,'WEO Oct 2023'!$B$2:$B$529&amp;'WEO Oct 2023'!$C$2:$C$529,0),MATCH(AB$8,'WEO Oct 2023'!$J$1:$BF$1,0)),NA())</f>
        <v>138.40299999999999</v>
      </c>
      <c r="AC219" s="4" cm="1">
        <f t="array" ref="AC219">IFERROR(INDEX('WEO Oct 2023'!$J$2:$BG$529,MATCH($C$5&amp;$G219,'WEO Oct 2023'!$B$2:$B$529&amp;'WEO Oct 2023'!$C$2:$C$529,0),MATCH(AC$8,'WEO Oct 2023'!$J$1:$BF$1,0)),NA())</f>
        <v>150.85900000000001</v>
      </c>
      <c r="AD219" s="4" cm="1">
        <f t="array" ref="AD219">IFERROR(INDEX('WEO Oct 2023'!$J$2:$BG$529,MATCH($C$5&amp;$G219,'WEO Oct 2023'!$B$2:$B$529&amp;'WEO Oct 2023'!$C$2:$C$529,0),MATCH(AD$8,'WEO Oct 2023'!$J$1:$BF$1,0)),NA())</f>
        <v>156.13900000000001</v>
      </c>
    </row>
    <row r="220" spans="3:30" x14ac:dyDescent="0.35">
      <c r="C220" s="28"/>
      <c r="F220" s="4"/>
      <c r="G220" s="4"/>
      <c r="H220" s="4">
        <f>H219/$G$223</f>
        <v>0.66928721521420664</v>
      </c>
      <c r="I220" s="4">
        <f t="shared" ref="I220:AC220" si="169">I219/$G$223</f>
        <v>0.68021132315605959</v>
      </c>
      <c r="J220" s="4">
        <f t="shared" si="169"/>
        <v>0.67518013509303387</v>
      </c>
      <c r="K220" s="4">
        <f t="shared" si="169"/>
        <v>0.67280705824644194</v>
      </c>
      <c r="L220" s="4">
        <f t="shared" si="169"/>
        <v>0.66618498067732113</v>
      </c>
      <c r="M220" s="4">
        <f t="shared" si="169"/>
        <v>0.69002843714992135</v>
      </c>
      <c r="N220" s="4">
        <f t="shared" si="169"/>
        <v>0.78432178391743279</v>
      </c>
      <c r="O220" s="4">
        <f t="shared" si="169"/>
        <v>0.86131420730616004</v>
      </c>
      <c r="P220" s="4">
        <f t="shared" si="169"/>
        <v>0.8277265526087273</v>
      </c>
      <c r="Q220" s="4">
        <f t="shared" si="169"/>
        <v>0.84012223334371827</v>
      </c>
      <c r="R220" s="4">
        <f t="shared" si="169"/>
        <v>0.81453542712068883</v>
      </c>
      <c r="S220" s="4">
        <f t="shared" si="169"/>
        <v>0.80241152334298915</v>
      </c>
      <c r="T220" s="4">
        <f t="shared" si="169"/>
        <v>0.81929483822642324</v>
      </c>
      <c r="U220" s="4">
        <f t="shared" si="169"/>
        <v>0.82398133356312853</v>
      </c>
      <c r="V220" s="4">
        <f t="shared" si="169"/>
        <v>0.83978416932367306</v>
      </c>
      <c r="W220" s="4">
        <f t="shared" si="169"/>
        <v>0.84276708714760129</v>
      </c>
      <c r="X220" s="4">
        <f t="shared" si="169"/>
        <v>0.84751986954706038</v>
      </c>
      <c r="Y220" s="4">
        <f t="shared" si="169"/>
        <v>0.83215452840069193</v>
      </c>
      <c r="Z220" s="4">
        <f t="shared" si="169"/>
        <v>0.85339953201333685</v>
      </c>
      <c r="AA220" s="4">
        <f t="shared" si="169"/>
        <v>0.87092583140548452</v>
      </c>
      <c r="AB220" s="4">
        <f t="shared" si="169"/>
        <v>0.91743283463366443</v>
      </c>
      <c r="AC220" s="4">
        <f t="shared" si="169"/>
        <v>1</v>
      </c>
      <c r="AD220" s="4">
        <f t="shared" ref="AD220" si="170">AD219/$G$223</f>
        <v>1.0349995691340921</v>
      </c>
    </row>
    <row r="221" spans="3:30" x14ac:dyDescent="0.35">
      <c r="C221" s="28"/>
      <c r="F221" s="15" t="s">
        <v>655</v>
      </c>
      <c r="G221" s="15" t="s">
        <v>654</v>
      </c>
      <c r="N221" s="4" cm="1">
        <f t="array" ref="N221">IFERROR(INDEX('WEO Oct 2023'!$J$2:$BG$573,MATCH($C$5&amp;$G221,'WEO Oct 2023'!$B$2:$B$573&amp;'WEO Oct 2023'!$C$2:$C$573,0),MATCH(N$8,'WEO Oct 2023'!$J$1:$BF$1,0)),NA())</f>
        <v>9.9000000000000005E-2</v>
      </c>
      <c r="O221" s="4" cm="1">
        <f t="array" ref="O221">IFERROR(INDEX('WEO Oct 2023'!$J$2:$BG$573,MATCH($C$5&amp;$G221,'WEO Oct 2023'!$B$2:$B$573&amp;'WEO Oct 2023'!$C$2:$C$573,0),MATCH(O$8,'WEO Oct 2023'!$J$1:$BF$1,0)),NA())</f>
        <v>0.10100000000000001</v>
      </c>
      <c r="P221" s="4" cm="1">
        <f t="array" ref="P221">IFERROR(INDEX('WEO Oct 2023'!$J$2:$BG$573,MATCH($C$5&amp;$G221,'WEO Oct 2023'!$B$2:$B$573&amp;'WEO Oct 2023'!$C$2:$C$573,0),MATCH(P$8,'WEO Oct 2023'!$J$1:$BF$1,0)),NA())</f>
        <v>0.10299999999999999</v>
      </c>
      <c r="Q221" s="4" cm="1">
        <f t="array" ref="Q221">IFERROR(INDEX('WEO Oct 2023'!$J$2:$BG$573,MATCH($C$5&amp;$G221,'WEO Oct 2023'!$B$2:$B$573&amp;'WEO Oct 2023'!$C$2:$C$573,0),MATCH(Q$8,'WEO Oct 2023'!$J$1:$BF$1,0)),NA())</f>
        <v>0.105</v>
      </c>
      <c r="R221" s="4" cm="1">
        <f t="array" ref="R221">IFERROR(INDEX('WEO Oct 2023'!$J$2:$BG$573,MATCH($C$5&amp;$G221,'WEO Oct 2023'!$B$2:$B$573&amp;'WEO Oct 2023'!$C$2:$C$573,0),MATCH(R$8,'WEO Oct 2023'!$J$1:$BF$1,0)),NA())</f>
        <v>0.106</v>
      </c>
      <c r="S221" s="4" cm="1">
        <f t="array" ref="S221">IFERROR(INDEX('WEO Oct 2023'!$J$2:$BG$573,MATCH($C$5&amp;$G221,'WEO Oct 2023'!$B$2:$B$573&amp;'WEO Oct 2023'!$C$2:$C$573,0),MATCH(S$8,'WEO Oct 2023'!$J$1:$BF$1,0)),NA())</f>
        <v>0.108</v>
      </c>
      <c r="T221" s="4" cm="1">
        <f t="array" ref="T221">IFERROR(INDEX('WEO Oct 2023'!$J$2:$BG$573,MATCH($C$5&amp;$G221,'WEO Oct 2023'!$B$2:$B$573&amp;'WEO Oct 2023'!$C$2:$C$573,0),MATCH(T$8,'WEO Oct 2023'!$J$1:$BF$1,0)),NA())</f>
        <v>0.109</v>
      </c>
      <c r="U221" s="4" cm="1">
        <f t="array" ref="U221">IFERROR(INDEX('WEO Oct 2023'!$J$2:$BG$573,MATCH($C$5&amp;$G221,'WEO Oct 2023'!$B$2:$B$573&amp;'WEO Oct 2023'!$C$2:$C$573,0),MATCH(U$8,'WEO Oct 2023'!$J$1:$BF$1,0)),NA())</f>
        <v>0.111</v>
      </c>
      <c r="V221" s="4" cm="1">
        <f t="array" ref="V221">IFERROR(INDEX('WEO Oct 2023'!$J$2:$BG$573,MATCH($C$5&amp;$G221,'WEO Oct 2023'!$B$2:$B$573&amp;'WEO Oct 2023'!$C$2:$C$573,0),MATCH(V$8,'WEO Oct 2023'!$J$1:$BF$1,0)),NA())</f>
        <v>0.113</v>
      </c>
      <c r="W221" s="4" cm="1">
        <f t="array" ref="W221">IFERROR(INDEX('WEO Oct 2023'!$J$2:$BG$573,MATCH($C$5&amp;$G221,'WEO Oct 2023'!$B$2:$B$573&amp;'WEO Oct 2023'!$C$2:$C$573,0),MATCH(W$8,'WEO Oct 2023'!$J$1:$BF$1,0)),NA())</f>
        <v>0.114</v>
      </c>
      <c r="X221" s="4" cm="1">
        <f t="array" ref="X221">IFERROR(INDEX('WEO Oct 2023'!$J$2:$BG$573,MATCH($C$5&amp;$G221,'WEO Oct 2023'!$B$2:$B$573&amp;'WEO Oct 2023'!$C$2:$C$573,0),MATCH(X$8,'WEO Oct 2023'!$J$1:$BF$1,0)),NA())</f>
        <v>0.11600000000000001</v>
      </c>
      <c r="Y221" s="4" cm="1">
        <f t="array" ref="Y221">IFERROR(INDEX('WEO Oct 2023'!$J$2:$BG$573,MATCH($C$5&amp;$G221,'WEO Oct 2023'!$B$2:$B$573&amp;'WEO Oct 2023'!$C$2:$C$573,0),MATCH(Y$8,'WEO Oct 2023'!$J$1:$BF$1,0)),NA())</f>
        <v>0.11799999999999999</v>
      </c>
      <c r="Z221" s="4" cm="1">
        <f t="array" ref="Z221">IFERROR(INDEX('WEO Oct 2023'!$J$2:$BG$573,MATCH($C$5&amp;$G221,'WEO Oct 2023'!$B$2:$B$573&amp;'WEO Oct 2023'!$C$2:$C$573,0),MATCH(Z$8,'WEO Oct 2023'!$J$1:$BF$1,0)),NA())</f>
        <v>0.11899999999999999</v>
      </c>
      <c r="AA221" s="4" cm="1">
        <f t="array" ref="AA221">IFERROR(INDEX('WEO Oct 2023'!$J$2:$BG$529,MATCH($C$5&amp;$G221,'WEO Oct 2023'!$B$2:$B$529&amp;'WEO Oct 2023'!$C$2:$C$529,0),MATCH(AA$8,'WEO Oct 2023'!$J$1:$BF$1,0)),NA())</f>
        <v>0.121</v>
      </c>
      <c r="AB221" s="4" cm="1">
        <f t="array" ref="AB221">IFERROR(INDEX('WEO Oct 2023'!$J$2:$BG$529,MATCH($C$5&amp;$G221,'WEO Oct 2023'!$B$2:$B$529&amp;'WEO Oct 2023'!$C$2:$C$529,0),MATCH(AB$8,'WEO Oct 2023'!$J$1:$BF$1,0)),NA())</f>
        <v>0.123</v>
      </c>
      <c r="AC221" s="4" cm="1">
        <f t="array" ref="AC221">IFERROR(INDEX('WEO Oct 2023'!$J$2:$BG$529,MATCH($C$5&amp;$G221,'WEO Oct 2023'!$B$2:$B$529&amp;'WEO Oct 2023'!$C$2:$C$529,0),MATCH(AC$8,'WEO Oct 2023'!$J$1:$BF$1,0)),NA())</f>
        <v>0.125</v>
      </c>
      <c r="AD221" s="4" cm="1">
        <f t="array" ref="AD221">IFERROR(INDEX('WEO Oct 2023'!$J$2:$BG$529,MATCH($C$5&amp;$G221,'WEO Oct 2023'!$B$2:$B$529&amp;'WEO Oct 2023'!$C$2:$C$529,0),MATCH(AD$8,'WEO Oct 2023'!$J$1:$BF$1,0)),NA())</f>
        <v>0.127</v>
      </c>
    </row>
    <row r="222" spans="3:30" x14ac:dyDescent="0.35">
      <c r="C222" s="28"/>
      <c r="F222" s="64" t="s">
        <v>191</v>
      </c>
      <c r="G222" s="64">
        <f>C2</f>
        <v>2023</v>
      </c>
    </row>
    <row r="223" spans="3:30" x14ac:dyDescent="0.35">
      <c r="C223" s="28"/>
      <c r="F223" s="41" t="s">
        <v>192</v>
      </c>
      <c r="G223" s="41">
        <f>_xlfn.XLOOKUP(C2,H9:AC9,H219:AC219)</f>
        <v>150.85900000000001</v>
      </c>
      <c r="AB223" s="91">
        <f>AB216/(AB211/1000000)</f>
        <v>0.5829523856808676</v>
      </c>
      <c r="AC223" s="91">
        <f>AC216/(AC211/1000000)</f>
        <v>0.60263091623947296</v>
      </c>
      <c r="AD223" s="91">
        <f>AD216/(AD211/1000000)</f>
        <v>0.61969889425932745</v>
      </c>
    </row>
    <row r="224" spans="3:30" x14ac:dyDescent="0.35">
      <c r="C224" s="28"/>
      <c r="F224" s="41" t="s">
        <v>193</v>
      </c>
      <c r="G224" s="41">
        <f>_xlfn.XLOOKUP(C2,H9:AC9,H8:AC8)</f>
        <v>2023</v>
      </c>
      <c r="AB224">
        <f t="shared" ref="AB224:AC224" si="171">AB216/AB206</f>
        <v>1.1149068322981366</v>
      </c>
      <c r="AC224">
        <f t="shared" si="171"/>
        <v>1.152542372881356</v>
      </c>
      <c r="AD224">
        <f>AD216/AD206</f>
        <v>1.1851851851851851</v>
      </c>
    </row>
    <row r="225" spans="3:28" x14ac:dyDescent="0.35">
      <c r="C225" s="28"/>
      <c r="F225" s="4" t="s">
        <v>194</v>
      </c>
      <c r="P225" s="4">
        <v>6.1816999999999997E-2</v>
      </c>
      <c r="Q225" s="4">
        <v>6.8513000000000004E-2</v>
      </c>
      <c r="R225" s="4">
        <v>8.1543000000000004E-2</v>
      </c>
      <c r="S225" s="4">
        <v>6.8571999999999994E-2</v>
      </c>
      <c r="T225" s="4">
        <v>0.56130200000000008</v>
      </c>
      <c r="U225" s="4">
        <v>3.7546999999999997E-2</v>
      </c>
      <c r="V225" s="4">
        <v>2.6466E-2</v>
      </c>
      <c r="W225" s="4">
        <v>1.0361E-2</v>
      </c>
      <c r="X225" s="4">
        <v>4.5474000000000001E-2</v>
      </c>
      <c r="Y225" s="4">
        <v>4.5301000000000008E-2</v>
      </c>
      <c r="Z225" s="4">
        <v>2.4673E-2</v>
      </c>
      <c r="AA225" s="4">
        <v>2.0286789999999999</v>
      </c>
      <c r="AB225" s="4">
        <v>0.579067</v>
      </c>
    </row>
    <row r="226" spans="3:28" x14ac:dyDescent="0.35">
      <c r="C226" s="28"/>
      <c r="F226" s="65" t="s">
        <v>195</v>
      </c>
      <c r="P226" s="4">
        <f t="shared" ref="P226:Q226" si="172">P225*1000</f>
        <v>61.817</v>
      </c>
      <c r="Q226" s="4">
        <f t="shared" si="172"/>
        <v>68.513000000000005</v>
      </c>
      <c r="R226" s="4">
        <f>R225*1000</f>
        <v>81.543000000000006</v>
      </c>
      <c r="S226" s="4">
        <f t="shared" ref="S226:AA226" si="173">S225*1000</f>
        <v>68.571999999999989</v>
      </c>
      <c r="T226" s="4">
        <f t="shared" si="173"/>
        <v>561.30200000000013</v>
      </c>
      <c r="U226" s="4">
        <f t="shared" si="173"/>
        <v>37.546999999999997</v>
      </c>
      <c r="V226" s="4">
        <f t="shared" si="173"/>
        <v>26.466000000000001</v>
      </c>
      <c r="W226" s="4">
        <f t="shared" si="173"/>
        <v>10.361000000000001</v>
      </c>
      <c r="X226" s="4">
        <f t="shared" si="173"/>
        <v>45.474000000000004</v>
      </c>
      <c r="Y226" s="4">
        <f t="shared" si="173"/>
        <v>45.301000000000009</v>
      </c>
      <c r="Z226" s="4">
        <f t="shared" si="173"/>
        <v>24.673000000000002</v>
      </c>
      <c r="AA226" s="4">
        <f t="shared" si="173"/>
        <v>2028.6789999999999</v>
      </c>
      <c r="AB226" s="4">
        <f t="shared" ref="AB226" si="174">AB225*1000</f>
        <v>579.06700000000001</v>
      </c>
    </row>
    <row r="227" spans="3:28" x14ac:dyDescent="0.35">
      <c r="C227" s="28"/>
      <c r="F227" s="65" t="s">
        <v>1303</v>
      </c>
      <c r="P227" s="7">
        <f t="shared" ref="P227:Q227" si="175">(P225/1000)/P208</f>
        <v>3.9626282051282048E-4</v>
      </c>
      <c r="Q227" s="7">
        <f t="shared" si="175"/>
        <v>3.7852486187845303E-4</v>
      </c>
      <c r="R227" s="7">
        <f>(R225/1000)/R208</f>
        <v>4.2917368421052632E-4</v>
      </c>
      <c r="S227" s="7">
        <f t="shared" ref="S227:AA227" si="176">(S225/1000)/S208</f>
        <v>3.7065945945945943E-4</v>
      </c>
      <c r="T227" s="7">
        <f t="shared" si="176"/>
        <v>3.1533820224719108E-3</v>
      </c>
      <c r="U227" s="7">
        <f t="shared" si="176"/>
        <v>2.1957309941520465E-4</v>
      </c>
      <c r="V227" s="7">
        <f t="shared" si="176"/>
        <v>1.4785474860335197E-4</v>
      </c>
      <c r="W227" s="7">
        <f t="shared" si="176"/>
        <v>5.5111702127659583E-5</v>
      </c>
      <c r="X227" s="7">
        <f t="shared" si="176"/>
        <v>2.3201020408163264E-4</v>
      </c>
      <c r="Y227" s="7">
        <f t="shared" si="176"/>
        <v>2.5886285714285718E-4</v>
      </c>
      <c r="Z227" s="7">
        <f t="shared" si="176"/>
        <v>1.386123595505618E-4</v>
      </c>
      <c r="AA227" s="7">
        <f t="shared" si="176"/>
        <v>8.8977149122806999E-3</v>
      </c>
      <c r="AB227" s="7">
        <f t="shared" ref="AB227" si="177">(AB225/1000)/AB208</f>
        <v>2.5851205357142856E-3</v>
      </c>
    </row>
    <row r="228" spans="3:28" x14ac:dyDescent="0.35">
      <c r="C228" s="28"/>
      <c r="F228" s="65" t="s">
        <v>1369</v>
      </c>
      <c r="O228" s="87"/>
      <c r="P228" s="57">
        <f>P225/(P213*1000)</f>
        <v>2.6967509631001761E-4</v>
      </c>
      <c r="Q228" s="57">
        <f t="shared" ref="Q228:AA228" si="178">Q225/(Q213*1000)</f>
        <v>2.7133176110335751E-4</v>
      </c>
      <c r="R228" s="57">
        <f t="shared" si="178"/>
        <v>2.8296860135010722E-4</v>
      </c>
      <c r="S228" s="57">
        <f t="shared" si="178"/>
        <v>2.2488542816995942E-4</v>
      </c>
      <c r="T228" s="57">
        <f t="shared" si="178"/>
        <v>1.6651734244713147E-3</v>
      </c>
      <c r="U228" s="57">
        <f t="shared" si="178"/>
        <v>1.0655925936344513E-4</v>
      </c>
      <c r="V228" s="57">
        <f t="shared" si="178"/>
        <v>8.2913079267265912E-5</v>
      </c>
      <c r="W228" s="57">
        <f t="shared" si="178"/>
        <v>2.8894882189693639E-5</v>
      </c>
      <c r="X228" s="57">
        <f t="shared" si="178"/>
        <v>1.2428898662870439E-4</v>
      </c>
      <c r="Y228" s="57">
        <f t="shared" si="178"/>
        <v>1.2252274993942744E-4</v>
      </c>
      <c r="Z228" s="57">
        <f t="shared" si="178"/>
        <v>7.3643587256506661E-5</v>
      </c>
      <c r="AA228" s="57">
        <f t="shared" si="178"/>
        <v>5.1060750348883568E-3</v>
      </c>
      <c r="AB228" s="57">
        <f t="shared" ref="AB228" si="179">AB225/(AB213*1000)</f>
        <v>1.3516844097734067E-3</v>
      </c>
    </row>
    <row r="229" spans="3:28" x14ac:dyDescent="0.35">
      <c r="C229" s="28"/>
      <c r="F229" s="4" t="s">
        <v>1304</v>
      </c>
      <c r="P229" s="4">
        <v>23.648139999999987</v>
      </c>
      <c r="Q229" s="4">
        <v>65.15983199999998</v>
      </c>
      <c r="R229" s="4">
        <v>66.361823000000001</v>
      </c>
      <c r="S229" s="4">
        <v>66.018207000000032</v>
      </c>
      <c r="T229" s="4">
        <v>81.070382000000038</v>
      </c>
      <c r="U229" s="4">
        <v>65.309442999999959</v>
      </c>
      <c r="V229" s="4">
        <v>61.202344000000011</v>
      </c>
      <c r="W229" s="4">
        <v>77.497944000000018</v>
      </c>
      <c r="X229" s="4">
        <v>80.377516000000043</v>
      </c>
      <c r="Y229" s="4">
        <v>57.641557999999996</v>
      </c>
      <c r="Z229" s="4">
        <v>59.311482000000041</v>
      </c>
      <c r="AA229" s="4">
        <v>74.801807000000025</v>
      </c>
      <c r="AB229" s="4">
        <v>92.557111000000006</v>
      </c>
    </row>
    <row r="230" spans="3:28" x14ac:dyDescent="0.35">
      <c r="C230" s="28"/>
      <c r="F230" s="4" t="s">
        <v>1305</v>
      </c>
      <c r="P230" s="7">
        <f>P225/P229</f>
        <v>2.6140322240988099E-3</v>
      </c>
      <c r="Q230" s="7">
        <f t="shared" ref="Q230:AA230" si="180">Q225/Q229</f>
        <v>1.0514606606106662E-3</v>
      </c>
      <c r="R230" s="7">
        <f t="shared" si="180"/>
        <v>1.2287637125339369E-3</v>
      </c>
      <c r="S230" s="7">
        <f t="shared" si="180"/>
        <v>1.0386831620555819E-3</v>
      </c>
      <c r="T230" s="7">
        <f t="shared" si="180"/>
        <v>6.9236382776634731E-3</v>
      </c>
      <c r="U230" s="7">
        <f t="shared" si="180"/>
        <v>5.7490920570245894E-4</v>
      </c>
      <c r="V230" s="7">
        <f t="shared" si="180"/>
        <v>4.3243441787131544E-4</v>
      </c>
      <c r="W230" s="7">
        <f t="shared" si="180"/>
        <v>1.3369386934961782E-4</v>
      </c>
      <c r="X230" s="7">
        <f t="shared" si="180"/>
        <v>5.6575522936040939E-4</v>
      </c>
      <c r="Y230" s="7">
        <f t="shared" si="180"/>
        <v>7.8590866679904814E-4</v>
      </c>
      <c r="Z230" s="7">
        <f t="shared" si="180"/>
        <v>4.1599027992590009E-4</v>
      </c>
      <c r="AA230" s="7">
        <f t="shared" si="180"/>
        <v>2.7120721829621032E-2</v>
      </c>
      <c r="AB230" s="7">
        <f t="shared" ref="AB230" si="181">AB225/AB229</f>
        <v>6.256321029726176E-3</v>
      </c>
    </row>
    <row r="231" spans="3:28" x14ac:dyDescent="0.35">
      <c r="C231" s="28"/>
      <c r="F231" s="4" t="s">
        <v>1338</v>
      </c>
      <c r="G231" s="81">
        <f>AB212</f>
        <v>1.9125178311020465</v>
      </c>
    </row>
    <row r="232" spans="3:28" x14ac:dyDescent="0.35">
      <c r="C232" s="28"/>
      <c r="F232" s="4" t="s">
        <v>1342</v>
      </c>
      <c r="G232" s="81">
        <f>AVERAGE(N212:AB212)</f>
        <v>1.7350972599493439</v>
      </c>
    </row>
    <row r="233" spans="3:28" x14ac:dyDescent="0.35">
      <c r="C233" s="28"/>
    </row>
    <row r="234" spans="3:28" x14ac:dyDescent="0.35">
      <c r="C234" s="28"/>
    </row>
    <row r="235" spans="3:28" x14ac:dyDescent="0.35">
      <c r="C235" s="28"/>
    </row>
    <row r="236" spans="3:28" x14ac:dyDescent="0.35">
      <c r="C236" s="28"/>
    </row>
    <row r="237" spans="3:28" x14ac:dyDescent="0.35">
      <c r="C237" s="28"/>
    </row>
    <row r="238" spans="3:28" x14ac:dyDescent="0.35">
      <c r="C238" s="28"/>
    </row>
    <row r="239" spans="3:28" x14ac:dyDescent="0.35">
      <c r="C239" s="28"/>
    </row>
    <row r="240" spans="3:28" x14ac:dyDescent="0.35">
      <c r="C240" s="28"/>
    </row>
    <row r="241" spans="2:4" x14ac:dyDescent="0.35">
      <c r="C241" s="28"/>
    </row>
    <row r="242" spans="2:4" x14ac:dyDescent="0.35">
      <c r="B242" s="3" t="s">
        <v>196</v>
      </c>
      <c r="C242" s="28"/>
    </row>
    <row r="243" spans="2:4" x14ac:dyDescent="0.35">
      <c r="B243" s="1" t="s">
        <v>197</v>
      </c>
      <c r="D243" s="10"/>
    </row>
    <row r="244" spans="2:4" x14ac:dyDescent="0.35">
      <c r="B244" t="s">
        <v>198</v>
      </c>
    </row>
    <row r="245" spans="2:4" x14ac:dyDescent="0.35">
      <c r="B245" t="s">
        <v>199</v>
      </c>
    </row>
    <row r="246" spans="2:4" x14ac:dyDescent="0.35">
      <c r="B246" t="s">
        <v>200</v>
      </c>
    </row>
    <row r="248" spans="2:4" x14ac:dyDescent="0.35">
      <c r="B248" t="s">
        <v>201</v>
      </c>
    </row>
    <row r="249" spans="2:4" x14ac:dyDescent="0.35">
      <c r="B249" t="s">
        <v>10</v>
      </c>
    </row>
    <row r="250" spans="2:4" x14ac:dyDescent="0.35">
      <c r="B250" t="s">
        <v>202</v>
      </c>
    </row>
    <row r="251" spans="2:4" x14ac:dyDescent="0.35">
      <c r="B251" t="s">
        <v>203</v>
      </c>
    </row>
    <row r="254" spans="2:4" x14ac:dyDescent="0.35">
      <c r="B254" s="33" t="str">
        <f>Lists!$A$2</f>
        <v>Social insurance benefits (271)</v>
      </c>
    </row>
    <row r="255" spans="2:4" x14ac:dyDescent="0.35">
      <c r="B255" s="33" t="str">
        <f>Lists!$A$3</f>
        <v>Social assistance benefits (272)</v>
      </c>
    </row>
    <row r="256" spans="2:4" x14ac:dyDescent="0.35">
      <c r="B256" s="33" t="str">
        <f>Lists!$A$4</f>
        <v>Public servant benefits (273)</v>
      </c>
    </row>
    <row r="257" spans="2:2" x14ac:dyDescent="0.35">
      <c r="B257" s="38" t="str">
        <f>Lists!$A$7</f>
        <v>Provident fund withdrawals</v>
      </c>
    </row>
    <row r="260" spans="2:2" x14ac:dyDescent="0.35">
      <c r="B260" s="4" t="s">
        <v>48</v>
      </c>
    </row>
    <row r="261" spans="2:2" x14ac:dyDescent="0.35">
      <c r="B261" s="4" t="s">
        <v>29</v>
      </c>
    </row>
    <row r="262" spans="2:2" x14ac:dyDescent="0.35">
      <c r="B262" s="4" t="s">
        <v>118</v>
      </c>
    </row>
    <row r="263" spans="2:2" x14ac:dyDescent="0.35">
      <c r="B263" s="4" t="s">
        <v>46</v>
      </c>
    </row>
    <row r="264" spans="2:2" x14ac:dyDescent="0.35">
      <c r="B264" s="4" t="s">
        <v>125</v>
      </c>
    </row>
    <row r="265" spans="2:2" x14ac:dyDescent="0.35">
      <c r="B265" s="4" t="s">
        <v>53</v>
      </c>
    </row>
    <row r="266" spans="2:2" x14ac:dyDescent="0.35">
      <c r="B266" s="4" t="s">
        <v>43</v>
      </c>
    </row>
    <row r="267" spans="2:2" x14ac:dyDescent="0.35">
      <c r="B267" s="4" t="s">
        <v>173</v>
      </c>
    </row>
    <row r="268" spans="2:2" x14ac:dyDescent="0.35">
      <c r="B268" s="4" t="s">
        <v>101</v>
      </c>
    </row>
  </sheetData>
  <mergeCells count="5">
    <mergeCell ref="B77:B90"/>
    <mergeCell ref="H7:AD7"/>
    <mergeCell ref="AF7:BB7"/>
    <mergeCell ref="BD7:BZ7"/>
    <mergeCell ref="B93:B104"/>
  </mergeCells>
  <dataValidations count="5">
    <dataValidation type="list" allowBlank="1" showInputMessage="1" showErrorMessage="1" sqref="C6" xr:uid="{72043550-82BA-7649-B5DA-F90FB7522C44}">
      <formula1>$B$249:$B$251</formula1>
    </dataValidation>
    <dataValidation type="list" allowBlank="1" showInputMessage="1" showErrorMessage="1" sqref="F35" xr:uid="{301AC32E-E632-3445-8932-A02192B8B7AC}">
      <formula1>#REF!</formula1>
    </dataValidation>
    <dataValidation type="list" allowBlank="1" showInputMessage="1" showErrorMessage="1" sqref="C2" xr:uid="{16C7EF52-E138-6744-BA39-C10E6784BE39}">
      <formula1>$N$9:$AD$9</formula1>
    </dataValidation>
    <dataValidation type="list" allowBlank="1" showInputMessage="1" showErrorMessage="1" sqref="F36:F53 F10:F34 F55:F74" xr:uid="{7F142358-D33C-CF44-9BA1-7E4B90F5E299}">
      <formula1>$B$254:$B$257</formula1>
    </dataValidation>
    <dataValidation type="list" allowBlank="1" showInputMessage="1" showErrorMessage="1" sqref="G55:G74 G10:G34 G36:G53" xr:uid="{C756855D-55E5-8E42-9858-B7FB48497FA0}">
      <formula1>$B$260:$B$268</formula1>
    </dataValidation>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B6A94B-3F2B-B144-84B6-63C677121721}">
  <sheetPr>
    <tabColor theme="4"/>
  </sheetPr>
  <dimension ref="A1:BW268"/>
  <sheetViews>
    <sheetView zoomScaleNormal="100" workbookViewId="0">
      <pane xSplit="2" ySplit="9" topLeftCell="C10" activePane="bottomRight" state="frozen"/>
      <selection pane="topRight" activeCell="B1" sqref="B1"/>
      <selection pane="bottomLeft" activeCell="A6" sqref="A6"/>
      <selection pane="bottomRight" activeCell="G195" sqref="G195:AC195"/>
    </sheetView>
  </sheetViews>
  <sheetFormatPr defaultColWidth="11" defaultRowHeight="15.5" x14ac:dyDescent="0.35"/>
  <cols>
    <col min="1" max="1" width="5.6640625" customWidth="1"/>
    <col min="2" max="2" width="50" customWidth="1"/>
    <col min="3" max="3" width="19" customWidth="1"/>
    <col min="4" max="4" width="24.6640625" customWidth="1"/>
    <col min="5" max="5" width="34.6640625" customWidth="1"/>
    <col min="6" max="6" width="45" customWidth="1"/>
    <col min="7" max="7" width="44" customWidth="1"/>
    <col min="8" max="17" width="17.5" hidden="1" customWidth="1"/>
    <col min="18" max="29" width="17.5" customWidth="1"/>
    <col min="30" max="30" width="2.6640625" customWidth="1"/>
    <col min="31" max="40" width="9" hidden="1" customWidth="1"/>
    <col min="41" max="52" width="9" customWidth="1"/>
    <col min="53" max="53" width="2.83203125" customWidth="1"/>
    <col min="54" max="63" width="9" hidden="1" customWidth="1"/>
    <col min="64" max="75" width="9" customWidth="1"/>
    <col min="76" max="129" width="7.1640625" customWidth="1"/>
  </cols>
  <sheetData>
    <row r="1" spans="1:75" ht="28.5" x14ac:dyDescent="0.65">
      <c r="B1" s="31" t="s">
        <v>382</v>
      </c>
      <c r="D1" s="16"/>
      <c r="E1" s="17"/>
    </row>
    <row r="2" spans="1:75" x14ac:dyDescent="0.35">
      <c r="B2" t="s">
        <v>1</v>
      </c>
      <c r="C2" s="4" t="s">
        <v>25</v>
      </c>
    </row>
    <row r="3" spans="1:75" x14ac:dyDescent="0.35">
      <c r="B3" t="s">
        <v>3</v>
      </c>
      <c r="C3" s="4" t="s">
        <v>205</v>
      </c>
    </row>
    <row r="4" spans="1:75" x14ac:dyDescent="0.35">
      <c r="B4" t="s">
        <v>5</v>
      </c>
      <c r="C4" s="4" t="s">
        <v>383</v>
      </c>
      <c r="H4" s="42"/>
      <c r="I4" s="42"/>
      <c r="J4" s="42"/>
      <c r="K4" s="42"/>
      <c r="L4" s="42"/>
      <c r="M4" s="42"/>
      <c r="N4" s="42"/>
      <c r="O4" s="42"/>
      <c r="P4" s="42"/>
      <c r="Q4" s="42"/>
      <c r="R4" s="42"/>
      <c r="S4" s="42"/>
      <c r="T4" s="42"/>
      <c r="U4" s="42"/>
      <c r="V4" s="42"/>
      <c r="W4" s="42"/>
      <c r="X4" s="42"/>
      <c r="Y4" s="42"/>
      <c r="Z4" s="42"/>
      <c r="AA4" s="42"/>
      <c r="AB4" s="42"/>
      <c r="AC4" s="42"/>
      <c r="AE4" s="42"/>
      <c r="AF4" s="42"/>
      <c r="AG4" s="42"/>
      <c r="AH4" s="42"/>
      <c r="AI4" s="42"/>
      <c r="AJ4" s="42"/>
      <c r="AK4" s="42"/>
      <c r="AL4" s="42"/>
      <c r="AM4" s="42"/>
      <c r="AN4" s="42"/>
      <c r="AO4" s="42"/>
      <c r="AP4" s="42"/>
      <c r="AQ4" s="42"/>
      <c r="AR4" s="42"/>
      <c r="AS4" s="42"/>
      <c r="AT4" s="42"/>
      <c r="AU4" s="42"/>
      <c r="AV4" s="42"/>
      <c r="AW4" s="42"/>
      <c r="AX4" s="42"/>
      <c r="AY4" s="42"/>
      <c r="AZ4" s="42"/>
      <c r="BB4" s="42"/>
      <c r="BC4" s="42"/>
      <c r="BD4" s="42"/>
      <c r="BE4" s="42"/>
      <c r="BF4" s="42"/>
      <c r="BG4" s="42"/>
      <c r="BH4" s="42"/>
      <c r="BI4" s="42"/>
      <c r="BJ4" s="42"/>
      <c r="BK4" s="42"/>
      <c r="BL4" s="42"/>
      <c r="BM4" s="42"/>
      <c r="BN4" s="42"/>
      <c r="BO4" s="42"/>
      <c r="BP4" s="42"/>
      <c r="BQ4" s="42"/>
      <c r="BR4" s="42"/>
      <c r="BS4" s="42"/>
      <c r="BT4" s="42"/>
      <c r="BU4" s="42"/>
      <c r="BV4" s="42"/>
      <c r="BW4" s="42"/>
    </row>
    <row r="5" spans="1:75" x14ac:dyDescent="0.35">
      <c r="B5" t="s">
        <v>7</v>
      </c>
      <c r="C5" s="4" t="s">
        <v>384</v>
      </c>
      <c r="H5" s="42"/>
      <c r="I5" s="42"/>
      <c r="J5" s="42"/>
      <c r="K5" s="42"/>
      <c r="L5" s="42"/>
      <c r="M5" s="42"/>
      <c r="N5" s="42"/>
      <c r="O5" s="42"/>
      <c r="P5" s="42"/>
      <c r="Q5" s="42"/>
      <c r="R5" s="42"/>
      <c r="S5" s="42"/>
      <c r="T5" s="42"/>
      <c r="U5" s="42"/>
      <c r="V5" s="42"/>
      <c r="W5" s="42"/>
      <c r="X5" s="42"/>
      <c r="Y5" s="42"/>
      <c r="Z5" s="42"/>
      <c r="AA5" s="42"/>
      <c r="AB5" s="42"/>
      <c r="AC5" s="42"/>
      <c r="AE5" s="42"/>
      <c r="AF5" s="42"/>
      <c r="AG5" s="42"/>
      <c r="AH5" s="42"/>
      <c r="AI5" s="42"/>
      <c r="AJ5" s="42"/>
      <c r="AK5" s="42"/>
      <c r="AL5" s="42"/>
      <c r="AM5" s="42"/>
      <c r="AN5" s="42"/>
      <c r="AO5" s="42"/>
      <c r="AP5" s="42"/>
      <c r="AQ5" s="42"/>
      <c r="AR5" s="42"/>
      <c r="AS5" s="42"/>
      <c r="AT5" s="42"/>
      <c r="AU5" s="42"/>
      <c r="AV5" s="42"/>
      <c r="AW5" s="42"/>
      <c r="AX5" s="42"/>
      <c r="AY5" s="42"/>
      <c r="AZ5" s="42"/>
      <c r="BB5" s="42"/>
      <c r="BC5" s="42"/>
      <c r="BD5" s="42"/>
      <c r="BE5" s="42"/>
      <c r="BF5" s="42"/>
      <c r="BG5" s="42"/>
      <c r="BH5" s="42"/>
      <c r="BI5" s="42"/>
      <c r="BJ5" s="42"/>
      <c r="BK5" s="42"/>
      <c r="BL5" s="42"/>
      <c r="BM5" s="42"/>
      <c r="BN5" s="42"/>
      <c r="BO5" s="42"/>
      <c r="BP5" s="42"/>
      <c r="BQ5" s="42"/>
      <c r="BR5" s="42"/>
      <c r="BS5" s="42"/>
      <c r="BT5" s="42"/>
      <c r="BU5" s="42"/>
      <c r="BV5" s="42"/>
      <c r="BW5" s="42"/>
    </row>
    <row r="6" spans="1:75" x14ac:dyDescent="0.35">
      <c r="B6" t="s">
        <v>9</v>
      </c>
      <c r="C6" s="4" t="s">
        <v>10</v>
      </c>
      <c r="H6" s="42"/>
      <c r="I6" s="42"/>
      <c r="J6" s="42"/>
      <c r="K6" s="42"/>
      <c r="L6" s="42"/>
      <c r="M6" s="42"/>
      <c r="N6" s="42"/>
      <c r="O6" s="42"/>
      <c r="P6" s="42"/>
      <c r="Q6" s="42"/>
      <c r="R6" s="42"/>
      <c r="S6" s="42"/>
      <c r="T6" s="42"/>
      <c r="U6" s="42"/>
      <c r="V6" s="42"/>
      <c r="W6" s="42"/>
      <c r="X6" s="42"/>
      <c r="Y6" s="42"/>
      <c r="Z6" s="42"/>
      <c r="AA6" s="42"/>
      <c r="AB6" s="42"/>
      <c r="AC6" s="42"/>
      <c r="AE6" s="42"/>
      <c r="AF6" s="42"/>
      <c r="AG6" s="42"/>
      <c r="AH6" s="42"/>
      <c r="AI6" s="42"/>
      <c r="AJ6" s="42"/>
      <c r="AK6" s="42"/>
      <c r="AL6" s="42"/>
      <c r="AM6" s="42"/>
      <c r="AN6" s="42"/>
      <c r="AO6" s="42"/>
      <c r="AP6" s="42"/>
      <c r="AQ6" s="42"/>
      <c r="AR6" s="42"/>
      <c r="AS6" s="42"/>
      <c r="AT6" s="42"/>
      <c r="AU6" s="42"/>
      <c r="AV6" s="42"/>
      <c r="AW6" s="42"/>
      <c r="AX6" s="42"/>
      <c r="AY6" s="42"/>
      <c r="AZ6" s="42"/>
      <c r="BB6" s="42"/>
      <c r="BC6" s="42"/>
      <c r="BD6" s="42"/>
      <c r="BE6" s="42"/>
      <c r="BF6" s="42"/>
      <c r="BG6" s="42"/>
      <c r="BH6" s="42"/>
      <c r="BI6" s="42"/>
      <c r="BJ6" s="42"/>
      <c r="BK6" s="42"/>
      <c r="BL6" s="42"/>
      <c r="BM6" s="42"/>
      <c r="BN6" s="42"/>
      <c r="BO6" s="42"/>
      <c r="BP6" s="42"/>
      <c r="BQ6" s="42"/>
      <c r="BR6" s="42"/>
      <c r="BS6" s="42"/>
      <c r="BT6" s="42"/>
      <c r="BU6" s="42"/>
      <c r="BV6" s="42"/>
      <c r="BW6" s="42"/>
    </row>
    <row r="7" spans="1:75" x14ac:dyDescent="0.35">
      <c r="C7" s="14"/>
      <c r="D7" s="14"/>
      <c r="H7" s="119" t="s">
        <v>11</v>
      </c>
      <c r="I7" s="119"/>
      <c r="J7" s="119"/>
      <c r="K7" s="119"/>
      <c r="L7" s="119"/>
      <c r="M7" s="119"/>
      <c r="N7" s="119"/>
      <c r="O7" s="119"/>
      <c r="P7" s="119"/>
      <c r="Q7" s="119"/>
      <c r="R7" s="119"/>
      <c r="S7" s="119"/>
      <c r="T7" s="119"/>
      <c r="U7" s="119"/>
      <c r="V7" s="119"/>
      <c r="W7" s="119"/>
      <c r="X7" s="119"/>
      <c r="Y7" s="119"/>
      <c r="Z7" s="119"/>
      <c r="AA7" s="119"/>
      <c r="AB7" s="119"/>
      <c r="AC7" s="119"/>
      <c r="AE7" s="120" t="s">
        <v>12</v>
      </c>
      <c r="AF7" s="120"/>
      <c r="AG7" s="120"/>
      <c r="AH7" s="120"/>
      <c r="AI7" s="120"/>
      <c r="AJ7" s="120"/>
      <c r="AK7" s="120"/>
      <c r="AL7" s="120"/>
      <c r="AM7" s="120"/>
      <c r="AN7" s="120"/>
      <c r="AO7" s="120"/>
      <c r="AP7" s="120"/>
      <c r="AQ7" s="120"/>
      <c r="AR7" s="120"/>
      <c r="AS7" s="120"/>
      <c r="AT7" s="120"/>
      <c r="AU7" s="120"/>
      <c r="AV7" s="120"/>
      <c r="AW7" s="120"/>
      <c r="AX7" s="120"/>
      <c r="AY7" s="120"/>
      <c r="AZ7" s="120"/>
      <c r="BB7" s="121" t="s">
        <v>13</v>
      </c>
      <c r="BC7" s="121"/>
      <c r="BD7" s="121"/>
      <c r="BE7" s="121"/>
      <c r="BF7" s="121"/>
      <c r="BG7" s="121"/>
      <c r="BH7" s="121"/>
      <c r="BI7" s="121"/>
      <c r="BJ7" s="121"/>
      <c r="BK7" s="121"/>
      <c r="BL7" s="121"/>
      <c r="BM7" s="121"/>
      <c r="BN7" s="121"/>
      <c r="BO7" s="121"/>
      <c r="BP7" s="121"/>
      <c r="BQ7" s="121"/>
      <c r="BR7" s="121"/>
      <c r="BS7" s="121"/>
      <c r="BT7" s="121"/>
      <c r="BU7" s="121"/>
      <c r="BV7" s="121"/>
      <c r="BW7" s="121"/>
    </row>
    <row r="8" spans="1:75" x14ac:dyDescent="0.35">
      <c r="C8" s="14"/>
      <c r="D8" s="14"/>
      <c r="H8" s="54">
        <v>2003</v>
      </c>
      <c r="I8" s="54">
        <v>2004</v>
      </c>
      <c r="J8" s="54">
        <v>2005</v>
      </c>
      <c r="K8" s="54">
        <v>2006</v>
      </c>
      <c r="L8" s="54">
        <v>2007</v>
      </c>
      <c r="M8" s="54">
        <v>2008</v>
      </c>
      <c r="N8" s="54">
        <v>2009</v>
      </c>
      <c r="O8" s="54">
        <v>2010</v>
      </c>
      <c r="P8" s="54">
        <v>2011</v>
      </c>
      <c r="Q8" s="54">
        <v>2012</v>
      </c>
      <c r="R8" s="54">
        <v>2013</v>
      </c>
      <c r="S8" s="54">
        <v>2014</v>
      </c>
      <c r="T8" s="54">
        <v>2015</v>
      </c>
      <c r="U8" s="54">
        <v>2016</v>
      </c>
      <c r="V8" s="54">
        <v>2017</v>
      </c>
      <c r="W8" s="54">
        <v>2018</v>
      </c>
      <c r="X8" s="54">
        <v>2019</v>
      </c>
      <c r="Y8" s="54">
        <v>2020</v>
      </c>
      <c r="Z8" s="54">
        <v>2021</v>
      </c>
      <c r="AA8" s="54">
        <v>2022</v>
      </c>
      <c r="AB8" s="54">
        <v>2023</v>
      </c>
      <c r="AC8" s="54">
        <v>2024</v>
      </c>
    </row>
    <row r="9" spans="1:75" x14ac:dyDescent="0.35">
      <c r="B9" s="104" t="s">
        <v>14</v>
      </c>
      <c r="C9" s="104" t="s">
        <v>15</v>
      </c>
      <c r="D9" s="104" t="s">
        <v>16</v>
      </c>
      <c r="E9" s="104" t="str">
        <f>_xlfn.CONCAT("Expenditure (",C2,"), ",C4," ",C6,"")</f>
        <v>Expenditure (2023-24), AUD thousands</v>
      </c>
      <c r="F9" s="104" t="s">
        <v>17</v>
      </c>
      <c r="G9" s="104" t="s">
        <v>18</v>
      </c>
      <c r="H9" s="105"/>
      <c r="I9" s="105"/>
      <c r="J9" s="105"/>
      <c r="K9" s="105"/>
      <c r="L9" s="105"/>
      <c r="M9" s="105"/>
      <c r="N9" s="105"/>
      <c r="O9" s="105"/>
      <c r="P9" s="105"/>
      <c r="Q9" s="105"/>
      <c r="R9" s="105" t="s">
        <v>209</v>
      </c>
      <c r="S9" s="105" t="s">
        <v>210</v>
      </c>
      <c r="T9" s="105" t="s">
        <v>211</v>
      </c>
      <c r="U9" s="105" t="s">
        <v>212</v>
      </c>
      <c r="V9" s="105" t="s">
        <v>19</v>
      </c>
      <c r="W9" s="105" t="s">
        <v>20</v>
      </c>
      <c r="X9" s="105" t="s">
        <v>21</v>
      </c>
      <c r="Y9" s="105" t="s">
        <v>22</v>
      </c>
      <c r="Z9" s="105" t="s">
        <v>23</v>
      </c>
      <c r="AA9" s="105" t="s">
        <v>2</v>
      </c>
      <c r="AB9" s="105" t="s">
        <v>24</v>
      </c>
      <c r="AC9" s="105" t="s">
        <v>25</v>
      </c>
      <c r="AE9" s="71">
        <f>H9</f>
        <v>0</v>
      </c>
      <c r="AF9" s="71">
        <f t="shared" ref="AF9:AZ9" si="0">I9</f>
        <v>0</v>
      </c>
      <c r="AG9" s="71">
        <f t="shared" si="0"/>
        <v>0</v>
      </c>
      <c r="AH9" s="71">
        <f t="shared" si="0"/>
        <v>0</v>
      </c>
      <c r="AI9" s="71">
        <f t="shared" si="0"/>
        <v>0</v>
      </c>
      <c r="AJ9" s="71">
        <f t="shared" si="0"/>
        <v>0</v>
      </c>
      <c r="AK9" s="71">
        <f t="shared" si="0"/>
        <v>0</v>
      </c>
      <c r="AL9" s="71">
        <f t="shared" si="0"/>
        <v>0</v>
      </c>
      <c r="AM9" s="71">
        <f t="shared" si="0"/>
        <v>0</v>
      </c>
      <c r="AN9" s="71">
        <f t="shared" si="0"/>
        <v>0</v>
      </c>
      <c r="AO9" s="105" t="str">
        <f t="shared" si="0"/>
        <v>2012-13</v>
      </c>
      <c r="AP9" s="105" t="str">
        <f t="shared" si="0"/>
        <v>2013-14</v>
      </c>
      <c r="AQ9" s="105" t="str">
        <f t="shared" si="0"/>
        <v>2014-15</v>
      </c>
      <c r="AR9" s="105" t="str">
        <f t="shared" si="0"/>
        <v>2015-16</v>
      </c>
      <c r="AS9" s="105" t="str">
        <f t="shared" si="0"/>
        <v>2016-17</v>
      </c>
      <c r="AT9" s="105" t="str">
        <f t="shared" si="0"/>
        <v>2017-18</v>
      </c>
      <c r="AU9" s="105" t="str">
        <f t="shared" si="0"/>
        <v>2018-19</v>
      </c>
      <c r="AV9" s="105" t="str">
        <f t="shared" si="0"/>
        <v>2019-20</v>
      </c>
      <c r="AW9" s="105" t="str">
        <f t="shared" si="0"/>
        <v>2020-21</v>
      </c>
      <c r="AX9" s="105" t="str">
        <f t="shared" si="0"/>
        <v>2021-22</v>
      </c>
      <c r="AY9" s="105" t="str">
        <f t="shared" si="0"/>
        <v>2022-23</v>
      </c>
      <c r="AZ9" s="105" t="str">
        <f t="shared" si="0"/>
        <v>2023-24</v>
      </c>
      <c r="BB9" s="71">
        <f>H9</f>
        <v>0</v>
      </c>
      <c r="BC9" s="71">
        <f t="shared" ref="BC9:BW9" si="1">I9</f>
        <v>0</v>
      </c>
      <c r="BD9" s="71">
        <f t="shared" si="1"/>
        <v>0</v>
      </c>
      <c r="BE9" s="71">
        <f t="shared" si="1"/>
        <v>0</v>
      </c>
      <c r="BF9" s="71">
        <f t="shared" si="1"/>
        <v>0</v>
      </c>
      <c r="BG9" s="71">
        <f t="shared" si="1"/>
        <v>0</v>
      </c>
      <c r="BH9" s="71">
        <f t="shared" si="1"/>
        <v>0</v>
      </c>
      <c r="BI9" s="71">
        <f t="shared" si="1"/>
        <v>0</v>
      </c>
      <c r="BJ9" s="71">
        <f t="shared" si="1"/>
        <v>0</v>
      </c>
      <c r="BK9" s="71">
        <f t="shared" si="1"/>
        <v>0</v>
      </c>
      <c r="BL9" s="105" t="str">
        <f t="shared" si="1"/>
        <v>2012-13</v>
      </c>
      <c r="BM9" s="105" t="str">
        <f t="shared" si="1"/>
        <v>2013-14</v>
      </c>
      <c r="BN9" s="105" t="str">
        <f t="shared" si="1"/>
        <v>2014-15</v>
      </c>
      <c r="BO9" s="105" t="str">
        <f t="shared" si="1"/>
        <v>2015-16</v>
      </c>
      <c r="BP9" s="105" t="str">
        <f t="shared" si="1"/>
        <v>2016-17</v>
      </c>
      <c r="BQ9" s="105" t="str">
        <f t="shared" si="1"/>
        <v>2017-18</v>
      </c>
      <c r="BR9" s="105" t="str">
        <f t="shared" si="1"/>
        <v>2018-19</v>
      </c>
      <c r="BS9" s="105" t="str">
        <f t="shared" si="1"/>
        <v>2019-20</v>
      </c>
      <c r="BT9" s="105" t="str">
        <f t="shared" si="1"/>
        <v>2020-21</v>
      </c>
      <c r="BU9" s="105" t="str">
        <f t="shared" si="1"/>
        <v>2021-22</v>
      </c>
      <c r="BV9" s="105" t="str">
        <f t="shared" si="1"/>
        <v>2022-23</v>
      </c>
      <c r="BW9" s="105" t="str">
        <f t="shared" si="1"/>
        <v>2023-24</v>
      </c>
    </row>
    <row r="10" spans="1:75" x14ac:dyDescent="0.35">
      <c r="A10">
        <v>1</v>
      </c>
      <c r="B10" s="4" t="s">
        <v>385</v>
      </c>
      <c r="C10" s="11">
        <v>2005</v>
      </c>
      <c r="D10" s="4" t="s">
        <v>386</v>
      </c>
      <c r="E10" s="6">
        <f t="shared" ref="E10:E34" si="2">_xlfn.XLOOKUP($C$2,$R$9:$AC$9,R10:AC10)</f>
        <v>168</v>
      </c>
      <c r="F10" s="4" t="s">
        <v>28</v>
      </c>
      <c r="G10" s="4" t="s">
        <v>46</v>
      </c>
      <c r="H10" s="5"/>
      <c r="I10" s="5"/>
      <c r="J10" s="5"/>
      <c r="K10" s="5"/>
      <c r="L10" s="5"/>
      <c r="M10" s="5"/>
      <c r="N10" s="5"/>
      <c r="O10" s="5"/>
      <c r="P10" s="5"/>
      <c r="Q10" s="5"/>
      <c r="R10" s="5">
        <v>37</v>
      </c>
      <c r="S10" s="5">
        <v>37</v>
      </c>
      <c r="T10" s="5">
        <v>40</v>
      </c>
      <c r="U10" s="76">
        <v>37.5</v>
      </c>
      <c r="V10" s="5">
        <v>33.9</v>
      </c>
      <c r="W10" s="5">
        <v>28.5</v>
      </c>
      <c r="X10" s="5">
        <v>33.5</v>
      </c>
      <c r="Y10" s="5">
        <v>111.8</v>
      </c>
      <c r="Z10" s="5">
        <v>173.7</v>
      </c>
      <c r="AA10" s="5">
        <v>167.9</v>
      </c>
      <c r="AB10" s="5">
        <v>192</v>
      </c>
      <c r="AC10" s="5">
        <v>168</v>
      </c>
      <c r="AE10" s="4"/>
      <c r="AF10" s="4"/>
      <c r="AG10" s="4"/>
      <c r="AH10" s="4"/>
      <c r="AI10" s="4"/>
      <c r="AJ10" s="4" t="str">
        <f t="shared" ref="AJ10:AJ15" si="3">IF(M10=0,"","*")</f>
        <v/>
      </c>
      <c r="AK10" s="4" t="str">
        <f t="shared" ref="AK10:AK15" si="4">IF(N10=0,"","*")</f>
        <v/>
      </c>
      <c r="AL10" s="4" t="str">
        <f t="shared" ref="AL10:AL15" si="5">IF(O10=0,"","*")</f>
        <v/>
      </c>
      <c r="AM10" s="4" t="str">
        <f t="shared" ref="AM10:AM15" si="6">IF(P10=0,"","*")</f>
        <v/>
      </c>
      <c r="AN10" s="4" t="str">
        <f t="shared" ref="AN10:AN15" si="7">IF(Q10=0,"","*")</f>
        <v/>
      </c>
      <c r="AO10" s="4" t="s">
        <v>387</v>
      </c>
      <c r="AP10" s="4" t="s">
        <v>388</v>
      </c>
      <c r="AQ10" s="4" t="s">
        <v>389</v>
      </c>
      <c r="AR10" s="4" t="s">
        <v>390</v>
      </c>
      <c r="AS10" s="4" t="s">
        <v>391</v>
      </c>
      <c r="AT10" s="4" t="s">
        <v>392</v>
      </c>
      <c r="AU10" s="4" t="s">
        <v>393</v>
      </c>
      <c r="AV10" s="4" t="s">
        <v>394</v>
      </c>
      <c r="AW10" s="4" t="s">
        <v>395</v>
      </c>
      <c r="AX10" s="4" t="s">
        <v>396</v>
      </c>
      <c r="AY10" s="4" t="s">
        <v>396</v>
      </c>
      <c r="AZ10" s="99" t="s">
        <v>396</v>
      </c>
      <c r="BB10" s="4"/>
      <c r="BC10" s="4"/>
      <c r="BD10" s="4"/>
      <c r="BE10" s="4"/>
      <c r="BF10" s="4"/>
      <c r="BG10" s="4" t="str">
        <f t="shared" ref="BG10:BG15" si="8">IF(M10=0,"","*")</f>
        <v/>
      </c>
      <c r="BH10" s="4" t="str">
        <f t="shared" ref="BH10:BH15" si="9">IF(N10=0,"","*")</f>
        <v/>
      </c>
      <c r="BI10" s="4" t="str">
        <f t="shared" ref="BI10:BI15" si="10">IF(O10=0,"","*")</f>
        <v/>
      </c>
      <c r="BJ10" s="4" t="str">
        <f t="shared" ref="BJ10:BJ15" si="11">IF(P10=0,"","*")</f>
        <v/>
      </c>
      <c r="BK10" s="4" t="str">
        <f t="shared" ref="BK10:BK15" si="12">IF(Q10=0,"","*")</f>
        <v/>
      </c>
      <c r="BL10" s="99" t="s">
        <v>397</v>
      </c>
      <c r="BM10" s="99" t="s">
        <v>397</v>
      </c>
      <c r="BN10" s="99" t="s">
        <v>397</v>
      </c>
      <c r="BO10" s="99" t="s">
        <v>397</v>
      </c>
      <c r="BP10" s="99" t="s">
        <v>88</v>
      </c>
      <c r="BQ10" s="99" t="s">
        <v>88</v>
      </c>
      <c r="BR10" s="99" t="s">
        <v>398</v>
      </c>
      <c r="BS10" s="99" t="s">
        <v>398</v>
      </c>
      <c r="BT10" s="99" t="s">
        <v>398</v>
      </c>
      <c r="BU10" s="99" t="s">
        <v>398</v>
      </c>
      <c r="BV10" s="99" t="s">
        <v>399</v>
      </c>
      <c r="BW10" s="99" t="s">
        <v>400</v>
      </c>
    </row>
    <row r="11" spans="1:75" x14ac:dyDescent="0.35">
      <c r="A11">
        <v>2</v>
      </c>
      <c r="B11" s="4" t="s">
        <v>401</v>
      </c>
      <c r="C11" s="4">
        <v>2005</v>
      </c>
      <c r="D11" s="15" t="s">
        <v>386</v>
      </c>
      <c r="E11" s="6">
        <f t="shared" si="2"/>
        <v>160</v>
      </c>
      <c r="F11" s="4" t="s">
        <v>28</v>
      </c>
      <c r="G11" s="4" t="s">
        <v>118</v>
      </c>
      <c r="H11" s="5"/>
      <c r="I11" s="5"/>
      <c r="J11" s="5"/>
      <c r="K11" s="5"/>
      <c r="L11" s="5"/>
      <c r="M11" s="5"/>
      <c r="N11" s="5"/>
      <c r="O11" s="5"/>
      <c r="P11" s="5"/>
      <c r="Q11" s="5"/>
      <c r="R11" s="5">
        <v>160</v>
      </c>
      <c r="S11" s="5">
        <v>200</v>
      </c>
      <c r="T11" s="5">
        <v>200</v>
      </c>
      <c r="U11" s="5">
        <v>200</v>
      </c>
      <c r="V11" s="5">
        <v>131.19999999999999</v>
      </c>
      <c r="W11" s="4">
        <v>134</v>
      </c>
      <c r="X11" s="5">
        <v>156.72</v>
      </c>
      <c r="Y11" s="5">
        <v>222</v>
      </c>
      <c r="Z11" s="5">
        <v>168</v>
      </c>
      <c r="AA11" s="5">
        <v>151.25299999999999</v>
      </c>
      <c r="AB11" s="78">
        <v>283</v>
      </c>
      <c r="AC11" s="5">
        <v>160</v>
      </c>
      <c r="AE11" s="4"/>
      <c r="AF11" s="4"/>
      <c r="AG11" s="4"/>
      <c r="AH11" s="4"/>
      <c r="AI11" s="4"/>
      <c r="AJ11" s="4" t="str">
        <f t="shared" si="3"/>
        <v/>
      </c>
      <c r="AK11" s="4" t="str">
        <f t="shared" si="4"/>
        <v/>
      </c>
      <c r="AL11" s="4" t="str">
        <f t="shared" si="5"/>
        <v/>
      </c>
      <c r="AM11" s="4" t="str">
        <f t="shared" si="6"/>
        <v/>
      </c>
      <c r="AN11" s="4" t="str">
        <f t="shared" si="7"/>
        <v/>
      </c>
      <c r="AO11" s="4" t="s">
        <v>387</v>
      </c>
      <c r="AP11" s="4" t="s">
        <v>388</v>
      </c>
      <c r="AQ11" s="4" t="s">
        <v>389</v>
      </c>
      <c r="AR11" s="4" t="s">
        <v>390</v>
      </c>
      <c r="AS11" s="4" t="s">
        <v>391</v>
      </c>
      <c r="AT11" s="4" t="s">
        <v>392</v>
      </c>
      <c r="AU11" s="4" t="s">
        <v>393</v>
      </c>
      <c r="AV11" s="4" t="s">
        <v>394</v>
      </c>
      <c r="AW11" s="4" t="s">
        <v>395</v>
      </c>
      <c r="AX11" s="4" t="s">
        <v>396</v>
      </c>
      <c r="AY11" s="4" t="s">
        <v>396</v>
      </c>
      <c r="AZ11" s="99" t="s">
        <v>396</v>
      </c>
      <c r="BB11" s="4"/>
      <c r="BC11" s="4"/>
      <c r="BD11" s="4"/>
      <c r="BE11" s="4"/>
      <c r="BF11" s="4"/>
      <c r="BG11" s="4" t="str">
        <f t="shared" si="8"/>
        <v/>
      </c>
      <c r="BH11" s="4" t="str">
        <f t="shared" si="9"/>
        <v/>
      </c>
      <c r="BI11" s="4" t="str">
        <f t="shared" si="10"/>
        <v/>
      </c>
      <c r="BJ11" s="4" t="str">
        <f t="shared" si="11"/>
        <v/>
      </c>
      <c r="BK11" s="4" t="str">
        <f t="shared" si="12"/>
        <v/>
      </c>
      <c r="BL11" s="99" t="s">
        <v>397</v>
      </c>
      <c r="BM11" s="99" t="s">
        <v>397</v>
      </c>
      <c r="BN11" s="99" t="s">
        <v>397</v>
      </c>
      <c r="BO11" s="99" t="s">
        <v>397</v>
      </c>
      <c r="BP11" s="99" t="s">
        <v>88</v>
      </c>
      <c r="BQ11" s="99" t="s">
        <v>88</v>
      </c>
      <c r="BR11" s="99" t="s">
        <v>398</v>
      </c>
      <c r="BS11" s="99" t="s">
        <v>398</v>
      </c>
      <c r="BT11" s="99" t="s">
        <v>398</v>
      </c>
      <c r="BU11" s="99" t="s">
        <v>398</v>
      </c>
      <c r="BV11" s="99" t="s">
        <v>399</v>
      </c>
      <c r="BW11" s="99" t="s">
        <v>400</v>
      </c>
    </row>
    <row r="12" spans="1:75" x14ac:dyDescent="0.35">
      <c r="A12">
        <v>3</v>
      </c>
      <c r="B12" s="4" t="s">
        <v>402</v>
      </c>
      <c r="C12" s="11">
        <v>2008</v>
      </c>
      <c r="D12" s="51" t="s">
        <v>386</v>
      </c>
      <c r="E12" s="6">
        <f t="shared" si="2"/>
        <v>2539.16</v>
      </c>
      <c r="F12" s="4" t="s">
        <v>28</v>
      </c>
      <c r="G12" s="4" t="s">
        <v>48</v>
      </c>
      <c r="H12" s="5"/>
      <c r="I12" s="5"/>
      <c r="J12" s="5"/>
      <c r="K12" s="5"/>
      <c r="L12" s="5"/>
      <c r="M12" s="5"/>
      <c r="N12" s="5"/>
      <c r="O12" s="5"/>
      <c r="P12" s="5"/>
      <c r="Q12" s="5"/>
      <c r="R12" s="5">
        <v>307.2</v>
      </c>
      <c r="S12" s="5">
        <v>565.5</v>
      </c>
      <c r="T12" s="5">
        <v>838.4</v>
      </c>
      <c r="U12" s="5">
        <v>933.2</v>
      </c>
      <c r="V12" s="5">
        <v>868.52</v>
      </c>
      <c r="W12" s="5">
        <v>826.88</v>
      </c>
      <c r="X12" s="5">
        <v>835.37</v>
      </c>
      <c r="Y12" s="5">
        <v>1101.336</v>
      </c>
      <c r="Z12" s="5">
        <v>1581.25</v>
      </c>
      <c r="AA12" s="5">
        <v>1797.23</v>
      </c>
      <c r="AB12" s="5">
        <v>2400.36</v>
      </c>
      <c r="AC12" s="5">
        <v>2539.16</v>
      </c>
      <c r="AE12" s="4"/>
      <c r="AF12" s="4"/>
      <c r="AG12" s="4"/>
      <c r="AH12" s="4"/>
      <c r="AI12" s="4"/>
      <c r="AJ12" s="4" t="str">
        <f t="shared" si="3"/>
        <v/>
      </c>
      <c r="AK12" s="4" t="str">
        <f t="shared" si="4"/>
        <v/>
      </c>
      <c r="AL12" s="4" t="str">
        <f t="shared" si="5"/>
        <v/>
      </c>
      <c r="AM12" s="4" t="str">
        <f t="shared" si="6"/>
        <v/>
      </c>
      <c r="AN12" s="4" t="str">
        <f t="shared" si="7"/>
        <v/>
      </c>
      <c r="AO12" s="4" t="s">
        <v>387</v>
      </c>
      <c r="AP12" s="4" t="s">
        <v>388</v>
      </c>
      <c r="AQ12" s="4" t="s">
        <v>389</v>
      </c>
      <c r="AR12" s="4" t="s">
        <v>390</v>
      </c>
      <c r="AS12" s="4" t="s">
        <v>391</v>
      </c>
      <c r="AT12" s="4" t="s">
        <v>392</v>
      </c>
      <c r="AU12" s="4" t="s">
        <v>393</v>
      </c>
      <c r="AV12" s="4" t="s">
        <v>394</v>
      </c>
      <c r="AW12" s="4" t="s">
        <v>395</v>
      </c>
      <c r="AX12" s="4" t="s">
        <v>396</v>
      </c>
      <c r="AY12" s="4" t="s">
        <v>396</v>
      </c>
      <c r="AZ12" s="99" t="s">
        <v>396</v>
      </c>
      <c r="BB12" s="4"/>
      <c r="BC12" s="4"/>
      <c r="BD12" s="4"/>
      <c r="BE12" s="4"/>
      <c r="BF12" s="4"/>
      <c r="BG12" s="4" t="str">
        <f t="shared" si="8"/>
        <v/>
      </c>
      <c r="BH12" s="4" t="str">
        <f t="shared" si="9"/>
        <v/>
      </c>
      <c r="BI12" s="4" t="str">
        <f t="shared" si="10"/>
        <v/>
      </c>
      <c r="BJ12" s="4" t="str">
        <f t="shared" si="11"/>
        <v/>
      </c>
      <c r="BK12" s="4" t="str">
        <f t="shared" si="12"/>
        <v/>
      </c>
      <c r="BL12" s="99" t="s">
        <v>397</v>
      </c>
      <c r="BM12" s="99" t="s">
        <v>397</v>
      </c>
      <c r="BN12" s="99" t="s">
        <v>397</v>
      </c>
      <c r="BO12" s="99" t="s">
        <v>397</v>
      </c>
      <c r="BP12" s="99" t="s">
        <v>88</v>
      </c>
      <c r="BQ12" s="99" t="s">
        <v>88</v>
      </c>
      <c r="BR12" s="99" t="s">
        <v>398</v>
      </c>
      <c r="BS12" s="99" t="s">
        <v>398</v>
      </c>
      <c r="BT12" s="99" t="s">
        <v>398</v>
      </c>
      <c r="BU12" s="99" t="s">
        <v>398</v>
      </c>
      <c r="BV12" s="99" t="s">
        <v>399</v>
      </c>
      <c r="BW12" s="99" t="s">
        <v>400</v>
      </c>
    </row>
    <row r="13" spans="1:75" x14ac:dyDescent="0.35">
      <c r="A13">
        <v>4</v>
      </c>
      <c r="B13" s="4" t="s">
        <v>403</v>
      </c>
      <c r="C13" s="11">
        <v>2005</v>
      </c>
      <c r="D13" s="51" t="s">
        <v>386</v>
      </c>
      <c r="E13" s="6">
        <f t="shared" si="2"/>
        <v>4209.92</v>
      </c>
      <c r="F13" s="4" t="s">
        <v>28</v>
      </c>
      <c r="G13" s="4" t="s">
        <v>29</v>
      </c>
      <c r="H13" s="5"/>
      <c r="I13" s="5"/>
      <c r="J13" s="5"/>
      <c r="K13" s="5"/>
      <c r="L13" s="5"/>
      <c r="M13" s="5"/>
      <c r="N13" s="5"/>
      <c r="O13" s="5"/>
      <c r="P13" s="5"/>
      <c r="Q13" s="5"/>
      <c r="R13" s="5">
        <v>747.6</v>
      </c>
      <c r="S13" s="5">
        <v>1142.7</v>
      </c>
      <c r="T13" s="5">
        <v>1637.95</v>
      </c>
      <c r="U13" s="5">
        <v>1904.5</v>
      </c>
      <c r="V13" s="5">
        <v>1848.0440000000001</v>
      </c>
      <c r="W13" s="5">
        <v>1989.51</v>
      </c>
      <c r="X13" s="5">
        <v>2075.9499999999998</v>
      </c>
      <c r="Y13" s="5">
        <v>3102.328</v>
      </c>
      <c r="Z13" s="5">
        <v>2895.5509999999999</v>
      </c>
      <c r="AA13" s="5">
        <v>3124.9</v>
      </c>
      <c r="AB13" s="5">
        <v>4088.64</v>
      </c>
      <c r="AC13" s="5">
        <v>4209.92</v>
      </c>
      <c r="AE13" s="4"/>
      <c r="AF13" s="4"/>
      <c r="AG13" s="4"/>
      <c r="AH13" s="4"/>
      <c r="AI13" s="4"/>
      <c r="AJ13" s="4" t="str">
        <f t="shared" si="3"/>
        <v/>
      </c>
      <c r="AK13" s="4" t="str">
        <f t="shared" si="4"/>
        <v/>
      </c>
      <c r="AL13" s="4" t="str">
        <f t="shared" si="5"/>
        <v/>
      </c>
      <c r="AM13" s="4" t="str">
        <f t="shared" si="6"/>
        <v/>
      </c>
      <c r="AN13" s="4" t="str">
        <f t="shared" si="7"/>
        <v/>
      </c>
      <c r="AO13" s="4" t="s">
        <v>387</v>
      </c>
      <c r="AP13" s="4" t="s">
        <v>388</v>
      </c>
      <c r="AQ13" s="4" t="s">
        <v>389</v>
      </c>
      <c r="AR13" s="4" t="s">
        <v>390</v>
      </c>
      <c r="AS13" s="4" t="s">
        <v>391</v>
      </c>
      <c r="AT13" s="4" t="s">
        <v>392</v>
      </c>
      <c r="AU13" s="4" t="s">
        <v>393</v>
      </c>
      <c r="AV13" s="4" t="s">
        <v>394</v>
      </c>
      <c r="AW13" s="4" t="s">
        <v>395</v>
      </c>
      <c r="AX13" s="4" t="s">
        <v>396</v>
      </c>
      <c r="AY13" s="4" t="s">
        <v>396</v>
      </c>
      <c r="AZ13" s="99" t="s">
        <v>396</v>
      </c>
      <c r="BB13" s="4"/>
      <c r="BC13" s="4"/>
      <c r="BD13" s="4"/>
      <c r="BE13" s="4"/>
      <c r="BF13" s="4"/>
      <c r="BG13" s="4" t="str">
        <f t="shared" si="8"/>
        <v/>
      </c>
      <c r="BH13" s="4" t="str">
        <f t="shared" si="9"/>
        <v/>
      </c>
      <c r="BI13" s="4" t="str">
        <f t="shared" si="10"/>
        <v/>
      </c>
      <c r="BJ13" s="4" t="str">
        <f t="shared" si="11"/>
        <v/>
      </c>
      <c r="BK13" s="4" t="str">
        <f t="shared" si="12"/>
        <v/>
      </c>
      <c r="BL13" s="99" t="s">
        <v>397</v>
      </c>
      <c r="BM13" s="99" t="s">
        <v>397</v>
      </c>
      <c r="BN13" s="99" t="s">
        <v>397</v>
      </c>
      <c r="BO13" s="99" t="s">
        <v>397</v>
      </c>
      <c r="BP13" s="99" t="s">
        <v>88</v>
      </c>
      <c r="BQ13" s="99" t="s">
        <v>88</v>
      </c>
      <c r="BR13" s="99" t="s">
        <v>398</v>
      </c>
      <c r="BS13" s="99" t="s">
        <v>398</v>
      </c>
      <c r="BT13" s="99" t="s">
        <v>398</v>
      </c>
      <c r="BU13" s="99" t="s">
        <v>398</v>
      </c>
      <c r="BV13" s="99" t="s">
        <v>399</v>
      </c>
      <c r="BW13" s="99" t="s">
        <v>400</v>
      </c>
    </row>
    <row r="14" spans="1:75" x14ac:dyDescent="0.35">
      <c r="A14">
        <v>5</v>
      </c>
      <c r="B14" s="4" t="s">
        <v>404</v>
      </c>
      <c r="C14" s="4"/>
      <c r="D14" s="51"/>
      <c r="E14" s="6">
        <f t="shared" si="2"/>
        <v>0</v>
      </c>
      <c r="F14" s="4" t="s">
        <v>28</v>
      </c>
      <c r="G14" s="4" t="s">
        <v>29</v>
      </c>
      <c r="H14" s="5"/>
      <c r="I14" s="5"/>
      <c r="J14" s="5"/>
      <c r="K14" s="5"/>
      <c r="L14" s="5"/>
      <c r="M14" s="5"/>
      <c r="N14" s="5"/>
      <c r="O14" s="5"/>
      <c r="P14" s="5"/>
      <c r="Q14" s="5"/>
      <c r="R14" s="5"/>
      <c r="S14" s="5"/>
      <c r="T14" s="5"/>
      <c r="U14" s="5"/>
      <c r="V14" s="5"/>
      <c r="W14" s="5"/>
      <c r="X14" s="5"/>
      <c r="Y14" s="5">
        <v>507.2</v>
      </c>
      <c r="Z14" s="5">
        <v>476</v>
      </c>
      <c r="AA14" s="5">
        <v>974.8</v>
      </c>
      <c r="AB14" s="5">
        <v>1190</v>
      </c>
      <c r="AC14" s="5">
        <v>0</v>
      </c>
      <c r="AE14" s="4"/>
      <c r="AF14" s="4"/>
      <c r="AG14" s="4"/>
      <c r="AH14" s="4"/>
      <c r="AI14" s="4"/>
      <c r="AJ14" s="4" t="str">
        <f t="shared" si="3"/>
        <v/>
      </c>
      <c r="AK14" s="4" t="str">
        <f t="shared" si="4"/>
        <v/>
      </c>
      <c r="AL14" s="4" t="str">
        <f t="shared" si="5"/>
        <v/>
      </c>
      <c r="AM14" s="4" t="str">
        <f t="shared" si="6"/>
        <v/>
      </c>
      <c r="AN14" s="4" t="str">
        <f t="shared" si="7"/>
        <v/>
      </c>
      <c r="AO14" s="4" t="str">
        <f t="shared" ref="AO14:AO15" si="13">IF(R14=0,"","*")</f>
        <v/>
      </c>
      <c r="AP14" s="4" t="str">
        <f t="shared" ref="AP14:AP15" si="14">IF(S14=0,"","*")</f>
        <v/>
      </c>
      <c r="AQ14" s="4" t="str">
        <f t="shared" ref="AQ14:AQ15" si="15">IF(T14=0,"","*")</f>
        <v/>
      </c>
      <c r="AR14" s="4" t="str">
        <f t="shared" ref="AR14:AR15" si="16">IF(U14=0,"","*")</f>
        <v/>
      </c>
      <c r="AS14" s="4" t="str">
        <f t="shared" ref="AS14:AS15" si="17">IF(V14=0,"","*")</f>
        <v/>
      </c>
      <c r="AT14" s="4" t="str">
        <f t="shared" ref="AT14:AT15" si="18">IF(W14=0,"","*")</f>
        <v/>
      </c>
      <c r="AU14" s="4" t="str">
        <f t="shared" ref="AU14:AU15" si="19">IF(X14=0,"","*")</f>
        <v/>
      </c>
      <c r="AV14" s="4" t="s">
        <v>394</v>
      </c>
      <c r="AW14" s="4" t="s">
        <v>395</v>
      </c>
      <c r="AX14" s="4" t="s">
        <v>396</v>
      </c>
      <c r="AY14" s="4" t="s">
        <v>396</v>
      </c>
      <c r="AZ14" s="99" t="str">
        <f t="shared" ref="AZ14:AZ15" si="20">IF(AC14=0,"","*")</f>
        <v/>
      </c>
      <c r="BB14" s="4"/>
      <c r="BC14" s="4"/>
      <c r="BD14" s="4"/>
      <c r="BE14" s="4"/>
      <c r="BF14" s="4"/>
      <c r="BG14" s="4" t="str">
        <f t="shared" si="8"/>
        <v/>
      </c>
      <c r="BH14" s="4" t="str">
        <f t="shared" si="9"/>
        <v/>
      </c>
      <c r="BI14" s="4" t="str">
        <f t="shared" si="10"/>
        <v/>
      </c>
      <c r="BJ14" s="4" t="str">
        <f t="shared" si="11"/>
        <v/>
      </c>
      <c r="BK14" s="4" t="str">
        <f t="shared" si="12"/>
        <v/>
      </c>
      <c r="BL14" s="99" t="str">
        <f t="shared" ref="BL14:BL15" si="21">IF(R14=0,"","*")</f>
        <v/>
      </c>
      <c r="BM14" s="99" t="str">
        <f t="shared" ref="BM14:BM15" si="22">IF(S14=0,"","*")</f>
        <v/>
      </c>
      <c r="BN14" s="99" t="str">
        <f t="shared" ref="BN14:BN15" si="23">IF(T14=0,"","*")</f>
        <v/>
      </c>
      <c r="BO14" s="99" t="str">
        <f t="shared" ref="BO14:BO15" si="24">IF(U14=0,"","*")</f>
        <v/>
      </c>
      <c r="BP14" s="99" t="str">
        <f t="shared" ref="BP14:BP15" si="25">IF(V14=0,"","*")</f>
        <v/>
      </c>
      <c r="BQ14" s="99" t="str">
        <f t="shared" ref="BQ14:BQ15" si="26">IF(W14=0,"","*")</f>
        <v/>
      </c>
      <c r="BR14" s="99" t="str">
        <f t="shared" ref="BR14:BR15" si="27">IF(X14=0,"","*")</f>
        <v/>
      </c>
      <c r="BS14" s="99" t="s">
        <v>398</v>
      </c>
      <c r="BT14" s="99" t="s">
        <v>398</v>
      </c>
      <c r="BU14" s="99" t="s">
        <v>398</v>
      </c>
      <c r="BV14" s="99" t="s">
        <v>399</v>
      </c>
      <c r="BW14" s="99" t="str">
        <f t="shared" ref="BW14:BW15" si="28">IF(AC14=0,"","*")</f>
        <v/>
      </c>
    </row>
    <row r="15" spans="1:75" x14ac:dyDescent="0.35">
      <c r="A15">
        <v>6</v>
      </c>
      <c r="B15" s="4" t="s">
        <v>405</v>
      </c>
      <c r="C15" s="4"/>
      <c r="D15" s="51"/>
      <c r="E15" s="6">
        <f t="shared" si="2"/>
        <v>0</v>
      </c>
      <c r="F15" s="4" t="s">
        <v>1418</v>
      </c>
      <c r="G15" s="4" t="s">
        <v>101</v>
      </c>
      <c r="H15" s="5"/>
      <c r="I15" s="5"/>
      <c r="J15" s="5"/>
      <c r="K15" s="5"/>
      <c r="L15" s="5"/>
      <c r="M15" s="5"/>
      <c r="N15" s="5"/>
      <c r="O15" s="5"/>
      <c r="P15" s="5"/>
      <c r="Q15" s="5"/>
      <c r="R15" s="5"/>
      <c r="S15" s="5"/>
      <c r="T15" s="5"/>
      <c r="U15" s="5"/>
      <c r="V15" s="5"/>
      <c r="W15" s="5"/>
      <c r="X15" s="5"/>
      <c r="Y15" s="5">
        <v>986.8</v>
      </c>
      <c r="Z15" s="19">
        <v>100.7</v>
      </c>
      <c r="AA15" s="5">
        <v>1726.4</v>
      </c>
      <c r="AB15" s="5">
        <v>2780</v>
      </c>
      <c r="AC15" s="5">
        <v>0</v>
      </c>
      <c r="AE15" s="4"/>
      <c r="AF15" s="4"/>
      <c r="AG15" s="4"/>
      <c r="AH15" s="4"/>
      <c r="AI15" s="4"/>
      <c r="AJ15" s="4" t="str">
        <f t="shared" si="3"/>
        <v/>
      </c>
      <c r="AK15" s="4" t="str">
        <f t="shared" si="4"/>
        <v/>
      </c>
      <c r="AL15" s="4" t="str">
        <f t="shared" si="5"/>
        <v/>
      </c>
      <c r="AM15" s="4" t="str">
        <f t="shared" si="6"/>
        <v/>
      </c>
      <c r="AN15" s="4" t="str">
        <f t="shared" si="7"/>
        <v/>
      </c>
      <c r="AO15" s="4" t="str">
        <f t="shared" si="13"/>
        <v/>
      </c>
      <c r="AP15" s="4" t="str">
        <f t="shared" si="14"/>
        <v/>
      </c>
      <c r="AQ15" s="4" t="str">
        <f t="shared" si="15"/>
        <v/>
      </c>
      <c r="AR15" s="4" t="str">
        <f t="shared" si="16"/>
        <v/>
      </c>
      <c r="AS15" s="4" t="str">
        <f t="shared" si="17"/>
        <v/>
      </c>
      <c r="AT15" s="4" t="str">
        <f t="shared" si="18"/>
        <v/>
      </c>
      <c r="AU15" s="4" t="str">
        <f t="shared" si="19"/>
        <v/>
      </c>
      <c r="AV15" s="4" t="s">
        <v>394</v>
      </c>
      <c r="AW15" s="4" t="s">
        <v>395</v>
      </c>
      <c r="AX15" s="4" t="s">
        <v>396</v>
      </c>
      <c r="AY15" s="4" t="s">
        <v>396</v>
      </c>
      <c r="AZ15" s="99" t="str">
        <f t="shared" si="20"/>
        <v/>
      </c>
      <c r="BB15" s="4"/>
      <c r="BC15" s="4"/>
      <c r="BD15" s="4"/>
      <c r="BE15" s="4"/>
      <c r="BF15" s="4"/>
      <c r="BG15" s="4" t="str">
        <f t="shared" si="8"/>
        <v/>
      </c>
      <c r="BH15" s="4" t="str">
        <f t="shared" si="9"/>
        <v/>
      </c>
      <c r="BI15" s="4" t="str">
        <f t="shared" si="10"/>
        <v/>
      </c>
      <c r="BJ15" s="4" t="str">
        <f t="shared" si="11"/>
        <v/>
      </c>
      <c r="BK15" s="4" t="str">
        <f t="shared" si="12"/>
        <v/>
      </c>
      <c r="BL15" s="99" t="str">
        <f t="shared" si="21"/>
        <v/>
      </c>
      <c r="BM15" s="99" t="str">
        <f t="shared" si="22"/>
        <v/>
      </c>
      <c r="BN15" s="99" t="str">
        <f t="shared" si="23"/>
        <v/>
      </c>
      <c r="BO15" s="99" t="str">
        <f t="shared" si="24"/>
        <v/>
      </c>
      <c r="BP15" s="99" t="str">
        <f t="shared" si="25"/>
        <v/>
      </c>
      <c r="BQ15" s="99" t="str">
        <f t="shared" si="26"/>
        <v/>
      </c>
      <c r="BR15" s="99" t="str">
        <f t="shared" si="27"/>
        <v/>
      </c>
      <c r="BS15" s="99" t="s">
        <v>398</v>
      </c>
      <c r="BT15" s="99" t="s">
        <v>398</v>
      </c>
      <c r="BU15" s="99" t="s">
        <v>398</v>
      </c>
      <c r="BV15" s="99" t="s">
        <v>399</v>
      </c>
      <c r="BW15" s="99" t="str">
        <f t="shared" si="28"/>
        <v/>
      </c>
    </row>
    <row r="16" spans="1:75" x14ac:dyDescent="0.35">
      <c r="A16">
        <v>7</v>
      </c>
      <c r="B16" s="4" t="s">
        <v>406</v>
      </c>
      <c r="C16" s="4"/>
      <c r="D16" s="4"/>
      <c r="E16" s="6">
        <f t="shared" si="2"/>
        <v>0</v>
      </c>
      <c r="F16" s="4" t="s">
        <v>1418</v>
      </c>
      <c r="G16" s="4" t="s">
        <v>101</v>
      </c>
      <c r="H16" s="5"/>
      <c r="I16" s="5"/>
      <c r="J16" s="5"/>
      <c r="K16" s="5"/>
      <c r="L16" s="5"/>
      <c r="M16" s="5"/>
      <c r="N16" s="5"/>
      <c r="O16" s="5"/>
      <c r="P16" s="5"/>
      <c r="Q16" s="5"/>
      <c r="R16" s="5"/>
      <c r="S16" s="5"/>
      <c r="T16" s="5"/>
      <c r="U16" s="5"/>
      <c r="V16" s="5"/>
      <c r="W16" s="5"/>
      <c r="X16" s="5"/>
      <c r="Y16" s="5"/>
      <c r="Z16" s="5"/>
      <c r="AA16" s="5">
        <v>0</v>
      </c>
      <c r="AB16" s="5">
        <v>2942</v>
      </c>
      <c r="AC16" s="5">
        <v>0</v>
      </c>
      <c r="AE16" s="4"/>
      <c r="AF16" s="4"/>
      <c r="AG16" s="4"/>
      <c r="AH16" s="4"/>
      <c r="AI16" s="4"/>
      <c r="AJ16" s="4" t="str">
        <f t="shared" ref="AJ16" si="29">IF(M16=0,"","*")</f>
        <v/>
      </c>
      <c r="AK16" s="4" t="str">
        <f t="shared" ref="AK16" si="30">IF(N16=0,"","*")</f>
        <v/>
      </c>
      <c r="AL16" s="4" t="str">
        <f t="shared" ref="AL16" si="31">IF(O16=0,"","*")</f>
        <v/>
      </c>
      <c r="AM16" s="4" t="str">
        <f t="shared" ref="AM16" si="32">IF(P16=0,"","*")</f>
        <v/>
      </c>
      <c r="AN16" s="4" t="str">
        <f t="shared" ref="AN16" si="33">IF(Q16=0,"","*")</f>
        <v/>
      </c>
      <c r="AO16" s="4" t="str">
        <f t="shared" ref="AO16" si="34">IF(R16=0,"","*")</f>
        <v/>
      </c>
      <c r="AP16" s="4" t="str">
        <f t="shared" ref="AP16" si="35">IF(S16=0,"","*")</f>
        <v/>
      </c>
      <c r="AQ16" s="4" t="str">
        <f t="shared" ref="AQ16" si="36">IF(T16=0,"","*")</f>
        <v/>
      </c>
      <c r="AR16" s="4" t="str">
        <f t="shared" ref="AR16" si="37">IF(U16=0,"","*")</f>
        <v/>
      </c>
      <c r="AS16" s="4" t="str">
        <f t="shared" ref="AS16" si="38">IF(V16=0,"","*")</f>
        <v/>
      </c>
      <c r="AT16" s="4" t="str">
        <f t="shared" ref="AT16" si="39">IF(W16=0,"","*")</f>
        <v/>
      </c>
      <c r="AU16" s="4" t="str">
        <f t="shared" ref="AU16" si="40">IF(X16=0,"","*")</f>
        <v/>
      </c>
      <c r="AV16" s="4" t="str">
        <f t="shared" ref="AV16" si="41">IF(Y16=0,"","*")</f>
        <v/>
      </c>
      <c r="AW16" s="4" t="str">
        <f t="shared" ref="AW16" si="42">IF(Z16=0,"","*")</f>
        <v/>
      </c>
      <c r="AX16" s="4" t="str">
        <f t="shared" ref="AX16" si="43">IF(AA16=0,"","*")</f>
        <v/>
      </c>
      <c r="AY16" s="4" t="s">
        <v>396</v>
      </c>
      <c r="AZ16" s="99" t="str">
        <f t="shared" ref="AO16:AZ26" si="44">IF(AC16=0,"","*")</f>
        <v/>
      </c>
      <c r="BB16" s="4"/>
      <c r="BC16" s="4"/>
      <c r="BD16" s="4"/>
      <c r="BE16" s="4"/>
      <c r="BF16" s="4"/>
      <c r="BG16" s="4" t="str">
        <f t="shared" ref="BG16:BK25" si="45">IF(M16=0,"","*")</f>
        <v/>
      </c>
      <c r="BH16" s="4" t="str">
        <f t="shared" si="45"/>
        <v/>
      </c>
      <c r="BI16" s="4" t="str">
        <f t="shared" si="45"/>
        <v/>
      </c>
      <c r="BJ16" s="4" t="str">
        <f t="shared" si="45"/>
        <v/>
      </c>
      <c r="BK16" s="4" t="str">
        <f t="shared" si="45"/>
        <v/>
      </c>
      <c r="BL16" s="99" t="str">
        <f t="shared" ref="BL16:BW25" si="46">IF(R16=0,"","*")</f>
        <v/>
      </c>
      <c r="BM16" s="99" t="str">
        <f t="shared" si="46"/>
        <v/>
      </c>
      <c r="BN16" s="99" t="str">
        <f t="shared" si="46"/>
        <v/>
      </c>
      <c r="BO16" s="99" t="str">
        <f t="shared" si="46"/>
        <v/>
      </c>
      <c r="BP16" s="99" t="str">
        <f t="shared" si="46"/>
        <v/>
      </c>
      <c r="BQ16" s="99" t="str">
        <f t="shared" si="46"/>
        <v/>
      </c>
      <c r="BR16" s="99" t="str">
        <f t="shared" si="46"/>
        <v/>
      </c>
      <c r="BS16" s="99" t="str">
        <f t="shared" si="46"/>
        <v/>
      </c>
      <c r="BT16" s="99" t="str">
        <f t="shared" si="46"/>
        <v/>
      </c>
      <c r="BU16" s="99" t="str">
        <f t="shared" si="46"/>
        <v/>
      </c>
      <c r="BV16" s="99" t="s">
        <v>399</v>
      </c>
      <c r="BW16" s="99" t="str">
        <f t="shared" si="46"/>
        <v/>
      </c>
    </row>
    <row r="17" spans="1:75" x14ac:dyDescent="0.35">
      <c r="A17">
        <v>8</v>
      </c>
      <c r="B17" s="4" t="s">
        <v>407</v>
      </c>
      <c r="C17" s="4"/>
      <c r="D17" s="4"/>
      <c r="E17" s="6">
        <f t="shared" si="2"/>
        <v>64.843999999999994</v>
      </c>
      <c r="F17" s="4" t="s">
        <v>1418</v>
      </c>
      <c r="G17" s="4" t="s">
        <v>29</v>
      </c>
      <c r="H17" s="5"/>
      <c r="I17" s="5"/>
      <c r="J17" s="5"/>
      <c r="K17" s="5"/>
      <c r="L17" s="5"/>
      <c r="M17" s="5"/>
      <c r="N17" s="5"/>
      <c r="O17" s="5"/>
      <c r="P17" s="5"/>
      <c r="Q17" s="5"/>
      <c r="R17" s="5">
        <v>108.014</v>
      </c>
      <c r="S17" s="5">
        <v>103.02500000000001</v>
      </c>
      <c r="T17" s="5">
        <v>103.02500000000001</v>
      </c>
      <c r="U17" s="5">
        <v>90.653999999999996</v>
      </c>
      <c r="V17" s="5">
        <v>90.793999999999997</v>
      </c>
      <c r="W17" s="5">
        <v>103.95099999999999</v>
      </c>
      <c r="X17" s="5">
        <v>84.632000000000005</v>
      </c>
      <c r="Y17" s="5">
        <v>93.843000000000004</v>
      </c>
      <c r="Z17" s="5">
        <v>77.641000000000005</v>
      </c>
      <c r="AA17" s="5">
        <v>71.094999999999999</v>
      </c>
      <c r="AB17" s="5">
        <v>100</v>
      </c>
      <c r="AC17" s="5">
        <v>64.843999999999994</v>
      </c>
      <c r="AE17" s="4"/>
      <c r="AF17" s="4"/>
      <c r="AG17" s="4"/>
      <c r="AH17" s="4"/>
      <c r="AI17" s="4"/>
      <c r="AJ17" s="4"/>
      <c r="AK17" s="4"/>
      <c r="AL17" s="4"/>
      <c r="AM17" s="4"/>
      <c r="AN17" s="4"/>
      <c r="AO17" s="4" t="s">
        <v>387</v>
      </c>
      <c r="AP17" s="4" t="s">
        <v>388</v>
      </c>
      <c r="AQ17" s="4" t="s">
        <v>389</v>
      </c>
      <c r="AR17" s="4" t="s">
        <v>390</v>
      </c>
      <c r="AS17" s="4" t="s">
        <v>391</v>
      </c>
      <c r="AT17" s="4" t="s">
        <v>392</v>
      </c>
      <c r="AU17" s="4" t="s">
        <v>393</v>
      </c>
      <c r="AV17" s="4" t="s">
        <v>394</v>
      </c>
      <c r="AW17" s="4" t="s">
        <v>395</v>
      </c>
      <c r="AX17" s="4" t="s">
        <v>396</v>
      </c>
      <c r="AY17" s="4" t="s">
        <v>396</v>
      </c>
      <c r="AZ17" s="99" t="s">
        <v>396</v>
      </c>
      <c r="BB17" s="4"/>
      <c r="BC17" s="4"/>
      <c r="BD17" s="4"/>
      <c r="BE17" s="4"/>
      <c r="BF17" s="4"/>
      <c r="BG17" s="4" t="str">
        <f t="shared" si="45"/>
        <v/>
      </c>
      <c r="BH17" s="4" t="str">
        <f t="shared" si="45"/>
        <v/>
      </c>
      <c r="BI17" s="4" t="str">
        <f t="shared" si="45"/>
        <v/>
      </c>
      <c r="BJ17" s="4" t="str">
        <f t="shared" si="45"/>
        <v/>
      </c>
      <c r="BK17" s="4" t="str">
        <f t="shared" si="45"/>
        <v/>
      </c>
      <c r="BL17" s="99" t="s">
        <v>397</v>
      </c>
      <c r="BM17" s="99" t="s">
        <v>397</v>
      </c>
      <c r="BN17" s="99" t="s">
        <v>397</v>
      </c>
      <c r="BO17" s="99" t="s">
        <v>397</v>
      </c>
      <c r="BP17" s="99" t="s">
        <v>88</v>
      </c>
      <c r="BQ17" s="99" t="s">
        <v>88</v>
      </c>
      <c r="BR17" s="99" t="s">
        <v>398</v>
      </c>
      <c r="BS17" s="99" t="s">
        <v>398</v>
      </c>
      <c r="BT17" s="99" t="s">
        <v>398</v>
      </c>
      <c r="BU17" s="99" t="s">
        <v>398</v>
      </c>
      <c r="BV17" s="99" t="s">
        <v>399</v>
      </c>
      <c r="BW17" s="99" t="s">
        <v>400</v>
      </c>
    </row>
    <row r="18" spans="1:75" x14ac:dyDescent="0.35">
      <c r="A18">
        <v>9</v>
      </c>
      <c r="B18" s="4" t="s">
        <v>408</v>
      </c>
      <c r="C18" s="4"/>
      <c r="D18" s="4"/>
      <c r="E18" s="6">
        <f t="shared" si="2"/>
        <v>0</v>
      </c>
      <c r="F18" s="4" t="s">
        <v>1418</v>
      </c>
      <c r="G18" s="4" t="s">
        <v>29</v>
      </c>
      <c r="H18" s="5"/>
      <c r="I18" s="5"/>
      <c r="J18" s="5"/>
      <c r="K18" s="5"/>
      <c r="L18" s="5"/>
      <c r="M18" s="5"/>
      <c r="N18" s="5"/>
      <c r="O18" s="5"/>
      <c r="P18" s="5"/>
      <c r="Q18" s="5"/>
      <c r="R18" s="5">
        <v>31.664999999999999</v>
      </c>
      <c r="S18" s="5">
        <v>31.664999999999999</v>
      </c>
      <c r="T18" s="5">
        <v>49.795000000000002</v>
      </c>
      <c r="U18" s="5">
        <v>85.34</v>
      </c>
      <c r="V18" s="5">
        <v>271.71800000000002</v>
      </c>
      <c r="W18" s="5">
        <v>116.857</v>
      </c>
      <c r="X18" s="5">
        <v>956.39</v>
      </c>
      <c r="Y18" s="5"/>
      <c r="Z18" s="5"/>
      <c r="AA18" s="5"/>
      <c r="AB18" s="5"/>
      <c r="AC18" s="5"/>
      <c r="AE18" s="4"/>
      <c r="AF18" s="4"/>
      <c r="AG18" s="4"/>
      <c r="AH18" s="4"/>
      <c r="AI18" s="4"/>
      <c r="AJ18" s="4"/>
      <c r="AK18" s="4"/>
      <c r="AL18" s="4"/>
      <c r="AM18" s="4"/>
      <c r="AN18" s="4"/>
      <c r="AO18" s="4" t="s">
        <v>387</v>
      </c>
      <c r="AP18" s="4" t="s">
        <v>388</v>
      </c>
      <c r="AQ18" s="4" t="s">
        <v>389</v>
      </c>
      <c r="AR18" s="4" t="s">
        <v>390</v>
      </c>
      <c r="AS18" s="4" t="s">
        <v>391</v>
      </c>
      <c r="AT18" s="4" t="s">
        <v>392</v>
      </c>
      <c r="AU18" s="4" t="s">
        <v>393</v>
      </c>
      <c r="AV18" s="4" t="str">
        <f t="shared" si="44"/>
        <v/>
      </c>
      <c r="AW18" s="4" t="str">
        <f t="shared" si="44"/>
        <v/>
      </c>
      <c r="AX18" s="4" t="str">
        <f t="shared" si="44"/>
        <v/>
      </c>
      <c r="AY18" s="4" t="str">
        <f t="shared" si="44"/>
        <v/>
      </c>
      <c r="AZ18" s="99" t="str">
        <f t="shared" si="44"/>
        <v/>
      </c>
      <c r="BB18" s="4"/>
      <c r="BC18" s="4"/>
      <c r="BD18" s="4"/>
      <c r="BE18" s="4"/>
      <c r="BF18" s="4"/>
      <c r="BG18" s="4" t="str">
        <f t="shared" si="45"/>
        <v/>
      </c>
      <c r="BH18" s="4" t="str">
        <f t="shared" si="45"/>
        <v/>
      </c>
      <c r="BI18" s="4" t="str">
        <f t="shared" si="45"/>
        <v/>
      </c>
      <c r="BJ18" s="4" t="str">
        <f t="shared" si="45"/>
        <v/>
      </c>
      <c r="BK18" s="4" t="str">
        <f t="shared" si="45"/>
        <v/>
      </c>
      <c r="BL18" s="99" t="s">
        <v>397</v>
      </c>
      <c r="BM18" s="99" t="s">
        <v>397</v>
      </c>
      <c r="BN18" s="99" t="s">
        <v>397</v>
      </c>
      <c r="BO18" s="99" t="s">
        <v>397</v>
      </c>
      <c r="BP18" s="99" t="s">
        <v>88</v>
      </c>
      <c r="BQ18" s="99" t="s">
        <v>88</v>
      </c>
      <c r="BR18" s="99" t="s">
        <v>398</v>
      </c>
      <c r="BS18" s="99" t="str">
        <f t="shared" si="46"/>
        <v/>
      </c>
      <c r="BT18" s="99" t="str">
        <f t="shared" si="46"/>
        <v/>
      </c>
      <c r="BU18" s="99" t="str">
        <f t="shared" si="46"/>
        <v/>
      </c>
      <c r="BV18" s="99" t="str">
        <f t="shared" si="46"/>
        <v/>
      </c>
      <c r="BW18" s="99" t="str">
        <f t="shared" si="46"/>
        <v/>
      </c>
    </row>
    <row r="19" spans="1:75" ht="17" customHeight="1" x14ac:dyDescent="0.35">
      <c r="A19">
        <v>10</v>
      </c>
      <c r="B19" s="4"/>
      <c r="C19" s="4"/>
      <c r="D19" s="4"/>
      <c r="E19" s="6">
        <f t="shared" si="2"/>
        <v>0</v>
      </c>
      <c r="F19" s="4"/>
      <c r="G19" s="4"/>
      <c r="H19" s="5"/>
      <c r="I19" s="5"/>
      <c r="J19" s="5"/>
      <c r="K19" s="5"/>
      <c r="L19" s="5"/>
      <c r="M19" s="5"/>
      <c r="N19" s="5"/>
      <c r="O19" s="5"/>
      <c r="P19" s="5"/>
      <c r="Q19" s="5"/>
      <c r="R19" s="5"/>
      <c r="S19" s="5"/>
      <c r="T19" s="5"/>
      <c r="U19" s="5"/>
      <c r="V19" s="5"/>
      <c r="W19" s="5"/>
      <c r="X19" s="5"/>
      <c r="Y19" s="5"/>
      <c r="Z19" s="5"/>
      <c r="AA19" s="5"/>
      <c r="AB19" s="5"/>
      <c r="AC19" s="5"/>
      <c r="AE19" s="4"/>
      <c r="AF19" s="4"/>
      <c r="AG19" s="4"/>
      <c r="AH19" s="4"/>
      <c r="AI19" s="4"/>
      <c r="AJ19" s="4"/>
      <c r="AK19" s="4"/>
      <c r="AL19" s="4"/>
      <c r="AM19" s="4"/>
      <c r="AN19" s="4"/>
      <c r="AO19" s="4" t="str">
        <f t="shared" si="44"/>
        <v/>
      </c>
      <c r="AP19" s="4" t="str">
        <f t="shared" si="44"/>
        <v/>
      </c>
      <c r="AQ19" s="4" t="str">
        <f t="shared" si="44"/>
        <v/>
      </c>
      <c r="AR19" s="4" t="str">
        <f t="shared" si="44"/>
        <v/>
      </c>
      <c r="AS19" s="4" t="str">
        <f t="shared" si="44"/>
        <v/>
      </c>
      <c r="AT19" s="4" t="str">
        <f t="shared" si="44"/>
        <v/>
      </c>
      <c r="AU19" s="4" t="str">
        <f t="shared" si="44"/>
        <v/>
      </c>
      <c r="AV19" s="4" t="str">
        <f t="shared" si="44"/>
        <v/>
      </c>
      <c r="AW19" s="4" t="str">
        <f t="shared" si="44"/>
        <v/>
      </c>
      <c r="AX19" s="4" t="str">
        <f t="shared" si="44"/>
        <v/>
      </c>
      <c r="AY19" s="4" t="str">
        <f t="shared" si="44"/>
        <v/>
      </c>
      <c r="AZ19" s="99" t="str">
        <f t="shared" si="44"/>
        <v/>
      </c>
      <c r="BB19" s="4"/>
      <c r="BC19" s="4"/>
      <c r="BD19" s="4"/>
      <c r="BE19" s="4"/>
      <c r="BF19" s="4"/>
      <c r="BG19" s="4" t="str">
        <f t="shared" si="45"/>
        <v/>
      </c>
      <c r="BH19" s="4" t="str">
        <f t="shared" si="45"/>
        <v/>
      </c>
      <c r="BI19" s="4" t="str">
        <f t="shared" si="45"/>
        <v/>
      </c>
      <c r="BJ19" s="4" t="str">
        <f t="shared" si="45"/>
        <v/>
      </c>
      <c r="BK19" s="4" t="str">
        <f t="shared" si="45"/>
        <v/>
      </c>
      <c r="BL19" s="99" t="str">
        <f t="shared" si="46"/>
        <v/>
      </c>
      <c r="BM19" s="99" t="str">
        <f t="shared" si="46"/>
        <v/>
      </c>
      <c r="BN19" s="99" t="str">
        <f t="shared" si="46"/>
        <v/>
      </c>
      <c r="BO19" s="99" t="str">
        <f t="shared" si="46"/>
        <v/>
      </c>
      <c r="BP19" s="99" t="str">
        <f t="shared" si="46"/>
        <v/>
      </c>
      <c r="BQ19" s="99" t="str">
        <f t="shared" si="46"/>
        <v/>
      </c>
      <c r="BR19" s="99" t="str">
        <f t="shared" si="46"/>
        <v/>
      </c>
      <c r="BS19" s="99" t="str">
        <f t="shared" si="46"/>
        <v/>
      </c>
      <c r="BT19" s="99" t="str">
        <f t="shared" si="46"/>
        <v/>
      </c>
      <c r="BU19" s="99" t="str">
        <f t="shared" si="46"/>
        <v/>
      </c>
      <c r="BV19" s="99" t="str">
        <f t="shared" si="46"/>
        <v/>
      </c>
      <c r="BW19" s="99" t="str">
        <f t="shared" si="46"/>
        <v/>
      </c>
    </row>
    <row r="20" spans="1:75" ht="17" hidden="1" customHeight="1" x14ac:dyDescent="0.35">
      <c r="A20">
        <v>11</v>
      </c>
      <c r="B20" s="4"/>
      <c r="C20" s="4"/>
      <c r="D20" s="4"/>
      <c r="E20" s="6">
        <f t="shared" si="2"/>
        <v>0</v>
      </c>
      <c r="F20" s="4"/>
      <c r="G20" s="4"/>
      <c r="H20" s="5"/>
      <c r="I20" s="5"/>
      <c r="J20" s="5"/>
      <c r="K20" s="5"/>
      <c r="L20" s="5"/>
      <c r="M20" s="5"/>
      <c r="N20" s="5"/>
      <c r="O20" s="5"/>
      <c r="P20" s="5"/>
      <c r="Q20" s="5"/>
      <c r="R20" s="5"/>
      <c r="S20" s="5"/>
      <c r="T20" s="5"/>
      <c r="U20" s="5"/>
      <c r="V20" s="5"/>
      <c r="W20" s="5"/>
      <c r="X20" s="5"/>
      <c r="Y20" s="5"/>
      <c r="Z20" s="5"/>
      <c r="AA20" s="5"/>
      <c r="AB20" s="5"/>
      <c r="AC20" s="5"/>
      <c r="AE20" s="4"/>
      <c r="AF20" s="4"/>
      <c r="AG20" s="4"/>
      <c r="AH20" s="4"/>
      <c r="AI20" s="4"/>
      <c r="AJ20" s="4"/>
      <c r="AK20" s="4"/>
      <c r="AL20" s="4"/>
      <c r="AM20" s="4"/>
      <c r="AN20" s="4"/>
      <c r="AO20" s="4" t="str">
        <f t="shared" si="44"/>
        <v/>
      </c>
      <c r="AP20" s="4" t="str">
        <f t="shared" si="44"/>
        <v/>
      </c>
      <c r="AQ20" s="4" t="str">
        <f t="shared" si="44"/>
        <v/>
      </c>
      <c r="AR20" s="4" t="str">
        <f t="shared" si="44"/>
        <v/>
      </c>
      <c r="AS20" s="4" t="str">
        <f t="shared" si="44"/>
        <v/>
      </c>
      <c r="AT20" s="4" t="str">
        <f t="shared" si="44"/>
        <v/>
      </c>
      <c r="AU20" s="4" t="str">
        <f t="shared" si="44"/>
        <v/>
      </c>
      <c r="AV20" s="4" t="str">
        <f t="shared" si="44"/>
        <v/>
      </c>
      <c r="AW20" s="4" t="str">
        <f t="shared" si="44"/>
        <v/>
      </c>
      <c r="AX20" s="4" t="str">
        <f t="shared" si="44"/>
        <v/>
      </c>
      <c r="AY20" s="4" t="str">
        <f t="shared" si="44"/>
        <v/>
      </c>
      <c r="AZ20" s="4" t="str">
        <f t="shared" si="44"/>
        <v/>
      </c>
      <c r="BB20" s="4"/>
      <c r="BC20" s="4"/>
      <c r="BD20" s="4"/>
      <c r="BE20" s="4"/>
      <c r="BF20" s="4"/>
      <c r="BG20" s="4" t="str">
        <f t="shared" si="45"/>
        <v/>
      </c>
      <c r="BH20" s="4" t="str">
        <f t="shared" si="45"/>
        <v/>
      </c>
      <c r="BI20" s="4" t="str">
        <f t="shared" si="45"/>
        <v/>
      </c>
      <c r="BJ20" s="4" t="str">
        <f t="shared" si="45"/>
        <v/>
      </c>
      <c r="BK20" s="4" t="str">
        <f t="shared" si="45"/>
        <v/>
      </c>
      <c r="BL20" s="4" t="str">
        <f t="shared" si="46"/>
        <v/>
      </c>
      <c r="BM20" s="4" t="str">
        <f t="shared" si="46"/>
        <v/>
      </c>
      <c r="BN20" s="4" t="str">
        <f t="shared" si="46"/>
        <v/>
      </c>
      <c r="BO20" s="4" t="str">
        <f t="shared" si="46"/>
        <v/>
      </c>
      <c r="BP20" s="4" t="str">
        <f t="shared" si="46"/>
        <v/>
      </c>
      <c r="BQ20" s="4" t="str">
        <f t="shared" si="46"/>
        <v/>
      </c>
      <c r="BR20" s="4" t="str">
        <f t="shared" si="46"/>
        <v/>
      </c>
      <c r="BS20" s="4" t="str">
        <f t="shared" si="46"/>
        <v/>
      </c>
      <c r="BT20" s="4" t="str">
        <f t="shared" si="46"/>
        <v/>
      </c>
      <c r="BU20" s="4" t="str">
        <f t="shared" si="46"/>
        <v/>
      </c>
      <c r="BV20" s="4" t="str">
        <f t="shared" si="46"/>
        <v/>
      </c>
      <c r="BW20" s="4" t="str">
        <f t="shared" si="46"/>
        <v/>
      </c>
    </row>
    <row r="21" spans="1:75" ht="17" hidden="1" customHeight="1" x14ac:dyDescent="0.35">
      <c r="A21">
        <v>12</v>
      </c>
      <c r="B21" s="4"/>
      <c r="C21" s="4"/>
      <c r="D21" s="4"/>
      <c r="E21" s="6">
        <f t="shared" si="2"/>
        <v>0</v>
      </c>
      <c r="F21" s="4"/>
      <c r="G21" s="4"/>
      <c r="H21" s="5"/>
      <c r="I21" s="5"/>
      <c r="J21" s="5"/>
      <c r="K21" s="5"/>
      <c r="L21" s="5"/>
      <c r="M21" s="5"/>
      <c r="N21" s="5"/>
      <c r="O21" s="5"/>
      <c r="P21" s="5"/>
      <c r="Q21" s="5"/>
      <c r="R21" s="5"/>
      <c r="S21" s="5"/>
      <c r="T21" s="5"/>
      <c r="U21" s="5"/>
      <c r="V21" s="5"/>
      <c r="W21" s="5"/>
      <c r="X21" s="5"/>
      <c r="Y21" s="5"/>
      <c r="Z21" s="5"/>
      <c r="AA21" s="5"/>
      <c r="AB21" s="5"/>
      <c r="AC21" s="5"/>
      <c r="AE21" s="4"/>
      <c r="AF21" s="4"/>
      <c r="AG21" s="4"/>
      <c r="AH21" s="4"/>
      <c r="AI21" s="4"/>
      <c r="AJ21" s="4"/>
      <c r="AK21" s="4"/>
      <c r="AL21" s="4"/>
      <c r="AM21" s="4"/>
      <c r="AN21" s="4"/>
      <c r="AO21" s="4" t="str">
        <f t="shared" si="44"/>
        <v/>
      </c>
      <c r="AP21" s="4" t="str">
        <f t="shared" si="44"/>
        <v/>
      </c>
      <c r="AQ21" s="4" t="str">
        <f t="shared" si="44"/>
        <v/>
      </c>
      <c r="AR21" s="4" t="str">
        <f t="shared" si="44"/>
        <v/>
      </c>
      <c r="AS21" s="4" t="str">
        <f t="shared" si="44"/>
        <v/>
      </c>
      <c r="AT21" s="4" t="str">
        <f t="shared" si="44"/>
        <v/>
      </c>
      <c r="AU21" s="4" t="str">
        <f t="shared" si="44"/>
        <v/>
      </c>
      <c r="AV21" s="4" t="str">
        <f t="shared" si="44"/>
        <v/>
      </c>
      <c r="AW21" s="4" t="str">
        <f t="shared" si="44"/>
        <v/>
      </c>
      <c r="AX21" s="4" t="str">
        <f t="shared" si="44"/>
        <v/>
      </c>
      <c r="AY21" s="4" t="str">
        <f t="shared" si="44"/>
        <v/>
      </c>
      <c r="AZ21" s="4" t="str">
        <f t="shared" si="44"/>
        <v/>
      </c>
      <c r="BB21" s="4"/>
      <c r="BC21" s="4"/>
      <c r="BD21" s="4"/>
      <c r="BE21" s="4"/>
      <c r="BF21" s="4"/>
      <c r="BG21" s="4" t="str">
        <f t="shared" si="45"/>
        <v/>
      </c>
      <c r="BH21" s="4" t="str">
        <f t="shared" si="45"/>
        <v/>
      </c>
      <c r="BI21" s="4" t="str">
        <f t="shared" si="45"/>
        <v/>
      </c>
      <c r="BJ21" s="4" t="str">
        <f t="shared" si="45"/>
        <v/>
      </c>
      <c r="BK21" s="4" t="str">
        <f t="shared" si="45"/>
        <v/>
      </c>
      <c r="BL21" s="4" t="str">
        <f t="shared" si="46"/>
        <v/>
      </c>
      <c r="BM21" s="4" t="str">
        <f t="shared" si="46"/>
        <v/>
      </c>
      <c r="BN21" s="4" t="str">
        <f t="shared" si="46"/>
        <v/>
      </c>
      <c r="BO21" s="4" t="str">
        <f t="shared" si="46"/>
        <v/>
      </c>
      <c r="BP21" s="4" t="str">
        <f t="shared" si="46"/>
        <v/>
      </c>
      <c r="BQ21" s="4" t="str">
        <f t="shared" si="46"/>
        <v/>
      </c>
      <c r="BR21" s="4" t="str">
        <f t="shared" si="46"/>
        <v/>
      </c>
      <c r="BS21" s="4" t="str">
        <f t="shared" si="46"/>
        <v/>
      </c>
      <c r="BT21" s="4" t="str">
        <f t="shared" si="46"/>
        <v/>
      </c>
      <c r="BU21" s="4" t="str">
        <f t="shared" si="46"/>
        <v/>
      </c>
      <c r="BV21" s="4" t="str">
        <f t="shared" si="46"/>
        <v/>
      </c>
      <c r="BW21" s="4" t="str">
        <f t="shared" si="46"/>
        <v/>
      </c>
    </row>
    <row r="22" spans="1:75" ht="17" hidden="1" customHeight="1" x14ac:dyDescent="0.35">
      <c r="A22">
        <v>13</v>
      </c>
      <c r="B22" s="4"/>
      <c r="C22" s="4"/>
      <c r="D22" s="51"/>
      <c r="E22" s="6">
        <f t="shared" si="2"/>
        <v>0</v>
      </c>
      <c r="F22" s="4"/>
      <c r="G22" s="4"/>
      <c r="H22" s="5"/>
      <c r="I22" s="5"/>
      <c r="J22" s="5"/>
      <c r="K22" s="5"/>
      <c r="L22" s="5"/>
      <c r="M22" s="5"/>
      <c r="N22" s="5"/>
      <c r="O22" s="5"/>
      <c r="P22" s="5"/>
      <c r="Q22" s="5"/>
      <c r="R22" s="5"/>
      <c r="S22" s="5"/>
      <c r="T22" s="5"/>
      <c r="U22" s="5"/>
      <c r="V22" s="5"/>
      <c r="W22" s="5"/>
      <c r="X22" s="5"/>
      <c r="Y22" s="5"/>
      <c r="Z22" s="5"/>
      <c r="AA22" s="5"/>
      <c r="AB22" s="5"/>
      <c r="AC22" s="5"/>
      <c r="AE22" s="4"/>
      <c r="AF22" s="4"/>
      <c r="AG22" s="4"/>
      <c r="AH22" s="4"/>
      <c r="AI22" s="4"/>
      <c r="AJ22" s="4"/>
      <c r="AK22" s="4"/>
      <c r="AL22" s="4"/>
      <c r="AM22" s="4"/>
      <c r="AN22" s="4"/>
      <c r="AO22" s="4" t="str">
        <f t="shared" si="44"/>
        <v/>
      </c>
      <c r="AP22" s="4" t="str">
        <f t="shared" si="44"/>
        <v/>
      </c>
      <c r="AQ22" s="4" t="str">
        <f t="shared" si="44"/>
        <v/>
      </c>
      <c r="AR22" s="4" t="str">
        <f t="shared" si="44"/>
        <v/>
      </c>
      <c r="AS22" s="4" t="str">
        <f t="shared" si="44"/>
        <v/>
      </c>
      <c r="AT22" s="4" t="str">
        <f t="shared" si="44"/>
        <v/>
      </c>
      <c r="AU22" s="4" t="str">
        <f t="shared" si="44"/>
        <v/>
      </c>
      <c r="AV22" s="4" t="str">
        <f t="shared" si="44"/>
        <v/>
      </c>
      <c r="AW22" s="4" t="str">
        <f t="shared" si="44"/>
        <v/>
      </c>
      <c r="AX22" s="4" t="str">
        <f t="shared" si="44"/>
        <v/>
      </c>
      <c r="AY22" s="4" t="str">
        <f t="shared" si="44"/>
        <v/>
      </c>
      <c r="AZ22" s="4" t="str">
        <f t="shared" si="44"/>
        <v/>
      </c>
      <c r="BB22" s="4"/>
      <c r="BC22" s="4"/>
      <c r="BD22" s="4"/>
      <c r="BE22" s="4"/>
      <c r="BF22" s="4"/>
      <c r="BG22" s="4" t="str">
        <f t="shared" si="45"/>
        <v/>
      </c>
      <c r="BH22" s="4" t="str">
        <f t="shared" si="45"/>
        <v/>
      </c>
      <c r="BI22" s="4" t="str">
        <f t="shared" si="45"/>
        <v/>
      </c>
      <c r="BJ22" s="4" t="str">
        <f t="shared" si="45"/>
        <v/>
      </c>
      <c r="BK22" s="4" t="str">
        <f t="shared" si="45"/>
        <v/>
      </c>
      <c r="BL22" s="4" t="str">
        <f t="shared" si="46"/>
        <v/>
      </c>
      <c r="BM22" s="4" t="str">
        <f t="shared" si="46"/>
        <v/>
      </c>
      <c r="BN22" s="4" t="str">
        <f t="shared" si="46"/>
        <v/>
      </c>
      <c r="BO22" s="4" t="str">
        <f t="shared" si="46"/>
        <v/>
      </c>
      <c r="BP22" s="4" t="str">
        <f t="shared" si="46"/>
        <v/>
      </c>
      <c r="BQ22" s="4" t="str">
        <f t="shared" si="46"/>
        <v/>
      </c>
      <c r="BR22" s="4" t="str">
        <f t="shared" si="46"/>
        <v/>
      </c>
      <c r="BS22" s="4" t="str">
        <f t="shared" si="46"/>
        <v/>
      </c>
      <c r="BT22" s="4" t="str">
        <f t="shared" si="46"/>
        <v/>
      </c>
      <c r="BU22" s="4" t="str">
        <f t="shared" si="46"/>
        <v/>
      </c>
      <c r="BV22" s="4" t="str">
        <f t="shared" si="46"/>
        <v/>
      </c>
      <c r="BW22" s="4" t="str">
        <f t="shared" si="46"/>
        <v/>
      </c>
    </row>
    <row r="23" spans="1:75" ht="17" hidden="1" customHeight="1" x14ac:dyDescent="0.35">
      <c r="A23">
        <v>14</v>
      </c>
      <c r="B23" s="4"/>
      <c r="C23" s="4"/>
      <c r="D23" s="51"/>
      <c r="E23" s="6">
        <f t="shared" si="2"/>
        <v>0</v>
      </c>
      <c r="F23" s="4"/>
      <c r="G23" s="4"/>
      <c r="H23" s="5"/>
      <c r="I23" s="5"/>
      <c r="J23" s="5"/>
      <c r="K23" s="5"/>
      <c r="L23" s="5"/>
      <c r="M23" s="5"/>
      <c r="N23" s="5"/>
      <c r="O23" s="5"/>
      <c r="P23" s="5"/>
      <c r="Q23" s="5"/>
      <c r="R23" s="5"/>
      <c r="S23" s="5"/>
      <c r="T23" s="5"/>
      <c r="U23" s="5"/>
      <c r="V23" s="5"/>
      <c r="W23" s="5"/>
      <c r="X23" s="5"/>
      <c r="Y23" s="5"/>
      <c r="Z23" s="5"/>
      <c r="AA23" s="5"/>
      <c r="AB23" s="5"/>
      <c r="AC23" s="5"/>
      <c r="AE23" s="4"/>
      <c r="AF23" s="4"/>
      <c r="AG23" s="4"/>
      <c r="AH23" s="4"/>
      <c r="AI23" s="4"/>
      <c r="AJ23" s="4"/>
      <c r="AK23" s="4"/>
      <c r="AL23" s="4"/>
      <c r="AM23" s="4"/>
      <c r="AN23" s="4"/>
      <c r="AO23" s="4" t="str">
        <f t="shared" si="44"/>
        <v/>
      </c>
      <c r="AP23" s="4" t="str">
        <f t="shared" si="44"/>
        <v/>
      </c>
      <c r="AQ23" s="4" t="str">
        <f t="shared" si="44"/>
        <v/>
      </c>
      <c r="AR23" s="4" t="str">
        <f t="shared" si="44"/>
        <v/>
      </c>
      <c r="AS23" s="4" t="str">
        <f t="shared" si="44"/>
        <v/>
      </c>
      <c r="AT23" s="4" t="str">
        <f t="shared" si="44"/>
        <v/>
      </c>
      <c r="AU23" s="4" t="str">
        <f t="shared" si="44"/>
        <v/>
      </c>
      <c r="AV23" s="4" t="str">
        <f t="shared" si="44"/>
        <v/>
      </c>
      <c r="AW23" s="4" t="str">
        <f t="shared" si="44"/>
        <v/>
      </c>
      <c r="AX23" s="4" t="str">
        <f t="shared" si="44"/>
        <v/>
      </c>
      <c r="AY23" s="4" t="str">
        <f t="shared" si="44"/>
        <v/>
      </c>
      <c r="AZ23" s="4" t="str">
        <f t="shared" si="44"/>
        <v/>
      </c>
      <c r="BB23" s="4"/>
      <c r="BC23" s="4"/>
      <c r="BD23" s="4"/>
      <c r="BE23" s="4"/>
      <c r="BF23" s="4"/>
      <c r="BG23" s="4" t="str">
        <f t="shared" si="45"/>
        <v/>
      </c>
      <c r="BH23" s="4" t="str">
        <f t="shared" si="45"/>
        <v/>
      </c>
      <c r="BI23" s="4" t="str">
        <f t="shared" si="45"/>
        <v/>
      </c>
      <c r="BJ23" s="4" t="str">
        <f t="shared" si="45"/>
        <v/>
      </c>
      <c r="BK23" s="4" t="str">
        <f t="shared" si="45"/>
        <v/>
      </c>
      <c r="BL23" s="4" t="str">
        <f t="shared" si="46"/>
        <v/>
      </c>
      <c r="BM23" s="4" t="str">
        <f t="shared" si="46"/>
        <v/>
      </c>
      <c r="BN23" s="4" t="str">
        <f t="shared" si="46"/>
        <v/>
      </c>
      <c r="BO23" s="4" t="str">
        <f t="shared" si="46"/>
        <v/>
      </c>
      <c r="BP23" s="4" t="str">
        <f t="shared" si="46"/>
        <v/>
      </c>
      <c r="BQ23" s="4" t="str">
        <f t="shared" si="46"/>
        <v/>
      </c>
      <c r="BR23" s="4" t="str">
        <f t="shared" si="46"/>
        <v/>
      </c>
      <c r="BS23" s="4" t="str">
        <f t="shared" si="46"/>
        <v/>
      </c>
      <c r="BT23" s="4" t="str">
        <f t="shared" si="46"/>
        <v/>
      </c>
      <c r="BU23" s="4" t="str">
        <f t="shared" si="46"/>
        <v/>
      </c>
      <c r="BV23" s="4" t="str">
        <f t="shared" si="46"/>
        <v/>
      </c>
      <c r="BW23" s="4" t="str">
        <f t="shared" si="46"/>
        <v/>
      </c>
    </row>
    <row r="24" spans="1:75" ht="17" hidden="1" customHeight="1" x14ac:dyDescent="0.35">
      <c r="A24">
        <v>15</v>
      </c>
      <c r="B24" s="4"/>
      <c r="C24" s="4"/>
      <c r="D24" s="51"/>
      <c r="E24" s="6">
        <f t="shared" si="2"/>
        <v>0</v>
      </c>
      <c r="F24" s="4"/>
      <c r="G24" s="4"/>
      <c r="H24" s="5"/>
      <c r="I24" s="5"/>
      <c r="J24" s="5"/>
      <c r="K24" s="5"/>
      <c r="L24" s="5"/>
      <c r="M24" s="5"/>
      <c r="N24" s="5"/>
      <c r="O24" s="5"/>
      <c r="P24" s="5"/>
      <c r="Q24" s="5"/>
      <c r="R24" s="5"/>
      <c r="S24" s="5"/>
      <c r="T24" s="5"/>
      <c r="U24" s="5"/>
      <c r="V24" s="5"/>
      <c r="W24" s="5"/>
      <c r="X24" s="5"/>
      <c r="Y24" s="5"/>
      <c r="Z24" s="5"/>
      <c r="AA24" s="5"/>
      <c r="AB24" s="5"/>
      <c r="AC24" s="5"/>
      <c r="AE24" s="4"/>
      <c r="AF24" s="4"/>
      <c r="AG24" s="4"/>
      <c r="AH24" s="4"/>
      <c r="AI24" s="4"/>
      <c r="AJ24" s="4"/>
      <c r="AK24" s="4"/>
      <c r="AL24" s="4"/>
      <c r="AM24" s="4"/>
      <c r="AN24" s="4"/>
      <c r="AO24" s="4" t="str">
        <f t="shared" si="44"/>
        <v/>
      </c>
      <c r="AP24" s="4" t="str">
        <f t="shared" si="44"/>
        <v/>
      </c>
      <c r="AQ24" s="4" t="str">
        <f t="shared" si="44"/>
        <v/>
      </c>
      <c r="AR24" s="4" t="str">
        <f t="shared" si="44"/>
        <v/>
      </c>
      <c r="AS24" s="4" t="str">
        <f t="shared" si="44"/>
        <v/>
      </c>
      <c r="AT24" s="4" t="str">
        <f t="shared" si="44"/>
        <v/>
      </c>
      <c r="AU24" s="4" t="str">
        <f t="shared" si="44"/>
        <v/>
      </c>
      <c r="AV24" s="4" t="str">
        <f t="shared" si="44"/>
        <v/>
      </c>
      <c r="AW24" s="4" t="str">
        <f t="shared" si="44"/>
        <v/>
      </c>
      <c r="AX24" s="4" t="str">
        <f t="shared" si="44"/>
        <v/>
      </c>
      <c r="AY24" s="4" t="str">
        <f t="shared" si="44"/>
        <v/>
      </c>
      <c r="AZ24" s="4" t="str">
        <f t="shared" si="44"/>
        <v/>
      </c>
      <c r="BB24" s="4"/>
      <c r="BC24" s="4"/>
      <c r="BD24" s="4"/>
      <c r="BE24" s="4"/>
      <c r="BF24" s="4"/>
      <c r="BG24" s="4" t="str">
        <f t="shared" si="45"/>
        <v/>
      </c>
      <c r="BH24" s="4" t="str">
        <f t="shared" si="45"/>
        <v/>
      </c>
      <c r="BI24" s="4" t="str">
        <f t="shared" si="45"/>
        <v/>
      </c>
      <c r="BJ24" s="4" t="str">
        <f t="shared" si="45"/>
        <v/>
      </c>
      <c r="BK24" s="4" t="str">
        <f t="shared" si="45"/>
        <v/>
      </c>
      <c r="BL24" s="4" t="str">
        <f t="shared" si="46"/>
        <v/>
      </c>
      <c r="BM24" s="4" t="str">
        <f t="shared" si="46"/>
        <v/>
      </c>
      <c r="BN24" s="4" t="str">
        <f t="shared" si="46"/>
        <v/>
      </c>
      <c r="BO24" s="4" t="str">
        <f t="shared" si="46"/>
        <v/>
      </c>
      <c r="BP24" s="4" t="str">
        <f t="shared" si="46"/>
        <v/>
      </c>
      <c r="BQ24" s="4" t="str">
        <f t="shared" si="46"/>
        <v/>
      </c>
      <c r="BR24" s="4" t="str">
        <f t="shared" si="46"/>
        <v/>
      </c>
      <c r="BS24" s="4" t="str">
        <f t="shared" si="46"/>
        <v/>
      </c>
      <c r="BT24" s="4" t="str">
        <f t="shared" si="46"/>
        <v/>
      </c>
      <c r="BU24" s="4" t="str">
        <f t="shared" si="46"/>
        <v/>
      </c>
      <c r="BV24" s="4" t="str">
        <f t="shared" si="46"/>
        <v/>
      </c>
      <c r="BW24" s="4" t="str">
        <f t="shared" si="46"/>
        <v/>
      </c>
    </row>
    <row r="25" spans="1:75" ht="17" hidden="1" customHeight="1" x14ac:dyDescent="0.35">
      <c r="A25">
        <v>16</v>
      </c>
      <c r="B25" s="4"/>
      <c r="C25" s="4"/>
      <c r="D25" s="51"/>
      <c r="E25" s="6">
        <f t="shared" si="2"/>
        <v>0</v>
      </c>
      <c r="F25" s="4"/>
      <c r="G25" s="4"/>
      <c r="H25" s="5"/>
      <c r="I25" s="5"/>
      <c r="J25" s="5"/>
      <c r="K25" s="5"/>
      <c r="L25" s="5"/>
      <c r="M25" s="5"/>
      <c r="N25" s="5"/>
      <c r="O25" s="5"/>
      <c r="P25" s="5"/>
      <c r="Q25" s="5"/>
      <c r="R25" s="5"/>
      <c r="S25" s="5"/>
      <c r="T25" s="5"/>
      <c r="U25" s="5"/>
      <c r="V25" s="5"/>
      <c r="W25" s="5"/>
      <c r="X25" s="5"/>
      <c r="Y25" s="5"/>
      <c r="Z25" s="5"/>
      <c r="AA25" s="5"/>
      <c r="AB25" s="5"/>
      <c r="AC25" s="5"/>
      <c r="AE25" s="4"/>
      <c r="AF25" s="4"/>
      <c r="AG25" s="4"/>
      <c r="AH25" s="4"/>
      <c r="AI25" s="4"/>
      <c r="AJ25" s="4"/>
      <c r="AK25" s="4"/>
      <c r="AL25" s="4"/>
      <c r="AM25" s="4"/>
      <c r="AN25" s="4"/>
      <c r="AO25" s="4" t="str">
        <f t="shared" si="44"/>
        <v/>
      </c>
      <c r="AP25" s="4" t="str">
        <f t="shared" si="44"/>
        <v/>
      </c>
      <c r="AQ25" s="4" t="str">
        <f t="shared" si="44"/>
        <v/>
      </c>
      <c r="AR25" s="4" t="str">
        <f t="shared" si="44"/>
        <v/>
      </c>
      <c r="AS25" s="4" t="str">
        <f t="shared" si="44"/>
        <v/>
      </c>
      <c r="AT25" s="4" t="str">
        <f t="shared" si="44"/>
        <v/>
      </c>
      <c r="AU25" s="4" t="str">
        <f t="shared" si="44"/>
        <v/>
      </c>
      <c r="AV25" s="4" t="str">
        <f t="shared" si="44"/>
        <v/>
      </c>
      <c r="AW25" s="4" t="str">
        <f t="shared" si="44"/>
        <v/>
      </c>
      <c r="AX25" s="4" t="str">
        <f t="shared" si="44"/>
        <v/>
      </c>
      <c r="AY25" s="4" t="str">
        <f t="shared" si="44"/>
        <v/>
      </c>
      <c r="AZ25" s="4" t="str">
        <f t="shared" si="44"/>
        <v/>
      </c>
      <c r="BB25" s="4"/>
      <c r="BC25" s="4"/>
      <c r="BD25" s="4"/>
      <c r="BE25" s="4"/>
      <c r="BF25" s="4"/>
      <c r="BG25" s="4" t="str">
        <f t="shared" si="45"/>
        <v/>
      </c>
      <c r="BH25" s="4" t="str">
        <f t="shared" si="45"/>
        <v/>
      </c>
      <c r="BI25" s="4" t="str">
        <f t="shared" si="45"/>
        <v/>
      </c>
      <c r="BJ25" s="4" t="str">
        <f t="shared" si="45"/>
        <v/>
      </c>
      <c r="BK25" s="4" t="str">
        <f t="shared" si="45"/>
        <v/>
      </c>
      <c r="BL25" s="4" t="str">
        <f t="shared" si="46"/>
        <v/>
      </c>
      <c r="BM25" s="4" t="str">
        <f t="shared" si="46"/>
        <v/>
      </c>
      <c r="BN25" s="4" t="str">
        <f t="shared" si="46"/>
        <v/>
      </c>
      <c r="BO25" s="4" t="str">
        <f t="shared" si="46"/>
        <v/>
      </c>
      <c r="BP25" s="4" t="str">
        <f t="shared" si="46"/>
        <v/>
      </c>
      <c r="BQ25" s="4" t="str">
        <f t="shared" si="46"/>
        <v/>
      </c>
      <c r="BR25" s="4" t="str">
        <f t="shared" si="46"/>
        <v/>
      </c>
      <c r="BS25" s="4" t="str">
        <f t="shared" si="46"/>
        <v/>
      </c>
      <c r="BT25" s="4" t="str">
        <f t="shared" si="46"/>
        <v/>
      </c>
      <c r="BU25" s="4" t="str">
        <f t="shared" si="46"/>
        <v/>
      </c>
      <c r="BV25" s="4" t="str">
        <f t="shared" si="46"/>
        <v/>
      </c>
      <c r="BW25" s="4" t="str">
        <f t="shared" si="46"/>
        <v/>
      </c>
    </row>
    <row r="26" spans="1:75" ht="17" hidden="1" customHeight="1" x14ac:dyDescent="0.35">
      <c r="A26">
        <v>17</v>
      </c>
      <c r="B26" s="4"/>
      <c r="C26" s="4"/>
      <c r="D26" s="51"/>
      <c r="E26" s="6">
        <f t="shared" si="2"/>
        <v>0</v>
      </c>
      <c r="F26" s="4"/>
      <c r="G26" s="4"/>
      <c r="H26" s="5"/>
      <c r="I26" s="5"/>
      <c r="J26" s="5"/>
      <c r="K26" s="5"/>
      <c r="L26" s="5"/>
      <c r="M26" s="5"/>
      <c r="N26" s="5"/>
      <c r="O26" s="5"/>
      <c r="P26" s="5"/>
      <c r="Q26" s="5"/>
      <c r="R26" s="5"/>
      <c r="S26" s="5"/>
      <c r="T26" s="5"/>
      <c r="U26" s="5"/>
      <c r="V26" s="5"/>
      <c r="W26" s="5"/>
      <c r="X26" s="5"/>
      <c r="Y26" s="5"/>
      <c r="Z26" s="5"/>
      <c r="AA26" s="5"/>
      <c r="AB26" s="5"/>
      <c r="AC26" s="5"/>
      <c r="AE26" s="4"/>
      <c r="AF26" s="4"/>
      <c r="AG26" s="4"/>
      <c r="AH26" s="4"/>
      <c r="AI26" s="4"/>
      <c r="AJ26" s="4"/>
      <c r="AK26" s="4"/>
      <c r="AL26" s="4"/>
      <c r="AM26" s="4"/>
      <c r="AN26" s="4"/>
      <c r="AO26" s="4" t="str">
        <f t="shared" si="44"/>
        <v/>
      </c>
      <c r="AP26" s="4" t="str">
        <f t="shared" si="44"/>
        <v/>
      </c>
      <c r="AQ26" s="4" t="str">
        <f t="shared" si="44"/>
        <v/>
      </c>
      <c r="AR26" s="4" t="str">
        <f t="shared" si="44"/>
        <v/>
      </c>
      <c r="AS26" s="4" t="str">
        <f t="shared" si="44"/>
        <v/>
      </c>
      <c r="AT26" s="4" t="str">
        <f t="shared" si="44"/>
        <v/>
      </c>
      <c r="AU26" s="4" t="str">
        <f t="shared" si="44"/>
        <v/>
      </c>
      <c r="AV26" s="4" t="str">
        <f t="shared" si="44"/>
        <v/>
      </c>
      <c r="AW26" s="4" t="str">
        <f t="shared" si="44"/>
        <v/>
      </c>
      <c r="AX26" s="4" t="str">
        <f t="shared" si="44"/>
        <v/>
      </c>
      <c r="AY26" s="4" t="str">
        <f t="shared" si="44"/>
        <v/>
      </c>
      <c r="AZ26" s="4" t="str">
        <f t="shared" si="44"/>
        <v/>
      </c>
      <c r="BB26" s="4"/>
      <c r="BC26" s="4"/>
      <c r="BD26" s="4"/>
      <c r="BE26" s="4"/>
      <c r="BF26" s="4"/>
      <c r="BG26" s="4" t="str">
        <f t="shared" ref="BG26:BV27" si="47">IF(M26=0,"","*")</f>
        <v/>
      </c>
      <c r="BH26" s="4" t="str">
        <f t="shared" si="47"/>
        <v/>
      </c>
      <c r="BI26" s="4" t="str">
        <f t="shared" si="47"/>
        <v/>
      </c>
      <c r="BJ26" s="4" t="str">
        <f t="shared" si="47"/>
        <v/>
      </c>
      <c r="BK26" s="4" t="str">
        <f t="shared" si="47"/>
        <v/>
      </c>
      <c r="BL26" s="4" t="str">
        <f t="shared" si="47"/>
        <v/>
      </c>
      <c r="BM26" s="4" t="str">
        <f t="shared" si="47"/>
        <v/>
      </c>
      <c r="BN26" s="4" t="str">
        <f t="shared" si="47"/>
        <v/>
      </c>
      <c r="BO26" s="4" t="str">
        <f t="shared" si="47"/>
        <v/>
      </c>
      <c r="BP26" s="4" t="str">
        <f t="shared" si="47"/>
        <v/>
      </c>
      <c r="BQ26" s="4" t="str">
        <f t="shared" si="47"/>
        <v/>
      </c>
      <c r="BR26" s="4" t="str">
        <f t="shared" si="47"/>
        <v/>
      </c>
      <c r="BS26" s="4" t="str">
        <f t="shared" si="47"/>
        <v/>
      </c>
      <c r="BT26" s="4" t="str">
        <f t="shared" si="47"/>
        <v/>
      </c>
      <c r="BU26" s="4" t="str">
        <f t="shared" si="47"/>
        <v/>
      </c>
      <c r="BV26" s="4" t="str">
        <f t="shared" si="47"/>
        <v/>
      </c>
      <c r="BW26" s="4" t="str">
        <f t="shared" ref="BL26:BW27" si="48">IF(AC26=0,"","*")</f>
        <v/>
      </c>
    </row>
    <row r="27" spans="1:75" ht="17" hidden="1" customHeight="1" x14ac:dyDescent="0.35">
      <c r="A27">
        <v>18</v>
      </c>
      <c r="B27" s="4"/>
      <c r="C27" s="4"/>
      <c r="D27" s="4"/>
      <c r="E27" s="6">
        <f t="shared" si="2"/>
        <v>0</v>
      </c>
      <c r="F27" s="4"/>
      <c r="G27" s="4"/>
      <c r="H27" s="5"/>
      <c r="I27" s="5"/>
      <c r="J27" s="5"/>
      <c r="K27" s="5"/>
      <c r="L27" s="5"/>
      <c r="M27" s="5"/>
      <c r="N27" s="5"/>
      <c r="O27" s="5"/>
      <c r="P27" s="5"/>
      <c r="Q27" s="5"/>
      <c r="R27" s="5"/>
      <c r="S27" s="5"/>
      <c r="T27" s="5"/>
      <c r="U27" s="5"/>
      <c r="V27" s="5"/>
      <c r="W27" s="5"/>
      <c r="X27" s="5"/>
      <c r="Y27" s="5"/>
      <c r="Z27" s="5"/>
      <c r="AA27" s="5"/>
      <c r="AB27" s="5"/>
      <c r="AC27" s="5"/>
      <c r="AE27" s="4"/>
      <c r="AF27" s="4"/>
      <c r="AG27" s="4"/>
      <c r="AH27" s="4"/>
      <c r="AI27" s="4"/>
      <c r="AJ27" s="4"/>
      <c r="AK27" s="4"/>
      <c r="AL27" s="4"/>
      <c r="AM27" s="4"/>
      <c r="AN27" s="4"/>
      <c r="AO27" s="4" t="str">
        <f t="shared" ref="AO27:AZ27" si="49">IF(R27=0,"","*")</f>
        <v/>
      </c>
      <c r="AP27" s="4" t="str">
        <f t="shared" si="49"/>
        <v/>
      </c>
      <c r="AQ27" s="4" t="str">
        <f t="shared" si="49"/>
        <v/>
      </c>
      <c r="AR27" s="4" t="str">
        <f t="shared" si="49"/>
        <v/>
      </c>
      <c r="AS27" s="4" t="str">
        <f t="shared" si="49"/>
        <v/>
      </c>
      <c r="AT27" s="4" t="str">
        <f t="shared" si="49"/>
        <v/>
      </c>
      <c r="AU27" s="4" t="str">
        <f t="shared" si="49"/>
        <v/>
      </c>
      <c r="AV27" s="4" t="str">
        <f t="shared" si="49"/>
        <v/>
      </c>
      <c r="AW27" s="4" t="str">
        <f t="shared" si="49"/>
        <v/>
      </c>
      <c r="AX27" s="4" t="str">
        <f t="shared" si="49"/>
        <v/>
      </c>
      <c r="AY27" s="4" t="str">
        <f t="shared" si="49"/>
        <v/>
      </c>
      <c r="AZ27" s="4" t="str">
        <f t="shared" si="49"/>
        <v/>
      </c>
      <c r="BB27" s="4"/>
      <c r="BC27" s="4"/>
      <c r="BD27" s="4"/>
      <c r="BE27" s="4"/>
      <c r="BF27" s="4"/>
      <c r="BG27" s="4" t="str">
        <f t="shared" si="47"/>
        <v/>
      </c>
      <c r="BH27" s="4" t="str">
        <f t="shared" si="47"/>
        <v/>
      </c>
      <c r="BI27" s="4" t="str">
        <f t="shared" si="47"/>
        <v/>
      </c>
      <c r="BJ27" s="4" t="str">
        <f t="shared" si="47"/>
        <v/>
      </c>
      <c r="BK27" s="4" t="str">
        <f t="shared" si="47"/>
        <v/>
      </c>
      <c r="BL27" s="4" t="str">
        <f t="shared" si="48"/>
        <v/>
      </c>
      <c r="BM27" s="4" t="str">
        <f t="shared" si="48"/>
        <v/>
      </c>
      <c r="BN27" s="4" t="str">
        <f t="shared" si="48"/>
        <v/>
      </c>
      <c r="BO27" s="4" t="str">
        <f t="shared" si="48"/>
        <v/>
      </c>
      <c r="BP27" s="4" t="str">
        <f t="shared" si="48"/>
        <v/>
      </c>
      <c r="BQ27" s="4" t="str">
        <f t="shared" si="48"/>
        <v/>
      </c>
      <c r="BR27" s="4" t="str">
        <f t="shared" si="48"/>
        <v/>
      </c>
      <c r="BS27" s="4" t="str">
        <f t="shared" si="48"/>
        <v/>
      </c>
      <c r="BT27" s="4" t="str">
        <f t="shared" si="48"/>
        <v/>
      </c>
      <c r="BU27" s="4" t="str">
        <f t="shared" si="48"/>
        <v/>
      </c>
      <c r="BV27" s="4" t="str">
        <f t="shared" si="48"/>
        <v/>
      </c>
      <c r="BW27" s="4" t="str">
        <f t="shared" si="48"/>
        <v/>
      </c>
    </row>
    <row r="28" spans="1:75" ht="17" hidden="1" customHeight="1" x14ac:dyDescent="0.35">
      <c r="A28">
        <v>19</v>
      </c>
      <c r="B28" s="4"/>
      <c r="C28" s="4"/>
      <c r="D28" s="4"/>
      <c r="E28" s="6">
        <f t="shared" si="2"/>
        <v>0</v>
      </c>
      <c r="F28" s="4"/>
      <c r="G28" s="4"/>
      <c r="H28" s="5"/>
      <c r="I28" s="5"/>
      <c r="J28" s="5"/>
      <c r="K28" s="5"/>
      <c r="L28" s="5"/>
      <c r="M28" s="5"/>
      <c r="N28" s="5"/>
      <c r="O28" s="5"/>
      <c r="P28" s="5"/>
      <c r="Q28" s="5"/>
      <c r="R28" s="5"/>
      <c r="S28" s="5"/>
      <c r="T28" s="5"/>
      <c r="U28" s="5"/>
      <c r="V28" s="5"/>
      <c r="W28" s="5"/>
      <c r="X28" s="5"/>
      <c r="Y28" s="5"/>
      <c r="Z28" s="5"/>
      <c r="AA28" s="5"/>
      <c r="AB28" s="5"/>
      <c r="AC28" s="5"/>
      <c r="AE28" s="4"/>
      <c r="AF28" s="4"/>
      <c r="AG28" s="4"/>
      <c r="AH28" s="4"/>
      <c r="AI28" s="4"/>
      <c r="AJ28" s="4"/>
      <c r="AK28" s="4"/>
      <c r="AL28" s="4"/>
      <c r="AM28" s="4"/>
      <c r="AN28" s="4"/>
      <c r="AO28" s="4"/>
      <c r="AP28" s="4"/>
      <c r="AQ28" s="4"/>
      <c r="AR28" s="4"/>
      <c r="AS28" s="4"/>
      <c r="AT28" s="4"/>
      <c r="AU28" s="4"/>
      <c r="AV28" s="4"/>
      <c r="AW28" s="4"/>
      <c r="AX28" s="4"/>
      <c r="AY28" s="4"/>
      <c r="AZ28" s="4"/>
      <c r="BB28" s="4"/>
      <c r="BC28" s="4"/>
      <c r="BD28" s="4"/>
      <c r="BE28" s="4"/>
      <c r="BF28" s="4"/>
      <c r="BG28" s="4"/>
      <c r="BH28" s="4"/>
      <c r="BI28" s="4"/>
      <c r="BJ28" s="4"/>
      <c r="BK28" s="4"/>
      <c r="BL28" s="4"/>
      <c r="BM28" s="4"/>
      <c r="BN28" s="4"/>
      <c r="BO28" s="4"/>
      <c r="BP28" s="4"/>
      <c r="BQ28" s="4"/>
      <c r="BR28" s="4"/>
      <c r="BS28" s="4"/>
      <c r="BT28" s="4"/>
      <c r="BU28" s="4"/>
      <c r="BV28" s="4"/>
      <c r="BW28" s="4"/>
    </row>
    <row r="29" spans="1:75" ht="17" hidden="1" customHeight="1" x14ac:dyDescent="0.35">
      <c r="A29">
        <v>20</v>
      </c>
      <c r="B29" s="4"/>
      <c r="C29" s="4"/>
      <c r="D29" s="4"/>
      <c r="E29" s="6">
        <f t="shared" si="2"/>
        <v>0</v>
      </c>
      <c r="F29" s="4"/>
      <c r="G29" s="4"/>
      <c r="H29" s="5"/>
      <c r="I29" s="5"/>
      <c r="J29" s="5"/>
      <c r="K29" s="5"/>
      <c r="L29" s="5"/>
      <c r="M29" s="5"/>
      <c r="N29" s="5"/>
      <c r="O29" s="5"/>
      <c r="P29" s="5"/>
      <c r="Q29" s="5"/>
      <c r="R29" s="5"/>
      <c r="S29" s="5"/>
      <c r="T29" s="5"/>
      <c r="U29" s="5"/>
      <c r="V29" s="5"/>
      <c r="W29" s="5"/>
      <c r="X29" s="5"/>
      <c r="Y29" s="5"/>
      <c r="Z29" s="5"/>
      <c r="AA29" s="5"/>
      <c r="AB29" s="5"/>
      <c r="AC29" s="5"/>
      <c r="AE29" s="4"/>
      <c r="AF29" s="4"/>
      <c r="AG29" s="4"/>
      <c r="AH29" s="4"/>
      <c r="AI29" s="4"/>
      <c r="AJ29" s="4"/>
      <c r="AK29" s="4"/>
      <c r="AL29" s="4"/>
      <c r="AM29" s="4"/>
      <c r="AN29" s="4"/>
      <c r="AO29" s="4"/>
      <c r="AP29" s="4"/>
      <c r="AQ29" s="4"/>
      <c r="AR29" s="4"/>
      <c r="AS29" s="4"/>
      <c r="AT29" s="4"/>
      <c r="AU29" s="4"/>
      <c r="AV29" s="4"/>
      <c r="AW29" s="4"/>
      <c r="AX29" s="4"/>
      <c r="AY29" s="4"/>
      <c r="AZ29" s="4"/>
      <c r="BB29" s="4"/>
      <c r="BC29" s="4"/>
      <c r="BD29" s="4"/>
      <c r="BE29" s="4"/>
      <c r="BF29" s="4"/>
      <c r="BG29" s="4"/>
      <c r="BH29" s="4"/>
      <c r="BI29" s="4"/>
      <c r="BJ29" s="4"/>
      <c r="BK29" s="4"/>
      <c r="BL29" s="4"/>
      <c r="BM29" s="4"/>
      <c r="BN29" s="4"/>
      <c r="BO29" s="4"/>
      <c r="BP29" s="4"/>
      <c r="BQ29" s="4"/>
      <c r="BR29" s="4"/>
      <c r="BS29" s="4"/>
      <c r="BT29" s="4"/>
      <c r="BU29" s="4"/>
      <c r="BV29" s="4"/>
      <c r="BW29" s="4"/>
    </row>
    <row r="30" spans="1:75" ht="17" hidden="1" customHeight="1" x14ac:dyDescent="0.35">
      <c r="A30">
        <v>21</v>
      </c>
      <c r="B30" s="4"/>
      <c r="C30" s="4"/>
      <c r="D30" s="4"/>
      <c r="E30" s="6">
        <f t="shared" si="2"/>
        <v>0</v>
      </c>
      <c r="F30" s="4"/>
      <c r="G30" s="4"/>
      <c r="H30" s="5"/>
      <c r="I30" s="5"/>
      <c r="J30" s="5"/>
      <c r="K30" s="5"/>
      <c r="L30" s="5"/>
      <c r="M30" s="5"/>
      <c r="N30" s="5"/>
      <c r="O30" s="5"/>
      <c r="P30" s="5"/>
      <c r="Q30" s="5"/>
      <c r="R30" s="5"/>
      <c r="S30" s="5"/>
      <c r="T30" s="5"/>
      <c r="U30" s="5"/>
      <c r="V30" s="5"/>
      <c r="W30" s="5"/>
      <c r="X30" s="5"/>
      <c r="Y30" s="5"/>
      <c r="Z30" s="5"/>
      <c r="AA30" s="5"/>
      <c r="AB30" s="5"/>
      <c r="AC30" s="5"/>
      <c r="AE30" s="4"/>
      <c r="AF30" s="4"/>
      <c r="AG30" s="4"/>
      <c r="AH30" s="4"/>
      <c r="AI30" s="4"/>
      <c r="AJ30" s="4"/>
      <c r="AK30" s="4"/>
      <c r="AL30" s="4"/>
      <c r="AM30" s="4"/>
      <c r="AN30" s="4"/>
      <c r="AO30" s="4"/>
      <c r="AP30" s="4"/>
      <c r="AQ30" s="4"/>
      <c r="AR30" s="4"/>
      <c r="AS30" s="4"/>
      <c r="AT30" s="4"/>
      <c r="AU30" s="4"/>
      <c r="AV30" s="4"/>
      <c r="AW30" s="4"/>
      <c r="AX30" s="4"/>
      <c r="AY30" s="4"/>
      <c r="AZ30" s="4"/>
      <c r="BB30" s="4"/>
      <c r="BC30" s="4"/>
      <c r="BD30" s="4"/>
      <c r="BE30" s="4"/>
      <c r="BF30" s="4"/>
      <c r="BG30" s="4"/>
      <c r="BH30" s="4"/>
      <c r="BI30" s="4"/>
      <c r="BJ30" s="4"/>
      <c r="BK30" s="4"/>
      <c r="BL30" s="4"/>
      <c r="BM30" s="4"/>
      <c r="BN30" s="4"/>
      <c r="BO30" s="4"/>
      <c r="BP30" s="4"/>
      <c r="BQ30" s="4"/>
      <c r="BR30" s="4"/>
      <c r="BS30" s="4"/>
      <c r="BT30" s="4"/>
      <c r="BU30" s="4"/>
      <c r="BV30" s="4"/>
      <c r="BW30" s="4"/>
    </row>
    <row r="31" spans="1:75" ht="17" hidden="1" customHeight="1" x14ac:dyDescent="0.35">
      <c r="A31">
        <v>22</v>
      </c>
      <c r="B31" s="4"/>
      <c r="C31" s="4"/>
      <c r="D31" s="4"/>
      <c r="E31" s="6">
        <f t="shared" si="2"/>
        <v>0</v>
      </c>
      <c r="F31" s="4"/>
      <c r="G31" s="4"/>
      <c r="H31" s="5"/>
      <c r="I31" s="5"/>
      <c r="J31" s="5"/>
      <c r="K31" s="5"/>
      <c r="L31" s="5"/>
      <c r="M31" s="5"/>
      <c r="N31" s="5"/>
      <c r="O31" s="5"/>
      <c r="P31" s="5"/>
      <c r="Q31" s="5"/>
      <c r="R31" s="5"/>
      <c r="S31" s="5"/>
      <c r="T31" s="5"/>
      <c r="U31" s="5"/>
      <c r="V31" s="5"/>
      <c r="W31" s="5"/>
      <c r="X31" s="5"/>
      <c r="Y31" s="5"/>
      <c r="Z31" s="5"/>
      <c r="AA31" s="5"/>
      <c r="AB31" s="5"/>
      <c r="AC31" s="5"/>
      <c r="AE31" s="4"/>
      <c r="AF31" s="4"/>
      <c r="AG31" s="4"/>
      <c r="AH31" s="4"/>
      <c r="AI31" s="4"/>
      <c r="AJ31" s="4"/>
      <c r="AK31" s="4"/>
      <c r="AL31" s="4"/>
      <c r="AM31" s="4"/>
      <c r="AN31" s="4"/>
      <c r="AO31" s="4"/>
      <c r="AP31" s="4"/>
      <c r="AQ31" s="4"/>
      <c r="AR31" s="4"/>
      <c r="AS31" s="4"/>
      <c r="AT31" s="4"/>
      <c r="AU31" s="4"/>
      <c r="AV31" s="4"/>
      <c r="AW31" s="4"/>
      <c r="AX31" s="4"/>
      <c r="AY31" s="4"/>
      <c r="AZ31" s="4"/>
      <c r="BB31" s="4"/>
      <c r="BC31" s="4"/>
      <c r="BD31" s="4"/>
      <c r="BE31" s="4"/>
      <c r="BF31" s="4"/>
      <c r="BG31" s="4"/>
      <c r="BH31" s="4"/>
      <c r="BI31" s="4"/>
      <c r="BJ31" s="4"/>
      <c r="BK31" s="4"/>
      <c r="BL31" s="4"/>
      <c r="BM31" s="4"/>
      <c r="BN31" s="4"/>
      <c r="BO31" s="4"/>
      <c r="BP31" s="4"/>
      <c r="BQ31" s="4"/>
      <c r="BR31" s="4"/>
      <c r="BS31" s="4"/>
      <c r="BT31" s="4"/>
      <c r="BU31" s="4"/>
      <c r="BV31" s="4"/>
      <c r="BW31" s="4"/>
    </row>
    <row r="32" spans="1:75" ht="17" hidden="1" customHeight="1" x14ac:dyDescent="0.35">
      <c r="A32">
        <v>23</v>
      </c>
      <c r="B32" s="4"/>
      <c r="C32" s="4"/>
      <c r="D32" s="4"/>
      <c r="E32" s="6">
        <f t="shared" si="2"/>
        <v>0</v>
      </c>
      <c r="F32" s="4"/>
      <c r="G32" s="4"/>
      <c r="H32" s="5"/>
      <c r="I32" s="5"/>
      <c r="J32" s="5"/>
      <c r="K32" s="5"/>
      <c r="L32" s="5"/>
      <c r="M32" s="5"/>
      <c r="N32" s="5"/>
      <c r="O32" s="5"/>
      <c r="P32" s="5"/>
      <c r="Q32" s="5"/>
      <c r="R32" s="5"/>
      <c r="S32" s="5"/>
      <c r="T32" s="5"/>
      <c r="U32" s="5"/>
      <c r="V32" s="5"/>
      <c r="W32" s="5"/>
      <c r="X32" s="5"/>
      <c r="Y32" s="5"/>
      <c r="Z32" s="5"/>
      <c r="AA32" s="5"/>
      <c r="AB32" s="5"/>
      <c r="AC32" s="5"/>
      <c r="AE32" s="4"/>
      <c r="AF32" s="4"/>
      <c r="AG32" s="4"/>
      <c r="AH32" s="4"/>
      <c r="AI32" s="4"/>
      <c r="AJ32" s="4"/>
      <c r="AK32" s="4"/>
      <c r="AL32" s="4"/>
      <c r="AM32" s="4"/>
      <c r="AN32" s="4"/>
      <c r="AO32" s="4"/>
      <c r="AP32" s="4"/>
      <c r="AQ32" s="4"/>
      <c r="AR32" s="4"/>
      <c r="AS32" s="4"/>
      <c r="AT32" s="4"/>
      <c r="AU32" s="4"/>
      <c r="AV32" s="4"/>
      <c r="AW32" s="4"/>
      <c r="AX32" s="4"/>
      <c r="AY32" s="4"/>
      <c r="AZ32" s="4"/>
      <c r="BB32" s="4"/>
      <c r="BC32" s="4"/>
      <c r="BD32" s="4"/>
      <c r="BE32" s="4"/>
      <c r="BF32" s="4"/>
      <c r="BG32" s="4"/>
      <c r="BH32" s="4"/>
      <c r="BI32" s="4"/>
      <c r="BJ32" s="4"/>
      <c r="BK32" s="4"/>
      <c r="BL32" s="4"/>
      <c r="BM32" s="4"/>
      <c r="BN32" s="4"/>
      <c r="BO32" s="4"/>
      <c r="BP32" s="4"/>
      <c r="BQ32" s="4"/>
      <c r="BR32" s="4"/>
      <c r="BS32" s="4"/>
      <c r="BT32" s="4"/>
      <c r="BU32" s="4"/>
      <c r="BV32" s="4"/>
      <c r="BW32" s="4"/>
    </row>
    <row r="33" spans="1:75" ht="17" hidden="1" customHeight="1" x14ac:dyDescent="0.35">
      <c r="A33">
        <v>24</v>
      </c>
      <c r="B33" s="4"/>
      <c r="C33" s="4"/>
      <c r="D33" s="4"/>
      <c r="E33" s="6">
        <f t="shared" si="2"/>
        <v>0</v>
      </c>
      <c r="F33" s="4"/>
      <c r="G33" s="4"/>
      <c r="H33" s="5"/>
      <c r="I33" s="5"/>
      <c r="J33" s="5"/>
      <c r="K33" s="5"/>
      <c r="L33" s="5"/>
      <c r="M33" s="5"/>
      <c r="N33" s="5"/>
      <c r="O33" s="5"/>
      <c r="P33" s="5"/>
      <c r="Q33" s="5"/>
      <c r="R33" s="5"/>
      <c r="S33" s="5"/>
      <c r="T33" s="5"/>
      <c r="U33" s="5"/>
      <c r="V33" s="5"/>
      <c r="W33" s="5"/>
      <c r="X33" s="5"/>
      <c r="Y33" s="5"/>
      <c r="Z33" s="5"/>
      <c r="AA33" s="5"/>
      <c r="AB33" s="5"/>
      <c r="AC33" s="5"/>
      <c r="AE33" s="4" t="str">
        <f t="shared" ref="AE33:AT34" si="50">IF(H33=0,"","*")</f>
        <v/>
      </c>
      <c r="AF33" s="4" t="str">
        <f t="shared" si="50"/>
        <v/>
      </c>
      <c r="AG33" s="4" t="str">
        <f t="shared" si="50"/>
        <v/>
      </c>
      <c r="AH33" s="4" t="str">
        <f t="shared" si="50"/>
        <v/>
      </c>
      <c r="AI33" s="4" t="str">
        <f t="shared" si="50"/>
        <v/>
      </c>
      <c r="AJ33" s="4" t="str">
        <f t="shared" si="50"/>
        <v/>
      </c>
      <c r="AK33" s="4" t="str">
        <f t="shared" si="50"/>
        <v/>
      </c>
      <c r="AL33" s="4" t="str">
        <f t="shared" si="50"/>
        <v/>
      </c>
      <c r="AM33" s="4" t="str">
        <f t="shared" si="50"/>
        <v/>
      </c>
      <c r="AN33" s="4" t="str">
        <f t="shared" si="50"/>
        <v/>
      </c>
      <c r="AO33" s="4" t="str">
        <f t="shared" si="50"/>
        <v/>
      </c>
      <c r="AP33" s="4" t="str">
        <f t="shared" si="50"/>
        <v/>
      </c>
      <c r="AQ33" s="4" t="str">
        <f t="shared" si="50"/>
        <v/>
      </c>
      <c r="AR33" s="4" t="str">
        <f t="shared" si="50"/>
        <v/>
      </c>
      <c r="AS33" s="4" t="str">
        <f t="shared" si="50"/>
        <v/>
      </c>
      <c r="AT33" s="4" t="str">
        <f t="shared" si="50"/>
        <v/>
      </c>
      <c r="AU33" s="4" t="str">
        <f t="shared" ref="AO33:AW34" si="51">IF(X33=0,"","*")</f>
        <v/>
      </c>
      <c r="AV33" s="4" t="str">
        <f t="shared" si="51"/>
        <v/>
      </c>
      <c r="AW33" s="4" t="str">
        <f t="shared" si="51"/>
        <v/>
      </c>
      <c r="AX33" s="4"/>
      <c r="AY33" s="4" t="str">
        <f>IF(AB33=0,"","*")</f>
        <v/>
      </c>
      <c r="AZ33" s="4" t="str">
        <f t="shared" ref="AZ33:AZ34" si="52">IF(AC33=0,"","*")</f>
        <v/>
      </c>
      <c r="BB33" s="4" t="str">
        <f t="shared" ref="BB33:BQ34" si="53">IF(H33=0,"","*")</f>
        <v/>
      </c>
      <c r="BC33" s="4" t="str">
        <f t="shared" si="53"/>
        <v/>
      </c>
      <c r="BD33" s="4" t="str">
        <f t="shared" si="53"/>
        <v/>
      </c>
      <c r="BE33" s="4" t="str">
        <f t="shared" si="53"/>
        <v/>
      </c>
      <c r="BF33" s="4" t="str">
        <f t="shared" si="53"/>
        <v/>
      </c>
      <c r="BG33" s="4" t="str">
        <f t="shared" si="53"/>
        <v/>
      </c>
      <c r="BH33" s="4" t="str">
        <f t="shared" si="53"/>
        <v/>
      </c>
      <c r="BI33" s="4" t="str">
        <f t="shared" si="53"/>
        <v/>
      </c>
      <c r="BJ33" s="4" t="str">
        <f t="shared" si="53"/>
        <v/>
      </c>
      <c r="BK33" s="4" t="str">
        <f t="shared" si="53"/>
        <v/>
      </c>
      <c r="BL33" s="4" t="str">
        <f t="shared" si="53"/>
        <v/>
      </c>
      <c r="BM33" s="4" t="str">
        <f t="shared" si="53"/>
        <v/>
      </c>
      <c r="BN33" s="4" t="str">
        <f t="shared" si="53"/>
        <v/>
      </c>
      <c r="BO33" s="4" t="str">
        <f t="shared" si="53"/>
        <v/>
      </c>
      <c r="BP33" s="4" t="str">
        <f t="shared" si="53"/>
        <v/>
      </c>
      <c r="BQ33" s="4" t="str">
        <f t="shared" si="53"/>
        <v/>
      </c>
      <c r="BR33" s="4" t="str">
        <f t="shared" ref="BL33:BT34" si="54">IF(X33=0,"","*")</f>
        <v/>
      </c>
      <c r="BS33" s="4" t="str">
        <f t="shared" si="54"/>
        <v/>
      </c>
      <c r="BT33" s="4" t="str">
        <f t="shared" si="54"/>
        <v/>
      </c>
      <c r="BU33" s="4"/>
      <c r="BV33" s="4" t="str">
        <f>IF(AB33=0,"","*")</f>
        <v/>
      </c>
      <c r="BW33" s="4" t="str">
        <f t="shared" ref="BW33:BW34" si="55">IF(AC33=0,"","*")</f>
        <v/>
      </c>
    </row>
    <row r="34" spans="1:75" ht="17" hidden="1" customHeight="1" x14ac:dyDescent="0.35">
      <c r="A34">
        <v>25</v>
      </c>
      <c r="B34" s="4"/>
      <c r="C34" s="4"/>
      <c r="D34" s="4"/>
      <c r="E34" s="6">
        <f t="shared" si="2"/>
        <v>0</v>
      </c>
      <c r="F34" s="4"/>
      <c r="G34" s="4"/>
      <c r="H34" s="5"/>
      <c r="I34" s="5"/>
      <c r="J34" s="5"/>
      <c r="K34" s="5"/>
      <c r="L34" s="5"/>
      <c r="M34" s="5"/>
      <c r="N34" s="5"/>
      <c r="O34" s="5"/>
      <c r="P34" s="5"/>
      <c r="Q34" s="5"/>
      <c r="R34" s="5"/>
      <c r="S34" s="5"/>
      <c r="T34" s="5"/>
      <c r="U34" s="5"/>
      <c r="V34" s="5"/>
      <c r="W34" s="5"/>
      <c r="X34" s="5"/>
      <c r="Y34" s="5"/>
      <c r="Z34" s="5"/>
      <c r="AA34" s="5"/>
      <c r="AB34" s="5"/>
      <c r="AC34" s="5"/>
      <c r="AE34" s="4" t="str">
        <f t="shared" si="50"/>
        <v/>
      </c>
      <c r="AF34" s="4" t="str">
        <f t="shared" si="50"/>
        <v/>
      </c>
      <c r="AG34" s="4" t="str">
        <f t="shared" si="50"/>
        <v/>
      </c>
      <c r="AH34" s="4" t="str">
        <f t="shared" si="50"/>
        <v/>
      </c>
      <c r="AI34" s="4" t="str">
        <f t="shared" si="50"/>
        <v/>
      </c>
      <c r="AJ34" s="4" t="str">
        <f t="shared" si="50"/>
        <v/>
      </c>
      <c r="AK34" s="4" t="str">
        <f t="shared" si="50"/>
        <v/>
      </c>
      <c r="AL34" s="4" t="str">
        <f t="shared" si="50"/>
        <v/>
      </c>
      <c r="AM34" s="4" t="str">
        <f t="shared" si="50"/>
        <v/>
      </c>
      <c r="AN34" s="4" t="str">
        <f t="shared" si="50"/>
        <v/>
      </c>
      <c r="AO34" s="4" t="str">
        <f t="shared" si="51"/>
        <v/>
      </c>
      <c r="AP34" s="4" t="str">
        <f t="shared" si="51"/>
        <v/>
      </c>
      <c r="AQ34" s="4" t="str">
        <f t="shared" si="51"/>
        <v/>
      </c>
      <c r="AR34" s="4" t="str">
        <f t="shared" si="51"/>
        <v/>
      </c>
      <c r="AS34" s="4" t="str">
        <f t="shared" si="51"/>
        <v/>
      </c>
      <c r="AT34" s="4" t="str">
        <f t="shared" si="51"/>
        <v/>
      </c>
      <c r="AU34" s="4" t="str">
        <f t="shared" si="51"/>
        <v/>
      </c>
      <c r="AV34" s="4" t="str">
        <f t="shared" si="51"/>
        <v/>
      </c>
      <c r="AW34" s="4" t="str">
        <f t="shared" si="51"/>
        <v/>
      </c>
      <c r="AX34" s="4"/>
      <c r="AY34" s="4" t="str">
        <f>IF(AB34=0,"","*")</f>
        <v/>
      </c>
      <c r="AZ34" s="4" t="str">
        <f t="shared" si="52"/>
        <v/>
      </c>
      <c r="BB34" s="4" t="str">
        <f t="shared" si="53"/>
        <v/>
      </c>
      <c r="BC34" s="4" t="str">
        <f t="shared" si="53"/>
        <v/>
      </c>
      <c r="BD34" s="4" t="str">
        <f t="shared" si="53"/>
        <v/>
      </c>
      <c r="BE34" s="4" t="str">
        <f t="shared" si="53"/>
        <v/>
      </c>
      <c r="BF34" s="4" t="str">
        <f t="shared" si="53"/>
        <v/>
      </c>
      <c r="BG34" s="4" t="str">
        <f t="shared" si="53"/>
        <v/>
      </c>
      <c r="BH34" s="4" t="str">
        <f t="shared" si="53"/>
        <v/>
      </c>
      <c r="BI34" s="4" t="str">
        <f t="shared" si="53"/>
        <v/>
      </c>
      <c r="BJ34" s="4" t="str">
        <f t="shared" si="53"/>
        <v/>
      </c>
      <c r="BK34" s="4" t="str">
        <f t="shared" si="53"/>
        <v/>
      </c>
      <c r="BL34" s="4" t="str">
        <f t="shared" si="54"/>
        <v/>
      </c>
      <c r="BM34" s="4" t="str">
        <f t="shared" si="54"/>
        <v/>
      </c>
      <c r="BN34" s="4" t="str">
        <f t="shared" si="54"/>
        <v/>
      </c>
      <c r="BO34" s="4" t="str">
        <f t="shared" si="54"/>
        <v/>
      </c>
      <c r="BP34" s="4" t="str">
        <f t="shared" si="54"/>
        <v/>
      </c>
      <c r="BQ34" s="4" t="str">
        <f t="shared" si="54"/>
        <v/>
      </c>
      <c r="BR34" s="4" t="str">
        <f t="shared" si="54"/>
        <v/>
      </c>
      <c r="BS34" s="4" t="str">
        <f t="shared" si="54"/>
        <v/>
      </c>
      <c r="BT34" s="4" t="str">
        <f t="shared" si="54"/>
        <v/>
      </c>
      <c r="BU34" s="4"/>
      <c r="BV34" s="4" t="str">
        <f>IF(AB34=0,"","*")</f>
        <v/>
      </c>
      <c r="BW34" s="4" t="str">
        <f t="shared" si="55"/>
        <v/>
      </c>
    </row>
    <row r="35" spans="1:75" x14ac:dyDescent="0.35">
      <c r="B35" s="114" t="s">
        <v>1415</v>
      </c>
      <c r="C35" s="114"/>
      <c r="D35" s="114"/>
      <c r="E35" s="114"/>
      <c r="F35" s="114"/>
      <c r="G35" s="114"/>
    </row>
    <row r="36" spans="1:75" ht="17" customHeight="1" x14ac:dyDescent="0.35">
      <c r="A36" t="s">
        <v>107</v>
      </c>
      <c r="B36" s="4"/>
      <c r="C36" s="4"/>
      <c r="D36" s="4"/>
      <c r="E36" s="6">
        <f t="shared" ref="E36:E53" si="56">_xlfn.XLOOKUP($C$2,$R$9:$AC$9,R36:AC36)</f>
        <v>0</v>
      </c>
      <c r="F36" s="4"/>
      <c r="G36" s="4"/>
      <c r="H36" s="5"/>
      <c r="I36" s="5"/>
      <c r="J36" s="5"/>
      <c r="K36" s="5"/>
      <c r="L36" s="5"/>
      <c r="M36" s="5"/>
      <c r="N36" s="5"/>
      <c r="O36" s="5"/>
      <c r="P36" s="5"/>
      <c r="Q36" s="5"/>
      <c r="R36" s="5"/>
      <c r="S36" s="5"/>
      <c r="T36" s="5"/>
      <c r="U36" s="5"/>
      <c r="V36" s="5"/>
      <c r="W36" s="5"/>
      <c r="X36" s="5"/>
      <c r="Y36" s="5"/>
      <c r="Z36" s="5"/>
      <c r="AA36" s="5"/>
      <c r="AB36" s="5"/>
      <c r="AC36" s="5"/>
      <c r="AE36" s="4" t="str">
        <f t="shared" ref="AE36:AT51" si="57">IF(H36=0,"","*")</f>
        <v/>
      </c>
      <c r="AF36" s="4" t="str">
        <f t="shared" si="57"/>
        <v/>
      </c>
      <c r="AG36" s="4" t="str">
        <f t="shared" si="57"/>
        <v/>
      </c>
      <c r="AH36" s="4" t="str">
        <f t="shared" si="57"/>
        <v/>
      </c>
      <c r="AI36" s="4" t="str">
        <f t="shared" si="57"/>
        <v/>
      </c>
      <c r="AJ36" s="4" t="str">
        <f t="shared" si="57"/>
        <v/>
      </c>
      <c r="AK36" s="4" t="str">
        <f t="shared" si="57"/>
        <v/>
      </c>
      <c r="AL36" s="4" t="str">
        <f t="shared" si="57"/>
        <v/>
      </c>
      <c r="AM36" s="4" t="str">
        <f t="shared" si="57"/>
        <v/>
      </c>
      <c r="AN36" s="4" t="str">
        <f t="shared" si="57"/>
        <v/>
      </c>
      <c r="AO36" s="4" t="str">
        <f t="shared" si="57"/>
        <v/>
      </c>
      <c r="AP36" s="4" t="str">
        <f t="shared" si="57"/>
        <v/>
      </c>
      <c r="AQ36" s="4" t="str">
        <f t="shared" si="57"/>
        <v/>
      </c>
      <c r="AR36" s="4" t="str">
        <f t="shared" si="57"/>
        <v/>
      </c>
      <c r="AS36" s="4" t="str">
        <f t="shared" si="57"/>
        <v/>
      </c>
      <c r="AT36" s="4" t="str">
        <f t="shared" si="57"/>
        <v/>
      </c>
      <c r="AU36" s="4" t="str">
        <f t="shared" ref="AU36:AW53" si="58">IF(X36=0,"","*")</f>
        <v/>
      </c>
      <c r="AV36" s="4" t="str">
        <f t="shared" si="58"/>
        <v/>
      </c>
      <c r="AW36" s="4" t="str">
        <f t="shared" si="58"/>
        <v/>
      </c>
      <c r="AX36" s="4"/>
      <c r="AY36" s="4" t="str">
        <f t="shared" ref="AY36:AZ53" si="59">IF(AB36=0,"","*")</f>
        <v/>
      </c>
      <c r="AZ36" s="4" t="str">
        <f t="shared" si="59"/>
        <v/>
      </c>
      <c r="BB36" s="4" t="str">
        <f t="shared" ref="BB36:BQ51" si="60">IF(H36=0,"","*")</f>
        <v/>
      </c>
      <c r="BC36" s="4" t="str">
        <f t="shared" si="60"/>
        <v/>
      </c>
      <c r="BD36" s="4" t="str">
        <f t="shared" si="60"/>
        <v/>
      </c>
      <c r="BE36" s="4" t="str">
        <f t="shared" si="60"/>
        <v/>
      </c>
      <c r="BF36" s="4" t="str">
        <f t="shared" si="60"/>
        <v/>
      </c>
      <c r="BG36" s="4" t="str">
        <f t="shared" si="60"/>
        <v/>
      </c>
      <c r="BH36" s="4" t="str">
        <f t="shared" si="60"/>
        <v/>
      </c>
      <c r="BI36" s="4" t="str">
        <f t="shared" si="60"/>
        <v/>
      </c>
      <c r="BJ36" s="4" t="str">
        <f t="shared" si="60"/>
        <v/>
      </c>
      <c r="BK36" s="4" t="str">
        <f t="shared" si="60"/>
        <v/>
      </c>
      <c r="BL36" s="4" t="str">
        <f t="shared" si="60"/>
        <v/>
      </c>
      <c r="BM36" s="4" t="str">
        <f t="shared" si="60"/>
        <v/>
      </c>
      <c r="BN36" s="4" t="str">
        <f t="shared" si="60"/>
        <v/>
      </c>
      <c r="BO36" s="4" t="str">
        <f t="shared" si="60"/>
        <v/>
      </c>
      <c r="BP36" s="4" t="str">
        <f t="shared" si="60"/>
        <v/>
      </c>
      <c r="BQ36" s="4" t="str">
        <f t="shared" si="60"/>
        <v/>
      </c>
      <c r="BR36" s="4" t="str">
        <f t="shared" ref="BR36:BT53" si="61">IF(X36=0,"","*")</f>
        <v/>
      </c>
      <c r="BS36" s="4" t="str">
        <f t="shared" si="61"/>
        <v/>
      </c>
      <c r="BT36" s="4" t="str">
        <f t="shared" si="61"/>
        <v/>
      </c>
      <c r="BU36" s="4"/>
      <c r="BV36" s="4" t="str">
        <f t="shared" ref="BV36:BW53" si="62">IF(AB36=0,"","*")</f>
        <v/>
      </c>
      <c r="BW36" s="4" t="str">
        <f t="shared" si="62"/>
        <v/>
      </c>
    </row>
    <row r="37" spans="1:75" ht="17" hidden="1" customHeight="1" x14ac:dyDescent="0.35">
      <c r="A37" t="s">
        <v>116</v>
      </c>
      <c r="B37" s="4"/>
      <c r="C37" s="4"/>
      <c r="D37" s="4"/>
      <c r="E37" s="6">
        <f t="shared" si="56"/>
        <v>0</v>
      </c>
      <c r="F37" s="4"/>
      <c r="G37" s="4"/>
      <c r="H37" s="5"/>
      <c r="I37" s="5"/>
      <c r="J37" s="5"/>
      <c r="K37" s="5"/>
      <c r="L37" s="5"/>
      <c r="M37" s="5"/>
      <c r="N37" s="5"/>
      <c r="O37" s="5"/>
      <c r="P37" s="5"/>
      <c r="Q37" s="5"/>
      <c r="R37" s="5"/>
      <c r="S37" s="5"/>
      <c r="T37" s="5"/>
      <c r="U37" s="5"/>
      <c r="V37" s="5"/>
      <c r="W37" s="5"/>
      <c r="X37" s="5"/>
      <c r="Y37" s="5"/>
      <c r="Z37" s="5"/>
      <c r="AA37" s="5"/>
      <c r="AB37" s="5"/>
      <c r="AC37" s="5"/>
      <c r="AE37" s="4" t="str">
        <f t="shared" si="57"/>
        <v/>
      </c>
      <c r="AF37" s="4" t="str">
        <f t="shared" si="57"/>
        <v/>
      </c>
      <c r="AG37" s="4" t="str">
        <f t="shared" si="57"/>
        <v/>
      </c>
      <c r="AH37" s="4" t="str">
        <f t="shared" si="57"/>
        <v/>
      </c>
      <c r="AI37" s="4" t="str">
        <f t="shared" si="57"/>
        <v/>
      </c>
      <c r="AJ37" s="4" t="str">
        <f t="shared" si="57"/>
        <v/>
      </c>
      <c r="AK37" s="4" t="str">
        <f t="shared" si="57"/>
        <v/>
      </c>
      <c r="AL37" s="4" t="str">
        <f t="shared" si="57"/>
        <v/>
      </c>
      <c r="AM37" s="4" t="str">
        <f t="shared" si="57"/>
        <v/>
      </c>
      <c r="AN37" s="4" t="str">
        <f t="shared" si="57"/>
        <v/>
      </c>
      <c r="AO37" s="4" t="str">
        <f t="shared" si="57"/>
        <v/>
      </c>
      <c r="AP37" s="4" t="str">
        <f t="shared" si="57"/>
        <v/>
      </c>
      <c r="AQ37" s="4" t="str">
        <f t="shared" si="57"/>
        <v/>
      </c>
      <c r="AR37" s="4" t="str">
        <f t="shared" si="57"/>
        <v/>
      </c>
      <c r="AS37" s="4" t="str">
        <f t="shared" si="57"/>
        <v/>
      </c>
      <c r="AT37" s="4" t="str">
        <f t="shared" si="57"/>
        <v/>
      </c>
      <c r="AU37" s="4" t="str">
        <f t="shared" si="58"/>
        <v/>
      </c>
      <c r="AV37" s="4" t="str">
        <f t="shared" si="58"/>
        <v/>
      </c>
      <c r="AW37" s="4" t="str">
        <f t="shared" si="58"/>
        <v/>
      </c>
      <c r="AX37" s="4"/>
      <c r="AY37" s="4" t="str">
        <f t="shared" si="59"/>
        <v/>
      </c>
      <c r="AZ37" s="4" t="str">
        <f t="shared" si="59"/>
        <v/>
      </c>
      <c r="BB37" s="4" t="str">
        <f t="shared" si="60"/>
        <v/>
      </c>
      <c r="BC37" s="4" t="str">
        <f t="shared" si="60"/>
        <v/>
      </c>
      <c r="BD37" s="4" t="str">
        <f t="shared" si="60"/>
        <v/>
      </c>
      <c r="BE37" s="4" t="str">
        <f t="shared" si="60"/>
        <v/>
      </c>
      <c r="BF37" s="4" t="str">
        <f t="shared" si="60"/>
        <v/>
      </c>
      <c r="BG37" s="4" t="str">
        <f t="shared" si="60"/>
        <v/>
      </c>
      <c r="BH37" s="4" t="str">
        <f t="shared" si="60"/>
        <v/>
      </c>
      <c r="BI37" s="4" t="str">
        <f t="shared" si="60"/>
        <v/>
      </c>
      <c r="BJ37" s="4" t="str">
        <f t="shared" si="60"/>
        <v/>
      </c>
      <c r="BK37" s="4" t="str">
        <f t="shared" si="60"/>
        <v/>
      </c>
      <c r="BL37" s="4" t="str">
        <f t="shared" si="60"/>
        <v/>
      </c>
      <c r="BM37" s="4" t="str">
        <f t="shared" si="60"/>
        <v/>
      </c>
      <c r="BN37" s="4" t="str">
        <f t="shared" si="60"/>
        <v/>
      </c>
      <c r="BO37" s="4" t="str">
        <f t="shared" si="60"/>
        <v/>
      </c>
      <c r="BP37" s="4" t="str">
        <f t="shared" si="60"/>
        <v/>
      </c>
      <c r="BQ37" s="4" t="str">
        <f t="shared" si="60"/>
        <v/>
      </c>
      <c r="BR37" s="4" t="str">
        <f t="shared" si="61"/>
        <v/>
      </c>
      <c r="BS37" s="4" t="str">
        <f t="shared" si="61"/>
        <v/>
      </c>
      <c r="BT37" s="4" t="str">
        <f t="shared" si="61"/>
        <v/>
      </c>
      <c r="BU37" s="4"/>
      <c r="BV37" s="4" t="str">
        <f t="shared" si="62"/>
        <v/>
      </c>
      <c r="BW37" s="4" t="str">
        <f t="shared" si="62"/>
        <v/>
      </c>
    </row>
    <row r="38" spans="1:75" ht="17" hidden="1" customHeight="1" x14ac:dyDescent="0.35">
      <c r="A38" t="s">
        <v>119</v>
      </c>
      <c r="B38" s="4"/>
      <c r="C38" s="4"/>
      <c r="D38" s="4"/>
      <c r="E38" s="6">
        <f t="shared" si="56"/>
        <v>0</v>
      </c>
      <c r="F38" s="4"/>
      <c r="G38" s="4"/>
      <c r="H38" s="5"/>
      <c r="I38" s="5"/>
      <c r="J38" s="5"/>
      <c r="K38" s="5"/>
      <c r="L38" s="5"/>
      <c r="M38" s="5"/>
      <c r="N38" s="5"/>
      <c r="O38" s="5"/>
      <c r="P38" s="5"/>
      <c r="Q38" s="5"/>
      <c r="R38" s="5"/>
      <c r="S38" s="5"/>
      <c r="T38" s="5"/>
      <c r="U38" s="5"/>
      <c r="V38" s="5"/>
      <c r="W38" s="5"/>
      <c r="X38" s="5"/>
      <c r="Y38" s="5"/>
      <c r="Z38" s="5"/>
      <c r="AA38" s="5"/>
      <c r="AB38" s="5"/>
      <c r="AC38" s="5"/>
      <c r="AE38" s="4" t="str">
        <f t="shared" si="57"/>
        <v/>
      </c>
      <c r="AF38" s="4" t="str">
        <f t="shared" si="57"/>
        <v/>
      </c>
      <c r="AG38" s="4" t="str">
        <f t="shared" si="57"/>
        <v/>
      </c>
      <c r="AH38" s="4" t="str">
        <f t="shared" si="57"/>
        <v/>
      </c>
      <c r="AI38" s="4" t="str">
        <f t="shared" si="57"/>
        <v/>
      </c>
      <c r="AJ38" s="4" t="str">
        <f t="shared" si="57"/>
        <v/>
      </c>
      <c r="AK38" s="4" t="str">
        <f t="shared" si="57"/>
        <v/>
      </c>
      <c r="AL38" s="4" t="str">
        <f t="shared" si="57"/>
        <v/>
      </c>
      <c r="AM38" s="4" t="str">
        <f t="shared" si="57"/>
        <v/>
      </c>
      <c r="AN38" s="4" t="str">
        <f t="shared" si="57"/>
        <v/>
      </c>
      <c r="AO38" s="4" t="str">
        <f t="shared" si="57"/>
        <v/>
      </c>
      <c r="AP38" s="4" t="str">
        <f t="shared" si="57"/>
        <v/>
      </c>
      <c r="AQ38" s="4" t="str">
        <f t="shared" si="57"/>
        <v/>
      </c>
      <c r="AR38" s="4" t="str">
        <f t="shared" si="57"/>
        <v/>
      </c>
      <c r="AS38" s="4" t="str">
        <f t="shared" si="57"/>
        <v/>
      </c>
      <c r="AT38" s="4" t="str">
        <f t="shared" si="57"/>
        <v/>
      </c>
      <c r="AU38" s="4" t="str">
        <f t="shared" si="58"/>
        <v/>
      </c>
      <c r="AV38" s="4" t="str">
        <f t="shared" si="58"/>
        <v/>
      </c>
      <c r="AW38" s="4" t="str">
        <f t="shared" si="58"/>
        <v/>
      </c>
      <c r="AX38" s="4"/>
      <c r="AY38" s="4" t="str">
        <f t="shared" si="59"/>
        <v/>
      </c>
      <c r="AZ38" s="4" t="str">
        <f t="shared" si="59"/>
        <v/>
      </c>
      <c r="BB38" s="4" t="str">
        <f t="shared" si="60"/>
        <v/>
      </c>
      <c r="BC38" s="4" t="str">
        <f t="shared" si="60"/>
        <v/>
      </c>
      <c r="BD38" s="4" t="str">
        <f t="shared" si="60"/>
        <v/>
      </c>
      <c r="BE38" s="4" t="str">
        <f t="shared" si="60"/>
        <v/>
      </c>
      <c r="BF38" s="4" t="str">
        <f t="shared" si="60"/>
        <v/>
      </c>
      <c r="BG38" s="4" t="str">
        <f t="shared" si="60"/>
        <v/>
      </c>
      <c r="BH38" s="4" t="str">
        <f t="shared" si="60"/>
        <v/>
      </c>
      <c r="BI38" s="4" t="str">
        <f t="shared" si="60"/>
        <v/>
      </c>
      <c r="BJ38" s="4" t="str">
        <f t="shared" si="60"/>
        <v/>
      </c>
      <c r="BK38" s="4" t="str">
        <f t="shared" si="60"/>
        <v/>
      </c>
      <c r="BL38" s="4" t="str">
        <f t="shared" si="60"/>
        <v/>
      </c>
      <c r="BM38" s="4" t="str">
        <f t="shared" si="60"/>
        <v/>
      </c>
      <c r="BN38" s="4" t="str">
        <f t="shared" si="60"/>
        <v/>
      </c>
      <c r="BO38" s="4" t="str">
        <f t="shared" si="60"/>
        <v/>
      </c>
      <c r="BP38" s="4" t="str">
        <f t="shared" si="60"/>
        <v/>
      </c>
      <c r="BQ38" s="4" t="str">
        <f t="shared" si="60"/>
        <v/>
      </c>
      <c r="BR38" s="4" t="str">
        <f t="shared" si="61"/>
        <v/>
      </c>
      <c r="BS38" s="4" t="str">
        <f t="shared" si="61"/>
        <v/>
      </c>
      <c r="BT38" s="4" t="str">
        <f t="shared" si="61"/>
        <v/>
      </c>
      <c r="BU38" s="4"/>
      <c r="BV38" s="4" t="str">
        <f t="shared" si="62"/>
        <v/>
      </c>
      <c r="BW38" s="4" t="str">
        <f t="shared" si="62"/>
        <v/>
      </c>
    </row>
    <row r="39" spans="1:75" ht="17" hidden="1" customHeight="1" x14ac:dyDescent="0.35">
      <c r="A39" t="s">
        <v>121</v>
      </c>
      <c r="B39" s="4"/>
      <c r="C39" s="4"/>
      <c r="D39" s="4"/>
      <c r="E39" s="6">
        <f t="shared" si="56"/>
        <v>0</v>
      </c>
      <c r="F39" s="4"/>
      <c r="G39" s="4"/>
      <c r="H39" s="5"/>
      <c r="I39" s="5"/>
      <c r="J39" s="5"/>
      <c r="K39" s="5"/>
      <c r="L39" s="5"/>
      <c r="M39" s="5"/>
      <c r="N39" s="5"/>
      <c r="O39" s="5"/>
      <c r="P39" s="5"/>
      <c r="Q39" s="5"/>
      <c r="R39" s="5"/>
      <c r="S39" s="5"/>
      <c r="T39" s="5"/>
      <c r="U39" s="5"/>
      <c r="V39" s="5"/>
      <c r="W39" s="5"/>
      <c r="X39" s="5"/>
      <c r="Y39" s="5"/>
      <c r="Z39" s="5"/>
      <c r="AA39" s="5"/>
      <c r="AB39" s="5"/>
      <c r="AC39" s="5"/>
      <c r="AE39" s="4" t="str">
        <f t="shared" si="57"/>
        <v/>
      </c>
      <c r="AF39" s="4" t="str">
        <f t="shared" si="57"/>
        <v/>
      </c>
      <c r="AG39" s="4" t="str">
        <f t="shared" si="57"/>
        <v/>
      </c>
      <c r="AH39" s="4" t="str">
        <f t="shared" si="57"/>
        <v/>
      </c>
      <c r="AI39" s="4" t="str">
        <f t="shared" si="57"/>
        <v/>
      </c>
      <c r="AJ39" s="4" t="str">
        <f t="shared" si="57"/>
        <v/>
      </c>
      <c r="AK39" s="4" t="str">
        <f t="shared" si="57"/>
        <v/>
      </c>
      <c r="AL39" s="4" t="str">
        <f t="shared" si="57"/>
        <v/>
      </c>
      <c r="AM39" s="4" t="str">
        <f t="shared" si="57"/>
        <v/>
      </c>
      <c r="AN39" s="4" t="str">
        <f t="shared" si="57"/>
        <v/>
      </c>
      <c r="AO39" s="4" t="str">
        <f t="shared" si="57"/>
        <v/>
      </c>
      <c r="AP39" s="4" t="str">
        <f t="shared" si="57"/>
        <v/>
      </c>
      <c r="AQ39" s="4" t="str">
        <f t="shared" si="57"/>
        <v/>
      </c>
      <c r="AR39" s="4" t="str">
        <f t="shared" si="57"/>
        <v/>
      </c>
      <c r="AS39" s="4" t="str">
        <f t="shared" si="57"/>
        <v/>
      </c>
      <c r="AT39" s="4" t="str">
        <f t="shared" si="57"/>
        <v/>
      </c>
      <c r="AU39" s="4" t="str">
        <f t="shared" si="58"/>
        <v/>
      </c>
      <c r="AV39" s="4" t="str">
        <f t="shared" si="58"/>
        <v/>
      </c>
      <c r="AW39" s="4" t="str">
        <f t="shared" si="58"/>
        <v/>
      </c>
      <c r="AX39" s="4"/>
      <c r="AY39" s="4" t="str">
        <f t="shared" si="59"/>
        <v/>
      </c>
      <c r="AZ39" s="4" t="str">
        <f t="shared" si="59"/>
        <v/>
      </c>
      <c r="BB39" s="4" t="str">
        <f t="shared" si="60"/>
        <v/>
      </c>
      <c r="BC39" s="4" t="str">
        <f t="shared" si="60"/>
        <v/>
      </c>
      <c r="BD39" s="4" t="str">
        <f t="shared" si="60"/>
        <v/>
      </c>
      <c r="BE39" s="4" t="str">
        <f t="shared" si="60"/>
        <v/>
      </c>
      <c r="BF39" s="4" t="str">
        <f t="shared" si="60"/>
        <v/>
      </c>
      <c r="BG39" s="4" t="str">
        <f t="shared" si="60"/>
        <v/>
      </c>
      <c r="BH39" s="4" t="str">
        <f t="shared" si="60"/>
        <v/>
      </c>
      <c r="BI39" s="4" t="str">
        <f t="shared" si="60"/>
        <v/>
      </c>
      <c r="BJ39" s="4" t="str">
        <f t="shared" si="60"/>
        <v/>
      </c>
      <c r="BK39" s="4" t="str">
        <f t="shared" si="60"/>
        <v/>
      </c>
      <c r="BL39" s="4" t="str">
        <f t="shared" si="60"/>
        <v/>
      </c>
      <c r="BM39" s="4" t="str">
        <f t="shared" si="60"/>
        <v/>
      </c>
      <c r="BN39" s="4" t="str">
        <f t="shared" si="60"/>
        <v/>
      </c>
      <c r="BO39" s="4" t="str">
        <f t="shared" si="60"/>
        <v/>
      </c>
      <c r="BP39" s="4" t="str">
        <f t="shared" si="60"/>
        <v/>
      </c>
      <c r="BQ39" s="4" t="str">
        <f t="shared" si="60"/>
        <v/>
      </c>
      <c r="BR39" s="4" t="str">
        <f t="shared" si="61"/>
        <v/>
      </c>
      <c r="BS39" s="4" t="str">
        <f t="shared" si="61"/>
        <v/>
      </c>
      <c r="BT39" s="4" t="str">
        <f t="shared" si="61"/>
        <v/>
      </c>
      <c r="BU39" s="4"/>
      <c r="BV39" s="4" t="str">
        <f t="shared" si="62"/>
        <v/>
      </c>
      <c r="BW39" s="4" t="str">
        <f t="shared" si="62"/>
        <v/>
      </c>
    </row>
    <row r="40" spans="1:75" ht="17" hidden="1" customHeight="1" x14ac:dyDescent="0.35">
      <c r="A40" t="s">
        <v>258</v>
      </c>
      <c r="B40" s="4"/>
      <c r="C40" s="4"/>
      <c r="D40" s="4"/>
      <c r="E40" s="6">
        <f t="shared" si="56"/>
        <v>0</v>
      </c>
      <c r="F40" s="4"/>
      <c r="G40" s="4"/>
      <c r="H40" s="5"/>
      <c r="I40" s="5"/>
      <c r="J40" s="5"/>
      <c r="K40" s="5"/>
      <c r="L40" s="5"/>
      <c r="M40" s="5"/>
      <c r="N40" s="5"/>
      <c r="O40" s="5"/>
      <c r="P40" s="5"/>
      <c r="Q40" s="5"/>
      <c r="R40" s="5"/>
      <c r="S40" s="5"/>
      <c r="T40" s="5"/>
      <c r="U40" s="5"/>
      <c r="V40" s="5"/>
      <c r="W40" s="5"/>
      <c r="X40" s="5"/>
      <c r="Y40" s="5"/>
      <c r="Z40" s="5"/>
      <c r="AA40" s="5"/>
      <c r="AB40" s="5"/>
      <c r="AC40" s="5"/>
      <c r="AE40" s="4" t="str">
        <f t="shared" si="57"/>
        <v/>
      </c>
      <c r="AF40" s="4" t="str">
        <f t="shared" si="57"/>
        <v/>
      </c>
      <c r="AG40" s="4" t="str">
        <f t="shared" si="57"/>
        <v/>
      </c>
      <c r="AH40" s="4" t="str">
        <f t="shared" si="57"/>
        <v/>
      </c>
      <c r="AI40" s="4" t="str">
        <f t="shared" si="57"/>
        <v/>
      </c>
      <c r="AJ40" s="4" t="str">
        <f t="shared" si="57"/>
        <v/>
      </c>
      <c r="AK40" s="4" t="str">
        <f t="shared" si="57"/>
        <v/>
      </c>
      <c r="AL40" s="4" t="str">
        <f t="shared" si="57"/>
        <v/>
      </c>
      <c r="AM40" s="4" t="str">
        <f t="shared" si="57"/>
        <v/>
      </c>
      <c r="AN40" s="4" t="str">
        <f t="shared" si="57"/>
        <v/>
      </c>
      <c r="AO40" s="4" t="str">
        <f t="shared" si="57"/>
        <v/>
      </c>
      <c r="AP40" s="4" t="str">
        <f t="shared" si="57"/>
        <v/>
      </c>
      <c r="AQ40" s="4" t="str">
        <f t="shared" si="57"/>
        <v/>
      </c>
      <c r="AR40" s="4" t="str">
        <f t="shared" si="57"/>
        <v/>
      </c>
      <c r="AS40" s="4" t="str">
        <f t="shared" si="57"/>
        <v/>
      </c>
      <c r="AT40" s="4" t="str">
        <f t="shared" si="57"/>
        <v/>
      </c>
      <c r="AU40" s="4" t="str">
        <f t="shared" si="58"/>
        <v/>
      </c>
      <c r="AV40" s="4" t="str">
        <f t="shared" si="58"/>
        <v/>
      </c>
      <c r="AW40" s="4" t="str">
        <f t="shared" si="58"/>
        <v/>
      </c>
      <c r="AX40" s="4"/>
      <c r="AY40" s="4" t="str">
        <f t="shared" si="59"/>
        <v/>
      </c>
      <c r="AZ40" s="4" t="str">
        <f t="shared" si="59"/>
        <v/>
      </c>
      <c r="BB40" s="4" t="str">
        <f t="shared" si="60"/>
        <v/>
      </c>
      <c r="BC40" s="4" t="str">
        <f t="shared" si="60"/>
        <v/>
      </c>
      <c r="BD40" s="4" t="str">
        <f t="shared" si="60"/>
        <v/>
      </c>
      <c r="BE40" s="4" t="str">
        <f t="shared" si="60"/>
        <v/>
      </c>
      <c r="BF40" s="4" t="str">
        <f t="shared" si="60"/>
        <v/>
      </c>
      <c r="BG40" s="4" t="str">
        <f t="shared" si="60"/>
        <v/>
      </c>
      <c r="BH40" s="4" t="str">
        <f t="shared" si="60"/>
        <v/>
      </c>
      <c r="BI40" s="4" t="str">
        <f t="shared" si="60"/>
        <v/>
      </c>
      <c r="BJ40" s="4" t="str">
        <f t="shared" si="60"/>
        <v/>
      </c>
      <c r="BK40" s="4" t="str">
        <f t="shared" si="60"/>
        <v/>
      </c>
      <c r="BL40" s="4" t="str">
        <f t="shared" si="60"/>
        <v/>
      </c>
      <c r="BM40" s="4" t="str">
        <f t="shared" si="60"/>
        <v/>
      </c>
      <c r="BN40" s="4" t="str">
        <f t="shared" si="60"/>
        <v/>
      </c>
      <c r="BO40" s="4" t="str">
        <f t="shared" si="60"/>
        <v/>
      </c>
      <c r="BP40" s="4" t="str">
        <f t="shared" si="60"/>
        <v/>
      </c>
      <c r="BQ40" s="4" t="str">
        <f t="shared" si="60"/>
        <v/>
      </c>
      <c r="BR40" s="4" t="str">
        <f t="shared" si="61"/>
        <v/>
      </c>
      <c r="BS40" s="4" t="str">
        <f t="shared" si="61"/>
        <v/>
      </c>
      <c r="BT40" s="4" t="str">
        <f t="shared" si="61"/>
        <v/>
      </c>
      <c r="BU40" s="4"/>
      <c r="BV40" s="4" t="str">
        <f t="shared" si="62"/>
        <v/>
      </c>
      <c r="BW40" s="4" t="str">
        <f t="shared" si="62"/>
        <v/>
      </c>
    </row>
    <row r="41" spans="1:75" ht="17" hidden="1" customHeight="1" x14ac:dyDescent="0.35">
      <c r="A41" t="s">
        <v>260</v>
      </c>
      <c r="B41" s="4"/>
      <c r="C41" s="4"/>
      <c r="D41" s="4"/>
      <c r="E41" s="6">
        <f t="shared" si="56"/>
        <v>0</v>
      </c>
      <c r="F41" s="4"/>
      <c r="G41" s="4"/>
      <c r="H41" s="5"/>
      <c r="I41" s="5"/>
      <c r="J41" s="5"/>
      <c r="K41" s="5"/>
      <c r="L41" s="5"/>
      <c r="M41" s="5"/>
      <c r="N41" s="5"/>
      <c r="O41" s="5"/>
      <c r="P41" s="5"/>
      <c r="Q41" s="5"/>
      <c r="R41" s="5"/>
      <c r="S41" s="5"/>
      <c r="T41" s="5"/>
      <c r="U41" s="5"/>
      <c r="V41" s="5"/>
      <c r="W41" s="5"/>
      <c r="X41" s="5"/>
      <c r="Y41" s="5"/>
      <c r="Z41" s="5"/>
      <c r="AA41" s="5"/>
      <c r="AB41" s="5"/>
      <c r="AC41" s="5"/>
      <c r="AE41" s="4" t="str">
        <f t="shared" si="57"/>
        <v/>
      </c>
      <c r="AF41" s="4" t="str">
        <f t="shared" si="57"/>
        <v/>
      </c>
      <c r="AG41" s="4" t="str">
        <f t="shared" si="57"/>
        <v/>
      </c>
      <c r="AH41" s="4" t="str">
        <f t="shared" si="57"/>
        <v/>
      </c>
      <c r="AI41" s="4" t="str">
        <f t="shared" si="57"/>
        <v/>
      </c>
      <c r="AJ41" s="4" t="str">
        <f t="shared" si="57"/>
        <v/>
      </c>
      <c r="AK41" s="4" t="str">
        <f t="shared" si="57"/>
        <v/>
      </c>
      <c r="AL41" s="4" t="str">
        <f t="shared" si="57"/>
        <v/>
      </c>
      <c r="AM41" s="4" t="str">
        <f t="shared" si="57"/>
        <v/>
      </c>
      <c r="AN41" s="4" t="str">
        <f t="shared" si="57"/>
        <v/>
      </c>
      <c r="AO41" s="4" t="str">
        <f t="shared" si="57"/>
        <v/>
      </c>
      <c r="AP41" s="4" t="str">
        <f t="shared" si="57"/>
        <v/>
      </c>
      <c r="AQ41" s="4" t="str">
        <f t="shared" si="57"/>
        <v/>
      </c>
      <c r="AR41" s="4" t="str">
        <f t="shared" si="57"/>
        <v/>
      </c>
      <c r="AS41" s="4" t="str">
        <f t="shared" si="57"/>
        <v/>
      </c>
      <c r="AT41" s="4" t="str">
        <f t="shared" si="57"/>
        <v/>
      </c>
      <c r="AU41" s="4" t="str">
        <f t="shared" si="58"/>
        <v/>
      </c>
      <c r="AV41" s="4" t="str">
        <f t="shared" si="58"/>
        <v/>
      </c>
      <c r="AW41" s="4" t="str">
        <f t="shared" si="58"/>
        <v/>
      </c>
      <c r="AX41" s="4"/>
      <c r="AY41" s="4" t="str">
        <f t="shared" si="59"/>
        <v/>
      </c>
      <c r="AZ41" s="4" t="str">
        <f t="shared" si="59"/>
        <v/>
      </c>
      <c r="BB41" s="4" t="str">
        <f t="shared" si="60"/>
        <v/>
      </c>
      <c r="BC41" s="4" t="str">
        <f t="shared" si="60"/>
        <v/>
      </c>
      <c r="BD41" s="4" t="str">
        <f t="shared" si="60"/>
        <v/>
      </c>
      <c r="BE41" s="4" t="str">
        <f t="shared" si="60"/>
        <v/>
      </c>
      <c r="BF41" s="4" t="str">
        <f t="shared" si="60"/>
        <v/>
      </c>
      <c r="BG41" s="4" t="str">
        <f t="shared" si="60"/>
        <v/>
      </c>
      <c r="BH41" s="4" t="str">
        <f t="shared" si="60"/>
        <v/>
      </c>
      <c r="BI41" s="4" t="str">
        <f t="shared" si="60"/>
        <v/>
      </c>
      <c r="BJ41" s="4" t="str">
        <f t="shared" si="60"/>
        <v/>
      </c>
      <c r="BK41" s="4" t="str">
        <f t="shared" si="60"/>
        <v/>
      </c>
      <c r="BL41" s="4" t="str">
        <f t="shared" si="60"/>
        <v/>
      </c>
      <c r="BM41" s="4" t="str">
        <f t="shared" si="60"/>
        <v/>
      </c>
      <c r="BN41" s="4" t="str">
        <f t="shared" si="60"/>
        <v/>
      </c>
      <c r="BO41" s="4" t="str">
        <f t="shared" si="60"/>
        <v/>
      </c>
      <c r="BP41" s="4" t="str">
        <f t="shared" si="60"/>
        <v/>
      </c>
      <c r="BQ41" s="4" t="str">
        <f t="shared" si="60"/>
        <v/>
      </c>
      <c r="BR41" s="4" t="str">
        <f t="shared" si="61"/>
        <v/>
      </c>
      <c r="BS41" s="4" t="str">
        <f t="shared" si="61"/>
        <v/>
      </c>
      <c r="BT41" s="4" t="str">
        <f t="shared" si="61"/>
        <v/>
      </c>
      <c r="BU41" s="4"/>
      <c r="BV41" s="4" t="str">
        <f t="shared" si="62"/>
        <v/>
      </c>
      <c r="BW41" s="4" t="str">
        <f t="shared" si="62"/>
        <v/>
      </c>
    </row>
    <row r="42" spans="1:75" ht="17" hidden="1" customHeight="1" x14ac:dyDescent="0.35">
      <c r="A42" t="s">
        <v>123</v>
      </c>
      <c r="B42" s="4"/>
      <c r="C42" s="4"/>
      <c r="D42" s="4"/>
      <c r="E42" s="6">
        <f t="shared" si="56"/>
        <v>0</v>
      </c>
      <c r="F42" s="4"/>
      <c r="G42" s="4"/>
      <c r="H42" s="5"/>
      <c r="I42" s="5"/>
      <c r="J42" s="5"/>
      <c r="K42" s="5"/>
      <c r="L42" s="5"/>
      <c r="M42" s="5"/>
      <c r="N42" s="5"/>
      <c r="O42" s="5"/>
      <c r="P42" s="5"/>
      <c r="Q42" s="5"/>
      <c r="R42" s="5"/>
      <c r="S42" s="5"/>
      <c r="T42" s="5"/>
      <c r="U42" s="5"/>
      <c r="V42" s="5"/>
      <c r="W42" s="5"/>
      <c r="X42" s="5"/>
      <c r="Y42" s="5"/>
      <c r="Z42" s="5"/>
      <c r="AA42" s="5"/>
      <c r="AB42" s="5"/>
      <c r="AC42" s="5"/>
      <c r="AE42" s="4" t="str">
        <f t="shared" si="57"/>
        <v/>
      </c>
      <c r="AF42" s="4" t="str">
        <f t="shared" si="57"/>
        <v/>
      </c>
      <c r="AG42" s="4" t="str">
        <f t="shared" si="57"/>
        <v/>
      </c>
      <c r="AH42" s="4" t="str">
        <f t="shared" si="57"/>
        <v/>
      </c>
      <c r="AI42" s="4" t="str">
        <f t="shared" si="57"/>
        <v/>
      </c>
      <c r="AJ42" s="4" t="str">
        <f t="shared" si="57"/>
        <v/>
      </c>
      <c r="AK42" s="4" t="str">
        <f t="shared" si="57"/>
        <v/>
      </c>
      <c r="AL42" s="4" t="str">
        <f t="shared" si="57"/>
        <v/>
      </c>
      <c r="AM42" s="4" t="str">
        <f t="shared" si="57"/>
        <v/>
      </c>
      <c r="AN42" s="4" t="str">
        <f t="shared" si="57"/>
        <v/>
      </c>
      <c r="AO42" s="4" t="str">
        <f t="shared" si="57"/>
        <v/>
      </c>
      <c r="AP42" s="4" t="str">
        <f t="shared" si="57"/>
        <v/>
      </c>
      <c r="AQ42" s="4" t="str">
        <f t="shared" si="57"/>
        <v/>
      </c>
      <c r="AR42" s="4" t="str">
        <f t="shared" si="57"/>
        <v/>
      </c>
      <c r="AS42" s="4" t="str">
        <f t="shared" si="57"/>
        <v/>
      </c>
      <c r="AT42" s="4" t="str">
        <f t="shared" si="57"/>
        <v/>
      </c>
      <c r="AU42" s="4" t="str">
        <f t="shared" si="58"/>
        <v/>
      </c>
      <c r="AV42" s="4" t="str">
        <f t="shared" si="58"/>
        <v/>
      </c>
      <c r="AW42" s="4" t="str">
        <f t="shared" si="58"/>
        <v/>
      </c>
      <c r="AX42" s="4"/>
      <c r="AY42" s="4" t="str">
        <f t="shared" si="59"/>
        <v/>
      </c>
      <c r="AZ42" s="4" t="str">
        <f t="shared" si="59"/>
        <v/>
      </c>
      <c r="BB42" s="4" t="str">
        <f t="shared" si="60"/>
        <v/>
      </c>
      <c r="BC42" s="4" t="str">
        <f t="shared" si="60"/>
        <v/>
      </c>
      <c r="BD42" s="4" t="str">
        <f t="shared" si="60"/>
        <v/>
      </c>
      <c r="BE42" s="4" t="str">
        <f t="shared" si="60"/>
        <v/>
      </c>
      <c r="BF42" s="4" t="str">
        <f t="shared" si="60"/>
        <v/>
      </c>
      <c r="BG42" s="4" t="str">
        <f t="shared" si="60"/>
        <v/>
      </c>
      <c r="BH42" s="4" t="str">
        <f t="shared" si="60"/>
        <v/>
      </c>
      <c r="BI42" s="4" t="str">
        <f t="shared" si="60"/>
        <v/>
      </c>
      <c r="BJ42" s="4" t="str">
        <f t="shared" si="60"/>
        <v/>
      </c>
      <c r="BK42" s="4" t="str">
        <f t="shared" si="60"/>
        <v/>
      </c>
      <c r="BL42" s="4" t="str">
        <f t="shared" si="60"/>
        <v/>
      </c>
      <c r="BM42" s="4" t="str">
        <f t="shared" si="60"/>
        <v/>
      </c>
      <c r="BN42" s="4" t="str">
        <f t="shared" si="60"/>
        <v/>
      </c>
      <c r="BO42" s="4" t="str">
        <f t="shared" si="60"/>
        <v/>
      </c>
      <c r="BP42" s="4" t="str">
        <f t="shared" si="60"/>
        <v/>
      </c>
      <c r="BQ42" s="4" t="str">
        <f t="shared" si="60"/>
        <v/>
      </c>
      <c r="BR42" s="4" t="str">
        <f t="shared" si="61"/>
        <v/>
      </c>
      <c r="BS42" s="4" t="str">
        <f t="shared" si="61"/>
        <v/>
      </c>
      <c r="BT42" s="4" t="str">
        <f t="shared" si="61"/>
        <v/>
      </c>
      <c r="BU42" s="4"/>
      <c r="BV42" s="4" t="str">
        <f t="shared" si="62"/>
        <v/>
      </c>
      <c r="BW42" s="4" t="str">
        <f t="shared" si="62"/>
        <v/>
      </c>
    </row>
    <row r="43" spans="1:75" ht="17" hidden="1" customHeight="1" x14ac:dyDescent="0.35">
      <c r="A43" t="s">
        <v>126</v>
      </c>
      <c r="B43" s="4"/>
      <c r="C43" s="4"/>
      <c r="D43" s="4"/>
      <c r="E43" s="6">
        <f t="shared" si="56"/>
        <v>0</v>
      </c>
      <c r="F43" s="4"/>
      <c r="G43" s="4"/>
      <c r="H43" s="5"/>
      <c r="I43" s="5"/>
      <c r="J43" s="5"/>
      <c r="K43" s="5"/>
      <c r="L43" s="5"/>
      <c r="M43" s="5"/>
      <c r="N43" s="5"/>
      <c r="O43" s="5"/>
      <c r="P43" s="5"/>
      <c r="Q43" s="5"/>
      <c r="R43" s="5"/>
      <c r="S43" s="5"/>
      <c r="T43" s="5"/>
      <c r="U43" s="5"/>
      <c r="V43" s="5"/>
      <c r="W43" s="5"/>
      <c r="X43" s="5"/>
      <c r="Y43" s="5"/>
      <c r="Z43" s="5"/>
      <c r="AA43" s="5"/>
      <c r="AB43" s="5"/>
      <c r="AC43" s="5"/>
      <c r="AE43" s="4" t="str">
        <f t="shared" si="57"/>
        <v/>
      </c>
      <c r="AF43" s="4" t="str">
        <f t="shared" si="57"/>
        <v/>
      </c>
      <c r="AG43" s="4" t="str">
        <f t="shared" si="57"/>
        <v/>
      </c>
      <c r="AH43" s="4" t="str">
        <f t="shared" si="57"/>
        <v/>
      </c>
      <c r="AI43" s="4" t="str">
        <f t="shared" si="57"/>
        <v/>
      </c>
      <c r="AJ43" s="4" t="str">
        <f t="shared" si="57"/>
        <v/>
      </c>
      <c r="AK43" s="4" t="str">
        <f t="shared" si="57"/>
        <v/>
      </c>
      <c r="AL43" s="4" t="str">
        <f t="shared" si="57"/>
        <v/>
      </c>
      <c r="AM43" s="4" t="str">
        <f t="shared" si="57"/>
        <v/>
      </c>
      <c r="AN43" s="4" t="str">
        <f t="shared" si="57"/>
        <v/>
      </c>
      <c r="AO43" s="4" t="str">
        <f t="shared" si="57"/>
        <v/>
      </c>
      <c r="AP43" s="4" t="str">
        <f t="shared" si="57"/>
        <v/>
      </c>
      <c r="AQ43" s="4" t="str">
        <f t="shared" si="57"/>
        <v/>
      </c>
      <c r="AR43" s="4" t="str">
        <f t="shared" si="57"/>
        <v/>
      </c>
      <c r="AS43" s="4" t="str">
        <f t="shared" si="57"/>
        <v/>
      </c>
      <c r="AT43" s="4" t="str">
        <f t="shared" si="57"/>
        <v/>
      </c>
      <c r="AU43" s="4" t="str">
        <f t="shared" si="58"/>
        <v/>
      </c>
      <c r="AV43" s="4" t="str">
        <f t="shared" si="58"/>
        <v/>
      </c>
      <c r="AW43" s="4" t="str">
        <f t="shared" si="58"/>
        <v/>
      </c>
      <c r="AX43" s="4"/>
      <c r="AY43" s="4" t="str">
        <f t="shared" si="59"/>
        <v/>
      </c>
      <c r="AZ43" s="4" t="str">
        <f t="shared" si="59"/>
        <v/>
      </c>
      <c r="BB43" s="4" t="str">
        <f t="shared" si="60"/>
        <v/>
      </c>
      <c r="BC43" s="4" t="str">
        <f t="shared" si="60"/>
        <v/>
      </c>
      <c r="BD43" s="4" t="str">
        <f t="shared" si="60"/>
        <v/>
      </c>
      <c r="BE43" s="4" t="str">
        <f t="shared" si="60"/>
        <v/>
      </c>
      <c r="BF43" s="4" t="str">
        <f t="shared" si="60"/>
        <v/>
      </c>
      <c r="BG43" s="4" t="str">
        <f t="shared" si="60"/>
        <v/>
      </c>
      <c r="BH43" s="4" t="str">
        <f t="shared" si="60"/>
        <v/>
      </c>
      <c r="BI43" s="4" t="str">
        <f t="shared" si="60"/>
        <v/>
      </c>
      <c r="BJ43" s="4" t="str">
        <f t="shared" si="60"/>
        <v/>
      </c>
      <c r="BK43" s="4" t="str">
        <f t="shared" si="60"/>
        <v/>
      </c>
      <c r="BL43" s="4" t="str">
        <f t="shared" si="60"/>
        <v/>
      </c>
      <c r="BM43" s="4" t="str">
        <f t="shared" si="60"/>
        <v/>
      </c>
      <c r="BN43" s="4" t="str">
        <f t="shared" si="60"/>
        <v/>
      </c>
      <c r="BO43" s="4" t="str">
        <f t="shared" si="60"/>
        <v/>
      </c>
      <c r="BP43" s="4" t="str">
        <f t="shared" si="60"/>
        <v/>
      </c>
      <c r="BQ43" s="4" t="str">
        <f t="shared" si="60"/>
        <v/>
      </c>
      <c r="BR43" s="4" t="str">
        <f t="shared" si="61"/>
        <v/>
      </c>
      <c r="BS43" s="4" t="str">
        <f t="shared" si="61"/>
        <v/>
      </c>
      <c r="BT43" s="4" t="str">
        <f t="shared" si="61"/>
        <v/>
      </c>
      <c r="BU43" s="4"/>
      <c r="BV43" s="4" t="str">
        <f t="shared" si="62"/>
        <v/>
      </c>
      <c r="BW43" s="4" t="str">
        <f t="shared" si="62"/>
        <v/>
      </c>
    </row>
    <row r="44" spans="1:75" ht="17" hidden="1" customHeight="1" x14ac:dyDescent="0.35">
      <c r="A44" t="s">
        <v>128</v>
      </c>
      <c r="B44" s="4"/>
      <c r="C44" s="4"/>
      <c r="D44" s="4"/>
      <c r="E44" s="6">
        <f t="shared" si="56"/>
        <v>0</v>
      </c>
      <c r="F44" s="4"/>
      <c r="G44" s="4"/>
      <c r="H44" s="5"/>
      <c r="I44" s="5"/>
      <c r="J44" s="5"/>
      <c r="K44" s="5"/>
      <c r="L44" s="5"/>
      <c r="M44" s="5"/>
      <c r="N44" s="5"/>
      <c r="O44" s="5"/>
      <c r="P44" s="5"/>
      <c r="Q44" s="5"/>
      <c r="R44" s="5"/>
      <c r="S44" s="5"/>
      <c r="T44" s="5"/>
      <c r="U44" s="5"/>
      <c r="V44" s="5"/>
      <c r="W44" s="5"/>
      <c r="X44" s="5"/>
      <c r="Y44" s="5"/>
      <c r="Z44" s="5"/>
      <c r="AA44" s="5"/>
      <c r="AB44" s="5"/>
      <c r="AC44" s="5"/>
      <c r="AE44" s="4" t="str">
        <f t="shared" si="57"/>
        <v/>
      </c>
      <c r="AF44" s="4" t="str">
        <f t="shared" si="57"/>
        <v/>
      </c>
      <c r="AG44" s="4" t="str">
        <f t="shared" si="57"/>
        <v/>
      </c>
      <c r="AH44" s="4" t="str">
        <f t="shared" si="57"/>
        <v/>
      </c>
      <c r="AI44" s="4" t="str">
        <f t="shared" si="57"/>
        <v/>
      </c>
      <c r="AJ44" s="4" t="str">
        <f t="shared" si="57"/>
        <v/>
      </c>
      <c r="AK44" s="4" t="str">
        <f t="shared" si="57"/>
        <v/>
      </c>
      <c r="AL44" s="4" t="str">
        <f t="shared" si="57"/>
        <v/>
      </c>
      <c r="AM44" s="4" t="str">
        <f t="shared" si="57"/>
        <v/>
      </c>
      <c r="AN44" s="4" t="str">
        <f t="shared" si="57"/>
        <v/>
      </c>
      <c r="AO44" s="4" t="str">
        <f t="shared" si="57"/>
        <v/>
      </c>
      <c r="AP44" s="4" t="str">
        <f t="shared" si="57"/>
        <v/>
      </c>
      <c r="AQ44" s="4" t="str">
        <f t="shared" si="57"/>
        <v/>
      </c>
      <c r="AR44" s="4" t="str">
        <f t="shared" si="57"/>
        <v/>
      </c>
      <c r="AS44" s="4" t="str">
        <f t="shared" si="57"/>
        <v/>
      </c>
      <c r="AT44" s="4" t="str">
        <f t="shared" si="57"/>
        <v/>
      </c>
      <c r="AU44" s="4" t="str">
        <f t="shared" si="58"/>
        <v/>
      </c>
      <c r="AV44" s="4" t="str">
        <f t="shared" si="58"/>
        <v/>
      </c>
      <c r="AW44" s="4" t="str">
        <f t="shared" si="58"/>
        <v/>
      </c>
      <c r="AX44" s="4"/>
      <c r="AY44" s="4" t="str">
        <f t="shared" si="59"/>
        <v/>
      </c>
      <c r="AZ44" s="4" t="str">
        <f t="shared" si="59"/>
        <v/>
      </c>
      <c r="BB44" s="4" t="str">
        <f t="shared" si="60"/>
        <v/>
      </c>
      <c r="BC44" s="4" t="str">
        <f t="shared" si="60"/>
        <v/>
      </c>
      <c r="BD44" s="4" t="str">
        <f t="shared" si="60"/>
        <v/>
      </c>
      <c r="BE44" s="4" t="str">
        <f t="shared" si="60"/>
        <v/>
      </c>
      <c r="BF44" s="4" t="str">
        <f t="shared" si="60"/>
        <v/>
      </c>
      <c r="BG44" s="4" t="str">
        <f t="shared" si="60"/>
        <v/>
      </c>
      <c r="BH44" s="4" t="str">
        <f t="shared" si="60"/>
        <v/>
      </c>
      <c r="BI44" s="4" t="str">
        <f t="shared" si="60"/>
        <v/>
      </c>
      <c r="BJ44" s="4" t="str">
        <f t="shared" si="60"/>
        <v/>
      </c>
      <c r="BK44" s="4" t="str">
        <f t="shared" si="60"/>
        <v/>
      </c>
      <c r="BL44" s="4" t="str">
        <f t="shared" si="60"/>
        <v/>
      </c>
      <c r="BM44" s="4" t="str">
        <f t="shared" si="60"/>
        <v/>
      </c>
      <c r="BN44" s="4" t="str">
        <f t="shared" si="60"/>
        <v/>
      </c>
      <c r="BO44" s="4" t="str">
        <f t="shared" si="60"/>
        <v/>
      </c>
      <c r="BP44" s="4" t="str">
        <f t="shared" si="60"/>
        <v/>
      </c>
      <c r="BQ44" s="4" t="str">
        <f t="shared" si="60"/>
        <v/>
      </c>
      <c r="BR44" s="4" t="str">
        <f t="shared" si="61"/>
        <v/>
      </c>
      <c r="BS44" s="4" t="str">
        <f t="shared" si="61"/>
        <v/>
      </c>
      <c r="BT44" s="4" t="str">
        <f t="shared" si="61"/>
        <v/>
      </c>
      <c r="BU44" s="4"/>
      <c r="BV44" s="4" t="str">
        <f t="shared" si="62"/>
        <v/>
      </c>
      <c r="BW44" s="4" t="str">
        <f t="shared" si="62"/>
        <v/>
      </c>
    </row>
    <row r="45" spans="1:75" ht="17" hidden="1" customHeight="1" x14ac:dyDescent="0.35">
      <c r="A45" t="s">
        <v>130</v>
      </c>
      <c r="B45" s="4"/>
      <c r="C45" s="4"/>
      <c r="D45" s="4"/>
      <c r="E45" s="6">
        <f t="shared" si="56"/>
        <v>0</v>
      </c>
      <c r="F45" s="4"/>
      <c r="G45" s="4"/>
      <c r="H45" s="5"/>
      <c r="I45" s="5"/>
      <c r="J45" s="5"/>
      <c r="K45" s="5"/>
      <c r="L45" s="5"/>
      <c r="M45" s="5"/>
      <c r="N45" s="5"/>
      <c r="O45" s="5"/>
      <c r="P45" s="5"/>
      <c r="Q45" s="5"/>
      <c r="R45" s="5"/>
      <c r="S45" s="5"/>
      <c r="T45" s="5"/>
      <c r="U45" s="5"/>
      <c r="V45" s="5"/>
      <c r="W45" s="5"/>
      <c r="X45" s="5"/>
      <c r="Y45" s="5"/>
      <c r="Z45" s="5"/>
      <c r="AA45" s="5"/>
      <c r="AB45" s="5"/>
      <c r="AC45" s="5"/>
      <c r="AE45" s="4" t="str">
        <f t="shared" si="57"/>
        <v/>
      </c>
      <c r="AF45" s="4" t="str">
        <f t="shared" si="57"/>
        <v/>
      </c>
      <c r="AG45" s="4" t="str">
        <f t="shared" si="57"/>
        <v/>
      </c>
      <c r="AH45" s="4" t="str">
        <f t="shared" si="57"/>
        <v/>
      </c>
      <c r="AI45" s="4" t="str">
        <f t="shared" si="57"/>
        <v/>
      </c>
      <c r="AJ45" s="4" t="str">
        <f t="shared" si="57"/>
        <v/>
      </c>
      <c r="AK45" s="4" t="str">
        <f t="shared" si="57"/>
        <v/>
      </c>
      <c r="AL45" s="4" t="str">
        <f t="shared" si="57"/>
        <v/>
      </c>
      <c r="AM45" s="4" t="str">
        <f t="shared" si="57"/>
        <v/>
      </c>
      <c r="AN45" s="4" t="str">
        <f t="shared" si="57"/>
        <v/>
      </c>
      <c r="AO45" s="4" t="str">
        <f t="shared" si="57"/>
        <v/>
      </c>
      <c r="AP45" s="4" t="str">
        <f t="shared" si="57"/>
        <v/>
      </c>
      <c r="AQ45" s="4" t="str">
        <f t="shared" si="57"/>
        <v/>
      </c>
      <c r="AR45" s="4" t="str">
        <f t="shared" si="57"/>
        <v/>
      </c>
      <c r="AS45" s="4" t="str">
        <f t="shared" si="57"/>
        <v/>
      </c>
      <c r="AT45" s="4" t="str">
        <f t="shared" si="57"/>
        <v/>
      </c>
      <c r="AU45" s="4" t="str">
        <f t="shared" si="58"/>
        <v/>
      </c>
      <c r="AV45" s="4" t="str">
        <f t="shared" si="58"/>
        <v/>
      </c>
      <c r="AW45" s="4" t="str">
        <f t="shared" si="58"/>
        <v/>
      </c>
      <c r="AX45" s="4"/>
      <c r="AY45" s="4" t="str">
        <f t="shared" si="59"/>
        <v/>
      </c>
      <c r="AZ45" s="4" t="str">
        <f t="shared" si="59"/>
        <v/>
      </c>
      <c r="BB45" s="4" t="str">
        <f t="shared" si="60"/>
        <v/>
      </c>
      <c r="BC45" s="4" t="str">
        <f t="shared" si="60"/>
        <v/>
      </c>
      <c r="BD45" s="4" t="str">
        <f t="shared" si="60"/>
        <v/>
      </c>
      <c r="BE45" s="4" t="str">
        <f t="shared" si="60"/>
        <v/>
      </c>
      <c r="BF45" s="4" t="str">
        <f t="shared" si="60"/>
        <v/>
      </c>
      <c r="BG45" s="4" t="str">
        <f t="shared" si="60"/>
        <v/>
      </c>
      <c r="BH45" s="4" t="str">
        <f t="shared" si="60"/>
        <v/>
      </c>
      <c r="BI45" s="4" t="str">
        <f t="shared" si="60"/>
        <v/>
      </c>
      <c r="BJ45" s="4" t="str">
        <f t="shared" si="60"/>
        <v/>
      </c>
      <c r="BK45" s="4" t="str">
        <f t="shared" si="60"/>
        <v/>
      </c>
      <c r="BL45" s="4" t="str">
        <f t="shared" si="60"/>
        <v/>
      </c>
      <c r="BM45" s="4" t="str">
        <f t="shared" si="60"/>
        <v/>
      </c>
      <c r="BN45" s="4" t="str">
        <f t="shared" si="60"/>
        <v/>
      </c>
      <c r="BO45" s="4" t="str">
        <f t="shared" si="60"/>
        <v/>
      </c>
      <c r="BP45" s="4" t="str">
        <f t="shared" si="60"/>
        <v/>
      </c>
      <c r="BQ45" s="4" t="str">
        <f t="shared" si="60"/>
        <v/>
      </c>
      <c r="BR45" s="4" t="str">
        <f t="shared" si="61"/>
        <v/>
      </c>
      <c r="BS45" s="4" t="str">
        <f t="shared" si="61"/>
        <v/>
      </c>
      <c r="BT45" s="4" t="str">
        <f t="shared" si="61"/>
        <v/>
      </c>
      <c r="BU45" s="4"/>
      <c r="BV45" s="4" t="str">
        <f t="shared" si="62"/>
        <v/>
      </c>
      <c r="BW45" s="4" t="str">
        <f t="shared" si="62"/>
        <v/>
      </c>
    </row>
    <row r="46" spans="1:75" ht="17" hidden="1" customHeight="1" x14ac:dyDescent="0.35">
      <c r="A46" t="s">
        <v>132</v>
      </c>
      <c r="B46" s="4"/>
      <c r="C46" s="4"/>
      <c r="D46" s="4"/>
      <c r="E46" s="6">
        <f t="shared" si="56"/>
        <v>0</v>
      </c>
      <c r="F46" s="4"/>
      <c r="G46" s="4"/>
      <c r="H46" s="5"/>
      <c r="I46" s="5"/>
      <c r="J46" s="5"/>
      <c r="K46" s="5"/>
      <c r="L46" s="5"/>
      <c r="M46" s="5"/>
      <c r="N46" s="5"/>
      <c r="O46" s="5"/>
      <c r="P46" s="5"/>
      <c r="Q46" s="5"/>
      <c r="R46" s="5"/>
      <c r="S46" s="5"/>
      <c r="T46" s="5"/>
      <c r="U46" s="5"/>
      <c r="V46" s="5"/>
      <c r="W46" s="5"/>
      <c r="X46" s="5"/>
      <c r="Y46" s="5"/>
      <c r="Z46" s="5"/>
      <c r="AA46" s="5"/>
      <c r="AB46" s="5"/>
      <c r="AC46" s="5"/>
      <c r="AE46" s="4" t="str">
        <f t="shared" si="57"/>
        <v/>
      </c>
      <c r="AF46" s="4" t="str">
        <f t="shared" si="57"/>
        <v/>
      </c>
      <c r="AG46" s="4" t="str">
        <f t="shared" si="57"/>
        <v/>
      </c>
      <c r="AH46" s="4" t="str">
        <f t="shared" si="57"/>
        <v/>
      </c>
      <c r="AI46" s="4" t="str">
        <f t="shared" si="57"/>
        <v/>
      </c>
      <c r="AJ46" s="4" t="str">
        <f t="shared" si="57"/>
        <v/>
      </c>
      <c r="AK46" s="4" t="str">
        <f t="shared" si="57"/>
        <v/>
      </c>
      <c r="AL46" s="4" t="str">
        <f t="shared" si="57"/>
        <v/>
      </c>
      <c r="AM46" s="4" t="str">
        <f t="shared" si="57"/>
        <v/>
      </c>
      <c r="AN46" s="4" t="str">
        <f t="shared" si="57"/>
        <v/>
      </c>
      <c r="AO46" s="4" t="str">
        <f t="shared" si="57"/>
        <v/>
      </c>
      <c r="AP46" s="4" t="str">
        <f t="shared" si="57"/>
        <v/>
      </c>
      <c r="AQ46" s="4" t="str">
        <f t="shared" si="57"/>
        <v/>
      </c>
      <c r="AR46" s="4" t="str">
        <f t="shared" si="57"/>
        <v/>
      </c>
      <c r="AS46" s="4" t="str">
        <f t="shared" si="57"/>
        <v/>
      </c>
      <c r="AT46" s="4" t="str">
        <f t="shared" si="57"/>
        <v/>
      </c>
      <c r="AU46" s="4" t="str">
        <f t="shared" si="58"/>
        <v/>
      </c>
      <c r="AV46" s="4" t="str">
        <f t="shared" si="58"/>
        <v/>
      </c>
      <c r="AW46" s="4" t="str">
        <f t="shared" si="58"/>
        <v/>
      </c>
      <c r="AX46" s="4"/>
      <c r="AY46" s="4" t="str">
        <f t="shared" si="59"/>
        <v/>
      </c>
      <c r="AZ46" s="4" t="str">
        <f t="shared" si="59"/>
        <v/>
      </c>
      <c r="BB46" s="4" t="str">
        <f t="shared" si="60"/>
        <v/>
      </c>
      <c r="BC46" s="4" t="str">
        <f t="shared" si="60"/>
        <v/>
      </c>
      <c r="BD46" s="4" t="str">
        <f t="shared" si="60"/>
        <v/>
      </c>
      <c r="BE46" s="4" t="str">
        <f t="shared" si="60"/>
        <v/>
      </c>
      <c r="BF46" s="4" t="str">
        <f t="shared" si="60"/>
        <v/>
      </c>
      <c r="BG46" s="4" t="str">
        <f t="shared" si="60"/>
        <v/>
      </c>
      <c r="BH46" s="4" t="str">
        <f t="shared" si="60"/>
        <v/>
      </c>
      <c r="BI46" s="4" t="str">
        <f t="shared" si="60"/>
        <v/>
      </c>
      <c r="BJ46" s="4" t="str">
        <f t="shared" si="60"/>
        <v/>
      </c>
      <c r="BK46" s="4" t="str">
        <f t="shared" si="60"/>
        <v/>
      </c>
      <c r="BL46" s="4" t="str">
        <f t="shared" si="60"/>
        <v/>
      </c>
      <c r="BM46" s="4" t="str">
        <f t="shared" si="60"/>
        <v/>
      </c>
      <c r="BN46" s="4" t="str">
        <f t="shared" si="60"/>
        <v/>
      </c>
      <c r="BO46" s="4" t="str">
        <f t="shared" si="60"/>
        <v/>
      </c>
      <c r="BP46" s="4" t="str">
        <f t="shared" si="60"/>
        <v/>
      </c>
      <c r="BQ46" s="4" t="str">
        <f t="shared" si="60"/>
        <v/>
      </c>
      <c r="BR46" s="4" t="str">
        <f t="shared" si="61"/>
        <v/>
      </c>
      <c r="BS46" s="4" t="str">
        <f t="shared" si="61"/>
        <v/>
      </c>
      <c r="BT46" s="4" t="str">
        <f t="shared" si="61"/>
        <v/>
      </c>
      <c r="BU46" s="4"/>
      <c r="BV46" s="4" t="str">
        <f t="shared" si="62"/>
        <v/>
      </c>
      <c r="BW46" s="4" t="str">
        <f t="shared" si="62"/>
        <v/>
      </c>
    </row>
    <row r="47" spans="1:75" ht="17" hidden="1" customHeight="1" x14ac:dyDescent="0.35">
      <c r="A47" t="s">
        <v>134</v>
      </c>
      <c r="B47" s="4"/>
      <c r="C47" s="4"/>
      <c r="D47" s="4"/>
      <c r="E47" s="6">
        <f t="shared" si="56"/>
        <v>0</v>
      </c>
      <c r="F47" s="4"/>
      <c r="G47" s="4"/>
      <c r="H47" s="5"/>
      <c r="I47" s="5"/>
      <c r="J47" s="5"/>
      <c r="K47" s="5"/>
      <c r="L47" s="5"/>
      <c r="M47" s="5"/>
      <c r="N47" s="5"/>
      <c r="O47" s="5"/>
      <c r="P47" s="5"/>
      <c r="Q47" s="5"/>
      <c r="R47" s="5"/>
      <c r="S47" s="5"/>
      <c r="T47" s="5"/>
      <c r="U47" s="5"/>
      <c r="V47" s="5"/>
      <c r="W47" s="5"/>
      <c r="X47" s="5"/>
      <c r="Y47" s="5"/>
      <c r="Z47" s="5"/>
      <c r="AA47" s="5"/>
      <c r="AB47" s="5"/>
      <c r="AC47" s="5"/>
      <c r="AE47" s="4" t="str">
        <f t="shared" si="57"/>
        <v/>
      </c>
      <c r="AF47" s="4" t="str">
        <f t="shared" si="57"/>
        <v/>
      </c>
      <c r="AG47" s="4" t="str">
        <f t="shared" si="57"/>
        <v/>
      </c>
      <c r="AH47" s="4" t="str">
        <f t="shared" si="57"/>
        <v/>
      </c>
      <c r="AI47" s="4" t="str">
        <f t="shared" si="57"/>
        <v/>
      </c>
      <c r="AJ47" s="4" t="str">
        <f t="shared" si="57"/>
        <v/>
      </c>
      <c r="AK47" s="4" t="str">
        <f t="shared" si="57"/>
        <v/>
      </c>
      <c r="AL47" s="4" t="str">
        <f t="shared" si="57"/>
        <v/>
      </c>
      <c r="AM47" s="4" t="str">
        <f t="shared" si="57"/>
        <v/>
      </c>
      <c r="AN47" s="4" t="str">
        <f t="shared" si="57"/>
        <v/>
      </c>
      <c r="AO47" s="4" t="str">
        <f t="shared" si="57"/>
        <v/>
      </c>
      <c r="AP47" s="4" t="str">
        <f t="shared" si="57"/>
        <v/>
      </c>
      <c r="AQ47" s="4" t="str">
        <f t="shared" si="57"/>
        <v/>
      </c>
      <c r="AR47" s="4" t="str">
        <f t="shared" si="57"/>
        <v/>
      </c>
      <c r="AS47" s="4" t="str">
        <f t="shared" si="57"/>
        <v/>
      </c>
      <c r="AT47" s="4" t="str">
        <f t="shared" si="57"/>
        <v/>
      </c>
      <c r="AU47" s="4" t="str">
        <f t="shared" si="58"/>
        <v/>
      </c>
      <c r="AV47" s="4" t="str">
        <f t="shared" si="58"/>
        <v/>
      </c>
      <c r="AW47" s="4" t="str">
        <f t="shared" si="58"/>
        <v/>
      </c>
      <c r="AX47" s="4"/>
      <c r="AY47" s="4" t="str">
        <f t="shared" si="59"/>
        <v/>
      </c>
      <c r="AZ47" s="4" t="str">
        <f t="shared" si="59"/>
        <v/>
      </c>
      <c r="BB47" s="4" t="str">
        <f t="shared" si="60"/>
        <v/>
      </c>
      <c r="BC47" s="4" t="str">
        <f t="shared" si="60"/>
        <v/>
      </c>
      <c r="BD47" s="4" t="str">
        <f t="shared" si="60"/>
        <v/>
      </c>
      <c r="BE47" s="4" t="str">
        <f t="shared" si="60"/>
        <v/>
      </c>
      <c r="BF47" s="4" t="str">
        <f t="shared" si="60"/>
        <v/>
      </c>
      <c r="BG47" s="4" t="str">
        <f t="shared" si="60"/>
        <v/>
      </c>
      <c r="BH47" s="4" t="str">
        <f t="shared" si="60"/>
        <v/>
      </c>
      <c r="BI47" s="4" t="str">
        <f t="shared" si="60"/>
        <v/>
      </c>
      <c r="BJ47" s="4" t="str">
        <f t="shared" si="60"/>
        <v/>
      </c>
      <c r="BK47" s="4" t="str">
        <f t="shared" si="60"/>
        <v/>
      </c>
      <c r="BL47" s="4" t="str">
        <f t="shared" si="60"/>
        <v/>
      </c>
      <c r="BM47" s="4" t="str">
        <f t="shared" si="60"/>
        <v/>
      </c>
      <c r="BN47" s="4" t="str">
        <f t="shared" si="60"/>
        <v/>
      </c>
      <c r="BO47" s="4" t="str">
        <f t="shared" si="60"/>
        <v/>
      </c>
      <c r="BP47" s="4" t="str">
        <f t="shared" si="60"/>
        <v/>
      </c>
      <c r="BQ47" s="4" t="str">
        <f t="shared" si="60"/>
        <v/>
      </c>
      <c r="BR47" s="4" t="str">
        <f t="shared" si="61"/>
        <v/>
      </c>
      <c r="BS47" s="4" t="str">
        <f t="shared" si="61"/>
        <v/>
      </c>
      <c r="BT47" s="4" t="str">
        <f t="shared" si="61"/>
        <v/>
      </c>
      <c r="BU47" s="4"/>
      <c r="BV47" s="4" t="str">
        <f t="shared" si="62"/>
        <v/>
      </c>
      <c r="BW47" s="4" t="str">
        <f t="shared" si="62"/>
        <v/>
      </c>
    </row>
    <row r="48" spans="1:75" ht="17" hidden="1" customHeight="1" x14ac:dyDescent="0.35">
      <c r="A48" t="s">
        <v>135</v>
      </c>
      <c r="B48" s="4"/>
      <c r="C48" s="4"/>
      <c r="D48" s="4"/>
      <c r="E48" s="6">
        <f t="shared" si="56"/>
        <v>0</v>
      </c>
      <c r="F48" s="4"/>
      <c r="G48" s="4"/>
      <c r="H48" s="5"/>
      <c r="I48" s="5"/>
      <c r="J48" s="5"/>
      <c r="K48" s="5"/>
      <c r="L48" s="5"/>
      <c r="M48" s="5"/>
      <c r="N48" s="5"/>
      <c r="O48" s="5"/>
      <c r="P48" s="5"/>
      <c r="Q48" s="5"/>
      <c r="R48" s="5"/>
      <c r="S48" s="5"/>
      <c r="T48" s="5"/>
      <c r="U48" s="5"/>
      <c r="V48" s="5"/>
      <c r="W48" s="5"/>
      <c r="X48" s="5"/>
      <c r="Y48" s="5"/>
      <c r="Z48" s="5"/>
      <c r="AA48" s="5"/>
      <c r="AB48" s="5"/>
      <c r="AC48" s="5"/>
      <c r="AE48" s="4" t="str">
        <f t="shared" si="57"/>
        <v/>
      </c>
      <c r="AF48" s="4" t="str">
        <f t="shared" si="57"/>
        <v/>
      </c>
      <c r="AG48" s="4" t="str">
        <f t="shared" si="57"/>
        <v/>
      </c>
      <c r="AH48" s="4" t="str">
        <f t="shared" si="57"/>
        <v/>
      </c>
      <c r="AI48" s="4" t="str">
        <f t="shared" si="57"/>
        <v/>
      </c>
      <c r="AJ48" s="4" t="str">
        <f t="shared" si="57"/>
        <v/>
      </c>
      <c r="AK48" s="4" t="str">
        <f t="shared" si="57"/>
        <v/>
      </c>
      <c r="AL48" s="4" t="str">
        <f t="shared" si="57"/>
        <v/>
      </c>
      <c r="AM48" s="4" t="str">
        <f t="shared" si="57"/>
        <v/>
      </c>
      <c r="AN48" s="4" t="str">
        <f t="shared" si="57"/>
        <v/>
      </c>
      <c r="AO48" s="4" t="str">
        <f t="shared" si="57"/>
        <v/>
      </c>
      <c r="AP48" s="4" t="str">
        <f t="shared" si="57"/>
        <v/>
      </c>
      <c r="AQ48" s="4" t="str">
        <f t="shared" si="57"/>
        <v/>
      </c>
      <c r="AR48" s="4" t="str">
        <f t="shared" si="57"/>
        <v/>
      </c>
      <c r="AS48" s="4" t="str">
        <f t="shared" si="57"/>
        <v/>
      </c>
      <c r="AT48" s="4" t="str">
        <f t="shared" si="57"/>
        <v/>
      </c>
      <c r="AU48" s="4" t="str">
        <f t="shared" si="58"/>
        <v/>
      </c>
      <c r="AV48" s="4" t="str">
        <f t="shared" si="58"/>
        <v/>
      </c>
      <c r="AW48" s="4" t="str">
        <f t="shared" si="58"/>
        <v/>
      </c>
      <c r="AX48" s="4"/>
      <c r="AY48" s="4" t="str">
        <f t="shared" si="59"/>
        <v/>
      </c>
      <c r="AZ48" s="4" t="str">
        <f t="shared" si="59"/>
        <v/>
      </c>
      <c r="BB48" s="4" t="str">
        <f t="shared" si="60"/>
        <v/>
      </c>
      <c r="BC48" s="4" t="str">
        <f t="shared" si="60"/>
        <v/>
      </c>
      <c r="BD48" s="4" t="str">
        <f t="shared" si="60"/>
        <v/>
      </c>
      <c r="BE48" s="4" t="str">
        <f t="shared" si="60"/>
        <v/>
      </c>
      <c r="BF48" s="4" t="str">
        <f t="shared" si="60"/>
        <v/>
      </c>
      <c r="BG48" s="4" t="str">
        <f t="shared" si="60"/>
        <v/>
      </c>
      <c r="BH48" s="4" t="str">
        <f t="shared" si="60"/>
        <v/>
      </c>
      <c r="BI48" s="4" t="str">
        <f t="shared" si="60"/>
        <v/>
      </c>
      <c r="BJ48" s="4" t="str">
        <f t="shared" si="60"/>
        <v/>
      </c>
      <c r="BK48" s="4" t="str">
        <f t="shared" si="60"/>
        <v/>
      </c>
      <c r="BL48" s="4" t="str">
        <f t="shared" si="60"/>
        <v/>
      </c>
      <c r="BM48" s="4" t="str">
        <f t="shared" si="60"/>
        <v/>
      </c>
      <c r="BN48" s="4" t="str">
        <f t="shared" si="60"/>
        <v/>
      </c>
      <c r="BO48" s="4" t="str">
        <f t="shared" si="60"/>
        <v/>
      </c>
      <c r="BP48" s="4" t="str">
        <f t="shared" si="60"/>
        <v/>
      </c>
      <c r="BQ48" s="4" t="str">
        <f t="shared" si="60"/>
        <v/>
      </c>
      <c r="BR48" s="4" t="str">
        <f t="shared" si="61"/>
        <v/>
      </c>
      <c r="BS48" s="4" t="str">
        <f t="shared" si="61"/>
        <v/>
      </c>
      <c r="BT48" s="4" t="str">
        <f t="shared" si="61"/>
        <v/>
      </c>
      <c r="BU48" s="4"/>
      <c r="BV48" s="4" t="str">
        <f t="shared" si="62"/>
        <v/>
      </c>
      <c r="BW48" s="4" t="str">
        <f t="shared" si="62"/>
        <v/>
      </c>
    </row>
    <row r="49" spans="1:75" ht="17" hidden="1" customHeight="1" x14ac:dyDescent="0.35">
      <c r="A49" t="s">
        <v>136</v>
      </c>
      <c r="B49" s="4"/>
      <c r="C49" s="4"/>
      <c r="D49" s="4"/>
      <c r="E49" s="6">
        <f t="shared" si="56"/>
        <v>0</v>
      </c>
      <c r="F49" s="4"/>
      <c r="G49" s="4"/>
      <c r="H49" s="5"/>
      <c r="I49" s="5"/>
      <c r="J49" s="5"/>
      <c r="K49" s="5"/>
      <c r="L49" s="5"/>
      <c r="M49" s="5"/>
      <c r="N49" s="5"/>
      <c r="O49" s="5"/>
      <c r="P49" s="5"/>
      <c r="Q49" s="5"/>
      <c r="R49" s="5"/>
      <c r="S49" s="5"/>
      <c r="T49" s="5"/>
      <c r="U49" s="5"/>
      <c r="V49" s="5"/>
      <c r="W49" s="5"/>
      <c r="X49" s="5"/>
      <c r="Y49" s="5"/>
      <c r="Z49" s="5"/>
      <c r="AA49" s="5"/>
      <c r="AB49" s="5"/>
      <c r="AC49" s="5"/>
      <c r="AE49" s="4" t="str">
        <f t="shared" si="57"/>
        <v/>
      </c>
      <c r="AF49" s="4" t="str">
        <f t="shared" si="57"/>
        <v/>
      </c>
      <c r="AG49" s="4" t="str">
        <f t="shared" si="57"/>
        <v/>
      </c>
      <c r="AH49" s="4" t="str">
        <f t="shared" si="57"/>
        <v/>
      </c>
      <c r="AI49" s="4" t="str">
        <f t="shared" si="57"/>
        <v/>
      </c>
      <c r="AJ49" s="4" t="str">
        <f t="shared" si="57"/>
        <v/>
      </c>
      <c r="AK49" s="4" t="str">
        <f t="shared" si="57"/>
        <v/>
      </c>
      <c r="AL49" s="4" t="str">
        <f t="shared" si="57"/>
        <v/>
      </c>
      <c r="AM49" s="4" t="str">
        <f t="shared" si="57"/>
        <v/>
      </c>
      <c r="AN49" s="4" t="str">
        <f t="shared" si="57"/>
        <v/>
      </c>
      <c r="AO49" s="4" t="str">
        <f t="shared" si="57"/>
        <v/>
      </c>
      <c r="AP49" s="4" t="str">
        <f t="shared" si="57"/>
        <v/>
      </c>
      <c r="AQ49" s="4" t="str">
        <f t="shared" si="57"/>
        <v/>
      </c>
      <c r="AR49" s="4" t="str">
        <f t="shared" si="57"/>
        <v/>
      </c>
      <c r="AS49" s="4" t="str">
        <f t="shared" si="57"/>
        <v/>
      </c>
      <c r="AT49" s="4" t="str">
        <f t="shared" si="57"/>
        <v/>
      </c>
      <c r="AU49" s="4" t="str">
        <f t="shared" si="58"/>
        <v/>
      </c>
      <c r="AV49" s="4" t="str">
        <f t="shared" si="58"/>
        <v/>
      </c>
      <c r="AW49" s="4" t="str">
        <f t="shared" si="58"/>
        <v/>
      </c>
      <c r="AX49" s="4"/>
      <c r="AY49" s="4" t="str">
        <f t="shared" si="59"/>
        <v/>
      </c>
      <c r="AZ49" s="4" t="str">
        <f t="shared" si="59"/>
        <v/>
      </c>
      <c r="BB49" s="4" t="str">
        <f t="shared" si="60"/>
        <v/>
      </c>
      <c r="BC49" s="4" t="str">
        <f t="shared" si="60"/>
        <v/>
      </c>
      <c r="BD49" s="4" t="str">
        <f t="shared" si="60"/>
        <v/>
      </c>
      <c r="BE49" s="4" t="str">
        <f t="shared" si="60"/>
        <v/>
      </c>
      <c r="BF49" s="4" t="str">
        <f t="shared" si="60"/>
        <v/>
      </c>
      <c r="BG49" s="4" t="str">
        <f t="shared" si="60"/>
        <v/>
      </c>
      <c r="BH49" s="4" t="str">
        <f t="shared" si="60"/>
        <v/>
      </c>
      <c r="BI49" s="4" t="str">
        <f t="shared" si="60"/>
        <v/>
      </c>
      <c r="BJ49" s="4" t="str">
        <f t="shared" si="60"/>
        <v/>
      </c>
      <c r="BK49" s="4" t="str">
        <f t="shared" si="60"/>
        <v/>
      </c>
      <c r="BL49" s="4" t="str">
        <f t="shared" si="60"/>
        <v/>
      </c>
      <c r="BM49" s="4" t="str">
        <f t="shared" si="60"/>
        <v/>
      </c>
      <c r="BN49" s="4" t="str">
        <f t="shared" si="60"/>
        <v/>
      </c>
      <c r="BO49" s="4" t="str">
        <f t="shared" si="60"/>
        <v/>
      </c>
      <c r="BP49" s="4" t="str">
        <f t="shared" si="60"/>
        <v/>
      </c>
      <c r="BQ49" s="4" t="str">
        <f t="shared" si="60"/>
        <v/>
      </c>
      <c r="BR49" s="4" t="str">
        <f t="shared" si="61"/>
        <v/>
      </c>
      <c r="BS49" s="4" t="str">
        <f t="shared" si="61"/>
        <v/>
      </c>
      <c r="BT49" s="4" t="str">
        <f t="shared" si="61"/>
        <v/>
      </c>
      <c r="BU49" s="4"/>
      <c r="BV49" s="4" t="str">
        <f t="shared" si="62"/>
        <v/>
      </c>
      <c r="BW49" s="4" t="str">
        <f t="shared" si="62"/>
        <v/>
      </c>
    </row>
    <row r="50" spans="1:75" ht="17" hidden="1" customHeight="1" x14ac:dyDescent="0.35">
      <c r="A50" t="s">
        <v>137</v>
      </c>
      <c r="B50" s="4"/>
      <c r="C50" s="4"/>
      <c r="D50" s="4"/>
      <c r="E50" s="6">
        <f t="shared" si="56"/>
        <v>0</v>
      </c>
      <c r="F50" s="4"/>
      <c r="G50" s="4"/>
      <c r="H50" s="5"/>
      <c r="I50" s="5"/>
      <c r="J50" s="5"/>
      <c r="K50" s="5"/>
      <c r="L50" s="5"/>
      <c r="M50" s="5"/>
      <c r="N50" s="5"/>
      <c r="O50" s="5"/>
      <c r="P50" s="5"/>
      <c r="Q50" s="5"/>
      <c r="R50" s="5"/>
      <c r="S50" s="5"/>
      <c r="T50" s="5"/>
      <c r="U50" s="5"/>
      <c r="V50" s="5"/>
      <c r="W50" s="5"/>
      <c r="X50" s="5"/>
      <c r="Y50" s="5"/>
      <c r="Z50" s="5"/>
      <c r="AA50" s="5"/>
      <c r="AB50" s="5"/>
      <c r="AC50" s="5"/>
      <c r="AE50" s="4" t="str">
        <f t="shared" si="57"/>
        <v/>
      </c>
      <c r="AF50" s="4" t="str">
        <f t="shared" si="57"/>
        <v/>
      </c>
      <c r="AG50" s="4" t="str">
        <f t="shared" si="57"/>
        <v/>
      </c>
      <c r="AH50" s="4" t="str">
        <f t="shared" si="57"/>
        <v/>
      </c>
      <c r="AI50" s="4" t="str">
        <f t="shared" si="57"/>
        <v/>
      </c>
      <c r="AJ50" s="4" t="str">
        <f t="shared" si="57"/>
        <v/>
      </c>
      <c r="AK50" s="4" t="str">
        <f t="shared" si="57"/>
        <v/>
      </c>
      <c r="AL50" s="4" t="str">
        <f t="shared" si="57"/>
        <v/>
      </c>
      <c r="AM50" s="4" t="str">
        <f t="shared" si="57"/>
        <v/>
      </c>
      <c r="AN50" s="4" t="str">
        <f t="shared" si="57"/>
        <v/>
      </c>
      <c r="AO50" s="4" t="str">
        <f t="shared" si="57"/>
        <v/>
      </c>
      <c r="AP50" s="4" t="str">
        <f t="shared" si="57"/>
        <v/>
      </c>
      <c r="AQ50" s="4" t="str">
        <f t="shared" si="57"/>
        <v/>
      </c>
      <c r="AR50" s="4" t="str">
        <f t="shared" si="57"/>
        <v/>
      </c>
      <c r="AS50" s="4" t="str">
        <f t="shared" si="57"/>
        <v/>
      </c>
      <c r="AT50" s="4" t="str">
        <f t="shared" si="57"/>
        <v/>
      </c>
      <c r="AU50" s="4" t="str">
        <f t="shared" si="58"/>
        <v/>
      </c>
      <c r="AV50" s="4" t="str">
        <f t="shared" si="58"/>
        <v/>
      </c>
      <c r="AW50" s="4" t="str">
        <f t="shared" si="58"/>
        <v/>
      </c>
      <c r="AX50" s="4"/>
      <c r="AY50" s="4" t="str">
        <f t="shared" si="59"/>
        <v/>
      </c>
      <c r="AZ50" s="4" t="str">
        <f t="shared" si="59"/>
        <v/>
      </c>
      <c r="BB50" s="4" t="str">
        <f t="shared" si="60"/>
        <v/>
      </c>
      <c r="BC50" s="4" t="str">
        <f t="shared" si="60"/>
        <v/>
      </c>
      <c r="BD50" s="4" t="str">
        <f t="shared" si="60"/>
        <v/>
      </c>
      <c r="BE50" s="4" t="str">
        <f t="shared" si="60"/>
        <v/>
      </c>
      <c r="BF50" s="4" t="str">
        <f t="shared" si="60"/>
        <v/>
      </c>
      <c r="BG50" s="4" t="str">
        <f t="shared" si="60"/>
        <v/>
      </c>
      <c r="BH50" s="4" t="str">
        <f t="shared" si="60"/>
        <v/>
      </c>
      <c r="BI50" s="4" t="str">
        <f t="shared" si="60"/>
        <v/>
      </c>
      <c r="BJ50" s="4" t="str">
        <f t="shared" si="60"/>
        <v/>
      </c>
      <c r="BK50" s="4" t="str">
        <f t="shared" si="60"/>
        <v/>
      </c>
      <c r="BL50" s="4" t="str">
        <f t="shared" si="60"/>
        <v/>
      </c>
      <c r="BM50" s="4" t="str">
        <f t="shared" si="60"/>
        <v/>
      </c>
      <c r="BN50" s="4" t="str">
        <f t="shared" si="60"/>
        <v/>
      </c>
      <c r="BO50" s="4" t="str">
        <f t="shared" si="60"/>
        <v/>
      </c>
      <c r="BP50" s="4" t="str">
        <f t="shared" si="60"/>
        <v/>
      </c>
      <c r="BQ50" s="4" t="str">
        <f t="shared" si="60"/>
        <v/>
      </c>
      <c r="BR50" s="4" t="str">
        <f t="shared" si="61"/>
        <v/>
      </c>
      <c r="BS50" s="4" t="str">
        <f t="shared" si="61"/>
        <v/>
      </c>
      <c r="BT50" s="4" t="str">
        <f t="shared" si="61"/>
        <v/>
      </c>
      <c r="BU50" s="4"/>
      <c r="BV50" s="4" t="str">
        <f t="shared" si="62"/>
        <v/>
      </c>
      <c r="BW50" s="4" t="str">
        <f t="shared" si="62"/>
        <v/>
      </c>
    </row>
    <row r="51" spans="1:75" ht="17" hidden="1" customHeight="1" x14ac:dyDescent="0.35">
      <c r="A51" t="s">
        <v>138</v>
      </c>
      <c r="B51" s="4"/>
      <c r="C51" s="4"/>
      <c r="D51" s="4"/>
      <c r="E51" s="6">
        <f t="shared" si="56"/>
        <v>0</v>
      </c>
      <c r="F51" s="4"/>
      <c r="G51" s="4"/>
      <c r="H51" s="5"/>
      <c r="I51" s="5"/>
      <c r="J51" s="5"/>
      <c r="K51" s="5"/>
      <c r="L51" s="5"/>
      <c r="M51" s="5"/>
      <c r="N51" s="5"/>
      <c r="O51" s="5"/>
      <c r="P51" s="5"/>
      <c r="Q51" s="5"/>
      <c r="R51" s="5"/>
      <c r="S51" s="5"/>
      <c r="T51" s="5"/>
      <c r="U51" s="5"/>
      <c r="V51" s="5"/>
      <c r="W51" s="5"/>
      <c r="X51" s="5"/>
      <c r="Y51" s="5"/>
      <c r="Z51" s="5"/>
      <c r="AA51" s="5"/>
      <c r="AB51" s="5"/>
      <c r="AC51" s="5"/>
      <c r="AE51" s="4" t="str">
        <f t="shared" si="57"/>
        <v/>
      </c>
      <c r="AF51" s="4" t="str">
        <f t="shared" si="57"/>
        <v/>
      </c>
      <c r="AG51" s="4" t="str">
        <f t="shared" si="57"/>
        <v/>
      </c>
      <c r="AH51" s="4" t="str">
        <f t="shared" si="57"/>
        <v/>
      </c>
      <c r="AI51" s="4" t="str">
        <f t="shared" si="57"/>
        <v/>
      </c>
      <c r="AJ51" s="4" t="str">
        <f t="shared" si="57"/>
        <v/>
      </c>
      <c r="AK51" s="4" t="str">
        <f t="shared" si="57"/>
        <v/>
      </c>
      <c r="AL51" s="4" t="str">
        <f t="shared" si="57"/>
        <v/>
      </c>
      <c r="AM51" s="4" t="str">
        <f t="shared" si="57"/>
        <v/>
      </c>
      <c r="AN51" s="4" t="str">
        <f t="shared" si="57"/>
        <v/>
      </c>
      <c r="AO51" s="4" t="str">
        <f t="shared" si="57"/>
        <v/>
      </c>
      <c r="AP51" s="4" t="str">
        <f t="shared" si="57"/>
        <v/>
      </c>
      <c r="AQ51" s="4" t="str">
        <f t="shared" si="57"/>
        <v/>
      </c>
      <c r="AR51" s="4" t="str">
        <f t="shared" si="57"/>
        <v/>
      </c>
      <c r="AS51" s="4" t="str">
        <f t="shared" si="57"/>
        <v/>
      </c>
      <c r="AT51" s="4" t="str">
        <f t="shared" ref="AT51:AT53" si="63">IF(W51=0,"","*")</f>
        <v/>
      </c>
      <c r="AU51" s="4" t="str">
        <f t="shared" si="58"/>
        <v/>
      </c>
      <c r="AV51" s="4" t="str">
        <f t="shared" si="58"/>
        <v/>
      </c>
      <c r="AW51" s="4" t="str">
        <f t="shared" si="58"/>
        <v/>
      </c>
      <c r="AX51" s="4"/>
      <c r="AY51" s="4" t="str">
        <f t="shared" si="59"/>
        <v/>
      </c>
      <c r="AZ51" s="4" t="str">
        <f t="shared" si="59"/>
        <v/>
      </c>
      <c r="BB51" s="4" t="str">
        <f t="shared" si="60"/>
        <v/>
      </c>
      <c r="BC51" s="4" t="str">
        <f t="shared" si="60"/>
        <v/>
      </c>
      <c r="BD51" s="4" t="str">
        <f t="shared" si="60"/>
        <v/>
      </c>
      <c r="BE51" s="4" t="str">
        <f t="shared" si="60"/>
        <v/>
      </c>
      <c r="BF51" s="4" t="str">
        <f t="shared" si="60"/>
        <v/>
      </c>
      <c r="BG51" s="4" t="str">
        <f t="shared" si="60"/>
        <v/>
      </c>
      <c r="BH51" s="4" t="str">
        <f t="shared" si="60"/>
        <v/>
      </c>
      <c r="BI51" s="4" t="str">
        <f t="shared" si="60"/>
        <v/>
      </c>
      <c r="BJ51" s="4" t="str">
        <f t="shared" si="60"/>
        <v/>
      </c>
      <c r="BK51" s="4" t="str">
        <f t="shared" si="60"/>
        <v/>
      </c>
      <c r="BL51" s="4" t="str">
        <f t="shared" si="60"/>
        <v/>
      </c>
      <c r="BM51" s="4" t="str">
        <f t="shared" si="60"/>
        <v/>
      </c>
      <c r="BN51" s="4" t="str">
        <f t="shared" si="60"/>
        <v/>
      </c>
      <c r="BO51" s="4" t="str">
        <f t="shared" si="60"/>
        <v/>
      </c>
      <c r="BP51" s="4" t="str">
        <f t="shared" si="60"/>
        <v/>
      </c>
      <c r="BQ51" s="4" t="str">
        <f t="shared" ref="BQ51:BQ53" si="64">IF(W51=0,"","*")</f>
        <v/>
      </c>
      <c r="BR51" s="4" t="str">
        <f t="shared" si="61"/>
        <v/>
      </c>
      <c r="BS51" s="4" t="str">
        <f t="shared" si="61"/>
        <v/>
      </c>
      <c r="BT51" s="4" t="str">
        <f t="shared" si="61"/>
        <v/>
      </c>
      <c r="BU51" s="4"/>
      <c r="BV51" s="4" t="str">
        <f t="shared" si="62"/>
        <v/>
      </c>
      <c r="BW51" s="4" t="str">
        <f t="shared" si="62"/>
        <v/>
      </c>
    </row>
    <row r="52" spans="1:75" ht="17" hidden="1" customHeight="1" x14ac:dyDescent="0.35">
      <c r="A52" t="s">
        <v>139</v>
      </c>
      <c r="B52" s="4"/>
      <c r="C52" s="4"/>
      <c r="D52" s="4"/>
      <c r="E52" s="6">
        <f t="shared" si="56"/>
        <v>0</v>
      </c>
      <c r="F52" s="4"/>
      <c r="G52" s="4"/>
      <c r="H52" s="5"/>
      <c r="I52" s="5"/>
      <c r="J52" s="5"/>
      <c r="K52" s="5"/>
      <c r="L52" s="5"/>
      <c r="M52" s="5"/>
      <c r="N52" s="5"/>
      <c r="O52" s="5"/>
      <c r="P52" s="5"/>
      <c r="Q52" s="5"/>
      <c r="R52" s="5"/>
      <c r="S52" s="5"/>
      <c r="T52" s="5"/>
      <c r="U52" s="5"/>
      <c r="V52" s="5"/>
      <c r="W52" s="5"/>
      <c r="X52" s="5"/>
      <c r="Y52" s="5"/>
      <c r="Z52" s="5"/>
      <c r="AA52" s="5"/>
      <c r="AB52" s="5"/>
      <c r="AC52" s="5"/>
      <c r="AE52" s="4" t="str">
        <f t="shared" ref="AE52:AS53" si="65">IF(H52=0,"","*")</f>
        <v/>
      </c>
      <c r="AF52" s="4" t="str">
        <f t="shared" si="65"/>
        <v/>
      </c>
      <c r="AG52" s="4" t="str">
        <f t="shared" si="65"/>
        <v/>
      </c>
      <c r="AH52" s="4" t="str">
        <f t="shared" si="65"/>
        <v/>
      </c>
      <c r="AI52" s="4" t="str">
        <f t="shared" si="65"/>
        <v/>
      </c>
      <c r="AJ52" s="4" t="str">
        <f t="shared" si="65"/>
        <v/>
      </c>
      <c r="AK52" s="4" t="str">
        <f t="shared" si="65"/>
        <v/>
      </c>
      <c r="AL52" s="4" t="str">
        <f t="shared" si="65"/>
        <v/>
      </c>
      <c r="AM52" s="4" t="str">
        <f t="shared" si="65"/>
        <v/>
      </c>
      <c r="AN52" s="4" t="str">
        <f t="shared" si="65"/>
        <v/>
      </c>
      <c r="AO52" s="4" t="str">
        <f t="shared" si="65"/>
        <v/>
      </c>
      <c r="AP52" s="4" t="str">
        <f t="shared" si="65"/>
        <v/>
      </c>
      <c r="AQ52" s="4" t="str">
        <f t="shared" si="65"/>
        <v/>
      </c>
      <c r="AR52" s="4" t="str">
        <f t="shared" si="65"/>
        <v/>
      </c>
      <c r="AS52" s="4" t="str">
        <f t="shared" si="65"/>
        <v/>
      </c>
      <c r="AT52" s="4" t="str">
        <f t="shared" si="63"/>
        <v/>
      </c>
      <c r="AU52" s="4" t="str">
        <f t="shared" si="58"/>
        <v/>
      </c>
      <c r="AV52" s="4" t="str">
        <f t="shared" si="58"/>
        <v/>
      </c>
      <c r="AW52" s="4" t="str">
        <f t="shared" si="58"/>
        <v/>
      </c>
      <c r="AX52" s="4"/>
      <c r="AY52" s="4" t="str">
        <f t="shared" si="59"/>
        <v/>
      </c>
      <c r="AZ52" s="4" t="str">
        <f t="shared" si="59"/>
        <v/>
      </c>
      <c r="BB52" s="4" t="str">
        <f t="shared" ref="BB52:BP53" si="66">IF(H52=0,"","*")</f>
        <v/>
      </c>
      <c r="BC52" s="4" t="str">
        <f t="shared" si="66"/>
        <v/>
      </c>
      <c r="BD52" s="4" t="str">
        <f t="shared" si="66"/>
        <v/>
      </c>
      <c r="BE52" s="4" t="str">
        <f t="shared" si="66"/>
        <v/>
      </c>
      <c r="BF52" s="4" t="str">
        <f t="shared" si="66"/>
        <v/>
      </c>
      <c r="BG52" s="4" t="str">
        <f t="shared" si="66"/>
        <v/>
      </c>
      <c r="BH52" s="4" t="str">
        <f t="shared" si="66"/>
        <v/>
      </c>
      <c r="BI52" s="4" t="str">
        <f t="shared" si="66"/>
        <v/>
      </c>
      <c r="BJ52" s="4" t="str">
        <f t="shared" si="66"/>
        <v/>
      </c>
      <c r="BK52" s="4" t="str">
        <f t="shared" si="66"/>
        <v/>
      </c>
      <c r="BL52" s="4" t="str">
        <f t="shared" si="66"/>
        <v/>
      </c>
      <c r="BM52" s="4" t="str">
        <f t="shared" si="66"/>
        <v/>
      </c>
      <c r="BN52" s="4" t="str">
        <f t="shared" si="66"/>
        <v/>
      </c>
      <c r="BO52" s="4" t="str">
        <f t="shared" si="66"/>
        <v/>
      </c>
      <c r="BP52" s="4" t="str">
        <f t="shared" si="66"/>
        <v/>
      </c>
      <c r="BQ52" s="4" t="str">
        <f t="shared" si="64"/>
        <v/>
      </c>
      <c r="BR52" s="4" t="str">
        <f t="shared" si="61"/>
        <v/>
      </c>
      <c r="BS52" s="4" t="str">
        <f t="shared" si="61"/>
        <v/>
      </c>
      <c r="BT52" s="4" t="str">
        <f t="shared" si="61"/>
        <v/>
      </c>
      <c r="BU52" s="4"/>
      <c r="BV52" s="4" t="str">
        <f t="shared" si="62"/>
        <v/>
      </c>
      <c r="BW52" s="4" t="str">
        <f t="shared" si="62"/>
        <v/>
      </c>
    </row>
    <row r="53" spans="1:75" ht="17" hidden="1" customHeight="1" x14ac:dyDescent="0.35">
      <c r="A53" t="s">
        <v>140</v>
      </c>
      <c r="B53" s="4"/>
      <c r="C53" s="4"/>
      <c r="D53" s="4"/>
      <c r="E53" s="6">
        <f t="shared" si="56"/>
        <v>0</v>
      </c>
      <c r="F53" s="4"/>
      <c r="G53" s="4"/>
      <c r="H53" s="5"/>
      <c r="I53" s="5"/>
      <c r="J53" s="5"/>
      <c r="K53" s="5"/>
      <c r="L53" s="5"/>
      <c r="M53" s="5"/>
      <c r="N53" s="5"/>
      <c r="O53" s="5"/>
      <c r="P53" s="5"/>
      <c r="Q53" s="5"/>
      <c r="R53" s="5"/>
      <c r="S53" s="5"/>
      <c r="T53" s="5"/>
      <c r="U53" s="5"/>
      <c r="V53" s="5"/>
      <c r="W53" s="5"/>
      <c r="X53" s="5"/>
      <c r="Y53" s="5"/>
      <c r="Z53" s="5"/>
      <c r="AA53" s="5"/>
      <c r="AB53" s="5"/>
      <c r="AC53" s="5"/>
      <c r="AE53" s="4" t="str">
        <f t="shared" si="65"/>
        <v/>
      </c>
      <c r="AF53" s="4" t="str">
        <f t="shared" si="65"/>
        <v/>
      </c>
      <c r="AG53" s="4" t="str">
        <f t="shared" si="65"/>
        <v/>
      </c>
      <c r="AH53" s="4" t="str">
        <f t="shared" si="65"/>
        <v/>
      </c>
      <c r="AI53" s="4" t="str">
        <f t="shared" si="65"/>
        <v/>
      </c>
      <c r="AJ53" s="4" t="str">
        <f t="shared" si="65"/>
        <v/>
      </c>
      <c r="AK53" s="4" t="str">
        <f t="shared" si="65"/>
        <v/>
      </c>
      <c r="AL53" s="4" t="str">
        <f t="shared" si="65"/>
        <v/>
      </c>
      <c r="AM53" s="4" t="str">
        <f t="shared" si="65"/>
        <v/>
      </c>
      <c r="AN53" s="4" t="str">
        <f t="shared" si="65"/>
        <v/>
      </c>
      <c r="AO53" s="4" t="str">
        <f t="shared" si="65"/>
        <v/>
      </c>
      <c r="AP53" s="4" t="str">
        <f t="shared" si="65"/>
        <v/>
      </c>
      <c r="AQ53" s="4" t="str">
        <f t="shared" si="65"/>
        <v/>
      </c>
      <c r="AR53" s="4" t="str">
        <f t="shared" si="65"/>
        <v/>
      </c>
      <c r="AS53" s="4" t="str">
        <f t="shared" si="65"/>
        <v/>
      </c>
      <c r="AT53" s="4" t="str">
        <f t="shared" si="63"/>
        <v/>
      </c>
      <c r="AU53" s="4" t="str">
        <f t="shared" si="58"/>
        <v/>
      </c>
      <c r="AV53" s="4" t="str">
        <f t="shared" si="58"/>
        <v/>
      </c>
      <c r="AW53" s="4" t="str">
        <f t="shared" si="58"/>
        <v/>
      </c>
      <c r="AX53" s="4"/>
      <c r="AY53" s="4" t="str">
        <f t="shared" si="59"/>
        <v/>
      </c>
      <c r="AZ53" s="4" t="str">
        <f t="shared" si="59"/>
        <v/>
      </c>
      <c r="BB53" s="4" t="str">
        <f t="shared" si="66"/>
        <v/>
      </c>
      <c r="BC53" s="4" t="str">
        <f t="shared" si="66"/>
        <v/>
      </c>
      <c r="BD53" s="4" t="str">
        <f t="shared" si="66"/>
        <v/>
      </c>
      <c r="BE53" s="4" t="str">
        <f t="shared" si="66"/>
        <v/>
      </c>
      <c r="BF53" s="4" t="str">
        <f t="shared" si="66"/>
        <v/>
      </c>
      <c r="BG53" s="4" t="str">
        <f t="shared" si="66"/>
        <v/>
      </c>
      <c r="BH53" s="4" t="str">
        <f t="shared" si="66"/>
        <v/>
      </c>
      <c r="BI53" s="4" t="str">
        <f t="shared" si="66"/>
        <v/>
      </c>
      <c r="BJ53" s="4" t="str">
        <f t="shared" si="66"/>
        <v/>
      </c>
      <c r="BK53" s="4" t="str">
        <f t="shared" si="66"/>
        <v/>
      </c>
      <c r="BL53" s="4" t="str">
        <f t="shared" si="66"/>
        <v/>
      </c>
      <c r="BM53" s="4" t="str">
        <f t="shared" si="66"/>
        <v/>
      </c>
      <c r="BN53" s="4" t="str">
        <f t="shared" si="66"/>
        <v/>
      </c>
      <c r="BO53" s="4" t="str">
        <f t="shared" si="66"/>
        <v/>
      </c>
      <c r="BP53" s="4" t="str">
        <f t="shared" si="66"/>
        <v/>
      </c>
      <c r="BQ53" s="4" t="str">
        <f t="shared" si="64"/>
        <v/>
      </c>
      <c r="BR53" s="4" t="str">
        <f t="shared" si="61"/>
        <v/>
      </c>
      <c r="BS53" s="4" t="str">
        <f t="shared" si="61"/>
        <v/>
      </c>
      <c r="BT53" s="4" t="str">
        <f t="shared" si="61"/>
        <v/>
      </c>
      <c r="BU53" s="4"/>
      <c r="BV53" s="4" t="str">
        <f t="shared" si="62"/>
        <v/>
      </c>
      <c r="BW53" s="4" t="str">
        <f t="shared" si="62"/>
        <v/>
      </c>
    </row>
    <row r="54" spans="1:75" x14ac:dyDescent="0.35">
      <c r="B54" s="101" t="s">
        <v>143</v>
      </c>
      <c r="C54" s="102"/>
      <c r="D54" s="102"/>
      <c r="E54" s="102"/>
      <c r="F54" s="102"/>
      <c r="G54" s="102"/>
      <c r="S54" s="19"/>
      <c r="T54" s="19"/>
      <c r="U54" s="19"/>
      <c r="V54" s="19"/>
      <c r="X54" s="19"/>
      <c r="Y54" s="10"/>
      <c r="Z54" s="19"/>
    </row>
    <row r="55" spans="1:75" ht="17" customHeight="1" x14ac:dyDescent="0.35">
      <c r="A55" t="s">
        <v>144</v>
      </c>
      <c r="B55" s="4"/>
      <c r="C55" s="4"/>
      <c r="D55" s="4"/>
      <c r="E55" s="6">
        <f t="shared" ref="E55:E74" si="67">_xlfn.XLOOKUP($C$2,$R$9:$AC$9,R55:AC55)</f>
        <v>0</v>
      </c>
      <c r="F55" s="4"/>
      <c r="G55" s="4"/>
      <c r="H55" s="5"/>
      <c r="I55" s="5"/>
      <c r="J55" s="5"/>
      <c r="K55" s="5"/>
      <c r="L55" s="5"/>
      <c r="M55" s="5"/>
      <c r="N55" s="5"/>
      <c r="O55" s="5"/>
      <c r="P55" s="5"/>
      <c r="Q55" s="5"/>
      <c r="R55" s="5"/>
      <c r="S55" s="5"/>
      <c r="T55" s="5"/>
      <c r="U55" s="5"/>
      <c r="V55" s="5"/>
      <c r="W55" s="5"/>
      <c r="X55" s="5"/>
      <c r="Y55" s="5"/>
      <c r="Z55" s="5"/>
      <c r="AA55" s="5"/>
      <c r="AB55" s="5"/>
      <c r="AC55" s="5"/>
      <c r="AE55" s="4" t="str">
        <f t="shared" ref="AE55:AT64" si="68">IF(H55=0,"","*")</f>
        <v/>
      </c>
      <c r="AF55" s="4" t="str">
        <f t="shared" si="68"/>
        <v/>
      </c>
      <c r="AG55" s="4" t="str">
        <f t="shared" si="68"/>
        <v/>
      </c>
      <c r="AH55" s="4" t="str">
        <f t="shared" si="68"/>
        <v/>
      </c>
      <c r="AI55" s="4" t="str">
        <f t="shared" si="68"/>
        <v/>
      </c>
      <c r="AJ55" s="4" t="str">
        <f t="shared" si="68"/>
        <v/>
      </c>
      <c r="AK55" s="4" t="str">
        <f t="shared" si="68"/>
        <v/>
      </c>
      <c r="AL55" s="4" t="str">
        <f t="shared" si="68"/>
        <v/>
      </c>
      <c r="AM55" s="4" t="str">
        <f t="shared" si="68"/>
        <v/>
      </c>
      <c r="AN55" s="4" t="str">
        <f t="shared" si="68"/>
        <v/>
      </c>
      <c r="AO55" s="4" t="str">
        <f t="shared" si="68"/>
        <v/>
      </c>
      <c r="AP55" s="4" t="str">
        <f t="shared" si="68"/>
        <v/>
      </c>
      <c r="AQ55" s="4" t="str">
        <f t="shared" si="68"/>
        <v/>
      </c>
      <c r="AR55" s="4" t="str">
        <f t="shared" si="68"/>
        <v/>
      </c>
      <c r="AS55" s="4" t="str">
        <f t="shared" si="68"/>
        <v/>
      </c>
      <c r="AT55" s="4" t="str">
        <f t="shared" si="68"/>
        <v/>
      </c>
      <c r="AU55" s="4" t="str">
        <f t="shared" ref="AO55:AW68" si="69">IF(X55=0,"","*")</f>
        <v/>
      </c>
      <c r="AV55" s="4" t="str">
        <f t="shared" si="69"/>
        <v/>
      </c>
      <c r="AW55" s="4" t="str">
        <f t="shared" si="69"/>
        <v/>
      </c>
      <c r="AX55" s="4"/>
      <c r="AY55" s="4" t="str">
        <f t="shared" ref="AY55:AZ64" si="70">IF(AB55=0,"","*")</f>
        <v/>
      </c>
      <c r="AZ55" s="4" t="str">
        <f t="shared" si="70"/>
        <v/>
      </c>
      <c r="BB55" s="4" t="str">
        <f t="shared" ref="BB55:BQ64" si="71">IF(H55=0,"","*")</f>
        <v/>
      </c>
      <c r="BC55" s="4" t="str">
        <f t="shared" si="71"/>
        <v/>
      </c>
      <c r="BD55" s="4" t="str">
        <f t="shared" si="71"/>
        <v/>
      </c>
      <c r="BE55" s="4" t="str">
        <f t="shared" si="71"/>
        <v/>
      </c>
      <c r="BF55" s="4" t="str">
        <f t="shared" si="71"/>
        <v/>
      </c>
      <c r="BG55" s="4" t="str">
        <f t="shared" si="71"/>
        <v/>
      </c>
      <c r="BH55" s="4" t="str">
        <f t="shared" si="71"/>
        <v/>
      </c>
      <c r="BI55" s="4" t="str">
        <f t="shared" si="71"/>
        <v/>
      </c>
      <c r="BJ55" s="4" t="str">
        <f t="shared" si="71"/>
        <v/>
      </c>
      <c r="BK55" s="4" t="str">
        <f t="shared" si="71"/>
        <v/>
      </c>
      <c r="BL55" s="4" t="str">
        <f t="shared" si="71"/>
        <v/>
      </c>
      <c r="BM55" s="4" t="str">
        <f t="shared" si="71"/>
        <v/>
      </c>
      <c r="BN55" s="4" t="str">
        <f t="shared" si="71"/>
        <v/>
      </c>
      <c r="BO55" s="4" t="str">
        <f t="shared" si="71"/>
        <v/>
      </c>
      <c r="BP55" s="4" t="str">
        <f t="shared" si="71"/>
        <v/>
      </c>
      <c r="BQ55" s="4" t="str">
        <f t="shared" si="71"/>
        <v/>
      </c>
      <c r="BR55" s="4" t="str">
        <f t="shared" ref="BR55:BT64" si="72">IF(X55=0,"","*")</f>
        <v/>
      </c>
      <c r="BS55" s="4" t="str">
        <f t="shared" si="72"/>
        <v/>
      </c>
      <c r="BT55" s="4" t="str">
        <f t="shared" si="72"/>
        <v/>
      </c>
      <c r="BU55" s="4"/>
      <c r="BV55" s="4" t="str">
        <f t="shared" ref="BV55:BW64" si="73">IF(AB55=0,"","*")</f>
        <v/>
      </c>
      <c r="BW55" s="4" t="str">
        <f t="shared" si="73"/>
        <v/>
      </c>
    </row>
    <row r="56" spans="1:75" ht="17" hidden="1" customHeight="1" x14ac:dyDescent="0.35">
      <c r="A56" t="s">
        <v>146</v>
      </c>
      <c r="B56" s="4"/>
      <c r="C56" s="4"/>
      <c r="D56" s="4"/>
      <c r="E56" s="6">
        <f t="shared" si="67"/>
        <v>0</v>
      </c>
      <c r="F56" s="4"/>
      <c r="G56" s="4"/>
      <c r="H56" s="5"/>
      <c r="I56" s="5"/>
      <c r="J56" s="5"/>
      <c r="K56" s="5"/>
      <c r="L56" s="5"/>
      <c r="M56" s="5"/>
      <c r="N56" s="5"/>
      <c r="O56" s="5"/>
      <c r="P56" s="5"/>
      <c r="Q56" s="5"/>
      <c r="R56" s="5"/>
      <c r="S56" s="5"/>
      <c r="T56" s="5"/>
      <c r="U56" s="5"/>
      <c r="V56" s="5"/>
      <c r="W56" s="5"/>
      <c r="X56" s="5"/>
      <c r="Y56" s="5"/>
      <c r="Z56" s="5"/>
      <c r="AA56" s="5"/>
      <c r="AB56" s="5"/>
      <c r="AC56" s="5"/>
      <c r="AE56" s="4" t="str">
        <f t="shared" si="68"/>
        <v/>
      </c>
      <c r="AF56" s="4" t="str">
        <f t="shared" si="68"/>
        <v/>
      </c>
      <c r="AG56" s="4" t="str">
        <f t="shared" si="68"/>
        <v/>
      </c>
      <c r="AH56" s="4" t="str">
        <f t="shared" si="68"/>
        <v/>
      </c>
      <c r="AI56" s="4" t="str">
        <f t="shared" si="68"/>
        <v/>
      </c>
      <c r="AJ56" s="4" t="str">
        <f t="shared" si="68"/>
        <v/>
      </c>
      <c r="AK56" s="4" t="str">
        <f t="shared" si="68"/>
        <v/>
      </c>
      <c r="AL56" s="4" t="str">
        <f t="shared" si="68"/>
        <v/>
      </c>
      <c r="AM56" s="4" t="str">
        <f t="shared" si="68"/>
        <v/>
      </c>
      <c r="AN56" s="4" t="str">
        <f t="shared" si="68"/>
        <v/>
      </c>
      <c r="AO56" s="4" t="str">
        <f t="shared" si="69"/>
        <v/>
      </c>
      <c r="AP56" s="4" t="str">
        <f t="shared" si="69"/>
        <v/>
      </c>
      <c r="AQ56" s="4" t="str">
        <f t="shared" si="69"/>
        <v/>
      </c>
      <c r="AR56" s="4" t="str">
        <f t="shared" si="69"/>
        <v/>
      </c>
      <c r="AS56" s="4" t="str">
        <f t="shared" si="69"/>
        <v/>
      </c>
      <c r="AT56" s="4" t="str">
        <f t="shared" si="69"/>
        <v/>
      </c>
      <c r="AU56" s="4" t="str">
        <f t="shared" si="69"/>
        <v/>
      </c>
      <c r="AV56" s="4" t="str">
        <f t="shared" si="69"/>
        <v/>
      </c>
      <c r="AW56" s="4" t="str">
        <f t="shared" si="69"/>
        <v/>
      </c>
      <c r="AX56" s="4"/>
      <c r="AY56" s="4" t="str">
        <f t="shared" si="70"/>
        <v/>
      </c>
      <c r="AZ56" s="4" t="str">
        <f t="shared" si="70"/>
        <v/>
      </c>
      <c r="BB56" s="4" t="str">
        <f t="shared" si="71"/>
        <v/>
      </c>
      <c r="BC56" s="4" t="str">
        <f t="shared" si="71"/>
        <v/>
      </c>
      <c r="BD56" s="4" t="str">
        <f t="shared" si="71"/>
        <v/>
      </c>
      <c r="BE56" s="4" t="str">
        <f t="shared" si="71"/>
        <v/>
      </c>
      <c r="BF56" s="4" t="str">
        <f t="shared" si="71"/>
        <v/>
      </c>
      <c r="BG56" s="4" t="str">
        <f t="shared" si="71"/>
        <v/>
      </c>
      <c r="BH56" s="4" t="str">
        <f t="shared" si="71"/>
        <v/>
      </c>
      <c r="BI56" s="4" t="str">
        <f t="shared" si="71"/>
        <v/>
      </c>
      <c r="BJ56" s="4" t="str">
        <f t="shared" si="71"/>
        <v/>
      </c>
      <c r="BK56" s="4" t="str">
        <f t="shared" si="71"/>
        <v/>
      </c>
      <c r="BL56" s="4" t="str">
        <f t="shared" si="71"/>
        <v/>
      </c>
      <c r="BM56" s="4" t="str">
        <f t="shared" si="71"/>
        <v/>
      </c>
      <c r="BN56" s="4" t="str">
        <f t="shared" si="71"/>
        <v/>
      </c>
      <c r="BO56" s="4" t="str">
        <f t="shared" si="71"/>
        <v/>
      </c>
      <c r="BP56" s="4" t="str">
        <f t="shared" si="71"/>
        <v/>
      </c>
      <c r="BQ56" s="4" t="str">
        <f t="shared" si="71"/>
        <v/>
      </c>
      <c r="BR56" s="4" t="str">
        <f t="shared" si="72"/>
        <v/>
      </c>
      <c r="BS56" s="4" t="str">
        <f t="shared" si="72"/>
        <v/>
      </c>
      <c r="BT56" s="4" t="str">
        <f t="shared" si="72"/>
        <v/>
      </c>
      <c r="BU56" s="4"/>
      <c r="BV56" s="4" t="str">
        <f t="shared" si="73"/>
        <v/>
      </c>
      <c r="BW56" s="4" t="str">
        <f t="shared" si="73"/>
        <v/>
      </c>
    </row>
    <row r="57" spans="1:75" ht="17" hidden="1" customHeight="1" x14ac:dyDescent="0.35">
      <c r="A57" t="s">
        <v>148</v>
      </c>
      <c r="B57" s="4"/>
      <c r="C57" s="4"/>
      <c r="D57" s="4"/>
      <c r="E57" s="6">
        <f t="shared" si="67"/>
        <v>0</v>
      </c>
      <c r="F57" s="4"/>
      <c r="G57" s="4"/>
      <c r="H57" s="5"/>
      <c r="I57" s="5"/>
      <c r="J57" s="5"/>
      <c r="K57" s="5"/>
      <c r="L57" s="5"/>
      <c r="M57" s="5"/>
      <c r="N57" s="5"/>
      <c r="O57" s="5"/>
      <c r="P57" s="5"/>
      <c r="Q57" s="5"/>
      <c r="R57" s="5"/>
      <c r="S57" s="5"/>
      <c r="T57" s="5"/>
      <c r="U57" s="5"/>
      <c r="V57" s="5"/>
      <c r="W57" s="5"/>
      <c r="X57" s="5"/>
      <c r="Y57" s="5"/>
      <c r="Z57" s="5"/>
      <c r="AA57" s="5"/>
      <c r="AB57" s="5"/>
      <c r="AC57" s="5"/>
      <c r="AE57" s="4" t="str">
        <f t="shared" si="68"/>
        <v/>
      </c>
      <c r="AF57" s="4" t="str">
        <f t="shared" si="68"/>
        <v/>
      </c>
      <c r="AG57" s="4" t="str">
        <f t="shared" si="68"/>
        <v/>
      </c>
      <c r="AH57" s="4" t="str">
        <f t="shared" si="68"/>
        <v/>
      </c>
      <c r="AI57" s="4" t="str">
        <f t="shared" si="68"/>
        <v/>
      </c>
      <c r="AJ57" s="4" t="str">
        <f t="shared" si="68"/>
        <v/>
      </c>
      <c r="AK57" s="4" t="str">
        <f t="shared" si="68"/>
        <v/>
      </c>
      <c r="AL57" s="4" t="str">
        <f t="shared" si="68"/>
        <v/>
      </c>
      <c r="AM57" s="4" t="str">
        <f t="shared" si="68"/>
        <v/>
      </c>
      <c r="AN57" s="4" t="str">
        <f t="shared" si="68"/>
        <v/>
      </c>
      <c r="AO57" s="4" t="str">
        <f t="shared" si="69"/>
        <v/>
      </c>
      <c r="AP57" s="4" t="str">
        <f t="shared" si="69"/>
        <v/>
      </c>
      <c r="AQ57" s="4" t="str">
        <f t="shared" si="69"/>
        <v/>
      </c>
      <c r="AR57" s="4" t="str">
        <f t="shared" si="69"/>
        <v/>
      </c>
      <c r="AS57" s="4" t="str">
        <f t="shared" si="69"/>
        <v/>
      </c>
      <c r="AT57" s="4" t="str">
        <f t="shared" si="69"/>
        <v/>
      </c>
      <c r="AU57" s="4" t="str">
        <f t="shared" si="69"/>
        <v/>
      </c>
      <c r="AV57" s="4" t="str">
        <f t="shared" si="69"/>
        <v/>
      </c>
      <c r="AW57" s="4" t="str">
        <f t="shared" si="69"/>
        <v/>
      </c>
      <c r="AX57" s="4"/>
      <c r="AY57" s="4" t="str">
        <f t="shared" si="70"/>
        <v/>
      </c>
      <c r="AZ57" s="4" t="str">
        <f t="shared" si="70"/>
        <v/>
      </c>
      <c r="BB57" s="4" t="str">
        <f t="shared" si="71"/>
        <v/>
      </c>
      <c r="BC57" s="4" t="str">
        <f t="shared" si="71"/>
        <v/>
      </c>
      <c r="BD57" s="4" t="str">
        <f t="shared" si="71"/>
        <v/>
      </c>
      <c r="BE57" s="4" t="str">
        <f t="shared" si="71"/>
        <v/>
      </c>
      <c r="BF57" s="4" t="str">
        <f t="shared" si="71"/>
        <v/>
      </c>
      <c r="BG57" s="4" t="str">
        <f t="shared" si="71"/>
        <v/>
      </c>
      <c r="BH57" s="4" t="str">
        <f t="shared" si="71"/>
        <v/>
      </c>
      <c r="BI57" s="4" t="str">
        <f t="shared" si="71"/>
        <v/>
      </c>
      <c r="BJ57" s="4" t="str">
        <f t="shared" si="71"/>
        <v/>
      </c>
      <c r="BK57" s="4" t="str">
        <f t="shared" si="71"/>
        <v/>
      </c>
      <c r="BL57" s="4" t="str">
        <f t="shared" si="71"/>
        <v/>
      </c>
      <c r="BM57" s="4" t="str">
        <f t="shared" si="71"/>
        <v/>
      </c>
      <c r="BN57" s="4" t="str">
        <f t="shared" si="71"/>
        <v/>
      </c>
      <c r="BO57" s="4" t="str">
        <f t="shared" si="71"/>
        <v/>
      </c>
      <c r="BP57" s="4" t="str">
        <f t="shared" si="71"/>
        <v/>
      </c>
      <c r="BQ57" s="4" t="str">
        <f t="shared" si="71"/>
        <v/>
      </c>
      <c r="BR57" s="4" t="str">
        <f t="shared" si="72"/>
        <v/>
      </c>
      <c r="BS57" s="4" t="str">
        <f t="shared" si="72"/>
        <v/>
      </c>
      <c r="BT57" s="4" t="str">
        <f t="shared" si="72"/>
        <v/>
      </c>
      <c r="BU57" s="4"/>
      <c r="BV57" s="4" t="str">
        <f t="shared" si="73"/>
        <v/>
      </c>
      <c r="BW57" s="4" t="str">
        <f t="shared" si="73"/>
        <v/>
      </c>
    </row>
    <row r="58" spans="1:75" ht="17" hidden="1" customHeight="1" x14ac:dyDescent="0.35">
      <c r="A58" t="s">
        <v>149</v>
      </c>
      <c r="B58" s="4"/>
      <c r="C58" s="4"/>
      <c r="D58" s="4"/>
      <c r="E58" s="6">
        <f t="shared" si="67"/>
        <v>0</v>
      </c>
      <c r="F58" s="4"/>
      <c r="G58" s="4"/>
      <c r="H58" s="5"/>
      <c r="I58" s="5"/>
      <c r="J58" s="5"/>
      <c r="K58" s="5"/>
      <c r="L58" s="5"/>
      <c r="M58" s="5"/>
      <c r="N58" s="5"/>
      <c r="O58" s="5"/>
      <c r="P58" s="5"/>
      <c r="Q58" s="5"/>
      <c r="R58" s="5"/>
      <c r="S58" s="5"/>
      <c r="T58" s="5"/>
      <c r="U58" s="5"/>
      <c r="V58" s="5"/>
      <c r="W58" s="5"/>
      <c r="X58" s="5"/>
      <c r="Y58" s="5"/>
      <c r="Z58" s="5"/>
      <c r="AA58" s="5"/>
      <c r="AB58" s="5"/>
      <c r="AC58" s="5"/>
      <c r="AE58" s="4" t="str">
        <f t="shared" si="68"/>
        <v/>
      </c>
      <c r="AF58" s="4" t="str">
        <f t="shared" si="68"/>
        <v/>
      </c>
      <c r="AG58" s="4" t="str">
        <f t="shared" si="68"/>
        <v/>
      </c>
      <c r="AH58" s="4" t="str">
        <f t="shared" si="68"/>
        <v/>
      </c>
      <c r="AI58" s="4" t="str">
        <f t="shared" si="68"/>
        <v/>
      </c>
      <c r="AJ58" s="4" t="str">
        <f t="shared" si="68"/>
        <v/>
      </c>
      <c r="AK58" s="4" t="str">
        <f t="shared" si="68"/>
        <v/>
      </c>
      <c r="AL58" s="4" t="str">
        <f t="shared" si="68"/>
        <v/>
      </c>
      <c r="AM58" s="4" t="str">
        <f t="shared" si="68"/>
        <v/>
      </c>
      <c r="AN58" s="4" t="str">
        <f t="shared" si="68"/>
        <v/>
      </c>
      <c r="AO58" s="4" t="str">
        <f t="shared" si="69"/>
        <v/>
      </c>
      <c r="AP58" s="4" t="str">
        <f t="shared" si="69"/>
        <v/>
      </c>
      <c r="AQ58" s="4" t="str">
        <f t="shared" si="69"/>
        <v/>
      </c>
      <c r="AR58" s="4" t="str">
        <f t="shared" si="69"/>
        <v/>
      </c>
      <c r="AS58" s="4" t="str">
        <f t="shared" si="69"/>
        <v/>
      </c>
      <c r="AT58" s="4" t="str">
        <f t="shared" si="69"/>
        <v/>
      </c>
      <c r="AU58" s="4" t="str">
        <f t="shared" si="69"/>
        <v/>
      </c>
      <c r="AV58" s="4" t="str">
        <f t="shared" si="69"/>
        <v/>
      </c>
      <c r="AW58" s="4" t="str">
        <f t="shared" si="69"/>
        <v/>
      </c>
      <c r="AX58" s="4"/>
      <c r="AY58" s="4" t="str">
        <f t="shared" si="70"/>
        <v/>
      </c>
      <c r="AZ58" s="4" t="str">
        <f t="shared" si="70"/>
        <v/>
      </c>
      <c r="BB58" s="4" t="str">
        <f t="shared" si="71"/>
        <v/>
      </c>
      <c r="BC58" s="4" t="str">
        <f t="shared" si="71"/>
        <v/>
      </c>
      <c r="BD58" s="4" t="str">
        <f t="shared" si="71"/>
        <v/>
      </c>
      <c r="BE58" s="4" t="str">
        <f t="shared" si="71"/>
        <v/>
      </c>
      <c r="BF58" s="4" t="str">
        <f t="shared" si="71"/>
        <v/>
      </c>
      <c r="BG58" s="4" t="str">
        <f t="shared" si="71"/>
        <v/>
      </c>
      <c r="BH58" s="4" t="str">
        <f t="shared" si="71"/>
        <v/>
      </c>
      <c r="BI58" s="4" t="str">
        <f t="shared" si="71"/>
        <v/>
      </c>
      <c r="BJ58" s="4" t="str">
        <f t="shared" si="71"/>
        <v/>
      </c>
      <c r="BK58" s="4" t="str">
        <f t="shared" si="71"/>
        <v/>
      </c>
      <c r="BL58" s="4" t="str">
        <f t="shared" si="71"/>
        <v/>
      </c>
      <c r="BM58" s="4" t="str">
        <f t="shared" si="71"/>
        <v/>
      </c>
      <c r="BN58" s="4" t="str">
        <f t="shared" si="71"/>
        <v/>
      </c>
      <c r="BO58" s="4" t="str">
        <f t="shared" si="71"/>
        <v/>
      </c>
      <c r="BP58" s="4" t="str">
        <f t="shared" si="71"/>
        <v/>
      </c>
      <c r="BQ58" s="4" t="str">
        <f t="shared" si="71"/>
        <v/>
      </c>
      <c r="BR58" s="4" t="str">
        <f t="shared" si="72"/>
        <v/>
      </c>
      <c r="BS58" s="4" t="str">
        <f t="shared" si="72"/>
        <v/>
      </c>
      <c r="BT58" s="4" t="str">
        <f t="shared" si="72"/>
        <v/>
      </c>
      <c r="BU58" s="4"/>
      <c r="BV58" s="4" t="str">
        <f t="shared" si="73"/>
        <v/>
      </c>
      <c r="BW58" s="4" t="str">
        <f t="shared" si="73"/>
        <v/>
      </c>
    </row>
    <row r="59" spans="1:75" ht="17" hidden="1" customHeight="1" x14ac:dyDescent="0.35">
      <c r="A59" t="s">
        <v>150</v>
      </c>
      <c r="B59" s="4"/>
      <c r="C59" s="4"/>
      <c r="D59" s="4"/>
      <c r="E59" s="6">
        <f t="shared" si="67"/>
        <v>0</v>
      </c>
      <c r="F59" s="4"/>
      <c r="G59" s="4"/>
      <c r="H59" s="5"/>
      <c r="I59" s="5"/>
      <c r="J59" s="5"/>
      <c r="K59" s="5"/>
      <c r="L59" s="5"/>
      <c r="M59" s="5"/>
      <c r="N59" s="5"/>
      <c r="O59" s="5"/>
      <c r="P59" s="5"/>
      <c r="Q59" s="5"/>
      <c r="R59" s="5"/>
      <c r="S59" s="5"/>
      <c r="T59" s="5"/>
      <c r="U59" s="5"/>
      <c r="V59" s="5"/>
      <c r="W59" s="5"/>
      <c r="X59" s="5"/>
      <c r="Y59" s="5"/>
      <c r="Z59" s="5"/>
      <c r="AA59" s="5"/>
      <c r="AB59" s="5"/>
      <c r="AC59" s="5"/>
      <c r="AE59" s="4" t="str">
        <f t="shared" si="68"/>
        <v/>
      </c>
      <c r="AF59" s="4" t="str">
        <f t="shared" si="68"/>
        <v/>
      </c>
      <c r="AG59" s="4" t="str">
        <f t="shared" si="68"/>
        <v/>
      </c>
      <c r="AH59" s="4" t="str">
        <f t="shared" si="68"/>
        <v/>
      </c>
      <c r="AI59" s="4" t="str">
        <f t="shared" si="68"/>
        <v/>
      </c>
      <c r="AJ59" s="4" t="str">
        <f t="shared" si="68"/>
        <v/>
      </c>
      <c r="AK59" s="4" t="str">
        <f t="shared" si="68"/>
        <v/>
      </c>
      <c r="AL59" s="4" t="str">
        <f t="shared" si="68"/>
        <v/>
      </c>
      <c r="AM59" s="4" t="str">
        <f t="shared" si="68"/>
        <v/>
      </c>
      <c r="AN59" s="4" t="str">
        <f t="shared" si="68"/>
        <v/>
      </c>
      <c r="AO59" s="4" t="str">
        <f t="shared" si="69"/>
        <v/>
      </c>
      <c r="AP59" s="4" t="str">
        <f t="shared" si="69"/>
        <v/>
      </c>
      <c r="AQ59" s="4" t="str">
        <f t="shared" si="69"/>
        <v/>
      </c>
      <c r="AR59" s="4" t="str">
        <f t="shared" si="69"/>
        <v/>
      </c>
      <c r="AS59" s="4" t="str">
        <f t="shared" si="69"/>
        <v/>
      </c>
      <c r="AT59" s="4" t="str">
        <f t="shared" si="69"/>
        <v/>
      </c>
      <c r="AU59" s="4" t="str">
        <f t="shared" si="69"/>
        <v/>
      </c>
      <c r="AV59" s="4" t="str">
        <f t="shared" si="69"/>
        <v/>
      </c>
      <c r="AW59" s="4" t="str">
        <f t="shared" si="69"/>
        <v/>
      </c>
      <c r="AX59" s="4"/>
      <c r="AY59" s="4" t="str">
        <f t="shared" si="70"/>
        <v/>
      </c>
      <c r="AZ59" s="4" t="str">
        <f t="shared" si="70"/>
        <v/>
      </c>
      <c r="BB59" s="4" t="str">
        <f t="shared" si="71"/>
        <v/>
      </c>
      <c r="BC59" s="4" t="str">
        <f t="shared" si="71"/>
        <v/>
      </c>
      <c r="BD59" s="4" t="str">
        <f t="shared" si="71"/>
        <v/>
      </c>
      <c r="BE59" s="4" t="str">
        <f t="shared" si="71"/>
        <v/>
      </c>
      <c r="BF59" s="4" t="str">
        <f t="shared" si="71"/>
        <v/>
      </c>
      <c r="BG59" s="4" t="str">
        <f t="shared" si="71"/>
        <v/>
      </c>
      <c r="BH59" s="4" t="str">
        <f t="shared" si="71"/>
        <v/>
      </c>
      <c r="BI59" s="4" t="str">
        <f t="shared" si="71"/>
        <v/>
      </c>
      <c r="BJ59" s="4" t="str">
        <f t="shared" si="71"/>
        <v/>
      </c>
      <c r="BK59" s="4" t="str">
        <f t="shared" si="71"/>
        <v/>
      </c>
      <c r="BL59" s="4" t="str">
        <f t="shared" si="71"/>
        <v/>
      </c>
      <c r="BM59" s="4" t="str">
        <f t="shared" si="71"/>
        <v/>
      </c>
      <c r="BN59" s="4" t="str">
        <f t="shared" si="71"/>
        <v/>
      </c>
      <c r="BO59" s="4" t="str">
        <f t="shared" si="71"/>
        <v/>
      </c>
      <c r="BP59" s="4" t="str">
        <f t="shared" si="71"/>
        <v/>
      </c>
      <c r="BQ59" s="4" t="str">
        <f t="shared" si="71"/>
        <v/>
      </c>
      <c r="BR59" s="4" t="str">
        <f t="shared" si="72"/>
        <v/>
      </c>
      <c r="BS59" s="4" t="str">
        <f t="shared" si="72"/>
        <v/>
      </c>
      <c r="BT59" s="4" t="str">
        <f t="shared" si="72"/>
        <v/>
      </c>
      <c r="BU59" s="4"/>
      <c r="BV59" s="4" t="str">
        <f t="shared" si="73"/>
        <v/>
      </c>
      <c r="BW59" s="4" t="str">
        <f t="shared" si="73"/>
        <v/>
      </c>
    </row>
    <row r="60" spans="1:75" ht="17" hidden="1" customHeight="1" x14ac:dyDescent="0.35">
      <c r="A60" t="s">
        <v>151</v>
      </c>
      <c r="B60" s="4"/>
      <c r="C60" s="4"/>
      <c r="D60" s="4"/>
      <c r="E60" s="6">
        <f t="shared" si="67"/>
        <v>0</v>
      </c>
      <c r="F60" s="4"/>
      <c r="G60" s="4"/>
      <c r="H60" s="5"/>
      <c r="I60" s="5"/>
      <c r="J60" s="5"/>
      <c r="K60" s="5"/>
      <c r="L60" s="5"/>
      <c r="M60" s="5"/>
      <c r="N60" s="5"/>
      <c r="O60" s="5"/>
      <c r="P60" s="5"/>
      <c r="Q60" s="5"/>
      <c r="R60" s="5"/>
      <c r="S60" s="5"/>
      <c r="T60" s="5"/>
      <c r="U60" s="5"/>
      <c r="V60" s="5"/>
      <c r="W60" s="5"/>
      <c r="X60" s="5"/>
      <c r="Y60" s="5"/>
      <c r="Z60" s="5"/>
      <c r="AA60" s="5"/>
      <c r="AB60" s="5"/>
      <c r="AC60" s="5"/>
      <c r="AE60" s="4" t="str">
        <f t="shared" si="68"/>
        <v/>
      </c>
      <c r="AF60" s="4" t="str">
        <f t="shared" si="68"/>
        <v/>
      </c>
      <c r="AG60" s="4" t="str">
        <f t="shared" si="68"/>
        <v/>
      </c>
      <c r="AH60" s="4" t="str">
        <f t="shared" si="68"/>
        <v/>
      </c>
      <c r="AI60" s="4" t="str">
        <f t="shared" si="68"/>
        <v/>
      </c>
      <c r="AJ60" s="4" t="str">
        <f t="shared" si="68"/>
        <v/>
      </c>
      <c r="AK60" s="4" t="str">
        <f t="shared" si="68"/>
        <v/>
      </c>
      <c r="AL60" s="4" t="str">
        <f t="shared" si="68"/>
        <v/>
      </c>
      <c r="AM60" s="4" t="str">
        <f t="shared" si="68"/>
        <v/>
      </c>
      <c r="AN60" s="4" t="str">
        <f t="shared" si="68"/>
        <v/>
      </c>
      <c r="AO60" s="4" t="str">
        <f t="shared" si="69"/>
        <v/>
      </c>
      <c r="AP60" s="4" t="str">
        <f t="shared" si="69"/>
        <v/>
      </c>
      <c r="AQ60" s="4" t="str">
        <f t="shared" si="69"/>
        <v/>
      </c>
      <c r="AR60" s="4" t="str">
        <f t="shared" si="69"/>
        <v/>
      </c>
      <c r="AS60" s="4" t="str">
        <f t="shared" si="69"/>
        <v/>
      </c>
      <c r="AT60" s="4" t="str">
        <f t="shared" si="69"/>
        <v/>
      </c>
      <c r="AU60" s="4" t="str">
        <f t="shared" si="69"/>
        <v/>
      </c>
      <c r="AV60" s="4" t="str">
        <f t="shared" si="69"/>
        <v/>
      </c>
      <c r="AW60" s="4" t="str">
        <f t="shared" si="69"/>
        <v/>
      </c>
      <c r="AX60" s="4"/>
      <c r="AY60" s="4" t="str">
        <f t="shared" si="70"/>
        <v/>
      </c>
      <c r="AZ60" s="4" t="str">
        <f t="shared" si="70"/>
        <v/>
      </c>
      <c r="BB60" s="4" t="str">
        <f t="shared" si="71"/>
        <v/>
      </c>
      <c r="BC60" s="4" t="str">
        <f t="shared" si="71"/>
        <v/>
      </c>
      <c r="BD60" s="4" t="str">
        <f t="shared" si="71"/>
        <v/>
      </c>
      <c r="BE60" s="4" t="str">
        <f t="shared" si="71"/>
        <v/>
      </c>
      <c r="BF60" s="4" t="str">
        <f t="shared" si="71"/>
        <v/>
      </c>
      <c r="BG60" s="4" t="str">
        <f t="shared" si="71"/>
        <v/>
      </c>
      <c r="BH60" s="4" t="str">
        <f t="shared" si="71"/>
        <v/>
      </c>
      <c r="BI60" s="4" t="str">
        <f t="shared" si="71"/>
        <v/>
      </c>
      <c r="BJ60" s="4" t="str">
        <f t="shared" si="71"/>
        <v/>
      </c>
      <c r="BK60" s="4" t="str">
        <f t="shared" si="71"/>
        <v/>
      </c>
      <c r="BL60" s="4" t="str">
        <f t="shared" si="71"/>
        <v/>
      </c>
      <c r="BM60" s="4" t="str">
        <f t="shared" si="71"/>
        <v/>
      </c>
      <c r="BN60" s="4" t="str">
        <f t="shared" si="71"/>
        <v/>
      </c>
      <c r="BO60" s="4" t="str">
        <f t="shared" si="71"/>
        <v/>
      </c>
      <c r="BP60" s="4" t="str">
        <f t="shared" si="71"/>
        <v/>
      </c>
      <c r="BQ60" s="4" t="str">
        <f t="shared" si="71"/>
        <v/>
      </c>
      <c r="BR60" s="4" t="str">
        <f t="shared" si="72"/>
        <v/>
      </c>
      <c r="BS60" s="4" t="str">
        <f t="shared" si="72"/>
        <v/>
      </c>
      <c r="BT60" s="4" t="str">
        <f t="shared" si="72"/>
        <v/>
      </c>
      <c r="BU60" s="4"/>
      <c r="BV60" s="4" t="str">
        <f t="shared" si="73"/>
        <v/>
      </c>
      <c r="BW60" s="4" t="str">
        <f t="shared" si="73"/>
        <v/>
      </c>
    </row>
    <row r="61" spans="1:75" hidden="1" x14ac:dyDescent="0.35">
      <c r="A61" t="s">
        <v>152</v>
      </c>
      <c r="B61" s="4"/>
      <c r="C61" s="26"/>
      <c r="D61" s="51"/>
      <c r="E61" s="6">
        <f t="shared" si="67"/>
        <v>0</v>
      </c>
      <c r="F61" s="4"/>
      <c r="G61" s="4"/>
      <c r="H61" s="4"/>
      <c r="I61" s="4"/>
      <c r="J61" s="4"/>
      <c r="K61" s="4"/>
      <c r="L61" s="4"/>
      <c r="M61" s="4"/>
      <c r="N61" s="4"/>
      <c r="O61" s="4"/>
      <c r="P61" s="4"/>
      <c r="Q61" s="4"/>
      <c r="R61" s="4"/>
      <c r="S61" s="4"/>
      <c r="T61" s="4"/>
      <c r="U61" s="4"/>
      <c r="V61" s="5"/>
      <c r="W61" s="4"/>
      <c r="X61" s="4"/>
      <c r="Y61" s="49"/>
      <c r="Z61" s="4"/>
      <c r="AA61" s="4"/>
      <c r="AB61" s="4"/>
      <c r="AC61" s="4"/>
      <c r="AE61" s="4" t="str">
        <f t="shared" si="68"/>
        <v/>
      </c>
      <c r="AF61" s="4" t="str">
        <f t="shared" si="68"/>
        <v/>
      </c>
      <c r="AG61" s="4" t="str">
        <f t="shared" si="68"/>
        <v/>
      </c>
      <c r="AH61" s="4" t="str">
        <f t="shared" si="68"/>
        <v/>
      </c>
      <c r="AI61" s="4" t="str">
        <f t="shared" si="68"/>
        <v/>
      </c>
      <c r="AJ61" s="4" t="str">
        <f t="shared" si="68"/>
        <v/>
      </c>
      <c r="AK61" s="4" t="str">
        <f t="shared" si="68"/>
        <v/>
      </c>
      <c r="AL61" s="4" t="str">
        <f t="shared" si="68"/>
        <v/>
      </c>
      <c r="AM61" s="4" t="str">
        <f t="shared" si="68"/>
        <v/>
      </c>
      <c r="AN61" s="4" t="str">
        <f t="shared" si="68"/>
        <v/>
      </c>
      <c r="AO61" s="4" t="str">
        <f t="shared" si="68"/>
        <v/>
      </c>
      <c r="AP61" s="4" t="str">
        <f t="shared" si="69"/>
        <v/>
      </c>
      <c r="AQ61" s="4" t="str">
        <f t="shared" si="69"/>
        <v/>
      </c>
      <c r="AR61" s="4" t="str">
        <f t="shared" si="69"/>
        <v/>
      </c>
      <c r="AS61" s="4" t="str">
        <f t="shared" si="69"/>
        <v/>
      </c>
      <c r="AT61" s="4" t="str">
        <f t="shared" si="69"/>
        <v/>
      </c>
      <c r="AU61" s="4" t="str">
        <f t="shared" si="69"/>
        <v/>
      </c>
      <c r="AV61" s="4" t="str">
        <f t="shared" si="69"/>
        <v/>
      </c>
      <c r="AW61" s="4" t="str">
        <f t="shared" si="69"/>
        <v/>
      </c>
      <c r="AX61" s="4"/>
      <c r="AY61" s="4" t="str">
        <f t="shared" si="70"/>
        <v/>
      </c>
      <c r="AZ61" s="4" t="str">
        <f t="shared" si="70"/>
        <v/>
      </c>
      <c r="BB61" s="4" t="str">
        <f t="shared" si="71"/>
        <v/>
      </c>
      <c r="BC61" s="4" t="str">
        <f t="shared" si="71"/>
        <v/>
      </c>
      <c r="BD61" s="4" t="str">
        <f t="shared" si="71"/>
        <v/>
      </c>
      <c r="BE61" s="4" t="str">
        <f t="shared" si="71"/>
        <v/>
      </c>
      <c r="BF61" s="4" t="str">
        <f t="shared" si="71"/>
        <v/>
      </c>
      <c r="BG61" s="4" t="str">
        <f t="shared" si="71"/>
        <v/>
      </c>
      <c r="BH61" s="4" t="str">
        <f t="shared" si="71"/>
        <v/>
      </c>
      <c r="BI61" s="4" t="str">
        <f t="shared" si="71"/>
        <v/>
      </c>
      <c r="BJ61" s="4" t="str">
        <f t="shared" si="71"/>
        <v/>
      </c>
      <c r="BK61" s="4" t="str">
        <f t="shared" si="71"/>
        <v/>
      </c>
      <c r="BL61" s="4" t="str">
        <f t="shared" si="71"/>
        <v/>
      </c>
      <c r="BM61" s="4" t="str">
        <f t="shared" si="71"/>
        <v/>
      </c>
      <c r="BN61" s="4" t="str">
        <f t="shared" si="71"/>
        <v/>
      </c>
      <c r="BO61" s="4" t="str">
        <f t="shared" si="71"/>
        <v/>
      </c>
      <c r="BP61" s="4" t="str">
        <f t="shared" si="71"/>
        <v/>
      </c>
      <c r="BQ61" s="4" t="str">
        <f t="shared" si="71"/>
        <v/>
      </c>
      <c r="BR61" s="4" t="str">
        <f t="shared" si="72"/>
        <v/>
      </c>
      <c r="BS61" s="4" t="str">
        <f t="shared" si="72"/>
        <v/>
      </c>
      <c r="BT61" s="4" t="str">
        <f t="shared" si="72"/>
        <v/>
      </c>
      <c r="BU61" s="4"/>
      <c r="BV61" s="4" t="str">
        <f t="shared" si="73"/>
        <v/>
      </c>
      <c r="BW61" s="4" t="str">
        <f t="shared" si="73"/>
        <v/>
      </c>
    </row>
    <row r="62" spans="1:75" hidden="1" x14ac:dyDescent="0.35">
      <c r="A62" t="s">
        <v>153</v>
      </c>
      <c r="B62" s="4"/>
      <c r="C62" s="4"/>
      <c r="D62" s="4"/>
      <c r="E62" s="6">
        <f t="shared" si="67"/>
        <v>0</v>
      </c>
      <c r="F62" s="4"/>
      <c r="G62" s="4"/>
      <c r="H62" s="4"/>
      <c r="I62" s="4"/>
      <c r="J62" s="4"/>
      <c r="K62" s="4"/>
      <c r="L62" s="4"/>
      <c r="M62" s="4"/>
      <c r="N62" s="4"/>
      <c r="O62" s="4"/>
      <c r="P62" s="4"/>
      <c r="Q62" s="4"/>
      <c r="R62" s="4"/>
      <c r="S62" s="4"/>
      <c r="T62" s="4"/>
      <c r="U62" s="4"/>
      <c r="V62" s="5"/>
      <c r="W62" s="4"/>
      <c r="X62" s="4"/>
      <c r="Y62" s="49"/>
      <c r="Z62" s="4"/>
      <c r="AA62" s="4"/>
      <c r="AB62" s="4"/>
      <c r="AC62" s="4"/>
      <c r="AE62" s="4" t="str">
        <f t="shared" si="68"/>
        <v/>
      </c>
      <c r="AF62" s="4" t="str">
        <f t="shared" si="68"/>
        <v/>
      </c>
      <c r="AG62" s="4" t="str">
        <f t="shared" si="68"/>
        <v/>
      </c>
      <c r="AH62" s="4" t="str">
        <f t="shared" si="68"/>
        <v/>
      </c>
      <c r="AI62" s="4" t="str">
        <f t="shared" si="68"/>
        <v/>
      </c>
      <c r="AJ62" s="4" t="str">
        <f t="shared" si="68"/>
        <v/>
      </c>
      <c r="AK62" s="4" t="str">
        <f t="shared" si="68"/>
        <v/>
      </c>
      <c r="AL62" s="4" t="str">
        <f t="shared" si="68"/>
        <v/>
      </c>
      <c r="AM62" s="4" t="str">
        <f t="shared" si="68"/>
        <v/>
      </c>
      <c r="AN62" s="4" t="str">
        <f t="shared" si="68"/>
        <v/>
      </c>
      <c r="AO62" s="4" t="str">
        <f t="shared" si="68"/>
        <v/>
      </c>
      <c r="AP62" s="4" t="str">
        <f t="shared" si="69"/>
        <v/>
      </c>
      <c r="AQ62" s="4" t="str">
        <f t="shared" si="69"/>
        <v/>
      </c>
      <c r="AR62" s="4" t="str">
        <f t="shared" si="69"/>
        <v/>
      </c>
      <c r="AS62" s="4" t="str">
        <f t="shared" si="69"/>
        <v/>
      </c>
      <c r="AT62" s="4" t="str">
        <f t="shared" si="69"/>
        <v/>
      </c>
      <c r="AU62" s="4" t="str">
        <f t="shared" si="69"/>
        <v/>
      </c>
      <c r="AV62" s="4" t="str">
        <f t="shared" si="69"/>
        <v/>
      </c>
      <c r="AW62" s="4" t="str">
        <f t="shared" si="69"/>
        <v/>
      </c>
      <c r="AX62" s="4"/>
      <c r="AY62" s="4" t="str">
        <f t="shared" si="70"/>
        <v/>
      </c>
      <c r="AZ62" s="4" t="str">
        <f t="shared" si="70"/>
        <v/>
      </c>
      <c r="BB62" s="4" t="str">
        <f t="shared" si="71"/>
        <v/>
      </c>
      <c r="BC62" s="4" t="str">
        <f t="shared" si="71"/>
        <v/>
      </c>
      <c r="BD62" s="4" t="str">
        <f t="shared" si="71"/>
        <v/>
      </c>
      <c r="BE62" s="4" t="str">
        <f t="shared" si="71"/>
        <v/>
      </c>
      <c r="BF62" s="4" t="str">
        <f t="shared" si="71"/>
        <v/>
      </c>
      <c r="BG62" s="4" t="str">
        <f t="shared" si="71"/>
        <v/>
      </c>
      <c r="BH62" s="4" t="str">
        <f t="shared" si="71"/>
        <v/>
      </c>
      <c r="BI62" s="4" t="str">
        <f t="shared" si="71"/>
        <v/>
      </c>
      <c r="BJ62" s="4" t="str">
        <f t="shared" si="71"/>
        <v/>
      </c>
      <c r="BK62" s="4" t="str">
        <f t="shared" si="71"/>
        <v/>
      </c>
      <c r="BL62" s="4" t="str">
        <f t="shared" si="71"/>
        <v/>
      </c>
      <c r="BM62" s="4" t="str">
        <f t="shared" si="71"/>
        <v/>
      </c>
      <c r="BN62" s="4" t="str">
        <f t="shared" si="71"/>
        <v/>
      </c>
      <c r="BO62" s="4" t="str">
        <f t="shared" si="71"/>
        <v/>
      </c>
      <c r="BP62" s="4" t="str">
        <f t="shared" si="71"/>
        <v/>
      </c>
      <c r="BQ62" s="4" t="str">
        <f t="shared" si="71"/>
        <v/>
      </c>
      <c r="BR62" s="4" t="str">
        <f t="shared" si="72"/>
        <v/>
      </c>
      <c r="BS62" s="4" t="str">
        <f t="shared" si="72"/>
        <v/>
      </c>
      <c r="BT62" s="4" t="str">
        <f t="shared" si="72"/>
        <v/>
      </c>
      <c r="BU62" s="4"/>
      <c r="BV62" s="4" t="str">
        <f t="shared" si="73"/>
        <v/>
      </c>
      <c r="BW62" s="4" t="str">
        <f t="shared" si="73"/>
        <v/>
      </c>
    </row>
    <row r="63" spans="1:75" hidden="1" x14ac:dyDescent="0.35">
      <c r="A63" t="s">
        <v>154</v>
      </c>
      <c r="B63" s="4"/>
      <c r="C63" s="4"/>
      <c r="D63" s="4"/>
      <c r="E63" s="6">
        <f t="shared" si="67"/>
        <v>0</v>
      </c>
      <c r="F63" s="4"/>
      <c r="G63" s="4"/>
      <c r="H63" s="4"/>
      <c r="I63" s="4"/>
      <c r="J63" s="4"/>
      <c r="K63" s="4"/>
      <c r="L63" s="4"/>
      <c r="M63" s="4"/>
      <c r="N63" s="4"/>
      <c r="O63" s="4"/>
      <c r="P63" s="4"/>
      <c r="Q63" s="4"/>
      <c r="R63" s="4"/>
      <c r="S63" s="4"/>
      <c r="T63" s="4"/>
      <c r="U63" s="4"/>
      <c r="V63" s="5"/>
      <c r="W63" s="4"/>
      <c r="X63" s="4"/>
      <c r="Y63" s="49"/>
      <c r="Z63" s="4"/>
      <c r="AA63" s="4"/>
      <c r="AB63" s="4"/>
      <c r="AC63" s="4"/>
      <c r="AE63" s="4" t="str">
        <f t="shared" si="68"/>
        <v/>
      </c>
      <c r="AF63" s="4" t="str">
        <f t="shared" si="68"/>
        <v/>
      </c>
      <c r="AG63" s="4" t="str">
        <f t="shared" si="68"/>
        <v/>
      </c>
      <c r="AH63" s="4" t="str">
        <f t="shared" si="68"/>
        <v/>
      </c>
      <c r="AI63" s="4" t="str">
        <f t="shared" si="68"/>
        <v/>
      </c>
      <c r="AJ63" s="4" t="str">
        <f t="shared" si="68"/>
        <v/>
      </c>
      <c r="AK63" s="4" t="str">
        <f t="shared" si="68"/>
        <v/>
      </c>
      <c r="AL63" s="4" t="str">
        <f t="shared" si="68"/>
        <v/>
      </c>
      <c r="AM63" s="4" t="str">
        <f t="shared" si="68"/>
        <v/>
      </c>
      <c r="AN63" s="4" t="str">
        <f t="shared" si="68"/>
        <v/>
      </c>
      <c r="AO63" s="4" t="str">
        <f t="shared" si="68"/>
        <v/>
      </c>
      <c r="AP63" s="4" t="str">
        <f t="shared" si="69"/>
        <v/>
      </c>
      <c r="AQ63" s="4" t="str">
        <f t="shared" si="69"/>
        <v/>
      </c>
      <c r="AR63" s="4" t="str">
        <f t="shared" si="69"/>
        <v/>
      </c>
      <c r="AS63" s="4" t="str">
        <f t="shared" si="69"/>
        <v/>
      </c>
      <c r="AT63" s="4" t="str">
        <f t="shared" si="69"/>
        <v/>
      </c>
      <c r="AU63" s="4" t="str">
        <f t="shared" si="69"/>
        <v/>
      </c>
      <c r="AV63" s="4" t="str">
        <f t="shared" si="69"/>
        <v/>
      </c>
      <c r="AW63" s="4" t="str">
        <f t="shared" si="69"/>
        <v/>
      </c>
      <c r="AX63" s="4"/>
      <c r="AY63" s="4" t="str">
        <f t="shared" si="70"/>
        <v/>
      </c>
      <c r="AZ63" s="4" t="str">
        <f t="shared" si="70"/>
        <v/>
      </c>
      <c r="BB63" s="4" t="str">
        <f t="shared" si="71"/>
        <v/>
      </c>
      <c r="BC63" s="4" t="str">
        <f t="shared" si="71"/>
        <v/>
      </c>
      <c r="BD63" s="4" t="str">
        <f t="shared" si="71"/>
        <v/>
      </c>
      <c r="BE63" s="4" t="str">
        <f t="shared" si="71"/>
        <v/>
      </c>
      <c r="BF63" s="4" t="str">
        <f t="shared" si="71"/>
        <v/>
      </c>
      <c r="BG63" s="4" t="str">
        <f t="shared" si="71"/>
        <v/>
      </c>
      <c r="BH63" s="4" t="str">
        <f t="shared" si="71"/>
        <v/>
      </c>
      <c r="BI63" s="4" t="str">
        <f t="shared" si="71"/>
        <v/>
      </c>
      <c r="BJ63" s="4" t="str">
        <f t="shared" si="71"/>
        <v/>
      </c>
      <c r="BK63" s="4" t="str">
        <f t="shared" si="71"/>
        <v/>
      </c>
      <c r="BL63" s="4" t="str">
        <f t="shared" si="71"/>
        <v/>
      </c>
      <c r="BM63" s="4" t="str">
        <f t="shared" si="71"/>
        <v/>
      </c>
      <c r="BN63" s="4" t="str">
        <f t="shared" si="71"/>
        <v/>
      </c>
      <c r="BO63" s="4" t="str">
        <f t="shared" si="71"/>
        <v/>
      </c>
      <c r="BP63" s="4" t="str">
        <f t="shared" si="71"/>
        <v/>
      </c>
      <c r="BQ63" s="4" t="str">
        <f t="shared" si="71"/>
        <v/>
      </c>
      <c r="BR63" s="4" t="str">
        <f t="shared" si="72"/>
        <v/>
      </c>
      <c r="BS63" s="4" t="str">
        <f t="shared" si="72"/>
        <v/>
      </c>
      <c r="BT63" s="4" t="str">
        <f t="shared" si="72"/>
        <v/>
      </c>
      <c r="BU63" s="4"/>
      <c r="BV63" s="4" t="str">
        <f t="shared" si="73"/>
        <v/>
      </c>
      <c r="BW63" s="4" t="str">
        <f t="shared" si="73"/>
        <v/>
      </c>
    </row>
    <row r="64" spans="1:75" hidden="1" x14ac:dyDescent="0.35">
      <c r="A64" t="s">
        <v>155</v>
      </c>
      <c r="B64" s="4"/>
      <c r="C64" s="4"/>
      <c r="D64" s="4"/>
      <c r="E64" s="6">
        <f t="shared" si="67"/>
        <v>0</v>
      </c>
      <c r="F64" s="4"/>
      <c r="G64" s="4"/>
      <c r="H64" s="4"/>
      <c r="I64" s="4"/>
      <c r="J64" s="4"/>
      <c r="K64" s="4"/>
      <c r="L64" s="4"/>
      <c r="M64" s="4"/>
      <c r="N64" s="4"/>
      <c r="O64" s="4"/>
      <c r="P64" s="4"/>
      <c r="Q64" s="4"/>
      <c r="R64" s="4"/>
      <c r="S64" s="4"/>
      <c r="T64" s="4"/>
      <c r="U64" s="4"/>
      <c r="V64" s="4"/>
      <c r="W64" s="4"/>
      <c r="X64" s="4"/>
      <c r="Y64" s="49"/>
      <c r="Z64" s="4"/>
      <c r="AA64" s="4"/>
      <c r="AB64" s="4"/>
      <c r="AC64" s="4"/>
      <c r="AE64" s="4" t="str">
        <f t="shared" si="68"/>
        <v/>
      </c>
      <c r="AF64" s="4" t="str">
        <f t="shared" si="68"/>
        <v/>
      </c>
      <c r="AG64" s="4" t="str">
        <f t="shared" si="68"/>
        <v/>
      </c>
      <c r="AH64" s="4" t="str">
        <f t="shared" si="68"/>
        <v/>
      </c>
      <c r="AI64" s="4" t="str">
        <f t="shared" si="68"/>
        <v/>
      </c>
      <c r="AJ64" s="4" t="str">
        <f t="shared" si="68"/>
        <v/>
      </c>
      <c r="AK64" s="4" t="str">
        <f t="shared" si="68"/>
        <v/>
      </c>
      <c r="AL64" s="4" t="str">
        <f t="shared" si="68"/>
        <v/>
      </c>
      <c r="AM64" s="4" t="str">
        <f t="shared" si="68"/>
        <v/>
      </c>
      <c r="AN64" s="4" t="str">
        <f t="shared" si="68"/>
        <v/>
      </c>
      <c r="AO64" s="4" t="str">
        <f t="shared" si="68"/>
        <v/>
      </c>
      <c r="AP64" s="4" t="str">
        <f t="shared" si="69"/>
        <v/>
      </c>
      <c r="AQ64" s="4" t="str">
        <f t="shared" si="69"/>
        <v/>
      </c>
      <c r="AR64" s="4" t="str">
        <f t="shared" si="69"/>
        <v/>
      </c>
      <c r="AS64" s="4" t="str">
        <f t="shared" si="69"/>
        <v/>
      </c>
      <c r="AT64" s="4" t="str">
        <f t="shared" si="69"/>
        <v/>
      </c>
      <c r="AU64" s="4" t="str">
        <f t="shared" si="69"/>
        <v/>
      </c>
      <c r="AV64" s="4" t="str">
        <f t="shared" si="69"/>
        <v/>
      </c>
      <c r="AW64" s="4" t="str">
        <f t="shared" si="69"/>
        <v/>
      </c>
      <c r="AX64" s="4"/>
      <c r="AY64" s="4" t="str">
        <f t="shared" si="70"/>
        <v/>
      </c>
      <c r="AZ64" s="4" t="str">
        <f t="shared" si="70"/>
        <v/>
      </c>
      <c r="BB64" s="4" t="str">
        <f t="shared" si="71"/>
        <v/>
      </c>
      <c r="BC64" s="4" t="str">
        <f t="shared" si="71"/>
        <v/>
      </c>
      <c r="BD64" s="4" t="str">
        <f t="shared" si="71"/>
        <v/>
      </c>
      <c r="BE64" s="4" t="str">
        <f t="shared" si="71"/>
        <v/>
      </c>
      <c r="BF64" s="4" t="str">
        <f t="shared" si="71"/>
        <v/>
      </c>
      <c r="BG64" s="4" t="str">
        <f t="shared" si="71"/>
        <v/>
      </c>
      <c r="BH64" s="4" t="str">
        <f t="shared" si="71"/>
        <v/>
      </c>
      <c r="BI64" s="4" t="str">
        <f t="shared" si="71"/>
        <v/>
      </c>
      <c r="BJ64" s="4" t="str">
        <f t="shared" si="71"/>
        <v/>
      </c>
      <c r="BK64" s="4" t="str">
        <f t="shared" si="71"/>
        <v/>
      </c>
      <c r="BL64" s="4" t="str">
        <f t="shared" si="71"/>
        <v/>
      </c>
      <c r="BM64" s="4" t="str">
        <f t="shared" si="71"/>
        <v/>
      </c>
      <c r="BN64" s="4" t="str">
        <f t="shared" si="71"/>
        <v/>
      </c>
      <c r="BO64" s="4" t="str">
        <f t="shared" si="71"/>
        <v/>
      </c>
      <c r="BP64" s="4" t="str">
        <f t="shared" si="71"/>
        <v/>
      </c>
      <c r="BQ64" s="4" t="str">
        <f t="shared" si="71"/>
        <v/>
      </c>
      <c r="BR64" s="4" t="str">
        <f t="shared" si="72"/>
        <v/>
      </c>
      <c r="BS64" s="4" t="str">
        <f t="shared" si="72"/>
        <v/>
      </c>
      <c r="BT64" s="4" t="str">
        <f t="shared" si="72"/>
        <v/>
      </c>
      <c r="BU64" s="4"/>
      <c r="BV64" s="4" t="str">
        <f t="shared" si="73"/>
        <v/>
      </c>
      <c r="BW64" s="4" t="str">
        <f t="shared" si="73"/>
        <v/>
      </c>
    </row>
    <row r="65" spans="1:75" hidden="1" x14ac:dyDescent="0.35">
      <c r="A65" t="s">
        <v>156</v>
      </c>
      <c r="B65" s="4"/>
      <c r="C65" s="4"/>
      <c r="D65" s="4"/>
      <c r="E65" s="6">
        <f t="shared" si="67"/>
        <v>0</v>
      </c>
      <c r="F65" s="4"/>
      <c r="G65" s="4"/>
      <c r="H65" s="4"/>
      <c r="I65" s="4"/>
      <c r="J65" s="4"/>
      <c r="K65" s="4"/>
      <c r="L65" s="4"/>
      <c r="M65" s="4"/>
      <c r="N65" s="4"/>
      <c r="O65" s="4"/>
      <c r="P65" s="4"/>
      <c r="Q65" s="4"/>
      <c r="R65" s="4"/>
      <c r="S65" s="4"/>
      <c r="T65" s="4"/>
      <c r="U65" s="4"/>
      <c r="V65" s="4"/>
      <c r="W65" s="4"/>
      <c r="X65" s="4"/>
      <c r="Y65" s="4"/>
      <c r="Z65" s="4"/>
      <c r="AA65" s="4"/>
      <c r="AB65" s="4"/>
      <c r="AC65" s="4"/>
      <c r="AE65" s="4"/>
      <c r="AF65" s="4"/>
      <c r="AG65" s="4"/>
      <c r="AH65" s="4"/>
      <c r="AI65" s="4"/>
      <c r="AJ65" s="4"/>
      <c r="AK65" s="4"/>
      <c r="AL65" s="4"/>
      <c r="AM65" s="4"/>
      <c r="AN65" s="4"/>
      <c r="AO65" s="4"/>
      <c r="AP65" s="4" t="str">
        <f t="shared" si="69"/>
        <v/>
      </c>
      <c r="AQ65" s="4" t="str">
        <f t="shared" si="69"/>
        <v/>
      </c>
      <c r="AR65" s="4" t="str">
        <f t="shared" si="69"/>
        <v/>
      </c>
      <c r="AS65" s="4" t="str">
        <f t="shared" si="69"/>
        <v/>
      </c>
      <c r="AT65" s="4" t="str">
        <f t="shared" si="69"/>
        <v/>
      </c>
      <c r="AU65" s="4" t="str">
        <f t="shared" si="69"/>
        <v/>
      </c>
      <c r="AV65" s="4" t="str">
        <f t="shared" si="69"/>
        <v/>
      </c>
      <c r="AW65" s="4" t="str">
        <f t="shared" si="69"/>
        <v/>
      </c>
      <c r="AX65" s="4"/>
      <c r="AY65" s="4"/>
      <c r="AZ65" s="4"/>
      <c r="BB65" s="4"/>
      <c r="BC65" s="4"/>
      <c r="BD65" s="4"/>
      <c r="BE65" s="4"/>
      <c r="BF65" s="4"/>
      <c r="BG65" s="4"/>
      <c r="BH65" s="4"/>
      <c r="BI65" s="4"/>
      <c r="BJ65" s="4"/>
      <c r="BK65" s="4"/>
      <c r="BL65" s="4"/>
      <c r="BM65" s="4"/>
      <c r="BN65" s="4"/>
      <c r="BO65" s="4"/>
      <c r="BP65" s="4"/>
      <c r="BQ65" s="4"/>
      <c r="BR65" s="4"/>
      <c r="BS65" s="4"/>
      <c r="BT65" s="4"/>
      <c r="BU65" s="4"/>
      <c r="BV65" s="4"/>
      <c r="BW65" s="4"/>
    </row>
    <row r="66" spans="1:75" hidden="1" x14ac:dyDescent="0.35">
      <c r="A66" t="s">
        <v>157</v>
      </c>
      <c r="B66" s="4"/>
      <c r="C66" s="4"/>
      <c r="D66" s="4"/>
      <c r="E66" s="6">
        <f t="shared" si="67"/>
        <v>0</v>
      </c>
      <c r="F66" s="4"/>
      <c r="G66" s="4"/>
      <c r="H66" s="4"/>
      <c r="I66" s="4"/>
      <c r="J66" s="4"/>
      <c r="K66" s="4"/>
      <c r="L66" s="4"/>
      <c r="M66" s="4"/>
      <c r="N66" s="4"/>
      <c r="O66" s="4"/>
      <c r="P66" s="4"/>
      <c r="Q66" s="4"/>
      <c r="R66" s="4"/>
      <c r="S66" s="4"/>
      <c r="T66" s="4"/>
      <c r="U66" s="4"/>
      <c r="V66" s="4"/>
      <c r="W66" s="4"/>
      <c r="X66" s="4"/>
      <c r="Y66" s="4"/>
      <c r="Z66" s="4"/>
      <c r="AA66" s="4"/>
      <c r="AB66" s="4"/>
      <c r="AC66" s="4"/>
      <c r="AE66" s="4"/>
      <c r="AF66" s="4"/>
      <c r="AG66" s="4"/>
      <c r="AH66" s="4"/>
      <c r="AI66" s="4"/>
      <c r="AJ66" s="4"/>
      <c r="AK66" s="4"/>
      <c r="AL66" s="4"/>
      <c r="AM66" s="4"/>
      <c r="AN66" s="4"/>
      <c r="AO66" s="4"/>
      <c r="AP66" s="4" t="str">
        <f t="shared" si="69"/>
        <v/>
      </c>
      <c r="AQ66" s="4" t="str">
        <f t="shared" si="69"/>
        <v/>
      </c>
      <c r="AR66" s="4" t="str">
        <f t="shared" si="69"/>
        <v/>
      </c>
      <c r="AS66" s="4" t="str">
        <f t="shared" si="69"/>
        <v/>
      </c>
      <c r="AT66" s="4" t="str">
        <f t="shared" si="69"/>
        <v/>
      </c>
      <c r="AU66" s="4" t="str">
        <f t="shared" si="69"/>
        <v/>
      </c>
      <c r="AV66" s="4" t="str">
        <f t="shared" si="69"/>
        <v/>
      </c>
      <c r="AW66" s="4" t="str">
        <f t="shared" si="69"/>
        <v/>
      </c>
      <c r="AX66" s="4"/>
      <c r="AY66" s="4"/>
      <c r="AZ66" s="4"/>
      <c r="BB66" s="4"/>
      <c r="BC66" s="4"/>
      <c r="BD66" s="4"/>
      <c r="BE66" s="4"/>
      <c r="BF66" s="4"/>
      <c r="BG66" s="4"/>
      <c r="BH66" s="4"/>
      <c r="BI66" s="4"/>
      <c r="BJ66" s="4"/>
      <c r="BK66" s="4"/>
      <c r="BL66" s="4"/>
      <c r="BM66" s="4"/>
      <c r="BN66" s="4"/>
      <c r="BO66" s="4"/>
      <c r="BP66" s="4"/>
      <c r="BQ66" s="4"/>
      <c r="BR66" s="4"/>
      <c r="BS66" s="4"/>
      <c r="BT66" s="4"/>
      <c r="BU66" s="4"/>
      <c r="BV66" s="4"/>
      <c r="BW66" s="4"/>
    </row>
    <row r="67" spans="1:75" hidden="1" x14ac:dyDescent="0.35">
      <c r="A67" t="s">
        <v>158</v>
      </c>
      <c r="B67" s="4"/>
      <c r="C67" s="4"/>
      <c r="D67" s="4"/>
      <c r="E67" s="6">
        <f t="shared" si="67"/>
        <v>0</v>
      </c>
      <c r="F67" s="4"/>
      <c r="G67" s="4"/>
      <c r="H67" s="4"/>
      <c r="I67" s="4"/>
      <c r="J67" s="4"/>
      <c r="K67" s="4"/>
      <c r="L67" s="4"/>
      <c r="M67" s="4"/>
      <c r="N67" s="4"/>
      <c r="O67" s="4"/>
      <c r="P67" s="4"/>
      <c r="Q67" s="4"/>
      <c r="R67" s="4"/>
      <c r="S67" s="4"/>
      <c r="T67" s="4"/>
      <c r="U67" s="4"/>
      <c r="V67" s="4"/>
      <c r="W67" s="4"/>
      <c r="X67" s="4"/>
      <c r="Y67" s="4"/>
      <c r="Z67" s="4"/>
      <c r="AA67" s="4"/>
      <c r="AB67" s="4"/>
      <c r="AC67" s="4"/>
      <c r="AE67" s="4"/>
      <c r="AF67" s="4"/>
      <c r="AG67" s="4"/>
      <c r="AH67" s="4"/>
      <c r="AI67" s="4"/>
      <c r="AJ67" s="4"/>
      <c r="AK67" s="4"/>
      <c r="AL67" s="4"/>
      <c r="AM67" s="4"/>
      <c r="AN67" s="4"/>
      <c r="AO67" s="4"/>
      <c r="AP67" s="4" t="str">
        <f t="shared" si="69"/>
        <v/>
      </c>
      <c r="AQ67" s="4" t="str">
        <f t="shared" si="69"/>
        <v/>
      </c>
      <c r="AR67" s="4" t="str">
        <f t="shared" si="69"/>
        <v/>
      </c>
      <c r="AS67" s="4" t="str">
        <f t="shared" si="69"/>
        <v/>
      </c>
      <c r="AT67" s="4" t="str">
        <f t="shared" si="69"/>
        <v/>
      </c>
      <c r="AU67" s="4" t="str">
        <f t="shared" si="69"/>
        <v/>
      </c>
      <c r="AV67" s="4" t="str">
        <f t="shared" si="69"/>
        <v/>
      </c>
      <c r="AW67" s="4" t="str">
        <f t="shared" si="69"/>
        <v/>
      </c>
      <c r="AX67" s="4"/>
      <c r="AY67" s="4"/>
      <c r="AZ67" s="4"/>
      <c r="BB67" s="4"/>
      <c r="BC67" s="4"/>
      <c r="BD67" s="4"/>
      <c r="BE67" s="4"/>
      <c r="BF67" s="4"/>
      <c r="BG67" s="4"/>
      <c r="BH67" s="4"/>
      <c r="BI67" s="4"/>
      <c r="BJ67" s="4"/>
      <c r="BK67" s="4"/>
      <c r="BL67" s="4"/>
      <c r="BM67" s="4"/>
      <c r="BN67" s="4"/>
      <c r="BO67" s="4"/>
      <c r="BP67" s="4"/>
      <c r="BQ67" s="4"/>
      <c r="BR67" s="4"/>
      <c r="BS67" s="4"/>
      <c r="BT67" s="4"/>
      <c r="BU67" s="4"/>
      <c r="BV67" s="4"/>
      <c r="BW67" s="4"/>
    </row>
    <row r="68" spans="1:75" hidden="1" x14ac:dyDescent="0.35">
      <c r="A68" t="s">
        <v>159</v>
      </c>
      <c r="B68" s="4"/>
      <c r="C68" s="4"/>
      <c r="D68" s="4"/>
      <c r="E68" s="6">
        <f t="shared" si="67"/>
        <v>0</v>
      </c>
      <c r="F68" s="4"/>
      <c r="G68" s="4"/>
      <c r="H68" s="4"/>
      <c r="I68" s="4"/>
      <c r="J68" s="4"/>
      <c r="K68" s="4"/>
      <c r="L68" s="4"/>
      <c r="M68" s="4"/>
      <c r="N68" s="4"/>
      <c r="O68" s="4"/>
      <c r="P68" s="4"/>
      <c r="Q68" s="4"/>
      <c r="R68" s="4"/>
      <c r="S68" s="4"/>
      <c r="T68" s="4"/>
      <c r="U68" s="4"/>
      <c r="V68" s="4"/>
      <c r="W68" s="4"/>
      <c r="X68" s="4"/>
      <c r="Y68" s="4"/>
      <c r="Z68" s="4"/>
      <c r="AA68" s="4"/>
      <c r="AB68" s="4"/>
      <c r="AC68" s="4"/>
      <c r="AE68" s="4"/>
      <c r="AF68" s="4"/>
      <c r="AG68" s="4"/>
      <c r="AH68" s="4"/>
      <c r="AI68" s="4"/>
      <c r="AJ68" s="4"/>
      <c r="AK68" s="4"/>
      <c r="AL68" s="4"/>
      <c r="AM68" s="4"/>
      <c r="AN68" s="4"/>
      <c r="AO68" s="4"/>
      <c r="AP68" s="4" t="str">
        <f t="shared" si="69"/>
        <v/>
      </c>
      <c r="AQ68" s="4" t="str">
        <f t="shared" si="69"/>
        <v/>
      </c>
      <c r="AR68" s="4" t="str">
        <f t="shared" si="69"/>
        <v/>
      </c>
      <c r="AS68" s="4" t="str">
        <f t="shared" si="69"/>
        <v/>
      </c>
      <c r="AT68" s="4" t="str">
        <f t="shared" si="69"/>
        <v/>
      </c>
      <c r="AU68" s="4" t="str">
        <f t="shared" si="69"/>
        <v/>
      </c>
      <c r="AV68" s="4" t="str">
        <f t="shared" si="69"/>
        <v/>
      </c>
      <c r="AW68" s="4" t="str">
        <f t="shared" si="69"/>
        <v/>
      </c>
      <c r="AX68" s="4"/>
      <c r="AY68" s="4"/>
      <c r="AZ68" s="4"/>
      <c r="BB68" s="4"/>
      <c r="BC68" s="4"/>
      <c r="BD68" s="4"/>
      <c r="BE68" s="4"/>
      <c r="BF68" s="4"/>
      <c r="BG68" s="4"/>
      <c r="BH68" s="4"/>
      <c r="BI68" s="4"/>
      <c r="BJ68" s="4"/>
      <c r="BK68" s="4"/>
      <c r="BL68" s="4"/>
      <c r="BM68" s="4"/>
      <c r="BN68" s="4"/>
      <c r="BO68" s="4"/>
      <c r="BP68" s="4"/>
      <c r="BQ68" s="4"/>
      <c r="BR68" s="4"/>
      <c r="BS68" s="4"/>
      <c r="BT68" s="4"/>
      <c r="BU68" s="4"/>
      <c r="BV68" s="4"/>
      <c r="BW68" s="4"/>
    </row>
    <row r="69" spans="1:75" hidden="1" x14ac:dyDescent="0.35">
      <c r="A69" t="s">
        <v>160</v>
      </c>
      <c r="B69" s="4"/>
      <c r="C69" s="4"/>
      <c r="D69" s="4"/>
      <c r="E69" s="6">
        <f t="shared" si="67"/>
        <v>0</v>
      </c>
      <c r="F69" s="4"/>
      <c r="G69" s="4"/>
      <c r="H69" s="4"/>
      <c r="I69" s="4"/>
      <c r="J69" s="4"/>
      <c r="K69" s="4"/>
      <c r="L69" s="4"/>
      <c r="M69" s="4"/>
      <c r="N69" s="4"/>
      <c r="O69" s="4"/>
      <c r="P69" s="4"/>
      <c r="Q69" s="4"/>
      <c r="R69" s="4"/>
      <c r="S69" s="4"/>
      <c r="T69" s="4"/>
      <c r="U69" s="4"/>
      <c r="V69" s="4"/>
      <c r="W69" s="4"/>
      <c r="X69" s="4"/>
      <c r="Y69" s="4"/>
      <c r="Z69" s="4"/>
      <c r="AA69" s="4"/>
      <c r="AB69" s="4"/>
      <c r="AC69" s="4"/>
      <c r="AE69" s="4"/>
      <c r="AF69" s="4"/>
      <c r="AG69" s="4"/>
      <c r="AH69" s="4"/>
      <c r="AI69" s="4"/>
      <c r="AJ69" s="4"/>
      <c r="AK69" s="4"/>
      <c r="AL69" s="4"/>
      <c r="AM69" s="4"/>
      <c r="AN69" s="4"/>
      <c r="AO69" s="4"/>
      <c r="AP69" s="4"/>
      <c r="AQ69" s="4"/>
      <c r="AR69" s="4"/>
      <c r="AS69" s="4"/>
      <c r="AT69" s="4"/>
      <c r="AU69" s="4"/>
      <c r="AV69" s="4"/>
      <c r="AW69" s="4"/>
      <c r="AX69" s="4"/>
      <c r="AY69" s="4"/>
      <c r="AZ69" s="4"/>
      <c r="BB69" s="4"/>
      <c r="BC69" s="4"/>
      <c r="BD69" s="4"/>
      <c r="BE69" s="4"/>
      <c r="BF69" s="4"/>
      <c r="BG69" s="4"/>
      <c r="BH69" s="4"/>
      <c r="BI69" s="4"/>
      <c r="BJ69" s="4"/>
      <c r="BK69" s="4"/>
      <c r="BL69" s="4"/>
      <c r="BM69" s="4"/>
      <c r="BN69" s="4"/>
      <c r="BO69" s="4"/>
      <c r="BP69" s="4"/>
      <c r="BQ69" s="4"/>
      <c r="BR69" s="4"/>
      <c r="BS69" s="4"/>
      <c r="BT69" s="4"/>
      <c r="BU69" s="4"/>
      <c r="BV69" s="4"/>
      <c r="BW69" s="4"/>
    </row>
    <row r="70" spans="1:75" hidden="1" x14ac:dyDescent="0.35">
      <c r="A70" t="s">
        <v>161</v>
      </c>
      <c r="B70" s="4"/>
      <c r="C70" s="4"/>
      <c r="D70" s="4"/>
      <c r="E70" s="6">
        <f t="shared" si="67"/>
        <v>0</v>
      </c>
      <c r="F70" s="4"/>
      <c r="G70" s="4"/>
      <c r="H70" s="4"/>
      <c r="I70" s="4"/>
      <c r="J70" s="4"/>
      <c r="K70" s="4"/>
      <c r="L70" s="4"/>
      <c r="M70" s="4"/>
      <c r="N70" s="4"/>
      <c r="O70" s="4"/>
      <c r="P70" s="4"/>
      <c r="Q70" s="4"/>
      <c r="R70" s="4"/>
      <c r="S70" s="4"/>
      <c r="T70" s="4"/>
      <c r="U70" s="4"/>
      <c r="V70" s="4"/>
      <c r="W70" s="4"/>
      <c r="X70" s="4"/>
      <c r="Y70" s="4"/>
      <c r="Z70" s="4"/>
      <c r="AA70" s="4"/>
      <c r="AB70" s="4"/>
      <c r="AC70" s="4"/>
      <c r="AE70" s="4"/>
      <c r="AF70" s="4"/>
      <c r="AG70" s="4"/>
      <c r="AH70" s="4"/>
      <c r="AI70" s="4"/>
      <c r="AJ70" s="4"/>
      <c r="AK70" s="4"/>
      <c r="AL70" s="4"/>
      <c r="AM70" s="4"/>
      <c r="AN70" s="4"/>
      <c r="AO70" s="4"/>
      <c r="AP70" s="4"/>
      <c r="AQ70" s="4"/>
      <c r="AR70" s="4"/>
      <c r="AS70" s="4"/>
      <c r="AT70" s="4"/>
      <c r="AU70" s="4"/>
      <c r="AV70" s="4"/>
      <c r="AW70" s="4"/>
      <c r="AX70" s="4"/>
      <c r="AY70" s="4"/>
      <c r="AZ70" s="4"/>
      <c r="BB70" s="4"/>
      <c r="BC70" s="4"/>
      <c r="BD70" s="4"/>
      <c r="BE70" s="4"/>
      <c r="BF70" s="4"/>
      <c r="BG70" s="4"/>
      <c r="BH70" s="4"/>
      <c r="BI70" s="4"/>
      <c r="BJ70" s="4"/>
      <c r="BK70" s="4"/>
      <c r="BL70" s="4"/>
      <c r="BM70" s="4"/>
      <c r="BN70" s="4"/>
      <c r="BO70" s="4"/>
      <c r="BP70" s="4"/>
      <c r="BQ70" s="4"/>
      <c r="BR70" s="4"/>
      <c r="BS70" s="4"/>
      <c r="BT70" s="4"/>
      <c r="BU70" s="4"/>
      <c r="BV70" s="4"/>
      <c r="BW70" s="4"/>
    </row>
    <row r="71" spans="1:75" hidden="1" x14ac:dyDescent="0.35">
      <c r="A71" t="s">
        <v>162</v>
      </c>
      <c r="B71" s="4"/>
      <c r="C71" s="4"/>
      <c r="D71" s="4"/>
      <c r="E71" s="6">
        <f t="shared" si="67"/>
        <v>0</v>
      </c>
      <c r="F71" s="4"/>
      <c r="G71" s="4"/>
      <c r="H71" s="4"/>
      <c r="I71" s="4"/>
      <c r="J71" s="4"/>
      <c r="K71" s="4"/>
      <c r="L71" s="4"/>
      <c r="M71" s="4"/>
      <c r="N71" s="4"/>
      <c r="O71" s="4"/>
      <c r="P71" s="4"/>
      <c r="Q71" s="4"/>
      <c r="R71" s="4"/>
      <c r="S71" s="4"/>
      <c r="T71" s="4"/>
      <c r="U71" s="4"/>
      <c r="V71" s="4"/>
      <c r="W71" s="4"/>
      <c r="X71" s="4"/>
      <c r="Y71" s="4"/>
      <c r="Z71" s="4"/>
      <c r="AA71" s="4"/>
      <c r="AB71" s="4"/>
      <c r="AC71" s="4"/>
      <c r="AE71" s="4"/>
      <c r="AF71" s="4"/>
      <c r="AG71" s="4"/>
      <c r="AH71" s="4"/>
      <c r="AI71" s="4"/>
      <c r="AJ71" s="4"/>
      <c r="AK71" s="4"/>
      <c r="AL71" s="4"/>
      <c r="AM71" s="4"/>
      <c r="AN71" s="4"/>
      <c r="AO71" s="4"/>
      <c r="AP71" s="4"/>
      <c r="AQ71" s="4"/>
      <c r="AR71" s="4"/>
      <c r="AS71" s="4"/>
      <c r="AT71" s="4"/>
      <c r="AU71" s="4"/>
      <c r="AV71" s="4"/>
      <c r="AW71" s="4"/>
      <c r="AX71" s="4"/>
      <c r="AY71" s="4"/>
      <c r="AZ71" s="4"/>
      <c r="BB71" s="4"/>
      <c r="BC71" s="4"/>
      <c r="BD71" s="4"/>
      <c r="BE71" s="4"/>
      <c r="BF71" s="4"/>
      <c r="BG71" s="4"/>
      <c r="BH71" s="4"/>
      <c r="BI71" s="4"/>
      <c r="BJ71" s="4"/>
      <c r="BK71" s="4"/>
      <c r="BL71" s="4"/>
      <c r="BM71" s="4"/>
      <c r="BN71" s="4"/>
      <c r="BO71" s="4"/>
      <c r="BP71" s="4"/>
      <c r="BQ71" s="4"/>
      <c r="BR71" s="4"/>
      <c r="BS71" s="4"/>
      <c r="BT71" s="4"/>
      <c r="BU71" s="4"/>
      <c r="BV71" s="4"/>
      <c r="BW71" s="4"/>
    </row>
    <row r="72" spans="1:75" hidden="1" x14ac:dyDescent="0.35">
      <c r="A72" t="s">
        <v>163</v>
      </c>
      <c r="B72" s="4"/>
      <c r="C72" s="4"/>
      <c r="D72" s="4"/>
      <c r="E72" s="6">
        <f t="shared" si="67"/>
        <v>0</v>
      </c>
      <c r="F72" s="4"/>
      <c r="G72" s="4"/>
      <c r="H72" s="4"/>
      <c r="I72" s="4"/>
      <c r="J72" s="4"/>
      <c r="K72" s="4"/>
      <c r="L72" s="4"/>
      <c r="M72" s="4"/>
      <c r="N72" s="4"/>
      <c r="O72" s="4"/>
      <c r="P72" s="4"/>
      <c r="Q72" s="4"/>
      <c r="R72" s="4"/>
      <c r="S72" s="4"/>
      <c r="T72" s="4"/>
      <c r="U72" s="4"/>
      <c r="V72" s="4"/>
      <c r="W72" s="4"/>
      <c r="X72" s="4"/>
      <c r="Y72" s="4"/>
      <c r="Z72" s="4"/>
      <c r="AA72" s="4"/>
      <c r="AB72" s="4"/>
      <c r="AC72" s="4"/>
      <c r="AE72" s="4"/>
      <c r="AF72" s="4"/>
      <c r="AG72" s="4"/>
      <c r="AH72" s="4"/>
      <c r="AI72" s="4"/>
      <c r="AJ72" s="4"/>
      <c r="AK72" s="4"/>
      <c r="AL72" s="4"/>
      <c r="AM72" s="4"/>
      <c r="AN72" s="4"/>
      <c r="AO72" s="4"/>
      <c r="AP72" s="4"/>
      <c r="AQ72" s="4"/>
      <c r="AR72" s="4"/>
      <c r="AS72" s="4"/>
      <c r="AT72" s="4"/>
      <c r="AU72" s="4"/>
      <c r="AV72" s="4"/>
      <c r="AW72" s="4"/>
      <c r="AX72" s="4"/>
      <c r="AY72" s="4"/>
      <c r="AZ72" s="4"/>
      <c r="BB72" s="4"/>
      <c r="BC72" s="4"/>
      <c r="BD72" s="4"/>
      <c r="BE72" s="4"/>
      <c r="BF72" s="4"/>
      <c r="BG72" s="4"/>
      <c r="BH72" s="4"/>
      <c r="BI72" s="4"/>
      <c r="BJ72" s="4"/>
      <c r="BK72" s="4"/>
      <c r="BL72" s="4"/>
      <c r="BM72" s="4"/>
      <c r="BN72" s="4"/>
      <c r="BO72" s="4"/>
      <c r="BP72" s="4"/>
      <c r="BQ72" s="4"/>
      <c r="BR72" s="4"/>
      <c r="BS72" s="4"/>
      <c r="BT72" s="4"/>
      <c r="BU72" s="4"/>
      <c r="BV72" s="4"/>
      <c r="BW72" s="4"/>
    </row>
    <row r="73" spans="1:75" hidden="1" x14ac:dyDescent="0.35">
      <c r="A73" t="s">
        <v>164</v>
      </c>
      <c r="B73" s="4"/>
      <c r="C73" s="4"/>
      <c r="D73" s="4"/>
      <c r="E73" s="6">
        <f t="shared" si="67"/>
        <v>0</v>
      </c>
      <c r="F73" s="4"/>
      <c r="G73" s="4"/>
      <c r="H73" s="4"/>
      <c r="I73" s="4"/>
      <c r="J73" s="4"/>
      <c r="K73" s="4"/>
      <c r="L73" s="4"/>
      <c r="M73" s="4"/>
      <c r="N73" s="4"/>
      <c r="O73" s="4"/>
      <c r="P73" s="4"/>
      <c r="Q73" s="4"/>
      <c r="R73" s="4"/>
      <c r="S73" s="4"/>
      <c r="T73" s="4"/>
      <c r="U73" s="4"/>
      <c r="V73" s="4"/>
      <c r="W73" s="4"/>
      <c r="X73" s="4"/>
      <c r="Y73" s="4"/>
      <c r="Z73" s="4"/>
      <c r="AA73" s="4"/>
      <c r="AB73" s="4"/>
      <c r="AC73" s="4"/>
      <c r="AE73" s="4"/>
      <c r="AF73" s="4"/>
      <c r="AG73" s="4"/>
      <c r="AH73" s="4"/>
      <c r="AI73" s="4"/>
      <c r="AJ73" s="4"/>
      <c r="AK73" s="4"/>
      <c r="AL73" s="4"/>
      <c r="AM73" s="4"/>
      <c r="AN73" s="4"/>
      <c r="AO73" s="4"/>
      <c r="AP73" s="4"/>
      <c r="AQ73" s="4"/>
      <c r="AR73" s="4"/>
      <c r="AS73" s="4"/>
      <c r="AT73" s="4"/>
      <c r="AU73" s="4"/>
      <c r="AV73" s="4"/>
      <c r="AW73" s="4"/>
      <c r="AX73" s="4"/>
      <c r="AY73" s="4"/>
      <c r="AZ73" s="4"/>
      <c r="BB73" s="4"/>
      <c r="BC73" s="4"/>
      <c r="BD73" s="4"/>
      <c r="BE73" s="4"/>
      <c r="BF73" s="4"/>
      <c r="BG73" s="4"/>
      <c r="BH73" s="4"/>
      <c r="BI73" s="4"/>
      <c r="BJ73" s="4"/>
      <c r="BK73" s="4"/>
      <c r="BL73" s="4"/>
      <c r="BM73" s="4"/>
      <c r="BN73" s="4"/>
      <c r="BO73" s="4"/>
      <c r="BP73" s="4"/>
      <c r="BQ73" s="4"/>
      <c r="BR73" s="4"/>
      <c r="BS73" s="4"/>
      <c r="BT73" s="4"/>
      <c r="BU73" s="4"/>
      <c r="BV73" s="4"/>
      <c r="BW73" s="4"/>
    </row>
    <row r="74" spans="1:75" hidden="1" x14ac:dyDescent="0.35">
      <c r="A74" t="s">
        <v>165</v>
      </c>
      <c r="B74" s="4"/>
      <c r="C74" s="4"/>
      <c r="D74" s="4"/>
      <c r="E74" s="6">
        <f t="shared" si="67"/>
        <v>0</v>
      </c>
      <c r="F74" s="4"/>
      <c r="G74" s="4"/>
      <c r="H74" s="4"/>
      <c r="I74" s="4"/>
      <c r="J74" s="4"/>
      <c r="K74" s="4"/>
      <c r="L74" s="4"/>
      <c r="M74" s="4"/>
      <c r="N74" s="4"/>
      <c r="O74" s="4"/>
      <c r="P74" s="4"/>
      <c r="Q74" s="4"/>
      <c r="R74" s="4"/>
      <c r="S74" s="4"/>
      <c r="T74" s="4"/>
      <c r="U74" s="4"/>
      <c r="V74" s="4"/>
      <c r="W74" s="4"/>
      <c r="X74" s="4"/>
      <c r="Y74" s="4"/>
      <c r="Z74" s="4"/>
      <c r="AA74" s="4"/>
      <c r="AB74" s="4"/>
      <c r="AC74" s="4"/>
      <c r="AE74" s="4"/>
      <c r="AF74" s="4"/>
      <c r="AG74" s="4"/>
      <c r="AH74" s="4"/>
      <c r="AI74" s="4"/>
      <c r="AJ74" s="4"/>
      <c r="AK74" s="4"/>
      <c r="AL74" s="4"/>
      <c r="AM74" s="4"/>
      <c r="AN74" s="4"/>
      <c r="AO74" s="4"/>
      <c r="AP74" s="4"/>
      <c r="AQ74" s="4"/>
      <c r="AR74" s="4"/>
      <c r="AS74" s="4"/>
      <c r="AT74" s="4"/>
      <c r="AU74" s="4"/>
      <c r="AV74" s="4"/>
      <c r="AW74" s="4"/>
      <c r="AX74" s="4"/>
      <c r="AY74" s="4"/>
      <c r="AZ74" s="4"/>
      <c r="BB74" s="4"/>
      <c r="BC74" s="4"/>
      <c r="BD74" s="4"/>
      <c r="BE74" s="4"/>
      <c r="BF74" s="4"/>
      <c r="BG74" s="4"/>
      <c r="BH74" s="4"/>
      <c r="BI74" s="4"/>
      <c r="BJ74" s="4"/>
      <c r="BK74" s="4"/>
      <c r="BL74" s="4"/>
      <c r="BM74" s="4"/>
      <c r="BN74" s="4"/>
      <c r="BO74" s="4"/>
      <c r="BP74" s="4"/>
      <c r="BQ74" s="4"/>
      <c r="BR74" s="4"/>
      <c r="BS74" s="4"/>
      <c r="BT74" s="4"/>
      <c r="BU74" s="4"/>
      <c r="BV74" s="4"/>
      <c r="BW74" s="4"/>
    </row>
    <row r="76" spans="1:75" x14ac:dyDescent="0.35">
      <c r="B76" s="1" t="s">
        <v>166</v>
      </c>
    </row>
    <row r="77" spans="1:75" x14ac:dyDescent="0.35">
      <c r="B77" s="122" t="s">
        <v>1448</v>
      </c>
      <c r="G77" s="106" t="s">
        <v>167</v>
      </c>
      <c r="H77" s="106"/>
      <c r="I77" s="106"/>
      <c r="J77" s="106"/>
      <c r="K77" s="106"/>
      <c r="L77" s="106"/>
      <c r="M77" s="106"/>
      <c r="N77" s="106"/>
      <c r="O77" s="106"/>
      <c r="P77" s="106"/>
      <c r="Q77" s="106"/>
      <c r="R77" s="106"/>
      <c r="S77" s="106"/>
      <c r="T77" s="106"/>
      <c r="U77" s="106"/>
      <c r="V77" s="106"/>
      <c r="W77" s="106"/>
      <c r="X77" s="106"/>
      <c r="Y77" s="106"/>
      <c r="Z77" s="106"/>
      <c r="AA77" s="106"/>
      <c r="AB77" s="106"/>
      <c r="AC77" s="106"/>
    </row>
    <row r="78" spans="1:75" x14ac:dyDescent="0.35">
      <c r="B78" s="123"/>
      <c r="G78" s="107" t="str">
        <f>_xlfn.CONCAT(C4,", ",C6)</f>
        <v>AUD, thousands</v>
      </c>
      <c r="H78" s="108"/>
      <c r="I78" s="108"/>
      <c r="J78" s="108"/>
      <c r="K78" s="108"/>
      <c r="L78" s="108"/>
      <c r="M78" s="108"/>
      <c r="N78" s="108"/>
      <c r="O78" s="108"/>
      <c r="P78" s="108"/>
      <c r="Q78" s="108"/>
      <c r="R78" s="108"/>
      <c r="S78" s="108"/>
      <c r="T78" s="108"/>
      <c r="U78" s="108"/>
      <c r="V78" s="108"/>
      <c r="W78" s="108"/>
      <c r="X78" s="108"/>
      <c r="Y78" s="108"/>
      <c r="Z78" s="108"/>
      <c r="AA78" s="108"/>
      <c r="AB78" s="108"/>
      <c r="AC78" s="108"/>
    </row>
    <row r="79" spans="1:75" x14ac:dyDescent="0.35">
      <c r="B79" s="124"/>
      <c r="G79" s="33" t="str">
        <f>Lists!$A$2</f>
        <v>Social insurance benefits (271)</v>
      </c>
      <c r="H79" s="30">
        <f>SUMIF($F$10:$F$53,$G79,H$10:H$53)</f>
        <v>0</v>
      </c>
      <c r="I79" s="30">
        <f t="shared" ref="I79:AC81" si="74">SUMIF($F$10:$F$53,$G79,I$10:I$53)</f>
        <v>0</v>
      </c>
      <c r="J79" s="30">
        <f t="shared" si="74"/>
        <v>0</v>
      </c>
      <c r="K79" s="30">
        <f t="shared" si="74"/>
        <v>0</v>
      </c>
      <c r="L79" s="30">
        <f t="shared" si="74"/>
        <v>0</v>
      </c>
      <c r="M79" s="30">
        <f t="shared" si="74"/>
        <v>0</v>
      </c>
      <c r="N79" s="30">
        <f t="shared" si="74"/>
        <v>0</v>
      </c>
      <c r="O79" s="30">
        <f t="shared" si="74"/>
        <v>0</v>
      </c>
      <c r="P79" s="30">
        <f t="shared" si="74"/>
        <v>0</v>
      </c>
      <c r="Q79" s="30">
        <f t="shared" si="74"/>
        <v>0</v>
      </c>
      <c r="R79" s="30">
        <f>SUMIF($F$10:$F$53,$G79,R$10:R$53)</f>
        <v>0</v>
      </c>
      <c r="S79" s="30">
        <f t="shared" si="74"/>
        <v>0</v>
      </c>
      <c r="T79" s="30">
        <f t="shared" si="74"/>
        <v>0</v>
      </c>
      <c r="U79" s="30">
        <f t="shared" si="74"/>
        <v>0</v>
      </c>
      <c r="V79" s="30">
        <f t="shared" si="74"/>
        <v>0</v>
      </c>
      <c r="W79" s="30">
        <f>SUMIF($F$10:$F$53,$G79,W$10:W$53)</f>
        <v>0</v>
      </c>
      <c r="X79" s="30">
        <f t="shared" si="74"/>
        <v>0</v>
      </c>
      <c r="Y79" s="30">
        <f t="shared" si="74"/>
        <v>0</v>
      </c>
      <c r="Z79" s="30">
        <f t="shared" si="74"/>
        <v>0</v>
      </c>
      <c r="AA79" s="30">
        <f t="shared" si="74"/>
        <v>0</v>
      </c>
      <c r="AB79" s="30">
        <f>SUMIF($F$10:$F$53,$G79,AB$10:AB$53)</f>
        <v>0</v>
      </c>
      <c r="AC79" s="30">
        <f t="shared" si="74"/>
        <v>0</v>
      </c>
    </row>
    <row r="80" spans="1:75" x14ac:dyDescent="0.35">
      <c r="B80" s="124"/>
      <c r="G80" s="33" t="str">
        <f>Lists!$A$3</f>
        <v>Social assistance benefits (272)</v>
      </c>
      <c r="H80" s="30">
        <f>SUMIF($F$10:$F$53,$G80,H$10:H$53)</f>
        <v>0</v>
      </c>
      <c r="I80" s="30">
        <f t="shared" si="74"/>
        <v>0</v>
      </c>
      <c r="J80" s="30">
        <f t="shared" si="74"/>
        <v>0</v>
      </c>
      <c r="K80" s="30">
        <f t="shared" si="74"/>
        <v>0</v>
      </c>
      <c r="L80" s="30">
        <f t="shared" si="74"/>
        <v>0</v>
      </c>
      <c r="M80" s="30">
        <f t="shared" si="74"/>
        <v>0</v>
      </c>
      <c r="N80" s="30">
        <f t="shared" si="74"/>
        <v>0</v>
      </c>
      <c r="O80" s="30">
        <f t="shared" si="74"/>
        <v>0</v>
      </c>
      <c r="P80" s="30">
        <f t="shared" si="74"/>
        <v>0</v>
      </c>
      <c r="Q80" s="30">
        <f t="shared" si="74"/>
        <v>0</v>
      </c>
      <c r="R80" s="30">
        <f t="shared" si="74"/>
        <v>1251.8</v>
      </c>
      <c r="S80" s="30">
        <f t="shared" si="74"/>
        <v>1945.2</v>
      </c>
      <c r="T80" s="30">
        <f t="shared" si="74"/>
        <v>2716.3500000000004</v>
      </c>
      <c r="U80" s="30">
        <f t="shared" si="74"/>
        <v>3075.2</v>
      </c>
      <c r="V80" s="30">
        <f t="shared" si="74"/>
        <v>2881.6639999999998</v>
      </c>
      <c r="W80" s="30">
        <f>SUMIF($F$10:$F$53,$G80,W$10:W$53)</f>
        <v>2978.89</v>
      </c>
      <c r="X80" s="30">
        <f t="shared" si="74"/>
        <v>3101.54</v>
      </c>
      <c r="Y80" s="30">
        <f t="shared" si="74"/>
        <v>5044.6639999999998</v>
      </c>
      <c r="Z80" s="30">
        <f t="shared" si="74"/>
        <v>5294.5010000000002</v>
      </c>
      <c r="AA80" s="30">
        <f t="shared" si="74"/>
        <v>6216.0829999999996</v>
      </c>
      <c r="AB80" s="30">
        <f t="shared" si="74"/>
        <v>8154</v>
      </c>
      <c r="AC80" s="30">
        <f t="shared" si="74"/>
        <v>7077.08</v>
      </c>
    </row>
    <row r="81" spans="2:29" x14ac:dyDescent="0.35">
      <c r="B81" s="124"/>
      <c r="G81" s="33" t="str">
        <f>Lists!$A$4</f>
        <v>Public servant benefits (273)</v>
      </c>
      <c r="H81" s="30">
        <f>SUMIF($F$10:$F$53,$G81,H$10:H$53)</f>
        <v>0</v>
      </c>
      <c r="I81" s="30">
        <f t="shared" si="74"/>
        <v>0</v>
      </c>
      <c r="J81" s="30">
        <f t="shared" si="74"/>
        <v>0</v>
      </c>
      <c r="K81" s="30">
        <f t="shared" si="74"/>
        <v>0</v>
      </c>
      <c r="L81" s="30">
        <f t="shared" si="74"/>
        <v>0</v>
      </c>
      <c r="M81" s="30">
        <f t="shared" si="74"/>
        <v>0</v>
      </c>
      <c r="N81" s="30">
        <f t="shared" si="74"/>
        <v>0</v>
      </c>
      <c r="O81" s="30">
        <f t="shared" si="74"/>
        <v>0</v>
      </c>
      <c r="P81" s="30">
        <f t="shared" si="74"/>
        <v>0</v>
      </c>
      <c r="Q81" s="30">
        <f t="shared" si="74"/>
        <v>0</v>
      </c>
      <c r="R81" s="30">
        <f t="shared" si="74"/>
        <v>139.679</v>
      </c>
      <c r="S81" s="30">
        <f t="shared" si="74"/>
        <v>134.69</v>
      </c>
      <c r="T81" s="30">
        <f t="shared" si="74"/>
        <v>152.82</v>
      </c>
      <c r="U81" s="30">
        <f t="shared" si="74"/>
        <v>175.994</v>
      </c>
      <c r="V81" s="30">
        <f t="shared" si="74"/>
        <v>362.512</v>
      </c>
      <c r="W81" s="30">
        <f>SUMIF($F$10:$F$53,$G81,W$10:W$53)</f>
        <v>220.80799999999999</v>
      </c>
      <c r="X81" s="30">
        <f t="shared" si="74"/>
        <v>1041.0219999999999</v>
      </c>
      <c r="Y81" s="30">
        <f t="shared" si="74"/>
        <v>1080.643</v>
      </c>
      <c r="Z81" s="30">
        <f t="shared" si="74"/>
        <v>178.34100000000001</v>
      </c>
      <c r="AA81" s="30">
        <f t="shared" si="74"/>
        <v>1797.4950000000001</v>
      </c>
      <c r="AB81" s="30">
        <f t="shared" si="74"/>
        <v>5822</v>
      </c>
      <c r="AC81" s="30">
        <f t="shared" si="74"/>
        <v>64.843999999999994</v>
      </c>
    </row>
    <row r="82" spans="2:29" x14ac:dyDescent="0.35">
      <c r="B82" s="124"/>
      <c r="G82" s="22" t="str">
        <f>Lists!$A$5</f>
        <v>Social benefits (27)</v>
      </c>
      <c r="H82" s="32">
        <f>SUM(H79:H81)</f>
        <v>0</v>
      </c>
      <c r="I82" s="32">
        <f t="shared" ref="I82:AC82" si="75">SUM(I79:I81)</f>
        <v>0</v>
      </c>
      <c r="J82" s="32">
        <f t="shared" si="75"/>
        <v>0</v>
      </c>
      <c r="K82" s="32">
        <f t="shared" si="75"/>
        <v>0</v>
      </c>
      <c r="L82" s="32">
        <f t="shared" si="75"/>
        <v>0</v>
      </c>
      <c r="M82" s="32">
        <f t="shared" si="75"/>
        <v>0</v>
      </c>
      <c r="N82" s="32">
        <f t="shared" si="75"/>
        <v>0</v>
      </c>
      <c r="O82" s="32">
        <f t="shared" si="75"/>
        <v>0</v>
      </c>
      <c r="P82" s="32">
        <f t="shared" si="75"/>
        <v>0</v>
      </c>
      <c r="Q82" s="32">
        <f t="shared" si="75"/>
        <v>0</v>
      </c>
      <c r="R82" s="32">
        <f t="shared" si="75"/>
        <v>1391.479</v>
      </c>
      <c r="S82" s="32">
        <f t="shared" si="75"/>
        <v>2079.89</v>
      </c>
      <c r="T82" s="32">
        <f t="shared" si="75"/>
        <v>2869.1700000000005</v>
      </c>
      <c r="U82" s="32">
        <f t="shared" si="75"/>
        <v>3251.194</v>
      </c>
      <c r="V82" s="32">
        <f t="shared" si="75"/>
        <v>3244.1759999999999</v>
      </c>
      <c r="W82" s="32">
        <f t="shared" si="75"/>
        <v>3199.6979999999999</v>
      </c>
      <c r="X82" s="32">
        <f t="shared" si="75"/>
        <v>4142.5619999999999</v>
      </c>
      <c r="Y82" s="32">
        <f t="shared" si="75"/>
        <v>6125.3069999999998</v>
      </c>
      <c r="Z82" s="32">
        <f t="shared" si="75"/>
        <v>5472.8420000000006</v>
      </c>
      <c r="AA82" s="32">
        <f t="shared" si="75"/>
        <v>8013.5779999999995</v>
      </c>
      <c r="AB82" s="32">
        <f t="shared" si="75"/>
        <v>13976</v>
      </c>
      <c r="AC82" s="32">
        <f t="shared" si="75"/>
        <v>7141.924</v>
      </c>
    </row>
    <row r="83" spans="2:29" x14ac:dyDescent="0.35">
      <c r="B83" s="124"/>
      <c r="G83" s="1"/>
    </row>
    <row r="84" spans="2:29" x14ac:dyDescent="0.35">
      <c r="B84" s="124"/>
      <c r="G84" s="38" t="str">
        <f>Lists!$A$7</f>
        <v>Provident fund withdrawals</v>
      </c>
      <c r="H84" s="30">
        <f>SUMIF($F$10:$F$53,$G84,H$10:H$53)</f>
        <v>0</v>
      </c>
      <c r="I84" s="30">
        <f t="shared" ref="I84:AC84" si="76">SUMIF($F$10:$F$53,$G84,I$10:I$53)</f>
        <v>0</v>
      </c>
      <c r="J84" s="30">
        <f t="shared" si="76"/>
        <v>0</v>
      </c>
      <c r="K84" s="30">
        <f t="shared" si="76"/>
        <v>0</v>
      </c>
      <c r="L84" s="30">
        <f t="shared" si="76"/>
        <v>0</v>
      </c>
      <c r="M84" s="30">
        <f t="shared" si="76"/>
        <v>0</v>
      </c>
      <c r="N84" s="30">
        <f t="shared" si="76"/>
        <v>0</v>
      </c>
      <c r="O84" s="30">
        <f t="shared" si="76"/>
        <v>0</v>
      </c>
      <c r="P84" s="30">
        <f t="shared" si="76"/>
        <v>0</v>
      </c>
      <c r="Q84" s="30">
        <f t="shared" si="76"/>
        <v>0</v>
      </c>
      <c r="R84" s="30">
        <f t="shared" si="76"/>
        <v>0</v>
      </c>
      <c r="S84" s="30">
        <f t="shared" si="76"/>
        <v>0</v>
      </c>
      <c r="T84" s="30">
        <f t="shared" si="76"/>
        <v>0</v>
      </c>
      <c r="U84" s="30">
        <f t="shared" si="76"/>
        <v>0</v>
      </c>
      <c r="V84" s="30">
        <f t="shared" si="76"/>
        <v>0</v>
      </c>
      <c r="W84" s="30">
        <f>SUMIF($F$10:$F$53,$G84,W$10:W$53)</f>
        <v>0</v>
      </c>
      <c r="X84" s="30">
        <f t="shared" si="76"/>
        <v>0</v>
      </c>
      <c r="Y84" s="30">
        <f t="shared" si="76"/>
        <v>0</v>
      </c>
      <c r="Z84" s="30">
        <f t="shared" si="76"/>
        <v>0</v>
      </c>
      <c r="AA84" s="30">
        <f t="shared" si="76"/>
        <v>0</v>
      </c>
      <c r="AB84" s="30">
        <f t="shared" si="76"/>
        <v>0</v>
      </c>
      <c r="AC84" s="30">
        <f t="shared" si="76"/>
        <v>0</v>
      </c>
    </row>
    <row r="85" spans="2:29" x14ac:dyDescent="0.35">
      <c r="B85" s="124"/>
      <c r="G85" s="36" t="str">
        <f>Lists!$A$8</f>
        <v>Social benefits (27) + provident fund withdrawals</v>
      </c>
      <c r="H85" s="37">
        <f>H84+H82</f>
        <v>0</v>
      </c>
      <c r="I85" s="37">
        <f t="shared" ref="I85:AC85" si="77">I84+I82</f>
        <v>0</v>
      </c>
      <c r="J85" s="37">
        <f t="shared" si="77"/>
        <v>0</v>
      </c>
      <c r="K85" s="37">
        <f t="shared" si="77"/>
        <v>0</v>
      </c>
      <c r="L85" s="37">
        <f t="shared" si="77"/>
        <v>0</v>
      </c>
      <c r="M85" s="37">
        <f t="shared" si="77"/>
        <v>0</v>
      </c>
      <c r="N85" s="37">
        <f t="shared" si="77"/>
        <v>0</v>
      </c>
      <c r="O85" s="37">
        <f t="shared" si="77"/>
        <v>0</v>
      </c>
      <c r="P85" s="37">
        <f t="shared" si="77"/>
        <v>0</v>
      </c>
      <c r="Q85" s="37">
        <f t="shared" si="77"/>
        <v>0</v>
      </c>
      <c r="R85" s="37">
        <f t="shared" si="77"/>
        <v>1391.479</v>
      </c>
      <c r="S85" s="37">
        <f t="shared" si="77"/>
        <v>2079.89</v>
      </c>
      <c r="T85" s="37">
        <f t="shared" si="77"/>
        <v>2869.1700000000005</v>
      </c>
      <c r="U85" s="37">
        <f t="shared" si="77"/>
        <v>3251.194</v>
      </c>
      <c r="V85" s="37">
        <f t="shared" si="77"/>
        <v>3244.1759999999999</v>
      </c>
      <c r="W85" s="37">
        <f t="shared" si="77"/>
        <v>3199.6979999999999</v>
      </c>
      <c r="X85" s="37">
        <f t="shared" si="77"/>
        <v>4142.5619999999999</v>
      </c>
      <c r="Y85" s="37">
        <f t="shared" si="77"/>
        <v>6125.3069999999998</v>
      </c>
      <c r="Z85" s="37">
        <f t="shared" si="77"/>
        <v>5472.8420000000006</v>
      </c>
      <c r="AA85" s="37">
        <f t="shared" si="77"/>
        <v>8013.5779999999995</v>
      </c>
      <c r="AB85" s="37">
        <f t="shared" si="77"/>
        <v>13976</v>
      </c>
      <c r="AC85" s="37">
        <f t="shared" si="77"/>
        <v>7141.924</v>
      </c>
    </row>
    <row r="86" spans="2:29" x14ac:dyDescent="0.35">
      <c r="B86" s="124"/>
    </row>
    <row r="87" spans="2:29" x14ac:dyDescent="0.35">
      <c r="B87" s="124"/>
      <c r="G87" s="107" t="s">
        <v>169</v>
      </c>
      <c r="H87" s="107"/>
      <c r="I87" s="107"/>
      <c r="J87" s="107"/>
      <c r="K87" s="107"/>
      <c r="L87" s="107"/>
      <c r="M87" s="107"/>
      <c r="N87" s="107"/>
      <c r="O87" s="107"/>
      <c r="P87" s="107"/>
      <c r="Q87" s="107"/>
      <c r="R87" s="107"/>
      <c r="S87" s="107"/>
      <c r="T87" s="107"/>
      <c r="U87" s="107"/>
      <c r="V87" s="107"/>
      <c r="W87" s="107"/>
      <c r="X87" s="107"/>
      <c r="Y87" s="107"/>
      <c r="Z87" s="107"/>
      <c r="AA87" s="107"/>
      <c r="AB87" s="107"/>
      <c r="AC87" s="107"/>
    </row>
    <row r="88" spans="2:29" x14ac:dyDescent="0.35">
      <c r="B88" s="124"/>
      <c r="G88" s="33" t="str">
        <f>G79</f>
        <v>Social insurance benefits (271)</v>
      </c>
      <c r="H88" s="57" t="e">
        <f t="shared" ref="H88:AC88" si="78">H$79/H$207</f>
        <v>#VALUE!</v>
      </c>
      <c r="I88" s="57">
        <f t="shared" si="78"/>
        <v>0</v>
      </c>
      <c r="J88" s="57">
        <f t="shared" si="78"/>
        <v>0</v>
      </c>
      <c r="K88" s="57">
        <f t="shared" si="78"/>
        <v>0</v>
      </c>
      <c r="L88" s="57">
        <f t="shared" si="78"/>
        <v>0</v>
      </c>
      <c r="M88" s="57">
        <f t="shared" si="78"/>
        <v>0</v>
      </c>
      <c r="N88" s="57">
        <f t="shared" si="78"/>
        <v>0</v>
      </c>
      <c r="O88" s="57">
        <f t="shared" si="78"/>
        <v>0</v>
      </c>
      <c r="P88" s="57">
        <f t="shared" si="78"/>
        <v>0</v>
      </c>
      <c r="Q88" s="57">
        <f t="shared" si="78"/>
        <v>0</v>
      </c>
      <c r="R88" s="57">
        <f t="shared" si="78"/>
        <v>0</v>
      </c>
      <c r="S88" s="57">
        <f t="shared" si="78"/>
        <v>0</v>
      </c>
      <c r="T88" s="57">
        <f t="shared" si="78"/>
        <v>0</v>
      </c>
      <c r="U88" s="57">
        <f t="shared" si="78"/>
        <v>0</v>
      </c>
      <c r="V88" s="57">
        <f t="shared" si="78"/>
        <v>0</v>
      </c>
      <c r="W88" s="57">
        <f t="shared" si="78"/>
        <v>0</v>
      </c>
      <c r="X88" s="57">
        <f t="shared" si="78"/>
        <v>0</v>
      </c>
      <c r="Y88" s="57">
        <f t="shared" si="78"/>
        <v>0</v>
      </c>
      <c r="Z88" s="57">
        <f t="shared" si="78"/>
        <v>0</v>
      </c>
      <c r="AA88" s="57">
        <f t="shared" si="78"/>
        <v>0</v>
      </c>
      <c r="AB88" s="57">
        <f t="shared" si="78"/>
        <v>0</v>
      </c>
      <c r="AC88" s="57">
        <f t="shared" si="78"/>
        <v>0</v>
      </c>
    </row>
    <row r="89" spans="2:29" x14ac:dyDescent="0.35">
      <c r="B89" s="124"/>
      <c r="G89" s="33" t="str">
        <f t="shared" ref="G89:G94" si="79">G80</f>
        <v>Social assistance benefits (272)</v>
      </c>
      <c r="H89" s="57" t="e">
        <f t="shared" ref="H89:AC89" si="80">H$80/H$207</f>
        <v>#VALUE!</v>
      </c>
      <c r="I89" s="57">
        <f t="shared" si="80"/>
        <v>0</v>
      </c>
      <c r="J89" s="57">
        <f t="shared" si="80"/>
        <v>0</v>
      </c>
      <c r="K89" s="57">
        <f t="shared" si="80"/>
        <v>0</v>
      </c>
      <c r="L89" s="57">
        <f t="shared" si="80"/>
        <v>0</v>
      </c>
      <c r="M89" s="57">
        <f t="shared" si="80"/>
        <v>0</v>
      </c>
      <c r="N89" s="57">
        <f t="shared" si="80"/>
        <v>0</v>
      </c>
      <c r="O89" s="57">
        <f t="shared" si="80"/>
        <v>0</v>
      </c>
      <c r="P89" s="57">
        <f t="shared" si="80"/>
        <v>0</v>
      </c>
      <c r="Q89" s="57">
        <f t="shared" si="80"/>
        <v>0</v>
      </c>
      <c r="R89" s="57">
        <f t="shared" si="80"/>
        <v>1.3606521739130434E-2</v>
      </c>
      <c r="S89" s="57">
        <f t="shared" si="80"/>
        <v>1.8011111111111113E-2</v>
      </c>
      <c r="T89" s="57">
        <f t="shared" si="80"/>
        <v>2.6630882352941181E-2</v>
      </c>
      <c r="U89" s="57">
        <f t="shared" si="80"/>
        <v>2.2949253731343284E-2</v>
      </c>
      <c r="V89" s="57">
        <f t="shared" si="80"/>
        <v>1.9873544827586204E-2</v>
      </c>
      <c r="W89" s="57">
        <f t="shared" si="80"/>
        <v>1.7626568047337279E-2</v>
      </c>
      <c r="X89" s="57">
        <f t="shared" si="80"/>
        <v>1.7723085714285713E-2</v>
      </c>
      <c r="Y89" s="57">
        <f t="shared" si="80"/>
        <v>2.712184946236559E-2</v>
      </c>
      <c r="Z89" s="57">
        <f t="shared" si="80"/>
        <v>2.7151287179487182E-2</v>
      </c>
      <c r="AA89" s="57">
        <f t="shared" si="80"/>
        <v>2.9742023923444973E-2</v>
      </c>
      <c r="AB89" s="57">
        <f t="shared" si="80"/>
        <v>3.6565022421524665E-2</v>
      </c>
      <c r="AC89" s="57">
        <f t="shared" si="80"/>
        <v>3.0243931623931623E-2</v>
      </c>
    </row>
    <row r="90" spans="2:29" x14ac:dyDescent="0.35">
      <c r="B90" s="125"/>
      <c r="G90" s="33" t="str">
        <f t="shared" si="79"/>
        <v>Public servant benefits (273)</v>
      </c>
      <c r="H90" s="57" t="e">
        <f t="shared" ref="H90:AC90" si="81">H$81/H$207</f>
        <v>#VALUE!</v>
      </c>
      <c r="I90" s="57">
        <f t="shared" si="81"/>
        <v>0</v>
      </c>
      <c r="J90" s="57">
        <f t="shared" si="81"/>
        <v>0</v>
      </c>
      <c r="K90" s="57">
        <f t="shared" si="81"/>
        <v>0</v>
      </c>
      <c r="L90" s="57">
        <f t="shared" si="81"/>
        <v>0</v>
      </c>
      <c r="M90" s="57">
        <f t="shared" si="81"/>
        <v>0</v>
      </c>
      <c r="N90" s="57">
        <f t="shared" si="81"/>
        <v>0</v>
      </c>
      <c r="O90" s="57">
        <f t="shared" si="81"/>
        <v>0</v>
      </c>
      <c r="P90" s="57">
        <f t="shared" si="81"/>
        <v>0</v>
      </c>
      <c r="Q90" s="57">
        <f t="shared" si="81"/>
        <v>0</v>
      </c>
      <c r="R90" s="57">
        <f t="shared" si="81"/>
        <v>1.5182500000000001E-3</v>
      </c>
      <c r="S90" s="57">
        <f t="shared" si="81"/>
        <v>1.2471296296296297E-3</v>
      </c>
      <c r="T90" s="57">
        <f t="shared" si="81"/>
        <v>1.498235294117647E-3</v>
      </c>
      <c r="U90" s="57">
        <f t="shared" si="81"/>
        <v>1.3133880597014926E-3</v>
      </c>
      <c r="V90" s="57">
        <f t="shared" si="81"/>
        <v>2.5000827586206895E-3</v>
      </c>
      <c r="W90" s="57">
        <f t="shared" si="81"/>
        <v>1.3065562130177514E-3</v>
      </c>
      <c r="X90" s="57">
        <f t="shared" si="81"/>
        <v>5.9486971428571421E-3</v>
      </c>
      <c r="Y90" s="57">
        <f t="shared" si="81"/>
        <v>5.8099086021505377E-3</v>
      </c>
      <c r="Z90" s="57">
        <f t="shared" si="81"/>
        <v>9.1456923076923082E-4</v>
      </c>
      <c r="AA90" s="57">
        <f t="shared" si="81"/>
        <v>8.6004545454545465E-3</v>
      </c>
      <c r="AB90" s="57">
        <f t="shared" si="81"/>
        <v>2.6107623318385651E-2</v>
      </c>
      <c r="AC90" s="57">
        <f t="shared" si="81"/>
        <v>2.7711111111111111E-4</v>
      </c>
    </row>
    <row r="91" spans="2:29" x14ac:dyDescent="0.35">
      <c r="G91" s="33" t="str">
        <f t="shared" si="79"/>
        <v>Social benefits (27)</v>
      </c>
      <c r="H91" s="57" t="e">
        <f t="shared" ref="H91:AC91" si="82">H$82/H$207</f>
        <v>#VALUE!</v>
      </c>
      <c r="I91" s="57">
        <f t="shared" si="82"/>
        <v>0</v>
      </c>
      <c r="J91" s="57">
        <f t="shared" si="82"/>
        <v>0</v>
      </c>
      <c r="K91" s="57">
        <f t="shared" si="82"/>
        <v>0</v>
      </c>
      <c r="L91" s="57">
        <f t="shared" si="82"/>
        <v>0</v>
      </c>
      <c r="M91" s="57">
        <f t="shared" si="82"/>
        <v>0</v>
      </c>
      <c r="N91" s="57">
        <f t="shared" si="82"/>
        <v>0</v>
      </c>
      <c r="O91" s="57">
        <f t="shared" si="82"/>
        <v>0</v>
      </c>
      <c r="P91" s="57">
        <f t="shared" si="82"/>
        <v>0</v>
      </c>
      <c r="Q91" s="57">
        <f t="shared" si="82"/>
        <v>0</v>
      </c>
      <c r="R91" s="57">
        <f t="shared" si="82"/>
        <v>1.5124771739130436E-2</v>
      </c>
      <c r="S91" s="57">
        <f t="shared" si="82"/>
        <v>1.9258240740740739E-2</v>
      </c>
      <c r="T91" s="57">
        <f t="shared" si="82"/>
        <v>2.8129117647058829E-2</v>
      </c>
      <c r="U91" s="57">
        <f t="shared" si="82"/>
        <v>2.4262641791044776E-2</v>
      </c>
      <c r="V91" s="57">
        <f t="shared" si="82"/>
        <v>2.2373627586206896E-2</v>
      </c>
      <c r="W91" s="57">
        <f t="shared" si="82"/>
        <v>1.8933124260355028E-2</v>
      </c>
      <c r="X91" s="57">
        <f t="shared" si="82"/>
        <v>2.3671782857142856E-2</v>
      </c>
      <c r="Y91" s="57">
        <f t="shared" si="82"/>
        <v>3.2931758064516127E-2</v>
      </c>
      <c r="Z91" s="57">
        <f t="shared" si="82"/>
        <v>2.8065856410256412E-2</v>
      </c>
      <c r="AA91" s="57">
        <f t="shared" si="82"/>
        <v>3.8342478468899523E-2</v>
      </c>
      <c r="AB91" s="57">
        <f t="shared" si="82"/>
        <v>6.2672645739910313E-2</v>
      </c>
      <c r="AC91" s="57">
        <f t="shared" si="82"/>
        <v>3.0521042735042733E-2</v>
      </c>
    </row>
    <row r="92" spans="2:29" x14ac:dyDescent="0.35">
      <c r="B92" s="1" t="s">
        <v>1449</v>
      </c>
      <c r="G92" s="33"/>
      <c r="H92" s="58"/>
      <c r="I92" s="58"/>
      <c r="J92" s="58"/>
      <c r="K92" s="58"/>
      <c r="L92" s="58"/>
      <c r="M92" s="58"/>
      <c r="N92" s="58"/>
      <c r="O92" s="58"/>
      <c r="P92" s="58"/>
      <c r="Q92" s="58"/>
      <c r="R92" s="58"/>
      <c r="S92" s="58"/>
      <c r="T92" s="58"/>
      <c r="U92" s="58"/>
      <c r="V92" s="58"/>
      <c r="W92" s="58"/>
      <c r="X92" s="58"/>
      <c r="Y92" s="58"/>
      <c r="Z92" s="58"/>
      <c r="AA92" s="58"/>
      <c r="AB92" s="58"/>
      <c r="AC92" s="58"/>
    </row>
    <row r="93" spans="2:29" x14ac:dyDescent="0.35">
      <c r="B93" s="126" t="s">
        <v>1454</v>
      </c>
      <c r="G93" s="38" t="str">
        <f t="shared" si="79"/>
        <v>Provident fund withdrawals</v>
      </c>
      <c r="H93" s="57" t="e">
        <f t="shared" ref="H93:AC93" si="83">H$84/H$207</f>
        <v>#VALUE!</v>
      </c>
      <c r="I93" s="57">
        <f t="shared" si="83"/>
        <v>0</v>
      </c>
      <c r="J93" s="57">
        <f t="shared" si="83"/>
        <v>0</v>
      </c>
      <c r="K93" s="57">
        <f t="shared" si="83"/>
        <v>0</v>
      </c>
      <c r="L93" s="57">
        <f t="shared" si="83"/>
        <v>0</v>
      </c>
      <c r="M93" s="57">
        <f t="shared" si="83"/>
        <v>0</v>
      </c>
      <c r="N93" s="57">
        <f t="shared" si="83"/>
        <v>0</v>
      </c>
      <c r="O93" s="57">
        <f t="shared" si="83"/>
        <v>0</v>
      </c>
      <c r="P93" s="57">
        <f t="shared" si="83"/>
        <v>0</v>
      </c>
      <c r="Q93" s="57">
        <f t="shared" si="83"/>
        <v>0</v>
      </c>
      <c r="R93" s="57">
        <f t="shared" si="83"/>
        <v>0</v>
      </c>
      <c r="S93" s="57">
        <f t="shared" si="83"/>
        <v>0</v>
      </c>
      <c r="T93" s="57">
        <f t="shared" si="83"/>
        <v>0</v>
      </c>
      <c r="U93" s="57">
        <f t="shared" si="83"/>
        <v>0</v>
      </c>
      <c r="V93" s="57">
        <f t="shared" si="83"/>
        <v>0</v>
      </c>
      <c r="W93" s="57">
        <f t="shared" si="83"/>
        <v>0</v>
      </c>
      <c r="X93" s="57">
        <f t="shared" si="83"/>
        <v>0</v>
      </c>
      <c r="Y93" s="57">
        <f t="shared" si="83"/>
        <v>0</v>
      </c>
      <c r="Z93" s="57">
        <f t="shared" si="83"/>
        <v>0</v>
      </c>
      <c r="AA93" s="57">
        <f t="shared" si="83"/>
        <v>0</v>
      </c>
      <c r="AB93" s="57">
        <f t="shared" si="83"/>
        <v>0</v>
      </c>
      <c r="AC93" s="57">
        <f t="shared" si="83"/>
        <v>0</v>
      </c>
    </row>
    <row r="94" spans="2:29" x14ac:dyDescent="0.35">
      <c r="B94" s="127"/>
      <c r="G94" s="62" t="str">
        <f t="shared" si="79"/>
        <v>Social benefits (27) + provident fund withdrawals</v>
      </c>
      <c r="H94" s="57" t="e">
        <f t="shared" ref="H94:AC94" si="84">H$85/H$207</f>
        <v>#VALUE!</v>
      </c>
      <c r="I94" s="57">
        <f t="shared" si="84"/>
        <v>0</v>
      </c>
      <c r="J94" s="57">
        <f t="shared" si="84"/>
        <v>0</v>
      </c>
      <c r="K94" s="57">
        <f t="shared" si="84"/>
        <v>0</v>
      </c>
      <c r="L94" s="57">
        <f t="shared" si="84"/>
        <v>0</v>
      </c>
      <c r="M94" s="57">
        <f t="shared" si="84"/>
        <v>0</v>
      </c>
      <c r="N94" s="57">
        <f t="shared" si="84"/>
        <v>0</v>
      </c>
      <c r="O94" s="57">
        <f t="shared" si="84"/>
        <v>0</v>
      </c>
      <c r="P94" s="57">
        <f t="shared" si="84"/>
        <v>0</v>
      </c>
      <c r="Q94" s="57">
        <f t="shared" si="84"/>
        <v>0</v>
      </c>
      <c r="R94" s="57">
        <f t="shared" si="84"/>
        <v>1.5124771739130436E-2</v>
      </c>
      <c r="S94" s="57">
        <f t="shared" si="84"/>
        <v>1.9258240740740739E-2</v>
      </c>
      <c r="T94" s="57">
        <f t="shared" si="84"/>
        <v>2.8129117647058829E-2</v>
      </c>
      <c r="U94" s="57">
        <f t="shared" si="84"/>
        <v>2.4262641791044776E-2</v>
      </c>
      <c r="V94" s="57">
        <f t="shared" si="84"/>
        <v>2.2373627586206896E-2</v>
      </c>
      <c r="W94" s="57">
        <f t="shared" si="84"/>
        <v>1.8933124260355028E-2</v>
      </c>
      <c r="X94" s="57">
        <f t="shared" si="84"/>
        <v>2.3671782857142856E-2</v>
      </c>
      <c r="Y94" s="57">
        <f t="shared" si="84"/>
        <v>3.2931758064516127E-2</v>
      </c>
      <c r="Z94" s="57">
        <f t="shared" si="84"/>
        <v>2.8065856410256412E-2</v>
      </c>
      <c r="AA94" s="57">
        <f t="shared" si="84"/>
        <v>3.8342478468899523E-2</v>
      </c>
      <c r="AB94" s="57">
        <f t="shared" si="84"/>
        <v>6.2672645739910313E-2</v>
      </c>
      <c r="AC94" s="57">
        <f t="shared" si="84"/>
        <v>3.0521042735042733E-2</v>
      </c>
    </row>
    <row r="95" spans="2:29" x14ac:dyDescent="0.35">
      <c r="B95" s="127"/>
    </row>
    <row r="96" spans="2:29" x14ac:dyDescent="0.35">
      <c r="B96" s="127"/>
      <c r="G96" s="107" t="s">
        <v>170</v>
      </c>
      <c r="H96" s="107"/>
      <c r="I96" s="107"/>
      <c r="J96" s="107"/>
      <c r="K96" s="107"/>
      <c r="L96" s="107"/>
      <c r="M96" s="107"/>
      <c r="N96" s="107"/>
      <c r="O96" s="107"/>
      <c r="P96" s="107"/>
      <c r="Q96" s="107"/>
      <c r="R96" s="107"/>
      <c r="S96" s="107"/>
      <c r="T96" s="107"/>
      <c r="U96" s="107"/>
      <c r="V96" s="107"/>
      <c r="W96" s="107"/>
      <c r="X96" s="107"/>
      <c r="Y96" s="107"/>
      <c r="Z96" s="107"/>
      <c r="AA96" s="107"/>
      <c r="AB96" s="107"/>
      <c r="AC96" s="107"/>
    </row>
    <row r="97" spans="2:29" x14ac:dyDescent="0.35">
      <c r="B97" s="127"/>
      <c r="G97" s="33" t="str">
        <f>G88</f>
        <v>Social insurance benefits (271)</v>
      </c>
      <c r="H97" s="57" t="e">
        <f>H$79/H$211</f>
        <v>#DIV/0!</v>
      </c>
      <c r="I97" s="57" t="e">
        <f t="shared" ref="I97:AC97" si="85">I$79/I$211</f>
        <v>#DIV/0!</v>
      </c>
      <c r="J97" s="57" t="e">
        <f t="shared" si="85"/>
        <v>#DIV/0!</v>
      </c>
      <c r="K97" s="57" t="e">
        <f t="shared" si="85"/>
        <v>#DIV/0!</v>
      </c>
      <c r="L97" s="57">
        <f t="shared" si="85"/>
        <v>0</v>
      </c>
      <c r="M97" s="57">
        <f t="shared" si="85"/>
        <v>0</v>
      </c>
      <c r="N97" s="57">
        <f t="shared" si="85"/>
        <v>0</v>
      </c>
      <c r="O97" s="57">
        <f t="shared" si="85"/>
        <v>0</v>
      </c>
      <c r="P97" s="57">
        <f t="shared" si="85"/>
        <v>0</v>
      </c>
      <c r="Q97" s="57">
        <f t="shared" si="85"/>
        <v>0</v>
      </c>
      <c r="R97" s="57">
        <f t="shared" si="85"/>
        <v>0</v>
      </c>
      <c r="S97" s="57">
        <f t="shared" si="85"/>
        <v>0</v>
      </c>
      <c r="T97" s="57">
        <f t="shared" si="85"/>
        <v>0</v>
      </c>
      <c r="U97" s="57">
        <f t="shared" si="85"/>
        <v>0</v>
      </c>
      <c r="V97" s="57">
        <f t="shared" si="85"/>
        <v>0</v>
      </c>
      <c r="W97" s="57">
        <f t="shared" si="85"/>
        <v>0</v>
      </c>
      <c r="X97" s="57">
        <f t="shared" si="85"/>
        <v>0</v>
      </c>
      <c r="Y97" s="57">
        <f t="shared" si="85"/>
        <v>0</v>
      </c>
      <c r="Z97" s="57">
        <f t="shared" si="85"/>
        <v>0</v>
      </c>
      <c r="AA97" s="57">
        <f t="shared" si="85"/>
        <v>0</v>
      </c>
      <c r="AB97" s="57">
        <f t="shared" si="85"/>
        <v>0</v>
      </c>
      <c r="AC97" s="57">
        <f t="shared" si="85"/>
        <v>0</v>
      </c>
    </row>
    <row r="98" spans="2:29" x14ac:dyDescent="0.35">
      <c r="B98" s="127"/>
      <c r="G98" s="33" t="str">
        <f t="shared" ref="G98:G103" si="86">G89</f>
        <v>Social assistance benefits (272)</v>
      </c>
      <c r="H98" s="57" t="e">
        <f>H$80/H$211</f>
        <v>#DIV/0!</v>
      </c>
      <c r="I98" s="57" t="e">
        <f t="shared" ref="I98:AC98" si="87">I$80/I$211</f>
        <v>#DIV/0!</v>
      </c>
      <c r="J98" s="57" t="e">
        <f t="shared" si="87"/>
        <v>#DIV/0!</v>
      </c>
      <c r="K98" s="57" t="e">
        <f t="shared" si="87"/>
        <v>#DIV/0!</v>
      </c>
      <c r="L98" s="57">
        <f t="shared" si="87"/>
        <v>0</v>
      </c>
      <c r="M98" s="57">
        <f t="shared" si="87"/>
        <v>0</v>
      </c>
      <c r="N98" s="57">
        <f t="shared" si="87"/>
        <v>0</v>
      </c>
      <c r="O98" s="57">
        <f t="shared" si="87"/>
        <v>0</v>
      </c>
      <c r="P98" s="57">
        <f t="shared" si="87"/>
        <v>0</v>
      </c>
      <c r="Q98" s="57">
        <f t="shared" si="87"/>
        <v>0</v>
      </c>
      <c r="R98" s="57">
        <f t="shared" si="87"/>
        <v>1.0832074292903858E-2</v>
      </c>
      <c r="S98" s="57">
        <f t="shared" si="87"/>
        <v>1.4663534747119608E-2</v>
      </c>
      <c r="T98" s="57">
        <f t="shared" si="87"/>
        <v>1.9388650963597431E-2</v>
      </c>
      <c r="U98" s="57">
        <f t="shared" si="87"/>
        <v>1.675858310626703E-2</v>
      </c>
      <c r="V98" s="57">
        <f t="shared" si="87"/>
        <v>1.4223415597235932E-2</v>
      </c>
      <c r="W98" s="57">
        <f t="shared" si="87"/>
        <v>1.3140229378032641E-2</v>
      </c>
      <c r="X98" s="57">
        <f t="shared" si="87"/>
        <v>1.2536540016168149E-2</v>
      </c>
      <c r="Y98" s="57">
        <f t="shared" si="87"/>
        <v>1.8048887298747762E-2</v>
      </c>
      <c r="Z98" s="57">
        <f t="shared" si="87"/>
        <v>1.6899141398021067E-2</v>
      </c>
      <c r="AA98" s="57">
        <f t="shared" si="87"/>
        <v>1.9821727416259365E-2</v>
      </c>
      <c r="AB98" s="57">
        <f t="shared" si="87"/>
        <v>2.4368950454563526E-2</v>
      </c>
      <c r="AC98" s="57">
        <f t="shared" si="87"/>
        <v>2.0156226428592067E-2</v>
      </c>
    </row>
    <row r="99" spans="2:29" x14ac:dyDescent="0.35">
      <c r="B99" s="127"/>
      <c r="G99" s="33" t="str">
        <f t="shared" si="86"/>
        <v>Public servant benefits (273)</v>
      </c>
      <c r="H99" s="57" t="e">
        <f>H$81/H$211</f>
        <v>#DIV/0!</v>
      </c>
      <c r="I99" s="57" t="e">
        <f t="shared" ref="I99:AC99" si="88">I$81/I$211</f>
        <v>#DIV/0!</v>
      </c>
      <c r="J99" s="57" t="e">
        <f t="shared" si="88"/>
        <v>#DIV/0!</v>
      </c>
      <c r="K99" s="57" t="e">
        <f t="shared" si="88"/>
        <v>#DIV/0!</v>
      </c>
      <c r="L99" s="57">
        <f t="shared" si="88"/>
        <v>0</v>
      </c>
      <c r="M99" s="57">
        <f t="shared" si="88"/>
        <v>0</v>
      </c>
      <c r="N99" s="57">
        <f t="shared" si="88"/>
        <v>0</v>
      </c>
      <c r="O99" s="57">
        <f t="shared" si="88"/>
        <v>0</v>
      </c>
      <c r="P99" s="57">
        <f t="shared" si="88"/>
        <v>0</v>
      </c>
      <c r="Q99" s="57">
        <f t="shared" si="88"/>
        <v>0</v>
      </c>
      <c r="R99" s="57">
        <f t="shared" si="88"/>
        <v>1.2086701590977137E-3</v>
      </c>
      <c r="S99" s="57">
        <f t="shared" si="88"/>
        <v>1.0153359526473061E-3</v>
      </c>
      <c r="T99" s="57">
        <f t="shared" si="88"/>
        <v>1.0907922912205567E-3</v>
      </c>
      <c r="U99" s="57">
        <f t="shared" si="88"/>
        <v>9.5909536784741147E-4</v>
      </c>
      <c r="V99" s="57">
        <f t="shared" si="88"/>
        <v>1.7892991115498519E-3</v>
      </c>
      <c r="W99" s="57">
        <f t="shared" si="88"/>
        <v>9.7400970445522719E-4</v>
      </c>
      <c r="X99" s="57">
        <f t="shared" si="88"/>
        <v>4.2078496362166528E-3</v>
      </c>
      <c r="Y99" s="57">
        <f t="shared" si="88"/>
        <v>3.8663434704830054E-3</v>
      </c>
      <c r="Z99" s="57">
        <f t="shared" si="88"/>
        <v>5.6923396105968728E-4</v>
      </c>
      <c r="AA99" s="57">
        <f t="shared" si="88"/>
        <v>5.7318179184687734E-3</v>
      </c>
      <c r="AB99" s="57">
        <f t="shared" si="88"/>
        <v>1.7399562122451417E-2</v>
      </c>
      <c r="AC99" s="57">
        <f t="shared" si="88"/>
        <v>1.8468214949324071E-4</v>
      </c>
    </row>
    <row r="100" spans="2:29" x14ac:dyDescent="0.35">
      <c r="B100" s="127"/>
      <c r="G100" s="33" t="str">
        <f t="shared" si="86"/>
        <v>Social benefits (27)</v>
      </c>
      <c r="H100" s="57" t="e">
        <f>H$82/H$211</f>
        <v>#DIV/0!</v>
      </c>
      <c r="I100" s="57" t="e">
        <f t="shared" ref="I100:AC100" si="89">I$82/I$211</f>
        <v>#DIV/0!</v>
      </c>
      <c r="J100" s="57" t="e">
        <f t="shared" si="89"/>
        <v>#DIV/0!</v>
      </c>
      <c r="K100" s="57" t="e">
        <f t="shared" si="89"/>
        <v>#DIV/0!</v>
      </c>
      <c r="L100" s="57">
        <f t="shared" si="89"/>
        <v>0</v>
      </c>
      <c r="M100" s="57">
        <f t="shared" si="89"/>
        <v>0</v>
      </c>
      <c r="N100" s="57">
        <f t="shared" si="89"/>
        <v>0</v>
      </c>
      <c r="O100" s="57">
        <f t="shared" si="89"/>
        <v>0</v>
      </c>
      <c r="P100" s="57">
        <f t="shared" si="89"/>
        <v>0</v>
      </c>
      <c r="Q100" s="57">
        <f t="shared" si="89"/>
        <v>0</v>
      </c>
      <c r="R100" s="57">
        <f t="shared" si="89"/>
        <v>1.2040744452001572E-2</v>
      </c>
      <c r="S100" s="57">
        <f t="shared" si="89"/>
        <v>1.5678870699766912E-2</v>
      </c>
      <c r="T100" s="57">
        <f t="shared" si="89"/>
        <v>2.047944325481799E-2</v>
      </c>
      <c r="U100" s="57">
        <f t="shared" si="89"/>
        <v>1.7717678474114443E-2</v>
      </c>
      <c r="V100" s="57">
        <f t="shared" si="89"/>
        <v>1.6012714708785784E-2</v>
      </c>
      <c r="W100" s="57">
        <f t="shared" si="89"/>
        <v>1.411423908248787E-2</v>
      </c>
      <c r="X100" s="57">
        <f t="shared" si="89"/>
        <v>1.6744389652384801E-2</v>
      </c>
      <c r="Y100" s="57">
        <f t="shared" si="89"/>
        <v>2.191523076923077E-2</v>
      </c>
      <c r="Z100" s="57">
        <f t="shared" si="89"/>
        <v>1.7468375359080756E-2</v>
      </c>
      <c r="AA100" s="57">
        <f t="shared" si="89"/>
        <v>2.5553545334728135E-2</v>
      </c>
      <c r="AB100" s="57">
        <f t="shared" si="89"/>
        <v>4.1768512577014943E-2</v>
      </c>
      <c r="AC100" s="57">
        <f t="shared" si="89"/>
        <v>2.0340908578085307E-2</v>
      </c>
    </row>
    <row r="101" spans="2:29" x14ac:dyDescent="0.35">
      <c r="B101" s="127"/>
      <c r="G101" s="33"/>
      <c r="H101" s="58"/>
      <c r="I101" s="58"/>
      <c r="J101" s="58"/>
      <c r="K101" s="58"/>
      <c r="L101" s="58"/>
      <c r="M101" s="58"/>
      <c r="N101" s="58"/>
      <c r="O101" s="58"/>
      <c r="P101" s="58"/>
      <c r="Q101" s="58"/>
      <c r="R101" s="58"/>
      <c r="S101" s="58"/>
      <c r="T101" s="58"/>
      <c r="U101" s="58"/>
      <c r="V101" s="58"/>
      <c r="W101" s="58"/>
      <c r="X101" s="58"/>
      <c r="Y101" s="58"/>
      <c r="Z101" s="58"/>
      <c r="AA101" s="58"/>
      <c r="AB101" s="58"/>
      <c r="AC101" s="58"/>
    </row>
    <row r="102" spans="2:29" x14ac:dyDescent="0.35">
      <c r="B102" s="127"/>
      <c r="G102" s="38" t="str">
        <f t="shared" si="86"/>
        <v>Provident fund withdrawals</v>
      </c>
      <c r="H102" s="57" t="e">
        <f>H$84/H$211</f>
        <v>#DIV/0!</v>
      </c>
      <c r="I102" s="57" t="e">
        <f t="shared" ref="I102:AC102" si="90">I$84/I$211</f>
        <v>#DIV/0!</v>
      </c>
      <c r="J102" s="57" t="e">
        <f t="shared" si="90"/>
        <v>#DIV/0!</v>
      </c>
      <c r="K102" s="57" t="e">
        <f t="shared" si="90"/>
        <v>#DIV/0!</v>
      </c>
      <c r="L102" s="57">
        <f t="shared" si="90"/>
        <v>0</v>
      </c>
      <c r="M102" s="57">
        <f t="shared" si="90"/>
        <v>0</v>
      </c>
      <c r="N102" s="57">
        <f t="shared" si="90"/>
        <v>0</v>
      </c>
      <c r="O102" s="57">
        <f t="shared" si="90"/>
        <v>0</v>
      </c>
      <c r="P102" s="57">
        <f t="shared" si="90"/>
        <v>0</v>
      </c>
      <c r="Q102" s="57">
        <f t="shared" si="90"/>
        <v>0</v>
      </c>
      <c r="R102" s="57">
        <f t="shared" si="90"/>
        <v>0</v>
      </c>
      <c r="S102" s="57">
        <f t="shared" si="90"/>
        <v>0</v>
      </c>
      <c r="T102" s="57">
        <f t="shared" si="90"/>
        <v>0</v>
      </c>
      <c r="U102" s="57">
        <f t="shared" si="90"/>
        <v>0</v>
      </c>
      <c r="V102" s="57">
        <f t="shared" si="90"/>
        <v>0</v>
      </c>
      <c r="W102" s="57">
        <f t="shared" si="90"/>
        <v>0</v>
      </c>
      <c r="X102" s="57">
        <f t="shared" si="90"/>
        <v>0</v>
      </c>
      <c r="Y102" s="57">
        <f t="shared" si="90"/>
        <v>0</v>
      </c>
      <c r="Z102" s="57">
        <f t="shared" si="90"/>
        <v>0</v>
      </c>
      <c r="AA102" s="57">
        <f t="shared" si="90"/>
        <v>0</v>
      </c>
      <c r="AB102" s="57">
        <f t="shared" si="90"/>
        <v>0</v>
      </c>
      <c r="AC102" s="57">
        <f t="shared" si="90"/>
        <v>0</v>
      </c>
    </row>
    <row r="103" spans="2:29" x14ac:dyDescent="0.35">
      <c r="B103" s="127"/>
      <c r="G103" s="62" t="str">
        <f t="shared" si="86"/>
        <v>Social benefits (27) + provident fund withdrawals</v>
      </c>
      <c r="H103" s="57" t="e">
        <f>H$85/H$211</f>
        <v>#DIV/0!</v>
      </c>
      <c r="I103" s="57" t="e">
        <f t="shared" ref="I103:AC103" si="91">I$85/I$211</f>
        <v>#DIV/0!</v>
      </c>
      <c r="J103" s="57" t="e">
        <f t="shared" si="91"/>
        <v>#DIV/0!</v>
      </c>
      <c r="K103" s="57" t="e">
        <f t="shared" si="91"/>
        <v>#DIV/0!</v>
      </c>
      <c r="L103" s="57">
        <f t="shared" si="91"/>
        <v>0</v>
      </c>
      <c r="M103" s="57">
        <f t="shared" si="91"/>
        <v>0</v>
      </c>
      <c r="N103" s="57">
        <f t="shared" si="91"/>
        <v>0</v>
      </c>
      <c r="O103" s="57">
        <f t="shared" si="91"/>
        <v>0</v>
      </c>
      <c r="P103" s="57">
        <f t="shared" si="91"/>
        <v>0</v>
      </c>
      <c r="Q103" s="57">
        <f t="shared" si="91"/>
        <v>0</v>
      </c>
      <c r="R103" s="57">
        <f t="shared" si="91"/>
        <v>1.2040744452001572E-2</v>
      </c>
      <c r="S103" s="57">
        <f t="shared" si="91"/>
        <v>1.5678870699766912E-2</v>
      </c>
      <c r="T103" s="57">
        <f t="shared" si="91"/>
        <v>2.047944325481799E-2</v>
      </c>
      <c r="U103" s="57">
        <f t="shared" si="91"/>
        <v>1.7717678474114443E-2</v>
      </c>
      <c r="V103" s="57">
        <f t="shared" si="91"/>
        <v>1.6012714708785784E-2</v>
      </c>
      <c r="W103" s="57">
        <f t="shared" si="91"/>
        <v>1.411423908248787E-2</v>
      </c>
      <c r="X103" s="57">
        <f t="shared" si="91"/>
        <v>1.6744389652384801E-2</v>
      </c>
      <c r="Y103" s="57">
        <f t="shared" si="91"/>
        <v>2.191523076923077E-2</v>
      </c>
      <c r="Z103" s="57">
        <f t="shared" si="91"/>
        <v>1.7468375359080756E-2</v>
      </c>
      <c r="AA103" s="57">
        <f t="shared" si="91"/>
        <v>2.5553545334728135E-2</v>
      </c>
      <c r="AB103" s="57">
        <f t="shared" si="91"/>
        <v>4.1768512577014943E-2</v>
      </c>
      <c r="AC103" s="57">
        <f t="shared" si="91"/>
        <v>2.0340908578085307E-2</v>
      </c>
    </row>
    <row r="104" spans="2:29" x14ac:dyDescent="0.35">
      <c r="B104" s="127"/>
    </row>
    <row r="105" spans="2:29" x14ac:dyDescent="0.35">
      <c r="G105" s="107" t="s">
        <v>171</v>
      </c>
      <c r="H105" s="107"/>
      <c r="I105" s="107"/>
      <c r="J105" s="107"/>
      <c r="K105" s="107"/>
      <c r="L105" s="107"/>
      <c r="M105" s="107"/>
      <c r="N105" s="107"/>
      <c r="O105" s="107"/>
      <c r="P105" s="107"/>
      <c r="Q105" s="107"/>
      <c r="R105" s="107"/>
      <c r="S105" s="107"/>
      <c r="T105" s="107"/>
      <c r="U105" s="107"/>
      <c r="V105" s="107"/>
      <c r="W105" s="107"/>
      <c r="X105" s="107"/>
      <c r="Y105" s="107"/>
      <c r="Z105" s="107"/>
      <c r="AA105" s="107"/>
      <c r="AB105" s="107"/>
      <c r="AC105" s="107"/>
    </row>
    <row r="106" spans="2:29" x14ac:dyDescent="0.35">
      <c r="G106" s="33" t="str">
        <f>G97</f>
        <v>Social insurance benefits (271)</v>
      </c>
      <c r="H106" s="57" t="e">
        <f t="shared" ref="H106:AC106" si="92">H$79/H$217</f>
        <v>#VALUE!</v>
      </c>
      <c r="I106" s="57" t="e">
        <f t="shared" si="92"/>
        <v>#VALUE!</v>
      </c>
      <c r="J106" s="57" t="e">
        <f t="shared" si="92"/>
        <v>#VALUE!</v>
      </c>
      <c r="K106" s="57" t="e">
        <f t="shared" si="92"/>
        <v>#VALUE!</v>
      </c>
      <c r="L106" s="57" t="e">
        <f t="shared" si="92"/>
        <v>#VALUE!</v>
      </c>
      <c r="M106" s="57" t="e">
        <f t="shared" si="92"/>
        <v>#VALUE!</v>
      </c>
      <c r="N106" s="57">
        <f t="shared" si="92"/>
        <v>0</v>
      </c>
      <c r="O106" s="57">
        <f t="shared" si="92"/>
        <v>0</v>
      </c>
      <c r="P106" s="57">
        <f t="shared" si="92"/>
        <v>0</v>
      </c>
      <c r="Q106" s="57">
        <f t="shared" si="92"/>
        <v>0</v>
      </c>
      <c r="R106" s="57">
        <f t="shared" si="92"/>
        <v>0</v>
      </c>
      <c r="S106" s="57">
        <f t="shared" si="92"/>
        <v>0</v>
      </c>
      <c r="T106" s="57">
        <f t="shared" si="92"/>
        <v>0</v>
      </c>
      <c r="U106" s="57">
        <f t="shared" si="92"/>
        <v>0</v>
      </c>
      <c r="V106" s="57">
        <f t="shared" si="92"/>
        <v>0</v>
      </c>
      <c r="W106" s="57">
        <f t="shared" si="92"/>
        <v>0</v>
      </c>
      <c r="X106" s="57">
        <f t="shared" si="92"/>
        <v>0</v>
      </c>
      <c r="Y106" s="57">
        <f t="shared" si="92"/>
        <v>0</v>
      </c>
      <c r="Z106" s="57">
        <f t="shared" si="92"/>
        <v>0</v>
      </c>
      <c r="AA106" s="57">
        <f t="shared" si="92"/>
        <v>0</v>
      </c>
      <c r="AB106" s="57">
        <f t="shared" si="92"/>
        <v>0</v>
      </c>
      <c r="AC106" s="57">
        <f t="shared" si="92"/>
        <v>0</v>
      </c>
    </row>
    <row r="107" spans="2:29" x14ac:dyDescent="0.35">
      <c r="G107" s="33" t="str">
        <f t="shared" ref="G107:G112" si="93">G98</f>
        <v>Social assistance benefits (272)</v>
      </c>
      <c r="H107" s="57" t="e">
        <f t="shared" ref="H107:AC107" si="94">H$80/H$217</f>
        <v>#VALUE!</v>
      </c>
      <c r="I107" s="57" t="e">
        <f t="shared" si="94"/>
        <v>#VALUE!</v>
      </c>
      <c r="J107" s="57" t="e">
        <f t="shared" si="94"/>
        <v>#VALUE!</v>
      </c>
      <c r="K107" s="57" t="e">
        <f t="shared" si="94"/>
        <v>#VALUE!</v>
      </c>
      <c r="L107" s="57" t="e">
        <f t="shared" si="94"/>
        <v>#VALUE!</v>
      </c>
      <c r="M107" s="57" t="e">
        <f t="shared" si="94"/>
        <v>#VALUE!</v>
      </c>
      <c r="N107" s="57">
        <f t="shared" si="94"/>
        <v>0</v>
      </c>
      <c r="O107" s="57">
        <f t="shared" si="94"/>
        <v>0</v>
      </c>
      <c r="P107" s="57">
        <f t="shared" si="94"/>
        <v>0</v>
      </c>
      <c r="Q107" s="57">
        <f t="shared" si="94"/>
        <v>0</v>
      </c>
      <c r="R107" s="57">
        <f t="shared" si="94"/>
        <v>2.0521311475409837E-2</v>
      </c>
      <c r="S107" s="57">
        <f t="shared" si="94"/>
        <v>2.9472727272727272E-2</v>
      </c>
      <c r="T107" s="57">
        <f t="shared" si="94"/>
        <v>3.1222413793103452E-2</v>
      </c>
      <c r="U107" s="57">
        <f t="shared" si="94"/>
        <v>2.4024999999999998E-2</v>
      </c>
      <c r="V107" s="57">
        <f t="shared" si="94"/>
        <v>1.9470702702702701E-2</v>
      </c>
      <c r="W107" s="57">
        <f t="shared" si="94"/>
        <v>1.946986928104575E-2</v>
      </c>
      <c r="X107" s="57">
        <f t="shared" si="94"/>
        <v>1.5743857868020305E-2</v>
      </c>
      <c r="Y107" s="57">
        <f t="shared" si="94"/>
        <v>2.2029100436681222E-2</v>
      </c>
      <c r="Z107" s="57">
        <f t="shared" si="94"/>
        <v>2.1878103305785126E-2</v>
      </c>
      <c r="AA107" s="57">
        <f t="shared" si="94"/>
        <v>2.302252962962963E-2</v>
      </c>
      <c r="AB107" s="57">
        <f t="shared" si="94"/>
        <v>3.0200000000000001E-2</v>
      </c>
      <c r="AC107" s="57">
        <f t="shared" si="94"/>
        <v>2.8195537848605578E-2</v>
      </c>
    </row>
    <row r="108" spans="2:29" x14ac:dyDescent="0.35">
      <c r="G108" s="33" t="str">
        <f t="shared" si="93"/>
        <v>Public servant benefits (273)</v>
      </c>
      <c r="H108" s="57" t="e">
        <f t="shared" ref="H108:AC108" si="95">H$81/H$217</f>
        <v>#VALUE!</v>
      </c>
      <c r="I108" s="57" t="e">
        <f t="shared" si="95"/>
        <v>#VALUE!</v>
      </c>
      <c r="J108" s="57" t="e">
        <f t="shared" si="95"/>
        <v>#VALUE!</v>
      </c>
      <c r="K108" s="57" t="e">
        <f t="shared" si="95"/>
        <v>#VALUE!</v>
      </c>
      <c r="L108" s="57" t="e">
        <f t="shared" si="95"/>
        <v>#VALUE!</v>
      </c>
      <c r="M108" s="57" t="e">
        <f t="shared" si="95"/>
        <v>#VALUE!</v>
      </c>
      <c r="N108" s="57">
        <f t="shared" si="95"/>
        <v>0</v>
      </c>
      <c r="O108" s="57">
        <f t="shared" si="95"/>
        <v>0</v>
      </c>
      <c r="P108" s="57">
        <f t="shared" si="95"/>
        <v>0</v>
      </c>
      <c r="Q108" s="57">
        <f t="shared" si="95"/>
        <v>0</v>
      </c>
      <c r="R108" s="57">
        <f t="shared" si="95"/>
        <v>2.2898196721311474E-3</v>
      </c>
      <c r="S108" s="57">
        <f t="shared" si="95"/>
        <v>2.0407575757575755E-3</v>
      </c>
      <c r="T108" s="57">
        <f t="shared" si="95"/>
        <v>1.7565517241379309E-3</v>
      </c>
      <c r="U108" s="57">
        <f t="shared" si="95"/>
        <v>1.3749531250000001E-3</v>
      </c>
      <c r="V108" s="57">
        <f t="shared" si="95"/>
        <v>2.4494054054054054E-3</v>
      </c>
      <c r="W108" s="57">
        <f t="shared" si="95"/>
        <v>1.4431895424836601E-3</v>
      </c>
      <c r="X108" s="57">
        <f t="shared" si="95"/>
        <v>5.2843756345177665E-3</v>
      </c>
      <c r="Y108" s="57">
        <f t="shared" si="95"/>
        <v>4.7189650655021839E-3</v>
      </c>
      <c r="Z108" s="57">
        <f t="shared" si="95"/>
        <v>7.3694628099173556E-4</v>
      </c>
      <c r="AA108" s="57">
        <f t="shared" si="95"/>
        <v>6.6573888888888889E-3</v>
      </c>
      <c r="AB108" s="57">
        <f t="shared" si="95"/>
        <v>2.1562962962962964E-2</v>
      </c>
      <c r="AC108" s="57">
        <f t="shared" si="95"/>
        <v>2.5834262948207167E-4</v>
      </c>
    </row>
    <row r="109" spans="2:29" x14ac:dyDescent="0.35">
      <c r="G109" s="33" t="str">
        <f t="shared" si="93"/>
        <v>Social benefits (27)</v>
      </c>
      <c r="H109" s="57" t="e">
        <f t="shared" ref="H109:AC109" si="96">H$82/H$217</f>
        <v>#VALUE!</v>
      </c>
      <c r="I109" s="57" t="e">
        <f t="shared" si="96"/>
        <v>#VALUE!</v>
      </c>
      <c r="J109" s="57" t="e">
        <f t="shared" si="96"/>
        <v>#VALUE!</v>
      </c>
      <c r="K109" s="57" t="e">
        <f t="shared" si="96"/>
        <v>#VALUE!</v>
      </c>
      <c r="L109" s="57" t="e">
        <f t="shared" si="96"/>
        <v>#VALUE!</v>
      </c>
      <c r="M109" s="57" t="e">
        <f t="shared" si="96"/>
        <v>#VALUE!</v>
      </c>
      <c r="N109" s="57">
        <f t="shared" si="96"/>
        <v>0</v>
      </c>
      <c r="O109" s="57">
        <f t="shared" si="96"/>
        <v>0</v>
      </c>
      <c r="P109" s="57">
        <f t="shared" si="96"/>
        <v>0</v>
      </c>
      <c r="Q109" s="57">
        <f t="shared" si="96"/>
        <v>0</v>
      </c>
      <c r="R109" s="57">
        <f t="shared" si="96"/>
        <v>2.2811131147540985E-2</v>
      </c>
      <c r="S109" s="57">
        <f t="shared" si="96"/>
        <v>3.1513484848484846E-2</v>
      </c>
      <c r="T109" s="57">
        <f t="shared" si="96"/>
        <v>3.2978965517241388E-2</v>
      </c>
      <c r="U109" s="57">
        <f t="shared" si="96"/>
        <v>2.5399953124999999E-2</v>
      </c>
      <c r="V109" s="57">
        <f t="shared" si="96"/>
        <v>2.1920108108108106E-2</v>
      </c>
      <c r="W109" s="57">
        <f t="shared" si="96"/>
        <v>2.091305882352941E-2</v>
      </c>
      <c r="X109" s="57">
        <f t="shared" si="96"/>
        <v>2.1028233502538071E-2</v>
      </c>
      <c r="Y109" s="57">
        <f t="shared" si="96"/>
        <v>2.6748065502183404E-2</v>
      </c>
      <c r="Z109" s="57">
        <f t="shared" si="96"/>
        <v>2.2615049586776861E-2</v>
      </c>
      <c r="AA109" s="57">
        <f t="shared" si="96"/>
        <v>2.9679918518518516E-2</v>
      </c>
      <c r="AB109" s="57">
        <f t="shared" si="96"/>
        <v>5.1762962962962962E-2</v>
      </c>
      <c r="AC109" s="57">
        <f t="shared" si="96"/>
        <v>2.845388047808765E-2</v>
      </c>
    </row>
    <row r="110" spans="2:29" x14ac:dyDescent="0.35">
      <c r="G110" s="33"/>
      <c r="H110" s="58"/>
      <c r="I110" s="58"/>
      <c r="J110" s="58"/>
      <c r="K110" s="58"/>
      <c r="L110" s="58"/>
      <c r="M110" s="58"/>
      <c r="N110" s="58"/>
      <c r="O110" s="58"/>
      <c r="P110" s="58"/>
      <c r="Q110" s="58"/>
      <c r="R110" s="58"/>
      <c r="S110" s="58"/>
      <c r="T110" s="58"/>
      <c r="U110" s="58"/>
      <c r="V110" s="58"/>
      <c r="W110" s="58"/>
      <c r="X110" s="58"/>
      <c r="Y110" s="58"/>
      <c r="Z110" s="58"/>
      <c r="AA110" s="58"/>
      <c r="AB110" s="58"/>
      <c r="AC110" s="58"/>
    </row>
    <row r="111" spans="2:29" x14ac:dyDescent="0.35">
      <c r="G111" s="38" t="str">
        <f t="shared" si="93"/>
        <v>Provident fund withdrawals</v>
      </c>
      <c r="H111" s="57" t="e">
        <f t="shared" ref="H111:AC111" si="97">H$84/H$217</f>
        <v>#VALUE!</v>
      </c>
      <c r="I111" s="57" t="e">
        <f t="shared" si="97"/>
        <v>#VALUE!</v>
      </c>
      <c r="J111" s="57" t="e">
        <f t="shared" si="97"/>
        <v>#VALUE!</v>
      </c>
      <c r="K111" s="57" t="e">
        <f t="shared" si="97"/>
        <v>#VALUE!</v>
      </c>
      <c r="L111" s="57" t="e">
        <f t="shared" si="97"/>
        <v>#VALUE!</v>
      </c>
      <c r="M111" s="57" t="e">
        <f t="shared" si="97"/>
        <v>#VALUE!</v>
      </c>
      <c r="N111" s="57">
        <f t="shared" si="97"/>
        <v>0</v>
      </c>
      <c r="O111" s="57">
        <f t="shared" si="97"/>
        <v>0</v>
      </c>
      <c r="P111" s="57">
        <f t="shared" si="97"/>
        <v>0</v>
      </c>
      <c r="Q111" s="57">
        <f t="shared" si="97"/>
        <v>0</v>
      </c>
      <c r="R111" s="57">
        <f t="shared" si="97"/>
        <v>0</v>
      </c>
      <c r="S111" s="57">
        <f t="shared" si="97"/>
        <v>0</v>
      </c>
      <c r="T111" s="57">
        <f t="shared" si="97"/>
        <v>0</v>
      </c>
      <c r="U111" s="57">
        <f t="shared" si="97"/>
        <v>0</v>
      </c>
      <c r="V111" s="57">
        <f t="shared" si="97"/>
        <v>0</v>
      </c>
      <c r="W111" s="57">
        <f t="shared" si="97"/>
        <v>0</v>
      </c>
      <c r="X111" s="57">
        <f t="shared" si="97"/>
        <v>0</v>
      </c>
      <c r="Y111" s="57">
        <f t="shared" si="97"/>
        <v>0</v>
      </c>
      <c r="Z111" s="57">
        <f t="shared" si="97"/>
        <v>0</v>
      </c>
      <c r="AA111" s="57">
        <f t="shared" si="97"/>
        <v>0</v>
      </c>
      <c r="AB111" s="57">
        <f t="shared" si="97"/>
        <v>0</v>
      </c>
      <c r="AC111" s="57">
        <f t="shared" si="97"/>
        <v>0</v>
      </c>
    </row>
    <row r="112" spans="2:29" x14ac:dyDescent="0.35">
      <c r="G112" s="62" t="str">
        <f t="shared" si="93"/>
        <v>Social benefits (27) + provident fund withdrawals</v>
      </c>
      <c r="H112" s="57" t="e">
        <f t="shared" ref="H112:AC112" si="98">H$85/H$217</f>
        <v>#VALUE!</v>
      </c>
      <c r="I112" s="57" t="e">
        <f t="shared" si="98"/>
        <v>#VALUE!</v>
      </c>
      <c r="J112" s="57" t="e">
        <f t="shared" si="98"/>
        <v>#VALUE!</v>
      </c>
      <c r="K112" s="57" t="e">
        <f t="shared" si="98"/>
        <v>#VALUE!</v>
      </c>
      <c r="L112" s="57" t="e">
        <f t="shared" si="98"/>
        <v>#VALUE!</v>
      </c>
      <c r="M112" s="57" t="e">
        <f t="shared" si="98"/>
        <v>#VALUE!</v>
      </c>
      <c r="N112" s="57">
        <f t="shared" si="98"/>
        <v>0</v>
      </c>
      <c r="O112" s="57">
        <f t="shared" si="98"/>
        <v>0</v>
      </c>
      <c r="P112" s="57">
        <f t="shared" si="98"/>
        <v>0</v>
      </c>
      <c r="Q112" s="57">
        <f t="shared" si="98"/>
        <v>0</v>
      </c>
      <c r="R112" s="57">
        <f t="shared" si="98"/>
        <v>2.2811131147540985E-2</v>
      </c>
      <c r="S112" s="57">
        <f t="shared" si="98"/>
        <v>3.1513484848484846E-2</v>
      </c>
      <c r="T112" s="57">
        <f t="shared" si="98"/>
        <v>3.2978965517241388E-2</v>
      </c>
      <c r="U112" s="57">
        <f t="shared" si="98"/>
        <v>2.5399953124999999E-2</v>
      </c>
      <c r="V112" s="57">
        <f t="shared" si="98"/>
        <v>2.1920108108108106E-2</v>
      </c>
      <c r="W112" s="57">
        <f t="shared" si="98"/>
        <v>2.091305882352941E-2</v>
      </c>
      <c r="X112" s="57">
        <f t="shared" si="98"/>
        <v>2.1028233502538071E-2</v>
      </c>
      <c r="Y112" s="57">
        <f t="shared" si="98"/>
        <v>2.6748065502183404E-2</v>
      </c>
      <c r="Z112" s="57">
        <f t="shared" si="98"/>
        <v>2.2615049586776861E-2</v>
      </c>
      <c r="AA112" s="57">
        <f t="shared" si="98"/>
        <v>2.9679918518518516E-2</v>
      </c>
      <c r="AB112" s="57">
        <f t="shared" si="98"/>
        <v>5.1762962962962962E-2</v>
      </c>
      <c r="AC112" s="57">
        <f t="shared" si="98"/>
        <v>2.845388047808765E-2</v>
      </c>
    </row>
    <row r="114" spans="7:29" x14ac:dyDescent="0.35">
      <c r="G114" s="107" t="str">
        <f>_xlfn.CONCAT("USD, ",$C$6)</f>
        <v>USD, thousands</v>
      </c>
      <c r="H114" s="107"/>
      <c r="I114" s="107"/>
      <c r="J114" s="107"/>
      <c r="K114" s="107"/>
      <c r="L114" s="107"/>
      <c r="M114" s="107"/>
      <c r="N114" s="107"/>
      <c r="O114" s="107"/>
      <c r="P114" s="107"/>
      <c r="Q114" s="107"/>
      <c r="R114" s="107"/>
      <c r="S114" s="107"/>
      <c r="T114" s="107"/>
      <c r="U114" s="107"/>
      <c r="V114" s="107"/>
      <c r="W114" s="107"/>
      <c r="X114" s="107"/>
      <c r="Y114" s="107"/>
      <c r="Z114" s="107"/>
      <c r="AA114" s="107"/>
      <c r="AB114" s="107"/>
      <c r="AC114" s="107"/>
    </row>
    <row r="115" spans="7:29" x14ac:dyDescent="0.35">
      <c r="G115" s="33" t="str">
        <f>G106</f>
        <v>Social insurance benefits (271)</v>
      </c>
      <c r="H115" s="5" t="e">
        <f t="shared" ref="H115:AC115" si="99">H$79/H$209</f>
        <v>#VALUE!</v>
      </c>
      <c r="I115" s="5">
        <f t="shared" si="99"/>
        <v>0</v>
      </c>
      <c r="J115" s="5">
        <f t="shared" si="99"/>
        <v>0</v>
      </c>
      <c r="K115" s="5">
        <f t="shared" si="99"/>
        <v>0</v>
      </c>
      <c r="L115" s="5">
        <f t="shared" si="99"/>
        <v>0</v>
      </c>
      <c r="M115" s="5">
        <f t="shared" si="99"/>
        <v>0</v>
      </c>
      <c r="N115" s="5">
        <f t="shared" si="99"/>
        <v>0</v>
      </c>
      <c r="O115" s="5">
        <f t="shared" si="99"/>
        <v>0</v>
      </c>
      <c r="P115" s="5">
        <f t="shared" si="99"/>
        <v>0</v>
      </c>
      <c r="Q115" s="5">
        <f t="shared" si="99"/>
        <v>0</v>
      </c>
      <c r="R115" s="5">
        <f t="shared" si="99"/>
        <v>0</v>
      </c>
      <c r="S115" s="5">
        <f t="shared" si="99"/>
        <v>0</v>
      </c>
      <c r="T115" s="5">
        <f t="shared" si="99"/>
        <v>0</v>
      </c>
      <c r="U115" s="5">
        <f t="shared" si="99"/>
        <v>0</v>
      </c>
      <c r="V115" s="5">
        <f t="shared" si="99"/>
        <v>0</v>
      </c>
      <c r="W115" s="5">
        <f t="shared" si="99"/>
        <v>0</v>
      </c>
      <c r="X115" s="5">
        <f t="shared" si="99"/>
        <v>0</v>
      </c>
      <c r="Y115" s="5">
        <f t="shared" si="99"/>
        <v>0</v>
      </c>
      <c r="Z115" s="5">
        <f t="shared" si="99"/>
        <v>0</v>
      </c>
      <c r="AA115" s="5">
        <f t="shared" si="99"/>
        <v>0</v>
      </c>
      <c r="AB115" s="5">
        <f t="shared" si="99"/>
        <v>0</v>
      </c>
      <c r="AC115" s="5">
        <f t="shared" si="99"/>
        <v>0</v>
      </c>
    </row>
    <row r="116" spans="7:29" x14ac:dyDescent="0.35">
      <c r="G116" s="33" t="str">
        <f t="shared" ref="G116:G121" si="100">G107</f>
        <v>Social assistance benefits (272)</v>
      </c>
      <c r="H116" s="5" t="e">
        <f t="shared" ref="H116:AC116" si="101">H$80/H$209</f>
        <v>#VALUE!</v>
      </c>
      <c r="I116" s="5">
        <f t="shared" si="101"/>
        <v>0</v>
      </c>
      <c r="J116" s="5">
        <f t="shared" si="101"/>
        <v>0</v>
      </c>
      <c r="K116" s="5">
        <f t="shared" si="101"/>
        <v>0</v>
      </c>
      <c r="L116" s="5">
        <f t="shared" si="101"/>
        <v>0</v>
      </c>
      <c r="M116" s="5">
        <f t="shared" si="101"/>
        <v>0</v>
      </c>
      <c r="N116" s="5">
        <f t="shared" si="101"/>
        <v>0</v>
      </c>
      <c r="O116" s="5">
        <f t="shared" si="101"/>
        <v>0</v>
      </c>
      <c r="P116" s="5">
        <f t="shared" si="101"/>
        <v>0</v>
      </c>
      <c r="Q116" s="5">
        <f t="shared" si="101"/>
        <v>0</v>
      </c>
      <c r="R116" s="5">
        <f t="shared" si="101"/>
        <v>1279.0130434782609</v>
      </c>
      <c r="S116" s="5">
        <f t="shared" si="101"/>
        <v>1783.1000000000001</v>
      </c>
      <c r="T116" s="5">
        <f t="shared" si="101"/>
        <v>2263.6250000000009</v>
      </c>
      <c r="U116" s="5">
        <f t="shared" si="101"/>
        <v>2226.0776119402985</v>
      </c>
      <c r="V116" s="5">
        <f t="shared" si="101"/>
        <v>2166.2163862068965</v>
      </c>
      <c r="W116" s="5">
        <f t="shared" si="101"/>
        <v>2309.0804142011834</v>
      </c>
      <c r="X116" s="5">
        <f t="shared" si="101"/>
        <v>2215.3857142857146</v>
      </c>
      <c r="Y116" s="5">
        <f t="shared" si="101"/>
        <v>3390.2311827956987</v>
      </c>
      <c r="Z116" s="5">
        <f t="shared" si="101"/>
        <v>3964.0879282051278</v>
      </c>
      <c r="AA116" s="5">
        <f t="shared" si="101"/>
        <v>4520.787636363636</v>
      </c>
      <c r="AB116" s="5">
        <f t="shared" si="101"/>
        <v>5484.7533632286986</v>
      </c>
      <c r="AC116" s="5">
        <f t="shared" si="101"/>
        <v>4687.8094017094018</v>
      </c>
    </row>
    <row r="117" spans="7:29" x14ac:dyDescent="0.35">
      <c r="G117" s="33" t="str">
        <f t="shared" si="100"/>
        <v>Public servant benefits (273)</v>
      </c>
      <c r="H117" s="5" t="e">
        <f t="shared" ref="H117:AC117" si="102">H$81/H$209</f>
        <v>#VALUE!</v>
      </c>
      <c r="I117" s="5">
        <f t="shared" si="102"/>
        <v>0</v>
      </c>
      <c r="J117" s="5">
        <f t="shared" si="102"/>
        <v>0</v>
      </c>
      <c r="K117" s="5">
        <f t="shared" si="102"/>
        <v>0</v>
      </c>
      <c r="L117" s="5">
        <f t="shared" si="102"/>
        <v>0</v>
      </c>
      <c r="M117" s="5">
        <f t="shared" si="102"/>
        <v>0</v>
      </c>
      <c r="N117" s="5">
        <f t="shared" si="102"/>
        <v>0</v>
      </c>
      <c r="O117" s="5">
        <f t="shared" si="102"/>
        <v>0</v>
      </c>
      <c r="P117" s="5">
        <f t="shared" si="102"/>
        <v>0</v>
      </c>
      <c r="Q117" s="5">
        <f t="shared" si="102"/>
        <v>0</v>
      </c>
      <c r="R117" s="5">
        <f t="shared" si="102"/>
        <v>142.71550000000002</v>
      </c>
      <c r="S117" s="5">
        <f t="shared" si="102"/>
        <v>123.46583333333334</v>
      </c>
      <c r="T117" s="5">
        <f t="shared" si="102"/>
        <v>127.35000000000002</v>
      </c>
      <c r="U117" s="5">
        <f t="shared" si="102"/>
        <v>127.39864179104478</v>
      </c>
      <c r="V117" s="5">
        <f t="shared" si="102"/>
        <v>272.50902068965519</v>
      </c>
      <c r="W117" s="5">
        <f t="shared" si="102"/>
        <v>171.15886390532543</v>
      </c>
      <c r="X117" s="5">
        <f t="shared" si="102"/>
        <v>743.58714285714291</v>
      </c>
      <c r="Y117" s="5">
        <f t="shared" si="102"/>
        <v>726.23857526881727</v>
      </c>
      <c r="Z117" s="5">
        <f t="shared" si="102"/>
        <v>133.52710769230768</v>
      </c>
      <c r="AA117" s="5">
        <f t="shared" si="102"/>
        <v>1307.2690909090909</v>
      </c>
      <c r="AB117" s="5">
        <f t="shared" si="102"/>
        <v>3916.1434977578474</v>
      </c>
      <c r="AC117" s="5">
        <f t="shared" si="102"/>
        <v>42.952222222222218</v>
      </c>
    </row>
    <row r="118" spans="7:29" x14ac:dyDescent="0.35">
      <c r="G118" s="33" t="str">
        <f t="shared" si="100"/>
        <v>Social benefits (27)</v>
      </c>
      <c r="H118" s="5" t="e">
        <f t="shared" ref="H118:AC118" si="103">H$82/H$209</f>
        <v>#VALUE!</v>
      </c>
      <c r="I118" s="5">
        <f t="shared" si="103"/>
        <v>0</v>
      </c>
      <c r="J118" s="5">
        <f t="shared" si="103"/>
        <v>0</v>
      </c>
      <c r="K118" s="5">
        <f t="shared" si="103"/>
        <v>0</v>
      </c>
      <c r="L118" s="5">
        <f t="shared" si="103"/>
        <v>0</v>
      </c>
      <c r="M118" s="5">
        <f t="shared" si="103"/>
        <v>0</v>
      </c>
      <c r="N118" s="5">
        <f t="shared" si="103"/>
        <v>0</v>
      </c>
      <c r="O118" s="5">
        <f t="shared" si="103"/>
        <v>0</v>
      </c>
      <c r="P118" s="5">
        <f t="shared" si="103"/>
        <v>0</v>
      </c>
      <c r="Q118" s="5">
        <f t="shared" si="103"/>
        <v>0</v>
      </c>
      <c r="R118" s="5">
        <f t="shared" si="103"/>
        <v>1421.7285434782609</v>
      </c>
      <c r="S118" s="5">
        <f t="shared" si="103"/>
        <v>1906.5658333333333</v>
      </c>
      <c r="T118" s="5">
        <f t="shared" si="103"/>
        <v>2390.9750000000008</v>
      </c>
      <c r="U118" s="5">
        <f t="shared" si="103"/>
        <v>2353.4762537313431</v>
      </c>
      <c r="V118" s="5">
        <f t="shared" si="103"/>
        <v>2438.7254068965517</v>
      </c>
      <c r="W118" s="5">
        <f t="shared" si="103"/>
        <v>2480.2392781065087</v>
      </c>
      <c r="X118" s="5">
        <f t="shared" si="103"/>
        <v>2958.9728571428573</v>
      </c>
      <c r="Y118" s="5">
        <f t="shared" si="103"/>
        <v>4116.4697580645161</v>
      </c>
      <c r="Z118" s="5">
        <f t="shared" si="103"/>
        <v>4097.6150358974355</v>
      </c>
      <c r="AA118" s="5">
        <f t="shared" si="103"/>
        <v>5828.0567272727267</v>
      </c>
      <c r="AB118" s="5">
        <f t="shared" si="103"/>
        <v>9400.896860986546</v>
      </c>
      <c r="AC118" s="5">
        <f t="shared" si="103"/>
        <v>4730.7616239316239</v>
      </c>
    </row>
    <row r="119" spans="7:29" x14ac:dyDescent="0.35">
      <c r="G119" s="33"/>
      <c r="H119" s="19"/>
      <c r="I119" s="19"/>
      <c r="J119" s="19"/>
      <c r="K119" s="19"/>
      <c r="L119" s="19"/>
      <c r="M119" s="19"/>
      <c r="N119" s="19"/>
      <c r="O119" s="19"/>
      <c r="P119" s="19"/>
      <c r="Q119" s="19"/>
      <c r="R119" s="19"/>
      <c r="S119" s="19"/>
      <c r="T119" s="19"/>
      <c r="U119" s="19"/>
      <c r="V119" s="19"/>
      <c r="W119" s="19"/>
      <c r="X119" s="19"/>
      <c r="Y119" s="19"/>
      <c r="Z119" s="19"/>
      <c r="AA119" s="19"/>
      <c r="AB119" s="19"/>
      <c r="AC119" s="19"/>
    </row>
    <row r="120" spans="7:29" x14ac:dyDescent="0.35">
      <c r="G120" s="38" t="str">
        <f t="shared" si="100"/>
        <v>Provident fund withdrawals</v>
      </c>
      <c r="H120" s="5" t="e">
        <f t="shared" ref="H120:AC120" si="104">H$84/H$209</f>
        <v>#VALUE!</v>
      </c>
      <c r="I120" s="5">
        <f t="shared" si="104"/>
        <v>0</v>
      </c>
      <c r="J120" s="5">
        <f t="shared" si="104"/>
        <v>0</v>
      </c>
      <c r="K120" s="5">
        <f t="shared" si="104"/>
        <v>0</v>
      </c>
      <c r="L120" s="5">
        <f t="shared" si="104"/>
        <v>0</v>
      </c>
      <c r="M120" s="5">
        <f t="shared" si="104"/>
        <v>0</v>
      </c>
      <c r="N120" s="5">
        <f t="shared" si="104"/>
        <v>0</v>
      </c>
      <c r="O120" s="5">
        <f t="shared" si="104"/>
        <v>0</v>
      </c>
      <c r="P120" s="5">
        <f t="shared" si="104"/>
        <v>0</v>
      </c>
      <c r="Q120" s="5">
        <f t="shared" si="104"/>
        <v>0</v>
      </c>
      <c r="R120" s="5">
        <f t="shared" si="104"/>
        <v>0</v>
      </c>
      <c r="S120" s="5">
        <f t="shared" si="104"/>
        <v>0</v>
      </c>
      <c r="T120" s="5">
        <f t="shared" si="104"/>
        <v>0</v>
      </c>
      <c r="U120" s="5">
        <f t="shared" si="104"/>
        <v>0</v>
      </c>
      <c r="V120" s="5">
        <f t="shared" si="104"/>
        <v>0</v>
      </c>
      <c r="W120" s="5">
        <f t="shared" si="104"/>
        <v>0</v>
      </c>
      <c r="X120" s="5">
        <f t="shared" si="104"/>
        <v>0</v>
      </c>
      <c r="Y120" s="5">
        <f t="shared" si="104"/>
        <v>0</v>
      </c>
      <c r="Z120" s="5">
        <f t="shared" si="104"/>
        <v>0</v>
      </c>
      <c r="AA120" s="5">
        <f t="shared" si="104"/>
        <v>0</v>
      </c>
      <c r="AB120" s="5">
        <f t="shared" si="104"/>
        <v>0</v>
      </c>
      <c r="AC120" s="5">
        <f t="shared" si="104"/>
        <v>0</v>
      </c>
    </row>
    <row r="121" spans="7:29" x14ac:dyDescent="0.35">
      <c r="G121" s="62" t="str">
        <f t="shared" si="100"/>
        <v>Social benefits (27) + provident fund withdrawals</v>
      </c>
      <c r="H121" s="5" t="e">
        <f t="shared" ref="H121:AC121" si="105">H$85/H$209</f>
        <v>#VALUE!</v>
      </c>
      <c r="I121" s="5">
        <f t="shared" si="105"/>
        <v>0</v>
      </c>
      <c r="J121" s="5">
        <f t="shared" si="105"/>
        <v>0</v>
      </c>
      <c r="K121" s="5">
        <f t="shared" si="105"/>
        <v>0</v>
      </c>
      <c r="L121" s="5">
        <f t="shared" si="105"/>
        <v>0</v>
      </c>
      <c r="M121" s="5">
        <f t="shared" si="105"/>
        <v>0</v>
      </c>
      <c r="N121" s="5">
        <f t="shared" si="105"/>
        <v>0</v>
      </c>
      <c r="O121" s="5">
        <f t="shared" si="105"/>
        <v>0</v>
      </c>
      <c r="P121" s="5">
        <f t="shared" si="105"/>
        <v>0</v>
      </c>
      <c r="Q121" s="5">
        <f t="shared" si="105"/>
        <v>0</v>
      </c>
      <c r="R121" s="5">
        <f t="shared" si="105"/>
        <v>1421.7285434782609</v>
      </c>
      <c r="S121" s="5">
        <f t="shared" si="105"/>
        <v>1906.5658333333333</v>
      </c>
      <c r="T121" s="5">
        <f t="shared" si="105"/>
        <v>2390.9750000000008</v>
      </c>
      <c r="U121" s="5">
        <f t="shared" si="105"/>
        <v>2353.4762537313431</v>
      </c>
      <c r="V121" s="5">
        <f t="shared" si="105"/>
        <v>2438.7254068965517</v>
      </c>
      <c r="W121" s="5">
        <f t="shared" si="105"/>
        <v>2480.2392781065087</v>
      </c>
      <c r="X121" s="5">
        <f t="shared" si="105"/>
        <v>2958.9728571428573</v>
      </c>
      <c r="Y121" s="5">
        <f t="shared" si="105"/>
        <v>4116.4697580645161</v>
      </c>
      <c r="Z121" s="5">
        <f t="shared" si="105"/>
        <v>4097.6150358974355</v>
      </c>
      <c r="AA121" s="5">
        <f t="shared" si="105"/>
        <v>5828.0567272727267</v>
      </c>
      <c r="AB121" s="5">
        <f t="shared" si="105"/>
        <v>9400.896860986546</v>
      </c>
      <c r="AC121" s="5">
        <f t="shared" si="105"/>
        <v>4730.7616239316239</v>
      </c>
    </row>
    <row r="123" spans="7:29" x14ac:dyDescent="0.35">
      <c r="G123" s="107" t="str">
        <f>_xlfn.CONCAT($C$4,", ",$C$6," (constant ",$G$224," prices)")</f>
        <v>AUD, thousands (constant 2024 prices)</v>
      </c>
      <c r="H123" s="107"/>
      <c r="I123" s="107"/>
      <c r="J123" s="107"/>
      <c r="K123" s="107"/>
      <c r="L123" s="107"/>
      <c r="M123" s="107"/>
      <c r="N123" s="107"/>
      <c r="O123" s="107"/>
      <c r="P123" s="107"/>
      <c r="Q123" s="107"/>
      <c r="R123" s="107"/>
      <c r="S123" s="107"/>
      <c r="T123" s="107"/>
      <c r="U123" s="107"/>
      <c r="V123" s="107"/>
      <c r="W123" s="107"/>
      <c r="X123" s="107"/>
      <c r="Y123" s="107"/>
      <c r="Z123" s="107"/>
      <c r="AA123" s="107"/>
      <c r="AB123" s="107"/>
      <c r="AC123" s="107"/>
    </row>
    <row r="124" spans="7:29" x14ac:dyDescent="0.35">
      <c r="G124" s="33" t="str">
        <f>G115</f>
        <v>Social insurance benefits (271)</v>
      </c>
      <c r="H124" s="5" t="e">
        <f t="shared" ref="H124:AC124" si="106">H$79/H$220</f>
        <v>#VALUE!</v>
      </c>
      <c r="I124" s="5">
        <f t="shared" si="106"/>
        <v>0</v>
      </c>
      <c r="J124" s="5">
        <f t="shared" si="106"/>
        <v>0</v>
      </c>
      <c r="K124" s="5">
        <f t="shared" si="106"/>
        <v>0</v>
      </c>
      <c r="L124" s="5">
        <f t="shared" si="106"/>
        <v>0</v>
      </c>
      <c r="M124" s="5">
        <f t="shared" si="106"/>
        <v>0</v>
      </c>
      <c r="N124" s="5">
        <f t="shared" si="106"/>
        <v>0</v>
      </c>
      <c r="O124" s="5">
        <f t="shared" si="106"/>
        <v>0</v>
      </c>
      <c r="P124" s="5">
        <f t="shared" si="106"/>
        <v>0</v>
      </c>
      <c r="Q124" s="5">
        <f t="shared" si="106"/>
        <v>0</v>
      </c>
      <c r="R124" s="5">
        <f t="shared" si="106"/>
        <v>0</v>
      </c>
      <c r="S124" s="5">
        <f t="shared" si="106"/>
        <v>0</v>
      </c>
      <c r="T124" s="5">
        <f t="shared" si="106"/>
        <v>0</v>
      </c>
      <c r="U124" s="5">
        <f t="shared" si="106"/>
        <v>0</v>
      </c>
      <c r="V124" s="5">
        <f t="shared" si="106"/>
        <v>0</v>
      </c>
      <c r="W124" s="5">
        <f t="shared" si="106"/>
        <v>0</v>
      </c>
      <c r="X124" s="5">
        <f t="shared" si="106"/>
        <v>0</v>
      </c>
      <c r="Y124" s="5">
        <f t="shared" si="106"/>
        <v>0</v>
      </c>
      <c r="Z124" s="5">
        <f t="shared" si="106"/>
        <v>0</v>
      </c>
      <c r="AA124" s="5">
        <f t="shared" si="106"/>
        <v>0</v>
      </c>
      <c r="AB124" s="5">
        <f t="shared" si="106"/>
        <v>0</v>
      </c>
      <c r="AC124" s="5">
        <f t="shared" si="106"/>
        <v>0</v>
      </c>
    </row>
    <row r="125" spans="7:29" x14ac:dyDescent="0.35">
      <c r="G125" s="33" t="str">
        <f t="shared" ref="G125:G130" si="107">G116</f>
        <v>Social assistance benefits (272)</v>
      </c>
      <c r="H125" s="5" t="e">
        <f t="shared" ref="H125:AC125" si="108">H$80/H$209</f>
        <v>#VALUE!</v>
      </c>
      <c r="I125" s="5">
        <f t="shared" si="108"/>
        <v>0</v>
      </c>
      <c r="J125" s="5">
        <f t="shared" si="108"/>
        <v>0</v>
      </c>
      <c r="K125" s="5">
        <f t="shared" si="108"/>
        <v>0</v>
      </c>
      <c r="L125" s="5">
        <f t="shared" si="108"/>
        <v>0</v>
      </c>
      <c r="M125" s="5">
        <f t="shared" si="108"/>
        <v>0</v>
      </c>
      <c r="N125" s="5">
        <f t="shared" si="108"/>
        <v>0</v>
      </c>
      <c r="O125" s="5">
        <f t="shared" si="108"/>
        <v>0</v>
      </c>
      <c r="P125" s="5">
        <f t="shared" si="108"/>
        <v>0</v>
      </c>
      <c r="Q125" s="5">
        <f t="shared" si="108"/>
        <v>0</v>
      </c>
      <c r="R125" s="5">
        <f t="shared" si="108"/>
        <v>1279.0130434782609</v>
      </c>
      <c r="S125" s="5">
        <f t="shared" si="108"/>
        <v>1783.1000000000001</v>
      </c>
      <c r="T125" s="5">
        <f t="shared" si="108"/>
        <v>2263.6250000000009</v>
      </c>
      <c r="U125" s="5">
        <f t="shared" si="108"/>
        <v>2226.0776119402985</v>
      </c>
      <c r="V125" s="5">
        <f t="shared" si="108"/>
        <v>2166.2163862068965</v>
      </c>
      <c r="W125" s="5">
        <f t="shared" si="108"/>
        <v>2309.0804142011834</v>
      </c>
      <c r="X125" s="5">
        <f t="shared" si="108"/>
        <v>2215.3857142857146</v>
      </c>
      <c r="Y125" s="5">
        <f t="shared" si="108"/>
        <v>3390.2311827956987</v>
      </c>
      <c r="Z125" s="5">
        <f t="shared" si="108"/>
        <v>3964.0879282051278</v>
      </c>
      <c r="AA125" s="5">
        <f t="shared" si="108"/>
        <v>4520.787636363636</v>
      </c>
      <c r="AB125" s="5">
        <f t="shared" si="108"/>
        <v>5484.7533632286986</v>
      </c>
      <c r="AC125" s="5">
        <f t="shared" si="108"/>
        <v>4687.8094017094018</v>
      </c>
    </row>
    <row r="126" spans="7:29" x14ac:dyDescent="0.35">
      <c r="G126" s="33" t="str">
        <f t="shared" si="107"/>
        <v>Public servant benefits (273)</v>
      </c>
      <c r="H126" s="5" t="e">
        <f t="shared" ref="H126:AC126" si="109">H$81/H$209</f>
        <v>#VALUE!</v>
      </c>
      <c r="I126" s="5">
        <f t="shared" si="109"/>
        <v>0</v>
      </c>
      <c r="J126" s="5">
        <f t="shared" si="109"/>
        <v>0</v>
      </c>
      <c r="K126" s="5">
        <f t="shared" si="109"/>
        <v>0</v>
      </c>
      <c r="L126" s="5">
        <f t="shared" si="109"/>
        <v>0</v>
      </c>
      <c r="M126" s="5">
        <f t="shared" si="109"/>
        <v>0</v>
      </c>
      <c r="N126" s="5">
        <f t="shared" si="109"/>
        <v>0</v>
      </c>
      <c r="O126" s="5">
        <f t="shared" si="109"/>
        <v>0</v>
      </c>
      <c r="P126" s="5">
        <f t="shared" si="109"/>
        <v>0</v>
      </c>
      <c r="Q126" s="5">
        <f t="shared" si="109"/>
        <v>0</v>
      </c>
      <c r="R126" s="5">
        <f t="shared" si="109"/>
        <v>142.71550000000002</v>
      </c>
      <c r="S126" s="5">
        <f t="shared" si="109"/>
        <v>123.46583333333334</v>
      </c>
      <c r="T126" s="5">
        <f t="shared" si="109"/>
        <v>127.35000000000002</v>
      </c>
      <c r="U126" s="5">
        <f t="shared" si="109"/>
        <v>127.39864179104478</v>
      </c>
      <c r="V126" s="5">
        <f t="shared" si="109"/>
        <v>272.50902068965519</v>
      </c>
      <c r="W126" s="5">
        <f t="shared" si="109"/>
        <v>171.15886390532543</v>
      </c>
      <c r="X126" s="5">
        <f t="shared" si="109"/>
        <v>743.58714285714291</v>
      </c>
      <c r="Y126" s="5">
        <f t="shared" si="109"/>
        <v>726.23857526881727</v>
      </c>
      <c r="Z126" s="5">
        <f t="shared" si="109"/>
        <v>133.52710769230768</v>
      </c>
      <c r="AA126" s="5">
        <f t="shared" si="109"/>
        <v>1307.2690909090909</v>
      </c>
      <c r="AB126" s="5">
        <f t="shared" si="109"/>
        <v>3916.1434977578474</v>
      </c>
      <c r="AC126" s="5">
        <f t="shared" si="109"/>
        <v>42.952222222222218</v>
      </c>
    </row>
    <row r="127" spans="7:29" x14ac:dyDescent="0.35">
      <c r="G127" s="33" t="str">
        <f t="shared" si="107"/>
        <v>Social benefits (27)</v>
      </c>
      <c r="H127" s="5" t="e">
        <f t="shared" ref="H127:AC127" si="110">H$82/H$209</f>
        <v>#VALUE!</v>
      </c>
      <c r="I127" s="5">
        <f t="shared" si="110"/>
        <v>0</v>
      </c>
      <c r="J127" s="5">
        <f t="shared" si="110"/>
        <v>0</v>
      </c>
      <c r="K127" s="5">
        <f t="shared" si="110"/>
        <v>0</v>
      </c>
      <c r="L127" s="5">
        <f t="shared" si="110"/>
        <v>0</v>
      </c>
      <c r="M127" s="5">
        <f t="shared" si="110"/>
        <v>0</v>
      </c>
      <c r="N127" s="5">
        <f t="shared" si="110"/>
        <v>0</v>
      </c>
      <c r="O127" s="5">
        <f t="shared" si="110"/>
        <v>0</v>
      </c>
      <c r="P127" s="5">
        <f t="shared" si="110"/>
        <v>0</v>
      </c>
      <c r="Q127" s="5">
        <f t="shared" si="110"/>
        <v>0</v>
      </c>
      <c r="R127" s="5">
        <f t="shared" si="110"/>
        <v>1421.7285434782609</v>
      </c>
      <c r="S127" s="5">
        <f t="shared" si="110"/>
        <v>1906.5658333333333</v>
      </c>
      <c r="T127" s="5">
        <f t="shared" si="110"/>
        <v>2390.9750000000008</v>
      </c>
      <c r="U127" s="5">
        <f t="shared" si="110"/>
        <v>2353.4762537313431</v>
      </c>
      <c r="V127" s="5">
        <f t="shared" si="110"/>
        <v>2438.7254068965517</v>
      </c>
      <c r="W127" s="5">
        <f t="shared" si="110"/>
        <v>2480.2392781065087</v>
      </c>
      <c r="X127" s="5">
        <f t="shared" si="110"/>
        <v>2958.9728571428573</v>
      </c>
      <c r="Y127" s="5">
        <f t="shared" si="110"/>
        <v>4116.4697580645161</v>
      </c>
      <c r="Z127" s="5">
        <f t="shared" si="110"/>
        <v>4097.6150358974355</v>
      </c>
      <c r="AA127" s="5">
        <f t="shared" si="110"/>
        <v>5828.0567272727267</v>
      </c>
      <c r="AB127" s="5">
        <f t="shared" si="110"/>
        <v>9400.896860986546</v>
      </c>
      <c r="AC127" s="5">
        <f t="shared" si="110"/>
        <v>4730.7616239316239</v>
      </c>
    </row>
    <row r="128" spans="7:29" x14ac:dyDescent="0.35">
      <c r="G128" s="33"/>
      <c r="H128" s="19"/>
      <c r="I128" s="19"/>
      <c r="J128" s="19"/>
      <c r="K128" s="19"/>
      <c r="L128" s="19"/>
      <c r="M128" s="19"/>
      <c r="N128" s="19"/>
      <c r="O128" s="19"/>
      <c r="P128" s="19"/>
      <c r="Q128" s="19"/>
      <c r="R128" s="19"/>
      <c r="S128" s="19"/>
      <c r="T128" s="19"/>
      <c r="U128" s="19"/>
      <c r="V128" s="19"/>
      <c r="W128" s="19"/>
      <c r="X128" s="19"/>
      <c r="Y128" s="19"/>
      <c r="Z128" s="19"/>
      <c r="AA128" s="19"/>
      <c r="AB128" s="19"/>
      <c r="AC128" s="19"/>
    </row>
    <row r="129" spans="7:29" x14ac:dyDescent="0.35">
      <c r="G129" s="38" t="str">
        <f t="shared" si="107"/>
        <v>Provident fund withdrawals</v>
      </c>
      <c r="H129" s="5" t="e">
        <f t="shared" ref="H129:AC129" si="111">H$84/H$209</f>
        <v>#VALUE!</v>
      </c>
      <c r="I129" s="5">
        <f t="shared" si="111"/>
        <v>0</v>
      </c>
      <c r="J129" s="5">
        <f t="shared" si="111"/>
        <v>0</v>
      </c>
      <c r="K129" s="5">
        <f t="shared" si="111"/>
        <v>0</v>
      </c>
      <c r="L129" s="5">
        <f t="shared" si="111"/>
        <v>0</v>
      </c>
      <c r="M129" s="5">
        <f t="shared" si="111"/>
        <v>0</v>
      </c>
      <c r="N129" s="5">
        <f t="shared" si="111"/>
        <v>0</v>
      </c>
      <c r="O129" s="5">
        <f t="shared" si="111"/>
        <v>0</v>
      </c>
      <c r="P129" s="5">
        <f t="shared" si="111"/>
        <v>0</v>
      </c>
      <c r="Q129" s="5">
        <f t="shared" si="111"/>
        <v>0</v>
      </c>
      <c r="R129" s="5">
        <f t="shared" si="111"/>
        <v>0</v>
      </c>
      <c r="S129" s="5">
        <f t="shared" si="111"/>
        <v>0</v>
      </c>
      <c r="T129" s="5">
        <f t="shared" si="111"/>
        <v>0</v>
      </c>
      <c r="U129" s="5">
        <f t="shared" si="111"/>
        <v>0</v>
      </c>
      <c r="V129" s="5">
        <f t="shared" si="111"/>
        <v>0</v>
      </c>
      <c r="W129" s="5">
        <f t="shared" si="111"/>
        <v>0</v>
      </c>
      <c r="X129" s="5">
        <f t="shared" si="111"/>
        <v>0</v>
      </c>
      <c r="Y129" s="5">
        <f t="shared" si="111"/>
        <v>0</v>
      </c>
      <c r="Z129" s="5">
        <f t="shared" si="111"/>
        <v>0</v>
      </c>
      <c r="AA129" s="5">
        <f t="shared" si="111"/>
        <v>0</v>
      </c>
      <c r="AB129" s="5">
        <f t="shared" si="111"/>
        <v>0</v>
      </c>
      <c r="AC129" s="5">
        <f t="shared" si="111"/>
        <v>0</v>
      </c>
    </row>
    <row r="130" spans="7:29" x14ac:dyDescent="0.35">
      <c r="G130" s="62" t="str">
        <f t="shared" si="107"/>
        <v>Social benefits (27) + provident fund withdrawals</v>
      </c>
      <c r="H130" s="5" t="e">
        <f t="shared" ref="H130:AC130" si="112">H$85/H$209</f>
        <v>#VALUE!</v>
      </c>
      <c r="I130" s="5">
        <f t="shared" si="112"/>
        <v>0</v>
      </c>
      <c r="J130" s="5">
        <f t="shared" si="112"/>
        <v>0</v>
      </c>
      <c r="K130" s="5">
        <f t="shared" si="112"/>
        <v>0</v>
      </c>
      <c r="L130" s="5">
        <f t="shared" si="112"/>
        <v>0</v>
      </c>
      <c r="M130" s="5">
        <f t="shared" si="112"/>
        <v>0</v>
      </c>
      <c r="N130" s="5">
        <f t="shared" si="112"/>
        <v>0</v>
      </c>
      <c r="O130" s="5">
        <f t="shared" si="112"/>
        <v>0</v>
      </c>
      <c r="P130" s="5">
        <f t="shared" si="112"/>
        <v>0</v>
      </c>
      <c r="Q130" s="5">
        <f t="shared" si="112"/>
        <v>0</v>
      </c>
      <c r="R130" s="5">
        <f t="shared" si="112"/>
        <v>1421.7285434782609</v>
      </c>
      <c r="S130" s="5">
        <f t="shared" si="112"/>
        <v>1906.5658333333333</v>
      </c>
      <c r="T130" s="5">
        <f t="shared" si="112"/>
        <v>2390.9750000000008</v>
      </c>
      <c r="U130" s="5">
        <f t="shared" si="112"/>
        <v>2353.4762537313431</v>
      </c>
      <c r="V130" s="5">
        <f t="shared" si="112"/>
        <v>2438.7254068965517</v>
      </c>
      <c r="W130" s="5">
        <f t="shared" si="112"/>
        <v>2480.2392781065087</v>
      </c>
      <c r="X130" s="5">
        <f t="shared" si="112"/>
        <v>2958.9728571428573</v>
      </c>
      <c r="Y130" s="5">
        <f t="shared" si="112"/>
        <v>4116.4697580645161</v>
      </c>
      <c r="Z130" s="5">
        <f t="shared" si="112"/>
        <v>4097.6150358974355</v>
      </c>
      <c r="AA130" s="5">
        <f t="shared" si="112"/>
        <v>5828.0567272727267</v>
      </c>
      <c r="AB130" s="5">
        <f t="shared" si="112"/>
        <v>9400.896860986546</v>
      </c>
      <c r="AC130" s="5">
        <f t="shared" si="112"/>
        <v>4730.7616239316239</v>
      </c>
    </row>
    <row r="133" spans="7:29" x14ac:dyDescent="0.35">
      <c r="G133" s="109" t="s">
        <v>172</v>
      </c>
      <c r="H133" s="109"/>
      <c r="I133" s="109"/>
      <c r="J133" s="109"/>
      <c r="K133" s="109"/>
      <c r="L133" s="109"/>
      <c r="M133" s="109"/>
      <c r="N133" s="109"/>
      <c r="O133" s="109"/>
      <c r="P133" s="109"/>
      <c r="Q133" s="109"/>
      <c r="R133" s="109"/>
      <c r="S133" s="109"/>
      <c r="T133" s="109"/>
      <c r="U133" s="109"/>
      <c r="V133" s="109"/>
      <c r="W133" s="109"/>
      <c r="X133" s="109"/>
      <c r="Y133" s="109"/>
      <c r="Z133" s="109"/>
      <c r="AA133" s="109"/>
      <c r="AB133" s="109"/>
      <c r="AC133" s="109"/>
    </row>
    <row r="134" spans="7:29" x14ac:dyDescent="0.35">
      <c r="G134" s="4" t="s">
        <v>48</v>
      </c>
      <c r="H134" s="5">
        <f t="shared" ref="H134:W142" si="113">SUMIFS(H$10:H$53,$F$10:$F$53,$G$143,$G$10:$G$53,$G134)</f>
        <v>0</v>
      </c>
      <c r="I134" s="5">
        <f t="shared" si="113"/>
        <v>0</v>
      </c>
      <c r="J134" s="5">
        <f t="shared" si="113"/>
        <v>0</v>
      </c>
      <c r="K134" s="5">
        <f t="shared" si="113"/>
        <v>0</v>
      </c>
      <c r="L134" s="5">
        <f t="shared" si="113"/>
        <v>0</v>
      </c>
      <c r="M134" s="5">
        <f t="shared" si="113"/>
        <v>0</v>
      </c>
      <c r="N134" s="5">
        <f t="shared" si="113"/>
        <v>0</v>
      </c>
      <c r="O134" s="5">
        <f t="shared" si="113"/>
        <v>0</v>
      </c>
      <c r="P134" s="5">
        <f t="shared" si="113"/>
        <v>0</v>
      </c>
      <c r="Q134" s="5">
        <f t="shared" si="113"/>
        <v>0</v>
      </c>
      <c r="R134" s="5">
        <f t="shared" si="113"/>
        <v>307.2</v>
      </c>
      <c r="S134" s="5">
        <f t="shared" si="113"/>
        <v>565.5</v>
      </c>
      <c r="T134" s="5">
        <f t="shared" si="113"/>
        <v>838.4</v>
      </c>
      <c r="U134" s="5">
        <f t="shared" si="113"/>
        <v>933.2</v>
      </c>
      <c r="V134" s="5">
        <f t="shared" si="113"/>
        <v>868.52</v>
      </c>
      <c r="W134" s="5">
        <f t="shared" si="113"/>
        <v>826.88</v>
      </c>
      <c r="X134" s="5">
        <f t="shared" ref="X134:AC142" si="114">SUMIFS(X$10:X$53,$F$10:$F$53,$G$143,$G$10:$G$53,$G134)</f>
        <v>835.37</v>
      </c>
      <c r="Y134" s="5">
        <f t="shared" si="114"/>
        <v>1101.336</v>
      </c>
      <c r="Z134" s="5">
        <f t="shared" si="114"/>
        <v>1581.25</v>
      </c>
      <c r="AA134" s="5">
        <f t="shared" si="114"/>
        <v>1797.23</v>
      </c>
      <c r="AB134" s="5">
        <f t="shared" si="114"/>
        <v>2400.36</v>
      </c>
      <c r="AC134" s="5">
        <f t="shared" si="114"/>
        <v>2539.16</v>
      </c>
    </row>
    <row r="135" spans="7:29" x14ac:dyDescent="0.35">
      <c r="G135" s="4" t="s">
        <v>29</v>
      </c>
      <c r="H135" s="5">
        <f t="shared" si="113"/>
        <v>0</v>
      </c>
      <c r="I135" s="5">
        <f t="shared" si="113"/>
        <v>0</v>
      </c>
      <c r="J135" s="5">
        <f t="shared" si="113"/>
        <v>0</v>
      </c>
      <c r="K135" s="5">
        <f t="shared" si="113"/>
        <v>0</v>
      </c>
      <c r="L135" s="5">
        <f t="shared" si="113"/>
        <v>0</v>
      </c>
      <c r="M135" s="5">
        <f t="shared" si="113"/>
        <v>0</v>
      </c>
      <c r="N135" s="5">
        <f t="shared" si="113"/>
        <v>0</v>
      </c>
      <c r="O135" s="5">
        <f t="shared" si="113"/>
        <v>0</v>
      </c>
      <c r="P135" s="5">
        <f t="shared" si="113"/>
        <v>0</v>
      </c>
      <c r="Q135" s="5">
        <f t="shared" si="113"/>
        <v>0</v>
      </c>
      <c r="R135" s="5">
        <f t="shared" si="113"/>
        <v>747.6</v>
      </c>
      <c r="S135" s="5">
        <f t="shared" si="113"/>
        <v>1142.7</v>
      </c>
      <c r="T135" s="5">
        <f t="shared" si="113"/>
        <v>1637.95</v>
      </c>
      <c r="U135" s="5">
        <f t="shared" si="113"/>
        <v>1904.5</v>
      </c>
      <c r="V135" s="5">
        <f t="shared" si="113"/>
        <v>1848.0440000000001</v>
      </c>
      <c r="W135" s="5">
        <f t="shared" si="113"/>
        <v>1989.51</v>
      </c>
      <c r="X135" s="5">
        <f t="shared" si="114"/>
        <v>2075.9499999999998</v>
      </c>
      <c r="Y135" s="5">
        <f t="shared" si="114"/>
        <v>3609.5279999999998</v>
      </c>
      <c r="Z135" s="5">
        <f t="shared" si="114"/>
        <v>3371.5509999999999</v>
      </c>
      <c r="AA135" s="5">
        <f t="shared" si="114"/>
        <v>4099.7</v>
      </c>
      <c r="AB135" s="5">
        <f t="shared" si="114"/>
        <v>5278.6399999999994</v>
      </c>
      <c r="AC135" s="5">
        <f t="shared" si="114"/>
        <v>4209.92</v>
      </c>
    </row>
    <row r="136" spans="7:29" x14ac:dyDescent="0.35">
      <c r="G136" s="4" t="s">
        <v>118</v>
      </c>
      <c r="H136" s="5">
        <f t="shared" si="113"/>
        <v>0</v>
      </c>
      <c r="I136" s="5">
        <f t="shared" si="113"/>
        <v>0</v>
      </c>
      <c r="J136" s="5">
        <f t="shared" si="113"/>
        <v>0</v>
      </c>
      <c r="K136" s="5">
        <f t="shared" si="113"/>
        <v>0</v>
      </c>
      <c r="L136" s="5">
        <f t="shared" si="113"/>
        <v>0</v>
      </c>
      <c r="M136" s="5">
        <f t="shared" si="113"/>
        <v>0</v>
      </c>
      <c r="N136" s="5">
        <f t="shared" si="113"/>
        <v>0</v>
      </c>
      <c r="O136" s="5">
        <f t="shared" si="113"/>
        <v>0</v>
      </c>
      <c r="P136" s="5">
        <f t="shared" si="113"/>
        <v>0</v>
      </c>
      <c r="Q136" s="5">
        <f t="shared" si="113"/>
        <v>0</v>
      </c>
      <c r="R136" s="5">
        <f t="shared" si="113"/>
        <v>160</v>
      </c>
      <c r="S136" s="5">
        <f t="shared" si="113"/>
        <v>200</v>
      </c>
      <c r="T136" s="5">
        <f t="shared" si="113"/>
        <v>200</v>
      </c>
      <c r="U136" s="5">
        <f t="shared" si="113"/>
        <v>200</v>
      </c>
      <c r="V136" s="5">
        <f t="shared" si="113"/>
        <v>131.19999999999999</v>
      </c>
      <c r="W136" s="5">
        <f t="shared" si="113"/>
        <v>134</v>
      </c>
      <c r="X136" s="5">
        <f t="shared" si="114"/>
        <v>156.72</v>
      </c>
      <c r="Y136" s="5">
        <f t="shared" si="114"/>
        <v>222</v>
      </c>
      <c r="Z136" s="5">
        <f t="shared" si="114"/>
        <v>168</v>
      </c>
      <c r="AA136" s="5">
        <f t="shared" si="114"/>
        <v>151.25299999999999</v>
      </c>
      <c r="AB136" s="5">
        <f t="shared" si="114"/>
        <v>283</v>
      </c>
      <c r="AC136" s="5">
        <f t="shared" si="114"/>
        <v>160</v>
      </c>
    </row>
    <row r="137" spans="7:29" x14ac:dyDescent="0.35">
      <c r="G137" s="4" t="s">
        <v>46</v>
      </c>
      <c r="H137" s="5">
        <f t="shared" si="113"/>
        <v>0</v>
      </c>
      <c r="I137" s="5">
        <f t="shared" si="113"/>
        <v>0</v>
      </c>
      <c r="J137" s="5">
        <f t="shared" si="113"/>
        <v>0</v>
      </c>
      <c r="K137" s="5">
        <f t="shared" si="113"/>
        <v>0</v>
      </c>
      <c r="L137" s="5">
        <f t="shared" si="113"/>
        <v>0</v>
      </c>
      <c r="M137" s="5">
        <f t="shared" si="113"/>
        <v>0</v>
      </c>
      <c r="N137" s="5">
        <f t="shared" si="113"/>
        <v>0</v>
      </c>
      <c r="O137" s="5">
        <f t="shared" si="113"/>
        <v>0</v>
      </c>
      <c r="P137" s="5">
        <f t="shared" si="113"/>
        <v>0</v>
      </c>
      <c r="Q137" s="5">
        <f t="shared" si="113"/>
        <v>0</v>
      </c>
      <c r="R137" s="5">
        <f t="shared" si="113"/>
        <v>37</v>
      </c>
      <c r="S137" s="5">
        <f t="shared" si="113"/>
        <v>37</v>
      </c>
      <c r="T137" s="5">
        <f t="shared" si="113"/>
        <v>40</v>
      </c>
      <c r="U137" s="5">
        <f t="shared" si="113"/>
        <v>37.5</v>
      </c>
      <c r="V137" s="5">
        <f t="shared" si="113"/>
        <v>33.9</v>
      </c>
      <c r="W137" s="5">
        <f t="shared" si="113"/>
        <v>28.5</v>
      </c>
      <c r="X137" s="5">
        <f t="shared" si="114"/>
        <v>33.5</v>
      </c>
      <c r="Y137" s="5">
        <f t="shared" si="114"/>
        <v>111.8</v>
      </c>
      <c r="Z137" s="5">
        <f t="shared" si="114"/>
        <v>173.7</v>
      </c>
      <c r="AA137" s="5">
        <f t="shared" si="114"/>
        <v>167.9</v>
      </c>
      <c r="AB137" s="5">
        <f t="shared" si="114"/>
        <v>192</v>
      </c>
      <c r="AC137" s="5">
        <f t="shared" si="114"/>
        <v>168</v>
      </c>
    </row>
    <row r="138" spans="7:29" x14ac:dyDescent="0.35">
      <c r="G138" s="4" t="s">
        <v>125</v>
      </c>
      <c r="H138" s="5">
        <f t="shared" si="113"/>
        <v>0</v>
      </c>
      <c r="I138" s="5">
        <f t="shared" si="113"/>
        <v>0</v>
      </c>
      <c r="J138" s="5">
        <f t="shared" si="113"/>
        <v>0</v>
      </c>
      <c r="K138" s="5">
        <f t="shared" si="113"/>
        <v>0</v>
      </c>
      <c r="L138" s="5">
        <f t="shared" si="113"/>
        <v>0</v>
      </c>
      <c r="M138" s="5">
        <f t="shared" si="113"/>
        <v>0</v>
      </c>
      <c r="N138" s="5">
        <f t="shared" si="113"/>
        <v>0</v>
      </c>
      <c r="O138" s="5">
        <f t="shared" si="113"/>
        <v>0</v>
      </c>
      <c r="P138" s="5">
        <f t="shared" si="113"/>
        <v>0</v>
      </c>
      <c r="Q138" s="5">
        <f t="shared" si="113"/>
        <v>0</v>
      </c>
      <c r="R138" s="5">
        <f t="shared" si="113"/>
        <v>0</v>
      </c>
      <c r="S138" s="5">
        <f t="shared" si="113"/>
        <v>0</v>
      </c>
      <c r="T138" s="5">
        <f t="shared" si="113"/>
        <v>0</v>
      </c>
      <c r="U138" s="5">
        <f t="shared" si="113"/>
        <v>0</v>
      </c>
      <c r="V138" s="5">
        <f t="shared" si="113"/>
        <v>0</v>
      </c>
      <c r="W138" s="5">
        <f t="shared" si="113"/>
        <v>0</v>
      </c>
      <c r="X138" s="5">
        <f t="shared" si="114"/>
        <v>0</v>
      </c>
      <c r="Y138" s="5">
        <f t="shared" si="114"/>
        <v>0</v>
      </c>
      <c r="Z138" s="5">
        <f t="shared" si="114"/>
        <v>0</v>
      </c>
      <c r="AA138" s="5">
        <f t="shared" si="114"/>
        <v>0</v>
      </c>
      <c r="AB138" s="5">
        <f t="shared" si="114"/>
        <v>0</v>
      </c>
      <c r="AC138" s="5">
        <f t="shared" si="114"/>
        <v>0</v>
      </c>
    </row>
    <row r="139" spans="7:29" x14ac:dyDescent="0.35">
      <c r="G139" s="4" t="s">
        <v>53</v>
      </c>
      <c r="H139" s="5">
        <f t="shared" si="113"/>
        <v>0</v>
      </c>
      <c r="I139" s="5">
        <f t="shared" si="113"/>
        <v>0</v>
      </c>
      <c r="J139" s="5">
        <f t="shared" si="113"/>
        <v>0</v>
      </c>
      <c r="K139" s="5">
        <f t="shared" si="113"/>
        <v>0</v>
      </c>
      <c r="L139" s="5">
        <f t="shared" si="113"/>
        <v>0</v>
      </c>
      <c r="M139" s="5">
        <f t="shared" si="113"/>
        <v>0</v>
      </c>
      <c r="N139" s="5">
        <f t="shared" si="113"/>
        <v>0</v>
      </c>
      <c r="O139" s="5">
        <f t="shared" si="113"/>
        <v>0</v>
      </c>
      <c r="P139" s="5">
        <f t="shared" si="113"/>
        <v>0</v>
      </c>
      <c r="Q139" s="5">
        <f t="shared" si="113"/>
        <v>0</v>
      </c>
      <c r="R139" s="5">
        <f t="shared" si="113"/>
        <v>0</v>
      </c>
      <c r="S139" s="5">
        <f t="shared" si="113"/>
        <v>0</v>
      </c>
      <c r="T139" s="5">
        <f t="shared" si="113"/>
        <v>0</v>
      </c>
      <c r="U139" s="5">
        <f t="shared" si="113"/>
        <v>0</v>
      </c>
      <c r="V139" s="5">
        <f t="shared" si="113"/>
        <v>0</v>
      </c>
      <c r="W139" s="5">
        <f t="shared" si="113"/>
        <v>0</v>
      </c>
      <c r="X139" s="5">
        <f t="shared" si="114"/>
        <v>0</v>
      </c>
      <c r="Y139" s="5">
        <f t="shared" si="114"/>
        <v>0</v>
      </c>
      <c r="Z139" s="5">
        <f t="shared" si="114"/>
        <v>0</v>
      </c>
      <c r="AA139" s="5">
        <f t="shared" si="114"/>
        <v>0</v>
      </c>
      <c r="AB139" s="5">
        <f t="shared" si="114"/>
        <v>0</v>
      </c>
      <c r="AC139" s="5">
        <f t="shared" si="114"/>
        <v>0</v>
      </c>
    </row>
    <row r="140" spans="7:29" x14ac:dyDescent="0.35">
      <c r="G140" s="4" t="s">
        <v>43</v>
      </c>
      <c r="H140" s="5">
        <f t="shared" si="113"/>
        <v>0</v>
      </c>
      <c r="I140" s="5">
        <f t="shared" si="113"/>
        <v>0</v>
      </c>
      <c r="J140" s="5">
        <f t="shared" si="113"/>
        <v>0</v>
      </c>
      <c r="K140" s="5">
        <f t="shared" si="113"/>
        <v>0</v>
      </c>
      <c r="L140" s="5">
        <f t="shared" si="113"/>
        <v>0</v>
      </c>
      <c r="M140" s="5">
        <f t="shared" si="113"/>
        <v>0</v>
      </c>
      <c r="N140" s="5">
        <f t="shared" si="113"/>
        <v>0</v>
      </c>
      <c r="O140" s="5">
        <f t="shared" si="113"/>
        <v>0</v>
      </c>
      <c r="P140" s="5">
        <f t="shared" si="113"/>
        <v>0</v>
      </c>
      <c r="Q140" s="5">
        <f t="shared" si="113"/>
        <v>0</v>
      </c>
      <c r="R140" s="5">
        <f t="shared" si="113"/>
        <v>0</v>
      </c>
      <c r="S140" s="5">
        <f t="shared" si="113"/>
        <v>0</v>
      </c>
      <c r="T140" s="5">
        <f t="shared" si="113"/>
        <v>0</v>
      </c>
      <c r="U140" s="5">
        <f t="shared" si="113"/>
        <v>0</v>
      </c>
      <c r="V140" s="5">
        <f t="shared" si="113"/>
        <v>0</v>
      </c>
      <c r="W140" s="5">
        <f t="shared" si="113"/>
        <v>0</v>
      </c>
      <c r="X140" s="5">
        <f t="shared" si="114"/>
        <v>0</v>
      </c>
      <c r="Y140" s="5">
        <f t="shared" si="114"/>
        <v>0</v>
      </c>
      <c r="Z140" s="5">
        <f t="shared" si="114"/>
        <v>0</v>
      </c>
      <c r="AA140" s="5">
        <f t="shared" si="114"/>
        <v>0</v>
      </c>
      <c r="AB140" s="5">
        <f t="shared" si="114"/>
        <v>0</v>
      </c>
      <c r="AC140" s="5">
        <f t="shared" si="114"/>
        <v>0</v>
      </c>
    </row>
    <row r="141" spans="7:29" x14ac:dyDescent="0.35">
      <c r="G141" s="4" t="s">
        <v>173</v>
      </c>
      <c r="H141" s="5">
        <f t="shared" si="113"/>
        <v>0</v>
      </c>
      <c r="I141" s="5">
        <f t="shared" si="113"/>
        <v>0</v>
      </c>
      <c r="J141" s="5">
        <f t="shared" si="113"/>
        <v>0</v>
      </c>
      <c r="K141" s="5">
        <f t="shared" si="113"/>
        <v>0</v>
      </c>
      <c r="L141" s="5">
        <f t="shared" si="113"/>
        <v>0</v>
      </c>
      <c r="M141" s="5">
        <f t="shared" si="113"/>
        <v>0</v>
      </c>
      <c r="N141" s="5">
        <f t="shared" si="113"/>
        <v>0</v>
      </c>
      <c r="O141" s="5">
        <f t="shared" si="113"/>
        <v>0</v>
      </c>
      <c r="P141" s="5">
        <f t="shared" si="113"/>
        <v>0</v>
      </c>
      <c r="Q141" s="5">
        <f t="shared" si="113"/>
        <v>0</v>
      </c>
      <c r="R141" s="5">
        <f t="shared" si="113"/>
        <v>0</v>
      </c>
      <c r="S141" s="5">
        <f t="shared" si="113"/>
        <v>0</v>
      </c>
      <c r="T141" s="5">
        <f t="shared" si="113"/>
        <v>0</v>
      </c>
      <c r="U141" s="5">
        <f t="shared" si="113"/>
        <v>0</v>
      </c>
      <c r="V141" s="5">
        <f t="shared" si="113"/>
        <v>0</v>
      </c>
      <c r="W141" s="5">
        <f t="shared" si="113"/>
        <v>0</v>
      </c>
      <c r="X141" s="5">
        <f t="shared" si="114"/>
        <v>0</v>
      </c>
      <c r="Y141" s="5">
        <f t="shared" si="114"/>
        <v>0</v>
      </c>
      <c r="Z141" s="5">
        <f t="shared" si="114"/>
        <v>0</v>
      </c>
      <c r="AA141" s="5">
        <f t="shared" si="114"/>
        <v>0</v>
      </c>
      <c r="AB141" s="5">
        <f t="shared" si="114"/>
        <v>0</v>
      </c>
      <c r="AC141" s="5">
        <f t="shared" si="114"/>
        <v>0</v>
      </c>
    </row>
    <row r="142" spans="7:29" x14ac:dyDescent="0.35">
      <c r="G142" s="4" t="s">
        <v>101</v>
      </c>
      <c r="H142" s="5">
        <f t="shared" si="113"/>
        <v>0</v>
      </c>
      <c r="I142" s="5">
        <f t="shared" si="113"/>
        <v>0</v>
      </c>
      <c r="J142" s="5">
        <f t="shared" si="113"/>
        <v>0</v>
      </c>
      <c r="K142" s="5">
        <f t="shared" si="113"/>
        <v>0</v>
      </c>
      <c r="L142" s="5">
        <f t="shared" si="113"/>
        <v>0</v>
      </c>
      <c r="M142" s="5">
        <f t="shared" si="113"/>
        <v>0</v>
      </c>
      <c r="N142" s="5">
        <f t="shared" si="113"/>
        <v>0</v>
      </c>
      <c r="O142" s="5">
        <f t="shared" si="113"/>
        <v>0</v>
      </c>
      <c r="P142" s="5">
        <f t="shared" si="113"/>
        <v>0</v>
      </c>
      <c r="Q142" s="5">
        <f t="shared" si="113"/>
        <v>0</v>
      </c>
      <c r="R142" s="5">
        <f t="shared" si="113"/>
        <v>0</v>
      </c>
      <c r="S142" s="5">
        <f t="shared" si="113"/>
        <v>0</v>
      </c>
      <c r="T142" s="5">
        <f t="shared" si="113"/>
        <v>0</v>
      </c>
      <c r="U142" s="5">
        <f t="shared" si="113"/>
        <v>0</v>
      </c>
      <c r="V142" s="5">
        <f t="shared" si="113"/>
        <v>0</v>
      </c>
      <c r="W142" s="5">
        <f t="shared" si="113"/>
        <v>0</v>
      </c>
      <c r="X142" s="5">
        <f t="shared" si="114"/>
        <v>0</v>
      </c>
      <c r="Y142" s="5">
        <f t="shared" si="114"/>
        <v>0</v>
      </c>
      <c r="Z142" s="5">
        <f t="shared" si="114"/>
        <v>0</v>
      </c>
      <c r="AA142" s="5">
        <f t="shared" si="114"/>
        <v>0</v>
      </c>
      <c r="AB142" s="5">
        <f t="shared" si="114"/>
        <v>0</v>
      </c>
      <c r="AC142" s="5">
        <f t="shared" si="114"/>
        <v>0</v>
      </c>
    </row>
    <row r="143" spans="7:29" x14ac:dyDescent="0.35">
      <c r="G143" s="33" t="s">
        <v>28</v>
      </c>
      <c r="H143" s="23">
        <f t="shared" ref="H143:AC143" si="115">SUM(H134:H142)</f>
        <v>0</v>
      </c>
      <c r="I143" s="23">
        <f t="shared" si="115"/>
        <v>0</v>
      </c>
      <c r="J143" s="23">
        <f t="shared" si="115"/>
        <v>0</v>
      </c>
      <c r="K143" s="23">
        <f t="shared" si="115"/>
        <v>0</v>
      </c>
      <c r="L143" s="23">
        <f t="shared" si="115"/>
        <v>0</v>
      </c>
      <c r="M143" s="23">
        <f t="shared" si="115"/>
        <v>0</v>
      </c>
      <c r="N143" s="23">
        <f t="shared" si="115"/>
        <v>0</v>
      </c>
      <c r="O143" s="23">
        <f t="shared" si="115"/>
        <v>0</v>
      </c>
      <c r="P143" s="23">
        <f t="shared" si="115"/>
        <v>0</v>
      </c>
      <c r="Q143" s="23">
        <f t="shared" si="115"/>
        <v>0</v>
      </c>
      <c r="R143" s="23">
        <f t="shared" si="115"/>
        <v>1251.8</v>
      </c>
      <c r="S143" s="23">
        <f t="shared" si="115"/>
        <v>1945.2</v>
      </c>
      <c r="T143" s="23">
        <f t="shared" si="115"/>
        <v>2716.35</v>
      </c>
      <c r="U143" s="23">
        <f t="shared" si="115"/>
        <v>3075.2</v>
      </c>
      <c r="V143" s="23">
        <f t="shared" si="115"/>
        <v>2881.6640000000002</v>
      </c>
      <c r="W143" s="23">
        <f t="shared" si="115"/>
        <v>2978.89</v>
      </c>
      <c r="X143" s="23">
        <f t="shared" si="115"/>
        <v>3101.5399999999995</v>
      </c>
      <c r="Y143" s="23">
        <f t="shared" si="115"/>
        <v>5044.6639999999998</v>
      </c>
      <c r="Z143" s="23">
        <f t="shared" si="115"/>
        <v>5294.5009999999993</v>
      </c>
      <c r="AA143" s="23">
        <f t="shared" si="115"/>
        <v>6216.0829999999996</v>
      </c>
      <c r="AB143" s="23">
        <f t="shared" si="115"/>
        <v>8154</v>
      </c>
      <c r="AC143" s="23">
        <f t="shared" si="115"/>
        <v>7077.08</v>
      </c>
    </row>
    <row r="145" spans="7:29" x14ac:dyDescent="0.35">
      <c r="G145" s="110" t="s">
        <v>174</v>
      </c>
      <c r="H145" s="111"/>
      <c r="I145" s="111"/>
      <c r="J145" s="111"/>
      <c r="K145" s="111"/>
      <c r="L145" s="111"/>
      <c r="M145" s="111"/>
      <c r="N145" s="111"/>
      <c r="O145" s="111"/>
      <c r="P145" s="111"/>
      <c r="Q145" s="111"/>
      <c r="R145" s="111"/>
      <c r="S145" s="111"/>
      <c r="T145" s="111"/>
      <c r="U145" s="111"/>
      <c r="V145" s="111"/>
      <c r="W145" s="111"/>
      <c r="X145" s="111"/>
      <c r="Y145" s="111"/>
      <c r="Z145" s="111"/>
      <c r="AA145" s="111"/>
      <c r="AB145" s="111"/>
      <c r="AC145" s="111"/>
    </row>
    <row r="146" spans="7:29" x14ac:dyDescent="0.35">
      <c r="G146" s="4" t="s">
        <v>48</v>
      </c>
      <c r="H146" s="49">
        <f t="shared" ref="H146:Q146" si="116">H134</f>
        <v>0</v>
      </c>
      <c r="I146" s="49">
        <f t="shared" si="116"/>
        <v>0</v>
      </c>
      <c r="J146" s="49">
        <f t="shared" si="116"/>
        <v>0</v>
      </c>
      <c r="K146" s="49">
        <f t="shared" si="116"/>
        <v>0</v>
      </c>
      <c r="L146" s="49">
        <f t="shared" si="116"/>
        <v>0</v>
      </c>
      <c r="M146" s="49">
        <f t="shared" si="116"/>
        <v>0</v>
      </c>
      <c r="N146" s="49">
        <f t="shared" si="116"/>
        <v>0</v>
      </c>
      <c r="O146" s="49">
        <f t="shared" si="116"/>
        <v>0</v>
      </c>
      <c r="P146" s="49">
        <f t="shared" si="116"/>
        <v>0</v>
      </c>
      <c r="Q146" s="49">
        <f t="shared" si="116"/>
        <v>0</v>
      </c>
      <c r="R146" s="49">
        <f>R134</f>
        <v>307.2</v>
      </c>
      <c r="S146" s="49">
        <f t="shared" ref="S146:AB146" si="117">S134</f>
        <v>565.5</v>
      </c>
      <c r="T146" s="49">
        <f t="shared" si="117"/>
        <v>838.4</v>
      </c>
      <c r="U146" s="49">
        <f t="shared" si="117"/>
        <v>933.2</v>
      </c>
      <c r="V146" s="49">
        <f t="shared" si="117"/>
        <v>868.52</v>
      </c>
      <c r="W146" s="49">
        <f t="shared" si="117"/>
        <v>826.88</v>
      </c>
      <c r="X146" s="49">
        <f t="shared" si="117"/>
        <v>835.37</v>
      </c>
      <c r="Y146" s="49">
        <f t="shared" si="117"/>
        <v>1101.336</v>
      </c>
      <c r="Z146" s="49">
        <f t="shared" si="117"/>
        <v>1581.25</v>
      </c>
      <c r="AA146" s="49">
        <f t="shared" si="117"/>
        <v>1797.23</v>
      </c>
      <c r="AB146" s="49">
        <f t="shared" si="117"/>
        <v>2400.36</v>
      </c>
      <c r="AC146" s="49">
        <f>AC134</f>
        <v>2539.16</v>
      </c>
    </row>
    <row r="147" spans="7:29" x14ac:dyDescent="0.35">
      <c r="G147" s="4" t="s">
        <v>175</v>
      </c>
      <c r="H147" s="49">
        <f t="shared" ref="H147:Q147" si="118">H135+H136</f>
        <v>0</v>
      </c>
      <c r="I147" s="49">
        <f t="shared" si="118"/>
        <v>0</v>
      </c>
      <c r="J147" s="49">
        <f t="shared" si="118"/>
        <v>0</v>
      </c>
      <c r="K147" s="49">
        <f t="shared" si="118"/>
        <v>0</v>
      </c>
      <c r="L147" s="49">
        <f t="shared" si="118"/>
        <v>0</v>
      </c>
      <c r="M147" s="49">
        <f t="shared" si="118"/>
        <v>0</v>
      </c>
      <c r="N147" s="49">
        <f t="shared" si="118"/>
        <v>0</v>
      </c>
      <c r="O147" s="49">
        <f t="shared" si="118"/>
        <v>0</v>
      </c>
      <c r="P147" s="49">
        <f t="shared" si="118"/>
        <v>0</v>
      </c>
      <c r="Q147" s="49">
        <f t="shared" si="118"/>
        <v>0</v>
      </c>
      <c r="R147" s="49">
        <f>R135+R136</f>
        <v>907.6</v>
      </c>
      <c r="S147" s="49">
        <f t="shared" ref="S147:AB147" si="119">S135+S136</f>
        <v>1342.7</v>
      </c>
      <c r="T147" s="49">
        <f t="shared" si="119"/>
        <v>1837.95</v>
      </c>
      <c r="U147" s="49">
        <f t="shared" si="119"/>
        <v>2104.5</v>
      </c>
      <c r="V147" s="49">
        <f t="shared" si="119"/>
        <v>1979.2440000000001</v>
      </c>
      <c r="W147" s="49">
        <f t="shared" si="119"/>
        <v>2123.5100000000002</v>
      </c>
      <c r="X147" s="49">
        <f t="shared" si="119"/>
        <v>2232.6699999999996</v>
      </c>
      <c r="Y147" s="49">
        <f t="shared" si="119"/>
        <v>3831.5279999999998</v>
      </c>
      <c r="Z147" s="49">
        <f t="shared" si="119"/>
        <v>3539.5509999999999</v>
      </c>
      <c r="AA147" s="49">
        <f t="shared" si="119"/>
        <v>4250.9529999999995</v>
      </c>
      <c r="AB147" s="49">
        <f t="shared" si="119"/>
        <v>5561.6399999999994</v>
      </c>
      <c r="AC147" s="49">
        <f>AC135+AC136</f>
        <v>4369.92</v>
      </c>
    </row>
    <row r="148" spans="7:29" x14ac:dyDescent="0.35">
      <c r="G148" s="4" t="s">
        <v>46</v>
      </c>
      <c r="H148" s="49">
        <f t="shared" ref="H148:Q151" si="120">H137</f>
        <v>0</v>
      </c>
      <c r="I148" s="49">
        <f t="shared" si="120"/>
        <v>0</v>
      </c>
      <c r="J148" s="49">
        <f t="shared" si="120"/>
        <v>0</v>
      </c>
      <c r="K148" s="49">
        <f t="shared" si="120"/>
        <v>0</v>
      </c>
      <c r="L148" s="49">
        <f t="shared" si="120"/>
        <v>0</v>
      </c>
      <c r="M148" s="49">
        <f t="shared" si="120"/>
        <v>0</v>
      </c>
      <c r="N148" s="49">
        <f t="shared" si="120"/>
        <v>0</v>
      </c>
      <c r="O148" s="49">
        <f t="shared" si="120"/>
        <v>0</v>
      </c>
      <c r="P148" s="49">
        <f t="shared" si="120"/>
        <v>0</v>
      </c>
      <c r="Q148" s="49">
        <f t="shared" si="120"/>
        <v>0</v>
      </c>
      <c r="R148" s="49">
        <f>R137</f>
        <v>37</v>
      </c>
      <c r="S148" s="49">
        <f t="shared" ref="S148:AB151" si="121">S137</f>
        <v>37</v>
      </c>
      <c r="T148" s="49">
        <f t="shared" si="121"/>
        <v>40</v>
      </c>
      <c r="U148" s="49">
        <f t="shared" si="121"/>
        <v>37.5</v>
      </c>
      <c r="V148" s="49">
        <f t="shared" si="121"/>
        <v>33.9</v>
      </c>
      <c r="W148" s="49">
        <f t="shared" si="121"/>
        <v>28.5</v>
      </c>
      <c r="X148" s="49">
        <f t="shared" si="121"/>
        <v>33.5</v>
      </c>
      <c r="Y148" s="49">
        <f t="shared" si="121"/>
        <v>111.8</v>
      </c>
      <c r="Z148" s="49">
        <f t="shared" si="121"/>
        <v>173.7</v>
      </c>
      <c r="AA148" s="49">
        <f t="shared" si="121"/>
        <v>167.9</v>
      </c>
      <c r="AB148" s="49">
        <f t="shared" si="121"/>
        <v>192</v>
      </c>
      <c r="AC148" s="49">
        <f>AC137</f>
        <v>168</v>
      </c>
    </row>
    <row r="149" spans="7:29" x14ac:dyDescent="0.35">
      <c r="G149" s="4" t="s">
        <v>125</v>
      </c>
      <c r="H149" s="49">
        <f t="shared" si="120"/>
        <v>0</v>
      </c>
      <c r="I149" s="49">
        <f t="shared" si="120"/>
        <v>0</v>
      </c>
      <c r="J149" s="49">
        <f t="shared" si="120"/>
        <v>0</v>
      </c>
      <c r="K149" s="49">
        <f t="shared" si="120"/>
        <v>0</v>
      </c>
      <c r="L149" s="49">
        <f t="shared" si="120"/>
        <v>0</v>
      </c>
      <c r="M149" s="49">
        <f t="shared" si="120"/>
        <v>0</v>
      </c>
      <c r="N149" s="49">
        <f t="shared" si="120"/>
        <v>0</v>
      </c>
      <c r="O149" s="49">
        <f t="shared" si="120"/>
        <v>0</v>
      </c>
      <c r="P149" s="49">
        <f t="shared" si="120"/>
        <v>0</v>
      </c>
      <c r="Q149" s="49">
        <f t="shared" si="120"/>
        <v>0</v>
      </c>
      <c r="R149" s="49">
        <f>R138</f>
        <v>0</v>
      </c>
      <c r="S149" s="49">
        <f t="shared" si="121"/>
        <v>0</v>
      </c>
      <c r="T149" s="49">
        <f t="shared" si="121"/>
        <v>0</v>
      </c>
      <c r="U149" s="49">
        <f t="shared" si="121"/>
        <v>0</v>
      </c>
      <c r="V149" s="49">
        <f t="shared" si="121"/>
        <v>0</v>
      </c>
      <c r="W149" s="49">
        <f t="shared" si="121"/>
        <v>0</v>
      </c>
      <c r="X149" s="49">
        <f t="shared" si="121"/>
        <v>0</v>
      </c>
      <c r="Y149" s="49">
        <f t="shared" si="121"/>
        <v>0</v>
      </c>
      <c r="Z149" s="49">
        <f t="shared" si="121"/>
        <v>0</v>
      </c>
      <c r="AA149" s="49">
        <f t="shared" si="121"/>
        <v>0</v>
      </c>
      <c r="AB149" s="49">
        <f t="shared" si="121"/>
        <v>0</v>
      </c>
      <c r="AC149" s="49">
        <f>AC138</f>
        <v>0</v>
      </c>
    </row>
    <row r="150" spans="7:29" x14ac:dyDescent="0.35">
      <c r="G150" s="4" t="s">
        <v>53</v>
      </c>
      <c r="H150" s="49">
        <f t="shared" si="120"/>
        <v>0</v>
      </c>
      <c r="I150" s="49">
        <f t="shared" si="120"/>
        <v>0</v>
      </c>
      <c r="J150" s="49">
        <f t="shared" si="120"/>
        <v>0</v>
      </c>
      <c r="K150" s="49">
        <f t="shared" si="120"/>
        <v>0</v>
      </c>
      <c r="L150" s="49">
        <f t="shared" si="120"/>
        <v>0</v>
      </c>
      <c r="M150" s="49">
        <f t="shared" si="120"/>
        <v>0</v>
      </c>
      <c r="N150" s="49">
        <f t="shared" si="120"/>
        <v>0</v>
      </c>
      <c r="O150" s="49">
        <f t="shared" si="120"/>
        <v>0</v>
      </c>
      <c r="P150" s="49">
        <f t="shared" si="120"/>
        <v>0</v>
      </c>
      <c r="Q150" s="49">
        <f t="shared" si="120"/>
        <v>0</v>
      </c>
      <c r="R150" s="49">
        <f>R139</f>
        <v>0</v>
      </c>
      <c r="S150" s="49">
        <f t="shared" si="121"/>
        <v>0</v>
      </c>
      <c r="T150" s="49">
        <f t="shared" si="121"/>
        <v>0</v>
      </c>
      <c r="U150" s="49">
        <f t="shared" si="121"/>
        <v>0</v>
      </c>
      <c r="V150" s="49">
        <f t="shared" si="121"/>
        <v>0</v>
      </c>
      <c r="W150" s="49">
        <f t="shared" si="121"/>
        <v>0</v>
      </c>
      <c r="X150" s="49">
        <f t="shared" si="121"/>
        <v>0</v>
      </c>
      <c r="Y150" s="49">
        <f t="shared" si="121"/>
        <v>0</v>
      </c>
      <c r="Z150" s="49">
        <f t="shared" si="121"/>
        <v>0</v>
      </c>
      <c r="AA150" s="49">
        <f t="shared" si="121"/>
        <v>0</v>
      </c>
      <c r="AB150" s="49">
        <f t="shared" si="121"/>
        <v>0</v>
      </c>
      <c r="AC150" s="49">
        <f>AC139</f>
        <v>0</v>
      </c>
    </row>
    <row r="151" spans="7:29" x14ac:dyDescent="0.35">
      <c r="G151" s="4" t="s">
        <v>43</v>
      </c>
      <c r="H151" s="49">
        <f t="shared" si="120"/>
        <v>0</v>
      </c>
      <c r="I151" s="49">
        <f t="shared" si="120"/>
        <v>0</v>
      </c>
      <c r="J151" s="49">
        <f t="shared" si="120"/>
        <v>0</v>
      </c>
      <c r="K151" s="49">
        <f t="shared" si="120"/>
        <v>0</v>
      </c>
      <c r="L151" s="49">
        <f t="shared" si="120"/>
        <v>0</v>
      </c>
      <c r="M151" s="49">
        <f t="shared" si="120"/>
        <v>0</v>
      </c>
      <c r="N151" s="49">
        <f t="shared" si="120"/>
        <v>0</v>
      </c>
      <c r="O151" s="49">
        <f t="shared" si="120"/>
        <v>0</v>
      </c>
      <c r="P151" s="49">
        <f t="shared" si="120"/>
        <v>0</v>
      </c>
      <c r="Q151" s="49">
        <f t="shared" si="120"/>
        <v>0</v>
      </c>
      <c r="R151" s="49">
        <f>R140</f>
        <v>0</v>
      </c>
      <c r="S151" s="49">
        <f t="shared" si="121"/>
        <v>0</v>
      </c>
      <c r="T151" s="49">
        <f t="shared" si="121"/>
        <v>0</v>
      </c>
      <c r="U151" s="49">
        <f t="shared" si="121"/>
        <v>0</v>
      </c>
      <c r="V151" s="49">
        <f t="shared" si="121"/>
        <v>0</v>
      </c>
      <c r="W151" s="49">
        <f t="shared" si="121"/>
        <v>0</v>
      </c>
      <c r="X151" s="49">
        <f t="shared" si="121"/>
        <v>0</v>
      </c>
      <c r="Y151" s="49">
        <f t="shared" si="121"/>
        <v>0</v>
      </c>
      <c r="Z151" s="49">
        <f t="shared" si="121"/>
        <v>0</v>
      </c>
      <c r="AA151" s="49">
        <f t="shared" si="121"/>
        <v>0</v>
      </c>
      <c r="AB151" s="49">
        <f t="shared" si="121"/>
        <v>0</v>
      </c>
      <c r="AC151" s="49">
        <f>AC140</f>
        <v>0</v>
      </c>
    </row>
    <row r="152" spans="7:29" x14ac:dyDescent="0.35">
      <c r="G152" s="4" t="s">
        <v>176</v>
      </c>
      <c r="H152" s="49">
        <f>H142+H141</f>
        <v>0</v>
      </c>
      <c r="I152" s="49">
        <f t="shared" ref="I152:AC152" si="122">I142+I141</f>
        <v>0</v>
      </c>
      <c r="J152" s="49">
        <f t="shared" si="122"/>
        <v>0</v>
      </c>
      <c r="K152" s="49">
        <f t="shared" si="122"/>
        <v>0</v>
      </c>
      <c r="L152" s="49">
        <f t="shared" si="122"/>
        <v>0</v>
      </c>
      <c r="M152" s="49">
        <f t="shared" si="122"/>
        <v>0</v>
      </c>
      <c r="N152" s="49">
        <f t="shared" si="122"/>
        <v>0</v>
      </c>
      <c r="O152" s="49">
        <f t="shared" si="122"/>
        <v>0</v>
      </c>
      <c r="P152" s="49">
        <f t="shared" si="122"/>
        <v>0</v>
      </c>
      <c r="Q152" s="49">
        <f t="shared" si="122"/>
        <v>0</v>
      </c>
      <c r="R152" s="49">
        <f t="shared" si="122"/>
        <v>0</v>
      </c>
      <c r="S152" s="49">
        <f t="shared" si="122"/>
        <v>0</v>
      </c>
      <c r="T152" s="49">
        <f t="shared" si="122"/>
        <v>0</v>
      </c>
      <c r="U152" s="49">
        <f t="shared" si="122"/>
        <v>0</v>
      </c>
      <c r="V152" s="49">
        <f t="shared" si="122"/>
        <v>0</v>
      </c>
      <c r="W152" s="49">
        <f t="shared" si="122"/>
        <v>0</v>
      </c>
      <c r="X152" s="49">
        <f t="shared" si="122"/>
        <v>0</v>
      </c>
      <c r="Y152" s="49">
        <f t="shared" si="122"/>
        <v>0</v>
      </c>
      <c r="Z152" s="49">
        <f t="shared" si="122"/>
        <v>0</v>
      </c>
      <c r="AA152" s="49">
        <f t="shared" si="122"/>
        <v>0</v>
      </c>
      <c r="AB152" s="49">
        <f t="shared" si="122"/>
        <v>0</v>
      </c>
      <c r="AC152" s="49">
        <f t="shared" si="122"/>
        <v>0</v>
      </c>
    </row>
    <row r="153" spans="7:29" x14ac:dyDescent="0.35">
      <c r="G153" s="33" t="s">
        <v>28</v>
      </c>
      <c r="H153" s="49">
        <f>SUM(H146:H152)</f>
        <v>0</v>
      </c>
      <c r="I153" s="49">
        <f t="shared" ref="I153:AC153" si="123">SUM(I146:I152)</f>
        <v>0</v>
      </c>
      <c r="J153" s="49">
        <f t="shared" si="123"/>
        <v>0</v>
      </c>
      <c r="K153" s="49">
        <f t="shared" si="123"/>
        <v>0</v>
      </c>
      <c r="L153" s="49">
        <f t="shared" si="123"/>
        <v>0</v>
      </c>
      <c r="M153" s="49">
        <f t="shared" si="123"/>
        <v>0</v>
      </c>
      <c r="N153" s="49">
        <f t="shared" si="123"/>
        <v>0</v>
      </c>
      <c r="O153" s="49">
        <f t="shared" si="123"/>
        <v>0</v>
      </c>
      <c r="P153" s="49">
        <f t="shared" si="123"/>
        <v>0</v>
      </c>
      <c r="Q153" s="49">
        <f t="shared" si="123"/>
        <v>0</v>
      </c>
      <c r="R153" s="49">
        <f t="shared" si="123"/>
        <v>1251.8</v>
      </c>
      <c r="S153" s="49">
        <f t="shared" si="123"/>
        <v>1945.2</v>
      </c>
      <c r="T153" s="49">
        <f t="shared" si="123"/>
        <v>2716.35</v>
      </c>
      <c r="U153" s="49">
        <f t="shared" si="123"/>
        <v>3075.2</v>
      </c>
      <c r="V153" s="49">
        <f t="shared" si="123"/>
        <v>2881.6640000000002</v>
      </c>
      <c r="W153" s="49">
        <f t="shared" si="123"/>
        <v>2978.8900000000003</v>
      </c>
      <c r="X153" s="49">
        <f t="shared" si="123"/>
        <v>3101.5399999999995</v>
      </c>
      <c r="Y153" s="49">
        <f t="shared" si="123"/>
        <v>5044.6639999999998</v>
      </c>
      <c r="Z153" s="49">
        <f t="shared" si="123"/>
        <v>5294.5009999999993</v>
      </c>
      <c r="AA153" s="49">
        <f t="shared" si="123"/>
        <v>6216.0829999999987</v>
      </c>
      <c r="AB153" s="49">
        <f t="shared" si="123"/>
        <v>8154</v>
      </c>
      <c r="AC153" s="49">
        <f t="shared" si="123"/>
        <v>7077.08</v>
      </c>
    </row>
    <row r="155" spans="7:29" x14ac:dyDescent="0.35">
      <c r="G155" s="112" t="s">
        <v>169</v>
      </c>
      <c r="H155" s="112"/>
      <c r="I155" s="112"/>
      <c r="J155" s="112"/>
      <c r="K155" s="112"/>
      <c r="L155" s="112"/>
      <c r="M155" s="112"/>
      <c r="N155" s="112"/>
      <c r="O155" s="112"/>
      <c r="P155" s="112"/>
      <c r="Q155" s="112"/>
      <c r="R155" s="112"/>
      <c r="S155" s="112"/>
      <c r="T155" s="112"/>
      <c r="U155" s="112"/>
      <c r="V155" s="112"/>
      <c r="W155" s="112"/>
      <c r="X155" s="112"/>
      <c r="Y155" s="112"/>
      <c r="Z155" s="112"/>
      <c r="AA155" s="112"/>
      <c r="AB155" s="112"/>
      <c r="AC155" s="112"/>
    </row>
    <row r="156" spans="7:29" x14ac:dyDescent="0.35">
      <c r="G156" s="4" t="s">
        <v>48</v>
      </c>
      <c r="H156" s="57" t="e">
        <f t="shared" ref="H156:Q163" si="124">H146/H$207</f>
        <v>#VALUE!</v>
      </c>
      <c r="I156" s="57">
        <f t="shared" si="124"/>
        <v>0</v>
      </c>
      <c r="J156" s="57">
        <f t="shared" si="124"/>
        <v>0</v>
      </c>
      <c r="K156" s="57">
        <f t="shared" si="124"/>
        <v>0</v>
      </c>
      <c r="L156" s="57">
        <f t="shared" si="124"/>
        <v>0</v>
      </c>
      <c r="M156" s="57">
        <f t="shared" si="124"/>
        <v>0</v>
      </c>
      <c r="N156" s="57">
        <f t="shared" si="124"/>
        <v>0</v>
      </c>
      <c r="O156" s="57">
        <f t="shared" si="124"/>
        <v>0</v>
      </c>
      <c r="P156" s="57">
        <f t="shared" si="124"/>
        <v>0</v>
      </c>
      <c r="Q156" s="57">
        <f t="shared" si="124"/>
        <v>0</v>
      </c>
      <c r="R156" s="57">
        <f>R$146/R$207</f>
        <v>3.3391304347826084E-3</v>
      </c>
      <c r="S156" s="57">
        <f t="shared" ref="S156:AC156" si="125">S$146/S$207</f>
        <v>5.2361111111111115E-3</v>
      </c>
      <c r="T156" s="57">
        <f t="shared" si="125"/>
        <v>8.2196078431372548E-3</v>
      </c>
      <c r="U156" s="57">
        <f t="shared" si="125"/>
        <v>6.9641791044776124E-3</v>
      </c>
      <c r="V156" s="57">
        <f t="shared" si="125"/>
        <v>5.9897931034482753E-3</v>
      </c>
      <c r="W156" s="57">
        <f t="shared" si="125"/>
        <v>4.892781065088757E-3</v>
      </c>
      <c r="X156" s="57">
        <f t="shared" si="125"/>
        <v>4.7735428571428571E-3</v>
      </c>
      <c r="Y156" s="57">
        <f t="shared" si="125"/>
        <v>5.9211612903225805E-3</v>
      </c>
      <c r="Z156" s="57">
        <f t="shared" si="125"/>
        <v>8.1089743589743586E-3</v>
      </c>
      <c r="AA156" s="57">
        <f t="shared" si="125"/>
        <v>8.599186602870814E-3</v>
      </c>
      <c r="AB156" s="57">
        <f t="shared" si="125"/>
        <v>1.0763946188340808E-2</v>
      </c>
      <c r="AC156" s="57">
        <f t="shared" si="125"/>
        <v>1.085111111111111E-2</v>
      </c>
    </row>
    <row r="157" spans="7:29" x14ac:dyDescent="0.35">
      <c r="G157" s="4" t="s">
        <v>175</v>
      </c>
      <c r="H157" s="57" t="e">
        <f t="shared" si="124"/>
        <v>#VALUE!</v>
      </c>
      <c r="I157" s="57">
        <f t="shared" si="124"/>
        <v>0</v>
      </c>
      <c r="J157" s="57">
        <f t="shared" si="124"/>
        <v>0</v>
      </c>
      <c r="K157" s="57">
        <f t="shared" si="124"/>
        <v>0</v>
      </c>
      <c r="L157" s="57">
        <f t="shared" si="124"/>
        <v>0</v>
      </c>
      <c r="M157" s="57">
        <f t="shared" si="124"/>
        <v>0</v>
      </c>
      <c r="N157" s="57">
        <f t="shared" si="124"/>
        <v>0</v>
      </c>
      <c r="O157" s="57">
        <f t="shared" si="124"/>
        <v>0</v>
      </c>
      <c r="P157" s="57">
        <f t="shared" si="124"/>
        <v>0</v>
      </c>
      <c r="Q157" s="57">
        <f t="shared" si="124"/>
        <v>0</v>
      </c>
      <c r="R157" s="57">
        <f>R$147/R$207</f>
        <v>9.8652173913043473E-3</v>
      </c>
      <c r="S157" s="57">
        <f t="shared" ref="S157:AB157" si="126">S$147/S$207</f>
        <v>1.2432407407407408E-2</v>
      </c>
      <c r="T157" s="57">
        <f t="shared" si="126"/>
        <v>1.8019117647058824E-2</v>
      </c>
      <c r="U157" s="57">
        <f t="shared" si="126"/>
        <v>1.5705223880597016E-2</v>
      </c>
      <c r="V157" s="57">
        <f t="shared" si="126"/>
        <v>1.3649958620689656E-2</v>
      </c>
      <c r="W157" s="57">
        <f t="shared" si="126"/>
        <v>1.2565147928994084E-2</v>
      </c>
      <c r="X157" s="57">
        <f t="shared" si="126"/>
        <v>1.2758114285714283E-2</v>
      </c>
      <c r="Y157" s="57">
        <f t="shared" si="126"/>
        <v>2.0599612903225806E-2</v>
      </c>
      <c r="Z157" s="57">
        <f t="shared" si="126"/>
        <v>1.815154358974359E-2</v>
      </c>
      <c r="AA157" s="57">
        <f t="shared" si="126"/>
        <v>2.0339488038277509E-2</v>
      </c>
      <c r="AB157" s="57">
        <f t="shared" si="126"/>
        <v>2.4940089686098652E-2</v>
      </c>
      <c r="AC157" s="57">
        <f>AC$147/AC$207</f>
        <v>1.8674871794871796E-2</v>
      </c>
    </row>
    <row r="158" spans="7:29" x14ac:dyDescent="0.35">
      <c r="G158" s="4" t="s">
        <v>46</v>
      </c>
      <c r="H158" s="57" t="e">
        <f t="shared" si="124"/>
        <v>#VALUE!</v>
      </c>
      <c r="I158" s="57">
        <f t="shared" si="124"/>
        <v>0</v>
      </c>
      <c r="J158" s="57">
        <f t="shared" si="124"/>
        <v>0</v>
      </c>
      <c r="K158" s="57">
        <f t="shared" si="124"/>
        <v>0</v>
      </c>
      <c r="L158" s="57">
        <f t="shared" si="124"/>
        <v>0</v>
      </c>
      <c r="M158" s="57">
        <f t="shared" si="124"/>
        <v>0</v>
      </c>
      <c r="N158" s="57">
        <f t="shared" si="124"/>
        <v>0</v>
      </c>
      <c r="O158" s="57">
        <f t="shared" si="124"/>
        <v>0</v>
      </c>
      <c r="P158" s="57">
        <f t="shared" si="124"/>
        <v>0</v>
      </c>
      <c r="Q158" s="57">
        <f t="shared" si="124"/>
        <v>0</v>
      </c>
      <c r="R158" s="57">
        <f>R$148/R$207</f>
        <v>4.0217391304347825E-4</v>
      </c>
      <c r="S158" s="57">
        <f t="shared" ref="S158:AC158" si="127">S$148/S$207</f>
        <v>3.4259259259259258E-4</v>
      </c>
      <c r="T158" s="57">
        <f t="shared" si="127"/>
        <v>3.9215686274509802E-4</v>
      </c>
      <c r="U158" s="57">
        <f t="shared" si="127"/>
        <v>2.7985074626865673E-4</v>
      </c>
      <c r="V158" s="57">
        <f t="shared" si="127"/>
        <v>2.3379310344827584E-4</v>
      </c>
      <c r="W158" s="57">
        <f t="shared" si="127"/>
        <v>1.6863905325443786E-4</v>
      </c>
      <c r="X158" s="57">
        <f t="shared" si="127"/>
        <v>1.9142857142857142E-4</v>
      </c>
      <c r="Y158" s="57">
        <f t="shared" si="127"/>
        <v>6.0107526881720424E-4</v>
      </c>
      <c r="Z158" s="57">
        <f t="shared" si="127"/>
        <v>8.9076923076923068E-4</v>
      </c>
      <c r="AA158" s="57">
        <f t="shared" si="127"/>
        <v>8.0334928229665076E-4</v>
      </c>
      <c r="AB158" s="57">
        <f t="shared" si="127"/>
        <v>8.6098654708520179E-4</v>
      </c>
      <c r="AC158" s="57">
        <f t="shared" si="127"/>
        <v>7.1794871794871799E-4</v>
      </c>
    </row>
    <row r="159" spans="7:29" x14ac:dyDescent="0.35">
      <c r="G159" s="4" t="s">
        <v>125</v>
      </c>
      <c r="H159" s="57" t="e">
        <f t="shared" si="124"/>
        <v>#VALUE!</v>
      </c>
      <c r="I159" s="57">
        <f t="shared" si="124"/>
        <v>0</v>
      </c>
      <c r="J159" s="57">
        <f t="shared" si="124"/>
        <v>0</v>
      </c>
      <c r="K159" s="57">
        <f t="shared" si="124"/>
        <v>0</v>
      </c>
      <c r="L159" s="57">
        <f t="shared" si="124"/>
        <v>0</v>
      </c>
      <c r="M159" s="57">
        <f t="shared" si="124"/>
        <v>0</v>
      </c>
      <c r="N159" s="57">
        <f t="shared" si="124"/>
        <v>0</v>
      </c>
      <c r="O159" s="57">
        <f t="shared" si="124"/>
        <v>0</v>
      </c>
      <c r="P159" s="57">
        <f t="shared" si="124"/>
        <v>0</v>
      </c>
      <c r="Q159" s="57">
        <f t="shared" si="124"/>
        <v>0</v>
      </c>
      <c r="R159" s="57">
        <f>R$149/R$207</f>
        <v>0</v>
      </c>
      <c r="S159" s="57">
        <f t="shared" ref="S159:AC159" si="128">S$149/S$207</f>
        <v>0</v>
      </c>
      <c r="T159" s="57">
        <f t="shared" si="128"/>
        <v>0</v>
      </c>
      <c r="U159" s="57">
        <f t="shared" si="128"/>
        <v>0</v>
      </c>
      <c r="V159" s="57">
        <f t="shared" si="128"/>
        <v>0</v>
      </c>
      <c r="W159" s="57">
        <f t="shared" si="128"/>
        <v>0</v>
      </c>
      <c r="X159" s="57">
        <f t="shared" si="128"/>
        <v>0</v>
      </c>
      <c r="Y159" s="57">
        <f t="shared" si="128"/>
        <v>0</v>
      </c>
      <c r="Z159" s="57">
        <f t="shared" si="128"/>
        <v>0</v>
      </c>
      <c r="AA159" s="57">
        <f t="shared" si="128"/>
        <v>0</v>
      </c>
      <c r="AB159" s="57">
        <f t="shared" si="128"/>
        <v>0</v>
      </c>
      <c r="AC159" s="57">
        <f t="shared" si="128"/>
        <v>0</v>
      </c>
    </row>
    <row r="160" spans="7:29" x14ac:dyDescent="0.35">
      <c r="G160" s="4" t="s">
        <v>53</v>
      </c>
      <c r="H160" s="57" t="e">
        <f t="shared" si="124"/>
        <v>#VALUE!</v>
      </c>
      <c r="I160" s="57">
        <f t="shared" si="124"/>
        <v>0</v>
      </c>
      <c r="J160" s="57">
        <f t="shared" si="124"/>
        <v>0</v>
      </c>
      <c r="K160" s="57">
        <f t="shared" si="124"/>
        <v>0</v>
      </c>
      <c r="L160" s="57">
        <f t="shared" si="124"/>
        <v>0</v>
      </c>
      <c r="M160" s="57">
        <f t="shared" si="124"/>
        <v>0</v>
      </c>
      <c r="N160" s="57">
        <f t="shared" si="124"/>
        <v>0</v>
      </c>
      <c r="O160" s="57">
        <f t="shared" si="124"/>
        <v>0</v>
      </c>
      <c r="P160" s="57">
        <f t="shared" si="124"/>
        <v>0</v>
      </c>
      <c r="Q160" s="57">
        <f t="shared" si="124"/>
        <v>0</v>
      </c>
      <c r="R160" s="57">
        <f>R$150/R$207</f>
        <v>0</v>
      </c>
      <c r="S160" s="57">
        <f t="shared" ref="S160:AC160" si="129">S$150/S$207</f>
        <v>0</v>
      </c>
      <c r="T160" s="57">
        <f t="shared" si="129"/>
        <v>0</v>
      </c>
      <c r="U160" s="57">
        <f t="shared" si="129"/>
        <v>0</v>
      </c>
      <c r="V160" s="57">
        <f t="shared" si="129"/>
        <v>0</v>
      </c>
      <c r="W160" s="57">
        <f t="shared" si="129"/>
        <v>0</v>
      </c>
      <c r="X160" s="57">
        <f t="shared" si="129"/>
        <v>0</v>
      </c>
      <c r="Y160" s="57">
        <f t="shared" si="129"/>
        <v>0</v>
      </c>
      <c r="Z160" s="57">
        <f t="shared" si="129"/>
        <v>0</v>
      </c>
      <c r="AA160" s="57">
        <f t="shared" si="129"/>
        <v>0</v>
      </c>
      <c r="AB160" s="57">
        <f t="shared" si="129"/>
        <v>0</v>
      </c>
      <c r="AC160" s="57">
        <f t="shared" si="129"/>
        <v>0</v>
      </c>
    </row>
    <row r="161" spans="7:29" x14ac:dyDescent="0.35">
      <c r="G161" s="4" t="s">
        <v>43</v>
      </c>
      <c r="H161" s="57" t="e">
        <f t="shared" si="124"/>
        <v>#VALUE!</v>
      </c>
      <c r="I161" s="57">
        <f t="shared" si="124"/>
        <v>0</v>
      </c>
      <c r="J161" s="57">
        <f t="shared" si="124"/>
        <v>0</v>
      </c>
      <c r="K161" s="57">
        <f t="shared" si="124"/>
        <v>0</v>
      </c>
      <c r="L161" s="57">
        <f t="shared" si="124"/>
        <v>0</v>
      </c>
      <c r="M161" s="57">
        <f t="shared" si="124"/>
        <v>0</v>
      </c>
      <c r="N161" s="57">
        <f t="shared" si="124"/>
        <v>0</v>
      </c>
      <c r="O161" s="57">
        <f t="shared" si="124"/>
        <v>0</v>
      </c>
      <c r="P161" s="57">
        <f t="shared" si="124"/>
        <v>0</v>
      </c>
      <c r="Q161" s="57">
        <f t="shared" si="124"/>
        <v>0</v>
      </c>
      <c r="R161" s="57">
        <f>R$151/R$207</f>
        <v>0</v>
      </c>
      <c r="S161" s="57">
        <f t="shared" ref="S161:AC161" si="130">S$151/S$207</f>
        <v>0</v>
      </c>
      <c r="T161" s="57">
        <f t="shared" si="130"/>
        <v>0</v>
      </c>
      <c r="U161" s="57">
        <f t="shared" si="130"/>
        <v>0</v>
      </c>
      <c r="V161" s="57">
        <f t="shared" si="130"/>
        <v>0</v>
      </c>
      <c r="W161" s="57">
        <f t="shared" si="130"/>
        <v>0</v>
      </c>
      <c r="X161" s="57">
        <f t="shared" si="130"/>
        <v>0</v>
      </c>
      <c r="Y161" s="57">
        <f t="shared" si="130"/>
        <v>0</v>
      </c>
      <c r="Z161" s="57">
        <f t="shared" si="130"/>
        <v>0</v>
      </c>
      <c r="AA161" s="57">
        <f t="shared" si="130"/>
        <v>0</v>
      </c>
      <c r="AB161" s="57">
        <f t="shared" si="130"/>
        <v>0</v>
      </c>
      <c r="AC161" s="57">
        <f t="shared" si="130"/>
        <v>0</v>
      </c>
    </row>
    <row r="162" spans="7:29" x14ac:dyDescent="0.35">
      <c r="G162" s="4" t="s">
        <v>176</v>
      </c>
      <c r="H162" s="57" t="e">
        <f t="shared" si="124"/>
        <v>#VALUE!</v>
      </c>
      <c r="I162" s="57">
        <f t="shared" si="124"/>
        <v>0</v>
      </c>
      <c r="J162" s="57">
        <f t="shared" si="124"/>
        <v>0</v>
      </c>
      <c r="K162" s="57">
        <f t="shared" si="124"/>
        <v>0</v>
      </c>
      <c r="L162" s="57">
        <f t="shared" si="124"/>
        <v>0</v>
      </c>
      <c r="M162" s="57">
        <f t="shared" si="124"/>
        <v>0</v>
      </c>
      <c r="N162" s="57">
        <f t="shared" si="124"/>
        <v>0</v>
      </c>
      <c r="O162" s="57">
        <f t="shared" si="124"/>
        <v>0</v>
      </c>
      <c r="P162" s="57">
        <f t="shared" si="124"/>
        <v>0</v>
      </c>
      <c r="Q162" s="57">
        <f t="shared" si="124"/>
        <v>0</v>
      </c>
      <c r="R162" s="57">
        <f>R$152/R$207</f>
        <v>0</v>
      </c>
      <c r="S162" s="57">
        <f t="shared" ref="S162:AC162" si="131">S$152/S$207</f>
        <v>0</v>
      </c>
      <c r="T162" s="57">
        <f t="shared" si="131"/>
        <v>0</v>
      </c>
      <c r="U162" s="57">
        <f t="shared" si="131"/>
        <v>0</v>
      </c>
      <c r="V162" s="57">
        <f t="shared" si="131"/>
        <v>0</v>
      </c>
      <c r="W162" s="57">
        <f t="shared" si="131"/>
        <v>0</v>
      </c>
      <c r="X162" s="57">
        <f t="shared" si="131"/>
        <v>0</v>
      </c>
      <c r="Y162" s="57">
        <f t="shared" si="131"/>
        <v>0</v>
      </c>
      <c r="Z162" s="57">
        <f t="shared" si="131"/>
        <v>0</v>
      </c>
      <c r="AA162" s="57">
        <f t="shared" si="131"/>
        <v>0</v>
      </c>
      <c r="AB162" s="57">
        <f t="shared" si="131"/>
        <v>0</v>
      </c>
      <c r="AC162" s="57">
        <f t="shared" si="131"/>
        <v>0</v>
      </c>
    </row>
    <row r="163" spans="7:29" x14ac:dyDescent="0.35">
      <c r="G163" s="33" t="s">
        <v>28</v>
      </c>
      <c r="H163" s="57" t="e">
        <f t="shared" si="124"/>
        <v>#VALUE!</v>
      </c>
      <c r="I163" s="57">
        <f t="shared" si="124"/>
        <v>0</v>
      </c>
      <c r="J163" s="57">
        <f t="shared" si="124"/>
        <v>0</v>
      </c>
      <c r="K163" s="57">
        <f t="shared" si="124"/>
        <v>0</v>
      </c>
      <c r="L163" s="57">
        <f t="shared" si="124"/>
        <v>0</v>
      </c>
      <c r="M163" s="57">
        <f t="shared" si="124"/>
        <v>0</v>
      </c>
      <c r="N163" s="57">
        <f t="shared" si="124"/>
        <v>0</v>
      </c>
      <c r="O163" s="57">
        <f t="shared" si="124"/>
        <v>0</v>
      </c>
      <c r="P163" s="57">
        <f t="shared" si="124"/>
        <v>0</v>
      </c>
      <c r="Q163" s="57">
        <f t="shared" si="124"/>
        <v>0</v>
      </c>
      <c r="R163" s="57">
        <f>R$153/R$207</f>
        <v>1.3606521739130434E-2</v>
      </c>
      <c r="S163" s="57">
        <f t="shared" ref="S163:AC163" si="132">S$153/S$207</f>
        <v>1.8011111111111113E-2</v>
      </c>
      <c r="T163" s="57">
        <f t="shared" si="132"/>
        <v>2.6630882352941174E-2</v>
      </c>
      <c r="U163" s="57">
        <f t="shared" si="132"/>
        <v>2.2949253731343284E-2</v>
      </c>
      <c r="V163" s="57">
        <f t="shared" si="132"/>
        <v>1.9873544827586208E-2</v>
      </c>
      <c r="W163" s="57">
        <f t="shared" si="132"/>
        <v>1.7626568047337279E-2</v>
      </c>
      <c r="X163" s="57">
        <f t="shared" si="132"/>
        <v>1.772308571428571E-2</v>
      </c>
      <c r="Y163" s="57">
        <f t="shared" si="132"/>
        <v>2.712184946236559E-2</v>
      </c>
      <c r="Z163" s="57">
        <f t="shared" si="132"/>
        <v>2.7151287179487175E-2</v>
      </c>
      <c r="AA163" s="57">
        <f t="shared" si="132"/>
        <v>2.9742023923444969E-2</v>
      </c>
      <c r="AB163" s="57">
        <f t="shared" si="132"/>
        <v>3.6565022421524665E-2</v>
      </c>
      <c r="AC163" s="57">
        <f t="shared" si="132"/>
        <v>3.0243931623931623E-2</v>
      </c>
    </row>
    <row r="165" spans="7:29" x14ac:dyDescent="0.35">
      <c r="G165" s="112" t="s">
        <v>170</v>
      </c>
      <c r="H165" s="112"/>
      <c r="I165" s="112"/>
      <c r="J165" s="112"/>
      <c r="K165" s="112"/>
      <c r="L165" s="112"/>
      <c r="M165" s="112"/>
      <c r="N165" s="112"/>
      <c r="O165" s="112"/>
      <c r="P165" s="112"/>
      <c r="Q165" s="112"/>
      <c r="R165" s="112"/>
      <c r="S165" s="112"/>
      <c r="T165" s="112"/>
      <c r="U165" s="112"/>
      <c r="V165" s="112"/>
      <c r="W165" s="112"/>
      <c r="X165" s="112"/>
      <c r="Y165" s="112"/>
      <c r="Z165" s="112"/>
      <c r="AA165" s="112"/>
      <c r="AB165" s="112"/>
      <c r="AC165" s="112"/>
    </row>
    <row r="166" spans="7:29" x14ac:dyDescent="0.35">
      <c r="G166" s="4" t="s">
        <v>48</v>
      </c>
      <c r="H166" s="57" t="e">
        <f t="shared" ref="H166:AC166" si="133">H$146/H$211</f>
        <v>#DIV/0!</v>
      </c>
      <c r="I166" s="57" t="e">
        <f t="shared" si="133"/>
        <v>#DIV/0!</v>
      </c>
      <c r="J166" s="57" t="e">
        <f t="shared" si="133"/>
        <v>#DIV/0!</v>
      </c>
      <c r="K166" s="57" t="e">
        <f t="shared" si="133"/>
        <v>#DIV/0!</v>
      </c>
      <c r="L166" s="57">
        <f t="shared" si="133"/>
        <v>0</v>
      </c>
      <c r="M166" s="57">
        <f t="shared" si="133"/>
        <v>0</v>
      </c>
      <c r="N166" s="57">
        <f t="shared" si="133"/>
        <v>0</v>
      </c>
      <c r="O166" s="57">
        <f t="shared" si="133"/>
        <v>0</v>
      </c>
      <c r="P166" s="57">
        <f t="shared" si="133"/>
        <v>0</v>
      </c>
      <c r="Q166" s="57">
        <f t="shared" si="133"/>
        <v>0</v>
      </c>
      <c r="R166" s="57">
        <f t="shared" si="133"/>
        <v>2.6582626799649027E-3</v>
      </c>
      <c r="S166" s="57">
        <f t="shared" si="133"/>
        <v>4.2629184142998862E-3</v>
      </c>
      <c r="T166" s="57">
        <f t="shared" si="133"/>
        <v>5.9842969307637404E-3</v>
      </c>
      <c r="U166" s="57">
        <f t="shared" si="133"/>
        <v>5.0855585831062677E-3</v>
      </c>
      <c r="V166" s="57">
        <f t="shared" si="133"/>
        <v>4.2868706811451133E-3</v>
      </c>
      <c r="W166" s="57">
        <f t="shared" si="133"/>
        <v>3.6474636082928979E-3</v>
      </c>
      <c r="X166" s="57">
        <f t="shared" si="133"/>
        <v>3.376596604688763E-3</v>
      </c>
      <c r="Y166" s="57">
        <f t="shared" si="133"/>
        <v>3.9403792486583187E-3</v>
      </c>
      <c r="Z166" s="57">
        <f t="shared" si="133"/>
        <v>5.0470794765400577E-3</v>
      </c>
      <c r="AA166" s="57">
        <f t="shared" si="133"/>
        <v>5.73097289150158E-3</v>
      </c>
      <c r="AB166" s="57">
        <f t="shared" si="133"/>
        <v>7.1736882405097025E-3</v>
      </c>
      <c r="AC166" s="57">
        <f t="shared" si="133"/>
        <v>7.2317797592260976E-3</v>
      </c>
    </row>
    <row r="167" spans="7:29" x14ac:dyDescent="0.35">
      <c r="G167" s="4" t="s">
        <v>175</v>
      </c>
      <c r="H167" s="57" t="e">
        <f t="shared" ref="H167:AC167" si="134">H$147/H$211</f>
        <v>#DIV/0!</v>
      </c>
      <c r="I167" s="57" t="e">
        <f t="shared" si="134"/>
        <v>#DIV/0!</v>
      </c>
      <c r="J167" s="57" t="e">
        <f t="shared" si="134"/>
        <v>#DIV/0!</v>
      </c>
      <c r="K167" s="57" t="e">
        <f t="shared" si="134"/>
        <v>#DIV/0!</v>
      </c>
      <c r="L167" s="57">
        <f t="shared" si="134"/>
        <v>0</v>
      </c>
      <c r="M167" s="57">
        <f t="shared" si="134"/>
        <v>0</v>
      </c>
      <c r="N167" s="57">
        <f t="shared" si="134"/>
        <v>0</v>
      </c>
      <c r="O167" s="57">
        <f t="shared" si="134"/>
        <v>0</v>
      </c>
      <c r="P167" s="57">
        <f t="shared" si="134"/>
        <v>0</v>
      </c>
      <c r="Q167" s="57">
        <f t="shared" si="134"/>
        <v>0</v>
      </c>
      <c r="R167" s="57">
        <f t="shared" si="134"/>
        <v>7.8536432563025577E-3</v>
      </c>
      <c r="S167" s="57">
        <f t="shared" si="134"/>
        <v>1.0121698593953064E-2</v>
      </c>
      <c r="T167" s="57">
        <f t="shared" si="134"/>
        <v>1.3118843683083511E-2</v>
      </c>
      <c r="U167" s="57">
        <f t="shared" si="134"/>
        <v>1.1468664850136239E-2</v>
      </c>
      <c r="V167" s="57">
        <f t="shared" si="134"/>
        <v>9.7692201382033571E-3</v>
      </c>
      <c r="W167" s="57">
        <f t="shared" si="134"/>
        <v>9.3670489633877387E-3</v>
      </c>
      <c r="X167" s="57">
        <f t="shared" si="134"/>
        <v>9.0245351657235236E-3</v>
      </c>
      <c r="Y167" s="57">
        <f t="shared" si="134"/>
        <v>1.3708508050089444E-2</v>
      </c>
      <c r="Z167" s="57">
        <f t="shared" si="134"/>
        <v>1.129764123842962E-2</v>
      </c>
      <c r="AA167" s="57">
        <f t="shared" si="134"/>
        <v>1.3555358193468457E-2</v>
      </c>
      <c r="AB167" s="57">
        <f t="shared" si="134"/>
        <v>1.662145322616123E-2</v>
      </c>
      <c r="AC167" s="57">
        <f t="shared" si="134"/>
        <v>1.2445965990893567E-2</v>
      </c>
    </row>
    <row r="168" spans="7:29" x14ac:dyDescent="0.35">
      <c r="G168" s="4" t="s">
        <v>46</v>
      </c>
      <c r="H168" s="57" t="e">
        <f t="shared" ref="H168:AC168" si="135">H$148/H$211</f>
        <v>#DIV/0!</v>
      </c>
      <c r="I168" s="57" t="e">
        <f t="shared" si="135"/>
        <v>#DIV/0!</v>
      </c>
      <c r="J168" s="57" t="e">
        <f t="shared" si="135"/>
        <v>#DIV/0!</v>
      </c>
      <c r="K168" s="57" t="e">
        <f t="shared" si="135"/>
        <v>#DIV/0!</v>
      </c>
      <c r="L168" s="57">
        <f t="shared" si="135"/>
        <v>0</v>
      </c>
      <c r="M168" s="57">
        <f t="shared" si="135"/>
        <v>0</v>
      </c>
      <c r="N168" s="57">
        <f t="shared" si="135"/>
        <v>0</v>
      </c>
      <c r="O168" s="57">
        <f t="shared" si="135"/>
        <v>0</v>
      </c>
      <c r="P168" s="57">
        <f t="shared" si="135"/>
        <v>0</v>
      </c>
      <c r="Q168" s="57">
        <f t="shared" si="135"/>
        <v>0</v>
      </c>
      <c r="R168" s="57">
        <f t="shared" si="135"/>
        <v>3.2016835663639778E-4</v>
      </c>
      <c r="S168" s="57">
        <f t="shared" si="135"/>
        <v>2.7891773886665921E-4</v>
      </c>
      <c r="T168" s="57">
        <f t="shared" si="135"/>
        <v>2.8551034975017847E-4</v>
      </c>
      <c r="U168" s="57">
        <f t="shared" si="135"/>
        <v>2.0435967302452317E-4</v>
      </c>
      <c r="V168" s="57">
        <f t="shared" si="135"/>
        <v>1.6732477788746297E-4</v>
      </c>
      <c r="W168" s="57">
        <f t="shared" si="135"/>
        <v>1.2571680635200706E-4</v>
      </c>
      <c r="X168" s="57">
        <f t="shared" si="135"/>
        <v>1.3540824575586095E-4</v>
      </c>
      <c r="Y168" s="57">
        <f t="shared" si="135"/>
        <v>3.9999999999999996E-4</v>
      </c>
      <c r="Z168" s="57">
        <f t="shared" si="135"/>
        <v>5.5442068305138837E-4</v>
      </c>
      <c r="AA168" s="57">
        <f t="shared" si="135"/>
        <v>5.3539633128932599E-4</v>
      </c>
      <c r="AB168" s="57">
        <f t="shared" si="135"/>
        <v>5.7380898789259225E-4</v>
      </c>
      <c r="AC168" s="57">
        <f t="shared" si="135"/>
        <v>4.7848067847240205E-4</v>
      </c>
    </row>
    <row r="169" spans="7:29" x14ac:dyDescent="0.35">
      <c r="G169" s="4" t="s">
        <v>125</v>
      </c>
      <c r="H169" s="57" t="e">
        <f t="shared" ref="H169:AC169" si="136">H$149/H$211</f>
        <v>#DIV/0!</v>
      </c>
      <c r="I169" s="57" t="e">
        <f t="shared" si="136"/>
        <v>#DIV/0!</v>
      </c>
      <c r="J169" s="57" t="e">
        <f t="shared" si="136"/>
        <v>#DIV/0!</v>
      </c>
      <c r="K169" s="57" t="e">
        <f t="shared" si="136"/>
        <v>#DIV/0!</v>
      </c>
      <c r="L169" s="57">
        <f t="shared" si="136"/>
        <v>0</v>
      </c>
      <c r="M169" s="57">
        <f t="shared" si="136"/>
        <v>0</v>
      </c>
      <c r="N169" s="57">
        <f t="shared" si="136"/>
        <v>0</v>
      </c>
      <c r="O169" s="57">
        <f t="shared" si="136"/>
        <v>0</v>
      </c>
      <c r="P169" s="57">
        <f t="shared" si="136"/>
        <v>0</v>
      </c>
      <c r="Q169" s="57">
        <f t="shared" si="136"/>
        <v>0</v>
      </c>
      <c r="R169" s="57">
        <f t="shared" si="136"/>
        <v>0</v>
      </c>
      <c r="S169" s="57">
        <f t="shared" si="136"/>
        <v>0</v>
      </c>
      <c r="T169" s="57">
        <f t="shared" si="136"/>
        <v>0</v>
      </c>
      <c r="U169" s="57">
        <f t="shared" si="136"/>
        <v>0</v>
      </c>
      <c r="V169" s="57">
        <f t="shared" si="136"/>
        <v>0</v>
      </c>
      <c r="W169" s="57">
        <f t="shared" si="136"/>
        <v>0</v>
      </c>
      <c r="X169" s="57">
        <f t="shared" si="136"/>
        <v>0</v>
      </c>
      <c r="Y169" s="57">
        <f t="shared" si="136"/>
        <v>0</v>
      </c>
      <c r="Z169" s="57">
        <f t="shared" si="136"/>
        <v>0</v>
      </c>
      <c r="AA169" s="57">
        <f t="shared" si="136"/>
        <v>0</v>
      </c>
      <c r="AB169" s="57">
        <f t="shared" si="136"/>
        <v>0</v>
      </c>
      <c r="AC169" s="57">
        <f t="shared" si="136"/>
        <v>0</v>
      </c>
    </row>
    <row r="170" spans="7:29" x14ac:dyDescent="0.35">
      <c r="G170" s="4" t="s">
        <v>53</v>
      </c>
      <c r="H170" s="57" t="e">
        <f t="shared" ref="H170:AC170" si="137">H$150/H$211</f>
        <v>#DIV/0!</v>
      </c>
      <c r="I170" s="57" t="e">
        <f t="shared" si="137"/>
        <v>#DIV/0!</v>
      </c>
      <c r="J170" s="57" t="e">
        <f t="shared" si="137"/>
        <v>#DIV/0!</v>
      </c>
      <c r="K170" s="57" t="e">
        <f t="shared" si="137"/>
        <v>#DIV/0!</v>
      </c>
      <c r="L170" s="57">
        <f t="shared" si="137"/>
        <v>0</v>
      </c>
      <c r="M170" s="57">
        <f t="shared" si="137"/>
        <v>0</v>
      </c>
      <c r="N170" s="57">
        <f t="shared" si="137"/>
        <v>0</v>
      </c>
      <c r="O170" s="57">
        <f t="shared" si="137"/>
        <v>0</v>
      </c>
      <c r="P170" s="57">
        <f t="shared" si="137"/>
        <v>0</v>
      </c>
      <c r="Q170" s="57">
        <f t="shared" si="137"/>
        <v>0</v>
      </c>
      <c r="R170" s="57">
        <f t="shared" si="137"/>
        <v>0</v>
      </c>
      <c r="S170" s="57">
        <f t="shared" si="137"/>
        <v>0</v>
      </c>
      <c r="T170" s="57">
        <f t="shared" si="137"/>
        <v>0</v>
      </c>
      <c r="U170" s="57">
        <f t="shared" si="137"/>
        <v>0</v>
      </c>
      <c r="V170" s="57">
        <f t="shared" si="137"/>
        <v>0</v>
      </c>
      <c r="W170" s="57">
        <f t="shared" si="137"/>
        <v>0</v>
      </c>
      <c r="X170" s="57">
        <f t="shared" si="137"/>
        <v>0</v>
      </c>
      <c r="Y170" s="57">
        <f t="shared" si="137"/>
        <v>0</v>
      </c>
      <c r="Z170" s="57">
        <f t="shared" si="137"/>
        <v>0</v>
      </c>
      <c r="AA170" s="57">
        <f t="shared" si="137"/>
        <v>0</v>
      </c>
      <c r="AB170" s="57">
        <f t="shared" si="137"/>
        <v>0</v>
      </c>
      <c r="AC170" s="57">
        <f t="shared" si="137"/>
        <v>0</v>
      </c>
    </row>
    <row r="171" spans="7:29" x14ac:dyDescent="0.35">
      <c r="G171" s="4" t="s">
        <v>43</v>
      </c>
      <c r="H171" s="57" t="e">
        <f t="shared" ref="H171:AC171" si="138">H$151/H$211</f>
        <v>#DIV/0!</v>
      </c>
      <c r="I171" s="57" t="e">
        <f t="shared" si="138"/>
        <v>#DIV/0!</v>
      </c>
      <c r="J171" s="57" t="e">
        <f t="shared" si="138"/>
        <v>#DIV/0!</v>
      </c>
      <c r="K171" s="57" t="e">
        <f t="shared" si="138"/>
        <v>#DIV/0!</v>
      </c>
      <c r="L171" s="57">
        <f t="shared" si="138"/>
        <v>0</v>
      </c>
      <c r="M171" s="57">
        <f t="shared" si="138"/>
        <v>0</v>
      </c>
      <c r="N171" s="57">
        <f t="shared" si="138"/>
        <v>0</v>
      </c>
      <c r="O171" s="57">
        <f t="shared" si="138"/>
        <v>0</v>
      </c>
      <c r="P171" s="57">
        <f t="shared" si="138"/>
        <v>0</v>
      </c>
      <c r="Q171" s="57">
        <f t="shared" si="138"/>
        <v>0</v>
      </c>
      <c r="R171" s="57">
        <f t="shared" si="138"/>
        <v>0</v>
      </c>
      <c r="S171" s="57">
        <f t="shared" si="138"/>
        <v>0</v>
      </c>
      <c r="T171" s="57">
        <f t="shared" si="138"/>
        <v>0</v>
      </c>
      <c r="U171" s="57">
        <f t="shared" si="138"/>
        <v>0</v>
      </c>
      <c r="V171" s="57">
        <f t="shared" si="138"/>
        <v>0</v>
      </c>
      <c r="W171" s="57">
        <f t="shared" si="138"/>
        <v>0</v>
      </c>
      <c r="X171" s="57">
        <f t="shared" si="138"/>
        <v>0</v>
      </c>
      <c r="Y171" s="57">
        <f t="shared" si="138"/>
        <v>0</v>
      </c>
      <c r="Z171" s="57">
        <f t="shared" si="138"/>
        <v>0</v>
      </c>
      <c r="AA171" s="57">
        <f t="shared" si="138"/>
        <v>0</v>
      </c>
      <c r="AB171" s="57">
        <f t="shared" si="138"/>
        <v>0</v>
      </c>
      <c r="AC171" s="57">
        <f t="shared" si="138"/>
        <v>0</v>
      </c>
    </row>
    <row r="172" spans="7:29" x14ac:dyDescent="0.35">
      <c r="G172" s="4" t="s">
        <v>176</v>
      </c>
      <c r="H172" s="57" t="e">
        <f t="shared" ref="H172:AC172" si="139">H$152/H$211</f>
        <v>#DIV/0!</v>
      </c>
      <c r="I172" s="57" t="e">
        <f t="shared" si="139"/>
        <v>#DIV/0!</v>
      </c>
      <c r="J172" s="57" t="e">
        <f t="shared" si="139"/>
        <v>#DIV/0!</v>
      </c>
      <c r="K172" s="57" t="e">
        <f t="shared" si="139"/>
        <v>#DIV/0!</v>
      </c>
      <c r="L172" s="57">
        <f t="shared" si="139"/>
        <v>0</v>
      </c>
      <c r="M172" s="57">
        <f t="shared" si="139"/>
        <v>0</v>
      </c>
      <c r="N172" s="57">
        <f t="shared" si="139"/>
        <v>0</v>
      </c>
      <c r="O172" s="57">
        <f t="shared" si="139"/>
        <v>0</v>
      </c>
      <c r="P172" s="57">
        <f t="shared" si="139"/>
        <v>0</v>
      </c>
      <c r="Q172" s="57">
        <f t="shared" si="139"/>
        <v>0</v>
      </c>
      <c r="R172" s="57">
        <f t="shared" si="139"/>
        <v>0</v>
      </c>
      <c r="S172" s="57">
        <f t="shared" si="139"/>
        <v>0</v>
      </c>
      <c r="T172" s="57">
        <f t="shared" si="139"/>
        <v>0</v>
      </c>
      <c r="U172" s="57">
        <f t="shared" si="139"/>
        <v>0</v>
      </c>
      <c r="V172" s="57">
        <f t="shared" si="139"/>
        <v>0</v>
      </c>
      <c r="W172" s="57">
        <f t="shared" si="139"/>
        <v>0</v>
      </c>
      <c r="X172" s="57">
        <f t="shared" si="139"/>
        <v>0</v>
      </c>
      <c r="Y172" s="57">
        <f t="shared" si="139"/>
        <v>0</v>
      </c>
      <c r="Z172" s="57">
        <f t="shared" si="139"/>
        <v>0</v>
      </c>
      <c r="AA172" s="57">
        <f t="shared" si="139"/>
        <v>0</v>
      </c>
      <c r="AB172" s="57">
        <f t="shared" si="139"/>
        <v>0</v>
      </c>
      <c r="AC172" s="57">
        <f t="shared" si="139"/>
        <v>0</v>
      </c>
    </row>
    <row r="173" spans="7:29" x14ac:dyDescent="0.35">
      <c r="G173" s="33" t="s">
        <v>28</v>
      </c>
      <c r="H173" s="57" t="e">
        <f t="shared" ref="H173:AC173" si="140">H$153/H$211</f>
        <v>#DIV/0!</v>
      </c>
      <c r="I173" s="57" t="e">
        <f t="shared" si="140"/>
        <v>#DIV/0!</v>
      </c>
      <c r="J173" s="57" t="e">
        <f t="shared" si="140"/>
        <v>#DIV/0!</v>
      </c>
      <c r="K173" s="57" t="e">
        <f t="shared" si="140"/>
        <v>#DIV/0!</v>
      </c>
      <c r="L173" s="57">
        <f t="shared" si="140"/>
        <v>0</v>
      </c>
      <c r="M173" s="57">
        <f t="shared" si="140"/>
        <v>0</v>
      </c>
      <c r="N173" s="57">
        <f t="shared" si="140"/>
        <v>0</v>
      </c>
      <c r="O173" s="57">
        <f t="shared" si="140"/>
        <v>0</v>
      </c>
      <c r="P173" s="57">
        <f t="shared" si="140"/>
        <v>0</v>
      </c>
      <c r="Q173" s="57">
        <f t="shared" si="140"/>
        <v>0</v>
      </c>
      <c r="R173" s="57">
        <f t="shared" si="140"/>
        <v>1.0832074292903858E-2</v>
      </c>
      <c r="S173" s="57">
        <f t="shared" si="140"/>
        <v>1.4663534747119608E-2</v>
      </c>
      <c r="T173" s="57">
        <f t="shared" si="140"/>
        <v>1.9388650963597431E-2</v>
      </c>
      <c r="U173" s="57">
        <f t="shared" si="140"/>
        <v>1.675858310626703E-2</v>
      </c>
      <c r="V173" s="57">
        <f t="shared" si="140"/>
        <v>1.4223415597235934E-2</v>
      </c>
      <c r="W173" s="57">
        <f t="shared" si="140"/>
        <v>1.3140229378032643E-2</v>
      </c>
      <c r="X173" s="57">
        <f t="shared" si="140"/>
        <v>1.2536540016168147E-2</v>
      </c>
      <c r="Y173" s="57">
        <f t="shared" si="140"/>
        <v>1.8048887298747762E-2</v>
      </c>
      <c r="Z173" s="57">
        <f t="shared" si="140"/>
        <v>1.6899141398021063E-2</v>
      </c>
      <c r="AA173" s="57">
        <f t="shared" si="140"/>
        <v>1.9821727416259361E-2</v>
      </c>
      <c r="AB173" s="57">
        <f t="shared" si="140"/>
        <v>2.4368950454563526E-2</v>
      </c>
      <c r="AC173" s="57">
        <f t="shared" si="140"/>
        <v>2.0156226428592067E-2</v>
      </c>
    </row>
    <row r="174" spans="7:29" x14ac:dyDescent="0.35">
      <c r="G174" s="72"/>
      <c r="H174" s="28"/>
      <c r="I174" s="28"/>
      <c r="J174" s="28"/>
      <c r="K174" s="28"/>
      <c r="L174" s="28"/>
      <c r="M174" s="28"/>
      <c r="N174" s="28"/>
      <c r="O174" s="28"/>
      <c r="P174" s="28"/>
      <c r="Q174" s="28"/>
      <c r="R174" s="28"/>
      <c r="S174" s="28"/>
      <c r="T174" s="28"/>
      <c r="U174" s="28"/>
      <c r="V174" s="28"/>
      <c r="W174" s="28"/>
      <c r="X174" s="28"/>
      <c r="Y174" s="28"/>
      <c r="Z174" s="28"/>
      <c r="AA174" s="28"/>
      <c r="AB174" s="28"/>
      <c r="AC174" s="28"/>
    </row>
    <row r="175" spans="7:29" x14ac:dyDescent="0.35">
      <c r="G175" s="112" t="s">
        <v>171</v>
      </c>
      <c r="H175" s="112"/>
      <c r="I175" s="112"/>
      <c r="J175" s="112"/>
      <c r="K175" s="112"/>
      <c r="L175" s="112"/>
      <c r="M175" s="112"/>
      <c r="N175" s="112"/>
      <c r="O175" s="112"/>
      <c r="P175" s="112"/>
      <c r="Q175" s="112"/>
      <c r="R175" s="112"/>
      <c r="S175" s="112"/>
      <c r="T175" s="112"/>
      <c r="U175" s="112"/>
      <c r="V175" s="112"/>
      <c r="W175" s="112"/>
      <c r="X175" s="112"/>
      <c r="Y175" s="112"/>
      <c r="Z175" s="112"/>
      <c r="AA175" s="112"/>
      <c r="AB175" s="112"/>
      <c r="AC175" s="112"/>
    </row>
    <row r="176" spans="7:29" x14ac:dyDescent="0.35">
      <c r="G176" s="4" t="s">
        <v>48</v>
      </c>
      <c r="H176" s="57" t="e">
        <f t="shared" ref="H176:AC176" si="141">H$146/H$217</f>
        <v>#VALUE!</v>
      </c>
      <c r="I176" s="57" t="e">
        <f t="shared" si="141"/>
        <v>#VALUE!</v>
      </c>
      <c r="J176" s="57" t="e">
        <f t="shared" si="141"/>
        <v>#VALUE!</v>
      </c>
      <c r="K176" s="57" t="e">
        <f t="shared" si="141"/>
        <v>#VALUE!</v>
      </c>
      <c r="L176" s="57" t="e">
        <f t="shared" si="141"/>
        <v>#VALUE!</v>
      </c>
      <c r="M176" s="57" t="e">
        <f t="shared" si="141"/>
        <v>#VALUE!</v>
      </c>
      <c r="N176" s="57">
        <f t="shared" si="141"/>
        <v>0</v>
      </c>
      <c r="O176" s="57">
        <f t="shared" si="141"/>
        <v>0</v>
      </c>
      <c r="P176" s="57">
        <f t="shared" si="141"/>
        <v>0</v>
      </c>
      <c r="Q176" s="57">
        <f t="shared" si="141"/>
        <v>0</v>
      </c>
      <c r="R176" s="57">
        <f t="shared" si="141"/>
        <v>5.0360655737704913E-3</v>
      </c>
      <c r="S176" s="57">
        <f t="shared" si="141"/>
        <v>8.5681818181818185E-3</v>
      </c>
      <c r="T176" s="57">
        <f t="shared" si="141"/>
        <v>9.6367816091954012E-3</v>
      </c>
      <c r="U176" s="57">
        <f t="shared" si="141"/>
        <v>7.2906250000000002E-3</v>
      </c>
      <c r="V176" s="57">
        <f t="shared" si="141"/>
        <v>5.8683783783783786E-3</v>
      </c>
      <c r="W176" s="57">
        <f t="shared" si="141"/>
        <v>5.4044444444444444E-3</v>
      </c>
      <c r="X176" s="57">
        <f t="shared" si="141"/>
        <v>4.240456852791878E-3</v>
      </c>
      <c r="Y176" s="57">
        <f t="shared" si="141"/>
        <v>4.8093275109170304E-3</v>
      </c>
      <c r="Z176" s="57">
        <f t="shared" si="141"/>
        <v>6.5340909090909087E-3</v>
      </c>
      <c r="AA176" s="57">
        <f t="shared" si="141"/>
        <v>6.6564074074074078E-3</v>
      </c>
      <c r="AB176" s="57">
        <f t="shared" si="141"/>
        <v>8.890222222222223E-3</v>
      </c>
      <c r="AC176" s="57">
        <f t="shared" si="141"/>
        <v>1.0116175298804781E-2</v>
      </c>
    </row>
    <row r="177" spans="7:29" x14ac:dyDescent="0.35">
      <c r="G177" s="4" t="s">
        <v>175</v>
      </c>
      <c r="H177" s="57" t="e">
        <f t="shared" ref="H177:AC177" si="142">H$147/H$217</f>
        <v>#VALUE!</v>
      </c>
      <c r="I177" s="57" t="e">
        <f t="shared" si="142"/>
        <v>#VALUE!</v>
      </c>
      <c r="J177" s="57" t="e">
        <f t="shared" si="142"/>
        <v>#VALUE!</v>
      </c>
      <c r="K177" s="57" t="e">
        <f t="shared" si="142"/>
        <v>#VALUE!</v>
      </c>
      <c r="L177" s="57" t="e">
        <f t="shared" si="142"/>
        <v>#VALUE!</v>
      </c>
      <c r="M177" s="57" t="e">
        <f t="shared" si="142"/>
        <v>#VALUE!</v>
      </c>
      <c r="N177" s="57">
        <f t="shared" si="142"/>
        <v>0</v>
      </c>
      <c r="O177" s="57">
        <f t="shared" si="142"/>
        <v>0</v>
      </c>
      <c r="P177" s="57">
        <f t="shared" si="142"/>
        <v>0</v>
      </c>
      <c r="Q177" s="57">
        <f t="shared" si="142"/>
        <v>0</v>
      </c>
      <c r="R177" s="57">
        <f t="shared" si="142"/>
        <v>1.4878688524590164E-2</v>
      </c>
      <c r="S177" s="57">
        <f t="shared" si="142"/>
        <v>2.0343939393939393E-2</v>
      </c>
      <c r="T177" s="57">
        <f t="shared" si="142"/>
        <v>2.1125862068965516E-2</v>
      </c>
      <c r="U177" s="57">
        <f t="shared" si="142"/>
        <v>1.6441406249999999E-2</v>
      </c>
      <c r="V177" s="57">
        <f t="shared" si="142"/>
        <v>1.3373270270270271E-2</v>
      </c>
      <c r="W177" s="57">
        <f t="shared" si="142"/>
        <v>1.3879150326797388E-2</v>
      </c>
      <c r="X177" s="57">
        <f t="shared" si="142"/>
        <v>1.1333350253807105E-2</v>
      </c>
      <c r="Y177" s="57">
        <f t="shared" si="142"/>
        <v>1.6731563318777291E-2</v>
      </c>
      <c r="Z177" s="57">
        <f t="shared" si="142"/>
        <v>1.4626243801652892E-2</v>
      </c>
      <c r="AA177" s="57">
        <f t="shared" si="142"/>
        <v>1.5744270370370368E-2</v>
      </c>
      <c r="AB177" s="57">
        <f t="shared" si="142"/>
        <v>2.0598666666666664E-2</v>
      </c>
      <c r="AC177" s="57">
        <f t="shared" si="142"/>
        <v>1.7410039840637451E-2</v>
      </c>
    </row>
    <row r="178" spans="7:29" x14ac:dyDescent="0.35">
      <c r="G178" s="4" t="s">
        <v>46</v>
      </c>
      <c r="H178" s="57" t="e">
        <f t="shared" ref="H178:AC178" si="143">H$148/H$217</f>
        <v>#VALUE!</v>
      </c>
      <c r="I178" s="57" t="e">
        <f t="shared" si="143"/>
        <v>#VALUE!</v>
      </c>
      <c r="J178" s="57" t="e">
        <f t="shared" si="143"/>
        <v>#VALUE!</v>
      </c>
      <c r="K178" s="57" t="e">
        <f t="shared" si="143"/>
        <v>#VALUE!</v>
      </c>
      <c r="L178" s="57" t="e">
        <f t="shared" si="143"/>
        <v>#VALUE!</v>
      </c>
      <c r="M178" s="57" t="e">
        <f t="shared" si="143"/>
        <v>#VALUE!</v>
      </c>
      <c r="N178" s="57">
        <f t="shared" si="143"/>
        <v>0</v>
      </c>
      <c r="O178" s="57">
        <f t="shared" si="143"/>
        <v>0</v>
      </c>
      <c r="P178" s="57">
        <f t="shared" si="143"/>
        <v>0</v>
      </c>
      <c r="Q178" s="57">
        <f t="shared" si="143"/>
        <v>0</v>
      </c>
      <c r="R178" s="57">
        <f t="shared" si="143"/>
        <v>6.0655737704918037E-4</v>
      </c>
      <c r="S178" s="57">
        <f t="shared" si="143"/>
        <v>5.6060606060606059E-4</v>
      </c>
      <c r="T178" s="57">
        <f t="shared" si="143"/>
        <v>4.5977011494252872E-4</v>
      </c>
      <c r="U178" s="57">
        <f t="shared" si="143"/>
        <v>2.9296874999999999E-4</v>
      </c>
      <c r="V178" s="57">
        <f t="shared" si="143"/>
        <v>2.2905405405405403E-4</v>
      </c>
      <c r="W178" s="57">
        <f t="shared" si="143"/>
        <v>1.8627450980392157E-4</v>
      </c>
      <c r="X178" s="57">
        <f t="shared" si="143"/>
        <v>1.7005076142131981E-4</v>
      </c>
      <c r="Y178" s="57">
        <f t="shared" si="143"/>
        <v>4.8820960698689957E-4</v>
      </c>
      <c r="Z178" s="57">
        <f t="shared" si="143"/>
        <v>7.1776859504132224E-4</v>
      </c>
      <c r="AA178" s="57">
        <f t="shared" si="143"/>
        <v>6.2185185185185184E-4</v>
      </c>
      <c r="AB178" s="57">
        <f t="shared" si="143"/>
        <v>7.1111111111111115E-4</v>
      </c>
      <c r="AC178" s="57">
        <f t="shared" si="143"/>
        <v>6.6932270916334662E-4</v>
      </c>
    </row>
    <row r="179" spans="7:29" x14ac:dyDescent="0.35">
      <c r="G179" s="4" t="s">
        <v>125</v>
      </c>
      <c r="H179" s="57" t="e">
        <f t="shared" ref="H179:AC179" si="144">H$149/H$217</f>
        <v>#VALUE!</v>
      </c>
      <c r="I179" s="57" t="e">
        <f t="shared" si="144"/>
        <v>#VALUE!</v>
      </c>
      <c r="J179" s="57" t="e">
        <f t="shared" si="144"/>
        <v>#VALUE!</v>
      </c>
      <c r="K179" s="57" t="e">
        <f t="shared" si="144"/>
        <v>#VALUE!</v>
      </c>
      <c r="L179" s="57" t="e">
        <f t="shared" si="144"/>
        <v>#VALUE!</v>
      </c>
      <c r="M179" s="57" t="e">
        <f t="shared" si="144"/>
        <v>#VALUE!</v>
      </c>
      <c r="N179" s="57">
        <f t="shared" si="144"/>
        <v>0</v>
      </c>
      <c r="O179" s="57">
        <f t="shared" si="144"/>
        <v>0</v>
      </c>
      <c r="P179" s="57">
        <f t="shared" si="144"/>
        <v>0</v>
      </c>
      <c r="Q179" s="57">
        <f t="shared" si="144"/>
        <v>0</v>
      </c>
      <c r="R179" s="57">
        <f t="shared" si="144"/>
        <v>0</v>
      </c>
      <c r="S179" s="57">
        <f t="shared" si="144"/>
        <v>0</v>
      </c>
      <c r="T179" s="57">
        <f t="shared" si="144"/>
        <v>0</v>
      </c>
      <c r="U179" s="57">
        <f t="shared" si="144"/>
        <v>0</v>
      </c>
      <c r="V179" s="57">
        <f t="shared" si="144"/>
        <v>0</v>
      </c>
      <c r="W179" s="57">
        <f t="shared" si="144"/>
        <v>0</v>
      </c>
      <c r="X179" s="57">
        <f t="shared" si="144"/>
        <v>0</v>
      </c>
      <c r="Y179" s="57">
        <f t="shared" si="144"/>
        <v>0</v>
      </c>
      <c r="Z179" s="57">
        <f t="shared" si="144"/>
        <v>0</v>
      </c>
      <c r="AA179" s="57">
        <f t="shared" si="144"/>
        <v>0</v>
      </c>
      <c r="AB179" s="57">
        <f t="shared" si="144"/>
        <v>0</v>
      </c>
      <c r="AC179" s="57">
        <f t="shared" si="144"/>
        <v>0</v>
      </c>
    </row>
    <row r="180" spans="7:29" x14ac:dyDescent="0.35">
      <c r="G180" s="4" t="s">
        <v>53</v>
      </c>
      <c r="H180" s="57" t="e">
        <f t="shared" ref="H180:AC180" si="145">H$150/H$217</f>
        <v>#VALUE!</v>
      </c>
      <c r="I180" s="57" t="e">
        <f t="shared" si="145"/>
        <v>#VALUE!</v>
      </c>
      <c r="J180" s="57" t="e">
        <f t="shared" si="145"/>
        <v>#VALUE!</v>
      </c>
      <c r="K180" s="57" t="e">
        <f t="shared" si="145"/>
        <v>#VALUE!</v>
      </c>
      <c r="L180" s="57" t="e">
        <f t="shared" si="145"/>
        <v>#VALUE!</v>
      </c>
      <c r="M180" s="57" t="e">
        <f t="shared" si="145"/>
        <v>#VALUE!</v>
      </c>
      <c r="N180" s="57">
        <f t="shared" si="145"/>
        <v>0</v>
      </c>
      <c r="O180" s="57">
        <f t="shared" si="145"/>
        <v>0</v>
      </c>
      <c r="P180" s="57">
        <f t="shared" si="145"/>
        <v>0</v>
      </c>
      <c r="Q180" s="57">
        <f t="shared" si="145"/>
        <v>0</v>
      </c>
      <c r="R180" s="57">
        <f t="shared" si="145"/>
        <v>0</v>
      </c>
      <c r="S180" s="57">
        <f t="shared" si="145"/>
        <v>0</v>
      </c>
      <c r="T180" s="57">
        <f t="shared" si="145"/>
        <v>0</v>
      </c>
      <c r="U180" s="57">
        <f t="shared" si="145"/>
        <v>0</v>
      </c>
      <c r="V180" s="57">
        <f t="shared" si="145"/>
        <v>0</v>
      </c>
      <c r="W180" s="57">
        <f t="shared" si="145"/>
        <v>0</v>
      </c>
      <c r="X180" s="57">
        <f t="shared" si="145"/>
        <v>0</v>
      </c>
      <c r="Y180" s="57">
        <f t="shared" si="145"/>
        <v>0</v>
      </c>
      <c r="Z180" s="57">
        <f t="shared" si="145"/>
        <v>0</v>
      </c>
      <c r="AA180" s="57">
        <f t="shared" si="145"/>
        <v>0</v>
      </c>
      <c r="AB180" s="57">
        <f t="shared" si="145"/>
        <v>0</v>
      </c>
      <c r="AC180" s="57">
        <f t="shared" si="145"/>
        <v>0</v>
      </c>
    </row>
    <row r="181" spans="7:29" x14ac:dyDescent="0.35">
      <c r="G181" s="4" t="s">
        <v>43</v>
      </c>
      <c r="H181" s="57" t="e">
        <f t="shared" ref="H181:AC181" si="146">H$151/H$217</f>
        <v>#VALUE!</v>
      </c>
      <c r="I181" s="57" t="e">
        <f t="shared" si="146"/>
        <v>#VALUE!</v>
      </c>
      <c r="J181" s="57" t="e">
        <f t="shared" si="146"/>
        <v>#VALUE!</v>
      </c>
      <c r="K181" s="57" t="e">
        <f t="shared" si="146"/>
        <v>#VALUE!</v>
      </c>
      <c r="L181" s="57" t="e">
        <f t="shared" si="146"/>
        <v>#VALUE!</v>
      </c>
      <c r="M181" s="57" t="e">
        <f t="shared" si="146"/>
        <v>#VALUE!</v>
      </c>
      <c r="N181" s="57">
        <f t="shared" si="146"/>
        <v>0</v>
      </c>
      <c r="O181" s="57">
        <f t="shared" si="146"/>
        <v>0</v>
      </c>
      <c r="P181" s="57">
        <f t="shared" si="146"/>
        <v>0</v>
      </c>
      <c r="Q181" s="57">
        <f t="shared" si="146"/>
        <v>0</v>
      </c>
      <c r="R181" s="57">
        <f t="shared" si="146"/>
        <v>0</v>
      </c>
      <c r="S181" s="57">
        <f t="shared" si="146"/>
        <v>0</v>
      </c>
      <c r="T181" s="57">
        <f t="shared" si="146"/>
        <v>0</v>
      </c>
      <c r="U181" s="57">
        <f t="shared" si="146"/>
        <v>0</v>
      </c>
      <c r="V181" s="57">
        <f t="shared" si="146"/>
        <v>0</v>
      </c>
      <c r="W181" s="57">
        <f t="shared" si="146"/>
        <v>0</v>
      </c>
      <c r="X181" s="57">
        <f t="shared" si="146"/>
        <v>0</v>
      </c>
      <c r="Y181" s="57">
        <f t="shared" si="146"/>
        <v>0</v>
      </c>
      <c r="Z181" s="57">
        <f t="shared" si="146"/>
        <v>0</v>
      </c>
      <c r="AA181" s="57">
        <f t="shared" si="146"/>
        <v>0</v>
      </c>
      <c r="AB181" s="57">
        <f t="shared" si="146"/>
        <v>0</v>
      </c>
      <c r="AC181" s="57">
        <f t="shared" si="146"/>
        <v>0</v>
      </c>
    </row>
    <row r="182" spans="7:29" x14ac:dyDescent="0.35">
      <c r="G182" s="4" t="s">
        <v>176</v>
      </c>
      <c r="H182" s="57" t="e">
        <f t="shared" ref="H182:AC182" si="147">H$152/H$217</f>
        <v>#VALUE!</v>
      </c>
      <c r="I182" s="57" t="e">
        <f t="shared" si="147"/>
        <v>#VALUE!</v>
      </c>
      <c r="J182" s="57" t="e">
        <f t="shared" si="147"/>
        <v>#VALUE!</v>
      </c>
      <c r="K182" s="57" t="e">
        <f t="shared" si="147"/>
        <v>#VALUE!</v>
      </c>
      <c r="L182" s="57" t="e">
        <f t="shared" si="147"/>
        <v>#VALUE!</v>
      </c>
      <c r="M182" s="57" t="e">
        <f t="shared" si="147"/>
        <v>#VALUE!</v>
      </c>
      <c r="N182" s="57">
        <f t="shared" si="147"/>
        <v>0</v>
      </c>
      <c r="O182" s="57">
        <f t="shared" si="147"/>
        <v>0</v>
      </c>
      <c r="P182" s="57">
        <f t="shared" si="147"/>
        <v>0</v>
      </c>
      <c r="Q182" s="57">
        <f t="shared" si="147"/>
        <v>0</v>
      </c>
      <c r="R182" s="57">
        <f t="shared" si="147"/>
        <v>0</v>
      </c>
      <c r="S182" s="57">
        <f t="shared" si="147"/>
        <v>0</v>
      </c>
      <c r="T182" s="57">
        <f t="shared" si="147"/>
        <v>0</v>
      </c>
      <c r="U182" s="57">
        <f t="shared" si="147"/>
        <v>0</v>
      </c>
      <c r="V182" s="57">
        <f t="shared" si="147"/>
        <v>0</v>
      </c>
      <c r="W182" s="57">
        <f t="shared" si="147"/>
        <v>0</v>
      </c>
      <c r="X182" s="57">
        <f t="shared" si="147"/>
        <v>0</v>
      </c>
      <c r="Y182" s="57">
        <f t="shared" si="147"/>
        <v>0</v>
      </c>
      <c r="Z182" s="57">
        <f t="shared" si="147"/>
        <v>0</v>
      </c>
      <c r="AA182" s="57">
        <f t="shared" si="147"/>
        <v>0</v>
      </c>
      <c r="AB182" s="57">
        <f t="shared" si="147"/>
        <v>0</v>
      </c>
      <c r="AC182" s="57">
        <f t="shared" si="147"/>
        <v>0</v>
      </c>
    </row>
    <row r="183" spans="7:29" x14ac:dyDescent="0.35">
      <c r="G183" s="33" t="s">
        <v>28</v>
      </c>
      <c r="H183" s="57" t="e">
        <f t="shared" ref="H183:AC183" si="148">H$153/H$217</f>
        <v>#VALUE!</v>
      </c>
      <c r="I183" s="57" t="e">
        <f t="shared" si="148"/>
        <v>#VALUE!</v>
      </c>
      <c r="J183" s="57" t="e">
        <f t="shared" si="148"/>
        <v>#VALUE!</v>
      </c>
      <c r="K183" s="57" t="e">
        <f t="shared" si="148"/>
        <v>#VALUE!</v>
      </c>
      <c r="L183" s="57" t="e">
        <f t="shared" si="148"/>
        <v>#VALUE!</v>
      </c>
      <c r="M183" s="57" t="e">
        <f t="shared" si="148"/>
        <v>#VALUE!</v>
      </c>
      <c r="N183" s="57">
        <f t="shared" si="148"/>
        <v>0</v>
      </c>
      <c r="O183" s="57">
        <f t="shared" si="148"/>
        <v>0</v>
      </c>
      <c r="P183" s="57">
        <f t="shared" si="148"/>
        <v>0</v>
      </c>
      <c r="Q183" s="57">
        <f t="shared" si="148"/>
        <v>0</v>
      </c>
      <c r="R183" s="57">
        <f t="shared" si="148"/>
        <v>2.0521311475409837E-2</v>
      </c>
      <c r="S183" s="57">
        <f t="shared" si="148"/>
        <v>2.9472727272727272E-2</v>
      </c>
      <c r="T183" s="57">
        <f t="shared" si="148"/>
        <v>3.1222413793103448E-2</v>
      </c>
      <c r="U183" s="57">
        <f t="shared" si="148"/>
        <v>2.4024999999999998E-2</v>
      </c>
      <c r="V183" s="57">
        <f t="shared" si="148"/>
        <v>1.9470702702702705E-2</v>
      </c>
      <c r="W183" s="57">
        <f t="shared" si="148"/>
        <v>1.9469869281045753E-2</v>
      </c>
      <c r="X183" s="57">
        <f t="shared" si="148"/>
        <v>1.5743857868020301E-2</v>
      </c>
      <c r="Y183" s="57">
        <f t="shared" si="148"/>
        <v>2.2029100436681222E-2</v>
      </c>
      <c r="Z183" s="57">
        <f t="shared" si="148"/>
        <v>2.1878103305785122E-2</v>
      </c>
      <c r="AA183" s="57">
        <f t="shared" si="148"/>
        <v>2.3022529629629626E-2</v>
      </c>
      <c r="AB183" s="57">
        <f t="shared" si="148"/>
        <v>3.0200000000000001E-2</v>
      </c>
      <c r="AC183" s="57">
        <f t="shared" si="148"/>
        <v>2.8195537848605578E-2</v>
      </c>
    </row>
    <row r="184" spans="7:29" x14ac:dyDescent="0.35">
      <c r="G184" s="72"/>
      <c r="H184" s="28"/>
      <c r="I184" s="28"/>
      <c r="J184" s="28"/>
      <c r="K184" s="28"/>
      <c r="L184" s="28"/>
      <c r="M184" s="28"/>
      <c r="N184" s="28"/>
      <c r="O184" s="28"/>
      <c r="P184" s="28"/>
      <c r="Q184" s="28"/>
      <c r="R184" s="28"/>
      <c r="S184" s="28"/>
      <c r="T184" s="28"/>
      <c r="U184" s="28"/>
      <c r="V184" s="28"/>
      <c r="W184" s="28"/>
      <c r="X184" s="28"/>
      <c r="Y184" s="28"/>
      <c r="Z184" s="28"/>
      <c r="AA184" s="28"/>
      <c r="AB184" s="28"/>
      <c r="AC184" s="28"/>
    </row>
    <row r="185" spans="7:29" x14ac:dyDescent="0.35">
      <c r="G185" s="112" t="str">
        <f>_xlfn.CONCAT("USD, ",$C$6)</f>
        <v>USD, thousands</v>
      </c>
      <c r="H185" s="113"/>
      <c r="I185" s="113"/>
      <c r="J185" s="113"/>
      <c r="K185" s="113"/>
      <c r="L185" s="113"/>
      <c r="M185" s="113"/>
      <c r="N185" s="113"/>
      <c r="O185" s="113"/>
      <c r="P185" s="113"/>
      <c r="Q185" s="113"/>
      <c r="R185" s="113"/>
      <c r="S185" s="113"/>
      <c r="T185" s="113"/>
      <c r="U185" s="113"/>
      <c r="V185" s="113"/>
      <c r="W185" s="113"/>
      <c r="X185" s="113"/>
      <c r="Y185" s="113"/>
      <c r="Z185" s="113"/>
      <c r="AA185" s="113"/>
      <c r="AB185" s="113"/>
      <c r="AC185" s="113"/>
    </row>
    <row r="186" spans="7:29" x14ac:dyDescent="0.35">
      <c r="G186" s="4" t="s">
        <v>48</v>
      </c>
      <c r="H186" s="5" t="e">
        <f>H$146/H$209</f>
        <v>#VALUE!</v>
      </c>
      <c r="I186" s="5">
        <f t="shared" ref="I186:AC186" si="149">I$146/I$209</f>
        <v>0</v>
      </c>
      <c r="J186" s="5">
        <f t="shared" si="149"/>
        <v>0</v>
      </c>
      <c r="K186" s="5">
        <f t="shared" si="149"/>
        <v>0</v>
      </c>
      <c r="L186" s="5">
        <f t="shared" si="149"/>
        <v>0</v>
      </c>
      <c r="M186" s="5">
        <f t="shared" si="149"/>
        <v>0</v>
      </c>
      <c r="N186" s="5">
        <f t="shared" si="149"/>
        <v>0</v>
      </c>
      <c r="O186" s="5">
        <f t="shared" si="149"/>
        <v>0</v>
      </c>
      <c r="P186" s="5">
        <f t="shared" si="149"/>
        <v>0</v>
      </c>
      <c r="Q186" s="5">
        <f t="shared" si="149"/>
        <v>0</v>
      </c>
      <c r="R186" s="5">
        <f t="shared" si="149"/>
        <v>313.87826086956522</v>
      </c>
      <c r="S186" s="5">
        <f t="shared" si="149"/>
        <v>518.375</v>
      </c>
      <c r="T186" s="5">
        <f t="shared" si="149"/>
        <v>698.66666666666686</v>
      </c>
      <c r="U186" s="5">
        <f t="shared" si="149"/>
        <v>675.52537313432845</v>
      </c>
      <c r="V186" s="5">
        <f t="shared" si="149"/>
        <v>652.88744827586208</v>
      </c>
      <c r="W186" s="5">
        <f t="shared" si="149"/>
        <v>640.95431952662716</v>
      </c>
      <c r="X186" s="5">
        <f t="shared" si="149"/>
        <v>596.69285714285718</v>
      </c>
      <c r="Y186" s="5">
        <f t="shared" si="149"/>
        <v>740.14516129032256</v>
      </c>
      <c r="Z186" s="5">
        <f t="shared" si="149"/>
        <v>1183.9102564102561</v>
      </c>
      <c r="AA186" s="5">
        <f t="shared" si="149"/>
        <v>1307.0763636363636</v>
      </c>
      <c r="AB186" s="5">
        <f t="shared" si="149"/>
        <v>1614.5919282511211</v>
      </c>
      <c r="AC186" s="5">
        <f t="shared" si="149"/>
        <v>1681.922222222222</v>
      </c>
    </row>
    <row r="187" spans="7:29" x14ac:dyDescent="0.35">
      <c r="G187" s="4" t="s">
        <v>175</v>
      </c>
      <c r="H187" s="5" t="e">
        <f>H$147/H$209</f>
        <v>#VALUE!</v>
      </c>
      <c r="I187" s="5">
        <f t="shared" ref="I187:AC187" si="150">I$147/I$209</f>
        <v>0</v>
      </c>
      <c r="J187" s="5">
        <f t="shared" si="150"/>
        <v>0</v>
      </c>
      <c r="K187" s="5">
        <f t="shared" si="150"/>
        <v>0</v>
      </c>
      <c r="L187" s="5">
        <f t="shared" si="150"/>
        <v>0</v>
      </c>
      <c r="M187" s="5">
        <f t="shared" si="150"/>
        <v>0</v>
      </c>
      <c r="N187" s="5">
        <f t="shared" si="150"/>
        <v>0</v>
      </c>
      <c r="O187" s="5">
        <f t="shared" si="150"/>
        <v>0</v>
      </c>
      <c r="P187" s="5">
        <f t="shared" si="150"/>
        <v>0</v>
      </c>
      <c r="Q187" s="5">
        <f t="shared" si="150"/>
        <v>0</v>
      </c>
      <c r="R187" s="5">
        <f t="shared" si="150"/>
        <v>927.33043478260879</v>
      </c>
      <c r="S187" s="5">
        <f t="shared" si="150"/>
        <v>1230.8083333333334</v>
      </c>
      <c r="T187" s="5">
        <f t="shared" si="150"/>
        <v>1531.6250000000005</v>
      </c>
      <c r="U187" s="5">
        <f t="shared" si="150"/>
        <v>1523.4067164179105</v>
      </c>
      <c r="V187" s="5">
        <f t="shared" si="150"/>
        <v>1487.8454896551725</v>
      </c>
      <c r="W187" s="5">
        <f t="shared" si="150"/>
        <v>1646.0343786982251</v>
      </c>
      <c r="X187" s="5">
        <f t="shared" si="150"/>
        <v>1594.7642857142855</v>
      </c>
      <c r="Y187" s="5">
        <f t="shared" si="150"/>
        <v>2574.9516129032259</v>
      </c>
      <c r="Z187" s="5">
        <f t="shared" si="150"/>
        <v>2650.1253641025637</v>
      </c>
      <c r="AA187" s="5">
        <f t="shared" si="150"/>
        <v>3091.6021818181816</v>
      </c>
      <c r="AB187" s="5">
        <f t="shared" si="150"/>
        <v>3741.0134529147977</v>
      </c>
      <c r="AC187" s="5">
        <f t="shared" si="150"/>
        <v>2894.605128205128</v>
      </c>
    </row>
    <row r="188" spans="7:29" x14ac:dyDescent="0.35">
      <c r="G188" s="4" t="s">
        <v>46</v>
      </c>
      <c r="H188" s="5" t="e">
        <f>H$148/H$209</f>
        <v>#VALUE!</v>
      </c>
      <c r="I188" s="5">
        <f t="shared" ref="I188:AC188" si="151">I$148/I$209</f>
        <v>0</v>
      </c>
      <c r="J188" s="5">
        <f t="shared" si="151"/>
        <v>0</v>
      </c>
      <c r="K188" s="5">
        <f t="shared" si="151"/>
        <v>0</v>
      </c>
      <c r="L188" s="5">
        <f t="shared" si="151"/>
        <v>0</v>
      </c>
      <c r="M188" s="5">
        <f t="shared" si="151"/>
        <v>0</v>
      </c>
      <c r="N188" s="5">
        <f t="shared" si="151"/>
        <v>0</v>
      </c>
      <c r="O188" s="5">
        <f t="shared" si="151"/>
        <v>0</v>
      </c>
      <c r="P188" s="5">
        <f t="shared" si="151"/>
        <v>0</v>
      </c>
      <c r="Q188" s="5">
        <f t="shared" si="151"/>
        <v>0</v>
      </c>
      <c r="R188" s="5">
        <f t="shared" si="151"/>
        <v>37.804347826086961</v>
      </c>
      <c r="S188" s="5">
        <f t="shared" si="151"/>
        <v>33.916666666666671</v>
      </c>
      <c r="T188" s="5">
        <f t="shared" si="151"/>
        <v>33.333333333333343</v>
      </c>
      <c r="U188" s="5">
        <f t="shared" si="151"/>
        <v>27.145522388059703</v>
      </c>
      <c r="V188" s="5">
        <f t="shared" si="151"/>
        <v>25.483448275862067</v>
      </c>
      <c r="W188" s="5">
        <f t="shared" si="151"/>
        <v>22.091715976331361</v>
      </c>
      <c r="X188" s="5">
        <f t="shared" si="151"/>
        <v>23.928571428571431</v>
      </c>
      <c r="Y188" s="5">
        <f t="shared" si="151"/>
        <v>75.134408602150543</v>
      </c>
      <c r="Z188" s="5">
        <f t="shared" si="151"/>
        <v>130.05230769230766</v>
      </c>
      <c r="AA188" s="5">
        <f t="shared" si="151"/>
        <v>122.10909090909091</v>
      </c>
      <c r="AB188" s="5">
        <f t="shared" si="151"/>
        <v>129.14798206278024</v>
      </c>
      <c r="AC188" s="5">
        <f t="shared" si="151"/>
        <v>111.28205128205127</v>
      </c>
    </row>
    <row r="189" spans="7:29" x14ac:dyDescent="0.35">
      <c r="G189" s="4" t="s">
        <v>125</v>
      </c>
      <c r="H189" s="5" t="e">
        <f>H$149/H$209</f>
        <v>#VALUE!</v>
      </c>
      <c r="I189" s="5">
        <f t="shared" ref="I189:AC189" si="152">I$149/I$209</f>
        <v>0</v>
      </c>
      <c r="J189" s="5">
        <f t="shared" si="152"/>
        <v>0</v>
      </c>
      <c r="K189" s="5">
        <f t="shared" si="152"/>
        <v>0</v>
      </c>
      <c r="L189" s="5">
        <f t="shared" si="152"/>
        <v>0</v>
      </c>
      <c r="M189" s="5">
        <f t="shared" si="152"/>
        <v>0</v>
      </c>
      <c r="N189" s="5">
        <f t="shared" si="152"/>
        <v>0</v>
      </c>
      <c r="O189" s="5">
        <f t="shared" si="152"/>
        <v>0</v>
      </c>
      <c r="P189" s="5">
        <f t="shared" si="152"/>
        <v>0</v>
      </c>
      <c r="Q189" s="5">
        <f t="shared" si="152"/>
        <v>0</v>
      </c>
      <c r="R189" s="5">
        <f t="shared" si="152"/>
        <v>0</v>
      </c>
      <c r="S189" s="5">
        <f t="shared" si="152"/>
        <v>0</v>
      </c>
      <c r="T189" s="5">
        <f t="shared" si="152"/>
        <v>0</v>
      </c>
      <c r="U189" s="5">
        <f t="shared" si="152"/>
        <v>0</v>
      </c>
      <c r="V189" s="5">
        <f t="shared" si="152"/>
        <v>0</v>
      </c>
      <c r="W189" s="5">
        <f t="shared" si="152"/>
        <v>0</v>
      </c>
      <c r="X189" s="5">
        <f t="shared" si="152"/>
        <v>0</v>
      </c>
      <c r="Y189" s="5">
        <f t="shared" si="152"/>
        <v>0</v>
      </c>
      <c r="Z189" s="5">
        <f t="shared" si="152"/>
        <v>0</v>
      </c>
      <c r="AA189" s="5">
        <f t="shared" si="152"/>
        <v>0</v>
      </c>
      <c r="AB189" s="5">
        <f t="shared" si="152"/>
        <v>0</v>
      </c>
      <c r="AC189" s="5">
        <f t="shared" si="152"/>
        <v>0</v>
      </c>
    </row>
    <row r="190" spans="7:29" x14ac:dyDescent="0.35">
      <c r="G190" s="4" t="s">
        <v>53</v>
      </c>
      <c r="H190" s="5" t="e">
        <f>H$150/H$209</f>
        <v>#VALUE!</v>
      </c>
      <c r="I190" s="5">
        <f t="shared" ref="I190:AC190" si="153">I$150/I$209</f>
        <v>0</v>
      </c>
      <c r="J190" s="5">
        <f t="shared" si="153"/>
        <v>0</v>
      </c>
      <c r="K190" s="5">
        <f t="shared" si="153"/>
        <v>0</v>
      </c>
      <c r="L190" s="5">
        <f t="shared" si="153"/>
        <v>0</v>
      </c>
      <c r="M190" s="5">
        <f t="shared" si="153"/>
        <v>0</v>
      </c>
      <c r="N190" s="5">
        <f t="shared" si="153"/>
        <v>0</v>
      </c>
      <c r="O190" s="5">
        <f t="shared" si="153"/>
        <v>0</v>
      </c>
      <c r="P190" s="5">
        <f t="shared" si="153"/>
        <v>0</v>
      </c>
      <c r="Q190" s="5">
        <f t="shared" si="153"/>
        <v>0</v>
      </c>
      <c r="R190" s="5">
        <f t="shared" si="153"/>
        <v>0</v>
      </c>
      <c r="S190" s="5">
        <f t="shared" si="153"/>
        <v>0</v>
      </c>
      <c r="T190" s="5">
        <f t="shared" si="153"/>
        <v>0</v>
      </c>
      <c r="U190" s="5">
        <f t="shared" si="153"/>
        <v>0</v>
      </c>
      <c r="V190" s="5">
        <f t="shared" si="153"/>
        <v>0</v>
      </c>
      <c r="W190" s="5">
        <f t="shared" si="153"/>
        <v>0</v>
      </c>
      <c r="X190" s="5">
        <f t="shared" si="153"/>
        <v>0</v>
      </c>
      <c r="Y190" s="5">
        <f t="shared" si="153"/>
        <v>0</v>
      </c>
      <c r="Z190" s="5">
        <f t="shared" si="153"/>
        <v>0</v>
      </c>
      <c r="AA190" s="5">
        <f t="shared" si="153"/>
        <v>0</v>
      </c>
      <c r="AB190" s="5">
        <f t="shared" si="153"/>
        <v>0</v>
      </c>
      <c r="AC190" s="5">
        <f t="shared" si="153"/>
        <v>0</v>
      </c>
    </row>
    <row r="191" spans="7:29" x14ac:dyDescent="0.35">
      <c r="G191" s="4" t="s">
        <v>43</v>
      </c>
      <c r="H191" s="5" t="e">
        <f>H$151/H$209</f>
        <v>#VALUE!</v>
      </c>
      <c r="I191" s="5">
        <f t="shared" ref="I191:AC191" si="154">I$151/I$209</f>
        <v>0</v>
      </c>
      <c r="J191" s="5">
        <f t="shared" si="154"/>
        <v>0</v>
      </c>
      <c r="K191" s="5">
        <f t="shared" si="154"/>
        <v>0</v>
      </c>
      <c r="L191" s="5">
        <f t="shared" si="154"/>
        <v>0</v>
      </c>
      <c r="M191" s="5">
        <f t="shared" si="154"/>
        <v>0</v>
      </c>
      <c r="N191" s="5">
        <f t="shared" si="154"/>
        <v>0</v>
      </c>
      <c r="O191" s="5">
        <f t="shared" si="154"/>
        <v>0</v>
      </c>
      <c r="P191" s="5">
        <f t="shared" si="154"/>
        <v>0</v>
      </c>
      <c r="Q191" s="5">
        <f t="shared" si="154"/>
        <v>0</v>
      </c>
      <c r="R191" s="5">
        <f t="shared" si="154"/>
        <v>0</v>
      </c>
      <c r="S191" s="5">
        <f t="shared" si="154"/>
        <v>0</v>
      </c>
      <c r="T191" s="5">
        <f t="shared" si="154"/>
        <v>0</v>
      </c>
      <c r="U191" s="5">
        <f t="shared" si="154"/>
        <v>0</v>
      </c>
      <c r="V191" s="5">
        <f t="shared" si="154"/>
        <v>0</v>
      </c>
      <c r="W191" s="5">
        <f t="shared" si="154"/>
        <v>0</v>
      </c>
      <c r="X191" s="5">
        <f t="shared" si="154"/>
        <v>0</v>
      </c>
      <c r="Y191" s="5">
        <f t="shared" si="154"/>
        <v>0</v>
      </c>
      <c r="Z191" s="5">
        <f t="shared" si="154"/>
        <v>0</v>
      </c>
      <c r="AA191" s="5">
        <f t="shared" si="154"/>
        <v>0</v>
      </c>
      <c r="AB191" s="5">
        <f t="shared" si="154"/>
        <v>0</v>
      </c>
      <c r="AC191" s="5">
        <f t="shared" si="154"/>
        <v>0</v>
      </c>
    </row>
    <row r="192" spans="7:29" x14ac:dyDescent="0.35">
      <c r="G192" s="4" t="s">
        <v>176</v>
      </c>
      <c r="H192" s="5" t="e">
        <f>H$152/H$209</f>
        <v>#VALUE!</v>
      </c>
      <c r="I192" s="5">
        <f t="shared" ref="I192:AC192" si="155">I$152/I$209</f>
        <v>0</v>
      </c>
      <c r="J192" s="5">
        <f t="shared" si="155"/>
        <v>0</v>
      </c>
      <c r="K192" s="5">
        <f t="shared" si="155"/>
        <v>0</v>
      </c>
      <c r="L192" s="5">
        <f t="shared" si="155"/>
        <v>0</v>
      </c>
      <c r="M192" s="5">
        <f t="shared" si="155"/>
        <v>0</v>
      </c>
      <c r="N192" s="5">
        <f t="shared" si="155"/>
        <v>0</v>
      </c>
      <c r="O192" s="5">
        <f t="shared" si="155"/>
        <v>0</v>
      </c>
      <c r="P192" s="5">
        <f t="shared" si="155"/>
        <v>0</v>
      </c>
      <c r="Q192" s="5">
        <f t="shared" si="155"/>
        <v>0</v>
      </c>
      <c r="R192" s="5">
        <f t="shared" si="155"/>
        <v>0</v>
      </c>
      <c r="S192" s="5">
        <f t="shared" si="155"/>
        <v>0</v>
      </c>
      <c r="T192" s="5">
        <f t="shared" si="155"/>
        <v>0</v>
      </c>
      <c r="U192" s="5">
        <f t="shared" si="155"/>
        <v>0</v>
      </c>
      <c r="V192" s="5">
        <f t="shared" si="155"/>
        <v>0</v>
      </c>
      <c r="W192" s="5">
        <f t="shared" si="155"/>
        <v>0</v>
      </c>
      <c r="X192" s="5">
        <f t="shared" si="155"/>
        <v>0</v>
      </c>
      <c r="Y192" s="5">
        <f t="shared" si="155"/>
        <v>0</v>
      </c>
      <c r="Z192" s="5">
        <f t="shared" si="155"/>
        <v>0</v>
      </c>
      <c r="AA192" s="5">
        <f t="shared" si="155"/>
        <v>0</v>
      </c>
      <c r="AB192" s="5">
        <f t="shared" si="155"/>
        <v>0</v>
      </c>
      <c r="AC192" s="5">
        <f t="shared" si="155"/>
        <v>0</v>
      </c>
    </row>
    <row r="193" spans="6:30" x14ac:dyDescent="0.35">
      <c r="G193" s="33" t="s">
        <v>28</v>
      </c>
      <c r="H193" s="5" t="e">
        <f>H$153/H$209</f>
        <v>#VALUE!</v>
      </c>
      <c r="I193" s="5">
        <f t="shared" ref="I193:AC193" si="156">I$153/I$209</f>
        <v>0</v>
      </c>
      <c r="J193" s="5">
        <f t="shared" si="156"/>
        <v>0</v>
      </c>
      <c r="K193" s="5">
        <f t="shared" si="156"/>
        <v>0</v>
      </c>
      <c r="L193" s="5">
        <f t="shared" si="156"/>
        <v>0</v>
      </c>
      <c r="M193" s="5">
        <f t="shared" si="156"/>
        <v>0</v>
      </c>
      <c r="N193" s="5">
        <f t="shared" si="156"/>
        <v>0</v>
      </c>
      <c r="O193" s="5">
        <f t="shared" si="156"/>
        <v>0</v>
      </c>
      <c r="P193" s="5">
        <f t="shared" si="156"/>
        <v>0</v>
      </c>
      <c r="Q193" s="5">
        <f t="shared" si="156"/>
        <v>0</v>
      </c>
      <c r="R193" s="5">
        <f t="shared" si="156"/>
        <v>1279.0130434782609</v>
      </c>
      <c r="S193" s="5">
        <f t="shared" si="156"/>
        <v>1783.1000000000001</v>
      </c>
      <c r="T193" s="5">
        <f t="shared" si="156"/>
        <v>2263.6250000000005</v>
      </c>
      <c r="U193" s="5">
        <f t="shared" si="156"/>
        <v>2226.0776119402985</v>
      </c>
      <c r="V193" s="5">
        <f t="shared" si="156"/>
        <v>2166.2163862068965</v>
      </c>
      <c r="W193" s="5">
        <f t="shared" si="156"/>
        <v>2309.0804142011834</v>
      </c>
      <c r="X193" s="5">
        <f t="shared" si="156"/>
        <v>2215.3857142857141</v>
      </c>
      <c r="Y193" s="5">
        <f t="shared" si="156"/>
        <v>3390.2311827956987</v>
      </c>
      <c r="Z193" s="5">
        <f t="shared" si="156"/>
        <v>3964.0879282051269</v>
      </c>
      <c r="AA193" s="5">
        <f t="shared" si="156"/>
        <v>4520.7876363636351</v>
      </c>
      <c r="AB193" s="5">
        <f t="shared" si="156"/>
        <v>5484.7533632286986</v>
      </c>
      <c r="AC193" s="5">
        <f t="shared" si="156"/>
        <v>4687.8094017094018</v>
      </c>
    </row>
    <row r="194" spans="6:30" x14ac:dyDescent="0.35">
      <c r="G194" s="72"/>
      <c r="H194" s="28"/>
      <c r="I194" s="28"/>
      <c r="J194" s="28"/>
      <c r="K194" s="28"/>
      <c r="L194" s="28"/>
      <c r="M194" s="28"/>
      <c r="N194" s="28"/>
      <c r="O194" s="28"/>
      <c r="P194" s="28"/>
      <c r="Q194" s="28"/>
      <c r="R194" s="28"/>
      <c r="S194" s="28"/>
      <c r="T194" s="28"/>
      <c r="U194" s="28"/>
      <c r="V194" s="28"/>
      <c r="W194" s="28"/>
      <c r="X194" s="28"/>
      <c r="Y194" s="28"/>
      <c r="Z194" s="28"/>
      <c r="AA194" s="28"/>
      <c r="AB194" s="28"/>
      <c r="AC194" s="28"/>
    </row>
    <row r="195" spans="6:30" x14ac:dyDescent="0.35">
      <c r="G195" s="112" t="str">
        <f>_xlfn.CONCAT($C$4,", ",$C$6," (constant ",$G$224," prices)")</f>
        <v>AUD, thousands (constant 2024 prices)</v>
      </c>
      <c r="H195" s="112"/>
      <c r="I195" s="112"/>
      <c r="J195" s="112"/>
      <c r="K195" s="112"/>
      <c r="L195" s="112"/>
      <c r="M195" s="112"/>
      <c r="N195" s="112"/>
      <c r="O195" s="112"/>
      <c r="P195" s="112"/>
      <c r="Q195" s="112"/>
      <c r="R195" s="112"/>
      <c r="S195" s="112"/>
      <c r="T195" s="112"/>
      <c r="U195" s="112"/>
      <c r="V195" s="112"/>
      <c r="W195" s="112"/>
      <c r="X195" s="112"/>
      <c r="Y195" s="112"/>
      <c r="Z195" s="112"/>
      <c r="AA195" s="112"/>
      <c r="AB195" s="112"/>
      <c r="AC195" s="112"/>
    </row>
    <row r="196" spans="6:30" x14ac:dyDescent="0.35">
      <c r="G196" s="4" t="s">
        <v>48</v>
      </c>
      <c r="H196" s="5" t="e">
        <f t="shared" ref="H196:AC196" si="157">H$146/H$220</f>
        <v>#VALUE!</v>
      </c>
      <c r="I196" s="5">
        <f t="shared" si="157"/>
        <v>0</v>
      </c>
      <c r="J196" s="5">
        <f t="shared" si="157"/>
        <v>0</v>
      </c>
      <c r="K196" s="5">
        <f t="shared" si="157"/>
        <v>0</v>
      </c>
      <c r="L196" s="5">
        <f t="shared" si="157"/>
        <v>0</v>
      </c>
      <c r="M196" s="5">
        <f t="shared" si="157"/>
        <v>0</v>
      </c>
      <c r="N196" s="5">
        <f t="shared" si="157"/>
        <v>0</v>
      </c>
      <c r="O196" s="5">
        <f t="shared" si="157"/>
        <v>0</v>
      </c>
      <c r="P196" s="5">
        <f t="shared" si="157"/>
        <v>0</v>
      </c>
      <c r="Q196" s="5">
        <f t="shared" si="157"/>
        <v>0</v>
      </c>
      <c r="R196" s="5">
        <f t="shared" si="157"/>
        <v>412.22791836734689</v>
      </c>
      <c r="S196" s="5">
        <f t="shared" si="157"/>
        <v>756.75259489162511</v>
      </c>
      <c r="T196" s="5">
        <f t="shared" si="157"/>
        <v>1021.9566390137645</v>
      </c>
      <c r="U196" s="5">
        <f t="shared" si="157"/>
        <v>1051.7875349251788</v>
      </c>
      <c r="V196" s="5">
        <f t="shared" si="157"/>
        <v>931.55140081724528</v>
      </c>
      <c r="W196" s="5">
        <f t="shared" si="157"/>
        <v>1036.4076516169616</v>
      </c>
      <c r="X196" s="5">
        <f t="shared" si="157"/>
        <v>1004.7314917960819</v>
      </c>
      <c r="Y196" s="5">
        <f t="shared" si="157"/>
        <v>1311.876727173913</v>
      </c>
      <c r="Z196" s="5">
        <f t="shared" si="157"/>
        <v>1846.3243618201996</v>
      </c>
      <c r="AA196" s="5">
        <f t="shared" si="157"/>
        <v>2002.3614679792938</v>
      </c>
      <c r="AB196" s="5">
        <f t="shared" si="157"/>
        <v>2520.0330656235028</v>
      </c>
      <c r="AC196" s="5">
        <f t="shared" si="157"/>
        <v>2539.16</v>
      </c>
    </row>
    <row r="197" spans="6:30" x14ac:dyDescent="0.35">
      <c r="G197" s="4" t="s">
        <v>175</v>
      </c>
      <c r="H197" s="5" t="e">
        <f t="shared" ref="H197:AC197" si="158">H$147/H$220</f>
        <v>#VALUE!</v>
      </c>
      <c r="I197" s="5">
        <f t="shared" si="158"/>
        <v>0</v>
      </c>
      <c r="J197" s="5">
        <f t="shared" si="158"/>
        <v>0</v>
      </c>
      <c r="K197" s="5">
        <f t="shared" si="158"/>
        <v>0</v>
      </c>
      <c r="L197" s="5">
        <f t="shared" si="158"/>
        <v>0</v>
      </c>
      <c r="M197" s="5">
        <f t="shared" si="158"/>
        <v>0</v>
      </c>
      <c r="N197" s="5">
        <f t="shared" si="158"/>
        <v>0</v>
      </c>
      <c r="O197" s="5">
        <f t="shared" si="158"/>
        <v>0</v>
      </c>
      <c r="P197" s="5">
        <f t="shared" si="158"/>
        <v>0</v>
      </c>
      <c r="Q197" s="5">
        <f t="shared" si="158"/>
        <v>0</v>
      </c>
      <c r="R197" s="5">
        <f t="shared" si="158"/>
        <v>1217.8973265306122</v>
      </c>
      <c r="S197" s="5">
        <f t="shared" si="158"/>
        <v>1796.8023150503714</v>
      </c>
      <c r="T197" s="5">
        <f t="shared" si="158"/>
        <v>2240.3449483246045</v>
      </c>
      <c r="U197" s="5">
        <f t="shared" si="158"/>
        <v>2371.93191947068</v>
      </c>
      <c r="V197" s="5">
        <f t="shared" si="158"/>
        <v>2122.8843558687513</v>
      </c>
      <c r="W197" s="5">
        <f t="shared" si="158"/>
        <v>2661.5978283247082</v>
      </c>
      <c r="X197" s="5">
        <f t="shared" si="158"/>
        <v>2685.3177152499584</v>
      </c>
      <c r="Y197" s="5">
        <f t="shared" si="158"/>
        <v>4563.9953771739129</v>
      </c>
      <c r="Z197" s="5">
        <f t="shared" si="158"/>
        <v>4132.907030011098</v>
      </c>
      <c r="AA197" s="5">
        <f t="shared" si="158"/>
        <v>4736.1464528140432</v>
      </c>
      <c r="AB197" s="5">
        <f t="shared" si="158"/>
        <v>5838.9227862046928</v>
      </c>
      <c r="AC197" s="5">
        <f t="shared" si="158"/>
        <v>4369.92</v>
      </c>
    </row>
    <row r="198" spans="6:30" x14ac:dyDescent="0.35">
      <c r="G198" s="4" t="s">
        <v>46</v>
      </c>
      <c r="H198" s="5" t="e">
        <f t="shared" ref="H198:AC198" si="159">H$148/H$220</f>
        <v>#VALUE!</v>
      </c>
      <c r="I198" s="5">
        <f t="shared" si="159"/>
        <v>0</v>
      </c>
      <c r="J198" s="5">
        <f t="shared" si="159"/>
        <v>0</v>
      </c>
      <c r="K198" s="5">
        <f t="shared" si="159"/>
        <v>0</v>
      </c>
      <c r="L198" s="5">
        <f t="shared" si="159"/>
        <v>0</v>
      </c>
      <c r="M198" s="5">
        <f t="shared" si="159"/>
        <v>0</v>
      </c>
      <c r="N198" s="5">
        <f t="shared" si="159"/>
        <v>0</v>
      </c>
      <c r="O198" s="5">
        <f t="shared" si="159"/>
        <v>0</v>
      </c>
      <c r="P198" s="5">
        <f t="shared" si="159"/>
        <v>0</v>
      </c>
      <c r="Q198" s="5">
        <f t="shared" si="159"/>
        <v>0</v>
      </c>
      <c r="R198" s="5">
        <f t="shared" si="159"/>
        <v>49.649846938775504</v>
      </c>
      <c r="S198" s="5">
        <f t="shared" si="159"/>
        <v>49.513432380177065</v>
      </c>
      <c r="T198" s="5">
        <f t="shared" si="159"/>
        <v>48.757473235389526</v>
      </c>
      <c r="U198" s="5">
        <f t="shared" si="159"/>
        <v>42.265358508030651</v>
      </c>
      <c r="V198" s="5">
        <f t="shared" si="159"/>
        <v>36.360236364971001</v>
      </c>
      <c r="W198" s="5">
        <f t="shared" si="159"/>
        <v>35.721771080547853</v>
      </c>
      <c r="X198" s="5">
        <f t="shared" si="159"/>
        <v>40.291732974812049</v>
      </c>
      <c r="Y198" s="5">
        <f t="shared" si="159"/>
        <v>133.1726358695652</v>
      </c>
      <c r="Z198" s="5">
        <f t="shared" si="159"/>
        <v>202.81836625971141</v>
      </c>
      <c r="AA198" s="5">
        <f t="shared" si="159"/>
        <v>187.06369828776698</v>
      </c>
      <c r="AB198" s="5">
        <f t="shared" si="159"/>
        <v>201.57240938847195</v>
      </c>
      <c r="AC198" s="5">
        <f t="shared" si="159"/>
        <v>168</v>
      </c>
    </row>
    <row r="199" spans="6:30" x14ac:dyDescent="0.35">
      <c r="G199" s="4" t="s">
        <v>125</v>
      </c>
      <c r="H199" s="5" t="e">
        <f t="shared" ref="H199:AC199" si="160">H$149/H$220</f>
        <v>#VALUE!</v>
      </c>
      <c r="I199" s="5">
        <f t="shared" si="160"/>
        <v>0</v>
      </c>
      <c r="J199" s="5">
        <f t="shared" si="160"/>
        <v>0</v>
      </c>
      <c r="K199" s="5">
        <f t="shared" si="160"/>
        <v>0</v>
      </c>
      <c r="L199" s="5">
        <f t="shared" si="160"/>
        <v>0</v>
      </c>
      <c r="M199" s="5">
        <f t="shared" si="160"/>
        <v>0</v>
      </c>
      <c r="N199" s="5">
        <f t="shared" si="160"/>
        <v>0</v>
      </c>
      <c r="O199" s="5">
        <f t="shared" si="160"/>
        <v>0</v>
      </c>
      <c r="P199" s="5">
        <f t="shared" si="160"/>
        <v>0</v>
      </c>
      <c r="Q199" s="5">
        <f t="shared" si="160"/>
        <v>0</v>
      </c>
      <c r="R199" s="5">
        <f t="shared" si="160"/>
        <v>0</v>
      </c>
      <c r="S199" s="5">
        <f t="shared" si="160"/>
        <v>0</v>
      </c>
      <c r="T199" s="5">
        <f t="shared" si="160"/>
        <v>0</v>
      </c>
      <c r="U199" s="5">
        <f t="shared" si="160"/>
        <v>0</v>
      </c>
      <c r="V199" s="5">
        <f t="shared" si="160"/>
        <v>0</v>
      </c>
      <c r="W199" s="5">
        <f t="shared" si="160"/>
        <v>0</v>
      </c>
      <c r="X199" s="5">
        <f t="shared" si="160"/>
        <v>0</v>
      </c>
      <c r="Y199" s="5">
        <f t="shared" si="160"/>
        <v>0</v>
      </c>
      <c r="Z199" s="5">
        <f t="shared" si="160"/>
        <v>0</v>
      </c>
      <c r="AA199" s="5">
        <f t="shared" si="160"/>
        <v>0</v>
      </c>
      <c r="AB199" s="5">
        <f t="shared" si="160"/>
        <v>0</v>
      </c>
      <c r="AC199" s="5">
        <f t="shared" si="160"/>
        <v>0</v>
      </c>
    </row>
    <row r="200" spans="6:30" x14ac:dyDescent="0.35">
      <c r="G200" s="4" t="s">
        <v>53</v>
      </c>
      <c r="H200" s="5" t="e">
        <f t="shared" ref="H200:AC200" si="161">H$150/H$220</f>
        <v>#VALUE!</v>
      </c>
      <c r="I200" s="5">
        <f t="shared" si="161"/>
        <v>0</v>
      </c>
      <c r="J200" s="5">
        <f t="shared" si="161"/>
        <v>0</v>
      </c>
      <c r="K200" s="5">
        <f t="shared" si="161"/>
        <v>0</v>
      </c>
      <c r="L200" s="5">
        <f t="shared" si="161"/>
        <v>0</v>
      </c>
      <c r="M200" s="5">
        <f t="shared" si="161"/>
        <v>0</v>
      </c>
      <c r="N200" s="5">
        <f t="shared" si="161"/>
        <v>0</v>
      </c>
      <c r="O200" s="5">
        <f t="shared" si="161"/>
        <v>0</v>
      </c>
      <c r="P200" s="5">
        <f t="shared" si="161"/>
        <v>0</v>
      </c>
      <c r="Q200" s="5">
        <f t="shared" si="161"/>
        <v>0</v>
      </c>
      <c r="R200" s="5">
        <f t="shared" si="161"/>
        <v>0</v>
      </c>
      <c r="S200" s="5">
        <f t="shared" si="161"/>
        <v>0</v>
      </c>
      <c r="T200" s="5">
        <f t="shared" si="161"/>
        <v>0</v>
      </c>
      <c r="U200" s="5">
        <f t="shared" si="161"/>
        <v>0</v>
      </c>
      <c r="V200" s="5">
        <f t="shared" si="161"/>
        <v>0</v>
      </c>
      <c r="W200" s="5">
        <f t="shared" si="161"/>
        <v>0</v>
      </c>
      <c r="X200" s="5">
        <f t="shared" si="161"/>
        <v>0</v>
      </c>
      <c r="Y200" s="5">
        <f t="shared" si="161"/>
        <v>0</v>
      </c>
      <c r="Z200" s="5">
        <f t="shared" si="161"/>
        <v>0</v>
      </c>
      <c r="AA200" s="5">
        <f t="shared" si="161"/>
        <v>0</v>
      </c>
      <c r="AB200" s="5">
        <f t="shared" si="161"/>
        <v>0</v>
      </c>
      <c r="AC200" s="5">
        <f t="shared" si="161"/>
        <v>0</v>
      </c>
    </row>
    <row r="201" spans="6:30" x14ac:dyDescent="0.35">
      <c r="G201" s="4" t="s">
        <v>43</v>
      </c>
      <c r="H201" s="5" t="e">
        <f t="shared" ref="H201:AC201" si="162">H$151/H$220</f>
        <v>#VALUE!</v>
      </c>
      <c r="I201" s="5">
        <f t="shared" si="162"/>
        <v>0</v>
      </c>
      <c r="J201" s="5">
        <f t="shared" si="162"/>
        <v>0</v>
      </c>
      <c r="K201" s="5">
        <f t="shared" si="162"/>
        <v>0</v>
      </c>
      <c r="L201" s="5">
        <f t="shared" si="162"/>
        <v>0</v>
      </c>
      <c r="M201" s="5">
        <f t="shared" si="162"/>
        <v>0</v>
      </c>
      <c r="N201" s="5">
        <f t="shared" si="162"/>
        <v>0</v>
      </c>
      <c r="O201" s="5">
        <f t="shared" si="162"/>
        <v>0</v>
      </c>
      <c r="P201" s="5">
        <f t="shared" si="162"/>
        <v>0</v>
      </c>
      <c r="Q201" s="5">
        <f t="shared" si="162"/>
        <v>0</v>
      </c>
      <c r="R201" s="5">
        <f t="shared" si="162"/>
        <v>0</v>
      </c>
      <c r="S201" s="5">
        <f t="shared" si="162"/>
        <v>0</v>
      </c>
      <c r="T201" s="5">
        <f t="shared" si="162"/>
        <v>0</v>
      </c>
      <c r="U201" s="5">
        <f t="shared" si="162"/>
        <v>0</v>
      </c>
      <c r="V201" s="5">
        <f t="shared" si="162"/>
        <v>0</v>
      </c>
      <c r="W201" s="5">
        <f t="shared" si="162"/>
        <v>0</v>
      </c>
      <c r="X201" s="5">
        <f t="shared" si="162"/>
        <v>0</v>
      </c>
      <c r="Y201" s="5">
        <f t="shared" si="162"/>
        <v>0</v>
      </c>
      <c r="Z201" s="5">
        <f t="shared" si="162"/>
        <v>0</v>
      </c>
      <c r="AA201" s="5">
        <f t="shared" si="162"/>
        <v>0</v>
      </c>
      <c r="AB201" s="5">
        <f t="shared" si="162"/>
        <v>0</v>
      </c>
      <c r="AC201" s="5">
        <f t="shared" si="162"/>
        <v>0</v>
      </c>
    </row>
    <row r="202" spans="6:30" x14ac:dyDescent="0.35">
      <c r="G202" s="4" t="s">
        <v>176</v>
      </c>
      <c r="H202" s="5" t="e">
        <f t="shared" ref="H202:AC202" si="163">H$152/H$220</f>
        <v>#VALUE!</v>
      </c>
      <c r="I202" s="5">
        <f t="shared" si="163"/>
        <v>0</v>
      </c>
      <c r="J202" s="5">
        <f t="shared" si="163"/>
        <v>0</v>
      </c>
      <c r="K202" s="5">
        <f t="shared" si="163"/>
        <v>0</v>
      </c>
      <c r="L202" s="5">
        <f t="shared" si="163"/>
        <v>0</v>
      </c>
      <c r="M202" s="5">
        <f t="shared" si="163"/>
        <v>0</v>
      </c>
      <c r="N202" s="5">
        <f t="shared" si="163"/>
        <v>0</v>
      </c>
      <c r="O202" s="5">
        <f t="shared" si="163"/>
        <v>0</v>
      </c>
      <c r="P202" s="5">
        <f t="shared" si="163"/>
        <v>0</v>
      </c>
      <c r="Q202" s="5">
        <f t="shared" si="163"/>
        <v>0</v>
      </c>
      <c r="R202" s="5">
        <f t="shared" si="163"/>
        <v>0</v>
      </c>
      <c r="S202" s="5">
        <f t="shared" si="163"/>
        <v>0</v>
      </c>
      <c r="T202" s="5">
        <f t="shared" si="163"/>
        <v>0</v>
      </c>
      <c r="U202" s="5">
        <f t="shared" si="163"/>
        <v>0</v>
      </c>
      <c r="V202" s="5">
        <f t="shared" si="163"/>
        <v>0</v>
      </c>
      <c r="W202" s="5">
        <f t="shared" si="163"/>
        <v>0</v>
      </c>
      <c r="X202" s="5">
        <f t="shared" si="163"/>
        <v>0</v>
      </c>
      <c r="Y202" s="5">
        <f t="shared" si="163"/>
        <v>0</v>
      </c>
      <c r="Z202" s="5">
        <f t="shared" si="163"/>
        <v>0</v>
      </c>
      <c r="AA202" s="5">
        <f t="shared" si="163"/>
        <v>0</v>
      </c>
      <c r="AB202" s="5">
        <f t="shared" si="163"/>
        <v>0</v>
      </c>
      <c r="AC202" s="5">
        <f t="shared" si="163"/>
        <v>0</v>
      </c>
    </row>
    <row r="203" spans="6:30" x14ac:dyDescent="0.35">
      <c r="G203" s="33" t="s">
        <v>28</v>
      </c>
      <c r="H203" s="5" t="e">
        <f t="shared" ref="H203:AC203" si="164">H$153/H$220</f>
        <v>#VALUE!</v>
      </c>
      <c r="I203" s="5">
        <f t="shared" si="164"/>
        <v>0</v>
      </c>
      <c r="J203" s="5">
        <f t="shared" si="164"/>
        <v>0</v>
      </c>
      <c r="K203" s="5">
        <f t="shared" si="164"/>
        <v>0</v>
      </c>
      <c r="L203" s="5">
        <f t="shared" si="164"/>
        <v>0</v>
      </c>
      <c r="M203" s="5">
        <f t="shared" si="164"/>
        <v>0</v>
      </c>
      <c r="N203" s="5">
        <f t="shared" si="164"/>
        <v>0</v>
      </c>
      <c r="O203" s="5">
        <f t="shared" si="164"/>
        <v>0</v>
      </c>
      <c r="P203" s="5">
        <f t="shared" si="164"/>
        <v>0</v>
      </c>
      <c r="Q203" s="5">
        <f t="shared" si="164"/>
        <v>0</v>
      </c>
      <c r="R203" s="5">
        <f t="shared" si="164"/>
        <v>1679.7750918367344</v>
      </c>
      <c r="S203" s="5">
        <f t="shared" si="164"/>
        <v>2603.0683423221735</v>
      </c>
      <c r="T203" s="5">
        <f t="shared" si="164"/>
        <v>3311.0590605737584</v>
      </c>
      <c r="U203" s="5">
        <f t="shared" si="164"/>
        <v>3465.9848129038892</v>
      </c>
      <c r="V203" s="5">
        <f t="shared" si="164"/>
        <v>3090.7959930509678</v>
      </c>
      <c r="W203" s="5">
        <f t="shared" si="164"/>
        <v>3733.7272510222178</v>
      </c>
      <c r="X203" s="5">
        <f t="shared" si="164"/>
        <v>3730.340940020852</v>
      </c>
      <c r="Y203" s="5">
        <f t="shared" si="164"/>
        <v>6009.0447402173904</v>
      </c>
      <c r="Z203" s="5">
        <f t="shared" si="164"/>
        <v>6182.0497580910087</v>
      </c>
      <c r="AA203" s="5">
        <f t="shared" si="164"/>
        <v>6925.5716190811027</v>
      </c>
      <c r="AB203" s="5">
        <f t="shared" si="164"/>
        <v>8560.5282612166684</v>
      </c>
      <c r="AC203" s="5">
        <f t="shared" si="164"/>
        <v>7077.08</v>
      </c>
    </row>
    <row r="204" spans="6:30" x14ac:dyDescent="0.35">
      <c r="G204" s="72"/>
      <c r="H204" s="28"/>
      <c r="I204" s="28"/>
      <c r="J204" s="28"/>
      <c r="K204" s="28"/>
      <c r="L204" s="28"/>
      <c r="M204" s="28"/>
      <c r="N204" s="28"/>
      <c r="O204" s="28"/>
      <c r="P204" s="28"/>
      <c r="Q204" s="28"/>
      <c r="R204" s="28"/>
      <c r="S204" s="28"/>
      <c r="T204" s="28"/>
      <c r="U204" s="28"/>
      <c r="V204" s="28"/>
      <c r="W204" s="28"/>
      <c r="X204" s="28"/>
      <c r="Y204" s="28"/>
      <c r="Z204" s="28"/>
      <c r="AA204" s="28"/>
      <c r="AB204" s="28"/>
      <c r="AC204" s="28"/>
    </row>
    <row r="205" spans="6:30" x14ac:dyDescent="0.35">
      <c r="F205" s="1" t="s">
        <v>177</v>
      </c>
    </row>
    <row r="206" spans="6:30" x14ac:dyDescent="0.35">
      <c r="F206" s="4" t="s">
        <v>178</v>
      </c>
      <c r="G206" s="4" t="s">
        <v>179</v>
      </c>
      <c r="H206" s="4" t="str" cm="1">
        <f t="array" ref="H206">IFERROR(INDEX('WEO Oct 2023'!$J$2:$BG$529,MATCH($C$5&amp;$G206,'WEO Oct 2023'!$B$2:$B$529&amp;'WEO Oct 2023'!$C$2:$C$529,0),MATCH(H$8,'WEO Oct 2023'!$J$1:$BF$1,0)),NA())</f>
        <v>n/a</v>
      </c>
      <c r="I206" s="4" cm="1">
        <f t="array" ref="I206">IFERROR(INDEX('WEO Oct 2023'!$J$2:$BG$529,MATCH($C$5&amp;$G206,'WEO Oct 2023'!$B$2:$B$529&amp;'WEO Oct 2023'!$C$2:$C$529,0),MATCH(I$8,'WEO Oct 2023'!$J$1:$BF$1,0)),NA())</f>
        <v>4.2999999999999997E-2</v>
      </c>
      <c r="J206" s="4" cm="1">
        <f t="array" ref="J206">IFERROR(INDEX('WEO Oct 2023'!$J$2:$BG$529,MATCH($C$5&amp;$G206,'WEO Oct 2023'!$B$2:$B$529&amp;'WEO Oct 2023'!$C$2:$C$529,0),MATCH(J$8,'WEO Oct 2023'!$J$1:$BF$1,0)),NA())</f>
        <v>0.04</v>
      </c>
      <c r="K206" s="4" cm="1">
        <f t="array" ref="K206">IFERROR(INDEX('WEO Oct 2023'!$J$2:$BG$529,MATCH($C$5&amp;$G206,'WEO Oct 2023'!$B$2:$B$529&amp;'WEO Oct 2023'!$C$2:$C$529,0),MATCH(K$8,'WEO Oct 2023'!$J$1:$BF$1,0)),NA())</f>
        <v>3.9E-2</v>
      </c>
      <c r="L206" s="4" cm="1">
        <f t="array" ref="L206">IFERROR(INDEX('WEO Oct 2023'!$J$2:$BG$529,MATCH($C$5&amp;$G206,'WEO Oct 2023'!$B$2:$B$529&amp;'WEO Oct 2023'!$C$2:$C$529,0),MATCH(L$8,'WEO Oct 2023'!$J$1:$BF$1,0)),NA())</f>
        <v>2.9000000000000001E-2</v>
      </c>
      <c r="M206" s="4" cm="1">
        <f t="array" ref="M206">IFERROR(INDEX('WEO Oct 2023'!$J$2:$BG$529,MATCH($C$5&amp;$G206,'WEO Oct 2023'!$B$2:$B$529&amp;'WEO Oct 2023'!$C$2:$C$529,0),MATCH(M$8,'WEO Oct 2023'!$J$1:$BF$1,0)),NA())</f>
        <v>4.2000000000000003E-2</v>
      </c>
      <c r="N206" s="4" cm="1">
        <f t="array" ref="N206">IFERROR(INDEX('WEO Oct 2023'!$J$2:$BG$529,MATCH($C$5&amp;$G206,'WEO Oct 2023'!$B$2:$B$529&amp;'WEO Oct 2023'!$C$2:$C$529,0),MATCH(N$8,'WEO Oct 2023'!$J$1:$BF$1,0)),NA())</f>
        <v>0.06</v>
      </c>
      <c r="O206" s="4" cm="1">
        <f t="array" ref="O206">IFERROR(INDEX('WEO Oct 2023'!$J$2:$BG$529,MATCH($C$5&amp;$G206,'WEO Oct 2023'!$B$2:$B$529&amp;'WEO Oct 2023'!$C$2:$C$529,0),MATCH(O$8,'WEO Oct 2023'!$J$1:$BF$1,0)),NA())</f>
        <v>5.3999999999999999E-2</v>
      </c>
      <c r="P206" s="4" cm="1">
        <f t="array" ref="P206">IFERROR(INDEX('WEO Oct 2023'!$J$2:$BG$529,MATCH($C$5&amp;$G206,'WEO Oct 2023'!$B$2:$B$529&amp;'WEO Oct 2023'!$C$2:$C$529,0),MATCH(P$8,'WEO Oct 2023'!$J$1:$BF$1,0)),NA())</f>
        <v>6.6000000000000003E-2</v>
      </c>
      <c r="Q206" s="4" cm="1">
        <f t="array" ref="Q206">IFERROR(INDEX('WEO Oct 2023'!$J$2:$BG$529,MATCH($C$5&amp;$G206,'WEO Oct 2023'!$B$2:$B$529&amp;'WEO Oct 2023'!$C$2:$C$529,0),MATCH(Q$8,'WEO Oct 2023'!$J$1:$BF$1,0)),NA())</f>
        <v>9.8000000000000004E-2</v>
      </c>
      <c r="R206" s="4" cm="1">
        <f t="array" ref="R206">IFERROR(INDEX('WEO Oct 2023'!$J$2:$BG$573,MATCH($C$5&amp;$G206,'WEO Oct 2023'!$B$2:$B$573&amp;'WEO Oct 2023'!$C$2:$C$573,0),MATCH(R$8,'WEO Oct 2023'!$J$1:$BF$1,0)),NA())</f>
        <v>9.1999999999999998E-2</v>
      </c>
      <c r="S206" s="4" cm="1">
        <f t="array" ref="S206">IFERROR(INDEX('WEO Oct 2023'!$J$2:$BG$573,MATCH($C$5&amp;$G206,'WEO Oct 2023'!$B$2:$B$573&amp;'WEO Oct 2023'!$C$2:$C$573,0),MATCH(S$8,'WEO Oct 2023'!$J$1:$BF$1,0)),NA())</f>
        <v>0.108</v>
      </c>
      <c r="T206" s="4" cm="1">
        <f t="array" ref="T206">IFERROR(INDEX('WEO Oct 2023'!$J$2:$BG$573,MATCH($C$5&amp;$G206,'WEO Oct 2023'!$B$2:$B$573&amp;'WEO Oct 2023'!$C$2:$C$573,0),MATCH(T$8,'WEO Oct 2023'!$J$1:$BF$1,0)),NA())</f>
        <v>0.10199999999999999</v>
      </c>
      <c r="U206" s="4" cm="1">
        <f t="array" ref="U206">IFERROR(INDEX('WEO Oct 2023'!$J$2:$BG$573,MATCH($C$5&amp;$G206,'WEO Oct 2023'!$B$2:$B$573&amp;'WEO Oct 2023'!$C$2:$C$573,0),MATCH(U$8,'WEO Oct 2023'!$J$1:$BF$1,0)),NA())</f>
        <v>0.13400000000000001</v>
      </c>
      <c r="V206" s="4" cm="1">
        <f t="array" ref="V206">IFERROR(INDEX('WEO Oct 2023'!$J$2:$BG$573,MATCH($C$5&amp;$G206,'WEO Oct 2023'!$B$2:$B$573&amp;'WEO Oct 2023'!$C$2:$C$573,0),MATCH(V$8,'WEO Oct 2023'!$J$1:$BF$1,0)),NA())</f>
        <v>0.14499999999999999</v>
      </c>
      <c r="W206" s="4" cm="1">
        <f t="array" ref="W206">IFERROR(INDEX('WEO Oct 2023'!$J$2:$BG$573,MATCH($C$5&amp;$G206,'WEO Oct 2023'!$B$2:$B$573&amp;'WEO Oct 2023'!$C$2:$C$573,0),MATCH(W$8,'WEO Oct 2023'!$J$1:$BF$1,0)),NA())</f>
        <v>0.16900000000000001</v>
      </c>
      <c r="X206" s="4" cm="1">
        <f t="array" ref="X206">IFERROR(INDEX('WEO Oct 2023'!$J$2:$BG$573,MATCH($C$5&amp;$G206,'WEO Oct 2023'!$B$2:$B$573&amp;'WEO Oct 2023'!$C$2:$C$573,0),MATCH(X$8,'WEO Oct 2023'!$J$1:$BF$1,0)),NA())</f>
        <v>0.17499999999999999</v>
      </c>
      <c r="Y206" s="4" cm="1">
        <f t="array" ref="Y206">IFERROR(INDEX('WEO Oct 2023'!$J$2:$BG$573,MATCH($C$5&amp;$G206,'WEO Oct 2023'!$B$2:$B$573&amp;'WEO Oct 2023'!$C$2:$C$573,0),MATCH(Y$8,'WEO Oct 2023'!$J$1:$BF$1,0)),NA())</f>
        <v>0.186</v>
      </c>
      <c r="Z206" s="4" cm="1">
        <f t="array" ref="Z206">IFERROR(INDEX('WEO Oct 2023'!$J$2:$BG$573,MATCH($C$5&amp;$G206,'WEO Oct 2023'!$B$2:$B$573&amp;'WEO Oct 2023'!$C$2:$C$573,0),MATCH(Z$8,'WEO Oct 2023'!$J$1:$BF$1,0)),NA())</f>
        <v>0.19500000000000001</v>
      </c>
      <c r="AA206" s="4" cm="1">
        <f t="array" ref="AA206">IFERROR(INDEX('WEO Oct 2023'!$J$2:$BG$573,MATCH($C$5&amp;$G206,'WEO Oct 2023'!$B$2:$B$573&amp;'WEO Oct 2023'!$C$2:$C$573,0),MATCH(AA$8,'WEO Oct 2023'!$J$1:$BF$1,0)),NA())</f>
        <v>0.20899999999999999</v>
      </c>
      <c r="AB206" s="4" cm="1">
        <f t="array" ref="AB206">IFERROR(INDEX('WEO Oct 2023'!$J$2:$BG$573,MATCH($C$5&amp;$G206,'WEO Oct 2023'!$B$2:$B$573&amp;'WEO Oct 2023'!$C$2:$C$573,0),MATCH(AB$8,'WEO Oct 2023'!$J$1:$BF$1,0)),NA())</f>
        <v>0.223</v>
      </c>
      <c r="AC206" s="4" cm="1">
        <f t="array" ref="AC206">IFERROR(INDEX('WEO Oct 2023'!$J$2:$BG$573,MATCH($C$5&amp;$G206,'WEO Oct 2023'!$B$2:$B$573&amp;'WEO Oct 2023'!$C$2:$C$573,0),MATCH(AC$8,'WEO Oct 2023'!$J$1:$BF$1,0)),NA())</f>
        <v>0.23400000000000001</v>
      </c>
      <c r="AD206" s="4"/>
    </row>
    <row r="207" spans="6:30" x14ac:dyDescent="0.35">
      <c r="F207" s="65" t="str">
        <f>$C$6</f>
        <v>thousands</v>
      </c>
      <c r="G207" s="4"/>
      <c r="H207" s="5" t="e">
        <f>IF($F207=$B$249,H206*1000000,IF($F207=$B$250,H206*1000,IF($F207=$B$251,H206)))</f>
        <v>#VALUE!</v>
      </c>
      <c r="I207" s="5">
        <f t="shared" ref="I207:AC207" si="165">I206*1000000</f>
        <v>43000</v>
      </c>
      <c r="J207" s="5">
        <f t="shared" si="165"/>
        <v>40000</v>
      </c>
      <c r="K207" s="5">
        <f t="shared" si="165"/>
        <v>39000</v>
      </c>
      <c r="L207" s="5">
        <f t="shared" si="165"/>
        <v>29000</v>
      </c>
      <c r="M207" s="5">
        <f t="shared" si="165"/>
        <v>42000</v>
      </c>
      <c r="N207" s="5">
        <f t="shared" si="165"/>
        <v>60000</v>
      </c>
      <c r="O207" s="5">
        <f t="shared" si="165"/>
        <v>54000</v>
      </c>
      <c r="P207" s="5">
        <f t="shared" si="165"/>
        <v>66000</v>
      </c>
      <c r="Q207" s="5">
        <f t="shared" si="165"/>
        <v>98000</v>
      </c>
      <c r="R207" s="5">
        <f t="shared" si="165"/>
        <v>92000</v>
      </c>
      <c r="S207" s="5">
        <f t="shared" si="165"/>
        <v>108000</v>
      </c>
      <c r="T207" s="5">
        <f t="shared" si="165"/>
        <v>102000</v>
      </c>
      <c r="U207" s="5">
        <f t="shared" si="165"/>
        <v>134000</v>
      </c>
      <c r="V207" s="5">
        <f t="shared" si="165"/>
        <v>145000</v>
      </c>
      <c r="W207" s="5">
        <f t="shared" si="165"/>
        <v>169000</v>
      </c>
      <c r="X207" s="5">
        <f t="shared" si="165"/>
        <v>175000</v>
      </c>
      <c r="Y207" s="5">
        <f t="shared" si="165"/>
        <v>186000</v>
      </c>
      <c r="Z207" s="5">
        <f t="shared" si="165"/>
        <v>195000</v>
      </c>
      <c r="AA207" s="5">
        <f t="shared" si="165"/>
        <v>209000</v>
      </c>
      <c r="AB207" s="5">
        <f t="shared" si="165"/>
        <v>223000</v>
      </c>
      <c r="AC207" s="5">
        <f t="shared" si="165"/>
        <v>234000</v>
      </c>
      <c r="AD207" s="5"/>
    </row>
    <row r="208" spans="6:30" x14ac:dyDescent="0.35">
      <c r="F208" s="4" t="s">
        <v>180</v>
      </c>
      <c r="G208" s="4" t="s">
        <v>181</v>
      </c>
      <c r="H208" s="4" t="str" cm="1">
        <f t="array" ref="H208">IFERROR(INDEX('WEO Oct 2023'!$J$2:$BG$529,MATCH($C$5&amp;$G208,'WEO Oct 2023'!$B$2:$B$529&amp;'WEO Oct 2023'!$C$2:$C$529,0),MATCH(H$8,'WEO Oct 2023'!$J$1:$BF$1,0)),NA())</f>
        <v>n/a</v>
      </c>
      <c r="I208" s="4" cm="1">
        <f t="array" ref="I208">IFERROR(INDEX('WEO Oct 2023'!$J$2:$BG$529,MATCH($C$5&amp;$G208,'WEO Oct 2023'!$B$2:$B$529&amp;'WEO Oct 2023'!$C$2:$C$529,0),MATCH(I$8,'WEO Oct 2023'!$J$1:$BF$1,0)),NA())</f>
        <v>3.1E-2</v>
      </c>
      <c r="J208" s="4" cm="1">
        <f t="array" ref="J208">IFERROR(INDEX('WEO Oct 2023'!$J$2:$BG$529,MATCH($C$5&amp;$G208,'WEO Oct 2023'!$B$2:$B$529&amp;'WEO Oct 2023'!$C$2:$C$529,0),MATCH(J$8,'WEO Oct 2023'!$J$1:$BF$1,0)),NA())</f>
        <v>0.03</v>
      </c>
      <c r="K208" s="4" cm="1">
        <f t="array" ref="K208">IFERROR(INDEX('WEO Oct 2023'!$J$2:$BG$529,MATCH($C$5&amp;$G208,'WEO Oct 2023'!$B$2:$B$529&amp;'WEO Oct 2023'!$C$2:$C$529,0),MATCH(K$8,'WEO Oct 2023'!$J$1:$BF$1,0)),NA())</f>
        <v>2.9000000000000001E-2</v>
      </c>
      <c r="L208" s="4" cm="1">
        <f t="array" ref="L208">IFERROR(INDEX('WEO Oct 2023'!$J$2:$BG$529,MATCH($C$5&amp;$G208,'WEO Oct 2023'!$B$2:$B$529&amp;'WEO Oct 2023'!$C$2:$C$529,0),MATCH(L$8,'WEO Oct 2023'!$J$1:$BF$1,0)),NA())</f>
        <v>2.3E-2</v>
      </c>
      <c r="M208" s="4" cm="1">
        <f t="array" ref="M208">IFERROR(INDEX('WEO Oct 2023'!$J$2:$BG$529,MATCH($C$5&amp;$G208,'WEO Oct 2023'!$B$2:$B$529&amp;'WEO Oct 2023'!$C$2:$C$529,0),MATCH(M$8,'WEO Oct 2023'!$J$1:$BF$1,0)),NA())</f>
        <v>3.6999999999999998E-2</v>
      </c>
      <c r="N208" s="4" cm="1">
        <f t="array" ref="N208">IFERROR(INDEX('WEO Oct 2023'!$J$2:$BG$529,MATCH($C$5&amp;$G208,'WEO Oct 2023'!$B$2:$B$529&amp;'WEO Oct 2023'!$C$2:$C$529,0),MATCH(N$8,'WEO Oct 2023'!$J$1:$BF$1,0)),NA())</f>
        <v>4.3999999999999997E-2</v>
      </c>
      <c r="O208" s="4" cm="1">
        <f t="array" ref="O208">IFERROR(INDEX('WEO Oct 2023'!$J$2:$BG$529,MATCH($C$5&amp;$G208,'WEO Oct 2023'!$B$2:$B$529&amp;'WEO Oct 2023'!$C$2:$C$529,0),MATCH(O$8,'WEO Oct 2023'!$J$1:$BF$1,0)),NA())</f>
        <v>4.8000000000000001E-2</v>
      </c>
      <c r="P208" s="4" cm="1">
        <f t="array" ref="P208">IFERROR(INDEX('WEO Oct 2023'!$J$2:$BG$529,MATCH($C$5&amp;$G208,'WEO Oct 2023'!$B$2:$B$529&amp;'WEO Oct 2023'!$C$2:$C$529,0),MATCH(P$8,'WEO Oct 2023'!$J$1:$BF$1,0)),NA())</f>
        <v>6.6000000000000003E-2</v>
      </c>
      <c r="Q208" s="4" cm="1">
        <f t="array" ref="Q208">IFERROR(INDEX('WEO Oct 2023'!$J$2:$BG$529,MATCH($C$5&amp;$G208,'WEO Oct 2023'!$B$2:$B$529&amp;'WEO Oct 2023'!$C$2:$C$529,0),MATCH(Q$8,'WEO Oct 2023'!$J$1:$BF$1,0)),NA())</f>
        <v>0.10100000000000001</v>
      </c>
      <c r="R208" s="4" cm="1">
        <f t="array" ref="R208">IFERROR(INDEX('WEO Oct 2023'!$J$2:$BG$573,MATCH($C$5&amp;$G208,'WEO Oct 2023'!$B$2:$B$573&amp;'WEO Oct 2023'!$C$2:$C$573,0),MATCH(R$8,'WEO Oct 2023'!$J$1:$BF$1,0)),NA())</f>
        <v>9.4E-2</v>
      </c>
      <c r="S208" s="4" cm="1">
        <f t="array" ref="S208">IFERROR(INDEX('WEO Oct 2023'!$J$2:$BG$573,MATCH($C$5&amp;$G208,'WEO Oct 2023'!$B$2:$B$573&amp;'WEO Oct 2023'!$C$2:$C$573,0),MATCH(S$8,'WEO Oct 2023'!$J$1:$BF$1,0)),NA())</f>
        <v>9.9000000000000005E-2</v>
      </c>
      <c r="T208" s="4" cm="1">
        <f t="array" ref="T208">IFERROR(INDEX('WEO Oct 2023'!$J$2:$BG$573,MATCH($C$5&amp;$G208,'WEO Oct 2023'!$B$2:$B$573&amp;'WEO Oct 2023'!$C$2:$C$573,0),MATCH(T$8,'WEO Oct 2023'!$J$1:$BF$1,0)),NA())</f>
        <v>8.5000000000000006E-2</v>
      </c>
      <c r="U208" s="4" cm="1">
        <f t="array" ref="U208">IFERROR(INDEX('WEO Oct 2023'!$J$2:$BG$573,MATCH($C$5&amp;$G208,'WEO Oct 2023'!$B$2:$B$573&amp;'WEO Oct 2023'!$C$2:$C$573,0),MATCH(U$8,'WEO Oct 2023'!$J$1:$BF$1,0)),NA())</f>
        <v>9.7000000000000003E-2</v>
      </c>
      <c r="V208" s="4" cm="1">
        <f t="array" ref="V208">IFERROR(INDEX('WEO Oct 2023'!$J$2:$BG$573,MATCH($C$5&amp;$G208,'WEO Oct 2023'!$B$2:$B$573&amp;'WEO Oct 2023'!$C$2:$C$573,0),MATCH(V$8,'WEO Oct 2023'!$J$1:$BF$1,0)),NA())</f>
        <v>0.109</v>
      </c>
      <c r="W208" s="4" cm="1">
        <f t="array" ref="W208">IFERROR(INDEX('WEO Oct 2023'!$J$2:$BG$573,MATCH($C$5&amp;$G208,'WEO Oct 2023'!$B$2:$B$573&amp;'WEO Oct 2023'!$C$2:$C$573,0),MATCH(W$8,'WEO Oct 2023'!$J$1:$BF$1,0)),NA())</f>
        <v>0.13100000000000001</v>
      </c>
      <c r="X208" s="4" cm="1">
        <f t="array" ref="X208">IFERROR(INDEX('WEO Oct 2023'!$J$2:$BG$573,MATCH($C$5&amp;$G208,'WEO Oct 2023'!$B$2:$B$573&amp;'WEO Oct 2023'!$C$2:$C$573,0),MATCH(X$8,'WEO Oct 2023'!$J$1:$BF$1,0)),NA())</f>
        <v>0.125</v>
      </c>
      <c r="Y208" s="4" cm="1">
        <f t="array" ref="Y208">IFERROR(INDEX('WEO Oct 2023'!$J$2:$BG$573,MATCH($C$5&amp;$G208,'WEO Oct 2023'!$B$2:$B$573&amp;'WEO Oct 2023'!$C$2:$C$573,0),MATCH(Y$8,'WEO Oct 2023'!$J$1:$BF$1,0)),NA())</f>
        <v>0.125</v>
      </c>
      <c r="Z208" s="4" cm="1">
        <f t="array" ref="Z208">IFERROR(INDEX('WEO Oct 2023'!$J$2:$BG$573,MATCH($C$5&amp;$G208,'WEO Oct 2023'!$B$2:$B$573&amp;'WEO Oct 2023'!$C$2:$C$573,0),MATCH(Z$8,'WEO Oct 2023'!$J$1:$BF$1,0)),NA())</f>
        <v>0.14599999999999999</v>
      </c>
      <c r="AA208" s="4" cm="1">
        <f t="array" ref="AA208">IFERROR(INDEX('WEO Oct 2023'!$J$2:$BG$573,MATCH($C$5&amp;$G208,'WEO Oct 2023'!$B$2:$B$573&amp;'WEO Oct 2023'!$C$2:$C$573,0),MATCH(AA$8,'WEO Oct 2023'!$J$1:$BF$1,0)),NA())</f>
        <v>0.152</v>
      </c>
      <c r="AB208" s="4" cm="1">
        <f t="array" ref="AB208">IFERROR(INDEX('WEO Oct 2023'!$J$2:$BG$573,MATCH($C$5&amp;$G208,'WEO Oct 2023'!$B$2:$B$573&amp;'WEO Oct 2023'!$C$2:$C$573,0),MATCH(AB$8,'WEO Oct 2023'!$J$1:$BF$1,0)),NA())</f>
        <v>0.15</v>
      </c>
      <c r="AC208" s="4" cm="1">
        <f t="array" ref="AC208">IFERROR(INDEX('WEO Oct 2023'!$J$2:$BG$573,MATCH($C$5&amp;$G208,'WEO Oct 2023'!$B$2:$B$573&amp;'WEO Oct 2023'!$C$2:$C$573,0),MATCH(AC$8,'WEO Oct 2023'!$J$1:$BF$1,0)),NA())</f>
        <v>0.155</v>
      </c>
      <c r="AD208" s="4"/>
    </row>
    <row r="209" spans="3:30" x14ac:dyDescent="0.35">
      <c r="F209" s="4" t="s">
        <v>182</v>
      </c>
      <c r="G209" s="4"/>
      <c r="H209" s="4" t="e">
        <f>H206/H208</f>
        <v>#VALUE!</v>
      </c>
      <c r="I209" s="4">
        <f t="shared" ref="I209:AC209" si="166">I206/I208</f>
        <v>1.3870967741935483</v>
      </c>
      <c r="J209" s="4">
        <f t="shared" si="166"/>
        <v>1.3333333333333335</v>
      </c>
      <c r="K209" s="4">
        <f t="shared" si="166"/>
        <v>1.3448275862068966</v>
      </c>
      <c r="L209" s="4">
        <f t="shared" si="166"/>
        <v>1.2608695652173914</v>
      </c>
      <c r="M209" s="4">
        <f t="shared" si="166"/>
        <v>1.1351351351351353</v>
      </c>
      <c r="N209" s="4">
        <f t="shared" si="166"/>
        <v>1.3636363636363638</v>
      </c>
      <c r="O209" s="4">
        <f t="shared" si="166"/>
        <v>1.125</v>
      </c>
      <c r="P209" s="4">
        <f t="shared" si="166"/>
        <v>1</v>
      </c>
      <c r="Q209" s="4">
        <f t="shared" si="166"/>
        <v>0.97029702970297027</v>
      </c>
      <c r="R209" s="4">
        <f t="shared" si="166"/>
        <v>0.97872340425531912</v>
      </c>
      <c r="S209" s="4">
        <f t="shared" si="166"/>
        <v>1.0909090909090908</v>
      </c>
      <c r="T209" s="4">
        <f t="shared" si="166"/>
        <v>1.1999999999999997</v>
      </c>
      <c r="U209" s="4">
        <f t="shared" si="166"/>
        <v>1.3814432989690721</v>
      </c>
      <c r="V209" s="4">
        <f t="shared" si="166"/>
        <v>1.3302752293577982</v>
      </c>
      <c r="W209" s="4">
        <f t="shared" si="166"/>
        <v>1.2900763358778626</v>
      </c>
      <c r="X209" s="4">
        <f t="shared" si="166"/>
        <v>1.4</v>
      </c>
      <c r="Y209" s="4">
        <f t="shared" si="166"/>
        <v>1.488</v>
      </c>
      <c r="Z209" s="4">
        <f t="shared" si="166"/>
        <v>1.3356164383561646</v>
      </c>
      <c r="AA209" s="4">
        <f t="shared" si="166"/>
        <v>1.375</v>
      </c>
      <c r="AB209" s="4">
        <f t="shared" si="166"/>
        <v>1.4866666666666668</v>
      </c>
      <c r="AC209" s="4">
        <f t="shared" si="166"/>
        <v>1.5096774193548388</v>
      </c>
      <c r="AD209" s="4"/>
    </row>
    <row r="210" spans="3:30" x14ac:dyDescent="0.35">
      <c r="C210" s="28"/>
      <c r="F210" s="4" t="s">
        <v>183</v>
      </c>
      <c r="G210" s="4"/>
      <c r="H210" s="5">
        <f>IFERROR(INDEX('WDI GNI'!$E$6:$BO$271,MATCH($C$5,'WDI GNI'!$B$6:$B$271,0),MATCH(H$8,'WDI GNI'!$E$5:$BO$5,0)),NA())</f>
        <v>0</v>
      </c>
      <c r="I210" s="5">
        <f>IFERROR(INDEX('WDI GNI'!$E$6:$BO$271,MATCH($C$5,'WDI GNI'!$B$6:$B$271,0),MATCH(I$8,'WDI GNI'!$E$5:$BO$5,0)),NA())</f>
        <v>0</v>
      </c>
      <c r="J210" s="5">
        <f>IFERROR(INDEX('WDI GNI'!$E$6:$BO$271,MATCH($C$5,'WDI GNI'!$B$6:$B$271,0),MATCH(J$8,'WDI GNI'!$E$5:$BO$5,0)),NA())</f>
        <v>0</v>
      </c>
      <c r="K210" s="5">
        <f>IFERROR(INDEX('WDI GNI'!$E$6:$BO$271,MATCH($C$5,'WDI GNI'!$B$6:$B$271,0),MATCH(K$8,'WDI GNI'!$E$5:$BO$5,0)),NA())</f>
        <v>0</v>
      </c>
      <c r="L210" s="5">
        <f>IFERROR(INDEX('WDI GNI'!$E$6:$BO$271,MATCH($C$5,'WDI GNI'!$B$6:$B$271,0),MATCH(L$8,'WDI GNI'!$E$5:$BO$5,0)),NA())</f>
        <v>36264800</v>
      </c>
      <c r="M210" s="5">
        <f>IFERROR(INDEX('WDI GNI'!$E$6:$BO$271,MATCH($C$5,'WDI GNI'!$B$6:$B$271,0),MATCH(M$8,'WDI GNI'!$E$5:$BO$5,0)),NA())</f>
        <v>47200500</v>
      </c>
      <c r="N210" s="5">
        <f>IFERROR(INDEX('WDI GNI'!$E$6:$BO$271,MATCH($C$5,'WDI GNI'!$B$6:$B$271,0),MATCH(N$8,'WDI GNI'!$E$5:$BO$5,0)),NA())</f>
        <v>70897100</v>
      </c>
      <c r="O210" s="5">
        <f>IFERROR(INDEX('WDI GNI'!$E$6:$BO$271,MATCH($C$5,'WDI GNI'!$B$6:$B$271,0),MATCH(O$8,'WDI GNI'!$E$5:$BO$5,0)),NA())</f>
        <v>65104100</v>
      </c>
      <c r="P210" s="5">
        <f>IFERROR(INDEX('WDI GNI'!$E$6:$BO$271,MATCH($C$5,'WDI GNI'!$B$6:$B$271,0),MATCH(P$8,'WDI GNI'!$E$5:$BO$5,0)),NA())</f>
        <v>81979500</v>
      </c>
      <c r="Q210" s="5">
        <f>IFERROR(INDEX('WDI GNI'!$E$6:$BO$271,MATCH($C$5,'WDI GNI'!$B$6:$B$271,0),MATCH(Q$8,'WDI GNI'!$E$5:$BO$5,0)),NA())</f>
        <v>117987900</v>
      </c>
      <c r="R210" s="5">
        <f>IFERROR(INDEX('WDI GNI'!$E$6:$BO$271,MATCH($C$5,'WDI GNI'!$B$6:$B$271,0),MATCH(R$8,'WDI GNI'!$E$5:$BO$5,0)),NA())</f>
        <v>115564200</v>
      </c>
      <c r="S210" s="5">
        <f>IFERROR(INDEX('WDI GNI'!$E$6:$BO$271,MATCH($C$5,'WDI GNI'!$B$6:$B$271,0),MATCH(S$8,'WDI GNI'!$E$5:$BO$5,0)),NA())</f>
        <v>132655600</v>
      </c>
      <c r="T210" s="5">
        <f>IFERROR(INDEX('WDI GNI'!$E$6:$BO$271,MATCH($C$5,'WDI GNI'!$B$6:$B$271,0),MATCH(T$8,'WDI GNI'!$E$5:$BO$5,0)),NA())</f>
        <v>140100000</v>
      </c>
      <c r="U210" s="5">
        <f>IFERROR(INDEX('WDI GNI'!$E$6:$BO$271,MATCH($C$5,'WDI GNI'!$B$6:$B$271,0),MATCH(U$8,'WDI GNI'!$E$5:$BO$5,0)),NA())</f>
        <v>183500000</v>
      </c>
      <c r="V210" s="5">
        <f>IFERROR(INDEX('WDI GNI'!$E$6:$BO$271,MATCH($C$5,'WDI GNI'!$B$6:$B$271,0),MATCH(V$8,'WDI GNI'!$E$5:$BO$5,0)),NA())</f>
        <v>202600000</v>
      </c>
      <c r="W210" s="5">
        <f>IFERROR(INDEX('WDI GNI'!$E$6:$BO$271,MATCH($C$5,'WDI GNI'!$B$6:$B$271,0),MATCH(W$8,'WDI GNI'!$E$5:$BO$5,0)),NA())</f>
        <v>226700000</v>
      </c>
      <c r="X210" s="5">
        <f>IFERROR(INDEX('WDI GNI'!$E$6:$BO$271,MATCH($C$5,'WDI GNI'!$B$6:$B$271,0),MATCH(X$8,'WDI GNI'!$E$5:$BO$5,0)),NA())</f>
        <v>247400000</v>
      </c>
      <c r="Y210" s="5">
        <f>IFERROR(INDEX('WDI GNI'!$E$6:$BO$271,MATCH($C$5,'WDI GNI'!$B$6:$B$271,0),MATCH(Y$8,'WDI GNI'!$E$5:$BO$5,0)),NA())</f>
        <v>279500000</v>
      </c>
      <c r="Z210" s="5">
        <f>IFERROR(INDEX('WDI GNI'!$E$6:$BO$271,MATCH($C$5,'WDI GNI'!$B$6:$B$271,0),MATCH(Z$8,'WDI GNI'!$E$5:$BO$5,0)),NA())</f>
        <v>313300000</v>
      </c>
      <c r="AA210" s="5">
        <f>IFERROR(INDEX('WDI GNI'!$E$6:$BO$271,MATCH($C$5,'WDI GNI'!$B$6:$B$271,0),MATCH(AA$8,'WDI GNI'!$E$5:$BO$5,0)),NA())</f>
        <v>313599459.29339498</v>
      </c>
      <c r="AB210" s="85">
        <f>(AB206*$G$231)*1000000000</f>
        <v>334606121.63840711</v>
      </c>
      <c r="AC210" s="85">
        <f>(AC206*$G$231)*1000000000</f>
        <v>351111356.33805943</v>
      </c>
      <c r="AD210" s="5"/>
    </row>
    <row r="211" spans="3:30" x14ac:dyDescent="0.35">
      <c r="C211" s="28"/>
      <c r="F211" s="65" t="str">
        <f>$C$6</f>
        <v>thousands</v>
      </c>
      <c r="G211" s="4"/>
      <c r="H211" s="5">
        <f t="shared" ref="H211:AC211" si="167">IF($F211=$B$249,H210/1000,IF($F211=$B$250,H210*1000000,IF($F211=$B$251,H210/1000000000)))</f>
        <v>0</v>
      </c>
      <c r="I211" s="5">
        <f t="shared" si="167"/>
        <v>0</v>
      </c>
      <c r="J211" s="5">
        <f t="shared" si="167"/>
        <v>0</v>
      </c>
      <c r="K211" s="5">
        <f t="shared" si="167"/>
        <v>0</v>
      </c>
      <c r="L211" s="5">
        <f t="shared" si="167"/>
        <v>36264.800000000003</v>
      </c>
      <c r="M211" s="5">
        <f t="shared" si="167"/>
        <v>47200.5</v>
      </c>
      <c r="N211" s="5">
        <f t="shared" si="167"/>
        <v>70897.100000000006</v>
      </c>
      <c r="O211" s="5">
        <f t="shared" si="167"/>
        <v>65104.1</v>
      </c>
      <c r="P211" s="5">
        <f t="shared" si="167"/>
        <v>81979.5</v>
      </c>
      <c r="Q211" s="5">
        <f t="shared" si="167"/>
        <v>117987.9</v>
      </c>
      <c r="R211" s="5">
        <f t="shared" si="167"/>
        <v>115564.2</v>
      </c>
      <c r="S211" s="5">
        <f t="shared" si="167"/>
        <v>132655.6</v>
      </c>
      <c r="T211" s="5">
        <f t="shared" si="167"/>
        <v>140100</v>
      </c>
      <c r="U211" s="5">
        <f t="shared" si="167"/>
        <v>183500</v>
      </c>
      <c r="V211" s="5">
        <f t="shared" si="167"/>
        <v>202600</v>
      </c>
      <c r="W211" s="5">
        <f t="shared" si="167"/>
        <v>226700</v>
      </c>
      <c r="X211" s="5">
        <f t="shared" si="167"/>
        <v>247400</v>
      </c>
      <c r="Y211" s="5">
        <f t="shared" si="167"/>
        <v>279500</v>
      </c>
      <c r="Z211" s="5">
        <f t="shared" si="167"/>
        <v>313300</v>
      </c>
      <c r="AA211" s="5">
        <f t="shared" si="167"/>
        <v>313599.45929339499</v>
      </c>
      <c r="AB211" s="5">
        <f t="shared" si="167"/>
        <v>334606.12163840712</v>
      </c>
      <c r="AC211" s="5">
        <f t="shared" si="167"/>
        <v>351111.35633805941</v>
      </c>
      <c r="AD211" s="5"/>
    </row>
    <row r="212" spans="3:30" x14ac:dyDescent="0.35">
      <c r="C212" s="28"/>
      <c r="F212" s="65" t="s">
        <v>184</v>
      </c>
      <c r="G212" s="4"/>
      <c r="H212" s="56" t="e">
        <f>H211/H207</f>
        <v>#VALUE!</v>
      </c>
      <c r="I212" s="56">
        <f t="shared" ref="I212:AC212" si="168">I211/I207</f>
        <v>0</v>
      </c>
      <c r="J212" s="56">
        <f t="shared" si="168"/>
        <v>0</v>
      </c>
      <c r="K212" s="56">
        <f t="shared" si="168"/>
        <v>0</v>
      </c>
      <c r="L212" s="56">
        <f t="shared" si="168"/>
        <v>1.2505103448275863</v>
      </c>
      <c r="M212" s="56">
        <f t="shared" si="168"/>
        <v>1.1238214285714285</v>
      </c>
      <c r="N212" s="56">
        <f t="shared" si="168"/>
        <v>1.1816183333333334</v>
      </c>
      <c r="O212" s="56">
        <f t="shared" si="168"/>
        <v>1.2056314814814815</v>
      </c>
      <c r="P212" s="56">
        <f t="shared" si="168"/>
        <v>1.2421136363636363</v>
      </c>
      <c r="Q212" s="56">
        <f t="shared" si="168"/>
        <v>1.203958163265306</v>
      </c>
      <c r="R212" s="56">
        <f t="shared" si="168"/>
        <v>1.2561326086956521</v>
      </c>
      <c r="S212" s="56">
        <f t="shared" si="168"/>
        <v>1.2282925925925927</v>
      </c>
      <c r="T212" s="56">
        <f t="shared" si="168"/>
        <v>1.3735294117647059</v>
      </c>
      <c r="U212" s="56">
        <f t="shared" si="168"/>
        <v>1.3694029850746268</v>
      </c>
      <c r="V212" s="56">
        <f t="shared" si="168"/>
        <v>1.3972413793103449</v>
      </c>
      <c r="W212" s="56">
        <f t="shared" si="168"/>
        <v>1.3414201183431953</v>
      </c>
      <c r="X212" s="56">
        <f t="shared" si="168"/>
        <v>1.4137142857142857</v>
      </c>
      <c r="Y212" s="56">
        <f t="shared" si="168"/>
        <v>1.5026881720430108</v>
      </c>
      <c r="Z212" s="56">
        <f t="shared" si="168"/>
        <v>1.6066666666666667</v>
      </c>
      <c r="AA212" s="56">
        <f t="shared" si="168"/>
        <v>1.5004758817865789</v>
      </c>
      <c r="AB212" s="56">
        <f t="shared" si="168"/>
        <v>1.5004758817865791</v>
      </c>
      <c r="AC212" s="56">
        <f t="shared" si="168"/>
        <v>1.5004758817865786</v>
      </c>
      <c r="AD212" s="5"/>
    </row>
    <row r="213" spans="3:30" x14ac:dyDescent="0.35">
      <c r="C213" s="28"/>
      <c r="F213" s="65" t="s">
        <v>1368</v>
      </c>
      <c r="G213" s="4"/>
      <c r="H213" s="86" t="e">
        <f t="shared" ref="H213:O213" si="169">(H210/1000000000)/H209</f>
        <v>#VALUE!</v>
      </c>
      <c r="I213" s="86">
        <f t="shared" si="169"/>
        <v>0</v>
      </c>
      <c r="J213" s="86">
        <f t="shared" si="169"/>
        <v>0</v>
      </c>
      <c r="K213" s="86">
        <f t="shared" si="169"/>
        <v>0</v>
      </c>
      <c r="L213" s="86">
        <f t="shared" si="169"/>
        <v>2.8761737931034481E-2</v>
      </c>
      <c r="M213" s="86">
        <f t="shared" si="169"/>
        <v>4.1581392857142851E-2</v>
      </c>
      <c r="N213" s="86">
        <f t="shared" si="169"/>
        <v>5.1991206666666664E-2</v>
      </c>
      <c r="O213" s="86">
        <f t="shared" si="169"/>
        <v>5.7870311111111107E-2</v>
      </c>
      <c r="P213" s="86">
        <f>(P210/1000000000)/P209</f>
        <v>8.1979499999999997E-2</v>
      </c>
      <c r="Q213" s="86">
        <f t="shared" ref="Q213:AC213" si="170">(Q210/1000000000)/Q209</f>
        <v>0.12159977448979593</v>
      </c>
      <c r="R213" s="86">
        <f t="shared" si="170"/>
        <v>0.11807646521739132</v>
      </c>
      <c r="S213" s="86">
        <f t="shared" si="170"/>
        <v>0.12160096666666668</v>
      </c>
      <c r="T213" s="86">
        <f t="shared" si="170"/>
        <v>0.11675000000000003</v>
      </c>
      <c r="U213" s="86">
        <f t="shared" si="170"/>
        <v>0.1328320895522388</v>
      </c>
      <c r="V213" s="86">
        <f t="shared" si="170"/>
        <v>0.15229931034482758</v>
      </c>
      <c r="W213" s="86">
        <f t="shared" si="170"/>
        <v>0.17572603550295859</v>
      </c>
      <c r="X213" s="86">
        <f t="shared" si="170"/>
        <v>0.17671428571428574</v>
      </c>
      <c r="Y213" s="86">
        <f t="shared" si="170"/>
        <v>0.18783602150537637</v>
      </c>
      <c r="Z213" s="86">
        <f t="shared" si="170"/>
        <v>0.2345733333333333</v>
      </c>
      <c r="AA213" s="86">
        <f t="shared" si="170"/>
        <v>0.22807233403155999</v>
      </c>
      <c r="AB213" s="86">
        <f t="shared" si="170"/>
        <v>0.22507138226798681</v>
      </c>
      <c r="AC213" s="86">
        <f t="shared" si="170"/>
        <v>0.23257376167691968</v>
      </c>
    </row>
    <row r="214" spans="3:30" x14ac:dyDescent="0.35">
      <c r="C214" s="28"/>
      <c r="F214" s="65" t="s">
        <v>1372</v>
      </c>
      <c r="G214" s="4"/>
      <c r="H214" s="86"/>
      <c r="I214" s="86"/>
      <c r="J214" s="86"/>
      <c r="K214" s="86"/>
      <c r="L214" s="86"/>
      <c r="M214" s="86"/>
      <c r="N214" s="86"/>
      <c r="O214" s="96">
        <f>O210/(O221*1000000)</f>
        <v>6510.41</v>
      </c>
      <c r="P214" s="96">
        <f t="shared" ref="P214:AC214" si="171">P210/(P221*1000000)</f>
        <v>8197.9500000000007</v>
      </c>
      <c r="Q214" s="96">
        <f t="shared" si="171"/>
        <v>11798.79</v>
      </c>
      <c r="R214" s="96">
        <f t="shared" si="171"/>
        <v>10505.836363636363</v>
      </c>
      <c r="S214" s="96">
        <f t="shared" si="171"/>
        <v>12059.6</v>
      </c>
      <c r="T214" s="96">
        <f t="shared" si="171"/>
        <v>11675</v>
      </c>
      <c r="U214" s="96">
        <f t="shared" si="171"/>
        <v>15291.666666666666</v>
      </c>
      <c r="V214" s="96">
        <f t="shared" si="171"/>
        <v>15584.615384615385</v>
      </c>
      <c r="W214" s="96">
        <f t="shared" si="171"/>
        <v>18891.666666666668</v>
      </c>
      <c r="X214" s="96">
        <f t="shared" si="171"/>
        <v>20616.666666666668</v>
      </c>
      <c r="Y214" s="96">
        <f t="shared" si="171"/>
        <v>23291.666666666668</v>
      </c>
      <c r="Z214" s="96">
        <f t="shared" si="171"/>
        <v>26108.333333333332</v>
      </c>
      <c r="AA214" s="96">
        <f t="shared" si="171"/>
        <v>24123.035330261151</v>
      </c>
      <c r="AB214" s="97">
        <f t="shared" si="171"/>
        <v>25738.932433723625</v>
      </c>
      <c r="AC214" s="97">
        <f t="shared" si="171"/>
        <v>27008.565872158419</v>
      </c>
    </row>
    <row r="215" spans="3:30" x14ac:dyDescent="0.35">
      <c r="C215" s="28"/>
      <c r="F215" s="65" t="s">
        <v>1374</v>
      </c>
      <c r="G215" s="4"/>
      <c r="H215" s="5"/>
      <c r="I215" s="5"/>
      <c r="J215" s="5"/>
      <c r="K215" s="5"/>
      <c r="L215" s="5"/>
      <c r="M215" s="5"/>
      <c r="N215" s="5"/>
      <c r="O215" s="5"/>
      <c r="P215" s="5">
        <f>P214/P209</f>
        <v>8197.9500000000007</v>
      </c>
      <c r="Q215" s="5">
        <f>Q214/Q209</f>
        <v>12159.977448979593</v>
      </c>
      <c r="R215" s="5">
        <f t="shared" ref="R215:AC215" si="172">R214/R209</f>
        <v>10734.224110671936</v>
      </c>
      <c r="S215" s="5">
        <f t="shared" si="172"/>
        <v>11054.633333333335</v>
      </c>
      <c r="T215" s="5">
        <f t="shared" si="172"/>
        <v>9729.1666666666697</v>
      </c>
      <c r="U215" s="5">
        <f t="shared" si="172"/>
        <v>11069.3407960199</v>
      </c>
      <c r="V215" s="5">
        <f t="shared" si="172"/>
        <v>11715.331564986738</v>
      </c>
      <c r="W215" s="5">
        <f t="shared" si="172"/>
        <v>14643.836291913216</v>
      </c>
      <c r="X215" s="5">
        <f t="shared" si="172"/>
        <v>14726.190476190479</v>
      </c>
      <c r="Y215" s="5">
        <f t="shared" si="172"/>
        <v>15653.001792114695</v>
      </c>
      <c r="Z215" s="5">
        <f t="shared" si="172"/>
        <v>19547.777777777774</v>
      </c>
      <c r="AA215" s="94">
        <f t="shared" si="172"/>
        <v>17544.025694735381</v>
      </c>
      <c r="AB215" s="94">
        <f t="shared" si="172"/>
        <v>17313.183251383602</v>
      </c>
      <c r="AC215" s="94">
        <f t="shared" si="172"/>
        <v>17890.289359763054</v>
      </c>
    </row>
    <row r="216" spans="3:30" x14ac:dyDescent="0.35">
      <c r="C216" s="28"/>
      <c r="F216" s="4" t="s">
        <v>185</v>
      </c>
      <c r="G216" s="4" t="s">
        <v>186</v>
      </c>
      <c r="H216" s="4" t="str" cm="1">
        <f t="array" ref="H216">IFERROR(INDEX('WEO Oct 2023'!$J$2:$BG$529,MATCH($C$5&amp;$G216,'WEO Oct 2023'!$B$2:$B$529&amp;'WEO Oct 2023'!$C$2:$C$529,0),MATCH(H$8,'WEO Oct 2023'!$J$1:$BF$1,0)),NA())</f>
        <v>n/a</v>
      </c>
      <c r="I216" s="4" t="str" cm="1">
        <f t="array" ref="I216">IFERROR(INDEX('WEO Oct 2023'!$J$2:$BG$529,MATCH($C$5&amp;$G216,'WEO Oct 2023'!$B$2:$B$529&amp;'WEO Oct 2023'!$C$2:$C$529,0),MATCH(I$8,'WEO Oct 2023'!$J$1:$BF$1,0)),NA())</f>
        <v>n/a</v>
      </c>
      <c r="J216" s="4" t="str" cm="1">
        <f t="array" ref="J216">IFERROR(INDEX('WEO Oct 2023'!$J$2:$BG$529,MATCH($C$5&amp;$G216,'WEO Oct 2023'!$B$2:$B$529&amp;'WEO Oct 2023'!$C$2:$C$529,0),MATCH(J$8,'WEO Oct 2023'!$J$1:$BF$1,0)),NA())</f>
        <v>n/a</v>
      </c>
      <c r="K216" s="4" t="str" cm="1">
        <f t="array" ref="K216">IFERROR(INDEX('WEO Oct 2023'!$J$2:$BG$529,MATCH($C$5&amp;$G216,'WEO Oct 2023'!$B$2:$B$529&amp;'WEO Oct 2023'!$C$2:$C$529,0),MATCH(K$8,'WEO Oct 2023'!$J$1:$BF$1,0)),NA())</f>
        <v>n/a</v>
      </c>
      <c r="L216" s="4" t="str" cm="1">
        <f t="array" ref="L216">IFERROR(INDEX('WEO Oct 2023'!$J$2:$BG$529,MATCH($C$5&amp;$G216,'WEO Oct 2023'!$B$2:$B$529&amp;'WEO Oct 2023'!$C$2:$C$529,0),MATCH(L$8,'WEO Oct 2023'!$J$1:$BF$1,0)),NA())</f>
        <v>n/a</v>
      </c>
      <c r="M216" s="4" t="str" cm="1">
        <f t="array" ref="M216">IFERROR(INDEX('WEO Oct 2023'!$J$2:$BG$529,MATCH($C$5&amp;$G216,'WEO Oct 2023'!$B$2:$B$529&amp;'WEO Oct 2023'!$C$2:$C$529,0),MATCH(M$8,'WEO Oct 2023'!$J$1:$BF$1,0)),NA())</f>
        <v>n/a</v>
      </c>
      <c r="N216" s="4" cm="1">
        <f t="array" ref="N216">IFERROR(INDEX('WEO Oct 2023'!$J$2:$BG$529,MATCH($C$5&amp;$G216,'WEO Oct 2023'!$B$2:$B$529&amp;'WEO Oct 2023'!$C$2:$C$529,0),MATCH(N$8,'WEO Oct 2023'!$J$1:$BF$1,0)),NA())</f>
        <v>4.1000000000000002E-2</v>
      </c>
      <c r="O216" s="4" cm="1">
        <f t="array" ref="O216">IFERROR(INDEX('WEO Oct 2023'!$J$2:$BG$529,MATCH($C$5&amp;$G216,'WEO Oct 2023'!$B$2:$B$529&amp;'WEO Oct 2023'!$C$2:$C$529,0),MATCH(O$8,'WEO Oct 2023'!$J$1:$BF$1,0)),NA())</f>
        <v>0.04</v>
      </c>
      <c r="P216" s="4" cm="1">
        <f t="array" ref="P216">IFERROR(INDEX('WEO Oct 2023'!$J$2:$BG$529,MATCH($C$5&amp;$G216,'WEO Oct 2023'!$B$2:$B$529&amp;'WEO Oct 2023'!$C$2:$C$529,0),MATCH(P$8,'WEO Oct 2023'!$J$1:$BF$1,0)),NA())</f>
        <v>0.03</v>
      </c>
      <c r="Q216" s="4" cm="1">
        <f t="array" ref="Q216">IFERROR(INDEX('WEO Oct 2023'!$J$2:$BG$529,MATCH($C$5&amp;$G216,'WEO Oct 2023'!$B$2:$B$529&amp;'WEO Oct 2023'!$C$2:$C$529,0),MATCH(Q$8,'WEO Oct 2023'!$J$1:$BF$1,0)),NA())</f>
        <v>4.4999999999999998E-2</v>
      </c>
      <c r="R216" s="4" cm="1">
        <f t="array" ref="R216">IFERROR(INDEX('WEO Oct 2023'!$J$2:$BG$573,MATCH($C$5&amp;$G216,'WEO Oct 2023'!$B$2:$B$573&amp;'WEO Oct 2023'!$C$2:$C$573,0),MATCH(R$8,'WEO Oct 2023'!$J$1:$BF$1,0)),NA())</f>
        <v>6.0999999999999999E-2</v>
      </c>
      <c r="S216" s="4" cm="1">
        <f t="array" ref="S216">IFERROR(INDEX('WEO Oct 2023'!$J$2:$BG$573,MATCH($C$5&amp;$G216,'WEO Oct 2023'!$B$2:$B$573&amp;'WEO Oct 2023'!$C$2:$C$573,0),MATCH(S$8,'WEO Oct 2023'!$J$1:$BF$1,0)),NA())</f>
        <v>6.6000000000000003E-2</v>
      </c>
      <c r="T216" s="4" cm="1">
        <f t="array" ref="T216">IFERROR(INDEX('WEO Oct 2023'!$J$2:$BG$573,MATCH($C$5&amp;$G216,'WEO Oct 2023'!$B$2:$B$573&amp;'WEO Oct 2023'!$C$2:$C$573,0),MATCH(T$8,'WEO Oct 2023'!$J$1:$BF$1,0)),NA())</f>
        <v>8.6999999999999994E-2</v>
      </c>
      <c r="U216" s="4" cm="1">
        <f t="array" ref="U216">IFERROR(INDEX('WEO Oct 2023'!$J$2:$BG$573,MATCH($C$5&amp;$G216,'WEO Oct 2023'!$B$2:$B$573&amp;'WEO Oct 2023'!$C$2:$C$573,0),MATCH(U$8,'WEO Oct 2023'!$J$1:$BF$1,0)),NA())</f>
        <v>0.128</v>
      </c>
      <c r="V216" s="4" cm="1">
        <f t="array" ref="V216">IFERROR(INDEX('WEO Oct 2023'!$J$2:$BG$573,MATCH($C$5&amp;$G216,'WEO Oct 2023'!$B$2:$B$573&amp;'WEO Oct 2023'!$C$2:$C$573,0),MATCH(V$8,'WEO Oct 2023'!$J$1:$BF$1,0)),NA())</f>
        <v>0.14799999999999999</v>
      </c>
      <c r="W216" s="4" cm="1">
        <f t="array" ref="W216">IFERROR(INDEX('WEO Oct 2023'!$J$2:$BG$573,MATCH($C$5&amp;$G216,'WEO Oct 2023'!$B$2:$B$573&amp;'WEO Oct 2023'!$C$2:$C$573,0),MATCH(W$8,'WEO Oct 2023'!$J$1:$BF$1,0)),NA())</f>
        <v>0.153</v>
      </c>
      <c r="X216" s="4" cm="1">
        <f t="array" ref="X216">IFERROR(INDEX('WEO Oct 2023'!$J$2:$BG$573,MATCH($C$5&amp;$G216,'WEO Oct 2023'!$B$2:$B$573&amp;'WEO Oct 2023'!$C$2:$C$573,0),MATCH(X$8,'WEO Oct 2023'!$J$1:$BF$1,0)),NA())</f>
        <v>0.19700000000000001</v>
      </c>
      <c r="Y216" s="4" cm="1">
        <f t="array" ref="Y216">IFERROR(INDEX('WEO Oct 2023'!$J$2:$BG$573,MATCH($C$5&amp;$G216,'WEO Oct 2023'!$B$2:$B$573&amp;'WEO Oct 2023'!$C$2:$C$573,0),MATCH(Y$8,'WEO Oct 2023'!$J$1:$BF$1,0)),NA())</f>
        <v>0.22900000000000001</v>
      </c>
      <c r="Z216" s="4" cm="1">
        <f t="array" ref="Z216">IFERROR(INDEX('WEO Oct 2023'!$J$2:$BG$573,MATCH($C$5&amp;$G216,'WEO Oct 2023'!$B$2:$B$573&amp;'WEO Oct 2023'!$C$2:$C$573,0),MATCH(Z$8,'WEO Oct 2023'!$J$1:$BF$1,0)),NA())</f>
        <v>0.24199999999999999</v>
      </c>
      <c r="AA216" s="4" cm="1">
        <f t="array" ref="AA216">IFERROR(INDEX('WEO Oct 2023'!$J$2:$BG$573,MATCH($C$5&amp;$G216,'WEO Oct 2023'!$B$2:$B$573&amp;'WEO Oct 2023'!$C$2:$C$573,0),MATCH(AA$8,'WEO Oct 2023'!$J$1:$BF$1,0)),NA())</f>
        <v>0.27</v>
      </c>
      <c r="AB216" s="4" cm="1">
        <f t="array" ref="AB216">IFERROR(INDEX('WEO Oct 2023'!$J$2:$BG$573,MATCH($C$5&amp;$G216,'WEO Oct 2023'!$B$2:$B$573&amp;'WEO Oct 2023'!$C$2:$C$573,0),MATCH(AB$8,'WEO Oct 2023'!$J$1:$BF$1,0)),NA())</f>
        <v>0.27</v>
      </c>
      <c r="AC216" s="4" cm="1">
        <f t="array" ref="AC216">IFERROR(INDEX('WEO Oct 2023'!$J$2:$BG$573,MATCH($C$5&amp;$G216,'WEO Oct 2023'!$B$2:$B$573&amp;'WEO Oct 2023'!$C$2:$C$573,0),MATCH(AC$8,'WEO Oct 2023'!$J$1:$BF$1,0)),NA())</f>
        <v>0.251</v>
      </c>
      <c r="AD216" s="4"/>
    </row>
    <row r="217" spans="3:30" x14ac:dyDescent="0.35">
      <c r="C217" s="28"/>
      <c r="F217" s="65" t="str">
        <f>$C$6</f>
        <v>thousands</v>
      </c>
      <c r="G217" s="4"/>
      <c r="H217" s="5" t="e">
        <f>IF($F217=$B$249,H216*1000000,IF($F217=$B$250,H216*1000,IF($F217=$B$251,H216)))</f>
        <v>#VALUE!</v>
      </c>
      <c r="I217" s="5" t="e">
        <f t="shared" ref="I217:AC217" si="173">I216*1000000</f>
        <v>#VALUE!</v>
      </c>
      <c r="J217" s="5" t="e">
        <f t="shared" si="173"/>
        <v>#VALUE!</v>
      </c>
      <c r="K217" s="5" t="e">
        <f t="shared" si="173"/>
        <v>#VALUE!</v>
      </c>
      <c r="L217" s="5" t="e">
        <f t="shared" si="173"/>
        <v>#VALUE!</v>
      </c>
      <c r="M217" s="5" t="e">
        <f t="shared" si="173"/>
        <v>#VALUE!</v>
      </c>
      <c r="N217" s="5">
        <f t="shared" si="173"/>
        <v>41000</v>
      </c>
      <c r="O217" s="5">
        <f t="shared" si="173"/>
        <v>40000</v>
      </c>
      <c r="P217" s="5">
        <f t="shared" si="173"/>
        <v>30000</v>
      </c>
      <c r="Q217" s="5">
        <f t="shared" si="173"/>
        <v>45000</v>
      </c>
      <c r="R217" s="5">
        <f t="shared" si="173"/>
        <v>61000</v>
      </c>
      <c r="S217" s="5">
        <f t="shared" si="173"/>
        <v>66000</v>
      </c>
      <c r="T217" s="5">
        <f t="shared" si="173"/>
        <v>87000</v>
      </c>
      <c r="U217" s="5">
        <f t="shared" si="173"/>
        <v>128000</v>
      </c>
      <c r="V217" s="5">
        <f t="shared" si="173"/>
        <v>148000</v>
      </c>
      <c r="W217" s="5">
        <f t="shared" si="173"/>
        <v>153000</v>
      </c>
      <c r="X217" s="5">
        <f t="shared" si="173"/>
        <v>197000</v>
      </c>
      <c r="Y217" s="5">
        <f t="shared" si="173"/>
        <v>229000</v>
      </c>
      <c r="Z217" s="5">
        <f t="shared" si="173"/>
        <v>242000</v>
      </c>
      <c r="AA217" s="5">
        <f t="shared" si="173"/>
        <v>270000</v>
      </c>
      <c r="AB217" s="5">
        <f t="shared" si="173"/>
        <v>270000</v>
      </c>
      <c r="AC217" s="5">
        <f t="shared" si="173"/>
        <v>251000</v>
      </c>
      <c r="AD217" s="5"/>
    </row>
    <row r="218" spans="3:30" x14ac:dyDescent="0.35">
      <c r="C218" s="28"/>
      <c r="F218" s="4" t="s">
        <v>187</v>
      </c>
      <c r="G218" s="4" t="s">
        <v>188</v>
      </c>
      <c r="H218" s="4" t="str" cm="1">
        <f t="array" ref="H218">IFERROR(INDEX('WEO Oct 2023'!$J$2:$BG$529,MATCH($C$5&amp;$G218,'WEO Oct 2023'!$B$2:$B$529&amp;'WEO Oct 2023'!$C$2:$C$529,0),MATCH(H$8,'WEO Oct 2023'!$J$1:$BF$1,0)),NA())</f>
        <v>n/a</v>
      </c>
      <c r="I218" s="4" t="str" cm="1">
        <f t="array" ref="I218">IFERROR(INDEX('WEO Oct 2023'!$J$2:$BG$529,MATCH($C$5&amp;$G218,'WEO Oct 2023'!$B$2:$B$529&amp;'WEO Oct 2023'!$C$2:$C$529,0),MATCH(I$8,'WEO Oct 2023'!$J$1:$BF$1,0)),NA())</f>
        <v>n/a</v>
      </c>
      <c r="J218" s="4" t="str" cm="1">
        <f t="array" ref="J218">IFERROR(INDEX('WEO Oct 2023'!$J$2:$BG$529,MATCH($C$5&amp;$G218,'WEO Oct 2023'!$B$2:$B$529&amp;'WEO Oct 2023'!$C$2:$C$529,0),MATCH(J$8,'WEO Oct 2023'!$J$1:$BF$1,0)),NA())</f>
        <v>n/a</v>
      </c>
      <c r="K218" s="4" t="str" cm="1">
        <f t="array" ref="K218">IFERROR(INDEX('WEO Oct 2023'!$J$2:$BG$529,MATCH($C$5&amp;$G218,'WEO Oct 2023'!$B$2:$B$529&amp;'WEO Oct 2023'!$C$2:$C$529,0),MATCH(K$8,'WEO Oct 2023'!$J$1:$BF$1,0)),NA())</f>
        <v>n/a</v>
      </c>
      <c r="L218" s="4" t="str" cm="1">
        <f t="array" ref="L218">IFERROR(INDEX('WEO Oct 2023'!$J$2:$BG$529,MATCH($C$5&amp;$G218,'WEO Oct 2023'!$B$2:$B$529&amp;'WEO Oct 2023'!$C$2:$C$529,0),MATCH(L$8,'WEO Oct 2023'!$J$1:$BF$1,0)),NA())</f>
        <v>n/a</v>
      </c>
      <c r="M218" s="4" t="str" cm="1">
        <f t="array" ref="M218">IFERROR(INDEX('WEO Oct 2023'!$J$2:$BG$529,MATCH($C$5&amp;$G218,'WEO Oct 2023'!$B$2:$B$529&amp;'WEO Oct 2023'!$C$2:$C$529,0),MATCH(M$8,'WEO Oct 2023'!$J$1:$BF$1,0)),NA())</f>
        <v>n/a</v>
      </c>
      <c r="N218" s="4" cm="1">
        <f t="array" ref="N218">IFERROR(INDEX('WEO Oct 2023'!$J$2:$BG$529,MATCH($C$5&amp;$G218,'WEO Oct 2023'!$B$2:$B$529&amp;'WEO Oct 2023'!$C$2:$C$529,0),MATCH(N$8,'WEO Oct 2023'!$J$1:$BF$1,0)),NA())</f>
        <v>67.977999999999994</v>
      </c>
      <c r="O218" s="4" cm="1">
        <f t="array" ref="O218">IFERROR(INDEX('WEO Oct 2023'!$J$2:$BG$529,MATCH($C$5&amp;$G218,'WEO Oct 2023'!$B$2:$B$529&amp;'WEO Oct 2023'!$C$2:$C$529,0),MATCH(O$8,'WEO Oct 2023'!$J$1:$BF$1,0)),NA())</f>
        <v>73.772000000000006</v>
      </c>
      <c r="P218" s="4" cm="1">
        <f t="array" ref="P218">IFERROR(INDEX('WEO Oct 2023'!$J$2:$BG$529,MATCH($C$5&amp;$G218,'WEO Oct 2023'!$B$2:$B$529&amp;'WEO Oct 2023'!$C$2:$C$529,0),MATCH(P$8,'WEO Oct 2023'!$J$1:$BF$1,0)),NA())</f>
        <v>44.697000000000003</v>
      </c>
      <c r="Q218" s="4" cm="1">
        <f t="array" ref="Q218">IFERROR(INDEX('WEO Oct 2023'!$J$2:$BG$529,MATCH($C$5&amp;$G218,'WEO Oct 2023'!$B$2:$B$529&amp;'WEO Oct 2023'!$C$2:$C$529,0),MATCH(Q$8,'WEO Oct 2023'!$J$1:$BF$1,0)),NA())</f>
        <v>45.973999999999997</v>
      </c>
      <c r="R218" s="4" cm="1">
        <f t="array" ref="R218">IFERROR(INDEX('WEO Oct 2023'!$J$2:$BG$573,MATCH($C$5&amp;$G218,'WEO Oct 2023'!$B$2:$B$573&amp;'WEO Oct 2023'!$C$2:$C$573,0),MATCH(R$8,'WEO Oct 2023'!$J$1:$BF$1,0)),NA())</f>
        <v>66.019000000000005</v>
      </c>
      <c r="S218" s="4" cm="1">
        <f t="array" ref="S218">IFERROR(INDEX('WEO Oct 2023'!$J$2:$BG$573,MATCH($C$5&amp;$G218,'WEO Oct 2023'!$B$2:$B$573&amp;'WEO Oct 2023'!$C$2:$C$573,0),MATCH(S$8,'WEO Oct 2023'!$J$1:$BF$1,0)),NA())</f>
        <v>61.328000000000003</v>
      </c>
      <c r="T218" s="4" cm="1">
        <f t="array" ref="T218">IFERROR(INDEX('WEO Oct 2023'!$J$2:$BG$573,MATCH($C$5&amp;$G218,'WEO Oct 2023'!$B$2:$B$573&amp;'WEO Oct 2023'!$C$2:$C$573,0),MATCH(T$8,'WEO Oct 2023'!$J$1:$BF$1,0)),NA())</f>
        <v>85.358000000000004</v>
      </c>
      <c r="U218" s="4" cm="1">
        <f t="array" ref="U218">IFERROR(INDEX('WEO Oct 2023'!$J$2:$BG$573,MATCH($C$5&amp;$G218,'WEO Oct 2023'!$B$2:$B$573&amp;'WEO Oct 2023'!$C$2:$C$573,0),MATCH(U$8,'WEO Oct 2023'!$J$1:$BF$1,0)),NA())</f>
        <v>96.007999999999996</v>
      </c>
      <c r="V218" s="4" cm="1">
        <f t="array" ref="V218">IFERROR(INDEX('WEO Oct 2023'!$J$2:$BG$573,MATCH($C$5&amp;$G218,'WEO Oct 2023'!$B$2:$B$573&amp;'WEO Oct 2023'!$C$2:$C$573,0),MATCH(V$8,'WEO Oct 2023'!$J$1:$BF$1,0)),NA())</f>
        <v>102.283</v>
      </c>
      <c r="W218" s="4" cm="1">
        <f t="array" ref="W218">IFERROR(INDEX('WEO Oct 2023'!$J$2:$BG$573,MATCH($C$5&amp;$G218,'WEO Oct 2023'!$B$2:$B$573&amp;'WEO Oct 2023'!$C$2:$C$573,0),MATCH(W$8,'WEO Oct 2023'!$J$1:$BF$1,0)),NA())</f>
        <v>90.480999999999995</v>
      </c>
      <c r="X218" s="4" cm="1">
        <f t="array" ref="X218">IFERROR(INDEX('WEO Oct 2023'!$J$2:$BG$573,MATCH($C$5&amp;$G218,'WEO Oct 2023'!$B$2:$B$573&amp;'WEO Oct 2023'!$C$2:$C$573,0),MATCH(X$8,'WEO Oct 2023'!$J$1:$BF$1,0)),NA())</f>
        <v>112.667</v>
      </c>
      <c r="Y218" s="4" cm="1">
        <f t="array" ref="Y218">IFERROR(INDEX('WEO Oct 2023'!$J$2:$BG$573,MATCH($C$5&amp;$G218,'WEO Oct 2023'!$B$2:$B$573&amp;'WEO Oct 2023'!$C$2:$C$573,0),MATCH(Y$8,'WEO Oct 2023'!$J$1:$BF$1,0)),NA())</f>
        <v>123.322</v>
      </c>
      <c r="Z218" s="4" cm="1">
        <f t="array" ref="Z218">IFERROR(INDEX('WEO Oct 2023'!$J$2:$BG$573,MATCH($C$5&amp;$G218,'WEO Oct 2023'!$B$2:$B$573&amp;'WEO Oct 2023'!$C$2:$C$573,0),MATCH(Z$8,'WEO Oct 2023'!$J$1:$BF$1,0)),NA())</f>
        <v>124.093</v>
      </c>
      <c r="AA218" s="4" cm="1">
        <f t="array" ref="AA218">IFERROR(INDEX('WEO Oct 2023'!$J$2:$BG$573,MATCH($C$5&amp;$G218,'WEO Oct 2023'!$B$2:$B$573&amp;'WEO Oct 2023'!$C$2:$C$573,0),MATCH(AA$8,'WEO Oct 2023'!$J$1:$BF$1,0)),NA())</f>
        <v>129.233</v>
      </c>
      <c r="AB218" s="4" cm="1">
        <f t="array" ref="AB218">IFERROR(INDEX('WEO Oct 2023'!$J$2:$BG$573,MATCH($C$5&amp;$G218,'WEO Oct 2023'!$B$2:$B$573&amp;'WEO Oct 2023'!$C$2:$C$573,0),MATCH(AB$8,'WEO Oct 2023'!$J$1:$BF$1,0)),NA())</f>
        <v>121.05</v>
      </c>
      <c r="AC218" s="4" cm="1">
        <f t="array" ref="AC218">IFERROR(INDEX('WEO Oct 2023'!$J$2:$BG$573,MATCH($C$5&amp;$G218,'WEO Oct 2023'!$B$2:$B$573&amp;'WEO Oct 2023'!$C$2:$C$573,0),MATCH(AC$8,'WEO Oct 2023'!$J$1:$BF$1,0)),NA())</f>
        <v>106.97</v>
      </c>
      <c r="AD218" s="4"/>
    </row>
    <row r="219" spans="3:30" x14ac:dyDescent="0.35">
      <c r="C219" s="28"/>
      <c r="F219" s="4" t="s">
        <v>189</v>
      </c>
      <c r="G219" s="4" t="s">
        <v>190</v>
      </c>
      <c r="H219" s="4" t="str" cm="1">
        <f t="array" ref="H219">IFERROR(INDEX('WEO Oct 2023'!$J$2:$BG$529,MATCH($C$5&amp;$G219,'WEO Oct 2023'!$B$2:$B$529&amp;'WEO Oct 2023'!$C$2:$C$529,0),MATCH(H$8,'WEO Oct 2023'!$J$1:$BF$1,0)),NA())</f>
        <v>n/a</v>
      </c>
      <c r="I219" s="4" cm="1">
        <f t="array" ref="I219">IFERROR(INDEX('WEO Oct 2023'!$J$2:$BG$529,MATCH($C$5&amp;$G219,'WEO Oct 2023'!$B$2:$B$529&amp;'WEO Oct 2023'!$C$2:$C$529,0),MATCH(I$8,'WEO Oct 2023'!$J$1:$BF$1,0)),NA())</f>
        <v>61.619</v>
      </c>
      <c r="J219" s="4" cm="1">
        <f t="array" ref="J219">IFERROR(INDEX('WEO Oct 2023'!$J$2:$BG$529,MATCH($C$5&amp;$G219,'WEO Oct 2023'!$B$2:$B$529&amp;'WEO Oct 2023'!$C$2:$C$529,0),MATCH(J$8,'WEO Oct 2023'!$J$1:$BF$1,0)),NA())</f>
        <v>66.956000000000003</v>
      </c>
      <c r="K219" s="4" cm="1">
        <f t="array" ref="K219">IFERROR(INDEX('WEO Oct 2023'!$J$2:$BG$529,MATCH($C$5&amp;$G219,'WEO Oct 2023'!$B$2:$B$529&amp;'WEO Oct 2023'!$C$2:$C$529,0),MATCH(K$8,'WEO Oct 2023'!$J$1:$BF$1,0)),NA())</f>
        <v>79.88</v>
      </c>
      <c r="L219" s="4" cm="1">
        <f t="array" ref="L219">IFERROR(INDEX('WEO Oct 2023'!$J$2:$BG$529,MATCH($C$5&amp;$G219,'WEO Oct 2023'!$B$2:$B$529&amp;'WEO Oct 2023'!$C$2:$C$529,0),MATCH(L$8,'WEO Oct 2023'!$J$1:$BF$1,0)),NA())</f>
        <v>84.353999999999999</v>
      </c>
      <c r="M219" s="4" cm="1">
        <f t="array" ref="M219">IFERROR(INDEX('WEO Oct 2023'!$J$2:$BG$529,MATCH($C$5&amp;$G219,'WEO Oct 2023'!$B$2:$B$529&amp;'WEO Oct 2023'!$C$2:$C$529,0),MATCH(M$8,'WEO Oct 2023'!$J$1:$BF$1,0)),NA())</f>
        <v>85.227000000000004</v>
      </c>
      <c r="N219" s="4" cm="1">
        <f t="array" ref="N219">IFERROR(INDEX('WEO Oct 2023'!$J$2:$BG$529,MATCH($C$5&amp;$G219,'WEO Oct 2023'!$B$2:$B$529&amp;'WEO Oct 2023'!$C$2:$C$529,0),MATCH(N$8,'WEO Oct 2023'!$J$1:$BF$1,0)),NA())</f>
        <v>104.337</v>
      </c>
      <c r="O219" s="4" cm="1">
        <f t="array" ref="O219">IFERROR(INDEX('WEO Oct 2023'!$J$2:$BG$529,MATCH($C$5&amp;$G219,'WEO Oct 2023'!$B$2:$B$529&amp;'WEO Oct 2023'!$C$2:$C$529,0),MATCH(O$8,'WEO Oct 2023'!$J$1:$BF$1,0)),NA())</f>
        <v>102.283</v>
      </c>
      <c r="P219" s="4" cm="1">
        <f t="array" ref="P219">IFERROR(INDEX('WEO Oct 2023'!$J$2:$BG$529,MATCH($C$5&amp;$G219,'WEO Oct 2023'!$B$2:$B$529&amp;'WEO Oct 2023'!$C$2:$C$529,0),MATCH(P$8,'WEO Oct 2023'!$J$1:$BF$1,0)),NA())</f>
        <v>98.835999999999999</v>
      </c>
      <c r="Q219" s="4" cm="1">
        <f t="array" ref="Q219">IFERROR(INDEX('WEO Oct 2023'!$J$2:$BG$529,MATCH($C$5&amp;$G219,'WEO Oct 2023'!$B$2:$B$529&amp;'WEO Oct 2023'!$C$2:$C$529,0),MATCH(Q$8,'WEO Oct 2023'!$J$1:$BF$1,0)),NA())</f>
        <v>99.094999999999999</v>
      </c>
      <c r="R219" s="4" cm="1">
        <f t="array" ref="R219">IFERROR(INDEX('WEO Oct 2023'!$J$2:$BG$573,MATCH($C$5&amp;$G219,'WEO Oct 2023'!$B$2:$B$573&amp;'WEO Oct 2023'!$C$2:$C$573,0),MATCH(R$8,'WEO Oct 2023'!$J$1:$BF$1,0)),NA())</f>
        <v>98</v>
      </c>
      <c r="S219" s="4" cm="1">
        <f t="array" ref="S219">IFERROR(INDEX('WEO Oct 2023'!$J$2:$BG$573,MATCH($C$5&amp;$G219,'WEO Oct 2023'!$B$2:$B$573&amp;'WEO Oct 2023'!$C$2:$C$573,0),MATCH(S$8,'WEO Oct 2023'!$J$1:$BF$1,0)),NA())</f>
        <v>98.27</v>
      </c>
      <c r="T219" s="4" cm="1">
        <f t="array" ref="T219">IFERROR(INDEX('WEO Oct 2023'!$J$2:$BG$573,MATCH($C$5&amp;$G219,'WEO Oct 2023'!$B$2:$B$573&amp;'WEO Oct 2023'!$C$2:$C$573,0),MATCH(T$8,'WEO Oct 2023'!$J$1:$BF$1,0)),NA())</f>
        <v>107.88500000000001</v>
      </c>
      <c r="U219" s="4" cm="1">
        <f t="array" ref="U219">IFERROR(INDEX('WEO Oct 2023'!$J$2:$BG$573,MATCH($C$5&amp;$G219,'WEO Oct 2023'!$B$2:$B$573&amp;'WEO Oct 2023'!$C$2:$C$573,0),MATCH(U$8,'WEO Oct 2023'!$J$1:$BF$1,0)),NA())</f>
        <v>116.678</v>
      </c>
      <c r="V219" s="4" cm="1">
        <f t="array" ref="V219">IFERROR(INDEX('WEO Oct 2023'!$J$2:$BG$573,MATCH($C$5&amp;$G219,'WEO Oct 2023'!$B$2:$B$573&amp;'WEO Oct 2023'!$C$2:$C$573,0),MATCH(V$8,'WEO Oct 2023'!$J$1:$BF$1,0)),NA())</f>
        <v>122.607</v>
      </c>
      <c r="W219" s="4" cm="1">
        <f t="array" ref="W219">IFERROR(INDEX('WEO Oct 2023'!$J$2:$BG$573,MATCH($C$5&amp;$G219,'WEO Oct 2023'!$B$2:$B$573&amp;'WEO Oct 2023'!$C$2:$C$573,0),MATCH(W$8,'WEO Oct 2023'!$J$1:$BF$1,0)),NA())</f>
        <v>104.919</v>
      </c>
      <c r="X219" s="4" cm="1">
        <f t="array" ref="X219">IFERROR(INDEX('WEO Oct 2023'!$J$2:$BG$573,MATCH($C$5&amp;$G219,'WEO Oct 2023'!$B$2:$B$573&amp;'WEO Oct 2023'!$C$2:$C$573,0),MATCH(X$8,'WEO Oct 2023'!$J$1:$BF$1,0)),NA())</f>
        <v>109.33799999999999</v>
      </c>
      <c r="Y219" s="4" cm="1">
        <f t="array" ref="Y219">IFERROR(INDEX('WEO Oct 2023'!$J$2:$BG$573,MATCH($C$5&amp;$G219,'WEO Oct 2023'!$B$2:$B$573&amp;'WEO Oct 2023'!$C$2:$C$573,0),MATCH(Y$8,'WEO Oct 2023'!$J$1:$BF$1,0)),NA())</f>
        <v>110.4</v>
      </c>
      <c r="Z219" s="4" cm="1">
        <f t="array" ref="Z219">IFERROR(INDEX('WEO Oct 2023'!$J$2:$BG$573,MATCH($C$5&amp;$G219,'WEO Oct 2023'!$B$2:$B$573&amp;'WEO Oct 2023'!$C$2:$C$573,0),MATCH(Z$8,'WEO Oct 2023'!$J$1:$BF$1,0)),NA())</f>
        <v>112.625</v>
      </c>
      <c r="AA219" s="4" cm="1">
        <f t="array" ref="AA219">IFERROR(INDEX('WEO Oct 2023'!$J$2:$BG$573,MATCH($C$5&amp;$G219,'WEO Oct 2023'!$B$2:$B$573&amp;'WEO Oct 2023'!$C$2:$C$573,0),MATCH(AA$8,'WEO Oct 2023'!$J$1:$BF$1,0)),NA())</f>
        <v>118.033</v>
      </c>
      <c r="AB219" s="4" cm="1">
        <f t="array" ref="AB219">IFERROR(INDEX('WEO Oct 2023'!$J$2:$BG$573,MATCH($C$5&amp;$G219,'WEO Oct 2023'!$B$2:$B$573&amp;'WEO Oct 2023'!$C$2:$C$573,0),MATCH(AB$8,'WEO Oct 2023'!$J$1:$BF$1,0)),NA())</f>
        <v>125.26</v>
      </c>
      <c r="AC219" s="4" cm="1">
        <f t="array" ref="AC219">IFERROR(INDEX('WEO Oct 2023'!$J$2:$BG$573,MATCH($C$5&amp;$G219,'WEO Oct 2023'!$B$2:$B$573&amp;'WEO Oct 2023'!$C$2:$C$573,0),MATCH(AC$8,'WEO Oct 2023'!$J$1:$BF$1,0)),NA())</f>
        <v>131.505</v>
      </c>
      <c r="AD219" s="4"/>
    </row>
    <row r="220" spans="3:30" x14ac:dyDescent="0.35">
      <c r="C220" s="28"/>
      <c r="F220" s="4"/>
      <c r="G220" s="4"/>
      <c r="H220" s="4" t="e">
        <f t="shared" ref="H220:AC220" si="174">H219/$G$223</f>
        <v>#VALUE!</v>
      </c>
      <c r="I220" s="4">
        <f t="shared" si="174"/>
        <v>0.46856773506710775</v>
      </c>
      <c r="J220" s="4">
        <f t="shared" si="174"/>
        <v>0.50915174327972323</v>
      </c>
      <c r="K220" s="4">
        <f t="shared" si="174"/>
        <v>0.6074293753089236</v>
      </c>
      <c r="L220" s="4">
        <f t="shared" si="174"/>
        <v>0.64145089540321665</v>
      </c>
      <c r="M220" s="4">
        <f t="shared" si="174"/>
        <v>0.64808942625755683</v>
      </c>
      <c r="N220" s="4">
        <f t="shared" si="174"/>
        <v>0.79340709478727045</v>
      </c>
      <c r="O220" s="4">
        <f t="shared" si="174"/>
        <v>0.77778791680924686</v>
      </c>
      <c r="P220" s="4">
        <f t="shared" si="174"/>
        <v>0.75157598570396567</v>
      </c>
      <c r="Q220" s="4">
        <f t="shared" si="174"/>
        <v>0.75354549256682257</v>
      </c>
      <c r="R220" s="4">
        <f t="shared" si="174"/>
        <v>0.74521881297289083</v>
      </c>
      <c r="S220" s="4">
        <f t="shared" si="174"/>
        <v>0.74727196684536712</v>
      </c>
      <c r="T220" s="4">
        <f t="shared" si="174"/>
        <v>0.8203870575263299</v>
      </c>
      <c r="U220" s="4">
        <f t="shared" si="174"/>
        <v>0.8872514353066423</v>
      </c>
      <c r="V220" s="4">
        <f t="shared" si="174"/>
        <v>0.93233717349150225</v>
      </c>
      <c r="W220" s="4">
        <f t="shared" si="174"/>
        <v>0.79783278202349717</v>
      </c>
      <c r="X220" s="4">
        <f t="shared" si="174"/>
        <v>0.8314360670696932</v>
      </c>
      <c r="Y220" s="4">
        <f t="shared" si="174"/>
        <v>0.83951180563476679</v>
      </c>
      <c r="Z220" s="4">
        <f t="shared" si="174"/>
        <v>0.85643131439869213</v>
      </c>
      <c r="AA220" s="4">
        <f t="shared" si="174"/>
        <v>0.89755522603703286</v>
      </c>
      <c r="AB220" s="4">
        <f t="shared" si="174"/>
        <v>0.95251131135698275</v>
      </c>
      <c r="AC220" s="4">
        <f t="shared" si="174"/>
        <v>1</v>
      </c>
      <c r="AD220" s="4"/>
    </row>
    <row r="221" spans="3:30" x14ac:dyDescent="0.35">
      <c r="C221" s="28"/>
      <c r="F221" s="15" t="s">
        <v>655</v>
      </c>
      <c r="G221" s="15" t="s">
        <v>654</v>
      </c>
      <c r="O221" s="4" cm="1">
        <f t="array" ref="O221">IFERROR(INDEX('WEO Oct 2023'!$J$2:$BG$529,MATCH($C$5&amp;$G221,'WEO Oct 2023'!$B$2:$B$529&amp;'WEO Oct 2023'!$C$2:$C$529,0),MATCH(O$8,'WEO Oct 2023'!$J$1:$BF$1,0)),NA())</f>
        <v>0.01</v>
      </c>
      <c r="P221" s="4" cm="1">
        <f t="array" ref="P221">IFERROR(INDEX('WEO Oct 2023'!$J$2:$BG$529,MATCH($C$5&amp;$G221,'WEO Oct 2023'!$B$2:$B$529&amp;'WEO Oct 2023'!$C$2:$C$529,0),MATCH(P$8,'WEO Oct 2023'!$J$1:$BF$1,0)),NA())</f>
        <v>0.01</v>
      </c>
      <c r="Q221" s="4" cm="1">
        <f t="array" ref="Q221">IFERROR(INDEX('WEO Oct 2023'!$J$2:$BG$529,MATCH($C$5&amp;$G221,'WEO Oct 2023'!$B$2:$B$529&amp;'WEO Oct 2023'!$C$2:$C$529,0),MATCH(Q$8,'WEO Oct 2023'!$J$1:$BF$1,0)),NA())</f>
        <v>0.01</v>
      </c>
      <c r="R221" s="4" cm="1">
        <f t="array" ref="R221">IFERROR(INDEX('WEO Oct 2023'!$J$2:$BG$573,MATCH($C$5&amp;$G221,'WEO Oct 2023'!$B$2:$B$573&amp;'WEO Oct 2023'!$C$2:$C$573,0),MATCH(R$8,'WEO Oct 2023'!$J$1:$BF$1,0)),NA())</f>
        <v>1.0999999999999999E-2</v>
      </c>
      <c r="S221" s="4" cm="1">
        <f t="array" ref="S221">IFERROR(INDEX('WEO Oct 2023'!$J$2:$BG$573,MATCH($C$5&amp;$G221,'WEO Oct 2023'!$B$2:$B$573&amp;'WEO Oct 2023'!$C$2:$C$573,0),MATCH(S$8,'WEO Oct 2023'!$J$1:$BF$1,0)),NA())</f>
        <v>1.0999999999999999E-2</v>
      </c>
      <c r="T221" s="4" cm="1">
        <f t="array" ref="T221">IFERROR(INDEX('WEO Oct 2023'!$J$2:$BG$573,MATCH($C$5&amp;$G221,'WEO Oct 2023'!$B$2:$B$573&amp;'WEO Oct 2023'!$C$2:$C$573,0),MATCH(T$8,'WEO Oct 2023'!$J$1:$BF$1,0)),NA())</f>
        <v>1.2E-2</v>
      </c>
      <c r="U221" s="4" cm="1">
        <f t="array" ref="U221">IFERROR(INDEX('WEO Oct 2023'!$J$2:$BG$573,MATCH($C$5&amp;$G221,'WEO Oct 2023'!$B$2:$B$573&amp;'WEO Oct 2023'!$C$2:$C$573,0),MATCH(U$8,'WEO Oct 2023'!$J$1:$BF$1,0)),NA())</f>
        <v>1.2E-2</v>
      </c>
      <c r="V221" s="4" cm="1">
        <f t="array" ref="V221">IFERROR(INDEX('WEO Oct 2023'!$J$2:$BG$573,MATCH($C$5&amp;$G221,'WEO Oct 2023'!$B$2:$B$573&amp;'WEO Oct 2023'!$C$2:$C$573,0),MATCH(V$8,'WEO Oct 2023'!$J$1:$BF$1,0)),NA())</f>
        <v>1.2999999999999999E-2</v>
      </c>
      <c r="W221" s="4" cm="1">
        <f t="array" ref="W221">IFERROR(INDEX('WEO Oct 2023'!$J$2:$BG$573,MATCH($C$5&amp;$G221,'WEO Oct 2023'!$B$2:$B$573&amp;'WEO Oct 2023'!$C$2:$C$573,0),MATCH(W$8,'WEO Oct 2023'!$J$1:$BF$1,0)),NA())</f>
        <v>1.2E-2</v>
      </c>
      <c r="X221" s="4" cm="1">
        <f t="array" ref="X221">IFERROR(INDEX('WEO Oct 2023'!$J$2:$BG$573,MATCH($C$5&amp;$G221,'WEO Oct 2023'!$B$2:$B$573&amp;'WEO Oct 2023'!$C$2:$C$573,0),MATCH(X$8,'WEO Oct 2023'!$J$1:$BF$1,0)),NA())</f>
        <v>1.2E-2</v>
      </c>
      <c r="Y221" s="4" cm="1">
        <f t="array" ref="Y221">IFERROR(INDEX('WEO Oct 2023'!$J$2:$BG$573,MATCH($C$5&amp;$G221,'WEO Oct 2023'!$B$2:$B$573&amp;'WEO Oct 2023'!$C$2:$C$573,0),MATCH(Y$8,'WEO Oct 2023'!$J$1:$BF$1,0)),NA())</f>
        <v>1.2E-2</v>
      </c>
      <c r="Z221" s="4" cm="1">
        <f t="array" ref="Z221">IFERROR(INDEX('WEO Oct 2023'!$J$2:$BG$573,MATCH($C$5&amp;$G221,'WEO Oct 2023'!$B$2:$B$573&amp;'WEO Oct 2023'!$C$2:$C$573,0),MATCH(Z$8,'WEO Oct 2023'!$J$1:$BF$1,0)),NA())</f>
        <v>1.2E-2</v>
      </c>
      <c r="AA221" s="4" cm="1">
        <f t="array" ref="AA221">IFERROR(INDEX('WEO Oct 2023'!$J$2:$BG$573,MATCH($C$5&amp;$G221,'WEO Oct 2023'!$B$2:$B$573&amp;'WEO Oct 2023'!$C$2:$C$573,0),MATCH(AA$8,'WEO Oct 2023'!$J$1:$BF$1,0)),NA())</f>
        <v>1.2999999999999999E-2</v>
      </c>
      <c r="AB221" s="4" cm="1">
        <f t="array" ref="AB221">IFERROR(INDEX('WEO Oct 2023'!$J$2:$BG$573,MATCH($C$5&amp;$G221,'WEO Oct 2023'!$B$2:$B$573&amp;'WEO Oct 2023'!$C$2:$C$573,0),MATCH(AB$8,'WEO Oct 2023'!$J$1:$BF$1,0)),NA())</f>
        <v>1.2999999999999999E-2</v>
      </c>
      <c r="AC221" s="4" cm="1">
        <f t="array" ref="AC221">IFERROR(INDEX('WEO Oct 2023'!$J$2:$BG$573,MATCH($C$5&amp;$G221,'WEO Oct 2023'!$B$2:$B$573&amp;'WEO Oct 2023'!$C$2:$C$573,0),MATCH(AC$8,'WEO Oct 2023'!$J$1:$BF$1,0)),NA())</f>
        <v>1.2999999999999999E-2</v>
      </c>
    </row>
    <row r="222" spans="3:30" x14ac:dyDescent="0.35">
      <c r="C222" s="28"/>
      <c r="F222" s="64" t="s">
        <v>191</v>
      </c>
      <c r="G222" s="64" t="str">
        <f>C2</f>
        <v>2023-24</v>
      </c>
    </row>
    <row r="223" spans="3:30" x14ac:dyDescent="0.35">
      <c r="C223" s="28"/>
      <c r="F223" s="41" t="s">
        <v>192</v>
      </c>
      <c r="G223" s="41">
        <f>_xlfn.XLOOKUP(C2,H9:AC9,H219:AC219)</f>
        <v>131.505</v>
      </c>
    </row>
    <row r="224" spans="3:30" x14ac:dyDescent="0.35">
      <c r="C224" s="28"/>
      <c r="F224" s="41" t="s">
        <v>193</v>
      </c>
      <c r="G224" s="41">
        <f>_xlfn.XLOOKUP(C2,H9:AC9,H8:AC8)</f>
        <v>2024</v>
      </c>
    </row>
    <row r="225" spans="3:27" x14ac:dyDescent="0.35">
      <c r="C225" s="28"/>
      <c r="F225" s="4" t="s">
        <v>194</v>
      </c>
      <c r="O225" s="4">
        <v>7.1219999999999999E-3</v>
      </c>
      <c r="P225" s="4">
        <v>5.1939999999999998E-3</v>
      </c>
      <c r="Q225" s="4">
        <v>5.4999999999999997E-3</v>
      </c>
      <c r="R225" s="4">
        <v>5.0619999999999997E-3</v>
      </c>
      <c r="S225" s="4">
        <v>7.0860000000000003E-3</v>
      </c>
      <c r="T225" s="4">
        <v>2.3220000000000003E-3</v>
      </c>
      <c r="U225" s="4">
        <v>1.2638E-2</v>
      </c>
      <c r="V225" s="4">
        <v>2.4449999999999997E-3</v>
      </c>
      <c r="W225" s="4">
        <v>2.0470000000000002E-3</v>
      </c>
      <c r="X225" s="4">
        <v>3.042E-3</v>
      </c>
      <c r="Y225" s="4">
        <v>2.1799999999999996E-3</v>
      </c>
      <c r="Z225" s="79">
        <v>2.1770000000000001E-3</v>
      </c>
      <c r="AA225" s="4">
        <v>6.8300000000000001E-4</v>
      </c>
    </row>
    <row r="226" spans="3:27" x14ac:dyDescent="0.35">
      <c r="C226" s="28"/>
      <c r="F226" s="65" t="s">
        <v>195</v>
      </c>
      <c r="O226" s="4">
        <f t="shared" ref="O226:P226" si="175">O225*1000</f>
        <v>7.1219999999999999</v>
      </c>
      <c r="P226" s="4">
        <f t="shared" si="175"/>
        <v>5.194</v>
      </c>
      <c r="Q226" s="4">
        <f>Q225*1000</f>
        <v>5.5</v>
      </c>
      <c r="R226" s="4">
        <f t="shared" ref="R226:Z226" si="176">R225*1000</f>
        <v>5.0619999999999994</v>
      </c>
      <c r="S226" s="4">
        <f t="shared" si="176"/>
        <v>7.0860000000000003</v>
      </c>
      <c r="T226" s="4">
        <f t="shared" si="176"/>
        <v>2.3220000000000001</v>
      </c>
      <c r="U226" s="4">
        <f t="shared" si="176"/>
        <v>12.638</v>
      </c>
      <c r="V226" s="4">
        <f t="shared" si="176"/>
        <v>2.4449999999999998</v>
      </c>
      <c r="W226" s="4">
        <f t="shared" si="176"/>
        <v>2.0470000000000002</v>
      </c>
      <c r="X226" s="4">
        <f t="shared" si="176"/>
        <v>3.0419999999999998</v>
      </c>
      <c r="Y226" s="4">
        <f t="shared" si="176"/>
        <v>2.1799999999999997</v>
      </c>
      <c r="Z226" s="79">
        <f t="shared" si="176"/>
        <v>2.177</v>
      </c>
      <c r="AA226" s="4">
        <f t="shared" ref="AA226" si="177">AA225*1000</f>
        <v>0.68300000000000005</v>
      </c>
    </row>
    <row r="227" spans="3:27" x14ac:dyDescent="0.35">
      <c r="C227" s="28"/>
      <c r="F227" s="65" t="s">
        <v>1303</v>
      </c>
      <c r="O227" s="7">
        <f t="shared" ref="O227:AA227" si="178">(O225/1000)/O208</f>
        <v>1.4837499999999999E-4</v>
      </c>
      <c r="P227" s="7">
        <f t="shared" si="178"/>
        <v>7.8696969696969687E-5</v>
      </c>
      <c r="Q227" s="7">
        <f t="shared" si="178"/>
        <v>5.445544554455445E-5</v>
      </c>
      <c r="R227" s="7">
        <f t="shared" si="178"/>
        <v>5.3851063829787237E-5</v>
      </c>
      <c r="S227" s="7">
        <f t="shared" si="178"/>
        <v>7.157575757575757E-5</v>
      </c>
      <c r="T227" s="7">
        <f t="shared" si="178"/>
        <v>2.7317647058823531E-5</v>
      </c>
      <c r="U227" s="7">
        <f t="shared" si="178"/>
        <v>1.3028865979381442E-4</v>
      </c>
      <c r="V227" s="7">
        <f t="shared" si="178"/>
        <v>2.2431192660550459E-5</v>
      </c>
      <c r="W227" s="7">
        <f t="shared" si="178"/>
        <v>1.5625954198473281E-5</v>
      </c>
      <c r="X227" s="7">
        <f t="shared" si="178"/>
        <v>2.4335999999999999E-5</v>
      </c>
      <c r="Y227" s="7">
        <f t="shared" si="178"/>
        <v>1.7439999999999996E-5</v>
      </c>
      <c r="Z227" s="89">
        <f t="shared" si="178"/>
        <v>1.491095890410959E-5</v>
      </c>
      <c r="AA227" s="7">
        <f t="shared" si="178"/>
        <v>4.4934210526315789E-6</v>
      </c>
    </row>
    <row r="228" spans="3:27" x14ac:dyDescent="0.35">
      <c r="C228" s="28"/>
      <c r="F228" s="65" t="s">
        <v>1369</v>
      </c>
      <c r="O228" s="57">
        <f>O225/(O213*1000)</f>
        <v>1.2306828602192489E-4</v>
      </c>
      <c r="P228" s="57">
        <f>P225/(P213*1000)</f>
        <v>6.335730274031922E-5</v>
      </c>
      <c r="Q228" s="57">
        <f t="shared" ref="Q228:Z228" si="179">Q225/(Q213*1000)</f>
        <v>4.5230347038690712E-5</v>
      </c>
      <c r="R228" s="57">
        <f t="shared" si="179"/>
        <v>4.2870524542552319E-5</v>
      </c>
      <c r="S228" s="57">
        <f t="shared" si="179"/>
        <v>5.8272563074471171E-5</v>
      </c>
      <c r="T228" s="57">
        <f t="shared" si="179"/>
        <v>1.9888650963597428E-5</v>
      </c>
      <c r="U228" s="57">
        <f t="shared" si="179"/>
        <v>9.5142672546981666E-5</v>
      </c>
      <c r="V228" s="57">
        <f t="shared" si="179"/>
        <v>1.605391379950551E-5</v>
      </c>
      <c r="W228" s="57">
        <f t="shared" si="179"/>
        <v>1.1648814554662484E-5</v>
      </c>
      <c r="X228" s="57">
        <f t="shared" si="179"/>
        <v>1.7214227970897329E-5</v>
      </c>
      <c r="Y228" s="57">
        <f t="shared" si="179"/>
        <v>1.1605867620751338E-5</v>
      </c>
      <c r="Z228" s="87">
        <f t="shared" si="179"/>
        <v>9.2806798158358463E-6</v>
      </c>
      <c r="AA228" s="57">
        <f t="shared" ref="AA228" si="180">AA225/(AA213*1000)</f>
        <v>2.9946639643959994E-6</v>
      </c>
    </row>
    <row r="229" spans="3:27" x14ac:dyDescent="0.35">
      <c r="C229" s="28"/>
      <c r="F229" s="4" t="s">
        <v>1304</v>
      </c>
      <c r="O229">
        <v>27.781145999999996</v>
      </c>
      <c r="P229">
        <v>37.516109000000014</v>
      </c>
      <c r="Q229">
        <v>31.066972</v>
      </c>
      <c r="R229">
        <v>28.673561000000007</v>
      </c>
      <c r="S229">
        <v>22.493159999999996</v>
      </c>
      <c r="T229">
        <v>31.254625000000001</v>
      </c>
      <c r="U229">
        <v>22.687571999999996</v>
      </c>
      <c r="V229">
        <v>25.762198000000012</v>
      </c>
      <c r="W229">
        <v>37.531888000000002</v>
      </c>
      <c r="X229">
        <v>54.330466000000008</v>
      </c>
      <c r="Y229">
        <v>28.254670999999998</v>
      </c>
      <c r="Z229">
        <v>33.947658999999994</v>
      </c>
      <c r="AA229" s="4">
        <v>35.577536000000016</v>
      </c>
    </row>
    <row r="230" spans="3:27" x14ac:dyDescent="0.35">
      <c r="C230" s="28"/>
      <c r="F230" s="4" t="s">
        <v>1305</v>
      </c>
      <c r="O230" s="7">
        <f>O225/O229</f>
        <v>2.5636091470092705E-4</v>
      </c>
      <c r="P230" s="7">
        <f t="shared" ref="P230:Z230" si="181">P225/P229</f>
        <v>1.3844719344428811E-4</v>
      </c>
      <c r="Q230" s="7">
        <f t="shared" si="181"/>
        <v>1.7703688663317429E-4</v>
      </c>
      <c r="R230" s="7">
        <f t="shared" si="181"/>
        <v>1.7653893773431206E-4</v>
      </c>
      <c r="S230" s="7">
        <f t="shared" si="181"/>
        <v>3.1502910218039623E-4</v>
      </c>
      <c r="T230" s="7">
        <f t="shared" si="181"/>
        <v>7.4293004635313985E-5</v>
      </c>
      <c r="U230" s="7">
        <f t="shared" si="181"/>
        <v>5.5704506414348798E-4</v>
      </c>
      <c r="V230" s="7">
        <f t="shared" si="181"/>
        <v>9.490649827316748E-5</v>
      </c>
      <c r="W230" s="7">
        <f t="shared" si="181"/>
        <v>5.4540288514129643E-5</v>
      </c>
      <c r="X230" s="7">
        <f t="shared" si="181"/>
        <v>5.5990684858105201E-5</v>
      </c>
      <c r="Y230" s="7">
        <f t="shared" si="181"/>
        <v>7.7155384325657158E-5</v>
      </c>
      <c r="Z230" s="89">
        <f t="shared" si="181"/>
        <v>6.4128133253606696E-5</v>
      </c>
      <c r="AA230" s="7">
        <f>AA225/AA229</f>
        <v>1.9197507101110085E-5</v>
      </c>
    </row>
    <row r="231" spans="3:27" x14ac:dyDescent="0.35">
      <c r="C231" s="28"/>
      <c r="F231" s="4" t="s">
        <v>1338</v>
      </c>
      <c r="G231" s="81">
        <f>AA212</f>
        <v>1.5004758817865789</v>
      </c>
    </row>
    <row r="232" spans="3:27" x14ac:dyDescent="0.35">
      <c r="C232" s="28"/>
      <c r="F232" s="4" t="s">
        <v>1343</v>
      </c>
      <c r="G232" s="81">
        <f>AVERAGE(O212:AA212)</f>
        <v>1.3570205679309295</v>
      </c>
    </row>
    <row r="233" spans="3:27" x14ac:dyDescent="0.35">
      <c r="C233" s="28"/>
    </row>
    <row r="234" spans="3:27" x14ac:dyDescent="0.35">
      <c r="C234" s="28"/>
    </row>
    <row r="235" spans="3:27" x14ac:dyDescent="0.35">
      <c r="C235" s="28"/>
    </row>
    <row r="236" spans="3:27" x14ac:dyDescent="0.35">
      <c r="C236" s="28"/>
    </row>
    <row r="237" spans="3:27" x14ac:dyDescent="0.35">
      <c r="C237" s="28"/>
    </row>
    <row r="238" spans="3:27" x14ac:dyDescent="0.35">
      <c r="C238" s="28"/>
    </row>
    <row r="239" spans="3:27" x14ac:dyDescent="0.35">
      <c r="C239" s="28"/>
    </row>
    <row r="240" spans="3:27" x14ac:dyDescent="0.35">
      <c r="C240" s="28"/>
    </row>
    <row r="241" spans="2:4" x14ac:dyDescent="0.35">
      <c r="C241" s="28"/>
    </row>
    <row r="242" spans="2:4" x14ac:dyDescent="0.35">
      <c r="B242" s="3" t="s">
        <v>196</v>
      </c>
      <c r="C242" s="28"/>
    </row>
    <row r="243" spans="2:4" x14ac:dyDescent="0.35">
      <c r="B243" s="1" t="s">
        <v>197</v>
      </c>
      <c r="D243" s="10"/>
    </row>
    <row r="244" spans="2:4" x14ac:dyDescent="0.35">
      <c r="B244" t="s">
        <v>198</v>
      </c>
    </row>
    <row r="245" spans="2:4" x14ac:dyDescent="0.35">
      <c r="B245" t="s">
        <v>199</v>
      </c>
    </row>
    <row r="246" spans="2:4" x14ac:dyDescent="0.35">
      <c r="B246" t="s">
        <v>200</v>
      </c>
    </row>
    <row r="248" spans="2:4" x14ac:dyDescent="0.35">
      <c r="B248" t="s">
        <v>201</v>
      </c>
    </row>
    <row r="249" spans="2:4" x14ac:dyDescent="0.35">
      <c r="B249" t="s">
        <v>10</v>
      </c>
    </row>
    <row r="250" spans="2:4" x14ac:dyDescent="0.35">
      <c r="B250" t="s">
        <v>202</v>
      </c>
    </row>
    <row r="251" spans="2:4" x14ac:dyDescent="0.35">
      <c r="B251" t="s">
        <v>203</v>
      </c>
    </row>
    <row r="254" spans="2:4" x14ac:dyDescent="0.35">
      <c r="B254" s="33" t="str">
        <f>Lists!$A$2</f>
        <v>Social insurance benefits (271)</v>
      </c>
    </row>
    <row r="255" spans="2:4" x14ac:dyDescent="0.35">
      <c r="B255" s="33" t="str">
        <f>Lists!$A$3</f>
        <v>Social assistance benefits (272)</v>
      </c>
    </row>
    <row r="256" spans="2:4" x14ac:dyDescent="0.35">
      <c r="B256" s="33" t="str">
        <f>Lists!$A$4</f>
        <v>Public servant benefits (273)</v>
      </c>
    </row>
    <row r="257" spans="2:2" x14ac:dyDescent="0.35">
      <c r="B257" s="38" t="str">
        <f>Lists!$A$7</f>
        <v>Provident fund withdrawals</v>
      </c>
    </row>
    <row r="260" spans="2:2" x14ac:dyDescent="0.35">
      <c r="B260" s="4" t="s">
        <v>48</v>
      </c>
    </row>
    <row r="261" spans="2:2" x14ac:dyDescent="0.35">
      <c r="B261" s="4" t="s">
        <v>29</v>
      </c>
    </row>
    <row r="262" spans="2:2" x14ac:dyDescent="0.35">
      <c r="B262" s="4" t="s">
        <v>118</v>
      </c>
    </row>
    <row r="263" spans="2:2" x14ac:dyDescent="0.35">
      <c r="B263" s="4" t="s">
        <v>46</v>
      </c>
    </row>
    <row r="264" spans="2:2" x14ac:dyDescent="0.35">
      <c r="B264" s="4" t="s">
        <v>125</v>
      </c>
    </row>
    <row r="265" spans="2:2" x14ac:dyDescent="0.35">
      <c r="B265" s="4" t="s">
        <v>53</v>
      </c>
    </row>
    <row r="266" spans="2:2" x14ac:dyDescent="0.35">
      <c r="B266" s="4" t="s">
        <v>43</v>
      </c>
    </row>
    <row r="267" spans="2:2" x14ac:dyDescent="0.35">
      <c r="B267" s="4" t="s">
        <v>173</v>
      </c>
    </row>
    <row r="268" spans="2:2" x14ac:dyDescent="0.35">
      <c r="B268" s="4" t="s">
        <v>101</v>
      </c>
    </row>
  </sheetData>
  <mergeCells count="5">
    <mergeCell ref="H7:AC7"/>
    <mergeCell ref="AE7:AZ7"/>
    <mergeCell ref="BB7:BW7"/>
    <mergeCell ref="B77:B90"/>
    <mergeCell ref="B93:B104"/>
  </mergeCells>
  <dataValidations count="5">
    <dataValidation type="list" allowBlank="1" showInputMessage="1" showErrorMessage="1" sqref="G55:G74 G10:G34 G36:G53" xr:uid="{21D31FB2-3505-D742-B49D-FB12A5E82EBC}">
      <formula1>$B$260:$B$268</formula1>
    </dataValidation>
    <dataValidation type="list" allowBlank="1" showInputMessage="1" showErrorMessage="1" sqref="F36:F53 F55:F74 F10:F34" xr:uid="{DC037304-E540-094C-BD5A-0E75A468B735}">
      <formula1>$B$254:$B$257</formula1>
    </dataValidation>
    <dataValidation type="list" allowBlank="1" showInputMessage="1" showErrorMessage="1" sqref="C2" xr:uid="{50CBAC58-7AFF-3140-BFEC-245BD5C3AC9F}">
      <formula1>$R$9:$AC$9</formula1>
    </dataValidation>
    <dataValidation type="list" allowBlank="1" showInputMessage="1" showErrorMessage="1" sqref="F35" xr:uid="{3E0482EC-6784-4A47-AC40-9099278AC0C0}">
      <formula1>#REF!</formula1>
    </dataValidation>
    <dataValidation type="list" allowBlank="1" showInputMessage="1" showErrorMessage="1" sqref="C6" xr:uid="{1A0AB163-73BF-7A4F-BB9D-3FA593E56E6D}">
      <formula1>$B$249:$B$251</formula1>
    </dataValidation>
  </dataValidation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99502-2A28-664C-B9F7-301D5C246F7F}">
  <sheetPr>
    <tabColor theme="4"/>
  </sheetPr>
  <dimension ref="A1:BW268"/>
  <sheetViews>
    <sheetView zoomScaleNormal="100" workbookViewId="0">
      <pane xSplit="2" ySplit="9" topLeftCell="C10" activePane="bottomRight" state="frozen"/>
      <selection pane="topRight" activeCell="B1" sqref="B1"/>
      <selection pane="bottomLeft" activeCell="A6" sqref="A6"/>
      <selection pane="bottomRight" activeCell="AC195" sqref="G195:AC195"/>
    </sheetView>
  </sheetViews>
  <sheetFormatPr defaultColWidth="11" defaultRowHeight="15.5" x14ac:dyDescent="0.35"/>
  <cols>
    <col min="1" max="1" width="5.6640625" customWidth="1"/>
    <col min="2" max="2" width="50" customWidth="1"/>
    <col min="3" max="3" width="25.33203125" customWidth="1"/>
    <col min="4" max="4" width="24.6640625" customWidth="1"/>
    <col min="5" max="5" width="34.6640625" customWidth="1"/>
    <col min="6" max="6" width="45" customWidth="1"/>
    <col min="7" max="7" width="44" customWidth="1"/>
    <col min="8" max="15" width="17.5" hidden="1" customWidth="1"/>
    <col min="16" max="29" width="17.5" customWidth="1"/>
    <col min="30" max="30" width="2.6640625" customWidth="1"/>
    <col min="31" max="38" width="9" hidden="1" customWidth="1"/>
    <col min="39" max="52" width="9" customWidth="1"/>
    <col min="53" max="53" width="2.83203125" customWidth="1"/>
    <col min="54" max="61" width="9" hidden="1" customWidth="1"/>
    <col min="62" max="75" width="9" customWidth="1"/>
    <col min="76" max="129" width="7.1640625" customWidth="1"/>
  </cols>
  <sheetData>
    <row r="1" spans="1:75" ht="28.5" x14ac:dyDescent="0.65">
      <c r="B1" s="31" t="s">
        <v>491</v>
      </c>
      <c r="D1" s="16"/>
      <c r="E1" s="17"/>
    </row>
    <row r="2" spans="1:75" x14ac:dyDescent="0.35">
      <c r="B2" t="s">
        <v>1</v>
      </c>
      <c r="C2" s="4" t="s">
        <v>22</v>
      </c>
    </row>
    <row r="3" spans="1:75" x14ac:dyDescent="0.35">
      <c r="B3" t="s">
        <v>3</v>
      </c>
      <c r="C3" s="4" t="s">
        <v>492</v>
      </c>
    </row>
    <row r="4" spans="1:75" x14ac:dyDescent="0.35">
      <c r="B4" t="s">
        <v>5</v>
      </c>
      <c r="C4" s="4" t="s">
        <v>493</v>
      </c>
      <c r="H4" s="42"/>
      <c r="I4" s="42"/>
      <c r="J4" s="42"/>
      <c r="K4" s="42"/>
      <c r="L4" s="42"/>
      <c r="M4" s="42"/>
      <c r="N4" s="42"/>
      <c r="O4" s="42"/>
      <c r="P4" s="42"/>
      <c r="Q4" s="42"/>
      <c r="R4" s="42"/>
      <c r="S4" s="42"/>
      <c r="T4" s="42"/>
      <c r="U4" s="42"/>
      <c r="V4" s="42"/>
      <c r="W4" s="42"/>
      <c r="X4" s="42"/>
      <c r="Y4" s="42"/>
      <c r="Z4" s="42"/>
      <c r="AA4" s="42"/>
      <c r="AB4" s="42"/>
      <c r="AC4" s="42"/>
      <c r="AE4" s="42"/>
      <c r="AF4" s="42"/>
      <c r="AG4" s="42"/>
      <c r="AH4" s="42"/>
      <c r="AI4" s="42"/>
      <c r="AJ4" s="42"/>
      <c r="AK4" s="42"/>
      <c r="AL4" s="42"/>
      <c r="AM4" s="42"/>
      <c r="AN4" s="42"/>
      <c r="AO4" s="42"/>
      <c r="AP4" s="42"/>
      <c r="AQ4" s="42"/>
      <c r="AR4" s="42"/>
      <c r="AS4" s="42"/>
      <c r="AT4" s="42"/>
      <c r="AU4" s="42"/>
      <c r="AV4" s="42"/>
      <c r="AW4" s="42"/>
      <c r="AX4" s="42"/>
      <c r="AY4" s="42"/>
      <c r="AZ4" s="42"/>
      <c r="BB4" s="42"/>
      <c r="BC4" s="42"/>
      <c r="BD4" s="42"/>
      <c r="BE4" s="42"/>
      <c r="BF4" s="42"/>
      <c r="BG4" s="42"/>
      <c r="BH4" s="42"/>
      <c r="BI4" s="42"/>
      <c r="BJ4" s="42"/>
      <c r="BK4" s="42"/>
      <c r="BL4" s="42"/>
      <c r="BM4" s="42"/>
      <c r="BN4" s="42"/>
      <c r="BO4" s="42"/>
      <c r="BP4" s="42"/>
      <c r="BQ4" s="42"/>
      <c r="BR4" s="42"/>
      <c r="BS4" s="42"/>
      <c r="BT4" s="42"/>
      <c r="BU4" s="42"/>
      <c r="BV4" s="42"/>
      <c r="BW4" s="42"/>
    </row>
    <row r="5" spans="1:75" x14ac:dyDescent="0.35">
      <c r="B5" t="s">
        <v>7</v>
      </c>
      <c r="C5" s="4" t="s">
        <v>494</v>
      </c>
      <c r="H5" s="42"/>
      <c r="I5" s="42"/>
      <c r="J5" s="42"/>
      <c r="K5" s="42"/>
      <c r="L5" s="42"/>
      <c r="M5" s="42"/>
      <c r="N5" s="42"/>
      <c r="O5" s="42"/>
      <c r="P5" s="42"/>
      <c r="Q5" s="42"/>
      <c r="R5" s="42"/>
      <c r="S5" s="42"/>
      <c r="T5" s="42"/>
      <c r="U5" s="42"/>
      <c r="V5" s="42"/>
      <c r="W5" s="42"/>
      <c r="X5" s="42"/>
      <c r="Y5" s="42"/>
      <c r="Z5" s="42"/>
      <c r="AA5" s="42"/>
      <c r="AB5" s="42"/>
      <c r="AC5" s="42"/>
      <c r="AE5" s="42"/>
      <c r="AF5" s="42"/>
      <c r="AG5" s="42"/>
      <c r="AH5" s="42"/>
      <c r="AI5" s="42"/>
      <c r="AJ5" s="42"/>
      <c r="AK5" s="42"/>
      <c r="AL5" s="42"/>
      <c r="AM5" s="42"/>
      <c r="AN5" s="42"/>
      <c r="AO5" s="42"/>
      <c r="AP5" s="42"/>
      <c r="AQ5" s="42"/>
      <c r="AR5" s="42"/>
      <c r="AS5" s="42"/>
      <c r="AT5" s="42"/>
      <c r="AU5" s="42"/>
      <c r="AV5" s="42"/>
      <c r="AW5" s="42"/>
      <c r="AX5" s="42"/>
      <c r="AY5" s="42"/>
      <c r="AZ5" s="42"/>
      <c r="BB5" s="42"/>
      <c r="BC5" s="42"/>
      <c r="BD5" s="42"/>
      <c r="BE5" s="42"/>
      <c r="BF5" s="42"/>
      <c r="BG5" s="42"/>
      <c r="BH5" s="42"/>
      <c r="BI5" s="42"/>
      <c r="BJ5" s="42"/>
      <c r="BK5" s="42"/>
      <c r="BL5" s="42"/>
      <c r="BM5" s="42"/>
      <c r="BN5" s="42"/>
      <c r="BO5" s="42"/>
      <c r="BP5" s="42"/>
      <c r="BQ5" s="42"/>
      <c r="BR5" s="42"/>
      <c r="BS5" s="42"/>
      <c r="BT5" s="42"/>
      <c r="BU5" s="42"/>
      <c r="BV5" s="42"/>
      <c r="BW5" s="42"/>
    </row>
    <row r="6" spans="1:75" x14ac:dyDescent="0.35">
      <c r="B6" t="s">
        <v>9</v>
      </c>
      <c r="C6" s="4" t="s">
        <v>10</v>
      </c>
      <c r="H6" s="42"/>
      <c r="I6" s="42"/>
      <c r="J6" s="42"/>
      <c r="K6" s="42"/>
      <c r="L6" s="42"/>
      <c r="M6" s="42"/>
      <c r="N6" s="42"/>
      <c r="O6" s="42"/>
      <c r="P6" s="42"/>
      <c r="Q6" s="42"/>
      <c r="R6" s="42"/>
      <c r="S6" s="42"/>
      <c r="T6" s="42"/>
      <c r="U6" s="42"/>
      <c r="V6" s="42"/>
      <c r="W6" s="42"/>
      <c r="X6" s="42"/>
      <c r="Y6" s="42"/>
      <c r="Z6" s="42"/>
      <c r="AA6" s="42"/>
      <c r="AB6" s="42"/>
      <c r="AC6" s="42"/>
      <c r="AE6" s="42"/>
      <c r="AF6" s="42"/>
      <c r="AG6" s="42"/>
      <c r="AH6" s="42"/>
      <c r="AI6" s="42"/>
      <c r="AJ6" s="42"/>
      <c r="AK6" s="42"/>
      <c r="AL6" s="42"/>
      <c r="AM6" s="42"/>
      <c r="AN6" s="42"/>
      <c r="AO6" s="42"/>
      <c r="AP6" s="42"/>
      <c r="AQ6" s="42"/>
      <c r="AR6" s="42"/>
      <c r="AS6" s="42"/>
      <c r="AT6" s="42"/>
      <c r="AU6" s="42"/>
      <c r="AV6" s="42"/>
      <c r="AW6" s="42"/>
      <c r="AX6" s="42"/>
      <c r="AY6" s="42"/>
      <c r="AZ6" s="42"/>
      <c r="BB6" s="42"/>
      <c r="BC6" s="42"/>
      <c r="BD6" s="42"/>
      <c r="BE6" s="42"/>
      <c r="BF6" s="42"/>
      <c r="BG6" s="42"/>
      <c r="BH6" s="42"/>
      <c r="BI6" s="42"/>
      <c r="BJ6" s="42"/>
      <c r="BK6" s="42"/>
      <c r="BL6" s="42"/>
      <c r="BM6" s="42"/>
      <c r="BN6" s="42"/>
      <c r="BO6" s="42"/>
      <c r="BP6" s="42"/>
      <c r="BQ6" s="42"/>
      <c r="BR6" s="42"/>
      <c r="BS6" s="42"/>
      <c r="BT6" s="42"/>
      <c r="BU6" s="42"/>
      <c r="BV6" s="42"/>
      <c r="BW6" s="42"/>
    </row>
    <row r="7" spans="1:75" x14ac:dyDescent="0.35">
      <c r="C7" s="14"/>
      <c r="D7" s="14"/>
      <c r="H7" s="119" t="s">
        <v>11</v>
      </c>
      <c r="I7" s="119"/>
      <c r="J7" s="119"/>
      <c r="K7" s="119"/>
      <c r="L7" s="119"/>
      <c r="M7" s="119"/>
      <c r="N7" s="119"/>
      <c r="O7" s="119"/>
      <c r="P7" s="119"/>
      <c r="Q7" s="119"/>
      <c r="R7" s="119"/>
      <c r="S7" s="119"/>
      <c r="T7" s="119"/>
      <c r="U7" s="119"/>
      <c r="V7" s="119"/>
      <c r="W7" s="119"/>
      <c r="X7" s="119"/>
      <c r="Y7" s="119"/>
      <c r="Z7" s="119"/>
      <c r="AA7" s="119"/>
      <c r="AB7" s="119"/>
      <c r="AC7" s="119"/>
      <c r="AE7" s="120" t="s">
        <v>12</v>
      </c>
      <c r="AF7" s="120"/>
      <c r="AG7" s="120"/>
      <c r="AH7" s="120"/>
      <c r="AI7" s="120"/>
      <c r="AJ7" s="120"/>
      <c r="AK7" s="120"/>
      <c r="AL7" s="120"/>
      <c r="AM7" s="120"/>
      <c r="AN7" s="120"/>
      <c r="AO7" s="120"/>
      <c r="AP7" s="120"/>
      <c r="AQ7" s="120"/>
      <c r="AR7" s="120"/>
      <c r="AS7" s="120"/>
      <c r="AT7" s="120"/>
      <c r="AU7" s="120"/>
      <c r="AV7" s="120"/>
      <c r="AW7" s="120"/>
      <c r="AX7" s="120"/>
      <c r="AY7" s="120"/>
      <c r="AZ7" s="120"/>
      <c r="BB7" s="121" t="s">
        <v>13</v>
      </c>
      <c r="BC7" s="121"/>
      <c r="BD7" s="121"/>
      <c r="BE7" s="121"/>
      <c r="BF7" s="121"/>
      <c r="BG7" s="121"/>
      <c r="BH7" s="121"/>
      <c r="BI7" s="121"/>
      <c r="BJ7" s="121"/>
      <c r="BK7" s="121"/>
      <c r="BL7" s="121"/>
      <c r="BM7" s="121"/>
      <c r="BN7" s="121"/>
      <c r="BO7" s="121"/>
      <c r="BP7" s="121"/>
      <c r="BQ7" s="121"/>
      <c r="BR7" s="121"/>
      <c r="BS7" s="121"/>
      <c r="BT7" s="121"/>
      <c r="BU7" s="121"/>
      <c r="BV7" s="121"/>
      <c r="BW7" s="121"/>
    </row>
    <row r="8" spans="1:75" x14ac:dyDescent="0.35">
      <c r="C8" s="14"/>
      <c r="D8" s="14"/>
      <c r="H8" s="54">
        <v>2002</v>
      </c>
      <c r="I8" s="54">
        <v>2003</v>
      </c>
      <c r="J8" s="54">
        <v>2004</v>
      </c>
      <c r="K8" s="54">
        <v>2005</v>
      </c>
      <c r="L8" s="54">
        <v>2006</v>
      </c>
      <c r="M8" s="54">
        <v>2007</v>
      </c>
      <c r="N8" s="54">
        <v>2008</v>
      </c>
      <c r="O8" s="54">
        <v>2009</v>
      </c>
      <c r="P8" s="54">
        <v>2010</v>
      </c>
      <c r="Q8" s="54">
        <v>2011</v>
      </c>
      <c r="R8" s="54">
        <v>2012</v>
      </c>
      <c r="S8" s="54">
        <v>2013</v>
      </c>
      <c r="T8" s="54">
        <v>2014</v>
      </c>
      <c r="U8" s="54">
        <v>2015</v>
      </c>
      <c r="V8" s="54">
        <v>2016</v>
      </c>
      <c r="W8" s="54">
        <v>2017</v>
      </c>
      <c r="X8" s="54">
        <v>2018</v>
      </c>
      <c r="Y8" s="54">
        <v>2019</v>
      </c>
      <c r="Z8" s="54">
        <v>2020</v>
      </c>
      <c r="AA8" s="54">
        <v>2021</v>
      </c>
      <c r="AB8" s="54">
        <v>2022</v>
      </c>
      <c r="AC8" s="54">
        <v>2023</v>
      </c>
    </row>
    <row r="9" spans="1:75" x14ac:dyDescent="0.35">
      <c r="B9" s="104" t="s">
        <v>14</v>
      </c>
      <c r="C9" s="104" t="s">
        <v>15</v>
      </c>
      <c r="D9" s="104" t="s">
        <v>16</v>
      </c>
      <c r="E9" s="104" t="str">
        <f>_xlfn.CONCAT("Expenditure (",C2,"), ",C4," ",C6,"")</f>
        <v>Expenditure (2019-20), USD thousands</v>
      </c>
      <c r="F9" s="104" t="s">
        <v>17</v>
      </c>
      <c r="G9" s="104" t="s">
        <v>18</v>
      </c>
      <c r="H9" s="105"/>
      <c r="I9" s="105"/>
      <c r="J9" s="105"/>
      <c r="K9" s="105"/>
      <c r="L9" s="105"/>
      <c r="M9" s="105"/>
      <c r="N9" s="105"/>
      <c r="O9" s="105"/>
      <c r="P9" s="105" t="s">
        <v>495</v>
      </c>
      <c r="Q9" s="105" t="s">
        <v>496</v>
      </c>
      <c r="R9" s="105" t="s">
        <v>497</v>
      </c>
      <c r="S9" s="105" t="s">
        <v>498</v>
      </c>
      <c r="T9" s="105" t="s">
        <v>499</v>
      </c>
      <c r="U9" s="105" t="s">
        <v>211</v>
      </c>
      <c r="V9" s="105" t="s">
        <v>212</v>
      </c>
      <c r="W9" s="105" t="s">
        <v>19</v>
      </c>
      <c r="X9" s="105" t="s">
        <v>20</v>
      </c>
      <c r="Y9" s="105" t="s">
        <v>21</v>
      </c>
      <c r="Z9" s="105" t="s">
        <v>22</v>
      </c>
      <c r="AA9" s="105" t="s">
        <v>23</v>
      </c>
      <c r="AB9" s="105" t="s">
        <v>2</v>
      </c>
      <c r="AC9" s="105" t="s">
        <v>24</v>
      </c>
      <c r="AE9" s="71">
        <f>H9</f>
        <v>0</v>
      </c>
      <c r="AF9" s="71">
        <f t="shared" ref="AF9:AZ9" si="0">I9</f>
        <v>0</v>
      </c>
      <c r="AG9" s="71">
        <f t="shared" si="0"/>
        <v>0</v>
      </c>
      <c r="AH9" s="71">
        <f t="shared" si="0"/>
        <v>0</v>
      </c>
      <c r="AI9" s="71">
        <f t="shared" si="0"/>
        <v>0</v>
      </c>
      <c r="AJ9" s="71">
        <f t="shared" si="0"/>
        <v>0</v>
      </c>
      <c r="AK9" s="71">
        <f t="shared" si="0"/>
        <v>0</v>
      </c>
      <c r="AL9" s="71">
        <f t="shared" si="0"/>
        <v>0</v>
      </c>
      <c r="AM9" s="105" t="str">
        <f t="shared" si="0"/>
        <v>2009-2010</v>
      </c>
      <c r="AN9" s="105" t="str">
        <f t="shared" si="0"/>
        <v>2010-2011</v>
      </c>
      <c r="AO9" s="105" t="str">
        <f t="shared" si="0"/>
        <v>2011-2012</v>
      </c>
      <c r="AP9" s="105" t="str">
        <f t="shared" si="0"/>
        <v>2012-2013</v>
      </c>
      <c r="AQ9" s="105" t="str">
        <f t="shared" si="0"/>
        <v>2013-2014</v>
      </c>
      <c r="AR9" s="105" t="str">
        <f t="shared" si="0"/>
        <v>2014-15</v>
      </c>
      <c r="AS9" s="105" t="str">
        <f t="shared" si="0"/>
        <v>2015-16</v>
      </c>
      <c r="AT9" s="105" t="str">
        <f t="shared" si="0"/>
        <v>2016-17</v>
      </c>
      <c r="AU9" s="105" t="str">
        <f t="shared" si="0"/>
        <v>2017-18</v>
      </c>
      <c r="AV9" s="105" t="str">
        <f t="shared" si="0"/>
        <v>2018-19</v>
      </c>
      <c r="AW9" s="105" t="str">
        <f t="shared" si="0"/>
        <v>2019-20</v>
      </c>
      <c r="AX9" s="105" t="str">
        <f t="shared" si="0"/>
        <v>2020-21</v>
      </c>
      <c r="AY9" s="105" t="str">
        <f t="shared" si="0"/>
        <v>2021-22</v>
      </c>
      <c r="AZ9" s="105" t="str">
        <f t="shared" si="0"/>
        <v>2022-23</v>
      </c>
      <c r="BB9" s="71">
        <f>H9</f>
        <v>0</v>
      </c>
      <c r="BC9" s="71">
        <f t="shared" ref="BC9:BW9" si="1">I9</f>
        <v>0</v>
      </c>
      <c r="BD9" s="71">
        <f t="shared" si="1"/>
        <v>0</v>
      </c>
      <c r="BE9" s="71">
        <f t="shared" si="1"/>
        <v>0</v>
      </c>
      <c r="BF9" s="71">
        <f t="shared" si="1"/>
        <v>0</v>
      </c>
      <c r="BG9" s="71">
        <f t="shared" si="1"/>
        <v>0</v>
      </c>
      <c r="BH9" s="71">
        <f t="shared" si="1"/>
        <v>0</v>
      </c>
      <c r="BI9" s="71">
        <f t="shared" si="1"/>
        <v>0</v>
      </c>
      <c r="BJ9" s="105" t="str">
        <f t="shared" si="1"/>
        <v>2009-2010</v>
      </c>
      <c r="BK9" s="105" t="str">
        <f t="shared" si="1"/>
        <v>2010-2011</v>
      </c>
      <c r="BL9" s="105" t="str">
        <f t="shared" si="1"/>
        <v>2011-2012</v>
      </c>
      <c r="BM9" s="105" t="str">
        <f t="shared" si="1"/>
        <v>2012-2013</v>
      </c>
      <c r="BN9" s="105" t="str">
        <f t="shared" si="1"/>
        <v>2013-2014</v>
      </c>
      <c r="BO9" s="105" t="str">
        <f t="shared" si="1"/>
        <v>2014-15</v>
      </c>
      <c r="BP9" s="105" t="str">
        <f t="shared" si="1"/>
        <v>2015-16</v>
      </c>
      <c r="BQ9" s="105" t="str">
        <f t="shared" si="1"/>
        <v>2016-17</v>
      </c>
      <c r="BR9" s="105" t="str">
        <f t="shared" si="1"/>
        <v>2017-18</v>
      </c>
      <c r="BS9" s="105" t="str">
        <f t="shared" si="1"/>
        <v>2018-19</v>
      </c>
      <c r="BT9" s="105" t="str">
        <f t="shared" si="1"/>
        <v>2019-20</v>
      </c>
      <c r="BU9" s="105" t="str">
        <f t="shared" si="1"/>
        <v>2020-21</v>
      </c>
      <c r="BV9" s="105" t="str">
        <f t="shared" si="1"/>
        <v>2021-22</v>
      </c>
      <c r="BW9" s="105" t="str">
        <f t="shared" si="1"/>
        <v>2022-23</v>
      </c>
    </row>
    <row r="10" spans="1:75" x14ac:dyDescent="0.35">
      <c r="A10">
        <v>1</v>
      </c>
      <c r="B10" s="4" t="s">
        <v>365</v>
      </c>
      <c r="C10" s="4"/>
      <c r="D10" s="4" t="s">
        <v>500</v>
      </c>
      <c r="E10" s="6">
        <f t="shared" ref="E10:E34" si="2">_xlfn.XLOOKUP($C$2,$R$9:$AC$9,R10:AC10)</f>
        <v>18431.089</v>
      </c>
      <c r="F10" s="4" t="s">
        <v>1417</v>
      </c>
      <c r="G10" s="4" t="s">
        <v>29</v>
      </c>
      <c r="H10" s="5"/>
      <c r="I10" s="5"/>
      <c r="J10" s="5"/>
      <c r="K10" s="5"/>
      <c r="L10" s="5"/>
      <c r="M10" s="5"/>
      <c r="N10" s="5"/>
      <c r="O10" s="5"/>
      <c r="P10" s="5">
        <v>6341.9560000000001</v>
      </c>
      <c r="Q10" s="5">
        <v>6757.232</v>
      </c>
      <c r="R10" s="5">
        <v>7183.1139999999996</v>
      </c>
      <c r="S10" s="5">
        <v>7766.7929999999997</v>
      </c>
      <c r="T10" s="5">
        <v>9999.1820000000007</v>
      </c>
      <c r="U10" s="29">
        <v>10566.419</v>
      </c>
      <c r="V10" s="5">
        <v>12462.803</v>
      </c>
      <c r="W10" s="5">
        <v>13238.163</v>
      </c>
      <c r="X10" s="5">
        <v>14300.013999999999</v>
      </c>
      <c r="Y10" s="5">
        <v>16679.666000000001</v>
      </c>
      <c r="Z10" s="5">
        <v>18431.089</v>
      </c>
      <c r="AA10" s="5"/>
      <c r="AB10" s="5"/>
      <c r="AC10" s="5"/>
      <c r="AE10" s="4"/>
      <c r="AF10" s="4"/>
      <c r="AG10" s="4"/>
      <c r="AH10" s="4"/>
      <c r="AI10" s="4"/>
      <c r="AJ10" s="4"/>
      <c r="AK10" s="4" t="str">
        <f t="shared" ref="AK10:AL10" si="3">IF(N10=0,"","*")</f>
        <v/>
      </c>
      <c r="AL10" s="4" t="str">
        <f t="shared" si="3"/>
        <v/>
      </c>
      <c r="AM10" s="4" t="s">
        <v>501</v>
      </c>
      <c r="AN10" s="4" t="s">
        <v>502</v>
      </c>
      <c r="AO10" s="4" t="s">
        <v>503</v>
      </c>
      <c r="AP10" s="4" t="s">
        <v>504</v>
      </c>
      <c r="AQ10" s="4" t="s">
        <v>505</v>
      </c>
      <c r="AR10" s="4" t="s">
        <v>506</v>
      </c>
      <c r="AS10" s="4" t="s">
        <v>507</v>
      </c>
      <c r="AT10" s="4" t="s">
        <v>508</v>
      </c>
      <c r="AU10" s="4" t="s">
        <v>509</v>
      </c>
      <c r="AV10" s="4" t="s">
        <v>510</v>
      </c>
      <c r="AW10" s="4" t="s">
        <v>511</v>
      </c>
      <c r="AX10" s="4" t="str">
        <f t="shared" ref="AX10:AZ21" si="4">IF(AA10=0,"","*")</f>
        <v/>
      </c>
      <c r="AY10" s="4" t="str">
        <f t="shared" si="4"/>
        <v/>
      </c>
      <c r="AZ10" s="4" t="str">
        <f t="shared" si="4"/>
        <v/>
      </c>
      <c r="BB10" s="4"/>
      <c r="BC10" s="4"/>
      <c r="BD10" s="4"/>
      <c r="BE10" s="4"/>
      <c r="BF10" s="4"/>
      <c r="BG10" s="4"/>
      <c r="BH10" s="4" t="str">
        <f t="shared" ref="BH10:BI10" si="5">IF(N10=0,"","*")</f>
        <v/>
      </c>
      <c r="BI10" s="4" t="str">
        <f t="shared" si="5"/>
        <v/>
      </c>
      <c r="BJ10" s="4" t="s">
        <v>88</v>
      </c>
      <c r="BK10" s="4" t="s">
        <v>88</v>
      </c>
      <c r="BL10" s="4" t="s">
        <v>88</v>
      </c>
      <c r="BM10" s="4" t="s">
        <v>88</v>
      </c>
      <c r="BN10" s="4" t="s">
        <v>88</v>
      </c>
      <c r="BO10" s="4" t="s">
        <v>88</v>
      </c>
      <c r="BP10" s="4" t="s">
        <v>88</v>
      </c>
      <c r="BQ10" s="4" t="s">
        <v>88</v>
      </c>
      <c r="BR10" s="4" t="s">
        <v>88</v>
      </c>
      <c r="BS10" s="4" t="s">
        <v>88</v>
      </c>
      <c r="BT10" s="4" t="s">
        <v>88</v>
      </c>
      <c r="BU10" s="4" t="str">
        <f t="shared" ref="BL10:BW25" si="6">IF(AA10=0,"","*")</f>
        <v/>
      </c>
      <c r="BV10" s="4" t="str">
        <f t="shared" si="6"/>
        <v/>
      </c>
      <c r="BW10" s="4" t="str">
        <f t="shared" si="6"/>
        <v/>
      </c>
    </row>
    <row r="11" spans="1:75" x14ac:dyDescent="0.35">
      <c r="A11">
        <v>2</v>
      </c>
      <c r="B11" s="4" t="s">
        <v>512</v>
      </c>
      <c r="C11" s="4"/>
      <c r="D11" s="4" t="s">
        <v>500</v>
      </c>
      <c r="E11" s="6">
        <f t="shared" si="2"/>
        <v>5674.2060000000001</v>
      </c>
      <c r="F11" s="4" t="s">
        <v>1417</v>
      </c>
      <c r="G11" s="4" t="s">
        <v>118</v>
      </c>
      <c r="H11" s="5"/>
      <c r="I11" s="5"/>
      <c r="J11" s="5"/>
      <c r="K11" s="5"/>
      <c r="L11" s="5"/>
      <c r="M11" s="5"/>
      <c r="N11" s="5"/>
      <c r="O11" s="5"/>
      <c r="P11" s="5">
        <v>2049.1309999999999</v>
      </c>
      <c r="Q11" s="5">
        <v>2125.799</v>
      </c>
      <c r="R11" s="5">
        <v>2191.2109999999998</v>
      </c>
      <c r="S11" s="5">
        <v>2268.5079999999998</v>
      </c>
      <c r="T11" s="5">
        <v>3752.6909999999998</v>
      </c>
      <c r="U11" s="5">
        <v>3876.9679999999998</v>
      </c>
      <c r="V11" s="5">
        <v>4532.3509999999997</v>
      </c>
      <c r="W11" s="5">
        <v>4667.8329999999996</v>
      </c>
      <c r="X11" s="5">
        <v>4841.4690000000001</v>
      </c>
      <c r="Y11" s="5">
        <v>5669.6530000000002</v>
      </c>
      <c r="Z11" s="5">
        <v>5674.2060000000001</v>
      </c>
      <c r="AA11" s="5"/>
      <c r="AB11" s="78"/>
      <c r="AC11" s="5"/>
      <c r="AE11" s="4"/>
      <c r="AF11" s="4"/>
      <c r="AG11" s="4"/>
      <c r="AH11" s="4"/>
      <c r="AI11" s="4"/>
      <c r="AJ11" s="4" t="str">
        <f t="shared" ref="AJ11:AY21" si="7">IF(M11=0,"","*")</f>
        <v/>
      </c>
      <c r="AK11" s="4" t="str">
        <f t="shared" si="7"/>
        <v/>
      </c>
      <c r="AL11" s="4" t="str">
        <f t="shared" si="7"/>
        <v/>
      </c>
      <c r="AM11" s="4" t="s">
        <v>501</v>
      </c>
      <c r="AN11" s="4" t="s">
        <v>502</v>
      </c>
      <c r="AO11" s="4" t="s">
        <v>503</v>
      </c>
      <c r="AP11" s="4" t="s">
        <v>504</v>
      </c>
      <c r="AQ11" s="4" t="s">
        <v>505</v>
      </c>
      <c r="AR11" s="4" t="s">
        <v>506</v>
      </c>
      <c r="AS11" s="4" t="s">
        <v>507</v>
      </c>
      <c r="AT11" s="4" t="s">
        <v>508</v>
      </c>
      <c r="AU11" s="4" t="s">
        <v>509</v>
      </c>
      <c r="AV11" s="4" t="s">
        <v>510</v>
      </c>
      <c r="AW11" s="4" t="s">
        <v>511</v>
      </c>
      <c r="AX11" s="4" t="str">
        <f t="shared" si="7"/>
        <v/>
      </c>
      <c r="AY11" s="4" t="str">
        <f t="shared" si="7"/>
        <v/>
      </c>
      <c r="AZ11" s="4" t="str">
        <f t="shared" si="4"/>
        <v/>
      </c>
      <c r="BB11" s="4"/>
      <c r="BC11" s="4"/>
      <c r="BD11" s="4"/>
      <c r="BE11" s="4"/>
      <c r="BF11" s="4"/>
      <c r="BG11" s="4" t="str">
        <f t="shared" ref="BG11:BV26" si="8">IF(M11=0,"","*")</f>
        <v/>
      </c>
      <c r="BH11" s="4" t="str">
        <f t="shared" si="8"/>
        <v/>
      </c>
      <c r="BI11" s="4" t="str">
        <f t="shared" si="8"/>
        <v/>
      </c>
      <c r="BJ11" s="4" t="s">
        <v>88</v>
      </c>
      <c r="BK11" s="4" t="s">
        <v>88</v>
      </c>
      <c r="BL11" s="4" t="s">
        <v>88</v>
      </c>
      <c r="BM11" s="4" t="s">
        <v>88</v>
      </c>
      <c r="BN11" s="4" t="s">
        <v>88</v>
      </c>
      <c r="BO11" s="4" t="s">
        <v>88</v>
      </c>
      <c r="BP11" s="4" t="s">
        <v>88</v>
      </c>
      <c r="BQ11" s="4" t="s">
        <v>88</v>
      </c>
      <c r="BR11" s="4" t="s">
        <v>88</v>
      </c>
      <c r="BS11" s="4" t="s">
        <v>88</v>
      </c>
      <c r="BT11" s="4" t="s">
        <v>88</v>
      </c>
      <c r="BU11" s="4" t="str">
        <f t="shared" si="8"/>
        <v/>
      </c>
      <c r="BV11" s="4" t="str">
        <f t="shared" si="8"/>
        <v/>
      </c>
      <c r="BW11" s="4" t="str">
        <f t="shared" si="6"/>
        <v/>
      </c>
    </row>
    <row r="12" spans="1:75" x14ac:dyDescent="0.35">
      <c r="A12">
        <v>3</v>
      </c>
      <c r="B12" s="4" t="s">
        <v>513</v>
      </c>
      <c r="C12" s="4"/>
      <c r="D12" s="4" t="s">
        <v>500</v>
      </c>
      <c r="E12" s="6">
        <f t="shared" si="2"/>
        <v>702.03499999999997</v>
      </c>
      <c r="F12" s="4" t="s">
        <v>1417</v>
      </c>
      <c r="G12" s="4" t="s">
        <v>48</v>
      </c>
      <c r="H12" s="5"/>
      <c r="I12" s="5"/>
      <c r="J12" s="5"/>
      <c r="K12" s="5"/>
      <c r="L12" s="5"/>
      <c r="M12" s="5"/>
      <c r="N12" s="5"/>
      <c r="O12" s="5"/>
      <c r="P12" s="5">
        <v>353.27199999999999</v>
      </c>
      <c r="Q12" s="5">
        <v>243.42400000000001</v>
      </c>
      <c r="R12" s="5">
        <v>333.45800000000003</v>
      </c>
      <c r="S12" s="5">
        <v>346.14</v>
      </c>
      <c r="T12" s="5">
        <v>371.27699999999999</v>
      </c>
      <c r="U12" s="5">
        <v>468.04899999999998</v>
      </c>
      <c r="V12" s="5">
        <v>541.74</v>
      </c>
      <c r="W12" s="5">
        <v>520.86199999999997</v>
      </c>
      <c r="X12" s="5">
        <v>516.07000000000005</v>
      </c>
      <c r="Y12" s="5">
        <v>583.71900000000005</v>
      </c>
      <c r="Z12" s="5">
        <v>702.03499999999997</v>
      </c>
      <c r="AA12" s="5"/>
      <c r="AB12" s="5"/>
      <c r="AC12" s="5"/>
      <c r="AE12" s="4"/>
      <c r="AF12" s="4"/>
      <c r="AG12" s="4"/>
      <c r="AH12" s="4"/>
      <c r="AI12" s="4"/>
      <c r="AJ12" s="4" t="str">
        <f t="shared" si="7"/>
        <v/>
      </c>
      <c r="AK12" s="4" t="str">
        <f t="shared" si="7"/>
        <v/>
      </c>
      <c r="AL12" s="4" t="str">
        <f t="shared" si="7"/>
        <v/>
      </c>
      <c r="AM12" s="4" t="s">
        <v>501</v>
      </c>
      <c r="AN12" s="4" t="s">
        <v>502</v>
      </c>
      <c r="AO12" s="4" t="s">
        <v>503</v>
      </c>
      <c r="AP12" s="4" t="s">
        <v>504</v>
      </c>
      <c r="AQ12" s="4" t="s">
        <v>505</v>
      </c>
      <c r="AR12" s="4" t="s">
        <v>506</v>
      </c>
      <c r="AS12" s="4" t="s">
        <v>507</v>
      </c>
      <c r="AT12" s="4" t="s">
        <v>508</v>
      </c>
      <c r="AU12" s="4" t="s">
        <v>509</v>
      </c>
      <c r="AV12" s="4" t="s">
        <v>510</v>
      </c>
      <c r="AW12" s="4" t="s">
        <v>511</v>
      </c>
      <c r="AX12" s="4" t="str">
        <f t="shared" si="7"/>
        <v/>
      </c>
      <c r="AY12" s="4" t="str">
        <f t="shared" si="7"/>
        <v/>
      </c>
      <c r="AZ12" s="4" t="str">
        <f t="shared" si="4"/>
        <v/>
      </c>
      <c r="BB12" s="4"/>
      <c r="BC12" s="4"/>
      <c r="BD12" s="4"/>
      <c r="BE12" s="4"/>
      <c r="BF12" s="4"/>
      <c r="BG12" s="4" t="str">
        <f t="shared" si="8"/>
        <v/>
      </c>
      <c r="BH12" s="4" t="str">
        <f t="shared" si="8"/>
        <v/>
      </c>
      <c r="BI12" s="4" t="str">
        <f t="shared" si="8"/>
        <v/>
      </c>
      <c r="BJ12" s="4" t="s">
        <v>88</v>
      </c>
      <c r="BK12" s="4" t="s">
        <v>88</v>
      </c>
      <c r="BL12" s="4" t="s">
        <v>88</v>
      </c>
      <c r="BM12" s="4" t="s">
        <v>88</v>
      </c>
      <c r="BN12" s="4" t="s">
        <v>88</v>
      </c>
      <c r="BO12" s="4" t="s">
        <v>88</v>
      </c>
      <c r="BP12" s="4" t="s">
        <v>88</v>
      </c>
      <c r="BQ12" s="4" t="s">
        <v>88</v>
      </c>
      <c r="BR12" s="4" t="s">
        <v>88</v>
      </c>
      <c r="BS12" s="4" t="s">
        <v>88</v>
      </c>
      <c r="BT12" s="4" t="s">
        <v>88</v>
      </c>
      <c r="BU12" s="4" t="str">
        <f t="shared" si="8"/>
        <v/>
      </c>
      <c r="BV12" s="4" t="str">
        <f t="shared" si="8"/>
        <v/>
      </c>
      <c r="BW12" s="4" t="str">
        <f t="shared" si="6"/>
        <v/>
      </c>
    </row>
    <row r="13" spans="1:75" x14ac:dyDescent="0.35">
      <c r="A13">
        <v>4</v>
      </c>
      <c r="B13" s="4" t="s">
        <v>514</v>
      </c>
      <c r="C13" s="4"/>
      <c r="D13" s="4" t="s">
        <v>500</v>
      </c>
      <c r="E13" s="6">
        <f t="shared" si="2"/>
        <v>120.065</v>
      </c>
      <c r="F13" s="4" t="s">
        <v>1417</v>
      </c>
      <c r="G13" s="4" t="s">
        <v>101</v>
      </c>
      <c r="H13" s="5"/>
      <c r="I13" s="5"/>
      <c r="J13" s="5"/>
      <c r="K13" s="5"/>
      <c r="L13" s="5"/>
      <c r="M13" s="5"/>
      <c r="N13" s="5"/>
      <c r="O13" s="5"/>
      <c r="P13" s="5">
        <v>57.494</v>
      </c>
      <c r="Q13" s="5">
        <v>56.691000000000003</v>
      </c>
      <c r="R13" s="5">
        <v>73.149000000000001</v>
      </c>
      <c r="S13" s="5">
        <v>103.45</v>
      </c>
      <c r="T13" s="5">
        <v>62.177</v>
      </c>
      <c r="U13" s="5">
        <v>75.984999999999999</v>
      </c>
      <c r="V13" s="5">
        <v>70.918999999999997</v>
      </c>
      <c r="W13" s="5">
        <v>62.305</v>
      </c>
      <c r="X13" s="5">
        <v>48.63</v>
      </c>
      <c r="Y13" s="5">
        <v>95.24</v>
      </c>
      <c r="Z13" s="5">
        <v>120.065</v>
      </c>
      <c r="AA13" s="5"/>
      <c r="AB13" s="5"/>
      <c r="AC13" s="5"/>
      <c r="AE13" s="4"/>
      <c r="AF13" s="4"/>
      <c r="AG13" s="4"/>
      <c r="AH13" s="4"/>
      <c r="AI13" s="4"/>
      <c r="AJ13" s="4" t="str">
        <f t="shared" si="7"/>
        <v/>
      </c>
      <c r="AK13" s="4" t="str">
        <f t="shared" si="7"/>
        <v/>
      </c>
      <c r="AL13" s="4" t="str">
        <f t="shared" si="7"/>
        <v/>
      </c>
      <c r="AM13" s="4" t="s">
        <v>501</v>
      </c>
      <c r="AN13" s="4" t="s">
        <v>502</v>
      </c>
      <c r="AO13" s="4" t="s">
        <v>503</v>
      </c>
      <c r="AP13" s="4" t="s">
        <v>504</v>
      </c>
      <c r="AQ13" s="4" t="s">
        <v>505</v>
      </c>
      <c r="AR13" s="4" t="s">
        <v>506</v>
      </c>
      <c r="AS13" s="4" t="s">
        <v>507</v>
      </c>
      <c r="AT13" s="4" t="s">
        <v>508</v>
      </c>
      <c r="AU13" s="4" t="s">
        <v>509</v>
      </c>
      <c r="AV13" s="4" t="s">
        <v>510</v>
      </c>
      <c r="AW13" s="4" t="s">
        <v>511</v>
      </c>
      <c r="AX13" s="4" t="str">
        <f t="shared" si="7"/>
        <v/>
      </c>
      <c r="AY13" s="4" t="str">
        <f t="shared" si="7"/>
        <v/>
      </c>
      <c r="AZ13" s="4" t="str">
        <f t="shared" si="4"/>
        <v/>
      </c>
      <c r="BB13" s="4"/>
      <c r="BC13" s="4"/>
      <c r="BD13" s="4"/>
      <c r="BE13" s="4"/>
      <c r="BF13" s="4"/>
      <c r="BG13" s="4" t="str">
        <f t="shared" si="8"/>
        <v/>
      </c>
      <c r="BH13" s="4" t="str">
        <f t="shared" si="8"/>
        <v/>
      </c>
      <c r="BI13" s="4" t="str">
        <f t="shared" si="8"/>
        <v/>
      </c>
      <c r="BJ13" s="4" t="s">
        <v>88</v>
      </c>
      <c r="BK13" s="4" t="s">
        <v>88</v>
      </c>
      <c r="BL13" s="4" t="s">
        <v>88</v>
      </c>
      <c r="BM13" s="4" t="s">
        <v>88</v>
      </c>
      <c r="BN13" s="4" t="s">
        <v>88</v>
      </c>
      <c r="BO13" s="4" t="s">
        <v>88</v>
      </c>
      <c r="BP13" s="4" t="s">
        <v>88</v>
      </c>
      <c r="BQ13" s="4" t="s">
        <v>88</v>
      </c>
      <c r="BR13" s="4" t="s">
        <v>88</v>
      </c>
      <c r="BS13" s="4" t="s">
        <v>88</v>
      </c>
      <c r="BT13" s="4" t="s">
        <v>88</v>
      </c>
      <c r="BU13" s="4" t="str">
        <f t="shared" si="8"/>
        <v/>
      </c>
      <c r="BV13" s="4" t="str">
        <f t="shared" si="8"/>
        <v/>
      </c>
      <c r="BW13" s="4" t="str">
        <f t="shared" si="6"/>
        <v/>
      </c>
    </row>
    <row r="14" spans="1:75" x14ac:dyDescent="0.35">
      <c r="A14">
        <v>5</v>
      </c>
      <c r="B14" s="4" t="s">
        <v>1295</v>
      </c>
      <c r="C14" s="4"/>
      <c r="D14" s="4" t="s">
        <v>1419</v>
      </c>
      <c r="E14" s="6">
        <f t="shared" si="2"/>
        <v>298</v>
      </c>
      <c r="F14" s="4" t="s">
        <v>28</v>
      </c>
      <c r="G14" s="4" t="s">
        <v>48</v>
      </c>
      <c r="H14" s="5"/>
      <c r="I14" s="5"/>
      <c r="J14" s="5"/>
      <c r="K14" s="5"/>
      <c r="L14" s="5"/>
      <c r="M14" s="5"/>
      <c r="N14" s="5"/>
      <c r="O14" s="5"/>
      <c r="P14" s="5"/>
      <c r="Q14" s="5"/>
      <c r="R14" s="5"/>
      <c r="S14" s="5"/>
      <c r="T14" s="5"/>
      <c r="U14" s="5"/>
      <c r="V14" s="5"/>
      <c r="W14" s="5">
        <v>298</v>
      </c>
      <c r="X14" s="5">
        <v>298</v>
      </c>
      <c r="Y14" s="5">
        <v>298</v>
      </c>
      <c r="Z14" s="5">
        <v>298</v>
      </c>
      <c r="AA14" s="5">
        <v>498</v>
      </c>
      <c r="AB14" s="5">
        <v>724</v>
      </c>
      <c r="AC14" s="5">
        <v>734</v>
      </c>
      <c r="AE14" s="4"/>
      <c r="AF14" s="4"/>
      <c r="AG14" s="4"/>
      <c r="AH14" s="4"/>
      <c r="AI14" s="4"/>
      <c r="AJ14" s="4" t="str">
        <f t="shared" si="7"/>
        <v/>
      </c>
      <c r="AK14" s="4" t="str">
        <f t="shared" si="7"/>
        <v/>
      </c>
      <c r="AL14" s="4" t="str">
        <f t="shared" si="7"/>
        <v/>
      </c>
      <c r="AM14" s="4" t="str">
        <f t="shared" si="7"/>
        <v/>
      </c>
      <c r="AN14" s="4" t="str">
        <f t="shared" si="7"/>
        <v/>
      </c>
      <c r="AO14" s="4" t="str">
        <f t="shared" si="7"/>
        <v/>
      </c>
      <c r="AP14" s="4" t="str">
        <f t="shared" si="7"/>
        <v/>
      </c>
      <c r="AQ14" s="4" t="str">
        <f t="shared" si="7"/>
        <v/>
      </c>
      <c r="AR14" s="4" t="str">
        <f t="shared" si="7"/>
        <v/>
      </c>
      <c r="AS14" s="4" t="str">
        <f t="shared" si="7"/>
        <v/>
      </c>
      <c r="AT14" s="4" t="s">
        <v>1296</v>
      </c>
      <c r="AU14" s="4" t="s">
        <v>1297</v>
      </c>
      <c r="AV14" s="4" t="s">
        <v>1298</v>
      </c>
      <c r="AW14" s="4" t="s">
        <v>1299</v>
      </c>
      <c r="AX14" s="4" t="s">
        <v>1300</v>
      </c>
      <c r="AY14" s="4" t="s">
        <v>1301</v>
      </c>
      <c r="AZ14" s="4" t="s">
        <v>1302</v>
      </c>
      <c r="BB14" s="4"/>
      <c r="BC14" s="4"/>
      <c r="BD14" s="4"/>
      <c r="BE14" s="4"/>
      <c r="BF14" s="4"/>
      <c r="BG14" s="4" t="str">
        <f t="shared" si="8"/>
        <v/>
      </c>
      <c r="BH14" s="4" t="str">
        <f t="shared" si="8"/>
        <v/>
      </c>
      <c r="BI14" s="4" t="str">
        <f t="shared" si="8"/>
        <v/>
      </c>
      <c r="BJ14" s="4" t="str">
        <f t="shared" si="8"/>
        <v/>
      </c>
      <c r="BK14" s="4" t="str">
        <f t="shared" si="8"/>
        <v/>
      </c>
      <c r="BL14" s="4" t="str">
        <f t="shared" si="8"/>
        <v/>
      </c>
      <c r="BM14" s="4" t="str">
        <f t="shared" si="8"/>
        <v/>
      </c>
      <c r="BN14" s="4" t="str">
        <f t="shared" si="8"/>
        <v/>
      </c>
      <c r="BO14" s="4" t="str">
        <f t="shared" si="8"/>
        <v/>
      </c>
      <c r="BP14" s="4" t="str">
        <f t="shared" si="8"/>
        <v/>
      </c>
      <c r="BQ14" s="4" t="s">
        <v>41</v>
      </c>
      <c r="BR14" s="4" t="s">
        <v>41</v>
      </c>
      <c r="BS14" s="4" t="s">
        <v>41</v>
      </c>
      <c r="BT14" s="4" t="s">
        <v>41</v>
      </c>
      <c r="BU14" s="4" t="s">
        <v>41</v>
      </c>
      <c r="BV14" s="4" t="s">
        <v>41</v>
      </c>
      <c r="BW14" s="4" t="s">
        <v>41</v>
      </c>
    </row>
    <row r="15" spans="1:75" x14ac:dyDescent="0.35">
      <c r="A15">
        <v>6</v>
      </c>
      <c r="B15" s="4" t="s">
        <v>1421</v>
      </c>
      <c r="C15" s="4"/>
      <c r="D15" s="4" t="s">
        <v>1420</v>
      </c>
      <c r="E15" s="6">
        <f t="shared" si="2"/>
        <v>7567.8410000000003</v>
      </c>
      <c r="F15" s="4" t="s">
        <v>1418</v>
      </c>
      <c r="G15" s="4" t="s">
        <v>29</v>
      </c>
      <c r="H15" s="5"/>
      <c r="I15" s="5"/>
      <c r="J15" s="5"/>
      <c r="K15" s="5"/>
      <c r="L15" s="5"/>
      <c r="M15" s="5"/>
      <c r="N15" s="5"/>
      <c r="O15" s="5"/>
      <c r="P15" s="5">
        <v>5565.8069999999998</v>
      </c>
      <c r="Q15" s="5">
        <v>5690.2879999999996</v>
      </c>
      <c r="R15" s="5">
        <v>5801.433</v>
      </c>
      <c r="S15" s="5">
        <v>6231.63</v>
      </c>
      <c r="T15" s="5">
        <v>6665.0339999999997</v>
      </c>
      <c r="U15" s="5">
        <v>6754.152</v>
      </c>
      <c r="V15" s="5">
        <v>6844.9790000000003</v>
      </c>
      <c r="W15" s="5">
        <v>6980.6549999999997</v>
      </c>
      <c r="X15" s="5">
        <v>7054.3429999999998</v>
      </c>
      <c r="Y15" s="5">
        <v>7322.0259999999998</v>
      </c>
      <c r="Z15" s="5">
        <v>7567.8410000000003</v>
      </c>
      <c r="AA15" s="5"/>
      <c r="AB15" s="5"/>
      <c r="AC15" s="5"/>
      <c r="AE15" s="4"/>
      <c r="AF15" s="4"/>
      <c r="AG15" s="4"/>
      <c r="AH15" s="4"/>
      <c r="AI15" s="4"/>
      <c r="AJ15" s="4" t="str">
        <f t="shared" si="7"/>
        <v/>
      </c>
      <c r="AK15" s="4" t="str">
        <f t="shared" si="7"/>
        <v/>
      </c>
      <c r="AL15" s="4" t="str">
        <f t="shared" si="7"/>
        <v/>
      </c>
      <c r="AM15" s="4" t="s">
        <v>1438</v>
      </c>
      <c r="AN15" s="4" t="s">
        <v>1437</v>
      </c>
      <c r="AO15" s="4" t="s">
        <v>1436</v>
      </c>
      <c r="AP15" s="4" t="s">
        <v>1435</v>
      </c>
      <c r="AQ15" s="4" t="s">
        <v>1434</v>
      </c>
      <c r="AR15" s="4" t="s">
        <v>1433</v>
      </c>
      <c r="AS15" s="4" t="s">
        <v>1432</v>
      </c>
      <c r="AT15" s="4" t="s">
        <v>1431</v>
      </c>
      <c r="AU15" s="4" t="s">
        <v>1430</v>
      </c>
      <c r="AV15" s="4" t="s">
        <v>1425</v>
      </c>
      <c r="AW15" s="4" t="s">
        <v>1424</v>
      </c>
      <c r="AX15" s="4" t="str">
        <f t="shared" si="7"/>
        <v/>
      </c>
      <c r="AY15" s="4" t="str">
        <f t="shared" si="7"/>
        <v/>
      </c>
      <c r="AZ15" s="4" t="str">
        <f t="shared" si="4"/>
        <v/>
      </c>
      <c r="BB15" s="4"/>
      <c r="BC15" s="4"/>
      <c r="BD15" s="4"/>
      <c r="BE15" s="4"/>
      <c r="BF15" s="4"/>
      <c r="BG15" s="4" t="str">
        <f t="shared" si="8"/>
        <v/>
      </c>
      <c r="BH15" s="4" t="str">
        <f t="shared" si="8"/>
        <v/>
      </c>
      <c r="BI15" s="4" t="str">
        <f t="shared" si="8"/>
        <v/>
      </c>
      <c r="BJ15" s="4" t="s">
        <v>88</v>
      </c>
      <c r="BK15" s="4" t="s">
        <v>88</v>
      </c>
      <c r="BL15" s="4" t="s">
        <v>88</v>
      </c>
      <c r="BM15" s="4" t="s">
        <v>88</v>
      </c>
      <c r="BN15" s="4" t="s">
        <v>88</v>
      </c>
      <c r="BO15" s="4" t="s">
        <v>88</v>
      </c>
      <c r="BP15" s="4" t="s">
        <v>88</v>
      </c>
      <c r="BQ15" s="4" t="s">
        <v>88</v>
      </c>
      <c r="BR15" s="4" t="s">
        <v>88</v>
      </c>
      <c r="BS15" s="4" t="s">
        <v>88</v>
      </c>
      <c r="BT15" s="4" t="s">
        <v>88</v>
      </c>
      <c r="BU15" s="4" t="str">
        <f t="shared" si="8"/>
        <v/>
      </c>
      <c r="BV15" s="4" t="str">
        <f t="shared" si="8"/>
        <v/>
      </c>
      <c r="BW15" s="4" t="str">
        <f t="shared" si="6"/>
        <v/>
      </c>
    </row>
    <row r="16" spans="1:75" x14ac:dyDescent="0.35">
      <c r="A16">
        <v>7</v>
      </c>
      <c r="B16" s="4" t="s">
        <v>512</v>
      </c>
      <c r="C16" s="4"/>
      <c r="D16" s="4" t="s">
        <v>1420</v>
      </c>
      <c r="E16" s="6">
        <f t="shared" si="2"/>
        <v>1942.335</v>
      </c>
      <c r="F16" s="4" t="s">
        <v>1418</v>
      </c>
      <c r="G16" s="4" t="s">
        <v>118</v>
      </c>
      <c r="H16" s="5"/>
      <c r="I16" s="5"/>
      <c r="J16" s="5"/>
      <c r="K16" s="5"/>
      <c r="L16" s="5"/>
      <c r="M16" s="5"/>
      <c r="N16" s="5"/>
      <c r="O16" s="5"/>
      <c r="P16" s="5">
        <v>1491.9179999999999</v>
      </c>
      <c r="Q16" s="5">
        <v>1655.827</v>
      </c>
      <c r="R16" s="5">
        <v>1763.1610000000001</v>
      </c>
      <c r="S16" s="5">
        <v>1876.76</v>
      </c>
      <c r="T16" s="5">
        <v>1988.3689999999999</v>
      </c>
      <c r="U16" s="5">
        <v>1979.92</v>
      </c>
      <c r="V16" s="5">
        <v>2094.4850000000001</v>
      </c>
      <c r="W16" s="5">
        <v>1987.8510000000001</v>
      </c>
      <c r="X16" s="5">
        <v>1997.568</v>
      </c>
      <c r="Y16" s="5">
        <v>1983.289</v>
      </c>
      <c r="Z16" s="5">
        <v>1942.335</v>
      </c>
      <c r="AA16" s="5"/>
      <c r="AB16" s="5"/>
      <c r="AC16" s="5"/>
      <c r="AE16" s="4"/>
      <c r="AF16" s="4"/>
      <c r="AG16" s="4"/>
      <c r="AH16" s="4"/>
      <c r="AI16" s="4"/>
      <c r="AJ16" s="4" t="str">
        <f t="shared" si="7"/>
        <v/>
      </c>
      <c r="AK16" s="4" t="str">
        <f t="shared" si="7"/>
        <v/>
      </c>
      <c r="AL16" s="4" t="str">
        <f t="shared" si="7"/>
        <v/>
      </c>
      <c r="AM16" s="8" t="s">
        <v>1437</v>
      </c>
      <c r="AN16" s="4" t="s">
        <v>1437</v>
      </c>
      <c r="AO16" s="4" t="s">
        <v>1436</v>
      </c>
      <c r="AP16" s="4" t="s">
        <v>1435</v>
      </c>
      <c r="AQ16" s="4" t="s">
        <v>1434</v>
      </c>
      <c r="AR16" s="4" t="s">
        <v>1433</v>
      </c>
      <c r="AS16" s="4" t="s">
        <v>1432</v>
      </c>
      <c r="AT16" s="4" t="s">
        <v>1431</v>
      </c>
      <c r="AU16" s="4" t="s">
        <v>1430</v>
      </c>
      <c r="AV16" s="4" t="s">
        <v>1426</v>
      </c>
      <c r="AW16" s="4" t="s">
        <v>1424</v>
      </c>
      <c r="AX16" s="4" t="str">
        <f t="shared" si="7"/>
        <v/>
      </c>
      <c r="AY16" s="4" t="str">
        <f t="shared" ref="AY16:AY21" si="9">IF(AB16=0,"","*")</f>
        <v/>
      </c>
      <c r="AZ16" s="4" t="str">
        <f t="shared" si="4"/>
        <v/>
      </c>
      <c r="BB16" s="4"/>
      <c r="BC16" s="4"/>
      <c r="BD16" s="4"/>
      <c r="BE16" s="4"/>
      <c r="BF16" s="4"/>
      <c r="BG16" s="4" t="str">
        <f t="shared" si="8"/>
        <v/>
      </c>
      <c r="BH16" s="4" t="str">
        <f t="shared" si="8"/>
        <v/>
      </c>
      <c r="BI16" s="4" t="str">
        <f t="shared" si="8"/>
        <v/>
      </c>
      <c r="BJ16" s="4" t="s">
        <v>88</v>
      </c>
      <c r="BK16" s="4" t="s">
        <v>88</v>
      </c>
      <c r="BL16" s="4" t="s">
        <v>88</v>
      </c>
      <c r="BM16" s="4" t="s">
        <v>88</v>
      </c>
      <c r="BN16" s="4" t="s">
        <v>88</v>
      </c>
      <c r="BO16" s="4" t="s">
        <v>88</v>
      </c>
      <c r="BP16" s="4" t="s">
        <v>88</v>
      </c>
      <c r="BQ16" s="4" t="s">
        <v>88</v>
      </c>
      <c r="BR16" s="4" t="s">
        <v>88</v>
      </c>
      <c r="BS16" s="4" t="s">
        <v>88</v>
      </c>
      <c r="BT16" s="4" t="s">
        <v>88</v>
      </c>
      <c r="BU16" s="4" t="str">
        <f t="shared" si="8"/>
        <v/>
      </c>
      <c r="BV16" s="4" t="str">
        <f t="shared" si="8"/>
        <v/>
      </c>
      <c r="BW16" s="4" t="str">
        <f t="shared" si="6"/>
        <v/>
      </c>
    </row>
    <row r="17" spans="1:75" x14ac:dyDescent="0.35">
      <c r="A17">
        <v>8</v>
      </c>
      <c r="B17" s="4" t="s">
        <v>1422</v>
      </c>
      <c r="C17" s="4"/>
      <c r="D17" s="4" t="s">
        <v>1420</v>
      </c>
      <c r="E17" s="6">
        <f t="shared" si="2"/>
        <v>451.31799999999998</v>
      </c>
      <c r="F17" s="4" t="s">
        <v>1418</v>
      </c>
      <c r="G17" s="4" t="s">
        <v>101</v>
      </c>
      <c r="H17" s="5"/>
      <c r="I17" s="5"/>
      <c r="J17" s="5"/>
      <c r="K17" s="5"/>
      <c r="L17" s="5"/>
      <c r="M17" s="5"/>
      <c r="N17" s="5"/>
      <c r="O17" s="5"/>
      <c r="P17" s="5">
        <v>367.33100000000002</v>
      </c>
      <c r="Q17" s="5">
        <v>341.69799999999998</v>
      </c>
      <c r="R17" s="5">
        <v>358.68700000000001</v>
      </c>
      <c r="S17" s="5">
        <v>545.39400000000001</v>
      </c>
      <c r="T17" s="5">
        <v>489.86700000000002</v>
      </c>
      <c r="U17" s="5">
        <v>432.79899999999998</v>
      </c>
      <c r="V17" s="5">
        <v>462.827</v>
      </c>
      <c r="W17" s="5">
        <v>522.4</v>
      </c>
      <c r="X17" s="5">
        <v>420.39499999999998</v>
      </c>
      <c r="Y17" s="5">
        <v>475.72699999999998</v>
      </c>
      <c r="Z17" s="5">
        <v>451.31799999999998</v>
      </c>
      <c r="AA17" s="5"/>
      <c r="AB17" s="5"/>
      <c r="AC17" s="5"/>
      <c r="AE17" s="4"/>
      <c r="AF17" s="4"/>
      <c r="AG17" s="4"/>
      <c r="AH17" s="4"/>
      <c r="AI17" s="4"/>
      <c r="AJ17" s="4"/>
      <c r="AK17" s="4"/>
      <c r="AL17" s="4"/>
      <c r="AM17" s="8" t="s">
        <v>1437</v>
      </c>
      <c r="AN17" s="4" t="s">
        <v>1437</v>
      </c>
      <c r="AO17" s="4" t="s">
        <v>1436</v>
      </c>
      <c r="AP17" s="4" t="s">
        <v>1435</v>
      </c>
      <c r="AQ17" s="4" t="s">
        <v>1434</v>
      </c>
      <c r="AR17" s="4" t="s">
        <v>1433</v>
      </c>
      <c r="AS17" s="4" t="s">
        <v>1432</v>
      </c>
      <c r="AT17" s="4" t="s">
        <v>1431</v>
      </c>
      <c r="AU17" s="4" t="s">
        <v>1430</v>
      </c>
      <c r="AV17" s="4" t="s">
        <v>1427</v>
      </c>
      <c r="AW17" s="4" t="s">
        <v>1424</v>
      </c>
      <c r="AX17" s="4" t="str">
        <f t="shared" si="7"/>
        <v/>
      </c>
      <c r="AY17" s="4" t="str">
        <f t="shared" si="9"/>
        <v/>
      </c>
      <c r="AZ17" s="4" t="str">
        <f t="shared" si="4"/>
        <v/>
      </c>
      <c r="BB17" s="4"/>
      <c r="BC17" s="4"/>
      <c r="BD17" s="4"/>
      <c r="BE17" s="4"/>
      <c r="BF17" s="4"/>
      <c r="BG17" s="4" t="str">
        <f t="shared" si="8"/>
        <v/>
      </c>
      <c r="BH17" s="4" t="str">
        <f t="shared" si="8"/>
        <v/>
      </c>
      <c r="BI17" s="4" t="str">
        <f t="shared" si="8"/>
        <v/>
      </c>
      <c r="BJ17" s="4" t="s">
        <v>88</v>
      </c>
      <c r="BK17" s="4" t="s">
        <v>88</v>
      </c>
      <c r="BL17" s="4" t="s">
        <v>88</v>
      </c>
      <c r="BM17" s="4" t="s">
        <v>88</v>
      </c>
      <c r="BN17" s="4" t="s">
        <v>88</v>
      </c>
      <c r="BO17" s="4" t="s">
        <v>88</v>
      </c>
      <c r="BP17" s="4" t="s">
        <v>88</v>
      </c>
      <c r="BQ17" s="4" t="s">
        <v>88</v>
      </c>
      <c r="BR17" s="4" t="s">
        <v>88</v>
      </c>
      <c r="BS17" s="4" t="s">
        <v>88</v>
      </c>
      <c r="BT17" s="4" t="s">
        <v>88</v>
      </c>
      <c r="BU17" s="4" t="str">
        <f t="shared" si="8"/>
        <v/>
      </c>
      <c r="BV17" s="4" t="str">
        <f t="shared" si="8"/>
        <v/>
      </c>
      <c r="BW17" s="4" t="str">
        <f t="shared" si="6"/>
        <v/>
      </c>
    </row>
    <row r="18" spans="1:75" x14ac:dyDescent="0.35">
      <c r="A18">
        <v>9</v>
      </c>
      <c r="B18" s="4" t="s">
        <v>513</v>
      </c>
      <c r="C18" s="4"/>
      <c r="D18" s="4" t="s">
        <v>1420</v>
      </c>
      <c r="E18" s="6">
        <f t="shared" si="2"/>
        <v>141.02699999999999</v>
      </c>
      <c r="F18" s="4" t="s">
        <v>1418</v>
      </c>
      <c r="G18" s="4" t="s">
        <v>48</v>
      </c>
      <c r="H18" s="5"/>
      <c r="I18" s="5"/>
      <c r="J18" s="5"/>
      <c r="K18" s="5"/>
      <c r="L18" s="5"/>
      <c r="M18" s="5"/>
      <c r="N18" s="5"/>
      <c r="O18" s="5"/>
      <c r="P18" s="5">
        <v>23.666</v>
      </c>
      <c r="Q18" s="5">
        <v>128.38300000000001</v>
      </c>
      <c r="R18" s="5">
        <v>143.72900000000001</v>
      </c>
      <c r="S18" s="5">
        <v>226.28700000000001</v>
      </c>
      <c r="T18" s="5">
        <v>106.453</v>
      </c>
      <c r="U18" s="5">
        <v>179.78399999999999</v>
      </c>
      <c r="V18" s="5">
        <v>97.941999999999993</v>
      </c>
      <c r="W18" s="5">
        <v>94.64</v>
      </c>
      <c r="X18" s="5">
        <v>151.51</v>
      </c>
      <c r="Y18" s="5">
        <v>124.16</v>
      </c>
      <c r="Z18" s="5">
        <v>141.02699999999999</v>
      </c>
      <c r="AA18" s="5"/>
      <c r="AB18" s="5"/>
      <c r="AC18" s="5"/>
      <c r="AE18" s="4"/>
      <c r="AF18" s="4"/>
      <c r="AG18" s="4"/>
      <c r="AH18" s="4"/>
      <c r="AI18" s="4"/>
      <c r="AJ18" s="4"/>
      <c r="AK18" s="4"/>
      <c r="AL18" s="4"/>
      <c r="AM18" s="8" t="s">
        <v>1437</v>
      </c>
      <c r="AN18" s="4" t="s">
        <v>1437</v>
      </c>
      <c r="AO18" s="4" t="s">
        <v>1436</v>
      </c>
      <c r="AP18" s="4" t="s">
        <v>1435</v>
      </c>
      <c r="AQ18" s="4" t="s">
        <v>1434</v>
      </c>
      <c r="AR18" s="4" t="s">
        <v>1433</v>
      </c>
      <c r="AS18" s="4" t="s">
        <v>1432</v>
      </c>
      <c r="AT18" s="4" t="s">
        <v>1431</v>
      </c>
      <c r="AU18" s="4" t="s">
        <v>1430</v>
      </c>
      <c r="AV18" s="4" t="s">
        <v>1428</v>
      </c>
      <c r="AW18" s="4" t="s">
        <v>1424</v>
      </c>
      <c r="AX18" s="4" t="str">
        <f t="shared" si="7"/>
        <v/>
      </c>
      <c r="AY18" s="4" t="str">
        <f t="shared" si="9"/>
        <v/>
      </c>
      <c r="AZ18" s="4" t="str">
        <f t="shared" si="4"/>
        <v/>
      </c>
      <c r="BB18" s="4"/>
      <c r="BC18" s="4"/>
      <c r="BD18" s="4"/>
      <c r="BE18" s="4"/>
      <c r="BF18" s="4"/>
      <c r="BG18" s="4" t="str">
        <f t="shared" si="8"/>
        <v/>
      </c>
      <c r="BH18" s="4" t="str">
        <f t="shared" si="8"/>
        <v/>
      </c>
      <c r="BI18" s="4" t="str">
        <f t="shared" si="8"/>
        <v/>
      </c>
      <c r="BJ18" s="4" t="s">
        <v>88</v>
      </c>
      <c r="BK18" s="4" t="s">
        <v>88</v>
      </c>
      <c r="BL18" s="4" t="s">
        <v>88</v>
      </c>
      <c r="BM18" s="4" t="s">
        <v>88</v>
      </c>
      <c r="BN18" s="4" t="s">
        <v>88</v>
      </c>
      <c r="BO18" s="4" t="s">
        <v>88</v>
      </c>
      <c r="BP18" s="4" t="s">
        <v>88</v>
      </c>
      <c r="BQ18" s="4" t="s">
        <v>88</v>
      </c>
      <c r="BR18" s="4" t="s">
        <v>88</v>
      </c>
      <c r="BS18" s="4" t="s">
        <v>88</v>
      </c>
      <c r="BT18" s="4" t="s">
        <v>88</v>
      </c>
      <c r="BU18" s="4" t="str">
        <f t="shared" si="8"/>
        <v/>
      </c>
      <c r="BV18" s="4" t="str">
        <f t="shared" si="8"/>
        <v/>
      </c>
      <c r="BW18" s="4" t="str">
        <f t="shared" si="6"/>
        <v/>
      </c>
    </row>
    <row r="19" spans="1:75" ht="17" customHeight="1" x14ac:dyDescent="0.35">
      <c r="A19">
        <v>10</v>
      </c>
      <c r="B19" s="4" t="s">
        <v>1423</v>
      </c>
      <c r="C19" s="4"/>
      <c r="D19" s="4" t="s">
        <v>1420</v>
      </c>
      <c r="E19" s="6">
        <f t="shared" si="2"/>
        <v>197.03700000000001</v>
      </c>
      <c r="F19" s="4" t="s">
        <v>1418</v>
      </c>
      <c r="G19" s="4" t="s">
        <v>118</v>
      </c>
      <c r="H19" s="5"/>
      <c r="I19" s="5"/>
      <c r="J19" s="5"/>
      <c r="K19" s="5"/>
      <c r="L19" s="5"/>
      <c r="M19" s="5"/>
      <c r="N19" s="5"/>
      <c r="O19" s="5"/>
      <c r="P19" s="5">
        <v>63.475999999999999</v>
      </c>
      <c r="Q19" s="5">
        <v>60.57</v>
      </c>
      <c r="R19" s="5">
        <v>56.173000000000002</v>
      </c>
      <c r="S19" s="5">
        <v>50.472000000000001</v>
      </c>
      <c r="T19" s="5">
        <v>48.429000000000002</v>
      </c>
      <c r="U19" s="5">
        <v>56.351999999999997</v>
      </c>
      <c r="V19" s="5">
        <v>6.5330000000000004</v>
      </c>
      <c r="W19" s="5">
        <v>187.41</v>
      </c>
      <c r="X19" s="5">
        <v>102.783</v>
      </c>
      <c r="Y19" s="5">
        <v>28.893999999999998</v>
      </c>
      <c r="Z19" s="5">
        <v>197.03700000000001</v>
      </c>
      <c r="AA19" s="5"/>
      <c r="AB19" s="5"/>
      <c r="AC19" s="5"/>
      <c r="AE19" s="4"/>
      <c r="AF19" s="4"/>
      <c r="AG19" s="4"/>
      <c r="AH19" s="4"/>
      <c r="AI19" s="4"/>
      <c r="AJ19" s="4"/>
      <c r="AK19" s="4"/>
      <c r="AL19" s="4"/>
      <c r="AM19" s="8" t="s">
        <v>1437</v>
      </c>
      <c r="AN19" s="4" t="s">
        <v>1437</v>
      </c>
      <c r="AO19" s="4" t="s">
        <v>1436</v>
      </c>
      <c r="AP19" s="4" t="s">
        <v>1435</v>
      </c>
      <c r="AQ19" s="4" t="s">
        <v>1434</v>
      </c>
      <c r="AR19" s="4" t="s">
        <v>1433</v>
      </c>
      <c r="AS19" s="4" t="s">
        <v>1432</v>
      </c>
      <c r="AT19" s="4" t="s">
        <v>1431</v>
      </c>
      <c r="AU19" s="4" t="s">
        <v>1430</v>
      </c>
      <c r="AV19" s="4" t="s">
        <v>1429</v>
      </c>
      <c r="AW19" s="4" t="s">
        <v>1424</v>
      </c>
      <c r="AX19" s="4" t="str">
        <f t="shared" si="7"/>
        <v/>
      </c>
      <c r="AY19" s="4" t="str">
        <f t="shared" si="9"/>
        <v/>
      </c>
      <c r="AZ19" s="4" t="str">
        <f t="shared" si="4"/>
        <v/>
      </c>
      <c r="BB19" s="4"/>
      <c r="BC19" s="4"/>
      <c r="BD19" s="4"/>
      <c r="BE19" s="4"/>
      <c r="BF19" s="4"/>
      <c r="BG19" s="4" t="str">
        <f t="shared" si="8"/>
        <v/>
      </c>
      <c r="BH19" s="4" t="str">
        <f t="shared" si="8"/>
        <v/>
      </c>
      <c r="BI19" s="4" t="str">
        <f t="shared" si="8"/>
        <v/>
      </c>
      <c r="BJ19" s="4" t="s">
        <v>88</v>
      </c>
      <c r="BK19" s="4" t="s">
        <v>88</v>
      </c>
      <c r="BL19" s="4" t="s">
        <v>88</v>
      </c>
      <c r="BM19" s="4" t="s">
        <v>88</v>
      </c>
      <c r="BN19" s="4" t="s">
        <v>88</v>
      </c>
      <c r="BO19" s="4" t="s">
        <v>88</v>
      </c>
      <c r="BP19" s="4" t="s">
        <v>88</v>
      </c>
      <c r="BQ19" s="4" t="s">
        <v>88</v>
      </c>
      <c r="BR19" s="4" t="s">
        <v>88</v>
      </c>
      <c r="BS19" s="4" t="s">
        <v>88</v>
      </c>
      <c r="BT19" s="4" t="s">
        <v>88</v>
      </c>
      <c r="BU19" s="4" t="str">
        <f t="shared" si="6"/>
        <v/>
      </c>
      <c r="BV19" s="4" t="str">
        <f t="shared" si="6"/>
        <v/>
      </c>
      <c r="BW19" s="4" t="str">
        <f t="shared" si="6"/>
        <v/>
      </c>
    </row>
    <row r="20" spans="1:75" ht="17" hidden="1" customHeight="1" x14ac:dyDescent="0.35">
      <c r="A20">
        <v>11</v>
      </c>
      <c r="B20" s="4"/>
      <c r="C20" s="4"/>
      <c r="D20" s="4"/>
      <c r="E20" s="6">
        <f t="shared" si="2"/>
        <v>0</v>
      </c>
      <c r="F20" s="4"/>
      <c r="G20" s="4"/>
      <c r="H20" s="5"/>
      <c r="I20" s="5"/>
      <c r="J20" s="5"/>
      <c r="K20" s="5"/>
      <c r="L20" s="5"/>
      <c r="M20" s="5"/>
      <c r="N20" s="5"/>
      <c r="O20" s="5"/>
      <c r="P20" s="5"/>
      <c r="Q20" s="5"/>
      <c r="R20" s="5"/>
      <c r="S20" s="5"/>
      <c r="T20" s="5"/>
      <c r="U20" s="5"/>
      <c r="V20" s="5"/>
      <c r="W20" s="5"/>
      <c r="X20" s="5"/>
      <c r="Y20" s="5"/>
      <c r="Z20" s="5"/>
      <c r="AA20" s="5"/>
      <c r="AB20" s="5"/>
      <c r="AC20" s="5"/>
      <c r="AE20" s="4"/>
      <c r="AF20" s="4"/>
      <c r="AG20" s="4"/>
      <c r="AH20" s="4"/>
      <c r="AI20" s="4"/>
      <c r="AJ20" s="4"/>
      <c r="AK20" s="4"/>
      <c r="AL20" s="4"/>
      <c r="AM20" s="4"/>
      <c r="AN20" s="4"/>
      <c r="AO20" s="4" t="str">
        <f t="shared" ref="AO20:AZ27" si="10">IF(R20=0,"","*")</f>
        <v/>
      </c>
      <c r="AP20" s="4" t="str">
        <f t="shared" si="10"/>
        <v/>
      </c>
      <c r="AQ20" s="4" t="str">
        <f t="shared" si="10"/>
        <v/>
      </c>
      <c r="AR20" s="4" t="str">
        <f t="shared" si="10"/>
        <v/>
      </c>
      <c r="AS20" s="4" t="str">
        <f t="shared" si="10"/>
        <v/>
      </c>
      <c r="AT20" s="4" t="str">
        <f t="shared" si="10"/>
        <v/>
      </c>
      <c r="AU20" s="4" t="str">
        <f t="shared" si="10"/>
        <v/>
      </c>
      <c r="AV20" s="4" t="str">
        <f t="shared" si="10"/>
        <v/>
      </c>
      <c r="AW20" s="4" t="str">
        <f t="shared" si="10"/>
        <v/>
      </c>
      <c r="AX20" s="4" t="str">
        <f t="shared" si="7"/>
        <v/>
      </c>
      <c r="AY20" s="4" t="str">
        <f t="shared" si="9"/>
        <v/>
      </c>
      <c r="AZ20" s="4" t="str">
        <f t="shared" si="4"/>
        <v/>
      </c>
      <c r="BB20" s="4"/>
      <c r="BC20" s="4"/>
      <c r="BD20" s="4"/>
      <c r="BE20" s="4"/>
      <c r="BF20" s="4"/>
      <c r="BG20" s="4" t="str">
        <f t="shared" si="8"/>
        <v/>
      </c>
      <c r="BH20" s="4" t="str">
        <f t="shared" si="8"/>
        <v/>
      </c>
      <c r="BI20" s="4" t="str">
        <f t="shared" si="8"/>
        <v/>
      </c>
      <c r="BJ20" s="4" t="str">
        <f t="shared" si="8"/>
        <v/>
      </c>
      <c r="BK20" s="4" t="str">
        <f t="shared" si="8"/>
        <v/>
      </c>
      <c r="BL20" s="4" t="str">
        <f t="shared" si="6"/>
        <v/>
      </c>
      <c r="BM20" s="4" t="str">
        <f t="shared" si="6"/>
        <v/>
      </c>
      <c r="BN20" s="4" t="str">
        <f t="shared" si="6"/>
        <v/>
      </c>
      <c r="BO20" s="4" t="str">
        <f t="shared" si="6"/>
        <v/>
      </c>
      <c r="BP20" s="4" t="str">
        <f t="shared" si="6"/>
        <v/>
      </c>
      <c r="BQ20" s="4" t="str">
        <f t="shared" si="6"/>
        <v/>
      </c>
      <c r="BR20" s="4" t="str">
        <f t="shared" si="6"/>
        <v/>
      </c>
      <c r="BS20" s="4" t="str">
        <f t="shared" si="6"/>
        <v/>
      </c>
      <c r="BT20" s="4" t="str">
        <f t="shared" si="6"/>
        <v/>
      </c>
      <c r="BU20" s="4" t="str">
        <f t="shared" si="6"/>
        <v/>
      </c>
      <c r="BV20" s="4" t="str">
        <f t="shared" si="6"/>
        <v/>
      </c>
      <c r="BW20" s="4" t="str">
        <f t="shared" si="6"/>
        <v/>
      </c>
    </row>
    <row r="21" spans="1:75" ht="17" hidden="1" customHeight="1" x14ac:dyDescent="0.35">
      <c r="A21">
        <v>12</v>
      </c>
      <c r="B21" s="4"/>
      <c r="C21" s="4"/>
      <c r="D21" s="4"/>
      <c r="E21" s="6">
        <f t="shared" si="2"/>
        <v>0</v>
      </c>
      <c r="F21" s="4"/>
      <c r="G21" s="4"/>
      <c r="H21" s="5"/>
      <c r="I21" s="5"/>
      <c r="J21" s="5"/>
      <c r="K21" s="5"/>
      <c r="L21" s="5"/>
      <c r="M21" s="5"/>
      <c r="N21" s="5"/>
      <c r="O21" s="5"/>
      <c r="P21" s="5"/>
      <c r="Q21" s="5"/>
      <c r="R21" s="5"/>
      <c r="S21" s="5"/>
      <c r="T21" s="5"/>
      <c r="U21" s="5"/>
      <c r="V21" s="5"/>
      <c r="W21" s="5"/>
      <c r="X21" s="5"/>
      <c r="Y21" s="5"/>
      <c r="Z21" s="5"/>
      <c r="AA21" s="5"/>
      <c r="AB21" s="5"/>
      <c r="AC21" s="5"/>
      <c r="AE21" s="4"/>
      <c r="AF21" s="4"/>
      <c r="AG21" s="4"/>
      <c r="AH21" s="4"/>
      <c r="AI21" s="4"/>
      <c r="AJ21" s="4"/>
      <c r="AK21" s="4"/>
      <c r="AL21" s="4"/>
      <c r="AM21" s="4"/>
      <c r="AN21" s="4"/>
      <c r="AO21" s="4" t="str">
        <f t="shared" si="10"/>
        <v/>
      </c>
      <c r="AP21" s="4" t="str">
        <f t="shared" si="10"/>
        <v/>
      </c>
      <c r="AQ21" s="4" t="str">
        <f t="shared" si="10"/>
        <v/>
      </c>
      <c r="AR21" s="4" t="str">
        <f t="shared" si="10"/>
        <v/>
      </c>
      <c r="AS21" s="4" t="str">
        <f t="shared" si="10"/>
        <v/>
      </c>
      <c r="AT21" s="4" t="str">
        <f t="shared" si="10"/>
        <v/>
      </c>
      <c r="AU21" s="4" t="str">
        <f t="shared" si="10"/>
        <v/>
      </c>
      <c r="AV21" s="4" t="str">
        <f t="shared" si="10"/>
        <v/>
      </c>
      <c r="AW21" s="4" t="str">
        <f t="shared" si="10"/>
        <v/>
      </c>
      <c r="AX21" s="4" t="str">
        <f t="shared" si="7"/>
        <v/>
      </c>
      <c r="AY21" s="4" t="str">
        <f t="shared" si="9"/>
        <v/>
      </c>
      <c r="AZ21" s="4" t="str">
        <f t="shared" si="4"/>
        <v/>
      </c>
      <c r="BB21" s="4"/>
      <c r="BC21" s="4"/>
      <c r="BD21" s="4"/>
      <c r="BE21" s="4"/>
      <c r="BF21" s="4"/>
      <c r="BG21" s="4" t="str">
        <f t="shared" si="8"/>
        <v/>
      </c>
      <c r="BH21" s="4" t="str">
        <f t="shared" si="8"/>
        <v/>
      </c>
      <c r="BI21" s="4" t="str">
        <f t="shared" si="8"/>
        <v/>
      </c>
      <c r="BJ21" s="4" t="str">
        <f t="shared" si="8"/>
        <v/>
      </c>
      <c r="BK21" s="4" t="str">
        <f t="shared" si="8"/>
        <v/>
      </c>
      <c r="BL21" s="4" t="str">
        <f t="shared" si="6"/>
        <v/>
      </c>
      <c r="BM21" s="4" t="str">
        <f t="shared" si="6"/>
        <v/>
      </c>
      <c r="BN21" s="4" t="str">
        <f t="shared" si="6"/>
        <v/>
      </c>
      <c r="BO21" s="4" t="str">
        <f t="shared" si="6"/>
        <v/>
      </c>
      <c r="BP21" s="4" t="str">
        <f t="shared" si="6"/>
        <v/>
      </c>
      <c r="BQ21" s="4" t="str">
        <f t="shared" si="6"/>
        <v/>
      </c>
      <c r="BR21" s="4" t="str">
        <f t="shared" si="6"/>
        <v/>
      </c>
      <c r="BS21" s="4" t="str">
        <f t="shared" si="6"/>
        <v/>
      </c>
      <c r="BT21" s="4" t="str">
        <f t="shared" si="6"/>
        <v/>
      </c>
      <c r="BU21" s="4" t="str">
        <f t="shared" si="6"/>
        <v/>
      </c>
      <c r="BV21" s="4" t="str">
        <f t="shared" si="6"/>
        <v/>
      </c>
      <c r="BW21" s="4" t="str">
        <f t="shared" si="6"/>
        <v/>
      </c>
    </row>
    <row r="22" spans="1:75" ht="17" hidden="1" customHeight="1" x14ac:dyDescent="0.35">
      <c r="A22">
        <v>13</v>
      </c>
      <c r="B22" s="4"/>
      <c r="C22" s="4"/>
      <c r="D22" s="4"/>
      <c r="E22" s="6">
        <f t="shared" si="2"/>
        <v>0</v>
      </c>
      <c r="F22" s="4"/>
      <c r="G22" s="4"/>
      <c r="H22" s="5"/>
      <c r="I22" s="5"/>
      <c r="J22" s="5"/>
      <c r="K22" s="5"/>
      <c r="L22" s="5"/>
      <c r="M22" s="5"/>
      <c r="N22" s="5"/>
      <c r="O22" s="5"/>
      <c r="P22" s="5"/>
      <c r="Q22" s="5"/>
      <c r="R22" s="5"/>
      <c r="S22" s="5"/>
      <c r="T22" s="5"/>
      <c r="U22" s="5"/>
      <c r="V22" s="5"/>
      <c r="W22" s="5"/>
      <c r="X22" s="5"/>
      <c r="Y22" s="5"/>
      <c r="Z22" s="5"/>
      <c r="AA22" s="5"/>
      <c r="AB22" s="5"/>
      <c r="AC22" s="5"/>
      <c r="AE22" s="4"/>
      <c r="AF22" s="4"/>
      <c r="AG22" s="4"/>
      <c r="AH22" s="4"/>
      <c r="AI22" s="4"/>
      <c r="AJ22" s="4"/>
      <c r="AK22" s="4"/>
      <c r="AL22" s="4"/>
      <c r="AM22" s="4"/>
      <c r="AN22" s="4"/>
      <c r="AO22" s="4" t="str">
        <f t="shared" si="10"/>
        <v/>
      </c>
      <c r="AP22" s="4" t="str">
        <f t="shared" si="10"/>
        <v/>
      </c>
      <c r="AQ22" s="4" t="str">
        <f t="shared" si="10"/>
        <v/>
      </c>
      <c r="AR22" s="4" t="str">
        <f t="shared" si="10"/>
        <v/>
      </c>
      <c r="AS22" s="4" t="str">
        <f t="shared" si="10"/>
        <v/>
      </c>
      <c r="AT22" s="4" t="str">
        <f t="shared" si="10"/>
        <v/>
      </c>
      <c r="AU22" s="4" t="str">
        <f t="shared" si="10"/>
        <v/>
      </c>
      <c r="AV22" s="4" t="str">
        <f t="shared" si="10"/>
        <v/>
      </c>
      <c r="AW22" s="4" t="str">
        <f t="shared" si="10"/>
        <v/>
      </c>
      <c r="AX22" s="4" t="str">
        <f t="shared" si="10"/>
        <v/>
      </c>
      <c r="AY22" s="4" t="str">
        <f t="shared" si="10"/>
        <v/>
      </c>
      <c r="AZ22" s="4" t="str">
        <f t="shared" si="10"/>
        <v/>
      </c>
      <c r="BB22" s="4"/>
      <c r="BC22" s="4"/>
      <c r="BD22" s="4"/>
      <c r="BE22" s="4"/>
      <c r="BF22" s="4"/>
      <c r="BG22" s="4" t="str">
        <f t="shared" si="8"/>
        <v/>
      </c>
      <c r="BH22" s="4" t="str">
        <f t="shared" si="8"/>
        <v/>
      </c>
      <c r="BI22" s="4" t="str">
        <f t="shared" si="8"/>
        <v/>
      </c>
      <c r="BJ22" s="4" t="str">
        <f t="shared" si="8"/>
        <v/>
      </c>
      <c r="BK22" s="4" t="str">
        <f t="shared" si="8"/>
        <v/>
      </c>
      <c r="BL22" s="4" t="str">
        <f t="shared" si="6"/>
        <v/>
      </c>
      <c r="BM22" s="4" t="str">
        <f t="shared" si="6"/>
        <v/>
      </c>
      <c r="BN22" s="4" t="str">
        <f t="shared" si="6"/>
        <v/>
      </c>
      <c r="BO22" s="4" t="str">
        <f t="shared" si="6"/>
        <v/>
      </c>
      <c r="BP22" s="4" t="str">
        <f t="shared" si="6"/>
        <v/>
      </c>
      <c r="BQ22" s="4" t="str">
        <f t="shared" si="6"/>
        <v/>
      </c>
      <c r="BR22" s="4" t="str">
        <f t="shared" si="6"/>
        <v/>
      </c>
      <c r="BS22" s="4" t="str">
        <f t="shared" si="6"/>
        <v/>
      </c>
      <c r="BT22" s="4" t="str">
        <f t="shared" si="6"/>
        <v/>
      </c>
      <c r="BU22" s="4" t="str">
        <f t="shared" si="6"/>
        <v/>
      </c>
      <c r="BV22" s="4" t="str">
        <f t="shared" si="6"/>
        <v/>
      </c>
      <c r="BW22" s="4" t="str">
        <f t="shared" si="6"/>
        <v/>
      </c>
    </row>
    <row r="23" spans="1:75" ht="17" hidden="1" customHeight="1" x14ac:dyDescent="0.35">
      <c r="A23">
        <v>14</v>
      </c>
      <c r="B23" s="4"/>
      <c r="C23" s="4"/>
      <c r="D23" s="4"/>
      <c r="E23" s="6">
        <f t="shared" si="2"/>
        <v>0</v>
      </c>
      <c r="F23" s="4"/>
      <c r="G23" s="4"/>
      <c r="H23" s="5"/>
      <c r="I23" s="5"/>
      <c r="J23" s="5"/>
      <c r="K23" s="5"/>
      <c r="L23" s="5"/>
      <c r="M23" s="5"/>
      <c r="N23" s="5"/>
      <c r="O23" s="5"/>
      <c r="P23" s="5"/>
      <c r="Q23" s="5"/>
      <c r="R23" s="5"/>
      <c r="S23" s="5"/>
      <c r="T23" s="5"/>
      <c r="U23" s="5"/>
      <c r="V23" s="5"/>
      <c r="W23" s="5"/>
      <c r="X23" s="5"/>
      <c r="Y23" s="5"/>
      <c r="Z23" s="5"/>
      <c r="AA23" s="5"/>
      <c r="AB23" s="5"/>
      <c r="AC23" s="5"/>
      <c r="AE23" s="4"/>
      <c r="AF23" s="4"/>
      <c r="AG23" s="4"/>
      <c r="AH23" s="4"/>
      <c r="AI23" s="4"/>
      <c r="AJ23" s="4"/>
      <c r="AK23" s="4"/>
      <c r="AL23" s="4"/>
      <c r="AM23" s="4"/>
      <c r="AN23" s="4"/>
      <c r="AO23" s="4" t="str">
        <f t="shared" si="10"/>
        <v/>
      </c>
      <c r="AP23" s="4" t="str">
        <f t="shared" si="10"/>
        <v/>
      </c>
      <c r="AQ23" s="4" t="str">
        <f t="shared" si="10"/>
        <v/>
      </c>
      <c r="AR23" s="4" t="str">
        <f t="shared" si="10"/>
        <v/>
      </c>
      <c r="AS23" s="4" t="str">
        <f t="shared" si="10"/>
        <v/>
      </c>
      <c r="AT23" s="4" t="str">
        <f t="shared" si="10"/>
        <v/>
      </c>
      <c r="AU23" s="4" t="str">
        <f t="shared" si="10"/>
        <v/>
      </c>
      <c r="AV23" s="4" t="str">
        <f t="shared" si="10"/>
        <v/>
      </c>
      <c r="AW23" s="4" t="str">
        <f t="shared" si="10"/>
        <v/>
      </c>
      <c r="AX23" s="4" t="str">
        <f t="shared" si="10"/>
        <v/>
      </c>
      <c r="AY23" s="4" t="str">
        <f t="shared" si="10"/>
        <v/>
      </c>
      <c r="AZ23" s="4" t="str">
        <f t="shared" si="10"/>
        <v/>
      </c>
      <c r="BB23" s="4"/>
      <c r="BC23" s="4"/>
      <c r="BD23" s="4"/>
      <c r="BE23" s="4"/>
      <c r="BF23" s="4"/>
      <c r="BG23" s="4" t="str">
        <f t="shared" si="8"/>
        <v/>
      </c>
      <c r="BH23" s="4" t="str">
        <f t="shared" si="8"/>
        <v/>
      </c>
      <c r="BI23" s="4" t="str">
        <f t="shared" si="8"/>
        <v/>
      </c>
      <c r="BJ23" s="4" t="str">
        <f t="shared" si="8"/>
        <v/>
      </c>
      <c r="BK23" s="4" t="str">
        <f t="shared" si="8"/>
        <v/>
      </c>
      <c r="BL23" s="4" t="str">
        <f t="shared" si="6"/>
        <v/>
      </c>
      <c r="BM23" s="4" t="str">
        <f t="shared" si="6"/>
        <v/>
      </c>
      <c r="BN23" s="4" t="str">
        <f t="shared" si="6"/>
        <v/>
      </c>
      <c r="BO23" s="4" t="str">
        <f t="shared" si="6"/>
        <v/>
      </c>
      <c r="BP23" s="4" t="str">
        <f t="shared" si="6"/>
        <v/>
      </c>
      <c r="BQ23" s="4" t="str">
        <f t="shared" si="6"/>
        <v/>
      </c>
      <c r="BR23" s="4" t="str">
        <f t="shared" si="6"/>
        <v/>
      </c>
      <c r="BS23" s="4" t="str">
        <f t="shared" si="6"/>
        <v/>
      </c>
      <c r="BT23" s="4" t="str">
        <f t="shared" si="6"/>
        <v/>
      </c>
      <c r="BU23" s="4" t="str">
        <f t="shared" si="6"/>
        <v/>
      </c>
      <c r="BV23" s="4" t="str">
        <f t="shared" si="6"/>
        <v/>
      </c>
      <c r="BW23" s="4" t="str">
        <f t="shared" si="6"/>
        <v/>
      </c>
    </row>
    <row r="24" spans="1:75" ht="17" hidden="1" customHeight="1" x14ac:dyDescent="0.35">
      <c r="A24">
        <v>15</v>
      </c>
      <c r="B24" s="4"/>
      <c r="C24" s="4"/>
      <c r="D24" s="4"/>
      <c r="E24" s="6">
        <f t="shared" si="2"/>
        <v>0</v>
      </c>
      <c r="F24" s="4"/>
      <c r="G24" s="4"/>
      <c r="H24" s="5"/>
      <c r="I24" s="5"/>
      <c r="J24" s="5"/>
      <c r="K24" s="5"/>
      <c r="L24" s="5"/>
      <c r="M24" s="5"/>
      <c r="N24" s="5"/>
      <c r="O24" s="5"/>
      <c r="P24" s="5"/>
      <c r="Q24" s="5"/>
      <c r="R24" s="5"/>
      <c r="S24" s="5"/>
      <c r="T24" s="5"/>
      <c r="U24" s="5"/>
      <c r="V24" s="5"/>
      <c r="W24" s="5"/>
      <c r="X24" s="5"/>
      <c r="Y24" s="5"/>
      <c r="Z24" s="5"/>
      <c r="AA24" s="5"/>
      <c r="AB24" s="5"/>
      <c r="AC24" s="5"/>
      <c r="AE24" s="4"/>
      <c r="AF24" s="4"/>
      <c r="AG24" s="4"/>
      <c r="AH24" s="4"/>
      <c r="AI24" s="4"/>
      <c r="AJ24" s="4"/>
      <c r="AK24" s="4"/>
      <c r="AL24" s="4"/>
      <c r="AM24" s="4"/>
      <c r="AN24" s="4"/>
      <c r="AO24" s="4" t="str">
        <f t="shared" si="10"/>
        <v/>
      </c>
      <c r="AP24" s="4" t="str">
        <f t="shared" si="10"/>
        <v/>
      </c>
      <c r="AQ24" s="4" t="str">
        <f t="shared" si="10"/>
        <v/>
      </c>
      <c r="AR24" s="4" t="str">
        <f t="shared" si="10"/>
        <v/>
      </c>
      <c r="AS24" s="4" t="str">
        <f t="shared" si="10"/>
        <v/>
      </c>
      <c r="AT24" s="4" t="str">
        <f t="shared" si="10"/>
        <v/>
      </c>
      <c r="AU24" s="4" t="str">
        <f t="shared" si="10"/>
        <v/>
      </c>
      <c r="AV24" s="4" t="str">
        <f t="shared" si="10"/>
        <v/>
      </c>
      <c r="AW24" s="4" t="str">
        <f t="shared" si="10"/>
        <v/>
      </c>
      <c r="AX24" s="4" t="str">
        <f t="shared" si="10"/>
        <v/>
      </c>
      <c r="AY24" s="4" t="str">
        <f t="shared" si="10"/>
        <v/>
      </c>
      <c r="AZ24" s="4" t="str">
        <f t="shared" si="10"/>
        <v/>
      </c>
      <c r="BB24" s="4"/>
      <c r="BC24" s="4"/>
      <c r="BD24" s="4"/>
      <c r="BE24" s="4"/>
      <c r="BF24" s="4"/>
      <c r="BG24" s="4" t="str">
        <f t="shared" si="8"/>
        <v/>
      </c>
      <c r="BH24" s="4" t="str">
        <f t="shared" si="8"/>
        <v/>
      </c>
      <c r="BI24" s="4" t="str">
        <f t="shared" si="8"/>
        <v/>
      </c>
      <c r="BJ24" s="4" t="str">
        <f t="shared" si="8"/>
        <v/>
      </c>
      <c r="BK24" s="4" t="str">
        <f t="shared" si="8"/>
        <v/>
      </c>
      <c r="BL24" s="4" t="str">
        <f t="shared" si="6"/>
        <v/>
      </c>
      <c r="BM24" s="4" t="str">
        <f t="shared" si="6"/>
        <v/>
      </c>
      <c r="BN24" s="4" t="str">
        <f t="shared" si="6"/>
        <v/>
      </c>
      <c r="BO24" s="4" t="str">
        <f t="shared" si="6"/>
        <v/>
      </c>
      <c r="BP24" s="4" t="str">
        <f t="shared" si="6"/>
        <v/>
      </c>
      <c r="BQ24" s="4" t="str">
        <f t="shared" si="6"/>
        <v/>
      </c>
      <c r="BR24" s="4" t="str">
        <f t="shared" si="6"/>
        <v/>
      </c>
      <c r="BS24" s="4" t="str">
        <f t="shared" si="6"/>
        <v/>
      </c>
      <c r="BT24" s="4" t="str">
        <f t="shared" si="6"/>
        <v/>
      </c>
      <c r="BU24" s="4" t="str">
        <f t="shared" si="6"/>
        <v/>
      </c>
      <c r="BV24" s="4" t="str">
        <f t="shared" si="6"/>
        <v/>
      </c>
      <c r="BW24" s="4" t="str">
        <f t="shared" si="6"/>
        <v/>
      </c>
    </row>
    <row r="25" spans="1:75" ht="17" hidden="1" customHeight="1" x14ac:dyDescent="0.35">
      <c r="A25">
        <v>16</v>
      </c>
      <c r="B25" s="4"/>
      <c r="C25" s="4"/>
      <c r="D25" s="4"/>
      <c r="E25" s="6">
        <f t="shared" si="2"/>
        <v>0</v>
      </c>
      <c r="F25" s="4"/>
      <c r="G25" s="4"/>
      <c r="H25" s="5"/>
      <c r="I25" s="5"/>
      <c r="J25" s="5"/>
      <c r="K25" s="5"/>
      <c r="L25" s="5"/>
      <c r="M25" s="5"/>
      <c r="N25" s="5"/>
      <c r="O25" s="5"/>
      <c r="P25" s="5"/>
      <c r="Q25" s="5"/>
      <c r="R25" s="5"/>
      <c r="S25" s="5"/>
      <c r="T25" s="5"/>
      <c r="U25" s="5"/>
      <c r="V25" s="5"/>
      <c r="W25" s="5"/>
      <c r="X25" s="5"/>
      <c r="Y25" s="5"/>
      <c r="Z25" s="5"/>
      <c r="AA25" s="5"/>
      <c r="AB25" s="5"/>
      <c r="AC25" s="5"/>
      <c r="AE25" s="4"/>
      <c r="AF25" s="4"/>
      <c r="AG25" s="4"/>
      <c r="AH25" s="4"/>
      <c r="AI25" s="4"/>
      <c r="AJ25" s="4"/>
      <c r="AK25" s="4"/>
      <c r="AL25" s="4"/>
      <c r="AM25" s="4"/>
      <c r="AN25" s="4"/>
      <c r="AO25" s="4" t="str">
        <f t="shared" si="10"/>
        <v/>
      </c>
      <c r="AP25" s="4" t="str">
        <f t="shared" si="10"/>
        <v/>
      </c>
      <c r="AQ25" s="4" t="str">
        <f t="shared" si="10"/>
        <v/>
      </c>
      <c r="AR25" s="4" t="str">
        <f t="shared" si="10"/>
        <v/>
      </c>
      <c r="AS25" s="4" t="str">
        <f t="shared" si="10"/>
        <v/>
      </c>
      <c r="AT25" s="4" t="str">
        <f t="shared" si="10"/>
        <v/>
      </c>
      <c r="AU25" s="4" t="str">
        <f t="shared" si="10"/>
        <v/>
      </c>
      <c r="AV25" s="4" t="str">
        <f t="shared" si="10"/>
        <v/>
      </c>
      <c r="AW25" s="4" t="str">
        <f t="shared" si="10"/>
        <v/>
      </c>
      <c r="AX25" s="4" t="str">
        <f t="shared" si="10"/>
        <v/>
      </c>
      <c r="AY25" s="4" t="str">
        <f t="shared" si="10"/>
        <v/>
      </c>
      <c r="AZ25" s="4" t="str">
        <f t="shared" si="10"/>
        <v/>
      </c>
      <c r="BB25" s="4"/>
      <c r="BC25" s="4"/>
      <c r="BD25" s="4"/>
      <c r="BE25" s="4"/>
      <c r="BF25" s="4"/>
      <c r="BG25" s="4" t="str">
        <f t="shared" si="8"/>
        <v/>
      </c>
      <c r="BH25" s="4" t="str">
        <f t="shared" si="8"/>
        <v/>
      </c>
      <c r="BI25" s="4" t="str">
        <f t="shared" si="8"/>
        <v/>
      </c>
      <c r="BJ25" s="4" t="str">
        <f t="shared" si="8"/>
        <v/>
      </c>
      <c r="BK25" s="4" t="str">
        <f t="shared" si="8"/>
        <v/>
      </c>
      <c r="BL25" s="4" t="str">
        <f t="shared" si="6"/>
        <v/>
      </c>
      <c r="BM25" s="4" t="str">
        <f t="shared" si="6"/>
        <v/>
      </c>
      <c r="BN25" s="4" t="str">
        <f t="shared" si="6"/>
        <v/>
      </c>
      <c r="BO25" s="4" t="str">
        <f t="shared" si="6"/>
        <v/>
      </c>
      <c r="BP25" s="4" t="str">
        <f t="shared" si="6"/>
        <v/>
      </c>
      <c r="BQ25" s="4" t="str">
        <f t="shared" si="6"/>
        <v/>
      </c>
      <c r="BR25" s="4" t="str">
        <f t="shared" si="6"/>
        <v/>
      </c>
      <c r="BS25" s="4" t="str">
        <f t="shared" si="6"/>
        <v/>
      </c>
      <c r="BT25" s="4" t="str">
        <f t="shared" si="6"/>
        <v/>
      </c>
      <c r="BU25" s="4" t="str">
        <f t="shared" si="6"/>
        <v/>
      </c>
      <c r="BV25" s="4" t="str">
        <f t="shared" si="6"/>
        <v/>
      </c>
      <c r="BW25" s="4" t="str">
        <f t="shared" si="6"/>
        <v/>
      </c>
    </row>
    <row r="26" spans="1:75" ht="17" hidden="1" customHeight="1" x14ac:dyDescent="0.35">
      <c r="A26">
        <v>17</v>
      </c>
      <c r="B26" s="4"/>
      <c r="C26" s="4"/>
      <c r="D26" s="4"/>
      <c r="E26" s="6">
        <f t="shared" si="2"/>
        <v>0</v>
      </c>
      <c r="F26" s="4"/>
      <c r="G26" s="4"/>
      <c r="H26" s="5"/>
      <c r="I26" s="5"/>
      <c r="J26" s="5"/>
      <c r="K26" s="5"/>
      <c r="L26" s="5"/>
      <c r="M26" s="5"/>
      <c r="N26" s="5"/>
      <c r="O26" s="5"/>
      <c r="P26" s="5"/>
      <c r="Q26" s="5"/>
      <c r="R26" s="5"/>
      <c r="S26" s="5"/>
      <c r="T26" s="5"/>
      <c r="U26" s="5"/>
      <c r="V26" s="5"/>
      <c r="W26" s="5"/>
      <c r="X26" s="5"/>
      <c r="Y26" s="5"/>
      <c r="Z26" s="5"/>
      <c r="AA26" s="5"/>
      <c r="AB26" s="5"/>
      <c r="AC26" s="5"/>
      <c r="AE26" s="4"/>
      <c r="AF26" s="4"/>
      <c r="AG26" s="4"/>
      <c r="AH26" s="4"/>
      <c r="AI26" s="4"/>
      <c r="AJ26" s="4"/>
      <c r="AK26" s="4"/>
      <c r="AL26" s="4"/>
      <c r="AM26" s="4"/>
      <c r="AN26" s="4"/>
      <c r="AO26" s="4" t="str">
        <f t="shared" si="10"/>
        <v/>
      </c>
      <c r="AP26" s="4" t="str">
        <f t="shared" si="10"/>
        <v/>
      </c>
      <c r="AQ26" s="4" t="str">
        <f t="shared" si="10"/>
        <v/>
      </c>
      <c r="AR26" s="4" t="str">
        <f t="shared" si="10"/>
        <v/>
      </c>
      <c r="AS26" s="4" t="str">
        <f t="shared" si="10"/>
        <v/>
      </c>
      <c r="AT26" s="4" t="str">
        <f t="shared" si="10"/>
        <v/>
      </c>
      <c r="AU26" s="4" t="str">
        <f t="shared" si="10"/>
        <v/>
      </c>
      <c r="AV26" s="4" t="str">
        <f t="shared" si="10"/>
        <v/>
      </c>
      <c r="AW26" s="4" t="str">
        <f t="shared" si="10"/>
        <v/>
      </c>
      <c r="AX26" s="4" t="str">
        <f t="shared" si="10"/>
        <v/>
      </c>
      <c r="AY26" s="4" t="str">
        <f t="shared" si="10"/>
        <v/>
      </c>
      <c r="AZ26" s="4" t="str">
        <f t="shared" si="10"/>
        <v/>
      </c>
      <c r="BB26" s="4"/>
      <c r="BC26" s="4"/>
      <c r="BD26" s="4"/>
      <c r="BE26" s="4"/>
      <c r="BF26" s="4"/>
      <c r="BG26" s="4" t="str">
        <f t="shared" si="8"/>
        <v/>
      </c>
      <c r="BH26" s="4" t="str">
        <f t="shared" si="8"/>
        <v/>
      </c>
      <c r="BI26" s="4" t="str">
        <f t="shared" si="8"/>
        <v/>
      </c>
      <c r="BJ26" s="4" t="str">
        <f t="shared" si="8"/>
        <v/>
      </c>
      <c r="BK26" s="4" t="str">
        <f t="shared" si="8"/>
        <v/>
      </c>
      <c r="BL26" s="4" t="str">
        <f t="shared" si="8"/>
        <v/>
      </c>
      <c r="BM26" s="4" t="str">
        <f t="shared" si="8"/>
        <v/>
      </c>
      <c r="BN26" s="4" t="str">
        <f t="shared" si="8"/>
        <v/>
      </c>
      <c r="BO26" s="4" t="str">
        <f t="shared" si="8"/>
        <v/>
      </c>
      <c r="BP26" s="4" t="str">
        <f t="shared" si="8"/>
        <v/>
      </c>
      <c r="BQ26" s="4" t="str">
        <f t="shared" si="8"/>
        <v/>
      </c>
      <c r="BR26" s="4" t="str">
        <f t="shared" si="8"/>
        <v/>
      </c>
      <c r="BS26" s="4" t="str">
        <f t="shared" si="8"/>
        <v/>
      </c>
      <c r="BT26" s="4" t="str">
        <f t="shared" si="8"/>
        <v/>
      </c>
      <c r="BU26" s="4" t="str">
        <f t="shared" si="8"/>
        <v/>
      </c>
      <c r="BV26" s="4" t="str">
        <f t="shared" si="8"/>
        <v/>
      </c>
      <c r="BW26" s="4" t="str">
        <f t="shared" ref="BW26:BW27" si="11">IF(AC26=0,"","*")</f>
        <v/>
      </c>
    </row>
    <row r="27" spans="1:75" ht="17" hidden="1" customHeight="1" x14ac:dyDescent="0.35">
      <c r="A27">
        <v>18</v>
      </c>
      <c r="B27" s="4"/>
      <c r="C27" s="4"/>
      <c r="D27" s="4"/>
      <c r="E27" s="6">
        <f t="shared" si="2"/>
        <v>0</v>
      </c>
      <c r="F27" s="4"/>
      <c r="G27" s="4"/>
      <c r="H27" s="5"/>
      <c r="I27" s="5"/>
      <c r="J27" s="5"/>
      <c r="K27" s="5"/>
      <c r="L27" s="5"/>
      <c r="M27" s="5"/>
      <c r="N27" s="5"/>
      <c r="O27" s="5"/>
      <c r="P27" s="5"/>
      <c r="Q27" s="5"/>
      <c r="R27" s="5"/>
      <c r="S27" s="5"/>
      <c r="T27" s="5"/>
      <c r="U27" s="5"/>
      <c r="V27" s="5"/>
      <c r="W27" s="5"/>
      <c r="X27" s="5"/>
      <c r="Y27" s="5"/>
      <c r="Z27" s="5"/>
      <c r="AA27" s="5"/>
      <c r="AB27" s="5"/>
      <c r="AC27" s="5"/>
      <c r="AE27" s="4"/>
      <c r="AF27" s="4"/>
      <c r="AG27" s="4"/>
      <c r="AH27" s="4"/>
      <c r="AI27" s="4"/>
      <c r="AJ27" s="4"/>
      <c r="AK27" s="4"/>
      <c r="AL27" s="4"/>
      <c r="AM27" s="4"/>
      <c r="AN27" s="4"/>
      <c r="AO27" s="4" t="str">
        <f t="shared" si="10"/>
        <v/>
      </c>
      <c r="AP27" s="4" t="str">
        <f t="shared" si="10"/>
        <v/>
      </c>
      <c r="AQ27" s="4" t="str">
        <f t="shared" si="10"/>
        <v/>
      </c>
      <c r="AR27" s="4" t="str">
        <f t="shared" si="10"/>
        <v/>
      </c>
      <c r="AS27" s="4" t="str">
        <f t="shared" si="10"/>
        <v/>
      </c>
      <c r="AT27" s="4" t="str">
        <f t="shared" si="10"/>
        <v/>
      </c>
      <c r="AU27" s="4" t="str">
        <f t="shared" si="10"/>
        <v/>
      </c>
      <c r="AV27" s="4" t="str">
        <f t="shared" si="10"/>
        <v/>
      </c>
      <c r="AW27" s="4" t="str">
        <f t="shared" si="10"/>
        <v/>
      </c>
      <c r="AX27" s="4" t="str">
        <f t="shared" si="10"/>
        <v/>
      </c>
      <c r="AY27" s="4" t="str">
        <f t="shared" si="10"/>
        <v/>
      </c>
      <c r="AZ27" s="4" t="str">
        <f t="shared" si="10"/>
        <v/>
      </c>
      <c r="BB27" s="4"/>
      <c r="BC27" s="4"/>
      <c r="BD27" s="4"/>
      <c r="BE27" s="4"/>
      <c r="BF27" s="4"/>
      <c r="BG27" s="4" t="str">
        <f t="shared" ref="BG27:BV27" si="12">IF(M27=0,"","*")</f>
        <v/>
      </c>
      <c r="BH27" s="4" t="str">
        <f t="shared" si="12"/>
        <v/>
      </c>
      <c r="BI27" s="4" t="str">
        <f t="shared" si="12"/>
        <v/>
      </c>
      <c r="BJ27" s="4" t="str">
        <f t="shared" si="12"/>
        <v/>
      </c>
      <c r="BK27" s="4" t="str">
        <f t="shared" si="12"/>
        <v/>
      </c>
      <c r="BL27" s="4" t="str">
        <f t="shared" si="12"/>
        <v/>
      </c>
      <c r="BM27" s="4" t="str">
        <f t="shared" si="12"/>
        <v/>
      </c>
      <c r="BN27" s="4" t="str">
        <f t="shared" si="12"/>
        <v/>
      </c>
      <c r="BO27" s="4" t="str">
        <f t="shared" si="12"/>
        <v/>
      </c>
      <c r="BP27" s="4" t="str">
        <f t="shared" si="12"/>
        <v/>
      </c>
      <c r="BQ27" s="4" t="str">
        <f t="shared" si="12"/>
        <v/>
      </c>
      <c r="BR27" s="4" t="str">
        <f t="shared" si="12"/>
        <v/>
      </c>
      <c r="BS27" s="4" t="str">
        <f t="shared" si="12"/>
        <v/>
      </c>
      <c r="BT27" s="4" t="str">
        <f t="shared" si="12"/>
        <v/>
      </c>
      <c r="BU27" s="4" t="str">
        <f t="shared" si="12"/>
        <v/>
      </c>
      <c r="BV27" s="4" t="str">
        <f t="shared" si="12"/>
        <v/>
      </c>
      <c r="BW27" s="4" t="str">
        <f t="shared" si="11"/>
        <v/>
      </c>
    </row>
    <row r="28" spans="1:75" ht="17" hidden="1" customHeight="1" x14ac:dyDescent="0.35">
      <c r="A28">
        <v>19</v>
      </c>
      <c r="B28" s="4"/>
      <c r="C28" s="4"/>
      <c r="D28" s="4"/>
      <c r="E28" s="6">
        <f t="shared" si="2"/>
        <v>0</v>
      </c>
      <c r="F28" s="4"/>
      <c r="G28" s="4"/>
      <c r="H28" s="5"/>
      <c r="I28" s="5"/>
      <c r="J28" s="5"/>
      <c r="K28" s="5"/>
      <c r="L28" s="5"/>
      <c r="M28" s="5"/>
      <c r="N28" s="5"/>
      <c r="O28" s="5"/>
      <c r="P28" s="5"/>
      <c r="Q28" s="5"/>
      <c r="R28" s="5"/>
      <c r="S28" s="5"/>
      <c r="T28" s="5"/>
      <c r="U28" s="5"/>
      <c r="V28" s="5"/>
      <c r="W28" s="5"/>
      <c r="X28" s="5"/>
      <c r="Y28" s="5"/>
      <c r="Z28" s="5"/>
      <c r="AA28" s="5"/>
      <c r="AB28" s="5"/>
      <c r="AC28" s="5"/>
      <c r="AE28" s="4"/>
      <c r="AF28" s="4"/>
      <c r="AG28" s="4"/>
      <c r="AH28" s="4"/>
      <c r="AI28" s="4"/>
      <c r="AJ28" s="4"/>
      <c r="AK28" s="4"/>
      <c r="AL28" s="4"/>
      <c r="AM28" s="4"/>
      <c r="AN28" s="4"/>
      <c r="AO28" s="4"/>
      <c r="AP28" s="4"/>
      <c r="AQ28" s="4"/>
      <c r="AR28" s="4"/>
      <c r="AS28" s="4"/>
      <c r="AT28" s="4"/>
      <c r="AU28" s="4"/>
      <c r="AV28" s="4"/>
      <c r="AW28" s="4"/>
      <c r="AX28" s="4"/>
      <c r="AY28" s="4"/>
      <c r="AZ28" s="4"/>
      <c r="BB28" s="4"/>
      <c r="BC28" s="4"/>
      <c r="BD28" s="4"/>
      <c r="BE28" s="4"/>
      <c r="BF28" s="4"/>
      <c r="BG28" s="4"/>
      <c r="BH28" s="4"/>
      <c r="BI28" s="4"/>
      <c r="BJ28" s="4"/>
      <c r="BK28" s="4"/>
      <c r="BL28" s="4"/>
      <c r="BM28" s="4"/>
      <c r="BN28" s="4"/>
      <c r="BO28" s="4"/>
      <c r="BP28" s="4"/>
      <c r="BQ28" s="4"/>
      <c r="BR28" s="4"/>
      <c r="BS28" s="4"/>
      <c r="BT28" s="4"/>
      <c r="BU28" s="4"/>
      <c r="BV28" s="4"/>
      <c r="BW28" s="4"/>
    </row>
    <row r="29" spans="1:75" ht="17" hidden="1" customHeight="1" x14ac:dyDescent="0.35">
      <c r="A29">
        <v>20</v>
      </c>
      <c r="B29" s="4"/>
      <c r="C29" s="4"/>
      <c r="D29" s="4"/>
      <c r="E29" s="6">
        <f t="shared" si="2"/>
        <v>0</v>
      </c>
      <c r="F29" s="4"/>
      <c r="G29" s="4"/>
      <c r="H29" s="5"/>
      <c r="I29" s="5"/>
      <c r="J29" s="5"/>
      <c r="K29" s="5"/>
      <c r="L29" s="5"/>
      <c r="M29" s="5"/>
      <c r="N29" s="5"/>
      <c r="O29" s="5"/>
      <c r="P29" s="5"/>
      <c r="Q29" s="5"/>
      <c r="R29" s="5"/>
      <c r="S29" s="5"/>
      <c r="T29" s="5"/>
      <c r="U29" s="5"/>
      <c r="V29" s="5"/>
      <c r="W29" s="5"/>
      <c r="X29" s="5"/>
      <c r="Y29" s="5"/>
      <c r="Z29" s="5"/>
      <c r="AA29" s="5"/>
      <c r="AB29" s="5"/>
      <c r="AC29" s="5"/>
      <c r="AE29" s="4"/>
      <c r="AF29" s="4"/>
      <c r="AG29" s="4"/>
      <c r="AH29" s="4"/>
      <c r="AI29" s="4"/>
      <c r="AJ29" s="4"/>
      <c r="AK29" s="4"/>
      <c r="AL29" s="4"/>
      <c r="AM29" s="4"/>
      <c r="AN29" s="4"/>
      <c r="AO29" s="4"/>
      <c r="AP29" s="4"/>
      <c r="AQ29" s="4"/>
      <c r="AR29" s="4"/>
      <c r="AS29" s="4"/>
      <c r="AT29" s="4"/>
      <c r="AU29" s="4"/>
      <c r="AV29" s="4"/>
      <c r="AW29" s="4"/>
      <c r="AX29" s="4"/>
      <c r="AY29" s="4"/>
      <c r="AZ29" s="4"/>
      <c r="BB29" s="4"/>
      <c r="BC29" s="4"/>
      <c r="BD29" s="4"/>
      <c r="BE29" s="4"/>
      <c r="BF29" s="4"/>
      <c r="BG29" s="4"/>
      <c r="BH29" s="4"/>
      <c r="BI29" s="4"/>
      <c r="BJ29" s="4"/>
      <c r="BK29" s="4"/>
      <c r="BL29" s="4"/>
      <c r="BM29" s="4"/>
      <c r="BN29" s="4"/>
      <c r="BO29" s="4"/>
      <c r="BP29" s="4"/>
      <c r="BQ29" s="4"/>
      <c r="BR29" s="4"/>
      <c r="BS29" s="4"/>
      <c r="BT29" s="4"/>
      <c r="BU29" s="4"/>
      <c r="BV29" s="4"/>
      <c r="BW29" s="4"/>
    </row>
    <row r="30" spans="1:75" ht="17" hidden="1" customHeight="1" x14ac:dyDescent="0.35">
      <c r="A30">
        <v>21</v>
      </c>
      <c r="B30" s="4"/>
      <c r="C30" s="4"/>
      <c r="D30" s="4"/>
      <c r="E30" s="6">
        <f t="shared" si="2"/>
        <v>0</v>
      </c>
      <c r="F30" s="4"/>
      <c r="G30" s="4"/>
      <c r="H30" s="5"/>
      <c r="I30" s="5"/>
      <c r="J30" s="5"/>
      <c r="K30" s="5"/>
      <c r="L30" s="5"/>
      <c r="M30" s="5"/>
      <c r="N30" s="5"/>
      <c r="O30" s="5"/>
      <c r="P30" s="5"/>
      <c r="Q30" s="5"/>
      <c r="R30" s="5"/>
      <c r="S30" s="5"/>
      <c r="T30" s="5"/>
      <c r="U30" s="5"/>
      <c r="V30" s="5"/>
      <c r="W30" s="5"/>
      <c r="X30" s="5"/>
      <c r="Y30" s="5"/>
      <c r="Z30" s="5"/>
      <c r="AA30" s="5"/>
      <c r="AB30" s="5"/>
      <c r="AC30" s="5"/>
      <c r="AE30" s="4"/>
      <c r="AF30" s="4"/>
      <c r="AG30" s="4"/>
      <c r="AH30" s="4"/>
      <c r="AI30" s="4"/>
      <c r="AJ30" s="4"/>
      <c r="AK30" s="4"/>
      <c r="AL30" s="4"/>
      <c r="AM30" s="4"/>
      <c r="AN30" s="4"/>
      <c r="AO30" s="4"/>
      <c r="AP30" s="4"/>
      <c r="AQ30" s="4"/>
      <c r="AR30" s="4"/>
      <c r="AS30" s="4"/>
      <c r="AT30" s="4"/>
      <c r="AU30" s="4"/>
      <c r="AV30" s="4"/>
      <c r="AW30" s="4"/>
      <c r="AX30" s="4"/>
      <c r="AY30" s="4"/>
      <c r="AZ30" s="4"/>
      <c r="BB30" s="4"/>
      <c r="BC30" s="4"/>
      <c r="BD30" s="4"/>
      <c r="BE30" s="4"/>
      <c r="BF30" s="4"/>
      <c r="BG30" s="4"/>
      <c r="BH30" s="4"/>
      <c r="BI30" s="4"/>
      <c r="BJ30" s="4"/>
      <c r="BK30" s="4"/>
      <c r="BL30" s="4"/>
      <c r="BM30" s="4"/>
      <c r="BN30" s="4"/>
      <c r="BO30" s="4"/>
      <c r="BP30" s="4"/>
      <c r="BQ30" s="4"/>
      <c r="BR30" s="4"/>
      <c r="BS30" s="4"/>
      <c r="BT30" s="4"/>
      <c r="BU30" s="4"/>
      <c r="BV30" s="4"/>
      <c r="BW30" s="4"/>
    </row>
    <row r="31" spans="1:75" ht="17" hidden="1" customHeight="1" x14ac:dyDescent="0.35">
      <c r="A31">
        <v>22</v>
      </c>
      <c r="B31" s="4"/>
      <c r="C31" s="4"/>
      <c r="D31" s="4"/>
      <c r="E31" s="6">
        <f t="shared" si="2"/>
        <v>0</v>
      </c>
      <c r="F31" s="4"/>
      <c r="G31" s="4"/>
      <c r="H31" s="5"/>
      <c r="I31" s="5"/>
      <c r="J31" s="5"/>
      <c r="K31" s="5"/>
      <c r="L31" s="5"/>
      <c r="M31" s="5"/>
      <c r="N31" s="5"/>
      <c r="O31" s="5"/>
      <c r="P31" s="5"/>
      <c r="Q31" s="5"/>
      <c r="R31" s="5"/>
      <c r="S31" s="5"/>
      <c r="T31" s="5"/>
      <c r="U31" s="5"/>
      <c r="V31" s="5"/>
      <c r="W31" s="5"/>
      <c r="X31" s="5"/>
      <c r="Y31" s="5"/>
      <c r="Z31" s="5"/>
      <c r="AA31" s="5"/>
      <c r="AB31" s="5"/>
      <c r="AC31" s="5"/>
      <c r="AE31" s="4"/>
      <c r="AF31" s="4"/>
      <c r="AG31" s="4"/>
      <c r="AH31" s="4"/>
      <c r="AI31" s="4"/>
      <c r="AJ31" s="4"/>
      <c r="AK31" s="4"/>
      <c r="AL31" s="4"/>
      <c r="AM31" s="4"/>
      <c r="AN31" s="4"/>
      <c r="AO31" s="4"/>
      <c r="AP31" s="4"/>
      <c r="AQ31" s="4"/>
      <c r="AR31" s="4"/>
      <c r="AS31" s="4"/>
      <c r="AT31" s="4"/>
      <c r="AU31" s="4"/>
      <c r="AV31" s="4"/>
      <c r="AW31" s="4"/>
      <c r="AX31" s="4"/>
      <c r="AY31" s="4"/>
      <c r="AZ31" s="4"/>
      <c r="BB31" s="4"/>
      <c r="BC31" s="4"/>
      <c r="BD31" s="4"/>
      <c r="BE31" s="4"/>
      <c r="BF31" s="4"/>
      <c r="BG31" s="4"/>
      <c r="BH31" s="4"/>
      <c r="BI31" s="4"/>
      <c r="BJ31" s="4"/>
      <c r="BK31" s="4"/>
      <c r="BL31" s="4"/>
      <c r="BM31" s="4"/>
      <c r="BN31" s="4"/>
      <c r="BO31" s="4"/>
      <c r="BP31" s="4"/>
      <c r="BQ31" s="4"/>
      <c r="BR31" s="4"/>
      <c r="BS31" s="4"/>
      <c r="BT31" s="4"/>
      <c r="BU31" s="4"/>
      <c r="BV31" s="4"/>
      <c r="BW31" s="4"/>
    </row>
    <row r="32" spans="1:75" ht="17" hidden="1" customHeight="1" x14ac:dyDescent="0.35">
      <c r="A32">
        <v>23</v>
      </c>
      <c r="B32" s="4"/>
      <c r="C32" s="4"/>
      <c r="D32" s="4"/>
      <c r="E32" s="6">
        <f t="shared" si="2"/>
        <v>0</v>
      </c>
      <c r="F32" s="4"/>
      <c r="G32" s="4"/>
      <c r="H32" s="5"/>
      <c r="I32" s="5"/>
      <c r="J32" s="5"/>
      <c r="K32" s="5"/>
      <c r="L32" s="5"/>
      <c r="M32" s="5"/>
      <c r="N32" s="5"/>
      <c r="O32" s="5"/>
      <c r="P32" s="5"/>
      <c r="Q32" s="5"/>
      <c r="R32" s="5"/>
      <c r="S32" s="5"/>
      <c r="T32" s="5"/>
      <c r="U32" s="5"/>
      <c r="V32" s="5"/>
      <c r="W32" s="5"/>
      <c r="X32" s="5"/>
      <c r="Y32" s="5"/>
      <c r="Z32" s="5"/>
      <c r="AA32" s="5"/>
      <c r="AB32" s="5"/>
      <c r="AC32" s="5"/>
      <c r="AE32" s="4"/>
      <c r="AF32" s="4"/>
      <c r="AG32" s="4"/>
      <c r="AH32" s="4"/>
      <c r="AI32" s="4"/>
      <c r="AJ32" s="4"/>
      <c r="AK32" s="4"/>
      <c r="AL32" s="4"/>
      <c r="AM32" s="4"/>
      <c r="AN32" s="4"/>
      <c r="AO32" s="4"/>
      <c r="AP32" s="4"/>
      <c r="AQ32" s="4"/>
      <c r="AR32" s="4"/>
      <c r="AS32" s="4"/>
      <c r="AT32" s="4"/>
      <c r="AU32" s="4"/>
      <c r="AV32" s="4"/>
      <c r="AW32" s="4"/>
      <c r="AX32" s="4"/>
      <c r="AY32" s="4"/>
      <c r="AZ32" s="4"/>
      <c r="BB32" s="4"/>
      <c r="BC32" s="4"/>
      <c r="BD32" s="4"/>
      <c r="BE32" s="4"/>
      <c r="BF32" s="4"/>
      <c r="BG32" s="4"/>
      <c r="BH32" s="4"/>
      <c r="BI32" s="4"/>
      <c r="BJ32" s="4"/>
      <c r="BK32" s="4"/>
      <c r="BL32" s="4"/>
      <c r="BM32" s="4"/>
      <c r="BN32" s="4"/>
      <c r="BO32" s="4"/>
      <c r="BP32" s="4"/>
      <c r="BQ32" s="4"/>
      <c r="BR32" s="4"/>
      <c r="BS32" s="4"/>
      <c r="BT32" s="4"/>
      <c r="BU32" s="4"/>
      <c r="BV32" s="4"/>
      <c r="BW32" s="4"/>
    </row>
    <row r="33" spans="1:75" ht="17" hidden="1" customHeight="1" x14ac:dyDescent="0.35">
      <c r="A33">
        <v>24</v>
      </c>
      <c r="B33" s="4"/>
      <c r="C33" s="4"/>
      <c r="D33" s="4"/>
      <c r="E33" s="6">
        <f t="shared" si="2"/>
        <v>0</v>
      </c>
      <c r="F33" s="4"/>
      <c r="G33" s="4"/>
      <c r="H33" s="5"/>
      <c r="I33" s="5"/>
      <c r="J33" s="5"/>
      <c r="K33" s="5"/>
      <c r="L33" s="5"/>
      <c r="M33" s="5"/>
      <c r="N33" s="5"/>
      <c r="O33" s="5"/>
      <c r="P33" s="5"/>
      <c r="Q33" s="5"/>
      <c r="R33" s="5"/>
      <c r="S33" s="5"/>
      <c r="T33" s="5"/>
      <c r="U33" s="5"/>
      <c r="V33" s="5"/>
      <c r="W33" s="5"/>
      <c r="X33" s="5"/>
      <c r="Y33" s="5"/>
      <c r="Z33" s="5"/>
      <c r="AA33" s="5"/>
      <c r="AB33" s="5"/>
      <c r="AC33" s="5"/>
      <c r="AE33" s="4" t="str">
        <f t="shared" ref="AE33:AT34" si="13">IF(H33=0,"","*")</f>
        <v/>
      </c>
      <c r="AF33" s="4" t="str">
        <f t="shared" si="13"/>
        <v/>
      </c>
      <c r="AG33" s="4" t="str">
        <f t="shared" si="13"/>
        <v/>
      </c>
      <c r="AH33" s="4" t="str">
        <f t="shared" si="13"/>
        <v/>
      </c>
      <c r="AI33" s="4" t="str">
        <f t="shared" si="13"/>
        <v/>
      </c>
      <c r="AJ33" s="4" t="str">
        <f t="shared" si="13"/>
        <v/>
      </c>
      <c r="AK33" s="4" t="str">
        <f t="shared" si="13"/>
        <v/>
      </c>
      <c r="AL33" s="4" t="str">
        <f t="shared" si="13"/>
        <v/>
      </c>
      <c r="AM33" s="4" t="str">
        <f t="shared" si="13"/>
        <v/>
      </c>
      <c r="AN33" s="4" t="str">
        <f t="shared" si="13"/>
        <v/>
      </c>
      <c r="AO33" s="4" t="str">
        <f t="shared" si="13"/>
        <v/>
      </c>
      <c r="AP33" s="4" t="str">
        <f t="shared" si="13"/>
        <v/>
      </c>
      <c r="AQ33" s="4" t="str">
        <f t="shared" si="13"/>
        <v/>
      </c>
      <c r="AR33" s="4" t="str">
        <f t="shared" si="13"/>
        <v/>
      </c>
      <c r="AS33" s="4" t="str">
        <f t="shared" si="13"/>
        <v/>
      </c>
      <c r="AT33" s="4" t="str">
        <f t="shared" si="13"/>
        <v/>
      </c>
      <c r="AU33" s="4" t="str">
        <f t="shared" ref="AO33:AW34" si="14">IF(X33=0,"","*")</f>
        <v/>
      </c>
      <c r="AV33" s="4" t="str">
        <f t="shared" si="14"/>
        <v/>
      </c>
      <c r="AW33" s="4" t="str">
        <f t="shared" si="14"/>
        <v/>
      </c>
      <c r="AX33" s="4"/>
      <c r="AY33" s="4" t="str">
        <f>IF(AB33=0,"","*")</f>
        <v/>
      </c>
      <c r="AZ33" s="4" t="str">
        <f t="shared" ref="AZ33:AZ34" si="15">IF(AC33=0,"","*")</f>
        <v/>
      </c>
      <c r="BB33" s="4" t="str">
        <f t="shared" ref="BB33:BQ34" si="16">IF(H33=0,"","*")</f>
        <v/>
      </c>
      <c r="BC33" s="4" t="str">
        <f t="shared" si="16"/>
        <v/>
      </c>
      <c r="BD33" s="4" t="str">
        <f t="shared" si="16"/>
        <v/>
      </c>
      <c r="BE33" s="4" t="str">
        <f t="shared" si="16"/>
        <v/>
      </c>
      <c r="BF33" s="4" t="str">
        <f t="shared" si="16"/>
        <v/>
      </c>
      <c r="BG33" s="4" t="str">
        <f t="shared" si="16"/>
        <v/>
      </c>
      <c r="BH33" s="4" t="str">
        <f t="shared" si="16"/>
        <v/>
      </c>
      <c r="BI33" s="4" t="str">
        <f t="shared" si="16"/>
        <v/>
      </c>
      <c r="BJ33" s="4" t="str">
        <f t="shared" si="16"/>
        <v/>
      </c>
      <c r="BK33" s="4" t="str">
        <f t="shared" si="16"/>
        <v/>
      </c>
      <c r="BL33" s="4" t="str">
        <f t="shared" si="16"/>
        <v/>
      </c>
      <c r="BM33" s="4" t="str">
        <f t="shared" si="16"/>
        <v/>
      </c>
      <c r="BN33" s="4" t="str">
        <f t="shared" si="16"/>
        <v/>
      </c>
      <c r="BO33" s="4" t="str">
        <f t="shared" si="16"/>
        <v/>
      </c>
      <c r="BP33" s="4" t="str">
        <f t="shared" si="16"/>
        <v/>
      </c>
      <c r="BQ33" s="4" t="str">
        <f t="shared" si="16"/>
        <v/>
      </c>
      <c r="BR33" s="4" t="str">
        <f t="shared" ref="BL33:BT34" si="17">IF(X33=0,"","*")</f>
        <v/>
      </c>
      <c r="BS33" s="4" t="str">
        <f t="shared" si="17"/>
        <v/>
      </c>
      <c r="BT33" s="4" t="str">
        <f t="shared" si="17"/>
        <v/>
      </c>
      <c r="BU33" s="4"/>
      <c r="BV33" s="4" t="str">
        <f>IF(AB33=0,"","*")</f>
        <v/>
      </c>
      <c r="BW33" s="4" t="str">
        <f t="shared" ref="BW33:BW34" si="18">IF(AC33=0,"","*")</f>
        <v/>
      </c>
    </row>
    <row r="34" spans="1:75" ht="17" hidden="1" customHeight="1" x14ac:dyDescent="0.35">
      <c r="A34">
        <v>25</v>
      </c>
      <c r="B34" s="4"/>
      <c r="C34" s="4"/>
      <c r="D34" s="4"/>
      <c r="E34" s="6">
        <f t="shared" si="2"/>
        <v>0</v>
      </c>
      <c r="F34" s="4"/>
      <c r="G34" s="4"/>
      <c r="H34" s="5"/>
      <c r="I34" s="5"/>
      <c r="J34" s="5"/>
      <c r="K34" s="5"/>
      <c r="L34" s="5"/>
      <c r="M34" s="5"/>
      <c r="N34" s="5"/>
      <c r="O34" s="5"/>
      <c r="P34" s="5"/>
      <c r="Q34" s="5"/>
      <c r="R34" s="5"/>
      <c r="S34" s="5"/>
      <c r="T34" s="5"/>
      <c r="U34" s="5"/>
      <c r="V34" s="5"/>
      <c r="W34" s="5"/>
      <c r="X34" s="5"/>
      <c r="Y34" s="5"/>
      <c r="Z34" s="5"/>
      <c r="AA34" s="5"/>
      <c r="AB34" s="5"/>
      <c r="AC34" s="5"/>
      <c r="AE34" s="4" t="str">
        <f t="shared" si="13"/>
        <v/>
      </c>
      <c r="AF34" s="4" t="str">
        <f t="shared" si="13"/>
        <v/>
      </c>
      <c r="AG34" s="4" t="str">
        <f t="shared" si="13"/>
        <v/>
      </c>
      <c r="AH34" s="4" t="str">
        <f t="shared" si="13"/>
        <v/>
      </c>
      <c r="AI34" s="4" t="str">
        <f t="shared" si="13"/>
        <v/>
      </c>
      <c r="AJ34" s="4" t="str">
        <f t="shared" si="13"/>
        <v/>
      </c>
      <c r="AK34" s="4" t="str">
        <f t="shared" si="13"/>
        <v/>
      </c>
      <c r="AL34" s="4" t="str">
        <f t="shared" si="13"/>
        <v/>
      </c>
      <c r="AM34" s="4" t="str">
        <f t="shared" si="13"/>
        <v/>
      </c>
      <c r="AN34" s="4" t="str">
        <f t="shared" si="13"/>
        <v/>
      </c>
      <c r="AO34" s="4" t="str">
        <f t="shared" si="14"/>
        <v/>
      </c>
      <c r="AP34" s="4" t="str">
        <f t="shared" si="14"/>
        <v/>
      </c>
      <c r="AQ34" s="4" t="str">
        <f t="shared" si="14"/>
        <v/>
      </c>
      <c r="AR34" s="4" t="str">
        <f t="shared" si="14"/>
        <v/>
      </c>
      <c r="AS34" s="4" t="str">
        <f t="shared" si="14"/>
        <v/>
      </c>
      <c r="AT34" s="4" t="str">
        <f t="shared" si="14"/>
        <v/>
      </c>
      <c r="AU34" s="4" t="str">
        <f t="shared" si="14"/>
        <v/>
      </c>
      <c r="AV34" s="4" t="str">
        <f t="shared" si="14"/>
        <v/>
      </c>
      <c r="AW34" s="4" t="str">
        <f t="shared" si="14"/>
        <v/>
      </c>
      <c r="AX34" s="4"/>
      <c r="AY34" s="4" t="str">
        <f>IF(AB34=0,"","*")</f>
        <v/>
      </c>
      <c r="AZ34" s="4" t="str">
        <f t="shared" si="15"/>
        <v/>
      </c>
      <c r="BB34" s="4" t="str">
        <f t="shared" si="16"/>
        <v/>
      </c>
      <c r="BC34" s="4" t="str">
        <f t="shared" si="16"/>
        <v/>
      </c>
      <c r="BD34" s="4" t="str">
        <f t="shared" si="16"/>
        <v/>
      </c>
      <c r="BE34" s="4" t="str">
        <f t="shared" si="16"/>
        <v/>
      </c>
      <c r="BF34" s="4" t="str">
        <f t="shared" si="16"/>
        <v/>
      </c>
      <c r="BG34" s="4" t="str">
        <f t="shared" si="16"/>
        <v/>
      </c>
      <c r="BH34" s="4" t="str">
        <f t="shared" si="16"/>
        <v/>
      </c>
      <c r="BI34" s="4" t="str">
        <f t="shared" si="16"/>
        <v/>
      </c>
      <c r="BJ34" s="4" t="str">
        <f t="shared" si="16"/>
        <v/>
      </c>
      <c r="BK34" s="4" t="str">
        <f t="shared" si="16"/>
        <v/>
      </c>
      <c r="BL34" s="4" t="str">
        <f t="shared" si="17"/>
        <v/>
      </c>
      <c r="BM34" s="4" t="str">
        <f t="shared" si="17"/>
        <v/>
      </c>
      <c r="BN34" s="4" t="str">
        <f t="shared" si="17"/>
        <v/>
      </c>
      <c r="BO34" s="4" t="str">
        <f t="shared" si="17"/>
        <v/>
      </c>
      <c r="BP34" s="4" t="str">
        <f t="shared" si="17"/>
        <v/>
      </c>
      <c r="BQ34" s="4" t="str">
        <f t="shared" si="17"/>
        <v/>
      </c>
      <c r="BR34" s="4" t="str">
        <f t="shared" si="17"/>
        <v/>
      </c>
      <c r="BS34" s="4" t="str">
        <f t="shared" si="17"/>
        <v/>
      </c>
      <c r="BT34" s="4" t="str">
        <f t="shared" si="17"/>
        <v/>
      </c>
      <c r="BU34" s="4"/>
      <c r="BV34" s="4" t="str">
        <f>IF(AB34=0,"","*")</f>
        <v/>
      </c>
      <c r="BW34" s="4" t="str">
        <f t="shared" si="18"/>
        <v/>
      </c>
    </row>
    <row r="35" spans="1:75" x14ac:dyDescent="0.35">
      <c r="B35" s="114" t="s">
        <v>1415</v>
      </c>
      <c r="C35" s="114"/>
      <c r="D35" s="114"/>
      <c r="E35" s="114"/>
      <c r="F35" s="114"/>
      <c r="G35" s="114"/>
    </row>
    <row r="36" spans="1:75" ht="17" customHeight="1" x14ac:dyDescent="0.35">
      <c r="A36" t="s">
        <v>107</v>
      </c>
      <c r="B36" s="4"/>
      <c r="C36" s="4"/>
      <c r="D36" s="4"/>
      <c r="E36" s="6">
        <f t="shared" ref="E36:E53" si="19">_xlfn.XLOOKUP($C$2,$R$9:$AC$9,R36:AC36)</f>
        <v>0</v>
      </c>
      <c r="F36" s="4"/>
      <c r="G36" s="4"/>
      <c r="H36" s="5"/>
      <c r="I36" s="5"/>
      <c r="J36" s="5"/>
      <c r="K36" s="5"/>
      <c r="L36" s="5"/>
      <c r="M36" s="5"/>
      <c r="N36" s="5"/>
      <c r="O36" s="5"/>
      <c r="P36" s="5"/>
      <c r="Q36" s="29"/>
      <c r="R36" s="29"/>
      <c r="S36" s="29"/>
      <c r="T36" s="29"/>
      <c r="U36" s="29"/>
      <c r="V36" s="5"/>
      <c r="W36" s="5"/>
      <c r="X36" s="29"/>
      <c r="Y36" s="29"/>
      <c r="Z36" s="5"/>
      <c r="AA36" s="5"/>
      <c r="AB36" s="5"/>
      <c r="AC36" s="5"/>
      <c r="AE36" s="4" t="str">
        <f t="shared" ref="AE36:AT51" si="20">IF(H36=0,"","*")</f>
        <v/>
      </c>
      <c r="AF36" s="4" t="str">
        <f t="shared" si="20"/>
        <v/>
      </c>
      <c r="AG36" s="4" t="str">
        <f t="shared" si="20"/>
        <v/>
      </c>
      <c r="AH36" s="4" t="str">
        <f t="shared" si="20"/>
        <v/>
      </c>
      <c r="AI36" s="4" t="str">
        <f t="shared" si="20"/>
        <v/>
      </c>
      <c r="AJ36" s="4" t="str">
        <f t="shared" si="20"/>
        <v/>
      </c>
      <c r="AK36" s="4" t="str">
        <f t="shared" si="20"/>
        <v/>
      </c>
      <c r="AL36" s="4" t="str">
        <f t="shared" si="20"/>
        <v/>
      </c>
      <c r="AM36" s="4" t="str">
        <f t="shared" si="20"/>
        <v/>
      </c>
      <c r="AN36" s="4" t="str">
        <f t="shared" si="20"/>
        <v/>
      </c>
      <c r="AO36" s="4" t="str">
        <f t="shared" si="20"/>
        <v/>
      </c>
      <c r="AP36" s="4" t="str">
        <f t="shared" si="20"/>
        <v/>
      </c>
      <c r="AQ36" s="4" t="str">
        <f t="shared" si="20"/>
        <v/>
      </c>
      <c r="AR36" s="4" t="str">
        <f t="shared" si="20"/>
        <v/>
      </c>
      <c r="AS36" s="4" t="str">
        <f t="shared" si="20"/>
        <v/>
      </c>
      <c r="AT36" s="4" t="str">
        <f t="shared" si="20"/>
        <v/>
      </c>
      <c r="AU36" s="4" t="str">
        <f t="shared" ref="AU36:AZ51" si="21">IF(X36=0,"","*")</f>
        <v/>
      </c>
      <c r="AV36" s="4" t="str">
        <f t="shared" si="21"/>
        <v/>
      </c>
      <c r="AW36" s="4" t="str">
        <f t="shared" si="21"/>
        <v/>
      </c>
      <c r="AX36" s="4" t="str">
        <f t="shared" si="21"/>
        <v/>
      </c>
      <c r="AY36" s="4" t="str">
        <f t="shared" si="21"/>
        <v/>
      </c>
      <c r="AZ36" s="4" t="str">
        <f t="shared" si="21"/>
        <v/>
      </c>
      <c r="BB36" s="4" t="str">
        <f t="shared" ref="BB36:BQ51" si="22">IF(H36=0,"","*")</f>
        <v/>
      </c>
      <c r="BC36" s="4" t="str">
        <f t="shared" si="22"/>
        <v/>
      </c>
      <c r="BD36" s="4" t="str">
        <f t="shared" si="22"/>
        <v/>
      </c>
      <c r="BE36" s="4" t="str">
        <f t="shared" si="22"/>
        <v/>
      </c>
      <c r="BF36" s="4" t="str">
        <f t="shared" si="22"/>
        <v/>
      </c>
      <c r="BG36" s="4" t="str">
        <f t="shared" si="22"/>
        <v/>
      </c>
      <c r="BH36" s="4" t="str">
        <f t="shared" si="22"/>
        <v/>
      </c>
      <c r="BI36" s="4" t="str">
        <f t="shared" si="22"/>
        <v/>
      </c>
      <c r="BJ36" s="4" t="str">
        <f t="shared" si="22"/>
        <v/>
      </c>
      <c r="BK36" s="4" t="str">
        <f t="shared" si="22"/>
        <v/>
      </c>
      <c r="BL36" s="4" t="str">
        <f t="shared" si="22"/>
        <v/>
      </c>
      <c r="BM36" s="4" t="str">
        <f t="shared" si="22"/>
        <v/>
      </c>
      <c r="BN36" s="4" t="str">
        <f t="shared" si="22"/>
        <v/>
      </c>
      <c r="BO36" s="4" t="str">
        <f t="shared" si="22"/>
        <v/>
      </c>
      <c r="BP36" s="4" t="str">
        <f t="shared" si="22"/>
        <v/>
      </c>
      <c r="BQ36" s="4" t="str">
        <f t="shared" si="22"/>
        <v/>
      </c>
      <c r="BR36" s="4" t="str">
        <f t="shared" ref="BR36:BT53" si="23">IF(X36=0,"","*")</f>
        <v/>
      </c>
      <c r="BS36" s="4" t="str">
        <f t="shared" si="23"/>
        <v/>
      </c>
      <c r="BT36" s="4" t="str">
        <f t="shared" si="23"/>
        <v/>
      </c>
      <c r="BU36" s="4"/>
      <c r="BV36" s="4" t="str">
        <f t="shared" ref="BV36:BW53" si="24">IF(AB36=0,"","*")</f>
        <v/>
      </c>
      <c r="BW36" s="4" t="str">
        <f t="shared" si="24"/>
        <v/>
      </c>
    </row>
    <row r="37" spans="1:75" ht="17" hidden="1" customHeight="1" x14ac:dyDescent="0.35">
      <c r="A37" t="s">
        <v>116</v>
      </c>
      <c r="B37" s="4"/>
      <c r="C37" s="4"/>
      <c r="D37" s="4"/>
      <c r="E37" s="6">
        <f t="shared" si="19"/>
        <v>0</v>
      </c>
      <c r="F37" s="4"/>
      <c r="G37" s="4"/>
      <c r="H37" s="5"/>
      <c r="I37" s="5"/>
      <c r="J37" s="5"/>
      <c r="K37" s="5"/>
      <c r="L37" s="5"/>
      <c r="M37" s="5"/>
      <c r="N37" s="5"/>
      <c r="O37" s="5"/>
      <c r="P37" s="5"/>
      <c r="Q37" s="29"/>
      <c r="R37" s="29"/>
      <c r="S37" s="29"/>
      <c r="T37" s="29"/>
      <c r="U37" s="29"/>
      <c r="V37" s="29"/>
      <c r="W37" s="29"/>
      <c r="X37" s="29"/>
      <c r="Y37" s="29"/>
      <c r="Z37" s="5"/>
      <c r="AA37" s="5"/>
      <c r="AB37" s="5"/>
      <c r="AC37" s="5"/>
      <c r="AE37" s="4" t="str">
        <f t="shared" si="20"/>
        <v/>
      </c>
      <c r="AF37" s="4" t="str">
        <f t="shared" si="20"/>
        <v/>
      </c>
      <c r="AG37" s="4" t="str">
        <f t="shared" si="20"/>
        <v/>
      </c>
      <c r="AH37" s="4" t="str">
        <f t="shared" si="20"/>
        <v/>
      </c>
      <c r="AI37" s="4" t="str">
        <f t="shared" si="20"/>
        <v/>
      </c>
      <c r="AJ37" s="4" t="str">
        <f t="shared" si="20"/>
        <v/>
      </c>
      <c r="AK37" s="4" t="str">
        <f t="shared" si="20"/>
        <v/>
      </c>
      <c r="AL37" s="4" t="str">
        <f t="shared" si="20"/>
        <v/>
      </c>
      <c r="AM37" s="4" t="str">
        <f t="shared" si="20"/>
        <v/>
      </c>
      <c r="AN37" s="4" t="str">
        <f t="shared" si="20"/>
        <v/>
      </c>
      <c r="AO37" s="4" t="str">
        <f t="shared" si="20"/>
        <v/>
      </c>
      <c r="AP37" s="4" t="str">
        <f t="shared" si="20"/>
        <v/>
      </c>
      <c r="AQ37" s="4" t="str">
        <f t="shared" si="20"/>
        <v/>
      </c>
      <c r="AR37" s="4" t="str">
        <f t="shared" si="20"/>
        <v/>
      </c>
      <c r="AS37" s="4" t="str">
        <f t="shared" si="20"/>
        <v/>
      </c>
      <c r="AT37" s="4" t="str">
        <f t="shared" si="20"/>
        <v/>
      </c>
      <c r="AU37" s="4" t="str">
        <f t="shared" si="21"/>
        <v/>
      </c>
      <c r="AV37" s="4" t="str">
        <f t="shared" si="21"/>
        <v/>
      </c>
      <c r="AW37" s="4" t="str">
        <f t="shared" si="21"/>
        <v/>
      </c>
      <c r="AX37" s="4" t="str">
        <f t="shared" si="21"/>
        <v/>
      </c>
      <c r="AY37" s="4" t="str">
        <f t="shared" si="21"/>
        <v/>
      </c>
      <c r="AZ37" s="4" t="str">
        <f t="shared" si="21"/>
        <v/>
      </c>
      <c r="BB37" s="4" t="str">
        <f t="shared" si="22"/>
        <v/>
      </c>
      <c r="BC37" s="4" t="str">
        <f t="shared" si="22"/>
        <v/>
      </c>
      <c r="BD37" s="4" t="str">
        <f t="shared" si="22"/>
        <v/>
      </c>
      <c r="BE37" s="4" t="str">
        <f t="shared" si="22"/>
        <v/>
      </c>
      <c r="BF37" s="4" t="str">
        <f t="shared" si="22"/>
        <v/>
      </c>
      <c r="BG37" s="4" t="str">
        <f t="shared" si="22"/>
        <v/>
      </c>
      <c r="BH37" s="4" t="str">
        <f t="shared" si="22"/>
        <v/>
      </c>
      <c r="BI37" s="4" t="str">
        <f t="shared" si="22"/>
        <v/>
      </c>
      <c r="BJ37" s="4" t="str">
        <f t="shared" si="22"/>
        <v/>
      </c>
      <c r="BK37" s="4" t="str">
        <f t="shared" si="22"/>
        <v/>
      </c>
      <c r="BL37" s="4" t="str">
        <f t="shared" si="22"/>
        <v/>
      </c>
      <c r="BM37" s="4" t="str">
        <f t="shared" si="22"/>
        <v/>
      </c>
      <c r="BN37" s="4" t="str">
        <f t="shared" si="22"/>
        <v/>
      </c>
      <c r="BO37" s="4" t="str">
        <f t="shared" si="22"/>
        <v/>
      </c>
      <c r="BP37" s="4" t="str">
        <f t="shared" si="22"/>
        <v/>
      </c>
      <c r="BQ37" s="4" t="str">
        <f t="shared" si="22"/>
        <v/>
      </c>
      <c r="BR37" s="4" t="str">
        <f t="shared" si="23"/>
        <v/>
      </c>
      <c r="BS37" s="4" t="str">
        <f t="shared" si="23"/>
        <v/>
      </c>
      <c r="BT37" s="4" t="str">
        <f t="shared" si="23"/>
        <v/>
      </c>
      <c r="BU37" s="4"/>
      <c r="BV37" s="4" t="str">
        <f t="shared" si="24"/>
        <v/>
      </c>
      <c r="BW37" s="4" t="str">
        <f t="shared" si="24"/>
        <v/>
      </c>
    </row>
    <row r="38" spans="1:75" ht="17" hidden="1" customHeight="1" x14ac:dyDescent="0.35">
      <c r="A38" t="s">
        <v>119</v>
      </c>
      <c r="B38" s="4"/>
      <c r="C38" s="4"/>
      <c r="D38" s="4"/>
      <c r="E38" s="6">
        <f t="shared" si="19"/>
        <v>0</v>
      </c>
      <c r="F38" s="4"/>
      <c r="G38" s="4"/>
      <c r="H38" s="5"/>
      <c r="I38" s="5"/>
      <c r="J38" s="5"/>
      <c r="K38" s="5"/>
      <c r="L38" s="5"/>
      <c r="M38" s="5"/>
      <c r="N38" s="5"/>
      <c r="O38" s="5"/>
      <c r="P38" s="5"/>
      <c r="Q38" s="29"/>
      <c r="R38" s="29"/>
      <c r="S38" s="29"/>
      <c r="T38" s="29"/>
      <c r="U38" s="29"/>
      <c r="V38" s="29"/>
      <c r="W38" s="29"/>
      <c r="X38" s="29"/>
      <c r="Y38" s="29"/>
      <c r="Z38" s="5"/>
      <c r="AA38" s="5"/>
      <c r="AB38" s="5"/>
      <c r="AC38" s="5"/>
      <c r="AE38" s="4" t="str">
        <f t="shared" si="20"/>
        <v/>
      </c>
      <c r="AF38" s="4" t="str">
        <f t="shared" si="20"/>
        <v/>
      </c>
      <c r="AG38" s="4" t="str">
        <f t="shared" si="20"/>
        <v/>
      </c>
      <c r="AH38" s="4" t="str">
        <f t="shared" si="20"/>
        <v/>
      </c>
      <c r="AI38" s="4" t="str">
        <f t="shared" si="20"/>
        <v/>
      </c>
      <c r="AJ38" s="4" t="str">
        <f t="shared" si="20"/>
        <v/>
      </c>
      <c r="AK38" s="4" t="str">
        <f t="shared" si="20"/>
        <v/>
      </c>
      <c r="AL38" s="4" t="str">
        <f t="shared" si="20"/>
        <v/>
      </c>
      <c r="AM38" s="4" t="str">
        <f t="shared" si="20"/>
        <v/>
      </c>
      <c r="AN38" s="4" t="str">
        <f t="shared" si="20"/>
        <v/>
      </c>
      <c r="AO38" s="4" t="str">
        <f t="shared" si="20"/>
        <v/>
      </c>
      <c r="AP38" s="4" t="str">
        <f t="shared" si="20"/>
        <v/>
      </c>
      <c r="AQ38" s="4" t="str">
        <f t="shared" si="20"/>
        <v/>
      </c>
      <c r="AR38" s="4" t="str">
        <f t="shared" si="20"/>
        <v/>
      </c>
      <c r="AS38" s="4" t="str">
        <f t="shared" si="20"/>
        <v/>
      </c>
      <c r="AT38" s="4" t="str">
        <f t="shared" si="20"/>
        <v/>
      </c>
      <c r="AU38" s="4" t="str">
        <f t="shared" si="21"/>
        <v/>
      </c>
      <c r="AV38" s="4" t="str">
        <f t="shared" si="21"/>
        <v/>
      </c>
      <c r="AW38" s="4" t="str">
        <f t="shared" si="21"/>
        <v/>
      </c>
      <c r="AX38" s="4" t="str">
        <f t="shared" si="21"/>
        <v/>
      </c>
      <c r="AY38" s="4" t="str">
        <f t="shared" si="21"/>
        <v/>
      </c>
      <c r="AZ38" s="4" t="str">
        <f t="shared" si="21"/>
        <v/>
      </c>
      <c r="BB38" s="4" t="str">
        <f t="shared" si="22"/>
        <v/>
      </c>
      <c r="BC38" s="4" t="str">
        <f t="shared" si="22"/>
        <v/>
      </c>
      <c r="BD38" s="4" t="str">
        <f t="shared" si="22"/>
        <v/>
      </c>
      <c r="BE38" s="4" t="str">
        <f t="shared" si="22"/>
        <v/>
      </c>
      <c r="BF38" s="4" t="str">
        <f t="shared" si="22"/>
        <v/>
      </c>
      <c r="BG38" s="4" t="str">
        <f t="shared" si="22"/>
        <v/>
      </c>
      <c r="BH38" s="4" t="str">
        <f t="shared" si="22"/>
        <v/>
      </c>
      <c r="BI38" s="4" t="str">
        <f t="shared" si="22"/>
        <v/>
      </c>
      <c r="BJ38" s="4" t="str">
        <f t="shared" si="22"/>
        <v/>
      </c>
      <c r="BK38" s="4" t="str">
        <f t="shared" si="22"/>
        <v/>
      </c>
      <c r="BL38" s="4" t="str">
        <f t="shared" si="22"/>
        <v/>
      </c>
      <c r="BM38" s="4" t="str">
        <f t="shared" si="22"/>
        <v/>
      </c>
      <c r="BN38" s="4" t="str">
        <f t="shared" si="22"/>
        <v/>
      </c>
      <c r="BO38" s="4" t="str">
        <f t="shared" si="22"/>
        <v/>
      </c>
      <c r="BP38" s="4" t="str">
        <f t="shared" si="22"/>
        <v/>
      </c>
      <c r="BQ38" s="4" t="str">
        <f t="shared" si="22"/>
        <v/>
      </c>
      <c r="BR38" s="4" t="str">
        <f t="shared" si="23"/>
        <v/>
      </c>
      <c r="BS38" s="4" t="str">
        <f t="shared" si="23"/>
        <v/>
      </c>
      <c r="BT38" s="4" t="str">
        <f t="shared" si="23"/>
        <v/>
      </c>
      <c r="BU38" s="4"/>
      <c r="BV38" s="4" t="str">
        <f t="shared" si="24"/>
        <v/>
      </c>
      <c r="BW38" s="4" t="str">
        <f t="shared" si="24"/>
        <v/>
      </c>
    </row>
    <row r="39" spans="1:75" ht="17" hidden="1" customHeight="1" x14ac:dyDescent="0.35">
      <c r="A39" t="s">
        <v>121</v>
      </c>
      <c r="B39" s="4"/>
      <c r="C39" s="4"/>
      <c r="D39" s="4"/>
      <c r="E39" s="6">
        <f t="shared" si="19"/>
        <v>0</v>
      </c>
      <c r="F39" s="4"/>
      <c r="G39" s="4"/>
      <c r="H39" s="5"/>
      <c r="I39" s="5"/>
      <c r="J39" s="5"/>
      <c r="K39" s="5"/>
      <c r="L39" s="5"/>
      <c r="M39" s="5"/>
      <c r="N39" s="5"/>
      <c r="O39" s="5"/>
      <c r="P39" s="5"/>
      <c r="Q39" s="29"/>
      <c r="R39" s="29"/>
      <c r="S39" s="29"/>
      <c r="T39" s="29"/>
      <c r="U39" s="29"/>
      <c r="V39" s="29"/>
      <c r="W39" s="29"/>
      <c r="X39" s="29"/>
      <c r="Y39" s="29"/>
      <c r="Z39" s="5"/>
      <c r="AA39" s="5"/>
      <c r="AB39" s="5"/>
      <c r="AC39" s="5"/>
      <c r="AE39" s="4" t="str">
        <f t="shared" si="20"/>
        <v/>
      </c>
      <c r="AF39" s="4" t="str">
        <f t="shared" si="20"/>
        <v/>
      </c>
      <c r="AG39" s="4" t="str">
        <f t="shared" si="20"/>
        <v/>
      </c>
      <c r="AH39" s="4" t="str">
        <f t="shared" si="20"/>
        <v/>
      </c>
      <c r="AI39" s="4" t="str">
        <f t="shared" si="20"/>
        <v/>
      </c>
      <c r="AJ39" s="4" t="str">
        <f t="shared" si="20"/>
        <v/>
      </c>
      <c r="AK39" s="4" t="str">
        <f t="shared" si="20"/>
        <v/>
      </c>
      <c r="AL39" s="4" t="str">
        <f t="shared" si="20"/>
        <v/>
      </c>
      <c r="AM39" s="4" t="str">
        <f t="shared" si="20"/>
        <v/>
      </c>
      <c r="AN39" s="4" t="str">
        <f t="shared" si="20"/>
        <v/>
      </c>
      <c r="AO39" s="4" t="str">
        <f t="shared" si="20"/>
        <v/>
      </c>
      <c r="AP39" s="4" t="str">
        <f t="shared" si="20"/>
        <v/>
      </c>
      <c r="AQ39" s="4" t="str">
        <f t="shared" si="20"/>
        <v/>
      </c>
      <c r="AR39" s="4" t="str">
        <f t="shared" si="20"/>
        <v/>
      </c>
      <c r="AS39" s="4" t="str">
        <f t="shared" si="20"/>
        <v/>
      </c>
      <c r="AT39" s="4" t="str">
        <f t="shared" si="20"/>
        <v/>
      </c>
      <c r="AU39" s="4" t="str">
        <f t="shared" si="21"/>
        <v/>
      </c>
      <c r="AV39" s="4" t="str">
        <f t="shared" si="21"/>
        <v/>
      </c>
      <c r="AW39" s="4" t="str">
        <f t="shared" si="21"/>
        <v/>
      </c>
      <c r="AX39" s="4" t="str">
        <f t="shared" si="21"/>
        <v/>
      </c>
      <c r="AY39" s="4" t="str">
        <f t="shared" si="21"/>
        <v/>
      </c>
      <c r="AZ39" s="4" t="str">
        <f t="shared" si="21"/>
        <v/>
      </c>
      <c r="BB39" s="4" t="str">
        <f t="shared" si="22"/>
        <v/>
      </c>
      <c r="BC39" s="4" t="str">
        <f t="shared" si="22"/>
        <v/>
      </c>
      <c r="BD39" s="4" t="str">
        <f t="shared" si="22"/>
        <v/>
      </c>
      <c r="BE39" s="4" t="str">
        <f t="shared" si="22"/>
        <v/>
      </c>
      <c r="BF39" s="4" t="str">
        <f t="shared" si="22"/>
        <v/>
      </c>
      <c r="BG39" s="4" t="str">
        <f t="shared" si="22"/>
        <v/>
      </c>
      <c r="BH39" s="4" t="str">
        <f t="shared" si="22"/>
        <v/>
      </c>
      <c r="BI39" s="4" t="str">
        <f t="shared" si="22"/>
        <v/>
      </c>
      <c r="BJ39" s="4" t="str">
        <f t="shared" si="22"/>
        <v/>
      </c>
      <c r="BK39" s="4" t="str">
        <f t="shared" si="22"/>
        <v/>
      </c>
      <c r="BL39" s="4" t="str">
        <f t="shared" si="22"/>
        <v/>
      </c>
      <c r="BM39" s="4" t="str">
        <f t="shared" si="22"/>
        <v/>
      </c>
      <c r="BN39" s="4" t="str">
        <f t="shared" si="22"/>
        <v/>
      </c>
      <c r="BO39" s="4" t="str">
        <f t="shared" si="22"/>
        <v/>
      </c>
      <c r="BP39" s="4" t="str">
        <f t="shared" si="22"/>
        <v/>
      </c>
      <c r="BQ39" s="4" t="str">
        <f t="shared" si="22"/>
        <v/>
      </c>
      <c r="BR39" s="4" t="str">
        <f t="shared" si="23"/>
        <v/>
      </c>
      <c r="BS39" s="4" t="str">
        <f t="shared" si="23"/>
        <v/>
      </c>
      <c r="BT39" s="4" t="str">
        <f t="shared" si="23"/>
        <v/>
      </c>
      <c r="BU39" s="4"/>
      <c r="BV39" s="4" t="str">
        <f t="shared" si="24"/>
        <v/>
      </c>
      <c r="BW39" s="4" t="str">
        <f t="shared" si="24"/>
        <v/>
      </c>
    </row>
    <row r="40" spans="1:75" ht="17" hidden="1" customHeight="1" x14ac:dyDescent="0.35">
      <c r="A40" t="s">
        <v>258</v>
      </c>
      <c r="B40" s="4"/>
      <c r="C40" s="4"/>
      <c r="D40" s="4"/>
      <c r="E40" s="6">
        <f t="shared" si="19"/>
        <v>0</v>
      </c>
      <c r="F40" s="4"/>
      <c r="G40" s="4"/>
      <c r="H40" s="5"/>
      <c r="I40" s="5"/>
      <c r="J40" s="5"/>
      <c r="K40" s="5"/>
      <c r="L40" s="5"/>
      <c r="M40" s="5"/>
      <c r="N40" s="5"/>
      <c r="O40" s="5"/>
      <c r="P40" s="5"/>
      <c r="Q40" s="29"/>
      <c r="R40" s="29"/>
      <c r="S40" s="29"/>
      <c r="T40" s="29"/>
      <c r="U40" s="29"/>
      <c r="V40" s="29"/>
      <c r="W40" s="29"/>
      <c r="X40" s="29"/>
      <c r="Y40" s="29"/>
      <c r="Z40" s="5"/>
      <c r="AA40" s="5"/>
      <c r="AB40" s="5"/>
      <c r="AC40" s="5"/>
      <c r="AE40" s="4" t="str">
        <f t="shared" si="20"/>
        <v/>
      </c>
      <c r="AF40" s="4" t="str">
        <f t="shared" si="20"/>
        <v/>
      </c>
      <c r="AG40" s="4" t="str">
        <f t="shared" si="20"/>
        <v/>
      </c>
      <c r="AH40" s="4" t="str">
        <f t="shared" si="20"/>
        <v/>
      </c>
      <c r="AI40" s="4" t="str">
        <f t="shared" si="20"/>
        <v/>
      </c>
      <c r="AJ40" s="4" t="str">
        <f t="shared" si="20"/>
        <v/>
      </c>
      <c r="AK40" s="4" t="str">
        <f t="shared" si="20"/>
        <v/>
      </c>
      <c r="AL40" s="4" t="str">
        <f t="shared" si="20"/>
        <v/>
      </c>
      <c r="AM40" s="4" t="str">
        <f t="shared" si="20"/>
        <v/>
      </c>
      <c r="AN40" s="4" t="str">
        <f t="shared" si="20"/>
        <v/>
      </c>
      <c r="AO40" s="4" t="str">
        <f t="shared" si="20"/>
        <v/>
      </c>
      <c r="AP40" s="4" t="str">
        <f t="shared" si="20"/>
        <v/>
      </c>
      <c r="AQ40" s="4" t="str">
        <f t="shared" si="20"/>
        <v/>
      </c>
      <c r="AR40" s="4" t="str">
        <f t="shared" si="20"/>
        <v/>
      </c>
      <c r="AS40" s="4" t="str">
        <f t="shared" si="20"/>
        <v/>
      </c>
      <c r="AT40" s="4" t="str">
        <f t="shared" si="20"/>
        <v/>
      </c>
      <c r="AU40" s="4" t="str">
        <f t="shared" si="21"/>
        <v/>
      </c>
      <c r="AV40" s="4" t="str">
        <f t="shared" si="21"/>
        <v/>
      </c>
      <c r="AW40" s="4" t="str">
        <f t="shared" si="21"/>
        <v/>
      </c>
      <c r="AX40" s="4" t="str">
        <f t="shared" si="21"/>
        <v/>
      </c>
      <c r="AY40" s="4" t="str">
        <f t="shared" si="21"/>
        <v/>
      </c>
      <c r="AZ40" s="4" t="str">
        <f t="shared" si="21"/>
        <v/>
      </c>
      <c r="BB40" s="4" t="str">
        <f t="shared" si="22"/>
        <v/>
      </c>
      <c r="BC40" s="4" t="str">
        <f t="shared" si="22"/>
        <v/>
      </c>
      <c r="BD40" s="4" t="str">
        <f t="shared" si="22"/>
        <v/>
      </c>
      <c r="BE40" s="4" t="str">
        <f t="shared" si="22"/>
        <v/>
      </c>
      <c r="BF40" s="4" t="str">
        <f t="shared" si="22"/>
        <v/>
      </c>
      <c r="BG40" s="4" t="str">
        <f t="shared" si="22"/>
        <v/>
      </c>
      <c r="BH40" s="4" t="str">
        <f t="shared" si="22"/>
        <v/>
      </c>
      <c r="BI40" s="4" t="str">
        <f t="shared" si="22"/>
        <v/>
      </c>
      <c r="BJ40" s="4" t="str">
        <f t="shared" si="22"/>
        <v/>
      </c>
      <c r="BK40" s="4" t="str">
        <f t="shared" si="22"/>
        <v/>
      </c>
      <c r="BL40" s="4" t="str">
        <f t="shared" si="22"/>
        <v/>
      </c>
      <c r="BM40" s="4" t="str">
        <f t="shared" si="22"/>
        <v/>
      </c>
      <c r="BN40" s="4" t="str">
        <f t="shared" si="22"/>
        <v/>
      </c>
      <c r="BO40" s="4" t="str">
        <f t="shared" si="22"/>
        <v/>
      </c>
      <c r="BP40" s="4" t="str">
        <f t="shared" si="22"/>
        <v/>
      </c>
      <c r="BQ40" s="4" t="str">
        <f t="shared" si="22"/>
        <v/>
      </c>
      <c r="BR40" s="4" t="str">
        <f t="shared" si="23"/>
        <v/>
      </c>
      <c r="BS40" s="4" t="str">
        <f t="shared" si="23"/>
        <v/>
      </c>
      <c r="BT40" s="4" t="str">
        <f t="shared" si="23"/>
        <v/>
      </c>
      <c r="BU40" s="4"/>
      <c r="BV40" s="4" t="str">
        <f t="shared" si="24"/>
        <v/>
      </c>
      <c r="BW40" s="4" t="str">
        <f t="shared" si="24"/>
        <v/>
      </c>
    </row>
    <row r="41" spans="1:75" ht="17" hidden="1" customHeight="1" x14ac:dyDescent="0.35">
      <c r="A41" t="s">
        <v>260</v>
      </c>
      <c r="B41" s="4"/>
      <c r="C41" s="4"/>
      <c r="D41" s="4"/>
      <c r="E41" s="6">
        <f t="shared" si="19"/>
        <v>0</v>
      </c>
      <c r="F41" s="4"/>
      <c r="G41" s="4"/>
      <c r="H41" s="5"/>
      <c r="I41" s="5"/>
      <c r="J41" s="5"/>
      <c r="K41" s="5"/>
      <c r="L41" s="5"/>
      <c r="M41" s="5"/>
      <c r="N41" s="5"/>
      <c r="O41" s="5"/>
      <c r="P41" s="5"/>
      <c r="Q41" s="29"/>
      <c r="R41" s="29"/>
      <c r="S41" s="29"/>
      <c r="T41" s="29"/>
      <c r="U41" s="29"/>
      <c r="V41" s="29"/>
      <c r="W41" s="29"/>
      <c r="X41" s="29"/>
      <c r="Y41" s="29"/>
      <c r="Z41" s="5"/>
      <c r="AA41" s="5"/>
      <c r="AB41" s="5"/>
      <c r="AC41" s="5"/>
      <c r="AE41" s="4" t="str">
        <f t="shared" si="20"/>
        <v/>
      </c>
      <c r="AF41" s="4" t="str">
        <f t="shared" si="20"/>
        <v/>
      </c>
      <c r="AG41" s="4" t="str">
        <f t="shared" si="20"/>
        <v/>
      </c>
      <c r="AH41" s="4" t="str">
        <f t="shared" si="20"/>
        <v/>
      </c>
      <c r="AI41" s="4" t="str">
        <f t="shared" si="20"/>
        <v/>
      </c>
      <c r="AJ41" s="4" t="str">
        <f t="shared" si="20"/>
        <v/>
      </c>
      <c r="AK41" s="4" t="str">
        <f t="shared" si="20"/>
        <v/>
      </c>
      <c r="AL41" s="4" t="str">
        <f t="shared" si="20"/>
        <v/>
      </c>
      <c r="AM41" s="4" t="str">
        <f t="shared" si="20"/>
        <v/>
      </c>
      <c r="AN41" s="4" t="str">
        <f t="shared" si="20"/>
        <v/>
      </c>
      <c r="AO41" s="4" t="str">
        <f t="shared" si="20"/>
        <v/>
      </c>
      <c r="AP41" s="4" t="str">
        <f t="shared" si="20"/>
        <v/>
      </c>
      <c r="AQ41" s="4" t="str">
        <f t="shared" si="20"/>
        <v/>
      </c>
      <c r="AR41" s="4" t="str">
        <f t="shared" si="20"/>
        <v/>
      </c>
      <c r="AS41" s="4" t="str">
        <f t="shared" si="20"/>
        <v/>
      </c>
      <c r="AT41" s="4" t="str">
        <f t="shared" si="20"/>
        <v/>
      </c>
      <c r="AU41" s="4" t="str">
        <f t="shared" si="21"/>
        <v/>
      </c>
      <c r="AV41" s="4" t="str">
        <f t="shared" si="21"/>
        <v/>
      </c>
      <c r="AW41" s="4" t="str">
        <f t="shared" si="21"/>
        <v/>
      </c>
      <c r="AX41" s="4" t="str">
        <f t="shared" si="21"/>
        <v/>
      </c>
      <c r="AY41" s="4" t="str">
        <f t="shared" si="21"/>
        <v/>
      </c>
      <c r="AZ41" s="4" t="str">
        <f t="shared" si="21"/>
        <v/>
      </c>
      <c r="BB41" s="4" t="str">
        <f t="shared" si="22"/>
        <v/>
      </c>
      <c r="BC41" s="4" t="str">
        <f t="shared" si="22"/>
        <v/>
      </c>
      <c r="BD41" s="4" t="str">
        <f t="shared" si="22"/>
        <v/>
      </c>
      <c r="BE41" s="4" t="str">
        <f t="shared" si="22"/>
        <v/>
      </c>
      <c r="BF41" s="4" t="str">
        <f t="shared" si="22"/>
        <v/>
      </c>
      <c r="BG41" s="4" t="str">
        <f t="shared" si="22"/>
        <v/>
      </c>
      <c r="BH41" s="4" t="str">
        <f t="shared" si="22"/>
        <v/>
      </c>
      <c r="BI41" s="4" t="str">
        <f t="shared" si="22"/>
        <v/>
      </c>
      <c r="BJ41" s="4" t="str">
        <f t="shared" si="22"/>
        <v/>
      </c>
      <c r="BK41" s="4" t="str">
        <f t="shared" si="22"/>
        <v/>
      </c>
      <c r="BL41" s="4" t="str">
        <f t="shared" si="22"/>
        <v/>
      </c>
      <c r="BM41" s="4" t="str">
        <f t="shared" si="22"/>
        <v/>
      </c>
      <c r="BN41" s="4" t="str">
        <f t="shared" si="22"/>
        <v/>
      </c>
      <c r="BO41" s="4" t="str">
        <f t="shared" si="22"/>
        <v/>
      </c>
      <c r="BP41" s="4" t="str">
        <f t="shared" si="22"/>
        <v/>
      </c>
      <c r="BQ41" s="4" t="str">
        <f t="shared" si="22"/>
        <v/>
      </c>
      <c r="BR41" s="4" t="str">
        <f t="shared" si="23"/>
        <v/>
      </c>
      <c r="BS41" s="4" t="str">
        <f t="shared" si="23"/>
        <v/>
      </c>
      <c r="BT41" s="4" t="str">
        <f t="shared" si="23"/>
        <v/>
      </c>
      <c r="BU41" s="4"/>
      <c r="BV41" s="4" t="str">
        <f t="shared" si="24"/>
        <v/>
      </c>
      <c r="BW41" s="4" t="str">
        <f t="shared" si="24"/>
        <v/>
      </c>
    </row>
    <row r="42" spans="1:75" ht="17" hidden="1" customHeight="1" x14ac:dyDescent="0.35">
      <c r="A42" t="s">
        <v>123</v>
      </c>
      <c r="B42" s="4"/>
      <c r="C42" s="4"/>
      <c r="D42" s="4"/>
      <c r="E42" s="6">
        <f t="shared" si="19"/>
        <v>0</v>
      </c>
      <c r="F42" s="4"/>
      <c r="G42" s="4"/>
      <c r="H42" s="5"/>
      <c r="I42" s="5"/>
      <c r="J42" s="5"/>
      <c r="K42" s="5"/>
      <c r="L42" s="5"/>
      <c r="M42" s="5"/>
      <c r="N42" s="5"/>
      <c r="O42" s="5"/>
      <c r="P42" s="5"/>
      <c r="Q42" s="29"/>
      <c r="R42" s="29"/>
      <c r="S42" s="29"/>
      <c r="T42" s="29"/>
      <c r="U42" s="29"/>
      <c r="V42" s="29"/>
      <c r="W42" s="29"/>
      <c r="X42" s="29"/>
      <c r="Y42" s="29"/>
      <c r="Z42" s="5"/>
      <c r="AA42" s="5"/>
      <c r="AB42" s="5"/>
      <c r="AC42" s="5"/>
      <c r="AE42" s="4" t="str">
        <f t="shared" si="20"/>
        <v/>
      </c>
      <c r="AF42" s="4" t="str">
        <f t="shared" si="20"/>
        <v/>
      </c>
      <c r="AG42" s="4" t="str">
        <f t="shared" si="20"/>
        <v/>
      </c>
      <c r="AH42" s="4" t="str">
        <f t="shared" si="20"/>
        <v/>
      </c>
      <c r="AI42" s="4" t="str">
        <f t="shared" si="20"/>
        <v/>
      </c>
      <c r="AJ42" s="4" t="str">
        <f t="shared" si="20"/>
        <v/>
      </c>
      <c r="AK42" s="4" t="str">
        <f t="shared" si="20"/>
        <v/>
      </c>
      <c r="AL42" s="4" t="str">
        <f t="shared" si="20"/>
        <v/>
      </c>
      <c r="AM42" s="4" t="str">
        <f t="shared" si="20"/>
        <v/>
      </c>
      <c r="AN42" s="4" t="str">
        <f t="shared" si="20"/>
        <v/>
      </c>
      <c r="AO42" s="4" t="str">
        <f t="shared" si="20"/>
        <v/>
      </c>
      <c r="AP42" s="4" t="str">
        <f t="shared" si="20"/>
        <v/>
      </c>
      <c r="AQ42" s="4" t="str">
        <f t="shared" si="20"/>
        <v/>
      </c>
      <c r="AR42" s="4" t="str">
        <f t="shared" si="20"/>
        <v/>
      </c>
      <c r="AS42" s="4" t="str">
        <f t="shared" si="20"/>
        <v/>
      </c>
      <c r="AT42" s="4" t="str">
        <f t="shared" si="20"/>
        <v/>
      </c>
      <c r="AU42" s="4" t="str">
        <f t="shared" si="21"/>
        <v/>
      </c>
      <c r="AV42" s="4" t="str">
        <f t="shared" si="21"/>
        <v/>
      </c>
      <c r="AW42" s="4" t="str">
        <f t="shared" si="21"/>
        <v/>
      </c>
      <c r="AX42" s="4" t="str">
        <f t="shared" si="21"/>
        <v/>
      </c>
      <c r="AY42" s="4" t="str">
        <f t="shared" si="21"/>
        <v/>
      </c>
      <c r="AZ42" s="4" t="str">
        <f t="shared" si="21"/>
        <v/>
      </c>
      <c r="BB42" s="4" t="str">
        <f t="shared" si="22"/>
        <v/>
      </c>
      <c r="BC42" s="4" t="str">
        <f t="shared" si="22"/>
        <v/>
      </c>
      <c r="BD42" s="4" t="str">
        <f t="shared" si="22"/>
        <v/>
      </c>
      <c r="BE42" s="4" t="str">
        <f t="shared" si="22"/>
        <v/>
      </c>
      <c r="BF42" s="4" t="str">
        <f t="shared" si="22"/>
        <v/>
      </c>
      <c r="BG42" s="4" t="str">
        <f t="shared" si="22"/>
        <v/>
      </c>
      <c r="BH42" s="4" t="str">
        <f t="shared" si="22"/>
        <v/>
      </c>
      <c r="BI42" s="4" t="str">
        <f t="shared" si="22"/>
        <v/>
      </c>
      <c r="BJ42" s="4" t="str">
        <f t="shared" si="22"/>
        <v/>
      </c>
      <c r="BK42" s="4" t="str">
        <f t="shared" si="22"/>
        <v/>
      </c>
      <c r="BL42" s="4" t="str">
        <f t="shared" si="22"/>
        <v/>
      </c>
      <c r="BM42" s="4" t="str">
        <f t="shared" si="22"/>
        <v/>
      </c>
      <c r="BN42" s="4" t="str">
        <f t="shared" si="22"/>
        <v/>
      </c>
      <c r="BO42" s="4" t="str">
        <f t="shared" si="22"/>
        <v/>
      </c>
      <c r="BP42" s="4" t="str">
        <f t="shared" si="22"/>
        <v/>
      </c>
      <c r="BQ42" s="4" t="str">
        <f t="shared" si="22"/>
        <v/>
      </c>
      <c r="BR42" s="4" t="str">
        <f t="shared" si="23"/>
        <v/>
      </c>
      <c r="BS42" s="4" t="str">
        <f t="shared" si="23"/>
        <v/>
      </c>
      <c r="BT42" s="4" t="str">
        <f t="shared" si="23"/>
        <v/>
      </c>
      <c r="BU42" s="4"/>
      <c r="BV42" s="4" t="str">
        <f t="shared" si="24"/>
        <v/>
      </c>
      <c r="BW42" s="4" t="str">
        <f t="shared" si="24"/>
        <v/>
      </c>
    </row>
    <row r="43" spans="1:75" ht="17" hidden="1" customHeight="1" x14ac:dyDescent="0.35">
      <c r="A43" t="s">
        <v>126</v>
      </c>
      <c r="B43" s="4"/>
      <c r="C43" s="4"/>
      <c r="D43" s="4"/>
      <c r="E43" s="6">
        <f t="shared" si="19"/>
        <v>0</v>
      </c>
      <c r="F43" s="4"/>
      <c r="G43" s="4"/>
      <c r="H43" s="5"/>
      <c r="I43" s="5"/>
      <c r="J43" s="5"/>
      <c r="K43" s="5"/>
      <c r="L43" s="5"/>
      <c r="M43" s="5"/>
      <c r="N43" s="5"/>
      <c r="O43" s="5"/>
      <c r="P43" s="5"/>
      <c r="Q43" s="29"/>
      <c r="R43" s="29"/>
      <c r="S43" s="29"/>
      <c r="T43" s="29"/>
      <c r="U43" s="29"/>
      <c r="V43" s="29"/>
      <c r="W43" s="29"/>
      <c r="X43" s="29"/>
      <c r="Y43" s="29"/>
      <c r="Z43" s="5"/>
      <c r="AA43" s="5"/>
      <c r="AB43" s="5"/>
      <c r="AC43" s="5"/>
      <c r="AE43" s="4" t="str">
        <f t="shared" si="20"/>
        <v/>
      </c>
      <c r="AF43" s="4" t="str">
        <f t="shared" si="20"/>
        <v/>
      </c>
      <c r="AG43" s="4" t="str">
        <f t="shared" si="20"/>
        <v/>
      </c>
      <c r="AH43" s="4" t="str">
        <f t="shared" si="20"/>
        <v/>
      </c>
      <c r="AI43" s="4" t="str">
        <f t="shared" si="20"/>
        <v/>
      </c>
      <c r="AJ43" s="4" t="str">
        <f t="shared" si="20"/>
        <v/>
      </c>
      <c r="AK43" s="4" t="str">
        <f t="shared" si="20"/>
        <v/>
      </c>
      <c r="AL43" s="4" t="str">
        <f t="shared" si="20"/>
        <v/>
      </c>
      <c r="AM43" s="4" t="str">
        <f t="shared" si="20"/>
        <v/>
      </c>
      <c r="AN43" s="4" t="str">
        <f t="shared" si="20"/>
        <v/>
      </c>
      <c r="AO43" s="4" t="str">
        <f t="shared" si="20"/>
        <v/>
      </c>
      <c r="AP43" s="4" t="str">
        <f t="shared" si="20"/>
        <v/>
      </c>
      <c r="AQ43" s="4" t="str">
        <f t="shared" si="20"/>
        <v/>
      </c>
      <c r="AR43" s="4" t="str">
        <f t="shared" si="20"/>
        <v/>
      </c>
      <c r="AS43" s="4" t="str">
        <f t="shared" si="20"/>
        <v/>
      </c>
      <c r="AT43" s="4" t="str">
        <f t="shared" si="20"/>
        <v/>
      </c>
      <c r="AU43" s="4" t="str">
        <f t="shared" si="21"/>
        <v/>
      </c>
      <c r="AV43" s="4" t="str">
        <f t="shared" si="21"/>
        <v/>
      </c>
      <c r="AW43" s="4" t="str">
        <f t="shared" si="21"/>
        <v/>
      </c>
      <c r="AX43" s="4" t="str">
        <f t="shared" si="21"/>
        <v/>
      </c>
      <c r="AY43" s="4" t="str">
        <f t="shared" si="21"/>
        <v/>
      </c>
      <c r="AZ43" s="4" t="str">
        <f t="shared" si="21"/>
        <v/>
      </c>
      <c r="BB43" s="4" t="str">
        <f t="shared" si="22"/>
        <v/>
      </c>
      <c r="BC43" s="4" t="str">
        <f t="shared" si="22"/>
        <v/>
      </c>
      <c r="BD43" s="4" t="str">
        <f t="shared" si="22"/>
        <v/>
      </c>
      <c r="BE43" s="4" t="str">
        <f t="shared" si="22"/>
        <v/>
      </c>
      <c r="BF43" s="4" t="str">
        <f t="shared" si="22"/>
        <v/>
      </c>
      <c r="BG43" s="4" t="str">
        <f t="shared" si="22"/>
        <v/>
      </c>
      <c r="BH43" s="4" t="str">
        <f t="shared" si="22"/>
        <v/>
      </c>
      <c r="BI43" s="4" t="str">
        <f t="shared" si="22"/>
        <v/>
      </c>
      <c r="BJ43" s="4" t="str">
        <f t="shared" si="22"/>
        <v/>
      </c>
      <c r="BK43" s="4" t="str">
        <f t="shared" si="22"/>
        <v/>
      </c>
      <c r="BL43" s="4" t="str">
        <f t="shared" si="22"/>
        <v/>
      </c>
      <c r="BM43" s="4" t="str">
        <f t="shared" si="22"/>
        <v/>
      </c>
      <c r="BN43" s="4" t="str">
        <f t="shared" si="22"/>
        <v/>
      </c>
      <c r="BO43" s="4" t="str">
        <f t="shared" si="22"/>
        <v/>
      </c>
      <c r="BP43" s="4" t="str">
        <f t="shared" si="22"/>
        <v/>
      </c>
      <c r="BQ43" s="4" t="str">
        <f t="shared" si="22"/>
        <v/>
      </c>
      <c r="BR43" s="4" t="str">
        <f t="shared" si="23"/>
        <v/>
      </c>
      <c r="BS43" s="4" t="str">
        <f t="shared" si="23"/>
        <v/>
      </c>
      <c r="BT43" s="4" t="str">
        <f t="shared" si="23"/>
        <v/>
      </c>
      <c r="BU43" s="4"/>
      <c r="BV43" s="4" t="str">
        <f t="shared" si="24"/>
        <v/>
      </c>
      <c r="BW43" s="4" t="str">
        <f t="shared" si="24"/>
        <v/>
      </c>
    </row>
    <row r="44" spans="1:75" ht="17" hidden="1" customHeight="1" x14ac:dyDescent="0.35">
      <c r="A44" t="s">
        <v>128</v>
      </c>
      <c r="B44" s="4"/>
      <c r="C44" s="4"/>
      <c r="D44" s="4"/>
      <c r="E44" s="6">
        <f t="shared" si="19"/>
        <v>0</v>
      </c>
      <c r="F44" s="4"/>
      <c r="G44" s="4"/>
      <c r="H44" s="5"/>
      <c r="I44" s="5"/>
      <c r="J44" s="5"/>
      <c r="K44" s="5"/>
      <c r="L44" s="5"/>
      <c r="M44" s="5"/>
      <c r="N44" s="5"/>
      <c r="O44" s="5"/>
      <c r="P44" s="5"/>
      <c r="Q44" s="29"/>
      <c r="R44" s="29"/>
      <c r="S44" s="29"/>
      <c r="T44" s="29"/>
      <c r="U44" s="29"/>
      <c r="V44" s="29"/>
      <c r="W44" s="29"/>
      <c r="X44" s="29"/>
      <c r="Y44" s="29"/>
      <c r="Z44" s="5"/>
      <c r="AA44" s="5"/>
      <c r="AB44" s="5"/>
      <c r="AC44" s="5"/>
      <c r="AE44" s="4" t="str">
        <f t="shared" si="20"/>
        <v/>
      </c>
      <c r="AF44" s="4" t="str">
        <f t="shared" si="20"/>
        <v/>
      </c>
      <c r="AG44" s="4" t="str">
        <f t="shared" si="20"/>
        <v/>
      </c>
      <c r="AH44" s="4" t="str">
        <f t="shared" si="20"/>
        <v/>
      </c>
      <c r="AI44" s="4" t="str">
        <f t="shared" si="20"/>
        <v/>
      </c>
      <c r="AJ44" s="4" t="str">
        <f t="shared" si="20"/>
        <v/>
      </c>
      <c r="AK44" s="4" t="str">
        <f t="shared" si="20"/>
        <v/>
      </c>
      <c r="AL44" s="4" t="str">
        <f t="shared" si="20"/>
        <v/>
      </c>
      <c r="AM44" s="4" t="str">
        <f t="shared" si="20"/>
        <v/>
      </c>
      <c r="AN44" s="4" t="str">
        <f t="shared" si="20"/>
        <v/>
      </c>
      <c r="AO44" s="4" t="str">
        <f t="shared" si="20"/>
        <v/>
      </c>
      <c r="AP44" s="4" t="str">
        <f t="shared" si="20"/>
        <v/>
      </c>
      <c r="AQ44" s="4" t="str">
        <f t="shared" si="20"/>
        <v/>
      </c>
      <c r="AR44" s="4" t="str">
        <f t="shared" si="20"/>
        <v/>
      </c>
      <c r="AS44" s="4" t="str">
        <f t="shared" si="20"/>
        <v/>
      </c>
      <c r="AT44" s="4" t="str">
        <f t="shared" si="20"/>
        <v/>
      </c>
      <c r="AU44" s="4" t="str">
        <f t="shared" si="21"/>
        <v/>
      </c>
      <c r="AV44" s="4" t="str">
        <f t="shared" si="21"/>
        <v/>
      </c>
      <c r="AW44" s="4" t="str">
        <f t="shared" si="21"/>
        <v/>
      </c>
      <c r="AX44" s="4" t="str">
        <f t="shared" si="21"/>
        <v/>
      </c>
      <c r="AY44" s="4" t="str">
        <f t="shared" si="21"/>
        <v/>
      </c>
      <c r="AZ44" s="4" t="str">
        <f t="shared" si="21"/>
        <v/>
      </c>
      <c r="BB44" s="4" t="str">
        <f t="shared" si="22"/>
        <v/>
      </c>
      <c r="BC44" s="4" t="str">
        <f t="shared" si="22"/>
        <v/>
      </c>
      <c r="BD44" s="4" t="str">
        <f t="shared" si="22"/>
        <v/>
      </c>
      <c r="BE44" s="4" t="str">
        <f t="shared" si="22"/>
        <v/>
      </c>
      <c r="BF44" s="4" t="str">
        <f t="shared" si="22"/>
        <v/>
      </c>
      <c r="BG44" s="4" t="str">
        <f t="shared" si="22"/>
        <v/>
      </c>
      <c r="BH44" s="4" t="str">
        <f t="shared" si="22"/>
        <v/>
      </c>
      <c r="BI44" s="4" t="str">
        <f t="shared" si="22"/>
        <v/>
      </c>
      <c r="BJ44" s="4" t="str">
        <f t="shared" si="22"/>
        <v/>
      </c>
      <c r="BK44" s="4" t="str">
        <f t="shared" si="22"/>
        <v/>
      </c>
      <c r="BL44" s="4" t="str">
        <f t="shared" si="22"/>
        <v/>
      </c>
      <c r="BM44" s="4" t="str">
        <f t="shared" si="22"/>
        <v/>
      </c>
      <c r="BN44" s="4" t="str">
        <f t="shared" si="22"/>
        <v/>
      </c>
      <c r="BO44" s="4" t="str">
        <f t="shared" si="22"/>
        <v/>
      </c>
      <c r="BP44" s="4" t="str">
        <f t="shared" si="22"/>
        <v/>
      </c>
      <c r="BQ44" s="4" t="str">
        <f t="shared" si="22"/>
        <v/>
      </c>
      <c r="BR44" s="4" t="str">
        <f t="shared" si="23"/>
        <v/>
      </c>
      <c r="BS44" s="4" t="str">
        <f t="shared" si="23"/>
        <v/>
      </c>
      <c r="BT44" s="4" t="str">
        <f t="shared" si="23"/>
        <v/>
      </c>
      <c r="BU44" s="4"/>
      <c r="BV44" s="4" t="str">
        <f t="shared" si="24"/>
        <v/>
      </c>
      <c r="BW44" s="4" t="str">
        <f t="shared" si="24"/>
        <v/>
      </c>
    </row>
    <row r="45" spans="1:75" ht="17" hidden="1" customHeight="1" x14ac:dyDescent="0.35">
      <c r="A45" t="s">
        <v>130</v>
      </c>
      <c r="B45" s="4"/>
      <c r="C45" s="4"/>
      <c r="D45" s="4"/>
      <c r="E45" s="6">
        <f t="shared" si="19"/>
        <v>0</v>
      </c>
      <c r="F45" s="4"/>
      <c r="G45" s="4"/>
      <c r="H45" s="5"/>
      <c r="I45" s="5"/>
      <c r="J45" s="5"/>
      <c r="K45" s="5"/>
      <c r="L45" s="5"/>
      <c r="M45" s="5"/>
      <c r="N45" s="5"/>
      <c r="O45" s="5"/>
      <c r="P45" s="5"/>
      <c r="Q45" s="5"/>
      <c r="R45" s="5"/>
      <c r="S45" s="5"/>
      <c r="T45" s="5"/>
      <c r="U45" s="5"/>
      <c r="V45" s="5"/>
      <c r="W45" s="5"/>
      <c r="X45" s="5"/>
      <c r="Y45" s="5"/>
      <c r="Z45" s="5"/>
      <c r="AA45" s="5"/>
      <c r="AB45" s="5"/>
      <c r="AC45" s="5"/>
      <c r="AE45" s="4" t="str">
        <f t="shared" si="20"/>
        <v/>
      </c>
      <c r="AF45" s="4" t="str">
        <f t="shared" si="20"/>
        <v/>
      </c>
      <c r="AG45" s="4" t="str">
        <f t="shared" si="20"/>
        <v/>
      </c>
      <c r="AH45" s="4" t="str">
        <f t="shared" si="20"/>
        <v/>
      </c>
      <c r="AI45" s="4" t="str">
        <f t="shared" si="20"/>
        <v/>
      </c>
      <c r="AJ45" s="4" t="str">
        <f t="shared" si="20"/>
        <v/>
      </c>
      <c r="AK45" s="4" t="str">
        <f t="shared" si="20"/>
        <v/>
      </c>
      <c r="AL45" s="4" t="str">
        <f t="shared" si="20"/>
        <v/>
      </c>
      <c r="AM45" s="4" t="str">
        <f t="shared" si="20"/>
        <v/>
      </c>
      <c r="AN45" s="4" t="str">
        <f t="shared" si="20"/>
        <v/>
      </c>
      <c r="AO45" s="4" t="str">
        <f t="shared" si="20"/>
        <v/>
      </c>
      <c r="AP45" s="4" t="str">
        <f t="shared" si="20"/>
        <v/>
      </c>
      <c r="AQ45" s="4" t="str">
        <f t="shared" si="20"/>
        <v/>
      </c>
      <c r="AR45" s="4" t="str">
        <f t="shared" si="20"/>
        <v/>
      </c>
      <c r="AS45" s="4" t="str">
        <f t="shared" si="20"/>
        <v/>
      </c>
      <c r="AT45" s="4" t="str">
        <f t="shared" si="20"/>
        <v/>
      </c>
      <c r="AU45" s="4" t="str">
        <f t="shared" si="21"/>
        <v/>
      </c>
      <c r="AV45" s="4" t="str">
        <f t="shared" si="21"/>
        <v/>
      </c>
      <c r="AW45" s="4" t="str">
        <f t="shared" si="21"/>
        <v/>
      </c>
      <c r="AX45" s="4" t="str">
        <f t="shared" si="21"/>
        <v/>
      </c>
      <c r="AY45" s="4" t="str">
        <f t="shared" si="21"/>
        <v/>
      </c>
      <c r="AZ45" s="4" t="str">
        <f t="shared" si="21"/>
        <v/>
      </c>
      <c r="BB45" s="4" t="str">
        <f t="shared" si="22"/>
        <v/>
      </c>
      <c r="BC45" s="4" t="str">
        <f t="shared" si="22"/>
        <v/>
      </c>
      <c r="BD45" s="4" t="str">
        <f t="shared" si="22"/>
        <v/>
      </c>
      <c r="BE45" s="4" t="str">
        <f t="shared" si="22"/>
        <v/>
      </c>
      <c r="BF45" s="4" t="str">
        <f t="shared" si="22"/>
        <v/>
      </c>
      <c r="BG45" s="4" t="str">
        <f t="shared" si="22"/>
        <v/>
      </c>
      <c r="BH45" s="4" t="str">
        <f t="shared" si="22"/>
        <v/>
      </c>
      <c r="BI45" s="4" t="str">
        <f t="shared" si="22"/>
        <v/>
      </c>
      <c r="BJ45" s="4" t="str">
        <f t="shared" si="22"/>
        <v/>
      </c>
      <c r="BK45" s="4" t="str">
        <f t="shared" si="22"/>
        <v/>
      </c>
      <c r="BL45" s="4" t="str">
        <f t="shared" si="22"/>
        <v/>
      </c>
      <c r="BM45" s="4" t="str">
        <f t="shared" si="22"/>
        <v/>
      </c>
      <c r="BN45" s="4" t="str">
        <f t="shared" si="22"/>
        <v/>
      </c>
      <c r="BO45" s="4" t="str">
        <f t="shared" si="22"/>
        <v/>
      </c>
      <c r="BP45" s="4" t="str">
        <f t="shared" si="22"/>
        <v/>
      </c>
      <c r="BQ45" s="4" t="str">
        <f t="shared" si="22"/>
        <v/>
      </c>
      <c r="BR45" s="4" t="str">
        <f t="shared" si="23"/>
        <v/>
      </c>
      <c r="BS45" s="4" t="str">
        <f t="shared" si="23"/>
        <v/>
      </c>
      <c r="BT45" s="4" t="str">
        <f t="shared" si="23"/>
        <v/>
      </c>
      <c r="BU45" s="4"/>
      <c r="BV45" s="4" t="str">
        <f t="shared" si="24"/>
        <v/>
      </c>
      <c r="BW45" s="4" t="str">
        <f t="shared" si="24"/>
        <v/>
      </c>
    </row>
    <row r="46" spans="1:75" ht="17" hidden="1" customHeight="1" x14ac:dyDescent="0.35">
      <c r="A46" t="s">
        <v>132</v>
      </c>
      <c r="B46" s="4"/>
      <c r="C46" s="4"/>
      <c r="D46" s="4"/>
      <c r="E46" s="6">
        <f t="shared" si="19"/>
        <v>0</v>
      </c>
      <c r="F46" s="4"/>
      <c r="G46" s="4"/>
      <c r="H46" s="5"/>
      <c r="I46" s="5"/>
      <c r="J46" s="5"/>
      <c r="K46" s="5"/>
      <c r="L46" s="5"/>
      <c r="M46" s="5"/>
      <c r="N46" s="5"/>
      <c r="O46" s="5"/>
      <c r="P46" s="5"/>
      <c r="Q46" s="5"/>
      <c r="R46" s="5"/>
      <c r="S46" s="5"/>
      <c r="T46" s="5"/>
      <c r="U46" s="5"/>
      <c r="V46" s="5"/>
      <c r="W46" s="5"/>
      <c r="X46" s="5"/>
      <c r="Y46" s="5"/>
      <c r="Z46" s="5"/>
      <c r="AA46" s="5"/>
      <c r="AB46" s="5"/>
      <c r="AC46" s="5"/>
      <c r="AE46" s="4" t="str">
        <f t="shared" si="20"/>
        <v/>
      </c>
      <c r="AF46" s="4" t="str">
        <f t="shared" si="20"/>
        <v/>
      </c>
      <c r="AG46" s="4" t="str">
        <f t="shared" si="20"/>
        <v/>
      </c>
      <c r="AH46" s="4" t="str">
        <f t="shared" si="20"/>
        <v/>
      </c>
      <c r="AI46" s="4" t="str">
        <f t="shared" si="20"/>
        <v/>
      </c>
      <c r="AJ46" s="4" t="str">
        <f t="shared" si="20"/>
        <v/>
      </c>
      <c r="AK46" s="4" t="str">
        <f t="shared" si="20"/>
        <v/>
      </c>
      <c r="AL46" s="4" t="str">
        <f t="shared" si="20"/>
        <v/>
      </c>
      <c r="AM46" s="4" t="str">
        <f t="shared" si="20"/>
        <v/>
      </c>
      <c r="AN46" s="4" t="str">
        <f t="shared" si="20"/>
        <v/>
      </c>
      <c r="AO46" s="4" t="str">
        <f t="shared" si="20"/>
        <v/>
      </c>
      <c r="AP46" s="4" t="str">
        <f t="shared" si="20"/>
        <v/>
      </c>
      <c r="AQ46" s="4" t="str">
        <f t="shared" si="20"/>
        <v/>
      </c>
      <c r="AR46" s="4" t="str">
        <f t="shared" si="20"/>
        <v/>
      </c>
      <c r="AS46" s="4" t="str">
        <f t="shared" si="20"/>
        <v/>
      </c>
      <c r="AT46" s="4" t="str">
        <f t="shared" si="20"/>
        <v/>
      </c>
      <c r="AU46" s="4" t="str">
        <f t="shared" si="21"/>
        <v/>
      </c>
      <c r="AV46" s="4" t="str">
        <f t="shared" si="21"/>
        <v/>
      </c>
      <c r="AW46" s="4" t="str">
        <f t="shared" si="21"/>
        <v/>
      </c>
      <c r="AX46" s="4" t="str">
        <f t="shared" si="21"/>
        <v/>
      </c>
      <c r="AY46" s="4" t="str">
        <f t="shared" si="21"/>
        <v/>
      </c>
      <c r="AZ46" s="4" t="str">
        <f t="shared" si="21"/>
        <v/>
      </c>
      <c r="BB46" s="4" t="str">
        <f t="shared" si="22"/>
        <v/>
      </c>
      <c r="BC46" s="4" t="str">
        <f t="shared" si="22"/>
        <v/>
      </c>
      <c r="BD46" s="4" t="str">
        <f t="shared" si="22"/>
        <v/>
      </c>
      <c r="BE46" s="4" t="str">
        <f t="shared" si="22"/>
        <v/>
      </c>
      <c r="BF46" s="4" t="str">
        <f t="shared" si="22"/>
        <v/>
      </c>
      <c r="BG46" s="4" t="str">
        <f t="shared" si="22"/>
        <v/>
      </c>
      <c r="BH46" s="4" t="str">
        <f t="shared" si="22"/>
        <v/>
      </c>
      <c r="BI46" s="4" t="str">
        <f t="shared" si="22"/>
        <v/>
      </c>
      <c r="BJ46" s="4" t="str">
        <f t="shared" si="22"/>
        <v/>
      </c>
      <c r="BK46" s="4" t="str">
        <f t="shared" si="22"/>
        <v/>
      </c>
      <c r="BL46" s="4" t="str">
        <f t="shared" si="22"/>
        <v/>
      </c>
      <c r="BM46" s="4" t="str">
        <f t="shared" si="22"/>
        <v/>
      </c>
      <c r="BN46" s="4" t="str">
        <f t="shared" si="22"/>
        <v/>
      </c>
      <c r="BO46" s="4" t="str">
        <f t="shared" si="22"/>
        <v/>
      </c>
      <c r="BP46" s="4" t="str">
        <f t="shared" si="22"/>
        <v/>
      </c>
      <c r="BQ46" s="4" t="str">
        <f t="shared" si="22"/>
        <v/>
      </c>
      <c r="BR46" s="4" t="str">
        <f t="shared" si="23"/>
        <v/>
      </c>
      <c r="BS46" s="4" t="str">
        <f t="shared" si="23"/>
        <v/>
      </c>
      <c r="BT46" s="4" t="str">
        <f t="shared" si="23"/>
        <v/>
      </c>
      <c r="BU46" s="4"/>
      <c r="BV46" s="4" t="str">
        <f t="shared" si="24"/>
        <v/>
      </c>
      <c r="BW46" s="4" t="str">
        <f t="shared" si="24"/>
        <v/>
      </c>
    </row>
    <row r="47" spans="1:75" ht="17" hidden="1" customHeight="1" x14ac:dyDescent="0.35">
      <c r="A47" t="s">
        <v>134</v>
      </c>
      <c r="B47" s="4"/>
      <c r="C47" s="4"/>
      <c r="D47" s="4"/>
      <c r="E47" s="6">
        <f t="shared" si="19"/>
        <v>0</v>
      </c>
      <c r="F47" s="4"/>
      <c r="G47" s="4"/>
      <c r="H47" s="5"/>
      <c r="I47" s="5"/>
      <c r="J47" s="5"/>
      <c r="K47" s="5"/>
      <c r="L47" s="5"/>
      <c r="M47" s="5"/>
      <c r="N47" s="5"/>
      <c r="O47" s="5"/>
      <c r="P47" s="5"/>
      <c r="Q47" s="5"/>
      <c r="R47" s="5"/>
      <c r="S47" s="5"/>
      <c r="T47" s="5"/>
      <c r="U47" s="5"/>
      <c r="V47" s="5"/>
      <c r="W47" s="5"/>
      <c r="X47" s="5"/>
      <c r="Y47" s="5"/>
      <c r="Z47" s="5"/>
      <c r="AA47" s="5"/>
      <c r="AB47" s="5"/>
      <c r="AC47" s="5"/>
      <c r="AE47" s="4" t="str">
        <f t="shared" si="20"/>
        <v/>
      </c>
      <c r="AF47" s="4" t="str">
        <f t="shared" si="20"/>
        <v/>
      </c>
      <c r="AG47" s="4" t="str">
        <f t="shared" si="20"/>
        <v/>
      </c>
      <c r="AH47" s="4" t="str">
        <f t="shared" si="20"/>
        <v/>
      </c>
      <c r="AI47" s="4" t="str">
        <f t="shared" si="20"/>
        <v/>
      </c>
      <c r="AJ47" s="4" t="str">
        <f t="shared" si="20"/>
        <v/>
      </c>
      <c r="AK47" s="4" t="str">
        <f t="shared" si="20"/>
        <v/>
      </c>
      <c r="AL47" s="4" t="str">
        <f t="shared" si="20"/>
        <v/>
      </c>
      <c r="AM47" s="4" t="str">
        <f t="shared" si="20"/>
        <v/>
      </c>
      <c r="AN47" s="4" t="str">
        <f t="shared" si="20"/>
        <v/>
      </c>
      <c r="AO47" s="4" t="str">
        <f t="shared" si="20"/>
        <v/>
      </c>
      <c r="AP47" s="4" t="str">
        <f t="shared" si="20"/>
        <v/>
      </c>
      <c r="AQ47" s="4" t="str">
        <f t="shared" si="20"/>
        <v/>
      </c>
      <c r="AR47" s="4" t="str">
        <f t="shared" si="20"/>
        <v/>
      </c>
      <c r="AS47" s="4" t="str">
        <f t="shared" si="20"/>
        <v/>
      </c>
      <c r="AT47" s="4" t="str">
        <f t="shared" si="20"/>
        <v/>
      </c>
      <c r="AU47" s="4" t="str">
        <f t="shared" si="21"/>
        <v/>
      </c>
      <c r="AV47" s="4" t="str">
        <f t="shared" si="21"/>
        <v/>
      </c>
      <c r="AW47" s="4" t="str">
        <f t="shared" si="21"/>
        <v/>
      </c>
      <c r="AX47" s="4" t="str">
        <f t="shared" si="21"/>
        <v/>
      </c>
      <c r="AY47" s="4" t="str">
        <f t="shared" si="21"/>
        <v/>
      </c>
      <c r="AZ47" s="4" t="str">
        <f t="shared" si="21"/>
        <v/>
      </c>
      <c r="BB47" s="4" t="str">
        <f t="shared" si="22"/>
        <v/>
      </c>
      <c r="BC47" s="4" t="str">
        <f t="shared" si="22"/>
        <v/>
      </c>
      <c r="BD47" s="4" t="str">
        <f t="shared" si="22"/>
        <v/>
      </c>
      <c r="BE47" s="4" t="str">
        <f t="shared" si="22"/>
        <v/>
      </c>
      <c r="BF47" s="4" t="str">
        <f t="shared" si="22"/>
        <v/>
      </c>
      <c r="BG47" s="4" t="str">
        <f t="shared" si="22"/>
        <v/>
      </c>
      <c r="BH47" s="4" t="str">
        <f t="shared" si="22"/>
        <v/>
      </c>
      <c r="BI47" s="4" t="str">
        <f t="shared" si="22"/>
        <v/>
      </c>
      <c r="BJ47" s="4" t="str">
        <f t="shared" si="22"/>
        <v/>
      </c>
      <c r="BK47" s="4" t="str">
        <f t="shared" si="22"/>
        <v/>
      </c>
      <c r="BL47" s="4" t="str">
        <f t="shared" si="22"/>
        <v/>
      </c>
      <c r="BM47" s="4" t="str">
        <f t="shared" si="22"/>
        <v/>
      </c>
      <c r="BN47" s="4" t="str">
        <f t="shared" si="22"/>
        <v/>
      </c>
      <c r="BO47" s="4" t="str">
        <f t="shared" si="22"/>
        <v/>
      </c>
      <c r="BP47" s="4" t="str">
        <f t="shared" si="22"/>
        <v/>
      </c>
      <c r="BQ47" s="4" t="str">
        <f t="shared" si="22"/>
        <v/>
      </c>
      <c r="BR47" s="4" t="str">
        <f t="shared" si="23"/>
        <v/>
      </c>
      <c r="BS47" s="4" t="str">
        <f t="shared" si="23"/>
        <v/>
      </c>
      <c r="BT47" s="4" t="str">
        <f t="shared" si="23"/>
        <v/>
      </c>
      <c r="BU47" s="4"/>
      <c r="BV47" s="4" t="str">
        <f t="shared" si="24"/>
        <v/>
      </c>
      <c r="BW47" s="4" t="str">
        <f t="shared" si="24"/>
        <v/>
      </c>
    </row>
    <row r="48" spans="1:75" ht="17" hidden="1" customHeight="1" x14ac:dyDescent="0.35">
      <c r="A48" t="s">
        <v>135</v>
      </c>
      <c r="B48" s="4"/>
      <c r="C48" s="4"/>
      <c r="D48" s="4"/>
      <c r="E48" s="6">
        <f t="shared" si="19"/>
        <v>0</v>
      </c>
      <c r="F48" s="4"/>
      <c r="G48" s="4"/>
      <c r="H48" s="5"/>
      <c r="I48" s="5"/>
      <c r="J48" s="5"/>
      <c r="K48" s="5"/>
      <c r="L48" s="5"/>
      <c r="M48" s="5"/>
      <c r="N48" s="5"/>
      <c r="O48" s="5"/>
      <c r="P48" s="5"/>
      <c r="Q48" s="5"/>
      <c r="R48" s="5"/>
      <c r="S48" s="5"/>
      <c r="T48" s="5"/>
      <c r="U48" s="5"/>
      <c r="V48" s="5"/>
      <c r="W48" s="5"/>
      <c r="X48" s="5"/>
      <c r="Y48" s="5"/>
      <c r="Z48" s="5"/>
      <c r="AA48" s="5"/>
      <c r="AB48" s="5"/>
      <c r="AC48" s="5"/>
      <c r="AE48" s="4" t="str">
        <f t="shared" si="20"/>
        <v/>
      </c>
      <c r="AF48" s="4" t="str">
        <f t="shared" si="20"/>
        <v/>
      </c>
      <c r="AG48" s="4" t="str">
        <f t="shared" si="20"/>
        <v/>
      </c>
      <c r="AH48" s="4" t="str">
        <f t="shared" si="20"/>
        <v/>
      </c>
      <c r="AI48" s="4" t="str">
        <f t="shared" si="20"/>
        <v/>
      </c>
      <c r="AJ48" s="4" t="str">
        <f t="shared" si="20"/>
        <v/>
      </c>
      <c r="AK48" s="4" t="str">
        <f t="shared" si="20"/>
        <v/>
      </c>
      <c r="AL48" s="4" t="str">
        <f t="shared" si="20"/>
        <v/>
      </c>
      <c r="AM48" s="4" t="str">
        <f t="shared" si="20"/>
        <v/>
      </c>
      <c r="AN48" s="4" t="str">
        <f t="shared" si="20"/>
        <v/>
      </c>
      <c r="AO48" s="4" t="str">
        <f t="shared" si="20"/>
        <v/>
      </c>
      <c r="AP48" s="4" t="str">
        <f t="shared" si="20"/>
        <v/>
      </c>
      <c r="AQ48" s="4" t="str">
        <f t="shared" si="20"/>
        <v/>
      </c>
      <c r="AR48" s="4" t="str">
        <f t="shared" si="20"/>
        <v/>
      </c>
      <c r="AS48" s="4" t="str">
        <f t="shared" si="20"/>
        <v/>
      </c>
      <c r="AT48" s="4" t="str">
        <f t="shared" si="20"/>
        <v/>
      </c>
      <c r="AU48" s="4" t="str">
        <f t="shared" si="21"/>
        <v/>
      </c>
      <c r="AV48" s="4" t="str">
        <f t="shared" si="21"/>
        <v/>
      </c>
      <c r="AW48" s="4" t="str">
        <f t="shared" si="21"/>
        <v/>
      </c>
      <c r="AX48" s="4"/>
      <c r="AY48" s="4" t="str">
        <f t="shared" si="21"/>
        <v/>
      </c>
      <c r="AZ48" s="4" t="str">
        <f t="shared" si="21"/>
        <v/>
      </c>
      <c r="BB48" s="4" t="str">
        <f t="shared" si="22"/>
        <v/>
      </c>
      <c r="BC48" s="4" t="str">
        <f t="shared" si="22"/>
        <v/>
      </c>
      <c r="BD48" s="4" t="str">
        <f t="shared" si="22"/>
        <v/>
      </c>
      <c r="BE48" s="4" t="str">
        <f t="shared" si="22"/>
        <v/>
      </c>
      <c r="BF48" s="4" t="str">
        <f t="shared" si="22"/>
        <v/>
      </c>
      <c r="BG48" s="4" t="str">
        <f t="shared" si="22"/>
        <v/>
      </c>
      <c r="BH48" s="4" t="str">
        <f t="shared" si="22"/>
        <v/>
      </c>
      <c r="BI48" s="4" t="str">
        <f t="shared" si="22"/>
        <v/>
      </c>
      <c r="BJ48" s="4" t="str">
        <f t="shared" si="22"/>
        <v/>
      </c>
      <c r="BK48" s="4" t="str">
        <f t="shared" si="22"/>
        <v/>
      </c>
      <c r="BL48" s="4" t="str">
        <f t="shared" si="22"/>
        <v/>
      </c>
      <c r="BM48" s="4" t="str">
        <f t="shared" si="22"/>
        <v/>
      </c>
      <c r="BN48" s="4" t="str">
        <f t="shared" si="22"/>
        <v/>
      </c>
      <c r="BO48" s="4" t="str">
        <f t="shared" si="22"/>
        <v/>
      </c>
      <c r="BP48" s="4" t="str">
        <f t="shared" si="22"/>
        <v/>
      </c>
      <c r="BQ48" s="4" t="str">
        <f t="shared" si="22"/>
        <v/>
      </c>
      <c r="BR48" s="4" t="str">
        <f t="shared" si="23"/>
        <v/>
      </c>
      <c r="BS48" s="4" t="str">
        <f t="shared" si="23"/>
        <v/>
      </c>
      <c r="BT48" s="4" t="str">
        <f t="shared" si="23"/>
        <v/>
      </c>
      <c r="BU48" s="4"/>
      <c r="BV48" s="4" t="str">
        <f t="shared" si="24"/>
        <v/>
      </c>
      <c r="BW48" s="4" t="str">
        <f t="shared" si="24"/>
        <v/>
      </c>
    </row>
    <row r="49" spans="1:75" ht="17" hidden="1" customHeight="1" x14ac:dyDescent="0.35">
      <c r="A49" t="s">
        <v>136</v>
      </c>
      <c r="B49" s="4"/>
      <c r="C49" s="4"/>
      <c r="D49" s="4"/>
      <c r="E49" s="6">
        <f t="shared" si="19"/>
        <v>0</v>
      </c>
      <c r="F49" s="4"/>
      <c r="G49" s="4"/>
      <c r="H49" s="5"/>
      <c r="I49" s="5"/>
      <c r="J49" s="5"/>
      <c r="K49" s="5"/>
      <c r="L49" s="5"/>
      <c r="M49" s="5"/>
      <c r="N49" s="5"/>
      <c r="O49" s="5"/>
      <c r="P49" s="5"/>
      <c r="Q49" s="5"/>
      <c r="R49" s="5"/>
      <c r="S49" s="5"/>
      <c r="T49" s="5"/>
      <c r="U49" s="5"/>
      <c r="V49" s="5"/>
      <c r="W49" s="5"/>
      <c r="X49" s="5"/>
      <c r="Y49" s="5"/>
      <c r="Z49" s="5"/>
      <c r="AA49" s="5"/>
      <c r="AB49" s="5"/>
      <c r="AC49" s="5"/>
      <c r="AE49" s="4" t="str">
        <f t="shared" si="20"/>
        <v/>
      </c>
      <c r="AF49" s="4" t="str">
        <f t="shared" si="20"/>
        <v/>
      </c>
      <c r="AG49" s="4" t="str">
        <f t="shared" si="20"/>
        <v/>
      </c>
      <c r="AH49" s="4" t="str">
        <f t="shared" si="20"/>
        <v/>
      </c>
      <c r="AI49" s="4" t="str">
        <f t="shared" si="20"/>
        <v/>
      </c>
      <c r="AJ49" s="4" t="str">
        <f t="shared" si="20"/>
        <v/>
      </c>
      <c r="AK49" s="4" t="str">
        <f t="shared" si="20"/>
        <v/>
      </c>
      <c r="AL49" s="4" t="str">
        <f t="shared" si="20"/>
        <v/>
      </c>
      <c r="AM49" s="4" t="str">
        <f t="shared" si="20"/>
        <v/>
      </c>
      <c r="AN49" s="4" t="str">
        <f t="shared" si="20"/>
        <v/>
      </c>
      <c r="AO49" s="4" t="str">
        <f t="shared" si="20"/>
        <v/>
      </c>
      <c r="AP49" s="4" t="str">
        <f t="shared" si="20"/>
        <v/>
      </c>
      <c r="AQ49" s="4" t="str">
        <f t="shared" si="20"/>
        <v/>
      </c>
      <c r="AR49" s="4" t="str">
        <f t="shared" si="20"/>
        <v/>
      </c>
      <c r="AS49" s="4" t="str">
        <f t="shared" si="20"/>
        <v/>
      </c>
      <c r="AT49" s="4" t="str">
        <f t="shared" si="20"/>
        <v/>
      </c>
      <c r="AU49" s="4" t="str">
        <f t="shared" si="21"/>
        <v/>
      </c>
      <c r="AV49" s="4" t="str">
        <f t="shared" si="21"/>
        <v/>
      </c>
      <c r="AW49" s="4" t="str">
        <f t="shared" si="21"/>
        <v/>
      </c>
      <c r="AX49" s="4"/>
      <c r="AY49" s="4" t="str">
        <f t="shared" si="21"/>
        <v/>
      </c>
      <c r="AZ49" s="4" t="str">
        <f t="shared" si="21"/>
        <v/>
      </c>
      <c r="BB49" s="4" t="str">
        <f t="shared" si="22"/>
        <v/>
      </c>
      <c r="BC49" s="4" t="str">
        <f t="shared" si="22"/>
        <v/>
      </c>
      <c r="BD49" s="4" t="str">
        <f t="shared" si="22"/>
        <v/>
      </c>
      <c r="BE49" s="4" t="str">
        <f t="shared" si="22"/>
        <v/>
      </c>
      <c r="BF49" s="4" t="str">
        <f t="shared" si="22"/>
        <v/>
      </c>
      <c r="BG49" s="4" t="str">
        <f t="shared" si="22"/>
        <v/>
      </c>
      <c r="BH49" s="4" t="str">
        <f t="shared" si="22"/>
        <v/>
      </c>
      <c r="BI49" s="4" t="str">
        <f t="shared" si="22"/>
        <v/>
      </c>
      <c r="BJ49" s="4" t="str">
        <f t="shared" si="22"/>
        <v/>
      </c>
      <c r="BK49" s="4" t="str">
        <f t="shared" si="22"/>
        <v/>
      </c>
      <c r="BL49" s="4" t="str">
        <f t="shared" si="22"/>
        <v/>
      </c>
      <c r="BM49" s="4" t="str">
        <f t="shared" si="22"/>
        <v/>
      </c>
      <c r="BN49" s="4" t="str">
        <f t="shared" si="22"/>
        <v/>
      </c>
      <c r="BO49" s="4" t="str">
        <f t="shared" si="22"/>
        <v/>
      </c>
      <c r="BP49" s="4" t="str">
        <f t="shared" si="22"/>
        <v/>
      </c>
      <c r="BQ49" s="4" t="str">
        <f t="shared" si="22"/>
        <v/>
      </c>
      <c r="BR49" s="4" t="str">
        <f t="shared" si="23"/>
        <v/>
      </c>
      <c r="BS49" s="4" t="str">
        <f t="shared" si="23"/>
        <v/>
      </c>
      <c r="BT49" s="4" t="str">
        <f t="shared" si="23"/>
        <v/>
      </c>
      <c r="BU49" s="4"/>
      <c r="BV49" s="4" t="str">
        <f t="shared" si="24"/>
        <v/>
      </c>
      <c r="BW49" s="4" t="str">
        <f t="shared" si="24"/>
        <v/>
      </c>
    </row>
    <row r="50" spans="1:75" ht="17" hidden="1" customHeight="1" x14ac:dyDescent="0.35">
      <c r="A50" t="s">
        <v>137</v>
      </c>
      <c r="B50" s="4"/>
      <c r="C50" s="4"/>
      <c r="D50" s="4"/>
      <c r="E50" s="6">
        <f t="shared" si="19"/>
        <v>0</v>
      </c>
      <c r="F50" s="4"/>
      <c r="G50" s="4"/>
      <c r="H50" s="5"/>
      <c r="I50" s="5"/>
      <c r="J50" s="5"/>
      <c r="K50" s="5"/>
      <c r="L50" s="5"/>
      <c r="M50" s="5"/>
      <c r="N50" s="5"/>
      <c r="O50" s="5"/>
      <c r="P50" s="5"/>
      <c r="Q50" s="5"/>
      <c r="R50" s="5"/>
      <c r="S50" s="5"/>
      <c r="T50" s="5"/>
      <c r="U50" s="5"/>
      <c r="V50" s="5"/>
      <c r="W50" s="5"/>
      <c r="X50" s="5"/>
      <c r="Y50" s="5"/>
      <c r="Z50" s="5"/>
      <c r="AA50" s="5"/>
      <c r="AB50" s="5"/>
      <c r="AC50" s="5"/>
      <c r="AE50" s="4" t="str">
        <f t="shared" si="20"/>
        <v/>
      </c>
      <c r="AF50" s="4" t="str">
        <f t="shared" si="20"/>
        <v/>
      </c>
      <c r="AG50" s="4" t="str">
        <f t="shared" si="20"/>
        <v/>
      </c>
      <c r="AH50" s="4" t="str">
        <f t="shared" si="20"/>
        <v/>
      </c>
      <c r="AI50" s="4" t="str">
        <f t="shared" si="20"/>
        <v/>
      </c>
      <c r="AJ50" s="4" t="str">
        <f t="shared" si="20"/>
        <v/>
      </c>
      <c r="AK50" s="4" t="str">
        <f t="shared" si="20"/>
        <v/>
      </c>
      <c r="AL50" s="4" t="str">
        <f t="shared" si="20"/>
        <v/>
      </c>
      <c r="AM50" s="4" t="str">
        <f t="shared" si="20"/>
        <v/>
      </c>
      <c r="AN50" s="4" t="str">
        <f t="shared" si="20"/>
        <v/>
      </c>
      <c r="AO50" s="4" t="str">
        <f t="shared" si="20"/>
        <v/>
      </c>
      <c r="AP50" s="4" t="str">
        <f t="shared" si="20"/>
        <v/>
      </c>
      <c r="AQ50" s="4" t="str">
        <f t="shared" si="20"/>
        <v/>
      </c>
      <c r="AR50" s="4" t="str">
        <f t="shared" si="20"/>
        <v/>
      </c>
      <c r="AS50" s="4" t="str">
        <f t="shared" si="20"/>
        <v/>
      </c>
      <c r="AT50" s="4" t="str">
        <f t="shared" si="20"/>
        <v/>
      </c>
      <c r="AU50" s="4" t="str">
        <f>IF(X50=0,"","*")</f>
        <v/>
      </c>
      <c r="AV50" s="4" t="str">
        <f t="shared" si="21"/>
        <v/>
      </c>
      <c r="AW50" s="4" t="str">
        <f t="shared" si="21"/>
        <v/>
      </c>
      <c r="AX50" s="4"/>
      <c r="AY50" s="4" t="str">
        <f t="shared" si="21"/>
        <v/>
      </c>
      <c r="AZ50" s="4" t="str">
        <f t="shared" si="21"/>
        <v/>
      </c>
      <c r="BB50" s="4" t="str">
        <f t="shared" si="22"/>
        <v/>
      </c>
      <c r="BC50" s="4" t="str">
        <f t="shared" si="22"/>
        <v/>
      </c>
      <c r="BD50" s="4" t="str">
        <f t="shared" si="22"/>
        <v/>
      </c>
      <c r="BE50" s="4" t="str">
        <f t="shared" si="22"/>
        <v/>
      </c>
      <c r="BF50" s="4" t="str">
        <f t="shared" si="22"/>
        <v/>
      </c>
      <c r="BG50" s="4" t="str">
        <f t="shared" si="22"/>
        <v/>
      </c>
      <c r="BH50" s="4" t="str">
        <f t="shared" si="22"/>
        <v/>
      </c>
      <c r="BI50" s="4" t="str">
        <f t="shared" si="22"/>
        <v/>
      </c>
      <c r="BJ50" s="4" t="str">
        <f t="shared" si="22"/>
        <v/>
      </c>
      <c r="BK50" s="4" t="str">
        <f t="shared" si="22"/>
        <v/>
      </c>
      <c r="BL50" s="4" t="str">
        <f t="shared" si="22"/>
        <v/>
      </c>
      <c r="BM50" s="4" t="str">
        <f t="shared" si="22"/>
        <v/>
      </c>
      <c r="BN50" s="4" t="str">
        <f t="shared" si="22"/>
        <v/>
      </c>
      <c r="BO50" s="4" t="str">
        <f t="shared" si="22"/>
        <v/>
      </c>
      <c r="BP50" s="4" t="str">
        <f t="shared" si="22"/>
        <v/>
      </c>
      <c r="BQ50" s="4" t="str">
        <f t="shared" si="22"/>
        <v/>
      </c>
      <c r="BR50" s="4" t="str">
        <f t="shared" si="23"/>
        <v/>
      </c>
      <c r="BS50" s="4" t="str">
        <f t="shared" si="23"/>
        <v/>
      </c>
      <c r="BT50" s="4" t="str">
        <f t="shared" si="23"/>
        <v/>
      </c>
      <c r="BU50" s="4"/>
      <c r="BV50" s="4" t="str">
        <f t="shared" si="24"/>
        <v/>
      </c>
      <c r="BW50" s="4" t="str">
        <f t="shared" si="24"/>
        <v/>
      </c>
    </row>
    <row r="51" spans="1:75" ht="17" hidden="1" customHeight="1" x14ac:dyDescent="0.35">
      <c r="A51" t="s">
        <v>138</v>
      </c>
      <c r="B51" s="4"/>
      <c r="C51" s="4"/>
      <c r="D51" s="4"/>
      <c r="E51" s="6">
        <f t="shared" si="19"/>
        <v>0</v>
      </c>
      <c r="F51" s="4"/>
      <c r="G51" s="4"/>
      <c r="H51" s="5"/>
      <c r="I51" s="5"/>
      <c r="J51" s="5"/>
      <c r="K51" s="5"/>
      <c r="L51" s="5"/>
      <c r="M51" s="5"/>
      <c r="N51" s="5"/>
      <c r="O51" s="5"/>
      <c r="P51" s="5"/>
      <c r="Q51" s="5"/>
      <c r="R51" s="5"/>
      <c r="S51" s="5"/>
      <c r="T51" s="5"/>
      <c r="U51" s="5"/>
      <c r="V51" s="5"/>
      <c r="W51" s="5"/>
      <c r="X51" s="5"/>
      <c r="Y51" s="5"/>
      <c r="Z51" s="5"/>
      <c r="AA51" s="5"/>
      <c r="AB51" s="5"/>
      <c r="AC51" s="5"/>
      <c r="AE51" s="4" t="str">
        <f t="shared" si="20"/>
        <v/>
      </c>
      <c r="AF51" s="4" t="str">
        <f t="shared" si="20"/>
        <v/>
      </c>
      <c r="AG51" s="4" t="str">
        <f t="shared" si="20"/>
        <v/>
      </c>
      <c r="AH51" s="4" t="str">
        <f t="shared" si="20"/>
        <v/>
      </c>
      <c r="AI51" s="4" t="str">
        <f t="shared" si="20"/>
        <v/>
      </c>
      <c r="AJ51" s="4" t="str">
        <f t="shared" si="20"/>
        <v/>
      </c>
      <c r="AK51" s="4" t="str">
        <f t="shared" si="20"/>
        <v/>
      </c>
      <c r="AL51" s="4" t="str">
        <f t="shared" si="20"/>
        <v/>
      </c>
      <c r="AM51" s="4" t="str">
        <f t="shared" si="20"/>
        <v/>
      </c>
      <c r="AN51" s="4" t="str">
        <f t="shared" si="20"/>
        <v/>
      </c>
      <c r="AO51" s="4" t="str">
        <f t="shared" si="20"/>
        <v/>
      </c>
      <c r="AP51" s="4" t="str">
        <f t="shared" si="20"/>
        <v/>
      </c>
      <c r="AQ51" s="4" t="str">
        <f t="shared" si="20"/>
        <v/>
      </c>
      <c r="AR51" s="4" t="str">
        <f t="shared" si="20"/>
        <v/>
      </c>
      <c r="AS51" s="4" t="str">
        <f t="shared" si="20"/>
        <v/>
      </c>
      <c r="AT51" s="4" t="str">
        <f t="shared" ref="AT51" si="25">IF(W51=0,"","*")</f>
        <v/>
      </c>
      <c r="AU51" s="4" t="str">
        <f t="shared" si="21"/>
        <v/>
      </c>
      <c r="AV51" s="4" t="str">
        <f t="shared" si="21"/>
        <v/>
      </c>
      <c r="AW51" s="4" t="str">
        <f t="shared" si="21"/>
        <v/>
      </c>
      <c r="AX51" s="4"/>
      <c r="AY51" s="4" t="str">
        <f t="shared" si="21"/>
        <v/>
      </c>
      <c r="AZ51" s="4" t="str">
        <f t="shared" si="21"/>
        <v/>
      </c>
      <c r="BB51" s="4" t="str">
        <f t="shared" si="22"/>
        <v/>
      </c>
      <c r="BC51" s="4" t="str">
        <f t="shared" si="22"/>
        <v/>
      </c>
      <c r="BD51" s="4" t="str">
        <f t="shared" si="22"/>
        <v/>
      </c>
      <c r="BE51" s="4" t="str">
        <f t="shared" si="22"/>
        <v/>
      </c>
      <c r="BF51" s="4" t="str">
        <f t="shared" si="22"/>
        <v/>
      </c>
      <c r="BG51" s="4" t="str">
        <f t="shared" si="22"/>
        <v/>
      </c>
      <c r="BH51" s="4" t="str">
        <f t="shared" si="22"/>
        <v/>
      </c>
      <c r="BI51" s="4" t="str">
        <f t="shared" si="22"/>
        <v/>
      </c>
      <c r="BJ51" s="4" t="str">
        <f t="shared" si="22"/>
        <v/>
      </c>
      <c r="BK51" s="4" t="str">
        <f t="shared" si="22"/>
        <v/>
      </c>
      <c r="BL51" s="4" t="str">
        <f t="shared" si="22"/>
        <v/>
      </c>
      <c r="BM51" s="4" t="str">
        <f t="shared" si="22"/>
        <v/>
      </c>
      <c r="BN51" s="4" t="str">
        <f t="shared" si="22"/>
        <v/>
      </c>
      <c r="BO51" s="4" t="str">
        <f t="shared" si="22"/>
        <v/>
      </c>
      <c r="BP51" s="4" t="str">
        <f t="shared" si="22"/>
        <v/>
      </c>
      <c r="BQ51" s="4" t="str">
        <f t="shared" ref="BQ51:BQ53" si="26">IF(W51=0,"","*")</f>
        <v/>
      </c>
      <c r="BR51" s="4" t="str">
        <f t="shared" si="23"/>
        <v/>
      </c>
      <c r="BS51" s="4" t="str">
        <f t="shared" si="23"/>
        <v/>
      </c>
      <c r="BT51" s="4" t="str">
        <f t="shared" si="23"/>
        <v/>
      </c>
      <c r="BU51" s="4"/>
      <c r="BV51" s="4" t="str">
        <f t="shared" si="24"/>
        <v/>
      </c>
      <c r="BW51" s="4" t="str">
        <f t="shared" si="24"/>
        <v/>
      </c>
    </row>
    <row r="52" spans="1:75" ht="17" hidden="1" customHeight="1" x14ac:dyDescent="0.35">
      <c r="A52" t="s">
        <v>139</v>
      </c>
      <c r="B52" s="4"/>
      <c r="C52" s="4"/>
      <c r="D52" s="4"/>
      <c r="E52" s="6">
        <f t="shared" si="19"/>
        <v>0</v>
      </c>
      <c r="F52" s="4"/>
      <c r="G52" s="4"/>
      <c r="H52" s="5"/>
      <c r="I52" s="5"/>
      <c r="J52" s="5"/>
      <c r="K52" s="5"/>
      <c r="L52" s="5"/>
      <c r="M52" s="5"/>
      <c r="N52" s="5"/>
      <c r="O52" s="5"/>
      <c r="P52" s="5"/>
      <c r="Q52" s="5"/>
      <c r="R52" s="5"/>
      <c r="S52" s="5"/>
      <c r="T52" s="5"/>
      <c r="U52" s="5"/>
      <c r="V52" s="5"/>
      <c r="W52" s="5"/>
      <c r="X52" s="5"/>
      <c r="Y52" s="5"/>
      <c r="Z52" s="5"/>
      <c r="AA52" s="5"/>
      <c r="AB52" s="5"/>
      <c r="AC52" s="5"/>
      <c r="AE52" s="4" t="str">
        <f t="shared" ref="AE52:AT53" si="27">IF(H52=0,"","*")</f>
        <v/>
      </c>
      <c r="AF52" s="4" t="str">
        <f t="shared" si="27"/>
        <v/>
      </c>
      <c r="AG52" s="4" t="str">
        <f t="shared" si="27"/>
        <v/>
      </c>
      <c r="AH52" s="4" t="str">
        <f t="shared" si="27"/>
        <v/>
      </c>
      <c r="AI52" s="4" t="str">
        <f t="shared" si="27"/>
        <v/>
      </c>
      <c r="AJ52" s="4" t="str">
        <f t="shared" si="27"/>
        <v/>
      </c>
      <c r="AK52" s="4" t="str">
        <f t="shared" si="27"/>
        <v/>
      </c>
      <c r="AL52" s="4" t="str">
        <f t="shared" si="27"/>
        <v/>
      </c>
      <c r="AM52" s="4" t="str">
        <f t="shared" si="27"/>
        <v/>
      </c>
      <c r="AN52" s="4" t="str">
        <f t="shared" si="27"/>
        <v/>
      </c>
      <c r="AO52" s="4" t="str">
        <f t="shared" si="27"/>
        <v/>
      </c>
      <c r="AP52" s="4" t="str">
        <f t="shared" si="27"/>
        <v/>
      </c>
      <c r="AQ52" s="4" t="str">
        <f t="shared" si="27"/>
        <v/>
      </c>
      <c r="AR52" s="4" t="str">
        <f t="shared" si="27"/>
        <v/>
      </c>
      <c r="AS52" s="4" t="str">
        <f t="shared" si="27"/>
        <v/>
      </c>
      <c r="AT52" s="4" t="str">
        <f t="shared" si="27"/>
        <v/>
      </c>
      <c r="AU52" s="4" t="str">
        <f t="shared" ref="AU52:AW53" si="28">IF(X52=0,"","*")</f>
        <v/>
      </c>
      <c r="AV52" s="4" t="str">
        <f t="shared" si="28"/>
        <v/>
      </c>
      <c r="AW52" s="4" t="str">
        <f t="shared" si="28"/>
        <v/>
      </c>
      <c r="AX52" s="4"/>
      <c r="AY52" s="4" t="str">
        <f t="shared" ref="AY52:AZ53" si="29">IF(AB52=0,"","*")</f>
        <v/>
      </c>
      <c r="AZ52" s="4" t="str">
        <f t="shared" si="29"/>
        <v/>
      </c>
      <c r="BB52" s="4" t="str">
        <f t="shared" ref="BB52:BP53" si="30">IF(H52=0,"","*")</f>
        <v/>
      </c>
      <c r="BC52" s="4" t="str">
        <f t="shared" si="30"/>
        <v/>
      </c>
      <c r="BD52" s="4" t="str">
        <f t="shared" si="30"/>
        <v/>
      </c>
      <c r="BE52" s="4" t="str">
        <f t="shared" si="30"/>
        <v/>
      </c>
      <c r="BF52" s="4" t="str">
        <f t="shared" si="30"/>
        <v/>
      </c>
      <c r="BG52" s="4" t="str">
        <f t="shared" si="30"/>
        <v/>
      </c>
      <c r="BH52" s="4" t="str">
        <f t="shared" si="30"/>
        <v/>
      </c>
      <c r="BI52" s="4" t="str">
        <f t="shared" si="30"/>
        <v/>
      </c>
      <c r="BJ52" s="4" t="str">
        <f t="shared" si="30"/>
        <v/>
      </c>
      <c r="BK52" s="4" t="str">
        <f t="shared" si="30"/>
        <v/>
      </c>
      <c r="BL52" s="4" t="str">
        <f t="shared" si="30"/>
        <v/>
      </c>
      <c r="BM52" s="4" t="str">
        <f t="shared" si="30"/>
        <v/>
      </c>
      <c r="BN52" s="4" t="str">
        <f t="shared" si="30"/>
        <v/>
      </c>
      <c r="BO52" s="4" t="str">
        <f t="shared" si="30"/>
        <v/>
      </c>
      <c r="BP52" s="4" t="str">
        <f t="shared" si="30"/>
        <v/>
      </c>
      <c r="BQ52" s="4" t="str">
        <f t="shared" si="26"/>
        <v/>
      </c>
      <c r="BR52" s="4" t="str">
        <f t="shared" si="23"/>
        <v/>
      </c>
      <c r="BS52" s="4" t="str">
        <f t="shared" si="23"/>
        <v/>
      </c>
      <c r="BT52" s="4" t="str">
        <f t="shared" si="23"/>
        <v/>
      </c>
      <c r="BU52" s="4"/>
      <c r="BV52" s="4" t="str">
        <f t="shared" si="24"/>
        <v/>
      </c>
      <c r="BW52" s="4" t="str">
        <f t="shared" si="24"/>
        <v/>
      </c>
    </row>
    <row r="53" spans="1:75" ht="17" hidden="1" customHeight="1" x14ac:dyDescent="0.35">
      <c r="A53" t="s">
        <v>140</v>
      </c>
      <c r="B53" s="4"/>
      <c r="C53" s="4"/>
      <c r="D53" s="4"/>
      <c r="E53" s="6">
        <f t="shared" si="19"/>
        <v>0</v>
      </c>
      <c r="F53" s="4"/>
      <c r="G53" s="4"/>
      <c r="H53" s="5"/>
      <c r="I53" s="5"/>
      <c r="J53" s="5"/>
      <c r="K53" s="5"/>
      <c r="L53" s="5"/>
      <c r="M53" s="5"/>
      <c r="N53" s="5"/>
      <c r="O53" s="5"/>
      <c r="P53" s="5"/>
      <c r="Q53" s="5"/>
      <c r="R53" s="5"/>
      <c r="S53" s="5"/>
      <c r="T53" s="5"/>
      <c r="U53" s="5"/>
      <c r="V53" s="5"/>
      <c r="W53" s="5"/>
      <c r="X53" s="5"/>
      <c r="Y53" s="5"/>
      <c r="Z53" s="5"/>
      <c r="AA53" s="5"/>
      <c r="AB53" s="5"/>
      <c r="AC53" s="5"/>
      <c r="AE53" s="4" t="str">
        <f t="shared" si="27"/>
        <v/>
      </c>
      <c r="AF53" s="4" t="str">
        <f t="shared" si="27"/>
        <v/>
      </c>
      <c r="AG53" s="4" t="str">
        <f t="shared" si="27"/>
        <v/>
      </c>
      <c r="AH53" s="4" t="str">
        <f t="shared" si="27"/>
        <v/>
      </c>
      <c r="AI53" s="4" t="str">
        <f t="shared" si="27"/>
        <v/>
      </c>
      <c r="AJ53" s="4" t="str">
        <f t="shared" si="27"/>
        <v/>
      </c>
      <c r="AK53" s="4" t="str">
        <f t="shared" si="27"/>
        <v/>
      </c>
      <c r="AL53" s="4" t="str">
        <f t="shared" si="27"/>
        <v/>
      </c>
      <c r="AM53" s="4" t="str">
        <f t="shared" si="27"/>
        <v/>
      </c>
      <c r="AN53" s="4" t="str">
        <f t="shared" si="27"/>
        <v/>
      </c>
      <c r="AO53" s="4" t="str">
        <f t="shared" si="27"/>
        <v/>
      </c>
      <c r="AP53" s="4" t="str">
        <f t="shared" si="27"/>
        <v/>
      </c>
      <c r="AQ53" s="4" t="str">
        <f t="shared" si="27"/>
        <v/>
      </c>
      <c r="AR53" s="4" t="str">
        <f t="shared" si="27"/>
        <v/>
      </c>
      <c r="AS53" s="4" t="str">
        <f t="shared" si="27"/>
        <v/>
      </c>
      <c r="AT53" s="4" t="str">
        <f t="shared" si="27"/>
        <v/>
      </c>
      <c r="AU53" s="4" t="str">
        <f t="shared" si="28"/>
        <v/>
      </c>
      <c r="AV53" s="4" t="str">
        <f t="shared" si="28"/>
        <v/>
      </c>
      <c r="AW53" s="4" t="str">
        <f t="shared" si="28"/>
        <v/>
      </c>
      <c r="AX53" s="4"/>
      <c r="AY53" s="4" t="str">
        <f t="shared" si="29"/>
        <v/>
      </c>
      <c r="AZ53" s="4" t="str">
        <f t="shared" si="29"/>
        <v/>
      </c>
      <c r="BB53" s="4" t="str">
        <f t="shared" si="30"/>
        <v/>
      </c>
      <c r="BC53" s="4" t="str">
        <f t="shared" si="30"/>
        <v/>
      </c>
      <c r="BD53" s="4" t="str">
        <f t="shared" si="30"/>
        <v/>
      </c>
      <c r="BE53" s="4" t="str">
        <f t="shared" si="30"/>
        <v/>
      </c>
      <c r="BF53" s="4" t="str">
        <f t="shared" si="30"/>
        <v/>
      </c>
      <c r="BG53" s="4" t="str">
        <f t="shared" si="30"/>
        <v/>
      </c>
      <c r="BH53" s="4" t="str">
        <f t="shared" si="30"/>
        <v/>
      </c>
      <c r="BI53" s="4" t="str">
        <f t="shared" si="30"/>
        <v/>
      </c>
      <c r="BJ53" s="4" t="str">
        <f t="shared" si="30"/>
        <v/>
      </c>
      <c r="BK53" s="4" t="str">
        <f t="shared" si="30"/>
        <v/>
      </c>
      <c r="BL53" s="4" t="str">
        <f t="shared" si="30"/>
        <v/>
      </c>
      <c r="BM53" s="4" t="str">
        <f t="shared" si="30"/>
        <v/>
      </c>
      <c r="BN53" s="4" t="str">
        <f t="shared" si="30"/>
        <v/>
      </c>
      <c r="BO53" s="4" t="str">
        <f t="shared" si="30"/>
        <v/>
      </c>
      <c r="BP53" s="4" t="str">
        <f t="shared" si="30"/>
        <v/>
      </c>
      <c r="BQ53" s="4" t="str">
        <f t="shared" si="26"/>
        <v/>
      </c>
      <c r="BR53" s="4" t="str">
        <f t="shared" si="23"/>
        <v/>
      </c>
      <c r="BS53" s="4" t="str">
        <f t="shared" si="23"/>
        <v/>
      </c>
      <c r="BT53" s="4" t="str">
        <f t="shared" si="23"/>
        <v/>
      </c>
      <c r="BU53" s="4"/>
      <c r="BV53" s="4" t="str">
        <f t="shared" si="24"/>
        <v/>
      </c>
      <c r="BW53" s="4" t="str">
        <f t="shared" si="24"/>
        <v/>
      </c>
    </row>
    <row r="54" spans="1:75" x14ac:dyDescent="0.35">
      <c r="B54" s="101" t="s">
        <v>143</v>
      </c>
      <c r="C54" s="102"/>
      <c r="D54" s="102"/>
      <c r="E54" s="102"/>
      <c r="F54" s="102"/>
      <c r="G54" s="102"/>
      <c r="S54" s="19"/>
      <c r="T54" s="19"/>
      <c r="U54" s="19"/>
      <c r="V54" s="19"/>
      <c r="X54" s="19"/>
      <c r="Y54" s="10"/>
      <c r="Z54" s="19"/>
    </row>
    <row r="55" spans="1:75" x14ac:dyDescent="0.35">
      <c r="A55" t="s">
        <v>144</v>
      </c>
      <c r="B55" s="4" t="s">
        <v>515</v>
      </c>
      <c r="C55" s="4"/>
      <c r="D55" s="4" t="s">
        <v>500</v>
      </c>
      <c r="E55" s="6">
        <f t="shared" ref="E55:E74" si="31">_xlfn.XLOOKUP($C$2,$R$9:$AC$9,R55:AC55)</f>
        <v>3114.8040000000001</v>
      </c>
      <c r="F55" s="4" t="s">
        <v>1417</v>
      </c>
      <c r="G55" s="4"/>
      <c r="H55" s="5"/>
      <c r="I55" s="5"/>
      <c r="J55" s="5"/>
      <c r="K55" s="5"/>
      <c r="L55" s="5"/>
      <c r="M55" s="5"/>
      <c r="N55" s="5"/>
      <c r="O55" s="5"/>
      <c r="P55" s="5"/>
      <c r="Q55" s="5">
        <v>350.55799999999999</v>
      </c>
      <c r="R55" s="5">
        <v>1093.191</v>
      </c>
      <c r="S55" s="5">
        <v>1952.203</v>
      </c>
      <c r="T55" s="5">
        <v>2271.0079999999998</v>
      </c>
      <c r="U55" s="5">
        <v>2330.2559999999999</v>
      </c>
      <c r="V55" s="5">
        <v>2699.989</v>
      </c>
      <c r="W55" s="5">
        <v>2902.9740000000002</v>
      </c>
      <c r="X55" s="5">
        <v>3015.7939999999999</v>
      </c>
      <c r="Y55" s="5">
        <v>4504.1869999999999</v>
      </c>
      <c r="Z55" s="5">
        <v>3114.8040000000001</v>
      </c>
      <c r="AA55" s="5"/>
      <c r="AB55" s="5"/>
      <c r="AC55" s="5"/>
      <c r="AE55" s="4"/>
      <c r="AF55" s="4"/>
      <c r="AG55" s="4"/>
      <c r="AH55" s="4"/>
      <c r="AI55" s="4"/>
      <c r="AJ55" s="4" t="str">
        <f t="shared" ref="AJ55:AM56" si="32">IF(M55=0,"","*")</f>
        <v/>
      </c>
      <c r="AK55" s="4" t="str">
        <f t="shared" si="32"/>
        <v/>
      </c>
      <c r="AL55" s="4" t="str">
        <f t="shared" si="32"/>
        <v/>
      </c>
      <c r="AM55" s="4" t="str">
        <f t="shared" si="32"/>
        <v/>
      </c>
      <c r="AN55" s="4" t="s">
        <v>502</v>
      </c>
      <c r="AO55" s="4" t="s">
        <v>503</v>
      </c>
      <c r="AP55" s="4" t="s">
        <v>504</v>
      </c>
      <c r="AQ55" s="4" t="s">
        <v>505</v>
      </c>
      <c r="AR55" s="4" t="s">
        <v>506</v>
      </c>
      <c r="AS55" s="4" t="s">
        <v>507</v>
      </c>
      <c r="AT55" s="4" t="s">
        <v>508</v>
      </c>
      <c r="AU55" s="4" t="s">
        <v>509</v>
      </c>
      <c r="AV55" s="4" t="s">
        <v>510</v>
      </c>
      <c r="AW55" s="4" t="s">
        <v>511</v>
      </c>
      <c r="AX55" s="4" t="str">
        <f t="shared" ref="AX55:AZ56" si="33">IF(AA55=0,"","*")</f>
        <v/>
      </c>
      <c r="AY55" s="4" t="str">
        <f t="shared" si="33"/>
        <v/>
      </c>
      <c r="AZ55" s="4" t="str">
        <f t="shared" si="33"/>
        <v/>
      </c>
      <c r="BB55" s="4"/>
      <c r="BC55" s="4"/>
      <c r="BD55" s="4"/>
      <c r="BE55" s="4"/>
      <c r="BF55" s="4"/>
      <c r="BG55" s="4" t="str">
        <f t="shared" ref="BG55:BJ56" si="34">IF(M55=0,"","*")</f>
        <v/>
      </c>
      <c r="BH55" s="4" t="str">
        <f t="shared" si="34"/>
        <v/>
      </c>
      <c r="BI55" s="4" t="str">
        <f t="shared" si="34"/>
        <v/>
      </c>
      <c r="BJ55" s="4" t="str">
        <f t="shared" si="34"/>
        <v/>
      </c>
      <c r="BK55" s="4" t="s">
        <v>88</v>
      </c>
      <c r="BL55" s="4" t="s">
        <v>88</v>
      </c>
      <c r="BM55" s="4" t="s">
        <v>88</v>
      </c>
      <c r="BN55" s="4" t="s">
        <v>88</v>
      </c>
      <c r="BO55" s="4" t="s">
        <v>88</v>
      </c>
      <c r="BP55" s="4" t="s">
        <v>88</v>
      </c>
      <c r="BQ55" s="4" t="s">
        <v>88</v>
      </c>
      <c r="BR55" s="4" t="s">
        <v>88</v>
      </c>
      <c r="BS55" s="4" t="s">
        <v>88</v>
      </c>
      <c r="BT55" s="4" t="s">
        <v>88</v>
      </c>
      <c r="BU55" s="4" t="str">
        <f t="shared" ref="BU55:BW56" si="35">IF(AA55=0,"","*")</f>
        <v/>
      </c>
      <c r="BV55" s="4" t="str">
        <f t="shared" si="35"/>
        <v/>
      </c>
      <c r="BW55" s="4" t="str">
        <f t="shared" si="35"/>
        <v/>
      </c>
    </row>
    <row r="56" spans="1:75" x14ac:dyDescent="0.35">
      <c r="A56" t="s">
        <v>146</v>
      </c>
      <c r="B56" s="4" t="s">
        <v>516</v>
      </c>
      <c r="C56" s="11"/>
      <c r="D56" s="4" t="s">
        <v>500</v>
      </c>
      <c r="E56" s="6">
        <f t="shared" si="31"/>
        <v>2817.07</v>
      </c>
      <c r="F56" s="4" t="s">
        <v>1417</v>
      </c>
      <c r="G56" s="4"/>
      <c r="H56" s="5"/>
      <c r="I56" s="5"/>
      <c r="J56" s="5"/>
      <c r="K56" s="5"/>
      <c r="L56" s="5"/>
      <c r="M56" s="5"/>
      <c r="N56" s="5"/>
      <c r="O56" s="5"/>
      <c r="P56" s="5"/>
      <c r="Q56" s="5">
        <v>465.577</v>
      </c>
      <c r="R56" s="5">
        <v>1371.461</v>
      </c>
      <c r="S56" s="5">
        <v>1822.027</v>
      </c>
      <c r="T56" s="5">
        <v>2435.4119999999998</v>
      </c>
      <c r="U56" s="5">
        <v>2908.8180000000002</v>
      </c>
      <c r="V56" s="5">
        <v>2719.3090000000002</v>
      </c>
      <c r="W56" s="5">
        <v>3158.2710000000002</v>
      </c>
      <c r="X56" s="5">
        <v>2928.12</v>
      </c>
      <c r="Y56" s="5">
        <v>3482.2049999999999</v>
      </c>
      <c r="Z56" s="5">
        <v>2817.07</v>
      </c>
      <c r="AA56" s="5"/>
      <c r="AB56" s="5"/>
      <c r="AC56" s="5"/>
      <c r="AE56" s="4"/>
      <c r="AF56" s="4"/>
      <c r="AG56" s="4"/>
      <c r="AH56" s="4"/>
      <c r="AI56" s="4"/>
      <c r="AJ56" s="4" t="str">
        <f t="shared" si="32"/>
        <v/>
      </c>
      <c r="AK56" s="4" t="str">
        <f t="shared" si="32"/>
        <v/>
      </c>
      <c r="AL56" s="4" t="str">
        <f t="shared" si="32"/>
        <v/>
      </c>
      <c r="AM56" s="4" t="str">
        <f t="shared" si="32"/>
        <v/>
      </c>
      <c r="AN56" s="4" t="s">
        <v>502</v>
      </c>
      <c r="AO56" s="4" t="s">
        <v>503</v>
      </c>
      <c r="AP56" s="4" t="s">
        <v>504</v>
      </c>
      <c r="AQ56" s="4" t="s">
        <v>505</v>
      </c>
      <c r="AR56" s="4" t="s">
        <v>506</v>
      </c>
      <c r="AS56" s="4" t="s">
        <v>507</v>
      </c>
      <c r="AT56" s="4" t="s">
        <v>508</v>
      </c>
      <c r="AU56" s="4" t="s">
        <v>509</v>
      </c>
      <c r="AV56" s="4" t="s">
        <v>510</v>
      </c>
      <c r="AW56" s="4" t="s">
        <v>511</v>
      </c>
      <c r="AX56" s="4" t="str">
        <f t="shared" si="33"/>
        <v/>
      </c>
      <c r="AY56" s="4" t="str">
        <f t="shared" si="33"/>
        <v/>
      </c>
      <c r="AZ56" s="4" t="str">
        <f t="shared" si="33"/>
        <v/>
      </c>
      <c r="BB56" s="4"/>
      <c r="BC56" s="4"/>
      <c r="BD56" s="4"/>
      <c r="BE56" s="4"/>
      <c r="BF56" s="4"/>
      <c r="BG56" s="4" t="str">
        <f t="shared" si="34"/>
        <v/>
      </c>
      <c r="BH56" s="4" t="str">
        <f t="shared" si="34"/>
        <v/>
      </c>
      <c r="BI56" s="4" t="str">
        <f t="shared" si="34"/>
        <v/>
      </c>
      <c r="BJ56" s="4" t="str">
        <f t="shared" si="34"/>
        <v/>
      </c>
      <c r="BK56" s="4" t="s">
        <v>88</v>
      </c>
      <c r="BL56" s="4" t="s">
        <v>88</v>
      </c>
      <c r="BM56" s="4" t="s">
        <v>88</v>
      </c>
      <c r="BN56" s="4" t="s">
        <v>88</v>
      </c>
      <c r="BO56" s="4" t="s">
        <v>88</v>
      </c>
      <c r="BP56" s="4" t="s">
        <v>88</v>
      </c>
      <c r="BQ56" s="4" t="s">
        <v>88</v>
      </c>
      <c r="BR56" s="4" t="s">
        <v>88</v>
      </c>
      <c r="BS56" s="4" t="s">
        <v>88</v>
      </c>
      <c r="BT56" s="4" t="s">
        <v>88</v>
      </c>
      <c r="BU56" s="4" t="str">
        <f t="shared" si="35"/>
        <v/>
      </c>
      <c r="BV56" s="4" t="str">
        <f t="shared" si="35"/>
        <v/>
      </c>
      <c r="BW56" s="4" t="str">
        <f t="shared" si="35"/>
        <v/>
      </c>
    </row>
    <row r="57" spans="1:75" ht="17" hidden="1" customHeight="1" x14ac:dyDescent="0.35">
      <c r="A57" t="s">
        <v>148</v>
      </c>
      <c r="B57" s="4"/>
      <c r="C57" s="4"/>
      <c r="D57" s="4"/>
      <c r="E57" s="6">
        <f t="shared" si="31"/>
        <v>0</v>
      </c>
      <c r="F57" s="4"/>
      <c r="G57" s="4"/>
      <c r="H57" s="5"/>
      <c r="I57" s="5"/>
      <c r="J57" s="5"/>
      <c r="K57" s="5"/>
      <c r="L57" s="5"/>
      <c r="M57" s="5"/>
      <c r="N57" s="5"/>
      <c r="O57" s="5"/>
      <c r="P57" s="5"/>
      <c r="Q57" s="5"/>
      <c r="R57" s="5"/>
      <c r="S57" s="5"/>
      <c r="T57" s="5"/>
      <c r="U57" s="5"/>
      <c r="V57" s="5"/>
      <c r="W57" s="5"/>
      <c r="X57" s="5"/>
      <c r="Y57" s="5"/>
      <c r="Z57" s="5"/>
      <c r="AA57" s="5"/>
      <c r="AB57" s="5"/>
      <c r="AC57" s="5"/>
      <c r="AE57" s="4" t="str">
        <f t="shared" ref="AE57:AT64" si="36">IF(H57=0,"","*")</f>
        <v/>
      </c>
      <c r="AF57" s="4" t="str">
        <f t="shared" si="36"/>
        <v/>
      </c>
      <c r="AG57" s="4" t="str">
        <f t="shared" si="36"/>
        <v/>
      </c>
      <c r="AH57" s="4" t="str">
        <f t="shared" si="36"/>
        <v/>
      </c>
      <c r="AI57" s="4" t="str">
        <f t="shared" si="36"/>
        <v/>
      </c>
      <c r="AJ57" s="4" t="str">
        <f t="shared" si="36"/>
        <v/>
      </c>
      <c r="AK57" s="4" t="str">
        <f t="shared" si="36"/>
        <v/>
      </c>
      <c r="AL57" s="4" t="str">
        <f t="shared" si="36"/>
        <v/>
      </c>
      <c r="AM57" s="4" t="str">
        <f t="shared" si="36"/>
        <v/>
      </c>
      <c r="AN57" s="4" t="str">
        <f t="shared" si="36"/>
        <v/>
      </c>
      <c r="AO57" s="4" t="str">
        <f t="shared" si="36"/>
        <v/>
      </c>
      <c r="AP57" s="4" t="str">
        <f t="shared" si="36"/>
        <v/>
      </c>
      <c r="AQ57" s="4" t="str">
        <f t="shared" si="36"/>
        <v/>
      </c>
      <c r="AR57" s="4" t="str">
        <f t="shared" si="36"/>
        <v/>
      </c>
      <c r="AS57" s="4" t="str">
        <f t="shared" si="36"/>
        <v/>
      </c>
      <c r="AT57" s="4" t="str">
        <f t="shared" si="36"/>
        <v/>
      </c>
      <c r="AU57" s="4" t="str">
        <f t="shared" ref="AP57:AZ68" si="37">IF(X57=0,"","*")</f>
        <v/>
      </c>
      <c r="AV57" s="4" t="str">
        <f t="shared" si="37"/>
        <v/>
      </c>
      <c r="AW57" s="4" t="str">
        <f t="shared" si="37"/>
        <v/>
      </c>
      <c r="AX57" s="4" t="str">
        <f t="shared" si="37"/>
        <v/>
      </c>
      <c r="AY57" s="4" t="str">
        <f t="shared" si="37"/>
        <v/>
      </c>
      <c r="AZ57" s="4" t="str">
        <f t="shared" si="37"/>
        <v/>
      </c>
      <c r="BB57" s="4" t="str">
        <f t="shared" ref="BB57:BQ64" si="38">IF(H57=0,"","*")</f>
        <v/>
      </c>
      <c r="BC57" s="4" t="str">
        <f t="shared" si="38"/>
        <v/>
      </c>
      <c r="BD57" s="4" t="str">
        <f t="shared" si="38"/>
        <v/>
      </c>
      <c r="BE57" s="4" t="str">
        <f t="shared" si="38"/>
        <v/>
      </c>
      <c r="BF57" s="4" t="str">
        <f t="shared" si="38"/>
        <v/>
      </c>
      <c r="BG57" s="4" t="str">
        <f t="shared" si="38"/>
        <v/>
      </c>
      <c r="BH57" s="4" t="str">
        <f t="shared" si="38"/>
        <v/>
      </c>
      <c r="BI57" s="4" t="str">
        <f t="shared" si="38"/>
        <v/>
      </c>
      <c r="BJ57" s="4" t="str">
        <f t="shared" si="38"/>
        <v/>
      </c>
      <c r="BK57" s="4" t="str">
        <f t="shared" si="38"/>
        <v/>
      </c>
      <c r="BL57" s="4" t="str">
        <f t="shared" si="38"/>
        <v/>
      </c>
      <c r="BM57" s="4" t="str">
        <f t="shared" si="38"/>
        <v/>
      </c>
      <c r="BN57" s="4" t="str">
        <f t="shared" si="38"/>
        <v/>
      </c>
      <c r="BO57" s="4" t="str">
        <f t="shared" si="38"/>
        <v/>
      </c>
      <c r="BP57" s="4" t="str">
        <f t="shared" si="38"/>
        <v/>
      </c>
      <c r="BQ57" s="4" t="str">
        <f t="shared" si="38"/>
        <v/>
      </c>
      <c r="BR57" s="4" t="str">
        <f t="shared" ref="BR57:BW69" si="39">IF(X57=0,"","*")</f>
        <v/>
      </c>
      <c r="BS57" s="4" t="str">
        <f t="shared" si="39"/>
        <v/>
      </c>
      <c r="BT57" s="4" t="str">
        <f t="shared" si="39"/>
        <v/>
      </c>
      <c r="BU57" s="4" t="str">
        <f t="shared" si="39"/>
        <v/>
      </c>
      <c r="BV57" s="4" t="str">
        <f t="shared" si="39"/>
        <v/>
      </c>
      <c r="BW57" s="4" t="str">
        <f t="shared" si="39"/>
        <v/>
      </c>
    </row>
    <row r="58" spans="1:75" ht="17" hidden="1" customHeight="1" x14ac:dyDescent="0.35">
      <c r="A58" t="s">
        <v>149</v>
      </c>
      <c r="B58" s="4"/>
      <c r="C58" s="4"/>
      <c r="D58" s="4"/>
      <c r="E58" s="6">
        <f t="shared" si="31"/>
        <v>0</v>
      </c>
      <c r="F58" s="4"/>
      <c r="G58" s="4"/>
      <c r="H58" s="5"/>
      <c r="I58" s="5"/>
      <c r="J58" s="5"/>
      <c r="K58" s="5"/>
      <c r="L58" s="5"/>
      <c r="M58" s="5"/>
      <c r="N58" s="5"/>
      <c r="O58" s="5"/>
      <c r="P58" s="5"/>
      <c r="Q58" s="5"/>
      <c r="R58" s="5"/>
      <c r="S58" s="5"/>
      <c r="T58" s="5"/>
      <c r="U58" s="5"/>
      <c r="V58" s="5"/>
      <c r="W58" s="5"/>
      <c r="X58" s="5"/>
      <c r="Y58" s="5"/>
      <c r="Z58" s="5"/>
      <c r="AA58" s="5"/>
      <c r="AB58" s="5"/>
      <c r="AC58" s="5"/>
      <c r="AE58" s="4" t="str">
        <f t="shared" si="36"/>
        <v/>
      </c>
      <c r="AF58" s="4" t="str">
        <f t="shared" si="36"/>
        <v/>
      </c>
      <c r="AG58" s="4" t="str">
        <f t="shared" si="36"/>
        <v/>
      </c>
      <c r="AH58" s="4" t="str">
        <f t="shared" si="36"/>
        <v/>
      </c>
      <c r="AI58" s="4" t="str">
        <f t="shared" si="36"/>
        <v/>
      </c>
      <c r="AJ58" s="4" t="str">
        <f t="shared" si="36"/>
        <v/>
      </c>
      <c r="AK58" s="4" t="str">
        <f t="shared" si="36"/>
        <v/>
      </c>
      <c r="AL58" s="4" t="str">
        <f t="shared" si="36"/>
        <v/>
      </c>
      <c r="AM58" s="4" t="str">
        <f t="shared" si="36"/>
        <v/>
      </c>
      <c r="AN58" s="4" t="str">
        <f t="shared" si="36"/>
        <v/>
      </c>
      <c r="AO58" s="4" t="str">
        <f t="shared" si="36"/>
        <v/>
      </c>
      <c r="AP58" s="4" t="str">
        <f t="shared" si="36"/>
        <v/>
      </c>
      <c r="AQ58" s="4" t="str">
        <f t="shared" si="36"/>
        <v/>
      </c>
      <c r="AR58" s="4" t="str">
        <f t="shared" si="36"/>
        <v/>
      </c>
      <c r="AS58" s="4" t="str">
        <f t="shared" si="36"/>
        <v/>
      </c>
      <c r="AT58" s="4" t="str">
        <f t="shared" si="36"/>
        <v/>
      </c>
      <c r="AU58" s="4" t="str">
        <f t="shared" si="37"/>
        <v/>
      </c>
      <c r="AV58" s="4" t="str">
        <f t="shared" si="37"/>
        <v/>
      </c>
      <c r="AW58" s="4" t="str">
        <f t="shared" si="37"/>
        <v/>
      </c>
      <c r="AX58" s="4" t="str">
        <f t="shared" si="37"/>
        <v/>
      </c>
      <c r="AY58" s="4" t="str">
        <f t="shared" si="37"/>
        <v/>
      </c>
      <c r="AZ58" s="4" t="str">
        <f t="shared" si="37"/>
        <v/>
      </c>
      <c r="BB58" s="4" t="str">
        <f t="shared" si="38"/>
        <v/>
      </c>
      <c r="BC58" s="4" t="str">
        <f t="shared" si="38"/>
        <v/>
      </c>
      <c r="BD58" s="4" t="str">
        <f t="shared" si="38"/>
        <v/>
      </c>
      <c r="BE58" s="4" t="str">
        <f t="shared" si="38"/>
        <v/>
      </c>
      <c r="BF58" s="4" t="str">
        <f t="shared" si="38"/>
        <v/>
      </c>
      <c r="BG58" s="4" t="str">
        <f t="shared" si="38"/>
        <v/>
      </c>
      <c r="BH58" s="4" t="str">
        <f t="shared" si="38"/>
        <v/>
      </c>
      <c r="BI58" s="4" t="str">
        <f t="shared" si="38"/>
        <v/>
      </c>
      <c r="BJ58" s="4" t="str">
        <f t="shared" si="38"/>
        <v/>
      </c>
      <c r="BK58" s="4" t="str">
        <f t="shared" si="38"/>
        <v/>
      </c>
      <c r="BL58" s="4" t="str">
        <f t="shared" si="38"/>
        <v/>
      </c>
      <c r="BM58" s="4" t="str">
        <f t="shared" si="38"/>
        <v/>
      </c>
      <c r="BN58" s="4" t="str">
        <f t="shared" si="38"/>
        <v/>
      </c>
      <c r="BO58" s="4" t="str">
        <f t="shared" si="38"/>
        <v/>
      </c>
      <c r="BP58" s="4" t="str">
        <f t="shared" si="38"/>
        <v/>
      </c>
      <c r="BQ58" s="4" t="str">
        <f t="shared" si="38"/>
        <v/>
      </c>
      <c r="BR58" s="4" t="str">
        <f t="shared" si="39"/>
        <v/>
      </c>
      <c r="BS58" s="4" t="str">
        <f t="shared" si="39"/>
        <v/>
      </c>
      <c r="BT58" s="4" t="str">
        <f t="shared" si="39"/>
        <v/>
      </c>
      <c r="BU58" s="4" t="str">
        <f t="shared" si="39"/>
        <v/>
      </c>
      <c r="BV58" s="4" t="str">
        <f t="shared" si="39"/>
        <v/>
      </c>
      <c r="BW58" s="4" t="str">
        <f t="shared" si="39"/>
        <v/>
      </c>
    </row>
    <row r="59" spans="1:75" ht="17" hidden="1" customHeight="1" x14ac:dyDescent="0.35">
      <c r="A59" t="s">
        <v>150</v>
      </c>
      <c r="B59" s="4"/>
      <c r="C59" s="4"/>
      <c r="D59" s="4"/>
      <c r="E59" s="6">
        <f t="shared" si="31"/>
        <v>0</v>
      </c>
      <c r="F59" s="4"/>
      <c r="G59" s="4"/>
      <c r="H59" s="5"/>
      <c r="I59" s="5"/>
      <c r="J59" s="5"/>
      <c r="K59" s="5"/>
      <c r="L59" s="5"/>
      <c r="M59" s="5"/>
      <c r="N59" s="5"/>
      <c r="O59" s="5"/>
      <c r="P59" s="5"/>
      <c r="Q59" s="5"/>
      <c r="R59" s="5"/>
      <c r="S59" s="5"/>
      <c r="T59" s="5"/>
      <c r="U59" s="5"/>
      <c r="V59" s="5"/>
      <c r="W59" s="5"/>
      <c r="X59" s="5"/>
      <c r="Y59" s="5"/>
      <c r="Z59" s="5"/>
      <c r="AA59" s="5"/>
      <c r="AB59" s="5"/>
      <c r="AC59" s="5"/>
      <c r="AE59" s="4" t="str">
        <f t="shared" si="36"/>
        <v/>
      </c>
      <c r="AF59" s="4" t="str">
        <f t="shared" si="36"/>
        <v/>
      </c>
      <c r="AG59" s="4" t="str">
        <f t="shared" si="36"/>
        <v/>
      </c>
      <c r="AH59" s="4" t="str">
        <f t="shared" si="36"/>
        <v/>
      </c>
      <c r="AI59" s="4" t="str">
        <f t="shared" si="36"/>
        <v/>
      </c>
      <c r="AJ59" s="4" t="str">
        <f t="shared" si="36"/>
        <v/>
      </c>
      <c r="AK59" s="4" t="str">
        <f t="shared" si="36"/>
        <v/>
      </c>
      <c r="AL59" s="4" t="str">
        <f t="shared" si="36"/>
        <v/>
      </c>
      <c r="AM59" s="4" t="str">
        <f t="shared" si="36"/>
        <v/>
      </c>
      <c r="AN59" s="4" t="str">
        <f t="shared" si="36"/>
        <v/>
      </c>
      <c r="AO59" s="4" t="str">
        <f t="shared" si="36"/>
        <v/>
      </c>
      <c r="AP59" s="4" t="str">
        <f t="shared" si="36"/>
        <v/>
      </c>
      <c r="AQ59" s="4" t="str">
        <f t="shared" si="36"/>
        <v/>
      </c>
      <c r="AR59" s="4" t="str">
        <f t="shared" si="36"/>
        <v/>
      </c>
      <c r="AS59" s="4" t="str">
        <f t="shared" si="36"/>
        <v/>
      </c>
      <c r="AT59" s="4" t="str">
        <f t="shared" si="36"/>
        <v/>
      </c>
      <c r="AU59" s="4" t="str">
        <f t="shared" si="37"/>
        <v/>
      </c>
      <c r="AV59" s="4" t="str">
        <f t="shared" si="37"/>
        <v/>
      </c>
      <c r="AW59" s="4" t="str">
        <f t="shared" si="37"/>
        <v/>
      </c>
      <c r="AX59" s="4" t="str">
        <f t="shared" si="37"/>
        <v/>
      </c>
      <c r="AY59" s="4" t="str">
        <f t="shared" si="37"/>
        <v/>
      </c>
      <c r="AZ59" s="4" t="str">
        <f t="shared" si="37"/>
        <v/>
      </c>
      <c r="BB59" s="4" t="str">
        <f t="shared" si="38"/>
        <v/>
      </c>
      <c r="BC59" s="4" t="str">
        <f t="shared" si="38"/>
        <v/>
      </c>
      <c r="BD59" s="4" t="str">
        <f t="shared" si="38"/>
        <v/>
      </c>
      <c r="BE59" s="4" t="str">
        <f t="shared" si="38"/>
        <v/>
      </c>
      <c r="BF59" s="4" t="str">
        <f t="shared" si="38"/>
        <v/>
      </c>
      <c r="BG59" s="4" t="str">
        <f t="shared" si="38"/>
        <v/>
      </c>
      <c r="BH59" s="4" t="str">
        <f t="shared" si="38"/>
        <v/>
      </c>
      <c r="BI59" s="4" t="str">
        <f t="shared" si="38"/>
        <v/>
      </c>
      <c r="BJ59" s="4" t="str">
        <f t="shared" si="38"/>
        <v/>
      </c>
      <c r="BK59" s="4" t="str">
        <f t="shared" si="38"/>
        <v/>
      </c>
      <c r="BL59" s="4" t="str">
        <f t="shared" si="38"/>
        <v/>
      </c>
      <c r="BM59" s="4" t="str">
        <f t="shared" si="38"/>
        <v/>
      </c>
      <c r="BN59" s="4" t="str">
        <f t="shared" si="38"/>
        <v/>
      </c>
      <c r="BO59" s="4" t="str">
        <f t="shared" si="38"/>
        <v/>
      </c>
      <c r="BP59" s="4" t="str">
        <f t="shared" si="38"/>
        <v/>
      </c>
      <c r="BQ59" s="4" t="str">
        <f t="shared" si="38"/>
        <v/>
      </c>
      <c r="BR59" s="4" t="str">
        <f t="shared" si="39"/>
        <v/>
      </c>
      <c r="BS59" s="4" t="str">
        <f t="shared" si="39"/>
        <v/>
      </c>
      <c r="BT59" s="4" t="str">
        <f t="shared" si="39"/>
        <v/>
      </c>
      <c r="BU59" s="4" t="str">
        <f t="shared" si="39"/>
        <v/>
      </c>
      <c r="BV59" s="4" t="str">
        <f t="shared" si="39"/>
        <v/>
      </c>
      <c r="BW59" s="4" t="str">
        <f t="shared" si="39"/>
        <v/>
      </c>
    </row>
    <row r="60" spans="1:75" ht="17" hidden="1" customHeight="1" x14ac:dyDescent="0.35">
      <c r="A60" t="s">
        <v>151</v>
      </c>
      <c r="B60" s="4"/>
      <c r="C60" s="4"/>
      <c r="D60" s="4"/>
      <c r="E60" s="6">
        <f t="shared" si="31"/>
        <v>0</v>
      </c>
      <c r="F60" s="4"/>
      <c r="G60" s="4"/>
      <c r="H60" s="5"/>
      <c r="I60" s="5"/>
      <c r="J60" s="5"/>
      <c r="K60" s="5"/>
      <c r="L60" s="5"/>
      <c r="M60" s="5"/>
      <c r="N60" s="5"/>
      <c r="O60" s="5"/>
      <c r="P60" s="5"/>
      <c r="Q60" s="5"/>
      <c r="R60" s="5"/>
      <c r="S60" s="5"/>
      <c r="T60" s="5"/>
      <c r="U60" s="5"/>
      <c r="V60" s="5"/>
      <c r="W60" s="5"/>
      <c r="X60" s="5"/>
      <c r="Y60" s="5"/>
      <c r="Z60" s="5"/>
      <c r="AA60" s="5"/>
      <c r="AB60" s="5"/>
      <c r="AC60" s="5"/>
      <c r="AE60" s="4" t="str">
        <f t="shared" si="36"/>
        <v/>
      </c>
      <c r="AF60" s="4" t="str">
        <f t="shared" si="36"/>
        <v/>
      </c>
      <c r="AG60" s="4" t="str">
        <f t="shared" si="36"/>
        <v/>
      </c>
      <c r="AH60" s="4" t="str">
        <f t="shared" si="36"/>
        <v/>
      </c>
      <c r="AI60" s="4" t="str">
        <f t="shared" si="36"/>
        <v/>
      </c>
      <c r="AJ60" s="4" t="str">
        <f t="shared" si="36"/>
        <v/>
      </c>
      <c r="AK60" s="4" t="str">
        <f t="shared" si="36"/>
        <v/>
      </c>
      <c r="AL60" s="4" t="str">
        <f t="shared" si="36"/>
        <v/>
      </c>
      <c r="AM60" s="4" t="str">
        <f t="shared" si="36"/>
        <v/>
      </c>
      <c r="AN60" s="4" t="str">
        <f t="shared" si="36"/>
        <v/>
      </c>
      <c r="AO60" s="4" t="str">
        <f t="shared" si="36"/>
        <v/>
      </c>
      <c r="AP60" s="4" t="str">
        <f t="shared" si="36"/>
        <v/>
      </c>
      <c r="AQ60" s="4" t="str">
        <f t="shared" si="36"/>
        <v/>
      </c>
      <c r="AR60" s="4" t="str">
        <f t="shared" si="36"/>
        <v/>
      </c>
      <c r="AS60" s="4" t="str">
        <f t="shared" si="36"/>
        <v/>
      </c>
      <c r="AT60" s="4" t="str">
        <f t="shared" si="36"/>
        <v/>
      </c>
      <c r="AU60" s="4" t="str">
        <f t="shared" si="37"/>
        <v/>
      </c>
      <c r="AV60" s="4" t="str">
        <f t="shared" si="37"/>
        <v/>
      </c>
      <c r="AW60" s="4" t="str">
        <f t="shared" si="37"/>
        <v/>
      </c>
      <c r="AX60" s="4" t="str">
        <f t="shared" si="37"/>
        <v/>
      </c>
      <c r="AY60" s="4" t="str">
        <f t="shared" si="37"/>
        <v/>
      </c>
      <c r="AZ60" s="4" t="str">
        <f t="shared" si="37"/>
        <v/>
      </c>
      <c r="BB60" s="4" t="str">
        <f t="shared" si="38"/>
        <v/>
      </c>
      <c r="BC60" s="4" t="str">
        <f t="shared" si="38"/>
        <v/>
      </c>
      <c r="BD60" s="4" t="str">
        <f t="shared" si="38"/>
        <v/>
      </c>
      <c r="BE60" s="4" t="str">
        <f t="shared" si="38"/>
        <v/>
      </c>
      <c r="BF60" s="4" t="str">
        <f t="shared" si="38"/>
        <v/>
      </c>
      <c r="BG60" s="4" t="str">
        <f t="shared" si="38"/>
        <v/>
      </c>
      <c r="BH60" s="4" t="str">
        <f t="shared" si="38"/>
        <v/>
      </c>
      <c r="BI60" s="4" t="str">
        <f t="shared" si="38"/>
        <v/>
      </c>
      <c r="BJ60" s="4" t="str">
        <f t="shared" si="38"/>
        <v/>
      </c>
      <c r="BK60" s="4" t="str">
        <f t="shared" si="38"/>
        <v/>
      </c>
      <c r="BL60" s="4" t="str">
        <f t="shared" si="38"/>
        <v/>
      </c>
      <c r="BM60" s="4" t="str">
        <f t="shared" si="38"/>
        <v/>
      </c>
      <c r="BN60" s="4" t="str">
        <f t="shared" si="38"/>
        <v/>
      </c>
      <c r="BO60" s="4" t="str">
        <f t="shared" si="38"/>
        <v/>
      </c>
      <c r="BP60" s="4" t="str">
        <f t="shared" si="38"/>
        <v/>
      </c>
      <c r="BQ60" s="4" t="str">
        <f t="shared" si="38"/>
        <v/>
      </c>
      <c r="BR60" s="4" t="str">
        <f t="shared" si="39"/>
        <v/>
      </c>
      <c r="BS60" s="4" t="str">
        <f t="shared" si="39"/>
        <v/>
      </c>
      <c r="BT60" s="4" t="str">
        <f t="shared" si="39"/>
        <v/>
      </c>
      <c r="BU60" s="4" t="str">
        <f t="shared" si="39"/>
        <v/>
      </c>
      <c r="BV60" s="4" t="str">
        <f t="shared" si="39"/>
        <v/>
      </c>
      <c r="BW60" s="4" t="str">
        <f t="shared" si="39"/>
        <v/>
      </c>
    </row>
    <row r="61" spans="1:75" hidden="1" x14ac:dyDescent="0.35">
      <c r="A61" t="s">
        <v>152</v>
      </c>
      <c r="B61" s="4"/>
      <c r="C61" s="26"/>
      <c r="D61" s="51"/>
      <c r="E61" s="6">
        <f t="shared" si="31"/>
        <v>0</v>
      </c>
      <c r="F61" s="4"/>
      <c r="G61" s="4"/>
      <c r="H61" s="4"/>
      <c r="I61" s="4"/>
      <c r="J61" s="4"/>
      <c r="K61" s="4"/>
      <c r="L61" s="4"/>
      <c r="M61" s="4"/>
      <c r="N61" s="4"/>
      <c r="O61" s="4"/>
      <c r="P61" s="4"/>
      <c r="Q61" s="4"/>
      <c r="R61" s="4"/>
      <c r="S61" s="4"/>
      <c r="T61" s="4"/>
      <c r="U61" s="4"/>
      <c r="V61" s="5"/>
      <c r="W61" s="4"/>
      <c r="X61" s="4"/>
      <c r="Y61" s="49"/>
      <c r="Z61" s="4"/>
      <c r="AA61" s="4"/>
      <c r="AB61" s="4"/>
      <c r="AC61" s="4"/>
      <c r="AE61" s="4" t="str">
        <f t="shared" si="36"/>
        <v/>
      </c>
      <c r="AF61" s="4" t="str">
        <f t="shared" si="36"/>
        <v/>
      </c>
      <c r="AG61" s="4" t="str">
        <f t="shared" si="36"/>
        <v/>
      </c>
      <c r="AH61" s="4" t="str">
        <f t="shared" si="36"/>
        <v/>
      </c>
      <c r="AI61" s="4" t="str">
        <f t="shared" si="36"/>
        <v/>
      </c>
      <c r="AJ61" s="4" t="str">
        <f t="shared" si="36"/>
        <v/>
      </c>
      <c r="AK61" s="4" t="str">
        <f t="shared" si="36"/>
        <v/>
      </c>
      <c r="AL61" s="4" t="str">
        <f t="shared" si="36"/>
        <v/>
      </c>
      <c r="AM61" s="4" t="str">
        <f t="shared" si="36"/>
        <v/>
      </c>
      <c r="AN61" s="4" t="str">
        <f t="shared" si="36"/>
        <v/>
      </c>
      <c r="AO61" s="4" t="str">
        <f t="shared" si="36"/>
        <v/>
      </c>
      <c r="AP61" s="4" t="str">
        <f t="shared" si="37"/>
        <v/>
      </c>
      <c r="AQ61" s="4" t="str">
        <f t="shared" si="37"/>
        <v/>
      </c>
      <c r="AR61" s="4" t="str">
        <f t="shared" si="37"/>
        <v/>
      </c>
      <c r="AS61" s="4" t="str">
        <f t="shared" si="37"/>
        <v/>
      </c>
      <c r="AT61" s="4" t="str">
        <f t="shared" si="37"/>
        <v/>
      </c>
      <c r="AU61" s="4" t="str">
        <f t="shared" si="37"/>
        <v/>
      </c>
      <c r="AV61" s="4" t="str">
        <f t="shared" si="37"/>
        <v/>
      </c>
      <c r="AW61" s="4" t="str">
        <f t="shared" si="37"/>
        <v/>
      </c>
      <c r="AX61" s="4" t="str">
        <f t="shared" si="37"/>
        <v/>
      </c>
      <c r="AY61" s="4" t="str">
        <f t="shared" si="37"/>
        <v/>
      </c>
      <c r="AZ61" s="4" t="str">
        <f t="shared" si="37"/>
        <v/>
      </c>
      <c r="BB61" s="4" t="str">
        <f t="shared" si="38"/>
        <v/>
      </c>
      <c r="BC61" s="4" t="str">
        <f t="shared" si="38"/>
        <v/>
      </c>
      <c r="BD61" s="4" t="str">
        <f t="shared" si="38"/>
        <v/>
      </c>
      <c r="BE61" s="4" t="str">
        <f t="shared" si="38"/>
        <v/>
      </c>
      <c r="BF61" s="4" t="str">
        <f t="shared" si="38"/>
        <v/>
      </c>
      <c r="BG61" s="4" t="str">
        <f t="shared" si="38"/>
        <v/>
      </c>
      <c r="BH61" s="4" t="str">
        <f t="shared" si="38"/>
        <v/>
      </c>
      <c r="BI61" s="4" t="str">
        <f t="shared" si="38"/>
        <v/>
      </c>
      <c r="BJ61" s="4" t="str">
        <f t="shared" si="38"/>
        <v/>
      </c>
      <c r="BK61" s="4" t="str">
        <f t="shared" si="38"/>
        <v/>
      </c>
      <c r="BL61" s="4" t="str">
        <f t="shared" si="38"/>
        <v/>
      </c>
      <c r="BM61" s="4" t="str">
        <f t="shared" si="38"/>
        <v/>
      </c>
      <c r="BN61" s="4" t="str">
        <f t="shared" si="38"/>
        <v/>
      </c>
      <c r="BO61" s="4" t="str">
        <f t="shared" si="38"/>
        <v/>
      </c>
      <c r="BP61" s="4" t="str">
        <f t="shared" si="38"/>
        <v/>
      </c>
      <c r="BQ61" s="4" t="str">
        <f t="shared" si="38"/>
        <v/>
      </c>
      <c r="BR61" s="4" t="str">
        <f t="shared" si="39"/>
        <v/>
      </c>
      <c r="BS61" s="4" t="str">
        <f t="shared" si="39"/>
        <v/>
      </c>
      <c r="BT61" s="4" t="str">
        <f t="shared" si="39"/>
        <v/>
      </c>
      <c r="BU61" s="4" t="str">
        <f t="shared" si="39"/>
        <v/>
      </c>
      <c r="BV61" s="4" t="str">
        <f t="shared" si="39"/>
        <v/>
      </c>
      <c r="BW61" s="4" t="str">
        <f t="shared" si="39"/>
        <v/>
      </c>
    </row>
    <row r="62" spans="1:75" hidden="1" x14ac:dyDescent="0.35">
      <c r="A62" t="s">
        <v>153</v>
      </c>
      <c r="B62" s="4"/>
      <c r="C62" s="4"/>
      <c r="D62" s="4"/>
      <c r="E62" s="6">
        <f t="shared" si="31"/>
        <v>0</v>
      </c>
      <c r="F62" s="4"/>
      <c r="G62" s="4"/>
      <c r="H62" s="4"/>
      <c r="I62" s="4"/>
      <c r="J62" s="4"/>
      <c r="K62" s="4"/>
      <c r="L62" s="4"/>
      <c r="M62" s="4"/>
      <c r="N62" s="4"/>
      <c r="O62" s="4"/>
      <c r="P62" s="4"/>
      <c r="Q62" s="4"/>
      <c r="R62" s="4"/>
      <c r="S62" s="4"/>
      <c r="T62" s="4"/>
      <c r="U62" s="4"/>
      <c r="V62" s="5"/>
      <c r="W62" s="4"/>
      <c r="X62" s="4"/>
      <c r="Y62" s="49"/>
      <c r="Z62" s="4"/>
      <c r="AA62" s="4"/>
      <c r="AB62" s="4"/>
      <c r="AC62" s="4"/>
      <c r="AE62" s="4" t="str">
        <f t="shared" si="36"/>
        <v/>
      </c>
      <c r="AF62" s="4" t="str">
        <f t="shared" si="36"/>
        <v/>
      </c>
      <c r="AG62" s="4" t="str">
        <f t="shared" si="36"/>
        <v/>
      </c>
      <c r="AH62" s="4" t="str">
        <f t="shared" si="36"/>
        <v/>
      </c>
      <c r="AI62" s="4" t="str">
        <f t="shared" si="36"/>
        <v/>
      </c>
      <c r="AJ62" s="4" t="str">
        <f t="shared" si="36"/>
        <v/>
      </c>
      <c r="AK62" s="4" t="str">
        <f t="shared" si="36"/>
        <v/>
      </c>
      <c r="AL62" s="4" t="str">
        <f t="shared" si="36"/>
        <v/>
      </c>
      <c r="AM62" s="4" t="str">
        <f t="shared" si="36"/>
        <v/>
      </c>
      <c r="AN62" s="4" t="str">
        <f t="shared" si="36"/>
        <v/>
      </c>
      <c r="AO62" s="4" t="str">
        <f t="shared" si="36"/>
        <v/>
      </c>
      <c r="AP62" s="4" t="str">
        <f t="shared" si="37"/>
        <v/>
      </c>
      <c r="AQ62" s="4" t="str">
        <f t="shared" si="37"/>
        <v/>
      </c>
      <c r="AR62" s="4" t="str">
        <f t="shared" si="37"/>
        <v/>
      </c>
      <c r="AS62" s="4" t="str">
        <f t="shared" si="37"/>
        <v/>
      </c>
      <c r="AT62" s="4" t="str">
        <f t="shared" si="37"/>
        <v/>
      </c>
      <c r="AU62" s="4" t="str">
        <f t="shared" si="37"/>
        <v/>
      </c>
      <c r="AV62" s="4" t="str">
        <f t="shared" si="37"/>
        <v/>
      </c>
      <c r="AW62" s="4" t="str">
        <f t="shared" si="37"/>
        <v/>
      </c>
      <c r="AX62" s="4" t="str">
        <f t="shared" si="37"/>
        <v/>
      </c>
      <c r="AY62" s="4" t="str">
        <f t="shared" si="37"/>
        <v/>
      </c>
      <c r="AZ62" s="4" t="str">
        <f t="shared" si="37"/>
        <v/>
      </c>
      <c r="BB62" s="4" t="str">
        <f t="shared" si="38"/>
        <v/>
      </c>
      <c r="BC62" s="4" t="str">
        <f t="shared" si="38"/>
        <v/>
      </c>
      <c r="BD62" s="4" t="str">
        <f t="shared" si="38"/>
        <v/>
      </c>
      <c r="BE62" s="4" t="str">
        <f t="shared" si="38"/>
        <v/>
      </c>
      <c r="BF62" s="4" t="str">
        <f t="shared" si="38"/>
        <v/>
      </c>
      <c r="BG62" s="4" t="str">
        <f t="shared" si="38"/>
        <v/>
      </c>
      <c r="BH62" s="4" t="str">
        <f t="shared" si="38"/>
        <v/>
      </c>
      <c r="BI62" s="4" t="str">
        <f t="shared" si="38"/>
        <v/>
      </c>
      <c r="BJ62" s="4" t="str">
        <f t="shared" si="38"/>
        <v/>
      </c>
      <c r="BK62" s="4" t="str">
        <f t="shared" si="38"/>
        <v/>
      </c>
      <c r="BL62" s="4" t="str">
        <f t="shared" si="38"/>
        <v/>
      </c>
      <c r="BM62" s="4" t="str">
        <f t="shared" si="38"/>
        <v/>
      </c>
      <c r="BN62" s="4" t="str">
        <f t="shared" si="38"/>
        <v/>
      </c>
      <c r="BO62" s="4" t="str">
        <f t="shared" si="38"/>
        <v/>
      </c>
      <c r="BP62" s="4" t="str">
        <f t="shared" si="38"/>
        <v/>
      </c>
      <c r="BQ62" s="4" t="str">
        <f t="shared" si="38"/>
        <v/>
      </c>
      <c r="BR62" s="4" t="str">
        <f t="shared" si="39"/>
        <v/>
      </c>
      <c r="BS62" s="4" t="str">
        <f t="shared" si="39"/>
        <v/>
      </c>
      <c r="BT62" s="4" t="str">
        <f t="shared" si="39"/>
        <v/>
      </c>
      <c r="BU62" s="4" t="str">
        <f t="shared" si="39"/>
        <v/>
      </c>
      <c r="BV62" s="4" t="str">
        <f t="shared" si="39"/>
        <v/>
      </c>
      <c r="BW62" s="4" t="str">
        <f t="shared" si="39"/>
        <v/>
      </c>
    </row>
    <row r="63" spans="1:75" hidden="1" x14ac:dyDescent="0.35">
      <c r="A63" t="s">
        <v>154</v>
      </c>
      <c r="B63" s="4"/>
      <c r="C63" s="4"/>
      <c r="D63" s="4"/>
      <c r="E63" s="6">
        <f t="shared" si="31"/>
        <v>0</v>
      </c>
      <c r="F63" s="4"/>
      <c r="G63" s="4"/>
      <c r="H63" s="4"/>
      <c r="I63" s="4"/>
      <c r="J63" s="4"/>
      <c r="K63" s="4"/>
      <c r="L63" s="4"/>
      <c r="M63" s="4"/>
      <c r="N63" s="4"/>
      <c r="O63" s="4"/>
      <c r="P63" s="4"/>
      <c r="Q63" s="4"/>
      <c r="R63" s="4"/>
      <c r="S63" s="4"/>
      <c r="T63" s="4"/>
      <c r="U63" s="4"/>
      <c r="V63" s="5"/>
      <c r="W63" s="4"/>
      <c r="X63" s="4"/>
      <c r="Y63" s="49"/>
      <c r="Z63" s="4"/>
      <c r="AA63" s="4"/>
      <c r="AB63" s="4"/>
      <c r="AC63" s="4"/>
      <c r="AE63" s="4" t="str">
        <f t="shared" si="36"/>
        <v/>
      </c>
      <c r="AF63" s="4" t="str">
        <f t="shared" si="36"/>
        <v/>
      </c>
      <c r="AG63" s="4" t="str">
        <f t="shared" si="36"/>
        <v/>
      </c>
      <c r="AH63" s="4" t="str">
        <f t="shared" si="36"/>
        <v/>
      </c>
      <c r="AI63" s="4" t="str">
        <f t="shared" si="36"/>
        <v/>
      </c>
      <c r="AJ63" s="4" t="str">
        <f t="shared" si="36"/>
        <v/>
      </c>
      <c r="AK63" s="4" t="str">
        <f t="shared" si="36"/>
        <v/>
      </c>
      <c r="AL63" s="4" t="str">
        <f t="shared" si="36"/>
        <v/>
      </c>
      <c r="AM63" s="4" t="str">
        <f t="shared" si="36"/>
        <v/>
      </c>
      <c r="AN63" s="4" t="str">
        <f t="shared" si="36"/>
        <v/>
      </c>
      <c r="AO63" s="4" t="str">
        <f t="shared" si="36"/>
        <v/>
      </c>
      <c r="AP63" s="4" t="str">
        <f t="shared" si="37"/>
        <v/>
      </c>
      <c r="AQ63" s="4" t="str">
        <f t="shared" si="37"/>
        <v/>
      </c>
      <c r="AR63" s="4" t="str">
        <f t="shared" si="37"/>
        <v/>
      </c>
      <c r="AS63" s="4" t="str">
        <f t="shared" si="37"/>
        <v/>
      </c>
      <c r="AT63" s="4" t="str">
        <f t="shared" si="37"/>
        <v/>
      </c>
      <c r="AU63" s="4" t="str">
        <f t="shared" si="37"/>
        <v/>
      </c>
      <c r="AV63" s="4" t="str">
        <f t="shared" si="37"/>
        <v/>
      </c>
      <c r="AW63" s="4" t="str">
        <f t="shared" si="37"/>
        <v/>
      </c>
      <c r="AX63" s="4" t="str">
        <f t="shared" si="37"/>
        <v/>
      </c>
      <c r="AY63" s="4" t="str">
        <f t="shared" si="37"/>
        <v/>
      </c>
      <c r="AZ63" s="4" t="str">
        <f t="shared" si="37"/>
        <v/>
      </c>
      <c r="BB63" s="4" t="str">
        <f t="shared" si="38"/>
        <v/>
      </c>
      <c r="BC63" s="4" t="str">
        <f t="shared" si="38"/>
        <v/>
      </c>
      <c r="BD63" s="4" t="str">
        <f t="shared" si="38"/>
        <v/>
      </c>
      <c r="BE63" s="4" t="str">
        <f t="shared" si="38"/>
        <v/>
      </c>
      <c r="BF63" s="4" t="str">
        <f t="shared" si="38"/>
        <v/>
      </c>
      <c r="BG63" s="4" t="str">
        <f t="shared" si="38"/>
        <v/>
      </c>
      <c r="BH63" s="4" t="str">
        <f t="shared" si="38"/>
        <v/>
      </c>
      <c r="BI63" s="4" t="str">
        <f t="shared" si="38"/>
        <v/>
      </c>
      <c r="BJ63" s="4" t="str">
        <f t="shared" si="38"/>
        <v/>
      </c>
      <c r="BK63" s="4" t="str">
        <f t="shared" si="38"/>
        <v/>
      </c>
      <c r="BL63" s="4" t="str">
        <f t="shared" si="38"/>
        <v/>
      </c>
      <c r="BM63" s="4" t="str">
        <f t="shared" si="38"/>
        <v/>
      </c>
      <c r="BN63" s="4" t="str">
        <f t="shared" si="38"/>
        <v/>
      </c>
      <c r="BO63" s="4" t="str">
        <f t="shared" si="38"/>
        <v/>
      </c>
      <c r="BP63" s="4" t="str">
        <f t="shared" si="38"/>
        <v/>
      </c>
      <c r="BQ63" s="4" t="str">
        <f t="shared" si="38"/>
        <v/>
      </c>
      <c r="BR63" s="4" t="str">
        <f t="shared" si="39"/>
        <v/>
      </c>
      <c r="BS63" s="4" t="str">
        <f t="shared" si="39"/>
        <v/>
      </c>
      <c r="BT63" s="4" t="str">
        <f t="shared" si="39"/>
        <v/>
      </c>
      <c r="BU63" s="4" t="str">
        <f t="shared" si="39"/>
        <v/>
      </c>
      <c r="BV63" s="4" t="str">
        <f t="shared" si="39"/>
        <v/>
      </c>
      <c r="BW63" s="4" t="str">
        <f t="shared" si="39"/>
        <v/>
      </c>
    </row>
    <row r="64" spans="1:75" hidden="1" x14ac:dyDescent="0.35">
      <c r="A64" t="s">
        <v>155</v>
      </c>
      <c r="B64" s="4"/>
      <c r="C64" s="4"/>
      <c r="D64" s="4"/>
      <c r="E64" s="6">
        <f t="shared" si="31"/>
        <v>0</v>
      </c>
      <c r="F64" s="4"/>
      <c r="G64" s="4"/>
      <c r="H64" s="4"/>
      <c r="I64" s="4"/>
      <c r="J64" s="4"/>
      <c r="K64" s="4"/>
      <c r="L64" s="4"/>
      <c r="M64" s="4"/>
      <c r="N64" s="4"/>
      <c r="O64" s="4"/>
      <c r="P64" s="4"/>
      <c r="Q64" s="4"/>
      <c r="R64" s="4"/>
      <c r="S64" s="4"/>
      <c r="T64" s="4"/>
      <c r="U64" s="4"/>
      <c r="V64" s="4"/>
      <c r="W64" s="4"/>
      <c r="X64" s="4"/>
      <c r="Y64" s="49"/>
      <c r="Z64" s="4"/>
      <c r="AA64" s="4"/>
      <c r="AB64" s="4"/>
      <c r="AC64" s="4"/>
      <c r="AE64" s="4" t="str">
        <f t="shared" si="36"/>
        <v/>
      </c>
      <c r="AF64" s="4" t="str">
        <f t="shared" si="36"/>
        <v/>
      </c>
      <c r="AG64" s="4" t="str">
        <f t="shared" si="36"/>
        <v/>
      </c>
      <c r="AH64" s="4" t="str">
        <f t="shared" si="36"/>
        <v/>
      </c>
      <c r="AI64" s="4" t="str">
        <f t="shared" si="36"/>
        <v/>
      </c>
      <c r="AJ64" s="4" t="str">
        <f t="shared" si="36"/>
        <v/>
      </c>
      <c r="AK64" s="4" t="str">
        <f t="shared" si="36"/>
        <v/>
      </c>
      <c r="AL64" s="4" t="str">
        <f t="shared" si="36"/>
        <v/>
      </c>
      <c r="AM64" s="4" t="str">
        <f t="shared" si="36"/>
        <v/>
      </c>
      <c r="AN64" s="4" t="str">
        <f t="shared" si="36"/>
        <v/>
      </c>
      <c r="AO64" s="4" t="str">
        <f t="shared" si="36"/>
        <v/>
      </c>
      <c r="AP64" s="4" t="str">
        <f t="shared" si="37"/>
        <v/>
      </c>
      <c r="AQ64" s="4" t="str">
        <f t="shared" si="37"/>
        <v/>
      </c>
      <c r="AR64" s="4" t="str">
        <f t="shared" si="37"/>
        <v/>
      </c>
      <c r="AS64" s="4" t="str">
        <f t="shared" si="37"/>
        <v/>
      </c>
      <c r="AT64" s="4" t="str">
        <f t="shared" si="37"/>
        <v/>
      </c>
      <c r="AU64" s="4" t="str">
        <f t="shared" si="37"/>
        <v/>
      </c>
      <c r="AV64" s="4" t="str">
        <f t="shared" si="37"/>
        <v/>
      </c>
      <c r="AW64" s="4" t="str">
        <f t="shared" si="37"/>
        <v/>
      </c>
      <c r="AX64" s="4" t="str">
        <f t="shared" si="37"/>
        <v/>
      </c>
      <c r="AY64" s="4" t="str">
        <f t="shared" si="37"/>
        <v/>
      </c>
      <c r="AZ64" s="4" t="str">
        <f t="shared" si="37"/>
        <v/>
      </c>
      <c r="BB64" s="4" t="str">
        <f t="shared" si="38"/>
        <v/>
      </c>
      <c r="BC64" s="4" t="str">
        <f t="shared" si="38"/>
        <v/>
      </c>
      <c r="BD64" s="4" t="str">
        <f t="shared" si="38"/>
        <v/>
      </c>
      <c r="BE64" s="4" t="str">
        <f t="shared" si="38"/>
        <v/>
      </c>
      <c r="BF64" s="4" t="str">
        <f t="shared" si="38"/>
        <v/>
      </c>
      <c r="BG64" s="4" t="str">
        <f t="shared" si="38"/>
        <v/>
      </c>
      <c r="BH64" s="4" t="str">
        <f t="shared" si="38"/>
        <v/>
      </c>
      <c r="BI64" s="4" t="str">
        <f t="shared" si="38"/>
        <v/>
      </c>
      <c r="BJ64" s="4" t="str">
        <f t="shared" si="38"/>
        <v/>
      </c>
      <c r="BK64" s="4" t="str">
        <f t="shared" si="38"/>
        <v/>
      </c>
      <c r="BL64" s="4" t="str">
        <f t="shared" si="38"/>
        <v/>
      </c>
      <c r="BM64" s="4" t="str">
        <f t="shared" si="38"/>
        <v/>
      </c>
      <c r="BN64" s="4" t="str">
        <f t="shared" si="38"/>
        <v/>
      </c>
      <c r="BO64" s="4" t="str">
        <f t="shared" si="38"/>
        <v/>
      </c>
      <c r="BP64" s="4" t="str">
        <f t="shared" si="38"/>
        <v/>
      </c>
      <c r="BQ64" s="4" t="str">
        <f t="shared" si="38"/>
        <v/>
      </c>
      <c r="BR64" s="4" t="str">
        <f t="shared" si="39"/>
        <v/>
      </c>
      <c r="BS64" s="4" t="str">
        <f t="shared" si="39"/>
        <v/>
      </c>
      <c r="BT64" s="4" t="str">
        <f t="shared" si="39"/>
        <v/>
      </c>
      <c r="BU64" s="4" t="str">
        <f t="shared" si="39"/>
        <v/>
      </c>
      <c r="BV64" s="4" t="str">
        <f t="shared" si="39"/>
        <v/>
      </c>
      <c r="BW64" s="4" t="str">
        <f t="shared" si="39"/>
        <v/>
      </c>
    </row>
    <row r="65" spans="1:75" hidden="1" x14ac:dyDescent="0.35">
      <c r="A65" t="s">
        <v>156</v>
      </c>
      <c r="B65" s="4"/>
      <c r="C65" s="4"/>
      <c r="D65" s="4"/>
      <c r="E65" s="6">
        <f t="shared" si="31"/>
        <v>0</v>
      </c>
      <c r="F65" s="4"/>
      <c r="G65" s="4"/>
      <c r="H65" s="4"/>
      <c r="I65" s="4"/>
      <c r="J65" s="4"/>
      <c r="K65" s="4"/>
      <c r="L65" s="4"/>
      <c r="M65" s="4"/>
      <c r="N65" s="4"/>
      <c r="O65" s="4"/>
      <c r="P65" s="4"/>
      <c r="Q65" s="4"/>
      <c r="R65" s="4"/>
      <c r="S65" s="4"/>
      <c r="T65" s="4"/>
      <c r="U65" s="4"/>
      <c r="V65" s="4"/>
      <c r="W65" s="4"/>
      <c r="X65" s="4"/>
      <c r="Y65" s="4"/>
      <c r="Z65" s="4"/>
      <c r="AA65" s="4"/>
      <c r="AB65" s="4"/>
      <c r="AC65" s="4"/>
      <c r="AE65" s="4"/>
      <c r="AF65" s="4"/>
      <c r="AG65" s="4"/>
      <c r="AH65" s="4"/>
      <c r="AI65" s="4"/>
      <c r="AJ65" s="4"/>
      <c r="AK65" s="4"/>
      <c r="AL65" s="4"/>
      <c r="AM65" s="4"/>
      <c r="AN65" s="4"/>
      <c r="AO65" s="4"/>
      <c r="AP65" s="4" t="str">
        <f t="shared" si="37"/>
        <v/>
      </c>
      <c r="AQ65" s="4" t="str">
        <f t="shared" si="37"/>
        <v/>
      </c>
      <c r="AR65" s="4" t="str">
        <f t="shared" si="37"/>
        <v/>
      </c>
      <c r="AS65" s="4" t="str">
        <f t="shared" si="37"/>
        <v/>
      </c>
      <c r="AT65" s="4"/>
      <c r="AU65" s="4"/>
      <c r="AV65" s="4"/>
      <c r="AW65" s="4"/>
      <c r="AX65" s="4"/>
      <c r="AY65" s="4"/>
      <c r="AZ65" s="4"/>
      <c r="BB65" s="4"/>
      <c r="BC65" s="4"/>
      <c r="BD65" s="4"/>
      <c r="BE65" s="4"/>
      <c r="BF65" s="4"/>
      <c r="BG65" s="4"/>
      <c r="BH65" s="4"/>
      <c r="BI65" s="4"/>
      <c r="BJ65" s="4"/>
      <c r="BK65" s="4"/>
      <c r="BL65" s="4"/>
      <c r="BM65" s="4"/>
      <c r="BN65" s="4"/>
      <c r="BO65" s="4"/>
      <c r="BP65" s="4"/>
      <c r="BQ65" s="4"/>
      <c r="BR65" s="4"/>
      <c r="BS65" s="4"/>
      <c r="BT65" s="4" t="str">
        <f t="shared" si="39"/>
        <v/>
      </c>
      <c r="BU65" s="4" t="str">
        <f t="shared" si="39"/>
        <v/>
      </c>
      <c r="BV65" s="4"/>
      <c r="BW65" s="4"/>
    </row>
    <row r="66" spans="1:75" hidden="1" x14ac:dyDescent="0.35">
      <c r="A66" t="s">
        <v>157</v>
      </c>
      <c r="B66" s="4"/>
      <c r="C66" s="4"/>
      <c r="D66" s="4"/>
      <c r="E66" s="6">
        <f t="shared" si="31"/>
        <v>0</v>
      </c>
      <c r="F66" s="4"/>
      <c r="G66" s="4"/>
      <c r="H66" s="4"/>
      <c r="I66" s="4"/>
      <c r="J66" s="4"/>
      <c r="K66" s="4"/>
      <c r="L66" s="4"/>
      <c r="M66" s="4"/>
      <c r="N66" s="4"/>
      <c r="O66" s="4"/>
      <c r="P66" s="4"/>
      <c r="Q66" s="4"/>
      <c r="R66" s="4"/>
      <c r="S66" s="4"/>
      <c r="T66" s="4"/>
      <c r="U66" s="4"/>
      <c r="V66" s="4"/>
      <c r="W66" s="4"/>
      <c r="X66" s="4"/>
      <c r="Y66" s="4"/>
      <c r="Z66" s="4"/>
      <c r="AA66" s="4"/>
      <c r="AB66" s="4"/>
      <c r="AC66" s="4"/>
      <c r="AE66" s="4"/>
      <c r="AF66" s="4"/>
      <c r="AG66" s="4"/>
      <c r="AH66" s="4"/>
      <c r="AI66" s="4"/>
      <c r="AJ66" s="4"/>
      <c r="AK66" s="4"/>
      <c r="AL66" s="4"/>
      <c r="AM66" s="4"/>
      <c r="AN66" s="4"/>
      <c r="AO66" s="4"/>
      <c r="AP66" s="4" t="str">
        <f t="shared" si="37"/>
        <v/>
      </c>
      <c r="AQ66" s="4" t="str">
        <f t="shared" si="37"/>
        <v/>
      </c>
      <c r="AR66" s="4" t="str">
        <f t="shared" si="37"/>
        <v/>
      </c>
      <c r="AS66" s="4" t="str">
        <f t="shared" si="37"/>
        <v/>
      </c>
      <c r="AT66" s="4"/>
      <c r="AU66" s="4"/>
      <c r="AV66" s="4"/>
      <c r="AW66" s="4"/>
      <c r="AX66" s="4"/>
      <c r="AY66" s="4"/>
      <c r="AZ66" s="4"/>
      <c r="BB66" s="4"/>
      <c r="BC66" s="4"/>
      <c r="BD66" s="4"/>
      <c r="BE66" s="4"/>
      <c r="BF66" s="4"/>
      <c r="BG66" s="4"/>
      <c r="BH66" s="4"/>
      <c r="BI66" s="4"/>
      <c r="BJ66" s="4"/>
      <c r="BK66" s="4"/>
      <c r="BL66" s="4"/>
      <c r="BM66" s="4"/>
      <c r="BN66" s="4"/>
      <c r="BO66" s="4"/>
      <c r="BP66" s="4"/>
      <c r="BQ66" s="4"/>
      <c r="BR66" s="4"/>
      <c r="BS66" s="4"/>
      <c r="BT66" s="4" t="str">
        <f t="shared" si="39"/>
        <v/>
      </c>
      <c r="BU66" s="4" t="str">
        <f t="shared" si="39"/>
        <v/>
      </c>
      <c r="BV66" s="4"/>
      <c r="BW66" s="4"/>
    </row>
    <row r="67" spans="1:75" hidden="1" x14ac:dyDescent="0.35">
      <c r="A67" t="s">
        <v>158</v>
      </c>
      <c r="B67" s="4"/>
      <c r="C67" s="4"/>
      <c r="D67" s="4"/>
      <c r="E67" s="6">
        <f t="shared" si="31"/>
        <v>0</v>
      </c>
      <c r="F67" s="4"/>
      <c r="G67" s="4"/>
      <c r="H67" s="4"/>
      <c r="I67" s="4"/>
      <c r="J67" s="4"/>
      <c r="K67" s="4"/>
      <c r="L67" s="4"/>
      <c r="M67" s="4"/>
      <c r="N67" s="4"/>
      <c r="O67" s="4"/>
      <c r="P67" s="4"/>
      <c r="Q67" s="4"/>
      <c r="R67" s="4"/>
      <c r="S67" s="4"/>
      <c r="T67" s="4"/>
      <c r="U67" s="4"/>
      <c r="V67" s="4"/>
      <c r="W67" s="4"/>
      <c r="X67" s="4"/>
      <c r="Y67" s="4"/>
      <c r="Z67" s="4"/>
      <c r="AA67" s="4"/>
      <c r="AB67" s="4"/>
      <c r="AC67" s="4"/>
      <c r="AE67" s="4"/>
      <c r="AF67" s="4"/>
      <c r="AG67" s="4"/>
      <c r="AH67" s="4"/>
      <c r="AI67" s="4"/>
      <c r="AJ67" s="4"/>
      <c r="AK67" s="4"/>
      <c r="AL67" s="4"/>
      <c r="AM67" s="4"/>
      <c r="AN67" s="4"/>
      <c r="AO67" s="4"/>
      <c r="AP67" s="4" t="str">
        <f t="shared" si="37"/>
        <v/>
      </c>
      <c r="AQ67" s="4" t="str">
        <f t="shared" si="37"/>
        <v/>
      </c>
      <c r="AR67" s="4" t="str">
        <f t="shared" si="37"/>
        <v/>
      </c>
      <c r="AS67" s="4" t="str">
        <f t="shared" si="37"/>
        <v/>
      </c>
      <c r="AT67" s="4"/>
      <c r="AU67" s="4"/>
      <c r="AV67" s="4"/>
      <c r="AW67" s="4"/>
      <c r="AX67" s="4"/>
      <c r="AY67" s="4"/>
      <c r="AZ67" s="4"/>
      <c r="BB67" s="4"/>
      <c r="BC67" s="4"/>
      <c r="BD67" s="4"/>
      <c r="BE67" s="4"/>
      <c r="BF67" s="4"/>
      <c r="BG67" s="4"/>
      <c r="BH67" s="4"/>
      <c r="BI67" s="4"/>
      <c r="BJ67" s="4"/>
      <c r="BK67" s="4"/>
      <c r="BL67" s="4"/>
      <c r="BM67" s="4"/>
      <c r="BN67" s="4"/>
      <c r="BO67" s="4"/>
      <c r="BP67" s="4"/>
      <c r="BQ67" s="4"/>
      <c r="BR67" s="4"/>
      <c r="BS67" s="4"/>
      <c r="BT67" s="4" t="str">
        <f t="shared" si="39"/>
        <v/>
      </c>
      <c r="BU67" s="4" t="str">
        <f t="shared" si="39"/>
        <v/>
      </c>
      <c r="BV67" s="4"/>
      <c r="BW67" s="4"/>
    </row>
    <row r="68" spans="1:75" hidden="1" x14ac:dyDescent="0.35">
      <c r="A68" t="s">
        <v>159</v>
      </c>
      <c r="B68" s="4"/>
      <c r="C68" s="4"/>
      <c r="D68" s="4"/>
      <c r="E68" s="6">
        <f t="shared" si="31"/>
        <v>0</v>
      </c>
      <c r="F68" s="4"/>
      <c r="G68" s="4"/>
      <c r="H68" s="4"/>
      <c r="I68" s="4"/>
      <c r="J68" s="4"/>
      <c r="K68" s="4"/>
      <c r="L68" s="4"/>
      <c r="M68" s="4"/>
      <c r="N68" s="4"/>
      <c r="O68" s="4"/>
      <c r="P68" s="4"/>
      <c r="Q68" s="4"/>
      <c r="R68" s="4"/>
      <c r="S68" s="4"/>
      <c r="T68" s="4"/>
      <c r="U68" s="4"/>
      <c r="V68" s="4"/>
      <c r="W68" s="4"/>
      <c r="X68" s="4"/>
      <c r="Y68" s="4"/>
      <c r="Z68" s="4"/>
      <c r="AA68" s="4"/>
      <c r="AB68" s="4"/>
      <c r="AC68" s="4"/>
      <c r="AE68" s="4"/>
      <c r="AF68" s="4"/>
      <c r="AG68" s="4"/>
      <c r="AH68" s="4"/>
      <c r="AI68" s="4"/>
      <c r="AJ68" s="4"/>
      <c r="AK68" s="4"/>
      <c r="AL68" s="4"/>
      <c r="AM68" s="4"/>
      <c r="AN68" s="4"/>
      <c r="AO68" s="4"/>
      <c r="AP68" s="4" t="str">
        <f t="shared" si="37"/>
        <v/>
      </c>
      <c r="AQ68" s="4" t="str">
        <f t="shared" si="37"/>
        <v/>
      </c>
      <c r="AR68" s="4" t="str">
        <f t="shared" si="37"/>
        <v/>
      </c>
      <c r="AS68" s="4" t="str">
        <f t="shared" si="37"/>
        <v/>
      </c>
      <c r="AT68" s="4"/>
      <c r="AU68" s="4"/>
      <c r="AV68" s="4"/>
      <c r="AW68" s="4"/>
      <c r="AX68" s="4"/>
      <c r="AY68" s="4"/>
      <c r="AZ68" s="4"/>
      <c r="BB68" s="4"/>
      <c r="BC68" s="4"/>
      <c r="BD68" s="4"/>
      <c r="BE68" s="4"/>
      <c r="BF68" s="4"/>
      <c r="BG68" s="4"/>
      <c r="BH68" s="4"/>
      <c r="BI68" s="4"/>
      <c r="BJ68" s="4"/>
      <c r="BK68" s="4"/>
      <c r="BL68" s="4"/>
      <c r="BM68" s="4"/>
      <c r="BN68" s="4"/>
      <c r="BO68" s="4"/>
      <c r="BP68" s="4"/>
      <c r="BQ68" s="4"/>
      <c r="BR68" s="4"/>
      <c r="BS68" s="4"/>
      <c r="BT68" s="4" t="str">
        <f t="shared" si="39"/>
        <v/>
      </c>
      <c r="BU68" s="4" t="str">
        <f t="shared" si="39"/>
        <v/>
      </c>
      <c r="BV68" s="4"/>
      <c r="BW68" s="4"/>
    </row>
    <row r="69" spans="1:75" hidden="1" x14ac:dyDescent="0.35">
      <c r="A69" t="s">
        <v>160</v>
      </c>
      <c r="B69" s="4"/>
      <c r="C69" s="4"/>
      <c r="D69" s="4"/>
      <c r="E69" s="6">
        <f t="shared" si="31"/>
        <v>0</v>
      </c>
      <c r="F69" s="4"/>
      <c r="G69" s="4"/>
      <c r="H69" s="4"/>
      <c r="I69" s="4"/>
      <c r="J69" s="4"/>
      <c r="K69" s="4"/>
      <c r="L69" s="4"/>
      <c r="M69" s="4"/>
      <c r="N69" s="4"/>
      <c r="O69" s="4"/>
      <c r="P69" s="4"/>
      <c r="Q69" s="4"/>
      <c r="R69" s="4"/>
      <c r="S69" s="4"/>
      <c r="T69" s="4"/>
      <c r="U69" s="4"/>
      <c r="V69" s="4"/>
      <c r="W69" s="4"/>
      <c r="X69" s="4"/>
      <c r="Y69" s="4"/>
      <c r="Z69" s="4"/>
      <c r="AA69" s="4"/>
      <c r="AB69" s="4"/>
      <c r="AC69" s="4"/>
      <c r="AE69" s="4"/>
      <c r="AF69" s="4"/>
      <c r="AG69" s="4"/>
      <c r="AH69" s="4"/>
      <c r="AI69" s="4"/>
      <c r="AJ69" s="4"/>
      <c r="AK69" s="4"/>
      <c r="AL69" s="4"/>
      <c r="AM69" s="4"/>
      <c r="AN69" s="4"/>
      <c r="AO69" s="4"/>
      <c r="AP69" s="4"/>
      <c r="AQ69" s="4"/>
      <c r="AR69" s="4"/>
      <c r="AS69" s="4"/>
      <c r="AT69" s="4"/>
      <c r="AU69" s="4"/>
      <c r="AV69" s="4"/>
      <c r="AW69" s="4"/>
      <c r="AX69" s="4"/>
      <c r="AY69" s="4"/>
      <c r="AZ69" s="4"/>
      <c r="BB69" s="4"/>
      <c r="BC69" s="4"/>
      <c r="BD69" s="4"/>
      <c r="BE69" s="4"/>
      <c r="BF69" s="4"/>
      <c r="BG69" s="4"/>
      <c r="BH69" s="4"/>
      <c r="BI69" s="4"/>
      <c r="BJ69" s="4"/>
      <c r="BK69" s="4"/>
      <c r="BL69" s="4"/>
      <c r="BM69" s="4"/>
      <c r="BN69" s="4"/>
      <c r="BO69" s="4"/>
      <c r="BP69" s="4"/>
      <c r="BQ69" s="4"/>
      <c r="BR69" s="4"/>
      <c r="BS69" s="4"/>
      <c r="BT69" s="4" t="str">
        <f t="shared" si="39"/>
        <v/>
      </c>
      <c r="BU69" s="4" t="str">
        <f t="shared" si="39"/>
        <v/>
      </c>
      <c r="BV69" s="4"/>
      <c r="BW69" s="4"/>
    </row>
    <row r="70" spans="1:75" hidden="1" x14ac:dyDescent="0.35">
      <c r="A70" t="s">
        <v>161</v>
      </c>
      <c r="B70" s="4"/>
      <c r="C70" s="4"/>
      <c r="D70" s="4"/>
      <c r="E70" s="6">
        <f t="shared" si="31"/>
        <v>0</v>
      </c>
      <c r="F70" s="4"/>
      <c r="G70" s="4"/>
      <c r="H70" s="4"/>
      <c r="I70" s="4"/>
      <c r="J70" s="4"/>
      <c r="K70" s="4"/>
      <c r="L70" s="4"/>
      <c r="M70" s="4"/>
      <c r="N70" s="4"/>
      <c r="O70" s="4"/>
      <c r="P70" s="4"/>
      <c r="Q70" s="4"/>
      <c r="R70" s="4"/>
      <c r="S70" s="4"/>
      <c r="T70" s="4"/>
      <c r="U70" s="4"/>
      <c r="V70" s="4"/>
      <c r="W70" s="4"/>
      <c r="X70" s="4"/>
      <c r="Y70" s="4"/>
      <c r="Z70" s="4"/>
      <c r="AA70" s="4"/>
      <c r="AB70" s="4"/>
      <c r="AC70" s="4"/>
      <c r="AE70" s="4"/>
      <c r="AF70" s="4"/>
      <c r="AG70" s="4"/>
      <c r="AH70" s="4"/>
      <c r="AI70" s="4"/>
      <c r="AJ70" s="4"/>
      <c r="AK70" s="4"/>
      <c r="AL70" s="4"/>
      <c r="AM70" s="4"/>
      <c r="AN70" s="4"/>
      <c r="AO70" s="4"/>
      <c r="AP70" s="4"/>
      <c r="AQ70" s="4"/>
      <c r="AR70" s="4"/>
      <c r="AS70" s="4"/>
      <c r="AT70" s="4"/>
      <c r="AU70" s="4"/>
      <c r="AV70" s="4"/>
      <c r="AW70" s="4"/>
      <c r="AX70" s="4"/>
      <c r="AY70" s="4"/>
      <c r="AZ70" s="4"/>
      <c r="BB70" s="4"/>
      <c r="BC70" s="4"/>
      <c r="BD70" s="4"/>
      <c r="BE70" s="4"/>
      <c r="BF70" s="4"/>
      <c r="BG70" s="4"/>
      <c r="BH70" s="4"/>
      <c r="BI70" s="4"/>
      <c r="BJ70" s="4"/>
      <c r="BK70" s="4"/>
      <c r="BL70" s="4"/>
      <c r="BM70" s="4"/>
      <c r="BN70" s="4"/>
      <c r="BO70" s="4"/>
      <c r="BP70" s="4"/>
      <c r="BQ70" s="4"/>
      <c r="BR70" s="4"/>
      <c r="BS70" s="4"/>
      <c r="BT70" s="4"/>
      <c r="BU70" s="4"/>
      <c r="BV70" s="4"/>
      <c r="BW70" s="4"/>
    </row>
    <row r="71" spans="1:75" hidden="1" x14ac:dyDescent="0.35">
      <c r="A71" t="s">
        <v>162</v>
      </c>
      <c r="B71" s="4"/>
      <c r="C71" s="4"/>
      <c r="D71" s="4"/>
      <c r="E71" s="6">
        <f t="shared" si="31"/>
        <v>0</v>
      </c>
      <c r="F71" s="4"/>
      <c r="G71" s="4"/>
      <c r="H71" s="4"/>
      <c r="I71" s="4"/>
      <c r="J71" s="4"/>
      <c r="K71" s="4"/>
      <c r="L71" s="4"/>
      <c r="M71" s="4"/>
      <c r="N71" s="4"/>
      <c r="O71" s="4"/>
      <c r="P71" s="4"/>
      <c r="Q71" s="4"/>
      <c r="R71" s="4"/>
      <c r="S71" s="4"/>
      <c r="T71" s="4"/>
      <c r="U71" s="4"/>
      <c r="V71" s="4"/>
      <c r="W71" s="4"/>
      <c r="X71" s="4"/>
      <c r="Y71" s="4"/>
      <c r="Z71" s="4"/>
      <c r="AA71" s="4"/>
      <c r="AB71" s="4"/>
      <c r="AC71" s="4"/>
      <c r="AE71" s="4"/>
      <c r="AF71" s="4"/>
      <c r="AG71" s="4"/>
      <c r="AH71" s="4"/>
      <c r="AI71" s="4"/>
      <c r="AJ71" s="4"/>
      <c r="AK71" s="4"/>
      <c r="AL71" s="4"/>
      <c r="AM71" s="4"/>
      <c r="AN71" s="4"/>
      <c r="AO71" s="4"/>
      <c r="AP71" s="4"/>
      <c r="AQ71" s="4"/>
      <c r="AR71" s="4"/>
      <c r="AS71" s="4"/>
      <c r="AT71" s="4"/>
      <c r="AU71" s="4"/>
      <c r="AV71" s="4"/>
      <c r="AW71" s="4"/>
      <c r="AX71" s="4"/>
      <c r="AY71" s="4"/>
      <c r="AZ71" s="4"/>
      <c r="BB71" s="4"/>
      <c r="BC71" s="4"/>
      <c r="BD71" s="4"/>
      <c r="BE71" s="4"/>
      <c r="BF71" s="4"/>
      <c r="BG71" s="4"/>
      <c r="BH71" s="4"/>
      <c r="BI71" s="4"/>
      <c r="BJ71" s="4"/>
      <c r="BK71" s="4"/>
      <c r="BL71" s="4"/>
      <c r="BM71" s="4"/>
      <c r="BN71" s="4"/>
      <c r="BO71" s="4"/>
      <c r="BP71" s="4"/>
      <c r="BQ71" s="4"/>
      <c r="BR71" s="4"/>
      <c r="BS71" s="4"/>
      <c r="BT71" s="4"/>
      <c r="BU71" s="4"/>
      <c r="BV71" s="4"/>
      <c r="BW71" s="4"/>
    </row>
    <row r="72" spans="1:75" hidden="1" x14ac:dyDescent="0.35">
      <c r="A72" t="s">
        <v>163</v>
      </c>
      <c r="B72" s="4"/>
      <c r="C72" s="4"/>
      <c r="D72" s="4"/>
      <c r="E72" s="6">
        <f t="shared" si="31"/>
        <v>0</v>
      </c>
      <c r="F72" s="4"/>
      <c r="G72" s="4"/>
      <c r="H72" s="4"/>
      <c r="I72" s="4"/>
      <c r="J72" s="4"/>
      <c r="K72" s="4"/>
      <c r="L72" s="4"/>
      <c r="M72" s="4"/>
      <c r="N72" s="4"/>
      <c r="O72" s="4"/>
      <c r="P72" s="4"/>
      <c r="Q72" s="4"/>
      <c r="R72" s="4"/>
      <c r="S72" s="4"/>
      <c r="T72" s="4"/>
      <c r="U72" s="4"/>
      <c r="V72" s="4"/>
      <c r="W72" s="4"/>
      <c r="X72" s="4"/>
      <c r="Y72" s="4"/>
      <c r="Z72" s="4"/>
      <c r="AA72" s="4"/>
      <c r="AB72" s="4"/>
      <c r="AC72" s="4"/>
      <c r="AE72" s="4"/>
      <c r="AF72" s="4"/>
      <c r="AG72" s="4"/>
      <c r="AH72" s="4"/>
      <c r="AI72" s="4"/>
      <c r="AJ72" s="4"/>
      <c r="AK72" s="4"/>
      <c r="AL72" s="4"/>
      <c r="AM72" s="4"/>
      <c r="AN72" s="4"/>
      <c r="AO72" s="4"/>
      <c r="AP72" s="4"/>
      <c r="AQ72" s="4"/>
      <c r="AR72" s="4"/>
      <c r="AS72" s="4"/>
      <c r="AT72" s="4"/>
      <c r="AU72" s="4"/>
      <c r="AV72" s="4"/>
      <c r="AW72" s="4"/>
      <c r="AX72" s="4"/>
      <c r="AY72" s="4"/>
      <c r="AZ72" s="4"/>
      <c r="BB72" s="4"/>
      <c r="BC72" s="4"/>
      <c r="BD72" s="4"/>
      <c r="BE72" s="4"/>
      <c r="BF72" s="4"/>
      <c r="BG72" s="4"/>
      <c r="BH72" s="4"/>
      <c r="BI72" s="4"/>
      <c r="BJ72" s="4"/>
      <c r="BK72" s="4"/>
      <c r="BL72" s="4"/>
      <c r="BM72" s="4"/>
      <c r="BN72" s="4"/>
      <c r="BO72" s="4"/>
      <c r="BP72" s="4"/>
      <c r="BQ72" s="4"/>
      <c r="BR72" s="4"/>
      <c r="BS72" s="4"/>
      <c r="BT72" s="4"/>
      <c r="BU72" s="4"/>
      <c r="BV72" s="4"/>
      <c r="BW72" s="4"/>
    </row>
    <row r="73" spans="1:75" hidden="1" x14ac:dyDescent="0.35">
      <c r="A73" t="s">
        <v>164</v>
      </c>
      <c r="B73" s="4"/>
      <c r="C73" s="4"/>
      <c r="D73" s="4"/>
      <c r="E73" s="6">
        <f t="shared" si="31"/>
        <v>0</v>
      </c>
      <c r="F73" s="4"/>
      <c r="G73" s="4"/>
      <c r="H73" s="4"/>
      <c r="I73" s="4"/>
      <c r="J73" s="4"/>
      <c r="K73" s="4"/>
      <c r="L73" s="4"/>
      <c r="M73" s="4"/>
      <c r="N73" s="4"/>
      <c r="O73" s="4"/>
      <c r="P73" s="4"/>
      <c r="Q73" s="4"/>
      <c r="R73" s="4"/>
      <c r="S73" s="4"/>
      <c r="T73" s="4"/>
      <c r="U73" s="4"/>
      <c r="V73" s="4"/>
      <c r="W73" s="4"/>
      <c r="X73" s="4"/>
      <c r="Y73" s="4"/>
      <c r="Z73" s="4"/>
      <c r="AA73" s="4"/>
      <c r="AB73" s="4"/>
      <c r="AC73" s="4"/>
      <c r="AE73" s="4"/>
      <c r="AF73" s="4"/>
      <c r="AG73" s="4"/>
      <c r="AH73" s="4"/>
      <c r="AI73" s="4"/>
      <c r="AJ73" s="4"/>
      <c r="AK73" s="4"/>
      <c r="AL73" s="4"/>
      <c r="AM73" s="4"/>
      <c r="AN73" s="4"/>
      <c r="AO73" s="4"/>
      <c r="AP73" s="4"/>
      <c r="AQ73" s="4"/>
      <c r="AR73" s="4"/>
      <c r="AS73" s="4"/>
      <c r="AT73" s="4"/>
      <c r="AU73" s="4"/>
      <c r="AV73" s="4"/>
      <c r="AW73" s="4"/>
      <c r="AX73" s="4"/>
      <c r="AY73" s="4"/>
      <c r="AZ73" s="4"/>
      <c r="BB73" s="4"/>
      <c r="BC73" s="4"/>
      <c r="BD73" s="4"/>
      <c r="BE73" s="4"/>
      <c r="BF73" s="4"/>
      <c r="BG73" s="4"/>
      <c r="BH73" s="4"/>
      <c r="BI73" s="4"/>
      <c r="BJ73" s="4"/>
      <c r="BK73" s="4"/>
      <c r="BL73" s="4"/>
      <c r="BM73" s="4"/>
      <c r="BN73" s="4"/>
      <c r="BO73" s="4"/>
      <c r="BP73" s="4"/>
      <c r="BQ73" s="4"/>
      <c r="BR73" s="4"/>
      <c r="BS73" s="4"/>
      <c r="BT73" s="4"/>
      <c r="BU73" s="4"/>
      <c r="BV73" s="4"/>
      <c r="BW73" s="4"/>
    </row>
    <row r="74" spans="1:75" hidden="1" x14ac:dyDescent="0.35">
      <c r="A74" t="s">
        <v>165</v>
      </c>
      <c r="B74" s="4"/>
      <c r="C74" s="4"/>
      <c r="D74" s="4"/>
      <c r="E74" s="6">
        <f t="shared" si="31"/>
        <v>0</v>
      </c>
      <c r="F74" s="4"/>
      <c r="G74" s="4"/>
      <c r="H74" s="4"/>
      <c r="I74" s="4"/>
      <c r="J74" s="4"/>
      <c r="K74" s="4"/>
      <c r="L74" s="4"/>
      <c r="M74" s="4"/>
      <c r="N74" s="4"/>
      <c r="O74" s="4"/>
      <c r="P74" s="4"/>
      <c r="Q74" s="4"/>
      <c r="R74" s="4"/>
      <c r="S74" s="4"/>
      <c r="T74" s="4"/>
      <c r="U74" s="4"/>
      <c r="V74" s="4"/>
      <c r="W74" s="4"/>
      <c r="X74" s="4"/>
      <c r="Y74" s="4"/>
      <c r="Z74" s="4"/>
      <c r="AA74" s="4"/>
      <c r="AB74" s="4"/>
      <c r="AC74" s="4"/>
      <c r="AE74" s="4"/>
      <c r="AF74" s="4"/>
      <c r="AG74" s="4"/>
      <c r="AH74" s="4"/>
      <c r="AI74" s="4"/>
      <c r="AJ74" s="4"/>
      <c r="AK74" s="4"/>
      <c r="AL74" s="4"/>
      <c r="AM74" s="4"/>
      <c r="AN74" s="4"/>
      <c r="AO74" s="4"/>
      <c r="AP74" s="4"/>
      <c r="AQ74" s="4"/>
      <c r="AR74" s="4"/>
      <c r="AS74" s="4"/>
      <c r="AT74" s="4"/>
      <c r="AU74" s="4"/>
      <c r="AV74" s="4"/>
      <c r="AW74" s="4"/>
      <c r="AX74" s="4"/>
      <c r="AY74" s="4"/>
      <c r="AZ74" s="4"/>
      <c r="BB74" s="4"/>
      <c r="BC74" s="4"/>
      <c r="BD74" s="4"/>
      <c r="BE74" s="4"/>
      <c r="BF74" s="4"/>
      <c r="BG74" s="4"/>
      <c r="BH74" s="4"/>
      <c r="BI74" s="4"/>
      <c r="BJ74" s="4"/>
      <c r="BK74" s="4"/>
      <c r="BL74" s="4"/>
      <c r="BM74" s="4"/>
      <c r="BN74" s="4"/>
      <c r="BO74" s="4"/>
      <c r="BP74" s="4"/>
      <c r="BQ74" s="4"/>
      <c r="BR74" s="4"/>
      <c r="BS74" s="4"/>
      <c r="BT74" s="4"/>
      <c r="BU74" s="4"/>
      <c r="BV74" s="4"/>
      <c r="BW74" s="4"/>
    </row>
    <row r="76" spans="1:75" x14ac:dyDescent="0.35">
      <c r="B76" s="1" t="s">
        <v>166</v>
      </c>
    </row>
    <row r="77" spans="1:75" x14ac:dyDescent="0.35">
      <c r="B77" s="122"/>
      <c r="G77" s="106" t="s">
        <v>167</v>
      </c>
      <c r="H77" s="106"/>
      <c r="I77" s="106"/>
      <c r="J77" s="106"/>
      <c r="K77" s="106"/>
      <c r="L77" s="106"/>
      <c r="M77" s="106"/>
      <c r="N77" s="106"/>
      <c r="O77" s="106"/>
      <c r="P77" s="106"/>
      <c r="Q77" s="106"/>
      <c r="R77" s="106"/>
      <c r="S77" s="106"/>
      <c r="T77" s="106"/>
      <c r="U77" s="106"/>
      <c r="V77" s="106"/>
      <c r="W77" s="106"/>
      <c r="X77" s="106"/>
      <c r="Y77" s="106"/>
      <c r="Z77" s="106"/>
      <c r="AA77" s="106"/>
      <c r="AB77" s="106"/>
      <c r="AC77" s="106"/>
    </row>
    <row r="78" spans="1:75" x14ac:dyDescent="0.35">
      <c r="B78" s="123"/>
      <c r="G78" s="107" t="str">
        <f>_xlfn.CONCAT(C4,", ",C6)</f>
        <v>USD, thousands</v>
      </c>
      <c r="H78" s="108"/>
      <c r="I78" s="108"/>
      <c r="J78" s="108"/>
      <c r="K78" s="108"/>
      <c r="L78" s="108"/>
      <c r="M78" s="108"/>
      <c r="N78" s="108"/>
      <c r="O78" s="108"/>
      <c r="P78" s="108"/>
      <c r="Q78" s="108"/>
      <c r="R78" s="108"/>
      <c r="S78" s="108"/>
      <c r="T78" s="108"/>
      <c r="U78" s="108"/>
      <c r="V78" s="108"/>
      <c r="W78" s="108"/>
      <c r="X78" s="108"/>
      <c r="Y78" s="108"/>
      <c r="Z78" s="108"/>
      <c r="AA78" s="108"/>
      <c r="AB78" s="108"/>
      <c r="AC78" s="108"/>
    </row>
    <row r="79" spans="1:75" x14ac:dyDescent="0.35">
      <c r="B79" s="124"/>
      <c r="G79" s="33" t="str">
        <f>Lists!$A$2</f>
        <v>Social insurance benefits (271)</v>
      </c>
      <c r="H79" s="30">
        <f t="shared" ref="H79:Q81" si="40">SUMIF($F$10:$F$53,$G79,H$10:H$53)</f>
        <v>0</v>
      </c>
      <c r="I79" s="30">
        <f t="shared" si="40"/>
        <v>0</v>
      </c>
      <c r="J79" s="30">
        <f t="shared" si="40"/>
        <v>0</v>
      </c>
      <c r="K79" s="30">
        <f t="shared" si="40"/>
        <v>0</v>
      </c>
      <c r="L79" s="30">
        <f t="shared" si="40"/>
        <v>0</v>
      </c>
      <c r="M79" s="30">
        <f t="shared" si="40"/>
        <v>0</v>
      </c>
      <c r="N79" s="30">
        <f t="shared" si="40"/>
        <v>0</v>
      </c>
      <c r="O79" s="30">
        <f t="shared" si="40"/>
        <v>0</v>
      </c>
      <c r="P79" s="30">
        <f t="shared" si="40"/>
        <v>8801.853000000001</v>
      </c>
      <c r="Q79" s="30">
        <f t="shared" si="40"/>
        <v>9183.1460000000006</v>
      </c>
      <c r="R79" s="30">
        <f t="shared" ref="R79:AC81" si="41">SUMIF($F$10:$F$53,$G79,R$10:R$53)</f>
        <v>9780.9319999999989</v>
      </c>
      <c r="S79" s="30">
        <f t="shared" si="41"/>
        <v>10484.891</v>
      </c>
      <c r="T79" s="30">
        <f t="shared" si="41"/>
        <v>14185.326999999999</v>
      </c>
      <c r="U79" s="30">
        <f t="shared" si="41"/>
        <v>14987.420999999998</v>
      </c>
      <c r="V79" s="30">
        <f t="shared" si="41"/>
        <v>17607.813000000002</v>
      </c>
      <c r="W79" s="30">
        <f t="shared" si="41"/>
        <v>18489.163</v>
      </c>
      <c r="X79" s="30">
        <f t="shared" si="41"/>
        <v>19706.183000000001</v>
      </c>
      <c r="Y79" s="30">
        <f t="shared" si="41"/>
        <v>23028.278000000006</v>
      </c>
      <c r="Z79" s="30">
        <f t="shared" si="41"/>
        <v>24927.394999999997</v>
      </c>
      <c r="AA79" s="30">
        <f t="shared" si="41"/>
        <v>0</v>
      </c>
      <c r="AB79" s="30">
        <f t="shared" si="41"/>
        <v>0</v>
      </c>
      <c r="AC79" s="30">
        <f t="shared" si="41"/>
        <v>0</v>
      </c>
    </row>
    <row r="80" spans="1:75" x14ac:dyDescent="0.35">
      <c r="B80" s="124"/>
      <c r="G80" s="33" t="str">
        <f>Lists!$A$3</f>
        <v>Social assistance benefits (272)</v>
      </c>
      <c r="H80" s="30">
        <f t="shared" si="40"/>
        <v>0</v>
      </c>
      <c r="I80" s="30">
        <f t="shared" si="40"/>
        <v>0</v>
      </c>
      <c r="J80" s="30">
        <f t="shared" si="40"/>
        <v>0</v>
      </c>
      <c r="K80" s="30">
        <f t="shared" si="40"/>
        <v>0</v>
      </c>
      <c r="L80" s="30">
        <f t="shared" si="40"/>
        <v>0</v>
      </c>
      <c r="M80" s="30">
        <f t="shared" si="40"/>
        <v>0</v>
      </c>
      <c r="N80" s="30">
        <f t="shared" si="40"/>
        <v>0</v>
      </c>
      <c r="O80" s="30">
        <f t="shared" si="40"/>
        <v>0</v>
      </c>
      <c r="P80" s="30">
        <f t="shared" si="40"/>
        <v>0</v>
      </c>
      <c r="Q80" s="30">
        <f t="shared" si="40"/>
        <v>0</v>
      </c>
      <c r="R80" s="30">
        <f t="shared" si="41"/>
        <v>0</v>
      </c>
      <c r="S80" s="30">
        <f t="shared" si="41"/>
        <v>0</v>
      </c>
      <c r="T80" s="30">
        <f t="shared" si="41"/>
        <v>0</v>
      </c>
      <c r="U80" s="30">
        <f t="shared" si="41"/>
        <v>0</v>
      </c>
      <c r="V80" s="30">
        <f t="shared" si="41"/>
        <v>0</v>
      </c>
      <c r="W80" s="30">
        <f t="shared" si="41"/>
        <v>298</v>
      </c>
      <c r="X80" s="30">
        <f t="shared" si="41"/>
        <v>298</v>
      </c>
      <c r="Y80" s="30">
        <f t="shared" si="41"/>
        <v>298</v>
      </c>
      <c r="Z80" s="30">
        <f t="shared" si="41"/>
        <v>298</v>
      </c>
      <c r="AA80" s="30">
        <f t="shared" si="41"/>
        <v>498</v>
      </c>
      <c r="AB80" s="30">
        <f t="shared" si="41"/>
        <v>724</v>
      </c>
      <c r="AC80" s="30">
        <f t="shared" si="41"/>
        <v>734</v>
      </c>
    </row>
    <row r="81" spans="2:29" x14ac:dyDescent="0.35">
      <c r="B81" s="124"/>
      <c r="G81" s="33" t="str">
        <f>Lists!$A$4</f>
        <v>Public servant benefits (273)</v>
      </c>
      <c r="H81" s="30">
        <f t="shared" si="40"/>
        <v>0</v>
      </c>
      <c r="I81" s="30">
        <f t="shared" si="40"/>
        <v>0</v>
      </c>
      <c r="J81" s="30">
        <f t="shared" si="40"/>
        <v>0</v>
      </c>
      <c r="K81" s="30">
        <f t="shared" si="40"/>
        <v>0</v>
      </c>
      <c r="L81" s="30">
        <f t="shared" si="40"/>
        <v>0</v>
      </c>
      <c r="M81" s="30">
        <f t="shared" si="40"/>
        <v>0</v>
      </c>
      <c r="N81" s="30">
        <f t="shared" si="40"/>
        <v>0</v>
      </c>
      <c r="O81" s="30">
        <f t="shared" si="40"/>
        <v>0</v>
      </c>
      <c r="P81" s="30">
        <f t="shared" si="40"/>
        <v>7512.1979999999994</v>
      </c>
      <c r="Q81" s="30">
        <f t="shared" si="40"/>
        <v>7876.7659999999996</v>
      </c>
      <c r="R81" s="30">
        <f t="shared" si="41"/>
        <v>8123.183</v>
      </c>
      <c r="S81" s="30">
        <f t="shared" si="41"/>
        <v>8930.5429999999997</v>
      </c>
      <c r="T81" s="30">
        <f t="shared" si="41"/>
        <v>9298.152</v>
      </c>
      <c r="U81" s="30">
        <f t="shared" si="41"/>
        <v>9403.0069999999996</v>
      </c>
      <c r="V81" s="30">
        <f t="shared" si="41"/>
        <v>9506.7659999999978</v>
      </c>
      <c r="W81" s="30">
        <f t="shared" si="41"/>
        <v>9772.9559999999983</v>
      </c>
      <c r="X81" s="30">
        <f t="shared" si="41"/>
        <v>9726.5990000000002</v>
      </c>
      <c r="Y81" s="30">
        <f t="shared" si="41"/>
        <v>9934.0960000000014</v>
      </c>
      <c r="Z81" s="30">
        <f t="shared" si="41"/>
        <v>10299.557999999999</v>
      </c>
      <c r="AA81" s="30">
        <f t="shared" si="41"/>
        <v>0</v>
      </c>
      <c r="AB81" s="30">
        <f t="shared" si="41"/>
        <v>0</v>
      </c>
      <c r="AC81" s="30">
        <f t="shared" si="41"/>
        <v>0</v>
      </c>
    </row>
    <row r="82" spans="2:29" x14ac:dyDescent="0.35">
      <c r="B82" s="124"/>
      <c r="G82" s="22" t="str">
        <f>Lists!$A$5</f>
        <v>Social benefits (27)</v>
      </c>
      <c r="H82" s="32">
        <f>SUM(H79:H81)</f>
        <v>0</v>
      </c>
      <c r="I82" s="32">
        <f t="shared" ref="I82:AC82" si="42">SUM(I79:I81)</f>
        <v>0</v>
      </c>
      <c r="J82" s="32">
        <f t="shared" si="42"/>
        <v>0</v>
      </c>
      <c r="K82" s="32">
        <f t="shared" si="42"/>
        <v>0</v>
      </c>
      <c r="L82" s="32">
        <f t="shared" si="42"/>
        <v>0</v>
      </c>
      <c r="M82" s="32">
        <f t="shared" si="42"/>
        <v>0</v>
      </c>
      <c r="N82" s="32">
        <f t="shared" si="42"/>
        <v>0</v>
      </c>
      <c r="O82" s="32">
        <f t="shared" si="42"/>
        <v>0</v>
      </c>
      <c r="P82" s="32">
        <f t="shared" si="42"/>
        <v>16314.050999999999</v>
      </c>
      <c r="Q82" s="32">
        <f t="shared" si="42"/>
        <v>17059.912</v>
      </c>
      <c r="R82" s="32">
        <f t="shared" si="42"/>
        <v>17904.114999999998</v>
      </c>
      <c r="S82" s="32">
        <f t="shared" si="42"/>
        <v>19415.434000000001</v>
      </c>
      <c r="T82" s="32">
        <f t="shared" si="42"/>
        <v>23483.478999999999</v>
      </c>
      <c r="U82" s="32">
        <f t="shared" si="42"/>
        <v>24390.428</v>
      </c>
      <c r="V82" s="32">
        <f t="shared" si="42"/>
        <v>27114.578999999998</v>
      </c>
      <c r="W82" s="32">
        <f t="shared" si="42"/>
        <v>28560.118999999999</v>
      </c>
      <c r="X82" s="32">
        <f t="shared" si="42"/>
        <v>29730.781999999999</v>
      </c>
      <c r="Y82" s="32">
        <f t="shared" si="42"/>
        <v>33260.374000000011</v>
      </c>
      <c r="Z82" s="32">
        <f t="shared" si="42"/>
        <v>35524.952999999994</v>
      </c>
      <c r="AA82" s="32">
        <f t="shared" si="42"/>
        <v>498</v>
      </c>
      <c r="AB82" s="32">
        <f t="shared" si="42"/>
        <v>724</v>
      </c>
      <c r="AC82" s="32">
        <f t="shared" si="42"/>
        <v>734</v>
      </c>
    </row>
    <row r="83" spans="2:29" x14ac:dyDescent="0.35">
      <c r="B83" s="124"/>
      <c r="G83" s="1"/>
    </row>
    <row r="84" spans="2:29" x14ac:dyDescent="0.35">
      <c r="B84" s="124"/>
      <c r="G84" s="38" t="str">
        <f>Lists!$A$7</f>
        <v>Provident fund withdrawals</v>
      </c>
      <c r="H84" s="30">
        <f t="shared" ref="H84:AC84" si="43">SUMIF($F$10:$F$53,$G84,H$10:H$53)</f>
        <v>0</v>
      </c>
      <c r="I84" s="30">
        <f t="shared" si="43"/>
        <v>0</v>
      </c>
      <c r="J84" s="30">
        <f t="shared" si="43"/>
        <v>0</v>
      </c>
      <c r="K84" s="30">
        <f t="shared" si="43"/>
        <v>0</v>
      </c>
      <c r="L84" s="30">
        <f t="shared" si="43"/>
        <v>0</v>
      </c>
      <c r="M84" s="30">
        <f t="shared" si="43"/>
        <v>0</v>
      </c>
      <c r="N84" s="30">
        <f t="shared" si="43"/>
        <v>0</v>
      </c>
      <c r="O84" s="30">
        <f t="shared" si="43"/>
        <v>0</v>
      </c>
      <c r="P84" s="30">
        <f t="shared" si="43"/>
        <v>0</v>
      </c>
      <c r="Q84" s="30">
        <f t="shared" si="43"/>
        <v>0</v>
      </c>
      <c r="R84" s="30">
        <f t="shared" si="43"/>
        <v>0</v>
      </c>
      <c r="S84" s="30">
        <f t="shared" si="43"/>
        <v>0</v>
      </c>
      <c r="T84" s="30">
        <f t="shared" si="43"/>
        <v>0</v>
      </c>
      <c r="U84" s="30">
        <f t="shared" si="43"/>
        <v>0</v>
      </c>
      <c r="V84" s="30">
        <f t="shared" si="43"/>
        <v>0</v>
      </c>
      <c r="W84" s="30">
        <f t="shared" si="43"/>
        <v>0</v>
      </c>
      <c r="X84" s="30">
        <f t="shared" si="43"/>
        <v>0</v>
      </c>
      <c r="Y84" s="30">
        <f t="shared" si="43"/>
        <v>0</v>
      </c>
      <c r="Z84" s="30">
        <f t="shared" si="43"/>
        <v>0</v>
      </c>
      <c r="AA84" s="30">
        <f t="shared" si="43"/>
        <v>0</v>
      </c>
      <c r="AB84" s="30">
        <f t="shared" si="43"/>
        <v>0</v>
      </c>
      <c r="AC84" s="30">
        <f t="shared" si="43"/>
        <v>0</v>
      </c>
    </row>
    <row r="85" spans="2:29" x14ac:dyDescent="0.35">
      <c r="B85" s="124"/>
      <c r="G85" s="36" t="str">
        <f>Lists!$A$8</f>
        <v>Social benefits (27) + provident fund withdrawals</v>
      </c>
      <c r="H85" s="37">
        <f>H84+H82</f>
        <v>0</v>
      </c>
      <c r="I85" s="37">
        <f t="shared" ref="I85:AC85" si="44">I84+I82</f>
        <v>0</v>
      </c>
      <c r="J85" s="37">
        <f t="shared" si="44"/>
        <v>0</v>
      </c>
      <c r="K85" s="37">
        <f t="shared" si="44"/>
        <v>0</v>
      </c>
      <c r="L85" s="37">
        <f t="shared" si="44"/>
        <v>0</v>
      </c>
      <c r="M85" s="37">
        <f t="shared" si="44"/>
        <v>0</v>
      </c>
      <c r="N85" s="37">
        <f t="shared" si="44"/>
        <v>0</v>
      </c>
      <c r="O85" s="37">
        <f t="shared" si="44"/>
        <v>0</v>
      </c>
      <c r="P85" s="37">
        <f t="shared" si="44"/>
        <v>16314.050999999999</v>
      </c>
      <c r="Q85" s="37">
        <f t="shared" si="44"/>
        <v>17059.912</v>
      </c>
      <c r="R85" s="37">
        <f t="shared" si="44"/>
        <v>17904.114999999998</v>
      </c>
      <c r="S85" s="37">
        <f t="shared" si="44"/>
        <v>19415.434000000001</v>
      </c>
      <c r="T85" s="37">
        <f t="shared" si="44"/>
        <v>23483.478999999999</v>
      </c>
      <c r="U85" s="37">
        <f t="shared" si="44"/>
        <v>24390.428</v>
      </c>
      <c r="V85" s="37">
        <f t="shared" si="44"/>
        <v>27114.578999999998</v>
      </c>
      <c r="W85" s="37">
        <f t="shared" si="44"/>
        <v>28560.118999999999</v>
      </c>
      <c r="X85" s="37">
        <f t="shared" si="44"/>
        <v>29730.781999999999</v>
      </c>
      <c r="Y85" s="37">
        <f t="shared" si="44"/>
        <v>33260.374000000011</v>
      </c>
      <c r="Z85" s="37">
        <f t="shared" si="44"/>
        <v>35524.952999999994</v>
      </c>
      <c r="AA85" s="37">
        <f t="shared" si="44"/>
        <v>498</v>
      </c>
      <c r="AB85" s="37">
        <f t="shared" si="44"/>
        <v>724</v>
      </c>
      <c r="AC85" s="37">
        <f t="shared" si="44"/>
        <v>734</v>
      </c>
    </row>
    <row r="86" spans="2:29" x14ac:dyDescent="0.35">
      <c r="B86" s="124"/>
    </row>
    <row r="87" spans="2:29" x14ac:dyDescent="0.35">
      <c r="B87" s="124"/>
      <c r="G87" s="107" t="s">
        <v>169</v>
      </c>
      <c r="H87" s="107"/>
      <c r="I87" s="107"/>
      <c r="J87" s="107"/>
      <c r="K87" s="107"/>
      <c r="L87" s="107"/>
      <c r="M87" s="107"/>
      <c r="N87" s="107"/>
      <c r="O87" s="107"/>
      <c r="P87" s="107"/>
      <c r="Q87" s="107"/>
      <c r="R87" s="107"/>
      <c r="S87" s="107"/>
      <c r="T87" s="107"/>
      <c r="U87" s="107"/>
      <c r="V87" s="107"/>
      <c r="W87" s="107"/>
      <c r="X87" s="107"/>
      <c r="Y87" s="107"/>
      <c r="Z87" s="107"/>
      <c r="AA87" s="107"/>
      <c r="AB87" s="107"/>
      <c r="AC87" s="107"/>
    </row>
    <row r="88" spans="2:29" x14ac:dyDescent="0.35">
      <c r="B88" s="124"/>
      <c r="G88" s="33" t="str">
        <f>G79</f>
        <v>Social insurance benefits (271)</v>
      </c>
      <c r="H88" s="57">
        <f t="shared" ref="H88:AC88" si="45">H$79/H$207</f>
        <v>0</v>
      </c>
      <c r="I88" s="57">
        <f t="shared" si="45"/>
        <v>0</v>
      </c>
      <c r="J88" s="57">
        <f t="shared" si="45"/>
        <v>0</v>
      </c>
      <c r="K88" s="57">
        <f t="shared" si="45"/>
        <v>0</v>
      </c>
      <c r="L88" s="57">
        <f t="shared" si="45"/>
        <v>0</v>
      </c>
      <c r="M88" s="57">
        <f t="shared" si="45"/>
        <v>0</v>
      </c>
      <c r="N88" s="57">
        <f t="shared" si="45"/>
        <v>0</v>
      </c>
      <c r="O88" s="57">
        <f t="shared" si="45"/>
        <v>0</v>
      </c>
      <c r="P88" s="57">
        <f t="shared" si="45"/>
        <v>4.7836157608695661E-2</v>
      </c>
      <c r="Q88" s="57">
        <f t="shared" si="45"/>
        <v>4.7093056410256413E-2</v>
      </c>
      <c r="R88" s="57">
        <f t="shared" si="45"/>
        <v>4.5492706976744179E-2</v>
      </c>
      <c r="S88" s="57">
        <f t="shared" si="45"/>
        <v>4.6393323008849553E-2</v>
      </c>
      <c r="T88" s="57">
        <f t="shared" si="45"/>
        <v>5.7663930894308942E-2</v>
      </c>
      <c r="U88" s="57">
        <f t="shared" si="45"/>
        <v>5.2959084805653707E-2</v>
      </c>
      <c r="V88" s="57">
        <f t="shared" si="45"/>
        <v>5.8111594059405948E-2</v>
      </c>
      <c r="W88" s="57">
        <f t="shared" si="45"/>
        <v>6.3755734482758619E-2</v>
      </c>
      <c r="X88" s="57">
        <f t="shared" si="45"/>
        <v>6.8187484429065748E-2</v>
      </c>
      <c r="Y88" s="57">
        <f t="shared" si="45"/>
        <v>8.1660560283687969E-2</v>
      </c>
      <c r="Z88" s="57">
        <f t="shared" si="45"/>
        <v>9.6617810077519364E-2</v>
      </c>
      <c r="AA88" s="57">
        <f t="shared" si="45"/>
        <v>0</v>
      </c>
      <c r="AB88" s="57">
        <f t="shared" si="45"/>
        <v>0</v>
      </c>
      <c r="AC88" s="57">
        <f t="shared" si="45"/>
        <v>0</v>
      </c>
    </row>
    <row r="89" spans="2:29" x14ac:dyDescent="0.35">
      <c r="B89" s="124"/>
      <c r="G89" s="33" t="str">
        <f t="shared" ref="G89:G94" si="46">G80</f>
        <v>Social assistance benefits (272)</v>
      </c>
      <c r="H89" s="57">
        <f t="shared" ref="H89:AC89" si="47">H$80/H$207</f>
        <v>0</v>
      </c>
      <c r="I89" s="57">
        <f t="shared" si="47"/>
        <v>0</v>
      </c>
      <c r="J89" s="57">
        <f t="shared" si="47"/>
        <v>0</v>
      </c>
      <c r="K89" s="57">
        <f t="shared" si="47"/>
        <v>0</v>
      </c>
      <c r="L89" s="57">
        <f t="shared" si="47"/>
        <v>0</v>
      </c>
      <c r="M89" s="57">
        <f t="shared" si="47"/>
        <v>0</v>
      </c>
      <c r="N89" s="57">
        <f t="shared" si="47"/>
        <v>0</v>
      </c>
      <c r="O89" s="57">
        <f t="shared" si="47"/>
        <v>0</v>
      </c>
      <c r="P89" s="57">
        <f t="shared" si="47"/>
        <v>0</v>
      </c>
      <c r="Q89" s="57">
        <f t="shared" si="47"/>
        <v>0</v>
      </c>
      <c r="R89" s="57">
        <f t="shared" si="47"/>
        <v>0</v>
      </c>
      <c r="S89" s="57">
        <f t="shared" si="47"/>
        <v>0</v>
      </c>
      <c r="T89" s="57">
        <f t="shared" si="47"/>
        <v>0</v>
      </c>
      <c r="U89" s="57">
        <f t="shared" si="47"/>
        <v>0</v>
      </c>
      <c r="V89" s="57">
        <f t="shared" si="47"/>
        <v>0</v>
      </c>
      <c r="W89" s="57">
        <f t="shared" si="47"/>
        <v>1.0275862068965518E-3</v>
      </c>
      <c r="X89" s="57">
        <f t="shared" si="47"/>
        <v>1.0311418685121107E-3</v>
      </c>
      <c r="Y89" s="57">
        <f t="shared" si="47"/>
        <v>1.0567375886524823E-3</v>
      </c>
      <c r="Z89" s="57">
        <f t="shared" si="47"/>
        <v>1.1550387596899225E-3</v>
      </c>
      <c r="AA89" s="57">
        <f t="shared" si="47"/>
        <v>2.1373390557939912E-3</v>
      </c>
      <c r="AB89" s="57">
        <f t="shared" si="47"/>
        <v>2.9430894308943088E-3</v>
      </c>
      <c r="AC89" s="57">
        <f t="shared" si="47"/>
        <v>2.749063670411985E-3</v>
      </c>
    </row>
    <row r="90" spans="2:29" x14ac:dyDescent="0.35">
      <c r="B90" s="125"/>
      <c r="G90" s="33" t="str">
        <f t="shared" si="46"/>
        <v>Public servant benefits (273)</v>
      </c>
      <c r="H90" s="57">
        <f t="shared" ref="H90:AC90" si="48">H$81/H$207</f>
        <v>0</v>
      </c>
      <c r="I90" s="57">
        <f t="shared" si="48"/>
        <v>0</v>
      </c>
      <c r="J90" s="57">
        <f t="shared" si="48"/>
        <v>0</v>
      </c>
      <c r="K90" s="57">
        <f t="shared" si="48"/>
        <v>0</v>
      </c>
      <c r="L90" s="57">
        <f t="shared" si="48"/>
        <v>0</v>
      </c>
      <c r="M90" s="57">
        <f t="shared" si="48"/>
        <v>0</v>
      </c>
      <c r="N90" s="57">
        <f t="shared" si="48"/>
        <v>0</v>
      </c>
      <c r="O90" s="57">
        <f t="shared" si="48"/>
        <v>0</v>
      </c>
      <c r="P90" s="57">
        <f t="shared" si="48"/>
        <v>4.0827163043478255E-2</v>
      </c>
      <c r="Q90" s="57">
        <f t="shared" si="48"/>
        <v>4.0393671794871792E-2</v>
      </c>
      <c r="R90" s="57">
        <f t="shared" si="48"/>
        <v>3.7782246511627905E-2</v>
      </c>
      <c r="S90" s="57">
        <f t="shared" si="48"/>
        <v>3.9515676991150439E-2</v>
      </c>
      <c r="T90" s="57">
        <f t="shared" si="48"/>
        <v>3.7797365853658539E-2</v>
      </c>
      <c r="U90" s="57">
        <f t="shared" si="48"/>
        <v>3.3226173144876324E-2</v>
      </c>
      <c r="V90" s="57">
        <f t="shared" si="48"/>
        <v>3.1375465346534646E-2</v>
      </c>
      <c r="W90" s="57">
        <f t="shared" si="48"/>
        <v>3.369984827586206E-2</v>
      </c>
      <c r="X90" s="57">
        <f t="shared" si="48"/>
        <v>3.3656051903114187E-2</v>
      </c>
      <c r="Y90" s="57">
        <f t="shared" si="48"/>
        <v>3.5227290780141848E-2</v>
      </c>
      <c r="Z90" s="57">
        <f t="shared" si="48"/>
        <v>3.9920767441860461E-2</v>
      </c>
      <c r="AA90" s="57">
        <f t="shared" si="48"/>
        <v>0</v>
      </c>
      <c r="AB90" s="57">
        <f t="shared" si="48"/>
        <v>0</v>
      </c>
      <c r="AC90" s="57">
        <f t="shared" si="48"/>
        <v>0</v>
      </c>
    </row>
    <row r="91" spans="2:29" x14ac:dyDescent="0.35">
      <c r="G91" s="33" t="str">
        <f t="shared" si="46"/>
        <v>Social benefits (27)</v>
      </c>
      <c r="H91" s="57">
        <f t="shared" ref="H91:AC91" si="49">H$82/H$207</f>
        <v>0</v>
      </c>
      <c r="I91" s="57">
        <f t="shared" si="49"/>
        <v>0</v>
      </c>
      <c r="J91" s="57">
        <f t="shared" si="49"/>
        <v>0</v>
      </c>
      <c r="K91" s="57">
        <f t="shared" si="49"/>
        <v>0</v>
      </c>
      <c r="L91" s="57">
        <f t="shared" si="49"/>
        <v>0</v>
      </c>
      <c r="M91" s="57">
        <f t="shared" si="49"/>
        <v>0</v>
      </c>
      <c r="N91" s="57">
        <f t="shared" si="49"/>
        <v>0</v>
      </c>
      <c r="O91" s="57">
        <f t="shared" si="49"/>
        <v>0</v>
      </c>
      <c r="P91" s="57">
        <f t="shared" si="49"/>
        <v>8.8663320652173916E-2</v>
      </c>
      <c r="Q91" s="57">
        <f t="shared" si="49"/>
        <v>8.7486728205128206E-2</v>
      </c>
      <c r="R91" s="57">
        <f t="shared" si="49"/>
        <v>8.3274953488372078E-2</v>
      </c>
      <c r="S91" s="57">
        <f t="shared" si="49"/>
        <v>8.5908999999999999E-2</v>
      </c>
      <c r="T91" s="57">
        <f t="shared" si="49"/>
        <v>9.5461296747967481E-2</v>
      </c>
      <c r="U91" s="57">
        <f t="shared" si="49"/>
        <v>8.6185257950530031E-2</v>
      </c>
      <c r="V91" s="57">
        <f t="shared" si="49"/>
        <v>8.9487059405940581E-2</v>
      </c>
      <c r="W91" s="57">
        <f t="shared" si="49"/>
        <v>9.8483168965517232E-2</v>
      </c>
      <c r="X91" s="57">
        <f t="shared" si="49"/>
        <v>0.10287467820069204</v>
      </c>
      <c r="Y91" s="57">
        <f t="shared" si="49"/>
        <v>0.11794458865248231</v>
      </c>
      <c r="Z91" s="57">
        <f t="shared" si="49"/>
        <v>0.13769361627906976</v>
      </c>
      <c r="AA91" s="57">
        <f t="shared" si="49"/>
        <v>2.1373390557939912E-3</v>
      </c>
      <c r="AB91" s="57">
        <f t="shared" si="49"/>
        <v>2.9430894308943088E-3</v>
      </c>
      <c r="AC91" s="57">
        <f t="shared" si="49"/>
        <v>2.749063670411985E-3</v>
      </c>
    </row>
    <row r="92" spans="2:29" x14ac:dyDescent="0.35">
      <c r="B92" s="1" t="s">
        <v>1449</v>
      </c>
      <c r="G92" s="33"/>
      <c r="H92" s="58"/>
      <c r="I92" s="58"/>
      <c r="J92" s="58"/>
      <c r="K92" s="58"/>
      <c r="L92" s="58"/>
      <c r="M92" s="58"/>
      <c r="N92" s="58"/>
      <c r="O92" s="58"/>
      <c r="P92" s="58"/>
      <c r="Q92" s="58"/>
      <c r="R92" s="58"/>
      <c r="S92" s="58"/>
      <c r="T92" s="58"/>
      <c r="U92" s="58"/>
      <c r="V92" s="58"/>
      <c r="W92" s="58"/>
      <c r="X92" s="58"/>
      <c r="Y92" s="58"/>
      <c r="Z92" s="58"/>
      <c r="AA92" s="58"/>
      <c r="AB92" s="58"/>
      <c r="AC92" s="58"/>
    </row>
    <row r="93" spans="2:29" x14ac:dyDescent="0.35">
      <c r="B93" s="126" t="s">
        <v>1455</v>
      </c>
      <c r="G93" s="38" t="str">
        <f t="shared" si="46"/>
        <v>Provident fund withdrawals</v>
      </c>
      <c r="H93" s="57">
        <f t="shared" ref="H93:AC93" si="50">H$84/H$207</f>
        <v>0</v>
      </c>
      <c r="I93" s="57">
        <f t="shared" si="50"/>
        <v>0</v>
      </c>
      <c r="J93" s="57">
        <f t="shared" si="50"/>
        <v>0</v>
      </c>
      <c r="K93" s="57">
        <f t="shared" si="50"/>
        <v>0</v>
      </c>
      <c r="L93" s="57">
        <f t="shared" si="50"/>
        <v>0</v>
      </c>
      <c r="M93" s="57">
        <f t="shared" si="50"/>
        <v>0</v>
      </c>
      <c r="N93" s="57">
        <f t="shared" si="50"/>
        <v>0</v>
      </c>
      <c r="O93" s="57">
        <f t="shared" si="50"/>
        <v>0</v>
      </c>
      <c r="P93" s="57">
        <f t="shared" si="50"/>
        <v>0</v>
      </c>
      <c r="Q93" s="57">
        <f t="shared" si="50"/>
        <v>0</v>
      </c>
      <c r="R93" s="57">
        <f t="shared" si="50"/>
        <v>0</v>
      </c>
      <c r="S93" s="57">
        <f t="shared" si="50"/>
        <v>0</v>
      </c>
      <c r="T93" s="57">
        <f t="shared" si="50"/>
        <v>0</v>
      </c>
      <c r="U93" s="57">
        <f t="shared" si="50"/>
        <v>0</v>
      </c>
      <c r="V93" s="57">
        <f t="shared" si="50"/>
        <v>0</v>
      </c>
      <c r="W93" s="57">
        <f t="shared" si="50"/>
        <v>0</v>
      </c>
      <c r="X93" s="57">
        <f t="shared" si="50"/>
        <v>0</v>
      </c>
      <c r="Y93" s="57">
        <f t="shared" si="50"/>
        <v>0</v>
      </c>
      <c r="Z93" s="57">
        <f t="shared" si="50"/>
        <v>0</v>
      </c>
      <c r="AA93" s="57">
        <f t="shared" si="50"/>
        <v>0</v>
      </c>
      <c r="AB93" s="57">
        <f t="shared" si="50"/>
        <v>0</v>
      </c>
      <c r="AC93" s="57">
        <f t="shared" si="50"/>
        <v>0</v>
      </c>
    </row>
    <row r="94" spans="2:29" x14ac:dyDescent="0.35">
      <c r="B94" s="127"/>
      <c r="G94" s="62" t="str">
        <f t="shared" si="46"/>
        <v>Social benefits (27) + provident fund withdrawals</v>
      </c>
      <c r="H94" s="57">
        <f t="shared" ref="H94:AC94" si="51">H$85/H$207</f>
        <v>0</v>
      </c>
      <c r="I94" s="57">
        <f t="shared" si="51"/>
        <v>0</v>
      </c>
      <c r="J94" s="57">
        <f t="shared" si="51"/>
        <v>0</v>
      </c>
      <c r="K94" s="57">
        <f t="shared" si="51"/>
        <v>0</v>
      </c>
      <c r="L94" s="57">
        <f t="shared" si="51"/>
        <v>0</v>
      </c>
      <c r="M94" s="57">
        <f t="shared" si="51"/>
        <v>0</v>
      </c>
      <c r="N94" s="57">
        <f t="shared" si="51"/>
        <v>0</v>
      </c>
      <c r="O94" s="57">
        <f t="shared" si="51"/>
        <v>0</v>
      </c>
      <c r="P94" s="57">
        <f t="shared" si="51"/>
        <v>8.8663320652173916E-2</v>
      </c>
      <c r="Q94" s="57">
        <f t="shared" si="51"/>
        <v>8.7486728205128206E-2</v>
      </c>
      <c r="R94" s="57">
        <f t="shared" si="51"/>
        <v>8.3274953488372078E-2</v>
      </c>
      <c r="S94" s="57">
        <f t="shared" si="51"/>
        <v>8.5908999999999999E-2</v>
      </c>
      <c r="T94" s="57">
        <f t="shared" si="51"/>
        <v>9.5461296747967481E-2</v>
      </c>
      <c r="U94" s="57">
        <f t="shared" si="51"/>
        <v>8.6185257950530031E-2</v>
      </c>
      <c r="V94" s="57">
        <f t="shared" si="51"/>
        <v>8.9487059405940581E-2</v>
      </c>
      <c r="W94" s="57">
        <f t="shared" si="51"/>
        <v>9.8483168965517232E-2</v>
      </c>
      <c r="X94" s="57">
        <f t="shared" si="51"/>
        <v>0.10287467820069204</v>
      </c>
      <c r="Y94" s="57">
        <f t="shared" si="51"/>
        <v>0.11794458865248231</v>
      </c>
      <c r="Z94" s="57">
        <f t="shared" si="51"/>
        <v>0.13769361627906976</v>
      </c>
      <c r="AA94" s="57">
        <f t="shared" si="51"/>
        <v>2.1373390557939912E-3</v>
      </c>
      <c r="AB94" s="57">
        <f t="shared" si="51"/>
        <v>2.9430894308943088E-3</v>
      </c>
      <c r="AC94" s="57">
        <f t="shared" si="51"/>
        <v>2.749063670411985E-3</v>
      </c>
    </row>
    <row r="95" spans="2:29" x14ac:dyDescent="0.35">
      <c r="B95" s="127"/>
    </row>
    <row r="96" spans="2:29" x14ac:dyDescent="0.35">
      <c r="B96" s="127"/>
      <c r="G96" s="107" t="s">
        <v>170</v>
      </c>
      <c r="H96" s="107"/>
      <c r="I96" s="107"/>
      <c r="J96" s="107"/>
      <c r="K96" s="107"/>
      <c r="L96" s="107"/>
      <c r="M96" s="107"/>
      <c r="N96" s="107"/>
      <c r="O96" s="107"/>
      <c r="P96" s="107"/>
      <c r="Q96" s="107"/>
      <c r="R96" s="107"/>
      <c r="S96" s="107"/>
      <c r="T96" s="107"/>
      <c r="U96" s="107"/>
      <c r="V96" s="107"/>
      <c r="W96" s="107"/>
      <c r="X96" s="107"/>
      <c r="Y96" s="107"/>
      <c r="Z96" s="107"/>
      <c r="AA96" s="107"/>
      <c r="AB96" s="107"/>
      <c r="AC96" s="107"/>
    </row>
    <row r="97" spans="2:29" x14ac:dyDescent="0.35">
      <c r="B97" s="127"/>
      <c r="G97" s="33" t="str">
        <f>G88</f>
        <v>Social insurance benefits (271)</v>
      </c>
      <c r="H97" s="57">
        <f>H$79/H$211</f>
        <v>0</v>
      </c>
      <c r="I97" s="57">
        <f t="shared" ref="I97:AC97" si="52">I$79/I$211</f>
        <v>0</v>
      </c>
      <c r="J97" s="57">
        <f t="shared" si="52"/>
        <v>0</v>
      </c>
      <c r="K97" s="57">
        <f t="shared" si="52"/>
        <v>0</v>
      </c>
      <c r="L97" s="57">
        <f t="shared" si="52"/>
        <v>0</v>
      </c>
      <c r="M97" s="57">
        <f t="shared" si="52"/>
        <v>0</v>
      </c>
      <c r="N97" s="57">
        <f t="shared" si="52"/>
        <v>0</v>
      </c>
      <c r="O97" s="57">
        <f t="shared" si="52"/>
        <v>0</v>
      </c>
      <c r="P97" s="57">
        <f t="shared" si="52"/>
        <v>4.3647839068592521E-2</v>
      </c>
      <c r="Q97" s="57">
        <f t="shared" si="52"/>
        <v>4.3070675025831208E-2</v>
      </c>
      <c r="R97" s="57">
        <f t="shared" si="52"/>
        <v>4.2424728223505827E-2</v>
      </c>
      <c r="S97" s="57">
        <f t="shared" si="52"/>
        <v>4.3591689013616049E-2</v>
      </c>
      <c r="T97" s="57">
        <f t="shared" si="52"/>
        <v>5.4553054073771257E-2</v>
      </c>
      <c r="U97" s="57">
        <f t="shared" si="52"/>
        <v>4.9581629739805476E-2</v>
      </c>
      <c r="V97" s="57">
        <f t="shared" si="52"/>
        <v>5.4362971161817084E-2</v>
      </c>
      <c r="W97" s="57">
        <f t="shared" si="52"/>
        <v>6.0840208741708958E-2</v>
      </c>
      <c r="X97" s="57">
        <f t="shared" si="52"/>
        <v>6.43616624137065E-2</v>
      </c>
      <c r="Y97" s="57">
        <f t="shared" si="52"/>
        <v>7.7602212249665306E-2</v>
      </c>
      <c r="Z97" s="57">
        <f t="shared" si="52"/>
        <v>9.7144953234606382E-2</v>
      </c>
      <c r="AA97" s="57">
        <f t="shared" si="52"/>
        <v>0</v>
      </c>
      <c r="AB97" s="57">
        <f t="shared" si="52"/>
        <v>0</v>
      </c>
      <c r="AC97" s="57">
        <f t="shared" si="52"/>
        <v>0</v>
      </c>
    </row>
    <row r="98" spans="2:29" x14ac:dyDescent="0.35">
      <c r="B98" s="127"/>
      <c r="G98" s="33" t="str">
        <f t="shared" ref="G98:G103" si="53">G89</f>
        <v>Social assistance benefits (272)</v>
      </c>
      <c r="H98" s="57">
        <f>H$80/H$211</f>
        <v>0</v>
      </c>
      <c r="I98" s="57">
        <f t="shared" ref="I98:AC98" si="54">I$80/I$211</f>
        <v>0</v>
      </c>
      <c r="J98" s="57">
        <f t="shared" si="54"/>
        <v>0</v>
      </c>
      <c r="K98" s="57">
        <f t="shared" si="54"/>
        <v>0</v>
      </c>
      <c r="L98" s="57">
        <f t="shared" si="54"/>
        <v>0</v>
      </c>
      <c r="M98" s="57">
        <f t="shared" si="54"/>
        <v>0</v>
      </c>
      <c r="N98" s="57">
        <f t="shared" si="54"/>
        <v>0</v>
      </c>
      <c r="O98" s="57">
        <f t="shared" si="54"/>
        <v>0</v>
      </c>
      <c r="P98" s="57">
        <f t="shared" si="54"/>
        <v>0</v>
      </c>
      <c r="Q98" s="57">
        <f t="shared" si="54"/>
        <v>0</v>
      </c>
      <c r="R98" s="57">
        <f t="shared" si="54"/>
        <v>0</v>
      </c>
      <c r="S98" s="57">
        <f t="shared" si="54"/>
        <v>0</v>
      </c>
      <c r="T98" s="57">
        <f t="shared" si="54"/>
        <v>0</v>
      </c>
      <c r="U98" s="57">
        <f t="shared" si="54"/>
        <v>0</v>
      </c>
      <c r="V98" s="57">
        <f t="shared" si="54"/>
        <v>0</v>
      </c>
      <c r="W98" s="57">
        <f t="shared" si="54"/>
        <v>9.8059507642554006E-4</v>
      </c>
      <c r="X98" s="57">
        <f t="shared" si="54"/>
        <v>9.732871860209831E-4</v>
      </c>
      <c r="Y98" s="57">
        <f t="shared" si="54"/>
        <v>1.0042200832559105E-3</v>
      </c>
      <c r="Z98" s="57">
        <f t="shared" si="54"/>
        <v>1.161340607950117E-3</v>
      </c>
      <c r="AA98" s="57">
        <f t="shared" si="54"/>
        <v>2.2351885098743267E-3</v>
      </c>
      <c r="AB98" s="57">
        <f t="shared" si="54"/>
        <v>3.07782691830509E-3</v>
      </c>
      <c r="AC98" s="57">
        <f t="shared" si="54"/>
        <v>2.8749184704039165E-3</v>
      </c>
    </row>
    <row r="99" spans="2:29" x14ac:dyDescent="0.35">
      <c r="B99" s="127"/>
      <c r="G99" s="33" t="str">
        <f t="shared" si="53"/>
        <v>Public servant benefits (273)</v>
      </c>
      <c r="H99" s="57">
        <f>H$81/H$211</f>
        <v>0</v>
      </c>
      <c r="I99" s="57">
        <f t="shared" ref="I99:AC99" si="55">I$81/I$211</f>
        <v>0</v>
      </c>
      <c r="J99" s="57">
        <f t="shared" si="55"/>
        <v>0</v>
      </c>
      <c r="K99" s="57">
        <f t="shared" si="55"/>
        <v>0</v>
      </c>
      <c r="L99" s="57">
        <f t="shared" si="55"/>
        <v>0</v>
      </c>
      <c r="M99" s="57">
        <f t="shared" si="55"/>
        <v>0</v>
      </c>
      <c r="N99" s="57">
        <f t="shared" si="55"/>
        <v>0</v>
      </c>
      <c r="O99" s="57">
        <f t="shared" si="55"/>
        <v>0</v>
      </c>
      <c r="P99" s="57">
        <f t="shared" si="55"/>
        <v>3.72525205039669E-2</v>
      </c>
      <c r="Q99" s="57">
        <f t="shared" si="55"/>
        <v>3.6943508100657045E-2</v>
      </c>
      <c r="R99" s="57">
        <f t="shared" si="55"/>
        <v>3.5234252838564135E-2</v>
      </c>
      <c r="S99" s="57">
        <f t="shared" si="55"/>
        <v>3.712937532481031E-2</v>
      </c>
      <c r="T99" s="57">
        <f t="shared" si="55"/>
        <v>3.5758258434376897E-2</v>
      </c>
      <c r="U99" s="57">
        <f t="shared" si="55"/>
        <v>3.1107180582623194E-2</v>
      </c>
      <c r="V99" s="57">
        <f t="shared" si="55"/>
        <v>2.9351518323152512E-2</v>
      </c>
      <c r="W99" s="57">
        <f t="shared" si="55"/>
        <v>3.2158766898400803E-2</v>
      </c>
      <c r="X99" s="57">
        <f t="shared" si="55"/>
        <v>3.1767698557934591E-2</v>
      </c>
      <c r="Y99" s="57">
        <f t="shared" si="55"/>
        <v>3.34765728597054E-2</v>
      </c>
      <c r="Z99" s="57">
        <f t="shared" si="55"/>
        <v>4.0138573655494933E-2</v>
      </c>
      <c r="AA99" s="57">
        <f t="shared" si="55"/>
        <v>0</v>
      </c>
      <c r="AB99" s="57">
        <f t="shared" si="55"/>
        <v>0</v>
      </c>
      <c r="AC99" s="57">
        <f t="shared" si="55"/>
        <v>0</v>
      </c>
    </row>
    <row r="100" spans="2:29" x14ac:dyDescent="0.35">
      <c r="B100" s="127"/>
      <c r="G100" s="33" t="str">
        <f t="shared" si="53"/>
        <v>Social benefits (27)</v>
      </c>
      <c r="H100" s="57">
        <f>H$82/H$211</f>
        <v>0</v>
      </c>
      <c r="I100" s="57">
        <f t="shared" ref="I100:AC100" si="56">I$82/I$211</f>
        <v>0</v>
      </c>
      <c r="J100" s="57">
        <f t="shared" si="56"/>
        <v>0</v>
      </c>
      <c r="K100" s="57">
        <f t="shared" si="56"/>
        <v>0</v>
      </c>
      <c r="L100" s="57">
        <f t="shared" si="56"/>
        <v>0</v>
      </c>
      <c r="M100" s="57">
        <f t="shared" si="56"/>
        <v>0</v>
      </c>
      <c r="N100" s="57">
        <f t="shared" si="56"/>
        <v>0</v>
      </c>
      <c r="O100" s="57">
        <f t="shared" si="56"/>
        <v>0</v>
      </c>
      <c r="P100" s="57">
        <f t="shared" si="56"/>
        <v>8.0900359572559422E-2</v>
      </c>
      <c r="Q100" s="57">
        <f t="shared" si="56"/>
        <v>8.0014183126488253E-2</v>
      </c>
      <c r="R100" s="57">
        <f t="shared" si="56"/>
        <v>7.7658981062069962E-2</v>
      </c>
      <c r="S100" s="57">
        <f t="shared" si="56"/>
        <v>8.0721064338426365E-2</v>
      </c>
      <c r="T100" s="57">
        <f t="shared" si="56"/>
        <v>9.0311312508148153E-2</v>
      </c>
      <c r="U100" s="57">
        <f t="shared" si="56"/>
        <v>8.0688810322428681E-2</v>
      </c>
      <c r="V100" s="57">
        <f t="shared" si="56"/>
        <v>8.3714489484969595E-2</v>
      </c>
      <c r="W100" s="57">
        <f t="shared" si="56"/>
        <v>9.3979570716535302E-2</v>
      </c>
      <c r="X100" s="57">
        <f t="shared" si="56"/>
        <v>9.7102648157662064E-2</v>
      </c>
      <c r="Y100" s="57">
        <f t="shared" si="56"/>
        <v>0.11208300519262664</v>
      </c>
      <c r="Z100" s="57">
        <f t="shared" si="56"/>
        <v>0.13844486749805143</v>
      </c>
      <c r="AA100" s="57">
        <f t="shared" si="56"/>
        <v>2.2351885098743267E-3</v>
      </c>
      <c r="AB100" s="57">
        <f t="shared" si="56"/>
        <v>3.07782691830509E-3</v>
      </c>
      <c r="AC100" s="57">
        <f t="shared" si="56"/>
        <v>2.8749184704039165E-3</v>
      </c>
    </row>
    <row r="101" spans="2:29" x14ac:dyDescent="0.35">
      <c r="B101" s="127"/>
      <c r="G101" s="33"/>
      <c r="H101" s="58"/>
      <c r="I101" s="58"/>
      <c r="J101" s="58"/>
      <c r="K101" s="58"/>
      <c r="L101" s="58"/>
      <c r="M101" s="58"/>
      <c r="N101" s="58"/>
      <c r="O101" s="58"/>
      <c r="P101" s="58"/>
      <c r="Q101" s="58"/>
      <c r="R101" s="58"/>
      <c r="S101" s="58"/>
      <c r="T101" s="58"/>
      <c r="U101" s="58"/>
      <c r="V101" s="58"/>
      <c r="W101" s="58"/>
      <c r="X101" s="58"/>
      <c r="Y101" s="58"/>
      <c r="Z101" s="58"/>
      <c r="AA101" s="58"/>
      <c r="AB101" s="58"/>
      <c r="AC101" s="58"/>
    </row>
    <row r="102" spans="2:29" x14ac:dyDescent="0.35">
      <c r="B102" s="127"/>
      <c r="G102" s="38" t="str">
        <f t="shared" si="53"/>
        <v>Provident fund withdrawals</v>
      </c>
      <c r="H102" s="57">
        <f>H$84/H$211</f>
        <v>0</v>
      </c>
      <c r="I102" s="57">
        <f t="shared" ref="I102:AC102" si="57">I$84/I$211</f>
        <v>0</v>
      </c>
      <c r="J102" s="57">
        <f t="shared" si="57"/>
        <v>0</v>
      </c>
      <c r="K102" s="57">
        <f t="shared" si="57"/>
        <v>0</v>
      </c>
      <c r="L102" s="57">
        <f t="shared" si="57"/>
        <v>0</v>
      </c>
      <c r="M102" s="57">
        <f t="shared" si="57"/>
        <v>0</v>
      </c>
      <c r="N102" s="57">
        <f t="shared" si="57"/>
        <v>0</v>
      </c>
      <c r="O102" s="57">
        <f t="shared" si="57"/>
        <v>0</v>
      </c>
      <c r="P102" s="57">
        <f t="shared" si="57"/>
        <v>0</v>
      </c>
      <c r="Q102" s="57">
        <f t="shared" si="57"/>
        <v>0</v>
      </c>
      <c r="R102" s="57">
        <f t="shared" si="57"/>
        <v>0</v>
      </c>
      <c r="S102" s="57">
        <f t="shared" si="57"/>
        <v>0</v>
      </c>
      <c r="T102" s="57">
        <f t="shared" si="57"/>
        <v>0</v>
      </c>
      <c r="U102" s="57">
        <f t="shared" si="57"/>
        <v>0</v>
      </c>
      <c r="V102" s="57">
        <f t="shared" si="57"/>
        <v>0</v>
      </c>
      <c r="W102" s="57">
        <f t="shared" si="57"/>
        <v>0</v>
      </c>
      <c r="X102" s="57">
        <f t="shared" si="57"/>
        <v>0</v>
      </c>
      <c r="Y102" s="57">
        <f t="shared" si="57"/>
        <v>0</v>
      </c>
      <c r="Z102" s="57">
        <f t="shared" si="57"/>
        <v>0</v>
      </c>
      <c r="AA102" s="57">
        <f t="shared" si="57"/>
        <v>0</v>
      </c>
      <c r="AB102" s="57">
        <f t="shared" si="57"/>
        <v>0</v>
      </c>
      <c r="AC102" s="57">
        <f t="shared" si="57"/>
        <v>0</v>
      </c>
    </row>
    <row r="103" spans="2:29" x14ac:dyDescent="0.35">
      <c r="B103" s="127"/>
      <c r="G103" s="62" t="str">
        <f t="shared" si="53"/>
        <v>Social benefits (27) + provident fund withdrawals</v>
      </c>
      <c r="H103" s="57">
        <f>H$85/H$211</f>
        <v>0</v>
      </c>
      <c r="I103" s="57">
        <f t="shared" ref="I103:AC103" si="58">I$85/I$211</f>
        <v>0</v>
      </c>
      <c r="J103" s="57">
        <f t="shared" si="58"/>
        <v>0</v>
      </c>
      <c r="K103" s="57">
        <f t="shared" si="58"/>
        <v>0</v>
      </c>
      <c r="L103" s="57">
        <f t="shared" si="58"/>
        <v>0</v>
      </c>
      <c r="M103" s="57">
        <f t="shared" si="58"/>
        <v>0</v>
      </c>
      <c r="N103" s="57">
        <f t="shared" si="58"/>
        <v>0</v>
      </c>
      <c r="O103" s="57">
        <f t="shared" si="58"/>
        <v>0</v>
      </c>
      <c r="P103" s="57">
        <f t="shared" si="58"/>
        <v>8.0900359572559422E-2</v>
      </c>
      <c r="Q103" s="57">
        <f t="shared" si="58"/>
        <v>8.0014183126488253E-2</v>
      </c>
      <c r="R103" s="57">
        <f t="shared" si="58"/>
        <v>7.7658981062069962E-2</v>
      </c>
      <c r="S103" s="57">
        <f t="shared" si="58"/>
        <v>8.0721064338426365E-2</v>
      </c>
      <c r="T103" s="57">
        <f t="shared" si="58"/>
        <v>9.0311312508148153E-2</v>
      </c>
      <c r="U103" s="57">
        <f t="shared" si="58"/>
        <v>8.0688810322428681E-2</v>
      </c>
      <c r="V103" s="57">
        <f t="shared" si="58"/>
        <v>8.3714489484969595E-2</v>
      </c>
      <c r="W103" s="57">
        <f t="shared" si="58"/>
        <v>9.3979570716535302E-2</v>
      </c>
      <c r="X103" s="57">
        <f t="shared" si="58"/>
        <v>9.7102648157662064E-2</v>
      </c>
      <c r="Y103" s="57">
        <f t="shared" si="58"/>
        <v>0.11208300519262664</v>
      </c>
      <c r="Z103" s="57">
        <f t="shared" si="58"/>
        <v>0.13844486749805143</v>
      </c>
      <c r="AA103" s="57">
        <f t="shared" si="58"/>
        <v>2.2351885098743267E-3</v>
      </c>
      <c r="AB103" s="57">
        <f t="shared" si="58"/>
        <v>3.07782691830509E-3</v>
      </c>
      <c r="AC103" s="57">
        <f t="shared" si="58"/>
        <v>2.8749184704039165E-3</v>
      </c>
    </row>
    <row r="104" spans="2:29" x14ac:dyDescent="0.35">
      <c r="B104" s="127"/>
    </row>
    <row r="105" spans="2:29" x14ac:dyDescent="0.35">
      <c r="G105" s="107" t="s">
        <v>171</v>
      </c>
      <c r="H105" s="107"/>
      <c r="I105" s="107"/>
      <c r="J105" s="107"/>
      <c r="K105" s="107"/>
      <c r="L105" s="107"/>
      <c r="M105" s="107"/>
      <c r="N105" s="107"/>
      <c r="O105" s="107"/>
      <c r="P105" s="107"/>
      <c r="Q105" s="107"/>
      <c r="R105" s="107"/>
      <c r="S105" s="107"/>
      <c r="T105" s="107"/>
      <c r="U105" s="107"/>
      <c r="V105" s="107"/>
      <c r="W105" s="107"/>
      <c r="X105" s="107"/>
      <c r="Y105" s="107"/>
      <c r="Z105" s="107"/>
      <c r="AA105" s="107"/>
      <c r="AB105" s="107"/>
      <c r="AC105" s="107"/>
    </row>
    <row r="106" spans="2:29" x14ac:dyDescent="0.35">
      <c r="G106" s="33" t="str">
        <f>G97</f>
        <v>Social insurance benefits (271)</v>
      </c>
      <c r="H106" s="57">
        <f t="shared" ref="H106:AC106" si="59">H$79/H$217</f>
        <v>0</v>
      </c>
      <c r="I106" s="57">
        <f t="shared" si="59"/>
        <v>0</v>
      </c>
      <c r="J106" s="57">
        <f t="shared" si="59"/>
        <v>0</v>
      </c>
      <c r="K106" s="57">
        <f t="shared" si="59"/>
        <v>0</v>
      </c>
      <c r="L106" s="57">
        <f t="shared" si="59"/>
        <v>0</v>
      </c>
      <c r="M106" s="57">
        <f t="shared" si="59"/>
        <v>0</v>
      </c>
      <c r="N106" s="57">
        <f t="shared" si="59"/>
        <v>0</v>
      </c>
      <c r="O106" s="57">
        <f t="shared" si="59"/>
        <v>0</v>
      </c>
      <c r="P106" s="57">
        <f t="shared" si="59"/>
        <v>0.10002105681818182</v>
      </c>
      <c r="Q106" s="57">
        <f t="shared" si="59"/>
        <v>0.10803701176470588</v>
      </c>
      <c r="R106" s="57">
        <f t="shared" si="59"/>
        <v>0.10517131182795697</v>
      </c>
      <c r="S106" s="57">
        <f t="shared" si="59"/>
        <v>0.11521858241758241</v>
      </c>
      <c r="T106" s="57">
        <f t="shared" si="59"/>
        <v>0.14474823469387754</v>
      </c>
      <c r="U106" s="57">
        <f t="shared" si="59"/>
        <v>0.14987420999999998</v>
      </c>
      <c r="V106" s="57">
        <f t="shared" si="59"/>
        <v>0.15445450000000002</v>
      </c>
      <c r="W106" s="57">
        <f t="shared" si="59"/>
        <v>0.1830610198019802</v>
      </c>
      <c r="X106" s="57">
        <f t="shared" si="59"/>
        <v>0.18079066972477065</v>
      </c>
      <c r="Y106" s="57">
        <f t="shared" si="59"/>
        <v>0.18571191935483874</v>
      </c>
      <c r="Z106" s="57">
        <f t="shared" si="59"/>
        <v>0.15776832278481009</v>
      </c>
      <c r="AA106" s="57">
        <f t="shared" si="59"/>
        <v>0</v>
      </c>
      <c r="AB106" s="57">
        <f t="shared" si="59"/>
        <v>0</v>
      </c>
      <c r="AC106" s="57">
        <f t="shared" si="59"/>
        <v>0</v>
      </c>
    </row>
    <row r="107" spans="2:29" x14ac:dyDescent="0.35">
      <c r="G107" s="33" t="str">
        <f t="shared" ref="G107:G112" si="60">G98</f>
        <v>Social assistance benefits (272)</v>
      </c>
      <c r="H107" s="57">
        <f t="shared" ref="H107:AC107" si="61">H$80/H$217</f>
        <v>0</v>
      </c>
      <c r="I107" s="57">
        <f t="shared" si="61"/>
        <v>0</v>
      </c>
      <c r="J107" s="57">
        <f t="shared" si="61"/>
        <v>0</v>
      </c>
      <c r="K107" s="57">
        <f t="shared" si="61"/>
        <v>0</v>
      </c>
      <c r="L107" s="57">
        <f t="shared" si="61"/>
        <v>0</v>
      </c>
      <c r="M107" s="57">
        <f t="shared" si="61"/>
        <v>0</v>
      </c>
      <c r="N107" s="57">
        <f t="shared" si="61"/>
        <v>0</v>
      </c>
      <c r="O107" s="57">
        <f t="shared" si="61"/>
        <v>0</v>
      </c>
      <c r="P107" s="57">
        <f t="shared" si="61"/>
        <v>0</v>
      </c>
      <c r="Q107" s="57">
        <f t="shared" si="61"/>
        <v>0</v>
      </c>
      <c r="R107" s="57">
        <f t="shared" si="61"/>
        <v>0</v>
      </c>
      <c r="S107" s="57">
        <f t="shared" si="61"/>
        <v>0</v>
      </c>
      <c r="T107" s="57">
        <f t="shared" si="61"/>
        <v>0</v>
      </c>
      <c r="U107" s="57">
        <f t="shared" si="61"/>
        <v>0</v>
      </c>
      <c r="V107" s="57">
        <f t="shared" si="61"/>
        <v>0</v>
      </c>
      <c r="W107" s="57">
        <f t="shared" si="61"/>
        <v>2.9504950495049505E-3</v>
      </c>
      <c r="X107" s="57">
        <f t="shared" si="61"/>
        <v>2.7339449541284402E-3</v>
      </c>
      <c r="Y107" s="57">
        <f t="shared" si="61"/>
        <v>2.4032258064516131E-3</v>
      </c>
      <c r="Z107" s="57">
        <f t="shared" si="61"/>
        <v>1.8860759493670887E-3</v>
      </c>
      <c r="AA107" s="57">
        <f t="shared" si="61"/>
        <v>3.1518987341772153E-3</v>
      </c>
      <c r="AB107" s="57">
        <f t="shared" si="61"/>
        <v>4.7631578947368424E-3</v>
      </c>
      <c r="AC107" s="57">
        <f t="shared" si="61"/>
        <v>5.8253968253968256E-3</v>
      </c>
    </row>
    <row r="108" spans="2:29" x14ac:dyDescent="0.35">
      <c r="G108" s="33" t="str">
        <f t="shared" si="60"/>
        <v>Public servant benefits (273)</v>
      </c>
      <c r="H108" s="57">
        <f t="shared" ref="H108:AC108" si="62">H$81/H$217</f>
        <v>0</v>
      </c>
      <c r="I108" s="57">
        <f t="shared" si="62"/>
        <v>0</v>
      </c>
      <c r="J108" s="57">
        <f t="shared" si="62"/>
        <v>0</v>
      </c>
      <c r="K108" s="57">
        <f t="shared" si="62"/>
        <v>0</v>
      </c>
      <c r="L108" s="57">
        <f t="shared" si="62"/>
        <v>0</v>
      </c>
      <c r="M108" s="57">
        <f t="shared" si="62"/>
        <v>0</v>
      </c>
      <c r="N108" s="57">
        <f t="shared" si="62"/>
        <v>0</v>
      </c>
      <c r="O108" s="57">
        <f t="shared" si="62"/>
        <v>0</v>
      </c>
      <c r="P108" s="57">
        <f t="shared" si="62"/>
        <v>8.5365886363636359E-2</v>
      </c>
      <c r="Q108" s="57">
        <f t="shared" si="62"/>
        <v>9.2667835294117637E-2</v>
      </c>
      <c r="R108" s="57">
        <f t="shared" si="62"/>
        <v>8.7346053763440859E-2</v>
      </c>
      <c r="S108" s="57">
        <f t="shared" si="62"/>
        <v>9.8137835164835166E-2</v>
      </c>
      <c r="T108" s="57">
        <f t="shared" si="62"/>
        <v>9.4879102040816329E-2</v>
      </c>
      <c r="U108" s="57">
        <f t="shared" si="62"/>
        <v>9.4030069999999993E-2</v>
      </c>
      <c r="V108" s="57">
        <f t="shared" si="62"/>
        <v>8.3392684210526299E-2</v>
      </c>
      <c r="W108" s="57">
        <f t="shared" si="62"/>
        <v>9.676194059405939E-2</v>
      </c>
      <c r="X108" s="57">
        <f t="shared" si="62"/>
        <v>8.9234853211009171E-2</v>
      </c>
      <c r="Y108" s="57">
        <f t="shared" si="62"/>
        <v>8.0113677419354851E-2</v>
      </c>
      <c r="Z108" s="57">
        <f t="shared" si="62"/>
        <v>6.5187075949367082E-2</v>
      </c>
      <c r="AA108" s="57">
        <f t="shared" si="62"/>
        <v>0</v>
      </c>
      <c r="AB108" s="57">
        <f t="shared" si="62"/>
        <v>0</v>
      </c>
      <c r="AC108" s="57">
        <f t="shared" si="62"/>
        <v>0</v>
      </c>
    </row>
    <row r="109" spans="2:29" x14ac:dyDescent="0.35">
      <c r="G109" s="33" t="str">
        <f t="shared" si="60"/>
        <v>Social benefits (27)</v>
      </c>
      <c r="H109" s="57">
        <f t="shared" ref="H109:AC109" si="63">H$82/H$217</f>
        <v>0</v>
      </c>
      <c r="I109" s="57">
        <f t="shared" si="63"/>
        <v>0</v>
      </c>
      <c r="J109" s="57">
        <f t="shared" si="63"/>
        <v>0</v>
      </c>
      <c r="K109" s="57">
        <f t="shared" si="63"/>
        <v>0</v>
      </c>
      <c r="L109" s="57">
        <f t="shared" si="63"/>
        <v>0</v>
      </c>
      <c r="M109" s="57">
        <f t="shared" si="63"/>
        <v>0</v>
      </c>
      <c r="N109" s="57">
        <f t="shared" si="63"/>
        <v>0</v>
      </c>
      <c r="O109" s="57">
        <f t="shared" si="63"/>
        <v>0</v>
      </c>
      <c r="P109" s="57">
        <f t="shared" si="63"/>
        <v>0.18538694318181817</v>
      </c>
      <c r="Q109" s="57">
        <f t="shared" si="63"/>
        <v>0.20070484705882352</v>
      </c>
      <c r="R109" s="57">
        <f t="shared" si="63"/>
        <v>0.19251736559139782</v>
      </c>
      <c r="S109" s="57">
        <f t="shared" si="63"/>
        <v>0.21335641758241761</v>
      </c>
      <c r="T109" s="57">
        <f t="shared" si="63"/>
        <v>0.23962733673469386</v>
      </c>
      <c r="U109" s="57">
        <f t="shared" si="63"/>
        <v>0.24390428</v>
      </c>
      <c r="V109" s="57">
        <f t="shared" si="63"/>
        <v>0.23784718421052631</v>
      </c>
      <c r="W109" s="57">
        <f t="shared" si="63"/>
        <v>0.28277345544554455</v>
      </c>
      <c r="X109" s="57">
        <f t="shared" si="63"/>
        <v>0.27275946788990824</v>
      </c>
      <c r="Y109" s="57">
        <f t="shared" si="63"/>
        <v>0.26822882258064523</v>
      </c>
      <c r="Z109" s="57">
        <f t="shared" si="63"/>
        <v>0.22484147468354426</v>
      </c>
      <c r="AA109" s="57">
        <f t="shared" si="63"/>
        <v>3.1518987341772153E-3</v>
      </c>
      <c r="AB109" s="57">
        <f t="shared" si="63"/>
        <v>4.7631578947368424E-3</v>
      </c>
      <c r="AC109" s="57">
        <f t="shared" si="63"/>
        <v>5.8253968253968256E-3</v>
      </c>
    </row>
    <row r="110" spans="2:29" x14ac:dyDescent="0.35">
      <c r="G110" s="33"/>
      <c r="H110" s="58"/>
      <c r="I110" s="58"/>
      <c r="J110" s="58"/>
      <c r="K110" s="58"/>
      <c r="L110" s="58"/>
      <c r="M110" s="58"/>
      <c r="N110" s="58"/>
      <c r="O110" s="58"/>
      <c r="P110" s="58"/>
      <c r="Q110" s="58"/>
      <c r="R110" s="58"/>
      <c r="S110" s="58"/>
      <c r="T110" s="58"/>
      <c r="U110" s="58"/>
      <c r="V110" s="58"/>
      <c r="W110" s="58"/>
      <c r="X110" s="58"/>
      <c r="Y110" s="58"/>
      <c r="Z110" s="58"/>
      <c r="AA110" s="58"/>
      <c r="AB110" s="58"/>
      <c r="AC110" s="58"/>
    </row>
    <row r="111" spans="2:29" x14ac:dyDescent="0.35">
      <c r="G111" s="38" t="str">
        <f t="shared" si="60"/>
        <v>Provident fund withdrawals</v>
      </c>
      <c r="H111" s="57">
        <f t="shared" ref="H111:AC111" si="64">H$84/H$217</f>
        <v>0</v>
      </c>
      <c r="I111" s="57">
        <f t="shared" si="64"/>
        <v>0</v>
      </c>
      <c r="J111" s="57">
        <f t="shared" si="64"/>
        <v>0</v>
      </c>
      <c r="K111" s="57">
        <f t="shared" si="64"/>
        <v>0</v>
      </c>
      <c r="L111" s="57">
        <f t="shared" si="64"/>
        <v>0</v>
      </c>
      <c r="M111" s="57">
        <f t="shared" si="64"/>
        <v>0</v>
      </c>
      <c r="N111" s="57">
        <f t="shared" si="64"/>
        <v>0</v>
      </c>
      <c r="O111" s="57">
        <f t="shared" si="64"/>
        <v>0</v>
      </c>
      <c r="P111" s="57">
        <f t="shared" si="64"/>
        <v>0</v>
      </c>
      <c r="Q111" s="57">
        <f t="shared" si="64"/>
        <v>0</v>
      </c>
      <c r="R111" s="57">
        <f t="shared" si="64"/>
        <v>0</v>
      </c>
      <c r="S111" s="57">
        <f t="shared" si="64"/>
        <v>0</v>
      </c>
      <c r="T111" s="57">
        <f t="shared" si="64"/>
        <v>0</v>
      </c>
      <c r="U111" s="57">
        <f t="shared" si="64"/>
        <v>0</v>
      </c>
      <c r="V111" s="57">
        <f t="shared" si="64"/>
        <v>0</v>
      </c>
      <c r="W111" s="57">
        <f t="shared" si="64"/>
        <v>0</v>
      </c>
      <c r="X111" s="57">
        <f t="shared" si="64"/>
        <v>0</v>
      </c>
      <c r="Y111" s="57">
        <f t="shared" si="64"/>
        <v>0</v>
      </c>
      <c r="Z111" s="57">
        <f t="shared" si="64"/>
        <v>0</v>
      </c>
      <c r="AA111" s="57">
        <f t="shared" si="64"/>
        <v>0</v>
      </c>
      <c r="AB111" s="57">
        <f t="shared" si="64"/>
        <v>0</v>
      </c>
      <c r="AC111" s="57">
        <f t="shared" si="64"/>
        <v>0</v>
      </c>
    </row>
    <row r="112" spans="2:29" x14ac:dyDescent="0.35">
      <c r="G112" s="62" t="str">
        <f t="shared" si="60"/>
        <v>Social benefits (27) + provident fund withdrawals</v>
      </c>
      <c r="H112" s="57">
        <f t="shared" ref="H112:AC112" si="65">H$85/H$217</f>
        <v>0</v>
      </c>
      <c r="I112" s="57">
        <f t="shared" si="65"/>
        <v>0</v>
      </c>
      <c r="J112" s="57">
        <f t="shared" si="65"/>
        <v>0</v>
      </c>
      <c r="K112" s="57">
        <f t="shared" si="65"/>
        <v>0</v>
      </c>
      <c r="L112" s="57">
        <f t="shared" si="65"/>
        <v>0</v>
      </c>
      <c r="M112" s="57">
        <f t="shared" si="65"/>
        <v>0</v>
      </c>
      <c r="N112" s="57">
        <f t="shared" si="65"/>
        <v>0</v>
      </c>
      <c r="O112" s="57">
        <f t="shared" si="65"/>
        <v>0</v>
      </c>
      <c r="P112" s="57">
        <f t="shared" si="65"/>
        <v>0.18538694318181817</v>
      </c>
      <c r="Q112" s="57">
        <f t="shared" si="65"/>
        <v>0.20070484705882352</v>
      </c>
      <c r="R112" s="57">
        <f t="shared" si="65"/>
        <v>0.19251736559139782</v>
      </c>
      <c r="S112" s="57">
        <f t="shared" si="65"/>
        <v>0.21335641758241761</v>
      </c>
      <c r="T112" s="57">
        <f t="shared" si="65"/>
        <v>0.23962733673469386</v>
      </c>
      <c r="U112" s="57">
        <f t="shared" si="65"/>
        <v>0.24390428</v>
      </c>
      <c r="V112" s="57">
        <f t="shared" si="65"/>
        <v>0.23784718421052631</v>
      </c>
      <c r="W112" s="57">
        <f t="shared" si="65"/>
        <v>0.28277345544554455</v>
      </c>
      <c r="X112" s="57">
        <f t="shared" si="65"/>
        <v>0.27275946788990824</v>
      </c>
      <c r="Y112" s="57">
        <f t="shared" si="65"/>
        <v>0.26822882258064523</v>
      </c>
      <c r="Z112" s="57">
        <f t="shared" si="65"/>
        <v>0.22484147468354426</v>
      </c>
      <c r="AA112" s="57">
        <f t="shared" si="65"/>
        <v>3.1518987341772153E-3</v>
      </c>
      <c r="AB112" s="57">
        <f t="shared" si="65"/>
        <v>4.7631578947368424E-3</v>
      </c>
      <c r="AC112" s="57">
        <f t="shared" si="65"/>
        <v>5.8253968253968256E-3</v>
      </c>
    </row>
    <row r="114" spans="7:29" x14ac:dyDescent="0.35">
      <c r="G114" s="107" t="str">
        <f>_xlfn.CONCAT("USD, ",$C$6)</f>
        <v>USD, thousands</v>
      </c>
      <c r="H114" s="107"/>
      <c r="I114" s="107"/>
      <c r="J114" s="107"/>
      <c r="K114" s="107"/>
      <c r="L114" s="107"/>
      <c r="M114" s="107"/>
      <c r="N114" s="107"/>
      <c r="O114" s="107"/>
      <c r="P114" s="107"/>
      <c r="Q114" s="107"/>
      <c r="R114" s="107"/>
      <c r="S114" s="107"/>
      <c r="T114" s="107"/>
      <c r="U114" s="107"/>
      <c r="V114" s="107"/>
      <c r="W114" s="107"/>
      <c r="X114" s="107"/>
      <c r="Y114" s="107"/>
      <c r="Z114" s="107"/>
      <c r="AA114" s="107"/>
      <c r="AB114" s="107"/>
      <c r="AC114" s="107"/>
    </row>
    <row r="115" spans="7:29" x14ac:dyDescent="0.35">
      <c r="G115" s="33" t="str">
        <f>G106</f>
        <v>Social insurance benefits (271)</v>
      </c>
      <c r="H115" s="5">
        <f t="shared" ref="H115:AC115" si="66">H$79/H$209</f>
        <v>0</v>
      </c>
      <c r="I115" s="5">
        <f t="shared" si="66"/>
        <v>0</v>
      </c>
      <c r="J115" s="5">
        <f t="shared" si="66"/>
        <v>0</v>
      </c>
      <c r="K115" s="5">
        <f t="shared" si="66"/>
        <v>0</v>
      </c>
      <c r="L115" s="5">
        <f t="shared" si="66"/>
        <v>0</v>
      </c>
      <c r="M115" s="5">
        <f t="shared" si="66"/>
        <v>0</v>
      </c>
      <c r="N115" s="5">
        <f t="shared" si="66"/>
        <v>0</v>
      </c>
      <c r="O115" s="5">
        <f t="shared" si="66"/>
        <v>0</v>
      </c>
      <c r="P115" s="5">
        <f t="shared" si="66"/>
        <v>8801.853000000001</v>
      </c>
      <c r="Q115" s="5">
        <f t="shared" si="66"/>
        <v>9183.1460000000006</v>
      </c>
      <c r="R115" s="5">
        <f t="shared" si="66"/>
        <v>9780.9319999999989</v>
      </c>
      <c r="S115" s="5">
        <f t="shared" si="66"/>
        <v>10484.891</v>
      </c>
      <c r="T115" s="5">
        <f t="shared" si="66"/>
        <v>14185.326999999999</v>
      </c>
      <c r="U115" s="5">
        <f t="shared" si="66"/>
        <v>14987.420999999998</v>
      </c>
      <c r="V115" s="5">
        <f t="shared" si="66"/>
        <v>17607.813000000002</v>
      </c>
      <c r="W115" s="5">
        <f t="shared" si="66"/>
        <v>18489.163</v>
      </c>
      <c r="X115" s="5">
        <f t="shared" si="66"/>
        <v>19706.183000000001</v>
      </c>
      <c r="Y115" s="5">
        <f t="shared" si="66"/>
        <v>23028.278000000006</v>
      </c>
      <c r="Z115" s="5">
        <f t="shared" si="66"/>
        <v>24927.394999999997</v>
      </c>
      <c r="AA115" s="5">
        <f t="shared" si="66"/>
        <v>0</v>
      </c>
      <c r="AB115" s="5">
        <f t="shared" si="66"/>
        <v>0</v>
      </c>
      <c r="AC115" s="5">
        <f t="shared" si="66"/>
        <v>0</v>
      </c>
    </row>
    <row r="116" spans="7:29" x14ac:dyDescent="0.35">
      <c r="G116" s="33" t="str">
        <f t="shared" ref="G116:G121" si="67">G107</f>
        <v>Social assistance benefits (272)</v>
      </c>
      <c r="H116" s="5">
        <f t="shared" ref="H116:AC116" si="68">H$80/H$209</f>
        <v>0</v>
      </c>
      <c r="I116" s="5">
        <f t="shared" si="68"/>
        <v>0</v>
      </c>
      <c r="J116" s="5">
        <f t="shared" si="68"/>
        <v>0</v>
      </c>
      <c r="K116" s="5">
        <f t="shared" si="68"/>
        <v>0</v>
      </c>
      <c r="L116" s="5">
        <f t="shared" si="68"/>
        <v>0</v>
      </c>
      <c r="M116" s="5">
        <f t="shared" si="68"/>
        <v>0</v>
      </c>
      <c r="N116" s="5">
        <f t="shared" si="68"/>
        <v>0</v>
      </c>
      <c r="O116" s="5">
        <f t="shared" si="68"/>
        <v>0</v>
      </c>
      <c r="P116" s="5">
        <f t="shared" si="68"/>
        <v>0</v>
      </c>
      <c r="Q116" s="5">
        <f t="shared" si="68"/>
        <v>0</v>
      </c>
      <c r="R116" s="5">
        <f t="shared" si="68"/>
        <v>0</v>
      </c>
      <c r="S116" s="5">
        <f t="shared" si="68"/>
        <v>0</v>
      </c>
      <c r="T116" s="5">
        <f t="shared" si="68"/>
        <v>0</v>
      </c>
      <c r="U116" s="5">
        <f t="shared" si="68"/>
        <v>0</v>
      </c>
      <c r="V116" s="5">
        <f t="shared" si="68"/>
        <v>0</v>
      </c>
      <c r="W116" s="5">
        <f t="shared" si="68"/>
        <v>298</v>
      </c>
      <c r="X116" s="5">
        <f t="shared" si="68"/>
        <v>298</v>
      </c>
      <c r="Y116" s="5">
        <f t="shared" si="68"/>
        <v>298</v>
      </c>
      <c r="Z116" s="5">
        <f t="shared" si="68"/>
        <v>298</v>
      </c>
      <c r="AA116" s="5">
        <f t="shared" si="68"/>
        <v>498</v>
      </c>
      <c r="AB116" s="5">
        <f t="shared" si="68"/>
        <v>724</v>
      </c>
      <c r="AC116" s="5">
        <f t="shared" si="68"/>
        <v>734</v>
      </c>
    </row>
    <row r="117" spans="7:29" x14ac:dyDescent="0.35">
      <c r="G117" s="33" t="str">
        <f t="shared" si="67"/>
        <v>Public servant benefits (273)</v>
      </c>
      <c r="H117" s="5">
        <f t="shared" ref="H117:AC117" si="69">H$81/H$209</f>
        <v>0</v>
      </c>
      <c r="I117" s="5">
        <f t="shared" si="69"/>
        <v>0</v>
      </c>
      <c r="J117" s="5">
        <f t="shared" si="69"/>
        <v>0</v>
      </c>
      <c r="K117" s="5">
        <f t="shared" si="69"/>
        <v>0</v>
      </c>
      <c r="L117" s="5">
        <f t="shared" si="69"/>
        <v>0</v>
      </c>
      <c r="M117" s="5">
        <f t="shared" si="69"/>
        <v>0</v>
      </c>
      <c r="N117" s="5">
        <f t="shared" si="69"/>
        <v>0</v>
      </c>
      <c r="O117" s="5">
        <f t="shared" si="69"/>
        <v>0</v>
      </c>
      <c r="P117" s="5">
        <f t="shared" si="69"/>
        <v>7512.1979999999994</v>
      </c>
      <c r="Q117" s="5">
        <f t="shared" si="69"/>
        <v>7876.7659999999996</v>
      </c>
      <c r="R117" s="5">
        <f t="shared" si="69"/>
        <v>8123.183</v>
      </c>
      <c r="S117" s="5">
        <f t="shared" si="69"/>
        <v>8930.5429999999997</v>
      </c>
      <c r="T117" s="5">
        <f t="shared" si="69"/>
        <v>9298.152</v>
      </c>
      <c r="U117" s="5">
        <f t="shared" si="69"/>
        <v>9403.0069999999996</v>
      </c>
      <c r="V117" s="5">
        <f t="shared" si="69"/>
        <v>9506.7659999999978</v>
      </c>
      <c r="W117" s="5">
        <f t="shared" si="69"/>
        <v>9772.9559999999983</v>
      </c>
      <c r="X117" s="5">
        <f t="shared" si="69"/>
        <v>9726.5990000000002</v>
      </c>
      <c r="Y117" s="5">
        <f t="shared" si="69"/>
        <v>9934.0960000000014</v>
      </c>
      <c r="Z117" s="5">
        <f t="shared" si="69"/>
        <v>10299.557999999999</v>
      </c>
      <c r="AA117" s="5">
        <f t="shared" si="69"/>
        <v>0</v>
      </c>
      <c r="AB117" s="5">
        <f t="shared" si="69"/>
        <v>0</v>
      </c>
      <c r="AC117" s="5">
        <f t="shared" si="69"/>
        <v>0</v>
      </c>
    </row>
    <row r="118" spans="7:29" x14ac:dyDescent="0.35">
      <c r="G118" s="33" t="str">
        <f t="shared" si="67"/>
        <v>Social benefits (27)</v>
      </c>
      <c r="H118" s="5">
        <f t="shared" ref="H118:AC118" si="70">H$82/H$209</f>
        <v>0</v>
      </c>
      <c r="I118" s="5">
        <f t="shared" si="70"/>
        <v>0</v>
      </c>
      <c r="J118" s="5">
        <f t="shared" si="70"/>
        <v>0</v>
      </c>
      <c r="K118" s="5">
        <f t="shared" si="70"/>
        <v>0</v>
      </c>
      <c r="L118" s="5">
        <f t="shared" si="70"/>
        <v>0</v>
      </c>
      <c r="M118" s="5">
        <f t="shared" si="70"/>
        <v>0</v>
      </c>
      <c r="N118" s="5">
        <f t="shared" si="70"/>
        <v>0</v>
      </c>
      <c r="O118" s="5">
        <f t="shared" si="70"/>
        <v>0</v>
      </c>
      <c r="P118" s="5">
        <f t="shared" si="70"/>
        <v>16314.050999999999</v>
      </c>
      <c r="Q118" s="5">
        <f t="shared" si="70"/>
        <v>17059.912</v>
      </c>
      <c r="R118" s="5">
        <f t="shared" si="70"/>
        <v>17904.114999999998</v>
      </c>
      <c r="S118" s="5">
        <f t="shared" si="70"/>
        <v>19415.434000000001</v>
      </c>
      <c r="T118" s="5">
        <f t="shared" si="70"/>
        <v>23483.478999999999</v>
      </c>
      <c r="U118" s="5">
        <f t="shared" si="70"/>
        <v>24390.428</v>
      </c>
      <c r="V118" s="5">
        <f t="shared" si="70"/>
        <v>27114.578999999998</v>
      </c>
      <c r="W118" s="5">
        <f t="shared" si="70"/>
        <v>28560.118999999999</v>
      </c>
      <c r="X118" s="5">
        <f t="shared" si="70"/>
        <v>29730.781999999999</v>
      </c>
      <c r="Y118" s="5">
        <f t="shared" si="70"/>
        <v>33260.374000000011</v>
      </c>
      <c r="Z118" s="5">
        <f t="shared" si="70"/>
        <v>35524.952999999994</v>
      </c>
      <c r="AA118" s="5">
        <f t="shared" si="70"/>
        <v>498</v>
      </c>
      <c r="AB118" s="5">
        <f t="shared" si="70"/>
        <v>724</v>
      </c>
      <c r="AC118" s="5">
        <f t="shared" si="70"/>
        <v>734</v>
      </c>
    </row>
    <row r="119" spans="7:29" x14ac:dyDescent="0.35">
      <c r="G119" s="33"/>
      <c r="H119" s="19"/>
      <c r="I119" s="19"/>
      <c r="J119" s="19"/>
      <c r="K119" s="19"/>
      <c r="L119" s="19"/>
      <c r="M119" s="19"/>
      <c r="N119" s="19"/>
      <c r="O119" s="19"/>
      <c r="P119" s="19"/>
      <c r="Q119" s="19"/>
      <c r="R119" s="19"/>
      <c r="S119" s="19"/>
      <c r="T119" s="19"/>
      <c r="U119" s="19"/>
      <c r="V119" s="19"/>
      <c r="W119" s="19"/>
      <c r="X119" s="19"/>
      <c r="Y119" s="19"/>
      <c r="Z119" s="19"/>
      <c r="AA119" s="19"/>
      <c r="AB119" s="19"/>
      <c r="AC119" s="19"/>
    </row>
    <row r="120" spans="7:29" x14ac:dyDescent="0.35">
      <c r="G120" s="38" t="str">
        <f t="shared" si="67"/>
        <v>Provident fund withdrawals</v>
      </c>
      <c r="H120" s="5">
        <f t="shared" ref="H120:AC120" si="71">H$84/H$209</f>
        <v>0</v>
      </c>
      <c r="I120" s="5">
        <f t="shared" si="71"/>
        <v>0</v>
      </c>
      <c r="J120" s="5">
        <f t="shared" si="71"/>
        <v>0</v>
      </c>
      <c r="K120" s="5">
        <f t="shared" si="71"/>
        <v>0</v>
      </c>
      <c r="L120" s="5">
        <f t="shared" si="71"/>
        <v>0</v>
      </c>
      <c r="M120" s="5">
        <f t="shared" si="71"/>
        <v>0</v>
      </c>
      <c r="N120" s="5">
        <f t="shared" si="71"/>
        <v>0</v>
      </c>
      <c r="O120" s="5">
        <f t="shared" si="71"/>
        <v>0</v>
      </c>
      <c r="P120" s="5">
        <f t="shared" si="71"/>
        <v>0</v>
      </c>
      <c r="Q120" s="5">
        <f t="shared" si="71"/>
        <v>0</v>
      </c>
      <c r="R120" s="5">
        <f t="shared" si="71"/>
        <v>0</v>
      </c>
      <c r="S120" s="5">
        <f t="shared" si="71"/>
        <v>0</v>
      </c>
      <c r="T120" s="5">
        <f t="shared" si="71"/>
        <v>0</v>
      </c>
      <c r="U120" s="5">
        <f t="shared" si="71"/>
        <v>0</v>
      </c>
      <c r="V120" s="5">
        <f t="shared" si="71"/>
        <v>0</v>
      </c>
      <c r="W120" s="5">
        <f t="shared" si="71"/>
        <v>0</v>
      </c>
      <c r="X120" s="5">
        <f t="shared" si="71"/>
        <v>0</v>
      </c>
      <c r="Y120" s="5">
        <f t="shared" si="71"/>
        <v>0</v>
      </c>
      <c r="Z120" s="5">
        <f t="shared" si="71"/>
        <v>0</v>
      </c>
      <c r="AA120" s="5">
        <f t="shared" si="71"/>
        <v>0</v>
      </c>
      <c r="AB120" s="5">
        <f t="shared" si="71"/>
        <v>0</v>
      </c>
      <c r="AC120" s="5">
        <f t="shared" si="71"/>
        <v>0</v>
      </c>
    </row>
    <row r="121" spans="7:29" x14ac:dyDescent="0.35">
      <c r="G121" s="62" t="str">
        <f t="shared" si="67"/>
        <v>Social benefits (27) + provident fund withdrawals</v>
      </c>
      <c r="H121" s="5">
        <f t="shared" ref="H121:AC121" si="72">H$85/H$209</f>
        <v>0</v>
      </c>
      <c r="I121" s="5">
        <f t="shared" si="72"/>
        <v>0</v>
      </c>
      <c r="J121" s="5">
        <f t="shared" si="72"/>
        <v>0</v>
      </c>
      <c r="K121" s="5">
        <f t="shared" si="72"/>
        <v>0</v>
      </c>
      <c r="L121" s="5">
        <f t="shared" si="72"/>
        <v>0</v>
      </c>
      <c r="M121" s="5">
        <f t="shared" si="72"/>
        <v>0</v>
      </c>
      <c r="N121" s="5">
        <f t="shared" si="72"/>
        <v>0</v>
      </c>
      <c r="O121" s="5">
        <f t="shared" si="72"/>
        <v>0</v>
      </c>
      <c r="P121" s="5">
        <f t="shared" si="72"/>
        <v>16314.050999999999</v>
      </c>
      <c r="Q121" s="5">
        <f t="shared" si="72"/>
        <v>17059.912</v>
      </c>
      <c r="R121" s="5">
        <f t="shared" si="72"/>
        <v>17904.114999999998</v>
      </c>
      <c r="S121" s="5">
        <f t="shared" si="72"/>
        <v>19415.434000000001</v>
      </c>
      <c r="T121" s="5">
        <f t="shared" si="72"/>
        <v>23483.478999999999</v>
      </c>
      <c r="U121" s="5">
        <f t="shared" si="72"/>
        <v>24390.428</v>
      </c>
      <c r="V121" s="5">
        <f t="shared" si="72"/>
        <v>27114.578999999998</v>
      </c>
      <c r="W121" s="5">
        <f t="shared" si="72"/>
        <v>28560.118999999999</v>
      </c>
      <c r="X121" s="5">
        <f t="shared" si="72"/>
        <v>29730.781999999999</v>
      </c>
      <c r="Y121" s="5">
        <f t="shared" si="72"/>
        <v>33260.374000000011</v>
      </c>
      <c r="Z121" s="5">
        <f t="shared" si="72"/>
        <v>35524.952999999994</v>
      </c>
      <c r="AA121" s="5">
        <f t="shared" si="72"/>
        <v>498</v>
      </c>
      <c r="AB121" s="5">
        <f t="shared" si="72"/>
        <v>724</v>
      </c>
      <c r="AC121" s="5">
        <f t="shared" si="72"/>
        <v>734</v>
      </c>
    </row>
    <row r="123" spans="7:29" x14ac:dyDescent="0.35">
      <c r="G123" s="107" t="str">
        <f>_xlfn.CONCAT($C$4,", ",$C$6," (constant ",$G$224," prices)")</f>
        <v>USD, thousands (constant 2020 prices)</v>
      </c>
      <c r="H123" s="107"/>
      <c r="I123" s="107"/>
      <c r="J123" s="107"/>
      <c r="K123" s="107"/>
      <c r="L123" s="107"/>
      <c r="M123" s="107"/>
      <c r="N123" s="107"/>
      <c r="O123" s="107"/>
      <c r="P123" s="107"/>
      <c r="Q123" s="107"/>
      <c r="R123" s="107"/>
      <c r="S123" s="107"/>
      <c r="T123" s="107"/>
      <c r="U123" s="107"/>
      <c r="V123" s="107"/>
      <c r="W123" s="107"/>
      <c r="X123" s="107"/>
      <c r="Y123" s="107"/>
      <c r="Z123" s="107"/>
      <c r="AA123" s="107"/>
      <c r="AB123" s="107"/>
      <c r="AC123" s="107"/>
    </row>
    <row r="124" spans="7:29" x14ac:dyDescent="0.35">
      <c r="G124" s="33" t="str">
        <f>G115</f>
        <v>Social insurance benefits (271)</v>
      </c>
      <c r="H124" s="5">
        <f t="shared" ref="H124:AC124" si="73">H$79/H$220</f>
        <v>0</v>
      </c>
      <c r="I124" s="5">
        <f t="shared" si="73"/>
        <v>0</v>
      </c>
      <c r="J124" s="5">
        <f t="shared" si="73"/>
        <v>0</v>
      </c>
      <c r="K124" s="5">
        <f t="shared" si="73"/>
        <v>0</v>
      </c>
      <c r="L124" s="5">
        <f t="shared" si="73"/>
        <v>0</v>
      </c>
      <c r="M124" s="5">
        <f t="shared" si="73"/>
        <v>0</v>
      </c>
      <c r="N124" s="5">
        <f t="shared" si="73"/>
        <v>0</v>
      </c>
      <c r="O124" s="5">
        <f t="shared" si="73"/>
        <v>0</v>
      </c>
      <c r="P124" s="5">
        <f t="shared" si="73"/>
        <v>10757.050330798973</v>
      </c>
      <c r="Q124" s="5">
        <f t="shared" si="73"/>
        <v>10935.070461883719</v>
      </c>
      <c r="R124" s="5">
        <f t="shared" si="73"/>
        <v>11046.139866214924</v>
      </c>
      <c r="S124" s="5">
        <f t="shared" si="73"/>
        <v>11513.585589390548</v>
      </c>
      <c r="T124" s="5">
        <f t="shared" si="73"/>
        <v>14983.333583855538</v>
      </c>
      <c r="U124" s="5">
        <f t="shared" si="73"/>
        <v>15489.950748315541</v>
      </c>
      <c r="V124" s="5">
        <f t="shared" si="73"/>
        <v>18444.557442436697</v>
      </c>
      <c r="W124" s="5">
        <f t="shared" si="73"/>
        <v>19156.891178082195</v>
      </c>
      <c r="X124" s="5">
        <f t="shared" si="73"/>
        <v>19931.369141745687</v>
      </c>
      <c r="Y124" s="5">
        <f t="shared" si="73"/>
        <v>23189.938629871707</v>
      </c>
      <c r="Z124" s="5">
        <f t="shared" si="73"/>
        <v>24927.394999999997</v>
      </c>
      <c r="AA124" s="5">
        <f t="shared" si="73"/>
        <v>0</v>
      </c>
      <c r="AB124" s="5">
        <f t="shared" si="73"/>
        <v>0</v>
      </c>
      <c r="AC124" s="5">
        <f t="shared" si="73"/>
        <v>0</v>
      </c>
    </row>
    <row r="125" spans="7:29" x14ac:dyDescent="0.35">
      <c r="G125" s="33" t="str">
        <f t="shared" ref="G125:G130" si="74">G116</f>
        <v>Social assistance benefits (272)</v>
      </c>
      <c r="H125" s="5">
        <f t="shared" ref="H125:AC125" si="75">H$80/H$209</f>
        <v>0</v>
      </c>
      <c r="I125" s="5">
        <f t="shared" si="75"/>
        <v>0</v>
      </c>
      <c r="J125" s="5">
        <f t="shared" si="75"/>
        <v>0</v>
      </c>
      <c r="K125" s="5">
        <f t="shared" si="75"/>
        <v>0</v>
      </c>
      <c r="L125" s="5">
        <f t="shared" si="75"/>
        <v>0</v>
      </c>
      <c r="M125" s="5">
        <f t="shared" si="75"/>
        <v>0</v>
      </c>
      <c r="N125" s="5">
        <f t="shared" si="75"/>
        <v>0</v>
      </c>
      <c r="O125" s="5">
        <f t="shared" si="75"/>
        <v>0</v>
      </c>
      <c r="P125" s="5">
        <f t="shared" si="75"/>
        <v>0</v>
      </c>
      <c r="Q125" s="5">
        <f t="shared" si="75"/>
        <v>0</v>
      </c>
      <c r="R125" s="5">
        <f t="shared" si="75"/>
        <v>0</v>
      </c>
      <c r="S125" s="5">
        <f t="shared" si="75"/>
        <v>0</v>
      </c>
      <c r="T125" s="5">
        <f t="shared" si="75"/>
        <v>0</v>
      </c>
      <c r="U125" s="5">
        <f t="shared" si="75"/>
        <v>0</v>
      </c>
      <c r="V125" s="5">
        <f t="shared" si="75"/>
        <v>0</v>
      </c>
      <c r="W125" s="5">
        <f t="shared" si="75"/>
        <v>298</v>
      </c>
      <c r="X125" s="5">
        <f t="shared" si="75"/>
        <v>298</v>
      </c>
      <c r="Y125" s="5">
        <f t="shared" si="75"/>
        <v>298</v>
      </c>
      <c r="Z125" s="5">
        <f t="shared" si="75"/>
        <v>298</v>
      </c>
      <c r="AA125" s="5">
        <f t="shared" si="75"/>
        <v>498</v>
      </c>
      <c r="AB125" s="5">
        <f t="shared" si="75"/>
        <v>724</v>
      </c>
      <c r="AC125" s="5">
        <f t="shared" si="75"/>
        <v>734</v>
      </c>
    </row>
    <row r="126" spans="7:29" x14ac:dyDescent="0.35">
      <c r="G126" s="33" t="str">
        <f t="shared" si="74"/>
        <v>Public servant benefits (273)</v>
      </c>
      <c r="H126" s="5">
        <f t="shared" ref="H126:AC126" si="76">H$81/H$209</f>
        <v>0</v>
      </c>
      <c r="I126" s="5">
        <f t="shared" si="76"/>
        <v>0</v>
      </c>
      <c r="J126" s="5">
        <f t="shared" si="76"/>
        <v>0</v>
      </c>
      <c r="K126" s="5">
        <f t="shared" si="76"/>
        <v>0</v>
      </c>
      <c r="L126" s="5">
        <f t="shared" si="76"/>
        <v>0</v>
      </c>
      <c r="M126" s="5">
        <f t="shared" si="76"/>
        <v>0</v>
      </c>
      <c r="N126" s="5">
        <f t="shared" si="76"/>
        <v>0</v>
      </c>
      <c r="O126" s="5">
        <f t="shared" si="76"/>
        <v>0</v>
      </c>
      <c r="P126" s="5">
        <f t="shared" si="76"/>
        <v>7512.1979999999994</v>
      </c>
      <c r="Q126" s="5">
        <f t="shared" si="76"/>
        <v>7876.7659999999996</v>
      </c>
      <c r="R126" s="5">
        <f t="shared" si="76"/>
        <v>8123.183</v>
      </c>
      <c r="S126" s="5">
        <f t="shared" si="76"/>
        <v>8930.5429999999997</v>
      </c>
      <c r="T126" s="5">
        <f t="shared" si="76"/>
        <v>9298.152</v>
      </c>
      <c r="U126" s="5">
        <f t="shared" si="76"/>
        <v>9403.0069999999996</v>
      </c>
      <c r="V126" s="5">
        <f t="shared" si="76"/>
        <v>9506.7659999999978</v>
      </c>
      <c r="W126" s="5">
        <f t="shared" si="76"/>
        <v>9772.9559999999983</v>
      </c>
      <c r="X126" s="5">
        <f t="shared" si="76"/>
        <v>9726.5990000000002</v>
      </c>
      <c r="Y126" s="5">
        <f t="shared" si="76"/>
        <v>9934.0960000000014</v>
      </c>
      <c r="Z126" s="5">
        <f t="shared" si="76"/>
        <v>10299.557999999999</v>
      </c>
      <c r="AA126" s="5">
        <f t="shared" si="76"/>
        <v>0</v>
      </c>
      <c r="AB126" s="5">
        <f t="shared" si="76"/>
        <v>0</v>
      </c>
      <c r="AC126" s="5">
        <f t="shared" si="76"/>
        <v>0</v>
      </c>
    </row>
    <row r="127" spans="7:29" x14ac:dyDescent="0.35">
      <c r="G127" s="33" t="str">
        <f t="shared" si="74"/>
        <v>Social benefits (27)</v>
      </c>
      <c r="H127" s="5">
        <f t="shared" ref="H127:AC127" si="77">H$82/H$209</f>
        <v>0</v>
      </c>
      <c r="I127" s="5">
        <f t="shared" si="77"/>
        <v>0</v>
      </c>
      <c r="J127" s="5">
        <f t="shared" si="77"/>
        <v>0</v>
      </c>
      <c r="K127" s="5">
        <f t="shared" si="77"/>
        <v>0</v>
      </c>
      <c r="L127" s="5">
        <f t="shared" si="77"/>
        <v>0</v>
      </c>
      <c r="M127" s="5">
        <f t="shared" si="77"/>
        <v>0</v>
      </c>
      <c r="N127" s="5">
        <f t="shared" si="77"/>
        <v>0</v>
      </c>
      <c r="O127" s="5">
        <f t="shared" si="77"/>
        <v>0</v>
      </c>
      <c r="P127" s="5">
        <f t="shared" si="77"/>
        <v>16314.050999999999</v>
      </c>
      <c r="Q127" s="5">
        <f t="shared" si="77"/>
        <v>17059.912</v>
      </c>
      <c r="R127" s="5">
        <f t="shared" si="77"/>
        <v>17904.114999999998</v>
      </c>
      <c r="S127" s="5">
        <f t="shared" si="77"/>
        <v>19415.434000000001</v>
      </c>
      <c r="T127" s="5">
        <f t="shared" si="77"/>
        <v>23483.478999999999</v>
      </c>
      <c r="U127" s="5">
        <f t="shared" si="77"/>
        <v>24390.428</v>
      </c>
      <c r="V127" s="5">
        <f t="shared" si="77"/>
        <v>27114.578999999998</v>
      </c>
      <c r="W127" s="5">
        <f t="shared" si="77"/>
        <v>28560.118999999999</v>
      </c>
      <c r="X127" s="5">
        <f t="shared" si="77"/>
        <v>29730.781999999999</v>
      </c>
      <c r="Y127" s="5">
        <f t="shared" si="77"/>
        <v>33260.374000000011</v>
      </c>
      <c r="Z127" s="5">
        <f t="shared" si="77"/>
        <v>35524.952999999994</v>
      </c>
      <c r="AA127" s="5">
        <f t="shared" si="77"/>
        <v>498</v>
      </c>
      <c r="AB127" s="5">
        <f t="shared" si="77"/>
        <v>724</v>
      </c>
      <c r="AC127" s="5">
        <f t="shared" si="77"/>
        <v>734</v>
      </c>
    </row>
    <row r="128" spans="7:29" x14ac:dyDescent="0.35">
      <c r="G128" s="33"/>
      <c r="H128" s="19"/>
      <c r="I128" s="19"/>
      <c r="J128" s="19"/>
      <c r="K128" s="19"/>
      <c r="L128" s="19"/>
      <c r="M128" s="19"/>
      <c r="N128" s="19"/>
      <c r="O128" s="19"/>
      <c r="P128" s="19"/>
      <c r="Q128" s="19"/>
      <c r="R128" s="19"/>
      <c r="S128" s="19"/>
      <c r="T128" s="19"/>
      <c r="U128" s="19"/>
      <c r="V128" s="19"/>
      <c r="W128" s="19"/>
      <c r="X128" s="19"/>
      <c r="Y128" s="19"/>
      <c r="Z128" s="19"/>
      <c r="AA128" s="19"/>
      <c r="AB128" s="19"/>
      <c r="AC128" s="19"/>
    </row>
    <row r="129" spans="7:29" x14ac:dyDescent="0.35">
      <c r="G129" s="38" t="str">
        <f t="shared" si="74"/>
        <v>Provident fund withdrawals</v>
      </c>
      <c r="H129" s="5">
        <f t="shared" ref="H129:AC129" si="78">H$84/H$209</f>
        <v>0</v>
      </c>
      <c r="I129" s="5">
        <f t="shared" si="78"/>
        <v>0</v>
      </c>
      <c r="J129" s="5">
        <f t="shared" si="78"/>
        <v>0</v>
      </c>
      <c r="K129" s="5">
        <f t="shared" si="78"/>
        <v>0</v>
      </c>
      <c r="L129" s="5">
        <f t="shared" si="78"/>
        <v>0</v>
      </c>
      <c r="M129" s="5">
        <f t="shared" si="78"/>
        <v>0</v>
      </c>
      <c r="N129" s="5">
        <f t="shared" si="78"/>
        <v>0</v>
      </c>
      <c r="O129" s="5">
        <f t="shared" si="78"/>
        <v>0</v>
      </c>
      <c r="P129" s="5">
        <f t="shared" si="78"/>
        <v>0</v>
      </c>
      <c r="Q129" s="5">
        <f t="shared" si="78"/>
        <v>0</v>
      </c>
      <c r="R129" s="5">
        <f t="shared" si="78"/>
        <v>0</v>
      </c>
      <c r="S129" s="5">
        <f t="shared" si="78"/>
        <v>0</v>
      </c>
      <c r="T129" s="5">
        <f t="shared" si="78"/>
        <v>0</v>
      </c>
      <c r="U129" s="5">
        <f t="shared" si="78"/>
        <v>0</v>
      </c>
      <c r="V129" s="5">
        <f t="shared" si="78"/>
        <v>0</v>
      </c>
      <c r="W129" s="5">
        <f t="shared" si="78"/>
        <v>0</v>
      </c>
      <c r="X129" s="5">
        <f t="shared" si="78"/>
        <v>0</v>
      </c>
      <c r="Y129" s="5">
        <f t="shared" si="78"/>
        <v>0</v>
      </c>
      <c r="Z129" s="5">
        <f t="shared" si="78"/>
        <v>0</v>
      </c>
      <c r="AA129" s="5">
        <f t="shared" si="78"/>
        <v>0</v>
      </c>
      <c r="AB129" s="5">
        <f t="shared" si="78"/>
        <v>0</v>
      </c>
      <c r="AC129" s="5">
        <f t="shared" si="78"/>
        <v>0</v>
      </c>
    </row>
    <row r="130" spans="7:29" x14ac:dyDescent="0.35">
      <c r="G130" s="62" t="str">
        <f t="shared" si="74"/>
        <v>Social benefits (27) + provident fund withdrawals</v>
      </c>
      <c r="H130" s="5">
        <f t="shared" ref="H130:AC130" si="79">H$85/H$209</f>
        <v>0</v>
      </c>
      <c r="I130" s="5">
        <f t="shared" si="79"/>
        <v>0</v>
      </c>
      <c r="J130" s="5">
        <f t="shared" si="79"/>
        <v>0</v>
      </c>
      <c r="K130" s="5">
        <f t="shared" si="79"/>
        <v>0</v>
      </c>
      <c r="L130" s="5">
        <f t="shared" si="79"/>
        <v>0</v>
      </c>
      <c r="M130" s="5">
        <f t="shared" si="79"/>
        <v>0</v>
      </c>
      <c r="N130" s="5">
        <f t="shared" si="79"/>
        <v>0</v>
      </c>
      <c r="O130" s="5">
        <f t="shared" si="79"/>
        <v>0</v>
      </c>
      <c r="P130" s="5">
        <f t="shared" si="79"/>
        <v>16314.050999999999</v>
      </c>
      <c r="Q130" s="5">
        <f t="shared" si="79"/>
        <v>17059.912</v>
      </c>
      <c r="R130" s="5">
        <f t="shared" si="79"/>
        <v>17904.114999999998</v>
      </c>
      <c r="S130" s="5">
        <f t="shared" si="79"/>
        <v>19415.434000000001</v>
      </c>
      <c r="T130" s="5">
        <f t="shared" si="79"/>
        <v>23483.478999999999</v>
      </c>
      <c r="U130" s="5">
        <f t="shared" si="79"/>
        <v>24390.428</v>
      </c>
      <c r="V130" s="5">
        <f t="shared" si="79"/>
        <v>27114.578999999998</v>
      </c>
      <c r="W130" s="5">
        <f t="shared" si="79"/>
        <v>28560.118999999999</v>
      </c>
      <c r="X130" s="5">
        <f t="shared" si="79"/>
        <v>29730.781999999999</v>
      </c>
      <c r="Y130" s="5">
        <f t="shared" si="79"/>
        <v>33260.374000000011</v>
      </c>
      <c r="Z130" s="5">
        <f t="shared" si="79"/>
        <v>35524.952999999994</v>
      </c>
      <c r="AA130" s="5">
        <f t="shared" si="79"/>
        <v>498</v>
      </c>
      <c r="AB130" s="5">
        <f t="shared" si="79"/>
        <v>724</v>
      </c>
      <c r="AC130" s="5">
        <f t="shared" si="79"/>
        <v>734</v>
      </c>
    </row>
    <row r="133" spans="7:29" x14ac:dyDescent="0.35">
      <c r="G133" s="109" t="s">
        <v>172</v>
      </c>
      <c r="H133" s="109"/>
      <c r="I133" s="109"/>
      <c r="J133" s="109"/>
      <c r="K133" s="109"/>
      <c r="L133" s="109"/>
      <c r="M133" s="109"/>
      <c r="N133" s="109"/>
      <c r="O133" s="109"/>
      <c r="P133" s="109"/>
      <c r="Q133" s="109"/>
      <c r="R133" s="109"/>
      <c r="S133" s="109"/>
      <c r="T133" s="109"/>
      <c r="U133" s="109"/>
      <c r="V133" s="109"/>
      <c r="W133" s="109"/>
      <c r="X133" s="109"/>
      <c r="Y133" s="109"/>
      <c r="Z133" s="109"/>
      <c r="AA133" s="109"/>
      <c r="AB133" s="109"/>
      <c r="AC133" s="109"/>
    </row>
    <row r="134" spans="7:29" x14ac:dyDescent="0.35">
      <c r="G134" s="4" t="s">
        <v>48</v>
      </c>
      <c r="H134" s="5">
        <f t="shared" ref="H134:Q142" si="80">SUMIFS(H$10:H$53,$F$10:$F$53,$G$143,$G$10:$G$53,$G134)</f>
        <v>0</v>
      </c>
      <c r="I134" s="5">
        <f t="shared" si="80"/>
        <v>0</v>
      </c>
      <c r="J134" s="5">
        <f t="shared" si="80"/>
        <v>0</v>
      </c>
      <c r="K134" s="5">
        <f t="shared" si="80"/>
        <v>0</v>
      </c>
      <c r="L134" s="5">
        <f t="shared" si="80"/>
        <v>0</v>
      </c>
      <c r="M134" s="5">
        <f t="shared" si="80"/>
        <v>0</v>
      </c>
      <c r="N134" s="5">
        <f t="shared" si="80"/>
        <v>0</v>
      </c>
      <c r="O134" s="5">
        <f t="shared" si="80"/>
        <v>0</v>
      </c>
      <c r="P134" s="5">
        <f t="shared" si="80"/>
        <v>0</v>
      </c>
      <c r="Q134" s="5">
        <f t="shared" si="80"/>
        <v>0</v>
      </c>
      <c r="R134" s="5">
        <f t="shared" ref="R134:AC142" si="81">SUMIFS(R$10:R$53,$F$10:$F$53,$G$143,$G$10:$G$53,$G134)</f>
        <v>0</v>
      </c>
      <c r="S134" s="5">
        <f t="shared" si="81"/>
        <v>0</v>
      </c>
      <c r="T134" s="5">
        <f t="shared" si="81"/>
        <v>0</v>
      </c>
      <c r="U134" s="5">
        <f t="shared" si="81"/>
        <v>0</v>
      </c>
      <c r="V134" s="5">
        <f t="shared" si="81"/>
        <v>0</v>
      </c>
      <c r="W134" s="5">
        <f t="shared" si="81"/>
        <v>298</v>
      </c>
      <c r="X134" s="5">
        <f t="shared" si="81"/>
        <v>298</v>
      </c>
      <c r="Y134" s="5">
        <f t="shared" si="81"/>
        <v>298</v>
      </c>
      <c r="Z134" s="5">
        <f t="shared" si="81"/>
        <v>298</v>
      </c>
      <c r="AA134" s="5">
        <f t="shared" si="81"/>
        <v>498</v>
      </c>
      <c r="AB134" s="5">
        <f t="shared" si="81"/>
        <v>724</v>
      </c>
      <c r="AC134" s="5">
        <f t="shared" si="81"/>
        <v>734</v>
      </c>
    </row>
    <row r="135" spans="7:29" x14ac:dyDescent="0.35">
      <c r="G135" s="4" t="s">
        <v>29</v>
      </c>
      <c r="H135" s="5">
        <f t="shared" si="80"/>
        <v>0</v>
      </c>
      <c r="I135" s="5">
        <f t="shared" si="80"/>
        <v>0</v>
      </c>
      <c r="J135" s="5">
        <f t="shared" si="80"/>
        <v>0</v>
      </c>
      <c r="K135" s="5">
        <f t="shared" si="80"/>
        <v>0</v>
      </c>
      <c r="L135" s="5">
        <f t="shared" si="80"/>
        <v>0</v>
      </c>
      <c r="M135" s="5">
        <f t="shared" si="80"/>
        <v>0</v>
      </c>
      <c r="N135" s="5">
        <f t="shared" si="80"/>
        <v>0</v>
      </c>
      <c r="O135" s="5">
        <f t="shared" si="80"/>
        <v>0</v>
      </c>
      <c r="P135" s="5">
        <f t="shared" si="80"/>
        <v>0</v>
      </c>
      <c r="Q135" s="5">
        <f t="shared" si="80"/>
        <v>0</v>
      </c>
      <c r="R135" s="5">
        <f t="shared" si="81"/>
        <v>0</v>
      </c>
      <c r="S135" s="5">
        <f t="shared" si="81"/>
        <v>0</v>
      </c>
      <c r="T135" s="5">
        <f t="shared" si="81"/>
        <v>0</v>
      </c>
      <c r="U135" s="5">
        <f t="shared" si="81"/>
        <v>0</v>
      </c>
      <c r="V135" s="5">
        <f t="shared" si="81"/>
        <v>0</v>
      </c>
      <c r="W135" s="5">
        <f t="shared" si="81"/>
        <v>0</v>
      </c>
      <c r="X135" s="5">
        <f t="shared" si="81"/>
        <v>0</v>
      </c>
      <c r="Y135" s="5">
        <f t="shared" si="81"/>
        <v>0</v>
      </c>
      <c r="Z135" s="5">
        <f t="shared" si="81"/>
        <v>0</v>
      </c>
      <c r="AA135" s="5">
        <f t="shared" si="81"/>
        <v>0</v>
      </c>
      <c r="AB135" s="5">
        <f t="shared" si="81"/>
        <v>0</v>
      </c>
      <c r="AC135" s="5">
        <f t="shared" si="81"/>
        <v>0</v>
      </c>
    </row>
    <row r="136" spans="7:29" x14ac:dyDescent="0.35">
      <c r="G136" s="4" t="s">
        <v>118</v>
      </c>
      <c r="H136" s="5">
        <f t="shared" si="80"/>
        <v>0</v>
      </c>
      <c r="I136" s="5">
        <f t="shared" si="80"/>
        <v>0</v>
      </c>
      <c r="J136" s="5">
        <f t="shared" si="80"/>
        <v>0</v>
      </c>
      <c r="K136" s="5">
        <f t="shared" si="80"/>
        <v>0</v>
      </c>
      <c r="L136" s="5">
        <f t="shared" si="80"/>
        <v>0</v>
      </c>
      <c r="M136" s="5">
        <f t="shared" si="80"/>
        <v>0</v>
      </c>
      <c r="N136" s="5">
        <f t="shared" si="80"/>
        <v>0</v>
      </c>
      <c r="O136" s="5">
        <f t="shared" si="80"/>
        <v>0</v>
      </c>
      <c r="P136" s="5">
        <f t="shared" si="80"/>
        <v>0</v>
      </c>
      <c r="Q136" s="5">
        <f t="shared" si="80"/>
        <v>0</v>
      </c>
      <c r="R136" s="5">
        <f t="shared" si="81"/>
        <v>0</v>
      </c>
      <c r="S136" s="5">
        <f t="shared" si="81"/>
        <v>0</v>
      </c>
      <c r="T136" s="5">
        <f t="shared" si="81"/>
        <v>0</v>
      </c>
      <c r="U136" s="5">
        <f t="shared" si="81"/>
        <v>0</v>
      </c>
      <c r="V136" s="5">
        <f t="shared" si="81"/>
        <v>0</v>
      </c>
      <c r="W136" s="5">
        <f t="shared" si="81"/>
        <v>0</v>
      </c>
      <c r="X136" s="5">
        <f t="shared" si="81"/>
        <v>0</v>
      </c>
      <c r="Y136" s="5">
        <f t="shared" si="81"/>
        <v>0</v>
      </c>
      <c r="Z136" s="5">
        <f t="shared" si="81"/>
        <v>0</v>
      </c>
      <c r="AA136" s="5">
        <f t="shared" si="81"/>
        <v>0</v>
      </c>
      <c r="AB136" s="5">
        <f t="shared" si="81"/>
        <v>0</v>
      </c>
      <c r="AC136" s="5">
        <f t="shared" si="81"/>
        <v>0</v>
      </c>
    </row>
    <row r="137" spans="7:29" x14ac:dyDescent="0.35">
      <c r="G137" s="4" t="s">
        <v>46</v>
      </c>
      <c r="H137" s="5">
        <f t="shared" si="80"/>
        <v>0</v>
      </c>
      <c r="I137" s="5">
        <f t="shared" si="80"/>
        <v>0</v>
      </c>
      <c r="J137" s="5">
        <f t="shared" si="80"/>
        <v>0</v>
      </c>
      <c r="K137" s="5">
        <f t="shared" si="80"/>
        <v>0</v>
      </c>
      <c r="L137" s="5">
        <f t="shared" si="80"/>
        <v>0</v>
      </c>
      <c r="M137" s="5">
        <f t="shared" si="80"/>
        <v>0</v>
      </c>
      <c r="N137" s="5">
        <f t="shared" si="80"/>
        <v>0</v>
      </c>
      <c r="O137" s="5">
        <f t="shared" si="80"/>
        <v>0</v>
      </c>
      <c r="P137" s="5">
        <f t="shared" si="80"/>
        <v>0</v>
      </c>
      <c r="Q137" s="5">
        <f t="shared" si="80"/>
        <v>0</v>
      </c>
      <c r="R137" s="5">
        <f t="shared" si="81"/>
        <v>0</v>
      </c>
      <c r="S137" s="5">
        <f t="shared" si="81"/>
        <v>0</v>
      </c>
      <c r="T137" s="5">
        <f t="shared" si="81"/>
        <v>0</v>
      </c>
      <c r="U137" s="5">
        <f t="shared" si="81"/>
        <v>0</v>
      </c>
      <c r="V137" s="5">
        <f t="shared" si="81"/>
        <v>0</v>
      </c>
      <c r="W137" s="5">
        <f t="shared" si="81"/>
        <v>0</v>
      </c>
      <c r="X137" s="5">
        <f t="shared" si="81"/>
        <v>0</v>
      </c>
      <c r="Y137" s="5">
        <f t="shared" si="81"/>
        <v>0</v>
      </c>
      <c r="Z137" s="5">
        <f t="shared" si="81"/>
        <v>0</v>
      </c>
      <c r="AA137" s="5">
        <f t="shared" si="81"/>
        <v>0</v>
      </c>
      <c r="AB137" s="5">
        <f t="shared" si="81"/>
        <v>0</v>
      </c>
      <c r="AC137" s="5">
        <f t="shared" si="81"/>
        <v>0</v>
      </c>
    </row>
    <row r="138" spans="7:29" x14ac:dyDescent="0.35">
      <c r="G138" s="4" t="s">
        <v>125</v>
      </c>
      <c r="H138" s="5">
        <f t="shared" si="80"/>
        <v>0</v>
      </c>
      <c r="I138" s="5">
        <f t="shared" si="80"/>
        <v>0</v>
      </c>
      <c r="J138" s="5">
        <f t="shared" si="80"/>
        <v>0</v>
      </c>
      <c r="K138" s="5">
        <f t="shared" si="80"/>
        <v>0</v>
      </c>
      <c r="L138" s="5">
        <f t="shared" si="80"/>
        <v>0</v>
      </c>
      <c r="M138" s="5">
        <f t="shared" si="80"/>
        <v>0</v>
      </c>
      <c r="N138" s="5">
        <f t="shared" si="80"/>
        <v>0</v>
      </c>
      <c r="O138" s="5">
        <f t="shared" si="80"/>
        <v>0</v>
      </c>
      <c r="P138" s="5">
        <f t="shared" si="80"/>
        <v>0</v>
      </c>
      <c r="Q138" s="5">
        <f t="shared" si="80"/>
        <v>0</v>
      </c>
      <c r="R138" s="5">
        <f t="shared" si="81"/>
        <v>0</v>
      </c>
      <c r="S138" s="5">
        <f t="shared" si="81"/>
        <v>0</v>
      </c>
      <c r="T138" s="5">
        <f t="shared" si="81"/>
        <v>0</v>
      </c>
      <c r="U138" s="5">
        <f t="shared" si="81"/>
        <v>0</v>
      </c>
      <c r="V138" s="5">
        <f t="shared" si="81"/>
        <v>0</v>
      </c>
      <c r="W138" s="5">
        <f t="shared" si="81"/>
        <v>0</v>
      </c>
      <c r="X138" s="5">
        <f t="shared" si="81"/>
        <v>0</v>
      </c>
      <c r="Y138" s="5">
        <f t="shared" si="81"/>
        <v>0</v>
      </c>
      <c r="Z138" s="5">
        <f t="shared" si="81"/>
        <v>0</v>
      </c>
      <c r="AA138" s="5">
        <f t="shared" si="81"/>
        <v>0</v>
      </c>
      <c r="AB138" s="5">
        <f t="shared" si="81"/>
        <v>0</v>
      </c>
      <c r="AC138" s="5">
        <f t="shared" si="81"/>
        <v>0</v>
      </c>
    </row>
    <row r="139" spans="7:29" x14ac:dyDescent="0.35">
      <c r="G139" s="4" t="s">
        <v>53</v>
      </c>
      <c r="H139" s="5">
        <f t="shared" si="80"/>
        <v>0</v>
      </c>
      <c r="I139" s="5">
        <f t="shared" si="80"/>
        <v>0</v>
      </c>
      <c r="J139" s="5">
        <f t="shared" si="80"/>
        <v>0</v>
      </c>
      <c r="K139" s="5">
        <f t="shared" si="80"/>
        <v>0</v>
      </c>
      <c r="L139" s="5">
        <f t="shared" si="80"/>
        <v>0</v>
      </c>
      <c r="M139" s="5">
        <f t="shared" si="80"/>
        <v>0</v>
      </c>
      <c r="N139" s="5">
        <f t="shared" si="80"/>
        <v>0</v>
      </c>
      <c r="O139" s="5">
        <f t="shared" si="80"/>
        <v>0</v>
      </c>
      <c r="P139" s="5">
        <f t="shared" si="80"/>
        <v>0</v>
      </c>
      <c r="Q139" s="5">
        <f t="shared" si="80"/>
        <v>0</v>
      </c>
      <c r="R139" s="5">
        <f t="shared" si="81"/>
        <v>0</v>
      </c>
      <c r="S139" s="5">
        <f t="shared" si="81"/>
        <v>0</v>
      </c>
      <c r="T139" s="5">
        <f t="shared" si="81"/>
        <v>0</v>
      </c>
      <c r="U139" s="5">
        <f t="shared" si="81"/>
        <v>0</v>
      </c>
      <c r="V139" s="5">
        <f t="shared" si="81"/>
        <v>0</v>
      </c>
      <c r="W139" s="5">
        <f t="shared" si="81"/>
        <v>0</v>
      </c>
      <c r="X139" s="5">
        <f t="shared" si="81"/>
        <v>0</v>
      </c>
      <c r="Y139" s="5">
        <f t="shared" si="81"/>
        <v>0</v>
      </c>
      <c r="Z139" s="5">
        <f t="shared" si="81"/>
        <v>0</v>
      </c>
      <c r="AA139" s="5">
        <f t="shared" si="81"/>
        <v>0</v>
      </c>
      <c r="AB139" s="5">
        <f t="shared" si="81"/>
        <v>0</v>
      </c>
      <c r="AC139" s="5">
        <f t="shared" si="81"/>
        <v>0</v>
      </c>
    </row>
    <row r="140" spans="7:29" x14ac:dyDescent="0.35">
      <c r="G140" s="4" t="s">
        <v>43</v>
      </c>
      <c r="H140" s="5">
        <f t="shared" si="80"/>
        <v>0</v>
      </c>
      <c r="I140" s="5">
        <f t="shared" si="80"/>
        <v>0</v>
      </c>
      <c r="J140" s="5">
        <f t="shared" si="80"/>
        <v>0</v>
      </c>
      <c r="K140" s="5">
        <f t="shared" si="80"/>
        <v>0</v>
      </c>
      <c r="L140" s="5">
        <f t="shared" si="80"/>
        <v>0</v>
      </c>
      <c r="M140" s="5">
        <f t="shared" si="80"/>
        <v>0</v>
      </c>
      <c r="N140" s="5">
        <f t="shared" si="80"/>
        <v>0</v>
      </c>
      <c r="O140" s="5">
        <f t="shared" si="80"/>
        <v>0</v>
      </c>
      <c r="P140" s="5">
        <f t="shared" si="80"/>
        <v>0</v>
      </c>
      <c r="Q140" s="5">
        <f t="shared" si="80"/>
        <v>0</v>
      </c>
      <c r="R140" s="5">
        <f t="shared" si="81"/>
        <v>0</v>
      </c>
      <c r="S140" s="5">
        <f t="shared" si="81"/>
        <v>0</v>
      </c>
      <c r="T140" s="5">
        <f t="shared" si="81"/>
        <v>0</v>
      </c>
      <c r="U140" s="5">
        <f t="shared" si="81"/>
        <v>0</v>
      </c>
      <c r="V140" s="5">
        <f t="shared" si="81"/>
        <v>0</v>
      </c>
      <c r="W140" s="5">
        <f t="shared" si="81"/>
        <v>0</v>
      </c>
      <c r="X140" s="5">
        <f t="shared" si="81"/>
        <v>0</v>
      </c>
      <c r="Y140" s="5">
        <f t="shared" si="81"/>
        <v>0</v>
      </c>
      <c r="Z140" s="5">
        <f t="shared" si="81"/>
        <v>0</v>
      </c>
      <c r="AA140" s="5">
        <f t="shared" si="81"/>
        <v>0</v>
      </c>
      <c r="AB140" s="5">
        <f t="shared" si="81"/>
        <v>0</v>
      </c>
      <c r="AC140" s="5">
        <f t="shared" si="81"/>
        <v>0</v>
      </c>
    </row>
    <row r="141" spans="7:29" x14ac:dyDescent="0.35">
      <c r="G141" s="4" t="s">
        <v>173</v>
      </c>
      <c r="H141" s="5">
        <f t="shared" si="80"/>
        <v>0</v>
      </c>
      <c r="I141" s="5">
        <f t="shared" si="80"/>
        <v>0</v>
      </c>
      <c r="J141" s="5">
        <f t="shared" si="80"/>
        <v>0</v>
      </c>
      <c r="K141" s="5">
        <f t="shared" si="80"/>
        <v>0</v>
      </c>
      <c r="L141" s="5">
        <f t="shared" si="80"/>
        <v>0</v>
      </c>
      <c r="M141" s="5">
        <f t="shared" si="80"/>
        <v>0</v>
      </c>
      <c r="N141" s="5">
        <f t="shared" si="80"/>
        <v>0</v>
      </c>
      <c r="O141" s="5">
        <f t="shared" si="80"/>
        <v>0</v>
      </c>
      <c r="P141" s="5">
        <f t="shared" si="80"/>
        <v>0</v>
      </c>
      <c r="Q141" s="5">
        <f t="shared" si="80"/>
        <v>0</v>
      </c>
      <c r="R141" s="5">
        <f t="shared" si="81"/>
        <v>0</v>
      </c>
      <c r="S141" s="5">
        <f t="shared" si="81"/>
        <v>0</v>
      </c>
      <c r="T141" s="5">
        <f t="shared" si="81"/>
        <v>0</v>
      </c>
      <c r="U141" s="5">
        <f t="shared" si="81"/>
        <v>0</v>
      </c>
      <c r="V141" s="5">
        <f t="shared" si="81"/>
        <v>0</v>
      </c>
      <c r="W141" s="5">
        <f t="shared" si="81"/>
        <v>0</v>
      </c>
      <c r="X141" s="5">
        <f t="shared" si="81"/>
        <v>0</v>
      </c>
      <c r="Y141" s="5">
        <f t="shared" si="81"/>
        <v>0</v>
      </c>
      <c r="Z141" s="5">
        <f t="shared" si="81"/>
        <v>0</v>
      </c>
      <c r="AA141" s="5">
        <f t="shared" si="81"/>
        <v>0</v>
      </c>
      <c r="AB141" s="5">
        <f t="shared" si="81"/>
        <v>0</v>
      </c>
      <c r="AC141" s="5">
        <f t="shared" si="81"/>
        <v>0</v>
      </c>
    </row>
    <row r="142" spans="7:29" x14ac:dyDescent="0.35">
      <c r="G142" s="4" t="s">
        <v>101</v>
      </c>
      <c r="H142" s="5">
        <f t="shared" si="80"/>
        <v>0</v>
      </c>
      <c r="I142" s="5">
        <f t="shared" si="80"/>
        <v>0</v>
      </c>
      <c r="J142" s="5">
        <f t="shared" si="80"/>
        <v>0</v>
      </c>
      <c r="K142" s="5">
        <f t="shared" si="80"/>
        <v>0</v>
      </c>
      <c r="L142" s="5">
        <f t="shared" si="80"/>
        <v>0</v>
      </c>
      <c r="M142" s="5">
        <f t="shared" si="80"/>
        <v>0</v>
      </c>
      <c r="N142" s="5">
        <f t="shared" si="80"/>
        <v>0</v>
      </c>
      <c r="O142" s="5">
        <f t="shared" si="80"/>
        <v>0</v>
      </c>
      <c r="P142" s="5">
        <f t="shared" si="80"/>
        <v>0</v>
      </c>
      <c r="Q142" s="5">
        <f t="shared" si="80"/>
        <v>0</v>
      </c>
      <c r="R142" s="5">
        <f t="shared" si="81"/>
        <v>0</v>
      </c>
      <c r="S142" s="5">
        <f t="shared" si="81"/>
        <v>0</v>
      </c>
      <c r="T142" s="5">
        <f t="shared" si="81"/>
        <v>0</v>
      </c>
      <c r="U142" s="5">
        <f t="shared" si="81"/>
        <v>0</v>
      </c>
      <c r="V142" s="5">
        <f t="shared" si="81"/>
        <v>0</v>
      </c>
      <c r="W142" s="5">
        <f t="shared" si="81"/>
        <v>0</v>
      </c>
      <c r="X142" s="5">
        <f t="shared" si="81"/>
        <v>0</v>
      </c>
      <c r="Y142" s="5">
        <f t="shared" si="81"/>
        <v>0</v>
      </c>
      <c r="Z142" s="5">
        <f t="shared" si="81"/>
        <v>0</v>
      </c>
      <c r="AA142" s="5">
        <f t="shared" si="81"/>
        <v>0</v>
      </c>
      <c r="AB142" s="5">
        <f t="shared" si="81"/>
        <v>0</v>
      </c>
      <c r="AC142" s="5">
        <f t="shared" si="81"/>
        <v>0</v>
      </c>
    </row>
    <row r="143" spans="7:29" x14ac:dyDescent="0.35">
      <c r="G143" s="33" t="s">
        <v>28</v>
      </c>
      <c r="H143" s="23">
        <f t="shared" ref="H143:AC143" si="82">SUM(H134:H142)</f>
        <v>0</v>
      </c>
      <c r="I143" s="23">
        <f t="shared" si="82"/>
        <v>0</v>
      </c>
      <c r="J143" s="23">
        <f t="shared" si="82"/>
        <v>0</v>
      </c>
      <c r="K143" s="23">
        <f t="shared" si="82"/>
        <v>0</v>
      </c>
      <c r="L143" s="23">
        <f t="shared" si="82"/>
        <v>0</v>
      </c>
      <c r="M143" s="23">
        <f t="shared" si="82"/>
        <v>0</v>
      </c>
      <c r="N143" s="23">
        <f t="shared" si="82"/>
        <v>0</v>
      </c>
      <c r="O143" s="23">
        <f t="shared" si="82"/>
        <v>0</v>
      </c>
      <c r="P143" s="23">
        <f t="shared" si="82"/>
        <v>0</v>
      </c>
      <c r="Q143" s="23">
        <f t="shared" si="82"/>
        <v>0</v>
      </c>
      <c r="R143" s="23">
        <f t="shared" si="82"/>
        <v>0</v>
      </c>
      <c r="S143" s="23">
        <f t="shared" si="82"/>
        <v>0</v>
      </c>
      <c r="T143" s="23">
        <f t="shared" si="82"/>
        <v>0</v>
      </c>
      <c r="U143" s="23">
        <f t="shared" si="82"/>
        <v>0</v>
      </c>
      <c r="V143" s="23">
        <f t="shared" si="82"/>
        <v>0</v>
      </c>
      <c r="W143" s="23">
        <f t="shared" si="82"/>
        <v>298</v>
      </c>
      <c r="X143" s="23">
        <f t="shared" si="82"/>
        <v>298</v>
      </c>
      <c r="Y143" s="23">
        <f t="shared" si="82"/>
        <v>298</v>
      </c>
      <c r="Z143" s="23">
        <f t="shared" si="82"/>
        <v>298</v>
      </c>
      <c r="AA143" s="23">
        <f t="shared" si="82"/>
        <v>498</v>
      </c>
      <c r="AB143" s="23">
        <f t="shared" si="82"/>
        <v>724</v>
      </c>
      <c r="AC143" s="23">
        <f t="shared" si="82"/>
        <v>734</v>
      </c>
    </row>
    <row r="145" spans="7:29" x14ac:dyDescent="0.35">
      <c r="G145" s="110" t="s">
        <v>174</v>
      </c>
      <c r="H145" s="111"/>
      <c r="I145" s="111"/>
      <c r="J145" s="111"/>
      <c r="K145" s="111"/>
      <c r="L145" s="111"/>
      <c r="M145" s="111"/>
      <c r="N145" s="111"/>
      <c r="O145" s="111"/>
      <c r="P145" s="111"/>
      <c r="Q145" s="111"/>
      <c r="R145" s="111"/>
      <c r="S145" s="111"/>
      <c r="T145" s="111"/>
      <c r="U145" s="111"/>
      <c r="V145" s="111"/>
      <c r="W145" s="111"/>
      <c r="X145" s="111"/>
      <c r="Y145" s="111"/>
      <c r="Z145" s="111"/>
      <c r="AA145" s="111"/>
      <c r="AB145" s="111"/>
      <c r="AC145" s="111"/>
    </row>
    <row r="146" spans="7:29" x14ac:dyDescent="0.35">
      <c r="G146" s="4" t="s">
        <v>48</v>
      </c>
      <c r="H146" s="49">
        <f t="shared" ref="H146:Q146" si="83">H134</f>
        <v>0</v>
      </c>
      <c r="I146" s="49">
        <f t="shared" si="83"/>
        <v>0</v>
      </c>
      <c r="J146" s="49">
        <f t="shared" si="83"/>
        <v>0</v>
      </c>
      <c r="K146" s="49">
        <f t="shared" si="83"/>
        <v>0</v>
      </c>
      <c r="L146" s="49">
        <f t="shared" si="83"/>
        <v>0</v>
      </c>
      <c r="M146" s="49">
        <f t="shared" si="83"/>
        <v>0</v>
      </c>
      <c r="N146" s="49">
        <f t="shared" si="83"/>
        <v>0</v>
      </c>
      <c r="O146" s="49">
        <f t="shared" si="83"/>
        <v>0</v>
      </c>
      <c r="P146" s="49">
        <f t="shared" si="83"/>
        <v>0</v>
      </c>
      <c r="Q146" s="49">
        <f t="shared" si="83"/>
        <v>0</v>
      </c>
      <c r="R146" s="49">
        <f>R134</f>
        <v>0</v>
      </c>
      <c r="S146" s="49">
        <f t="shared" ref="S146:AB146" si="84">S134</f>
        <v>0</v>
      </c>
      <c r="T146" s="49">
        <f t="shared" si="84"/>
        <v>0</v>
      </c>
      <c r="U146" s="49">
        <f t="shared" si="84"/>
        <v>0</v>
      </c>
      <c r="V146" s="49">
        <f t="shared" si="84"/>
        <v>0</v>
      </c>
      <c r="W146" s="49">
        <f t="shared" si="84"/>
        <v>298</v>
      </c>
      <c r="X146" s="49">
        <f t="shared" si="84"/>
        <v>298</v>
      </c>
      <c r="Y146" s="49">
        <f t="shared" si="84"/>
        <v>298</v>
      </c>
      <c r="Z146" s="49">
        <f t="shared" si="84"/>
        <v>298</v>
      </c>
      <c r="AA146" s="49">
        <f t="shared" si="84"/>
        <v>498</v>
      </c>
      <c r="AB146" s="49">
        <f t="shared" si="84"/>
        <v>724</v>
      </c>
      <c r="AC146" s="49">
        <f>AC134</f>
        <v>734</v>
      </c>
    </row>
    <row r="147" spans="7:29" x14ac:dyDescent="0.35">
      <c r="G147" s="4" t="s">
        <v>175</v>
      </c>
      <c r="H147" s="49">
        <f t="shared" ref="H147:Q147" si="85">H135+H136</f>
        <v>0</v>
      </c>
      <c r="I147" s="49">
        <f t="shared" si="85"/>
        <v>0</v>
      </c>
      <c r="J147" s="49">
        <f t="shared" si="85"/>
        <v>0</v>
      </c>
      <c r="K147" s="49">
        <f t="shared" si="85"/>
        <v>0</v>
      </c>
      <c r="L147" s="49">
        <f t="shared" si="85"/>
        <v>0</v>
      </c>
      <c r="M147" s="49">
        <f t="shared" si="85"/>
        <v>0</v>
      </c>
      <c r="N147" s="49">
        <f t="shared" si="85"/>
        <v>0</v>
      </c>
      <c r="O147" s="49">
        <f t="shared" si="85"/>
        <v>0</v>
      </c>
      <c r="P147" s="49">
        <f t="shared" si="85"/>
        <v>0</v>
      </c>
      <c r="Q147" s="49">
        <f t="shared" si="85"/>
        <v>0</v>
      </c>
      <c r="R147" s="49">
        <f>R135+R136</f>
        <v>0</v>
      </c>
      <c r="S147" s="49">
        <f t="shared" ref="S147:AB147" si="86">S135+S136</f>
        <v>0</v>
      </c>
      <c r="T147" s="49">
        <f t="shared" si="86"/>
        <v>0</v>
      </c>
      <c r="U147" s="49">
        <f t="shared" si="86"/>
        <v>0</v>
      </c>
      <c r="V147" s="49">
        <f t="shared" si="86"/>
        <v>0</v>
      </c>
      <c r="W147" s="49">
        <f t="shared" si="86"/>
        <v>0</v>
      </c>
      <c r="X147" s="49">
        <f t="shared" si="86"/>
        <v>0</v>
      </c>
      <c r="Y147" s="49">
        <f t="shared" si="86"/>
        <v>0</v>
      </c>
      <c r="Z147" s="49">
        <f t="shared" si="86"/>
        <v>0</v>
      </c>
      <c r="AA147" s="49">
        <f t="shared" si="86"/>
        <v>0</v>
      </c>
      <c r="AB147" s="49">
        <f t="shared" si="86"/>
        <v>0</v>
      </c>
      <c r="AC147" s="49">
        <f>AC135+AC136</f>
        <v>0</v>
      </c>
    </row>
    <row r="148" spans="7:29" x14ac:dyDescent="0.35">
      <c r="G148" s="4" t="s">
        <v>46</v>
      </c>
      <c r="H148" s="49">
        <f t="shared" ref="H148:Q151" si="87">H137</f>
        <v>0</v>
      </c>
      <c r="I148" s="49">
        <f t="shared" si="87"/>
        <v>0</v>
      </c>
      <c r="J148" s="49">
        <f t="shared" si="87"/>
        <v>0</v>
      </c>
      <c r="K148" s="49">
        <f t="shared" si="87"/>
        <v>0</v>
      </c>
      <c r="L148" s="49">
        <f t="shared" si="87"/>
        <v>0</v>
      </c>
      <c r="M148" s="49">
        <f t="shared" si="87"/>
        <v>0</v>
      </c>
      <c r="N148" s="49">
        <f t="shared" si="87"/>
        <v>0</v>
      </c>
      <c r="O148" s="49">
        <f t="shared" si="87"/>
        <v>0</v>
      </c>
      <c r="P148" s="49">
        <f t="shared" si="87"/>
        <v>0</v>
      </c>
      <c r="Q148" s="49">
        <f t="shared" si="87"/>
        <v>0</v>
      </c>
      <c r="R148" s="49">
        <f>R137</f>
        <v>0</v>
      </c>
      <c r="S148" s="49">
        <f t="shared" ref="S148:AB151" si="88">S137</f>
        <v>0</v>
      </c>
      <c r="T148" s="49">
        <f t="shared" si="88"/>
        <v>0</v>
      </c>
      <c r="U148" s="49">
        <f t="shared" si="88"/>
        <v>0</v>
      </c>
      <c r="V148" s="49">
        <f t="shared" si="88"/>
        <v>0</v>
      </c>
      <c r="W148" s="49">
        <f t="shared" si="88"/>
        <v>0</v>
      </c>
      <c r="X148" s="49">
        <f t="shared" si="88"/>
        <v>0</v>
      </c>
      <c r="Y148" s="49">
        <f t="shared" si="88"/>
        <v>0</v>
      </c>
      <c r="Z148" s="49">
        <f t="shared" si="88"/>
        <v>0</v>
      </c>
      <c r="AA148" s="49">
        <f t="shared" si="88"/>
        <v>0</v>
      </c>
      <c r="AB148" s="49">
        <f t="shared" si="88"/>
        <v>0</v>
      </c>
      <c r="AC148" s="49">
        <f>AC137</f>
        <v>0</v>
      </c>
    </row>
    <row r="149" spans="7:29" x14ac:dyDescent="0.35">
      <c r="G149" s="4" t="s">
        <v>125</v>
      </c>
      <c r="H149" s="49">
        <f t="shared" si="87"/>
        <v>0</v>
      </c>
      <c r="I149" s="49">
        <f t="shared" si="87"/>
        <v>0</v>
      </c>
      <c r="J149" s="49">
        <f t="shared" si="87"/>
        <v>0</v>
      </c>
      <c r="K149" s="49">
        <f t="shared" si="87"/>
        <v>0</v>
      </c>
      <c r="L149" s="49">
        <f t="shared" si="87"/>
        <v>0</v>
      </c>
      <c r="M149" s="49">
        <f t="shared" si="87"/>
        <v>0</v>
      </c>
      <c r="N149" s="49">
        <f t="shared" si="87"/>
        <v>0</v>
      </c>
      <c r="O149" s="49">
        <f t="shared" si="87"/>
        <v>0</v>
      </c>
      <c r="P149" s="49">
        <f t="shared" si="87"/>
        <v>0</v>
      </c>
      <c r="Q149" s="49">
        <f t="shared" si="87"/>
        <v>0</v>
      </c>
      <c r="R149" s="49">
        <f>R138</f>
        <v>0</v>
      </c>
      <c r="S149" s="49">
        <f t="shared" si="88"/>
        <v>0</v>
      </c>
      <c r="T149" s="49">
        <f t="shared" si="88"/>
        <v>0</v>
      </c>
      <c r="U149" s="49">
        <f t="shared" si="88"/>
        <v>0</v>
      </c>
      <c r="V149" s="49">
        <f t="shared" si="88"/>
        <v>0</v>
      </c>
      <c r="W149" s="49">
        <f t="shared" si="88"/>
        <v>0</v>
      </c>
      <c r="X149" s="49">
        <f t="shared" si="88"/>
        <v>0</v>
      </c>
      <c r="Y149" s="49">
        <f t="shared" si="88"/>
        <v>0</v>
      </c>
      <c r="Z149" s="49">
        <f t="shared" si="88"/>
        <v>0</v>
      </c>
      <c r="AA149" s="49">
        <f t="shared" si="88"/>
        <v>0</v>
      </c>
      <c r="AB149" s="49">
        <f t="shared" si="88"/>
        <v>0</v>
      </c>
      <c r="AC149" s="49">
        <f>AC138</f>
        <v>0</v>
      </c>
    </row>
    <row r="150" spans="7:29" x14ac:dyDescent="0.35">
      <c r="G150" s="4" t="s">
        <v>53</v>
      </c>
      <c r="H150" s="49">
        <f t="shared" si="87"/>
        <v>0</v>
      </c>
      <c r="I150" s="49">
        <f t="shared" si="87"/>
        <v>0</v>
      </c>
      <c r="J150" s="49">
        <f t="shared" si="87"/>
        <v>0</v>
      </c>
      <c r="K150" s="49">
        <f t="shared" si="87"/>
        <v>0</v>
      </c>
      <c r="L150" s="49">
        <f t="shared" si="87"/>
        <v>0</v>
      </c>
      <c r="M150" s="49">
        <f t="shared" si="87"/>
        <v>0</v>
      </c>
      <c r="N150" s="49">
        <f t="shared" si="87"/>
        <v>0</v>
      </c>
      <c r="O150" s="49">
        <f t="shared" si="87"/>
        <v>0</v>
      </c>
      <c r="P150" s="49">
        <f t="shared" si="87"/>
        <v>0</v>
      </c>
      <c r="Q150" s="49">
        <f t="shared" si="87"/>
        <v>0</v>
      </c>
      <c r="R150" s="49">
        <f>R139</f>
        <v>0</v>
      </c>
      <c r="S150" s="49">
        <f t="shared" si="88"/>
        <v>0</v>
      </c>
      <c r="T150" s="49">
        <f t="shared" si="88"/>
        <v>0</v>
      </c>
      <c r="U150" s="49">
        <f t="shared" si="88"/>
        <v>0</v>
      </c>
      <c r="V150" s="49">
        <f t="shared" si="88"/>
        <v>0</v>
      </c>
      <c r="W150" s="49">
        <f t="shared" si="88"/>
        <v>0</v>
      </c>
      <c r="X150" s="49">
        <f t="shared" si="88"/>
        <v>0</v>
      </c>
      <c r="Y150" s="49">
        <f t="shared" si="88"/>
        <v>0</v>
      </c>
      <c r="Z150" s="49">
        <f t="shared" si="88"/>
        <v>0</v>
      </c>
      <c r="AA150" s="49">
        <f t="shared" si="88"/>
        <v>0</v>
      </c>
      <c r="AB150" s="49">
        <f t="shared" si="88"/>
        <v>0</v>
      </c>
      <c r="AC150" s="49">
        <f>AC139</f>
        <v>0</v>
      </c>
    </row>
    <row r="151" spans="7:29" x14ac:dyDescent="0.35">
      <c r="G151" s="4" t="s">
        <v>43</v>
      </c>
      <c r="H151" s="49">
        <f t="shared" si="87"/>
        <v>0</v>
      </c>
      <c r="I151" s="49">
        <f t="shared" si="87"/>
        <v>0</v>
      </c>
      <c r="J151" s="49">
        <f t="shared" si="87"/>
        <v>0</v>
      </c>
      <c r="K151" s="49">
        <f t="shared" si="87"/>
        <v>0</v>
      </c>
      <c r="L151" s="49">
        <f t="shared" si="87"/>
        <v>0</v>
      </c>
      <c r="M151" s="49">
        <f t="shared" si="87"/>
        <v>0</v>
      </c>
      <c r="N151" s="49">
        <f t="shared" si="87"/>
        <v>0</v>
      </c>
      <c r="O151" s="49">
        <f t="shared" si="87"/>
        <v>0</v>
      </c>
      <c r="P151" s="49">
        <f t="shared" si="87"/>
        <v>0</v>
      </c>
      <c r="Q151" s="49">
        <f t="shared" si="87"/>
        <v>0</v>
      </c>
      <c r="R151" s="49">
        <f>R140</f>
        <v>0</v>
      </c>
      <c r="S151" s="49">
        <f t="shared" si="88"/>
        <v>0</v>
      </c>
      <c r="T151" s="49">
        <f t="shared" si="88"/>
        <v>0</v>
      </c>
      <c r="U151" s="49">
        <f t="shared" si="88"/>
        <v>0</v>
      </c>
      <c r="V151" s="49">
        <f t="shared" si="88"/>
        <v>0</v>
      </c>
      <c r="W151" s="49">
        <f t="shared" si="88"/>
        <v>0</v>
      </c>
      <c r="X151" s="49">
        <f t="shared" si="88"/>
        <v>0</v>
      </c>
      <c r="Y151" s="49">
        <f t="shared" si="88"/>
        <v>0</v>
      </c>
      <c r="Z151" s="49">
        <f t="shared" si="88"/>
        <v>0</v>
      </c>
      <c r="AA151" s="49">
        <f t="shared" si="88"/>
        <v>0</v>
      </c>
      <c r="AB151" s="49">
        <f t="shared" si="88"/>
        <v>0</v>
      </c>
      <c r="AC151" s="49">
        <f>AC140</f>
        <v>0</v>
      </c>
    </row>
    <row r="152" spans="7:29" x14ac:dyDescent="0.35">
      <c r="G152" s="4" t="s">
        <v>176</v>
      </c>
      <c r="H152" s="49">
        <f>H142+H141</f>
        <v>0</v>
      </c>
      <c r="I152" s="49">
        <f t="shared" ref="I152:AC152" si="89">I142+I141</f>
        <v>0</v>
      </c>
      <c r="J152" s="49">
        <f t="shared" si="89"/>
        <v>0</v>
      </c>
      <c r="K152" s="49">
        <f t="shared" si="89"/>
        <v>0</v>
      </c>
      <c r="L152" s="49">
        <f t="shared" si="89"/>
        <v>0</v>
      </c>
      <c r="M152" s="49">
        <f t="shared" si="89"/>
        <v>0</v>
      </c>
      <c r="N152" s="49">
        <f t="shared" si="89"/>
        <v>0</v>
      </c>
      <c r="O152" s="49">
        <f t="shared" si="89"/>
        <v>0</v>
      </c>
      <c r="P152" s="49">
        <f t="shared" si="89"/>
        <v>0</v>
      </c>
      <c r="Q152" s="49">
        <f t="shared" si="89"/>
        <v>0</v>
      </c>
      <c r="R152" s="49">
        <f t="shared" si="89"/>
        <v>0</v>
      </c>
      <c r="S152" s="49">
        <f t="shared" si="89"/>
        <v>0</v>
      </c>
      <c r="T152" s="49">
        <f t="shared" si="89"/>
        <v>0</v>
      </c>
      <c r="U152" s="49">
        <f t="shared" si="89"/>
        <v>0</v>
      </c>
      <c r="V152" s="49">
        <f t="shared" si="89"/>
        <v>0</v>
      </c>
      <c r="W152" s="49">
        <f t="shared" si="89"/>
        <v>0</v>
      </c>
      <c r="X152" s="49">
        <f t="shared" si="89"/>
        <v>0</v>
      </c>
      <c r="Y152" s="49">
        <f t="shared" si="89"/>
        <v>0</v>
      </c>
      <c r="Z152" s="49">
        <f t="shared" si="89"/>
        <v>0</v>
      </c>
      <c r="AA152" s="49">
        <f t="shared" si="89"/>
        <v>0</v>
      </c>
      <c r="AB152" s="49">
        <f t="shared" si="89"/>
        <v>0</v>
      </c>
      <c r="AC152" s="49">
        <f t="shared" si="89"/>
        <v>0</v>
      </c>
    </row>
    <row r="153" spans="7:29" x14ac:dyDescent="0.35">
      <c r="G153" s="33" t="s">
        <v>28</v>
      </c>
      <c r="H153" s="49">
        <f>SUM(H146:H152)</f>
        <v>0</v>
      </c>
      <c r="I153" s="49">
        <f t="shared" ref="I153:AC153" si="90">SUM(I146:I152)</f>
        <v>0</v>
      </c>
      <c r="J153" s="49">
        <f t="shared" si="90"/>
        <v>0</v>
      </c>
      <c r="K153" s="49">
        <f t="shared" si="90"/>
        <v>0</v>
      </c>
      <c r="L153" s="49">
        <f t="shared" si="90"/>
        <v>0</v>
      </c>
      <c r="M153" s="49">
        <f t="shared" si="90"/>
        <v>0</v>
      </c>
      <c r="N153" s="49">
        <f t="shared" si="90"/>
        <v>0</v>
      </c>
      <c r="O153" s="49">
        <f t="shared" si="90"/>
        <v>0</v>
      </c>
      <c r="P153" s="49">
        <f t="shared" si="90"/>
        <v>0</v>
      </c>
      <c r="Q153" s="49">
        <f t="shared" si="90"/>
        <v>0</v>
      </c>
      <c r="R153" s="49">
        <f t="shared" si="90"/>
        <v>0</v>
      </c>
      <c r="S153" s="49">
        <f t="shared" si="90"/>
        <v>0</v>
      </c>
      <c r="T153" s="49">
        <f t="shared" si="90"/>
        <v>0</v>
      </c>
      <c r="U153" s="49">
        <f t="shared" si="90"/>
        <v>0</v>
      </c>
      <c r="V153" s="49">
        <f t="shared" si="90"/>
        <v>0</v>
      </c>
      <c r="W153" s="49">
        <f t="shared" si="90"/>
        <v>298</v>
      </c>
      <c r="X153" s="49">
        <f t="shared" si="90"/>
        <v>298</v>
      </c>
      <c r="Y153" s="49">
        <f t="shared" si="90"/>
        <v>298</v>
      </c>
      <c r="Z153" s="49">
        <f t="shared" si="90"/>
        <v>298</v>
      </c>
      <c r="AA153" s="49">
        <f t="shared" si="90"/>
        <v>498</v>
      </c>
      <c r="AB153" s="49">
        <f t="shared" si="90"/>
        <v>724</v>
      </c>
      <c r="AC153" s="49">
        <f t="shared" si="90"/>
        <v>734</v>
      </c>
    </row>
    <row r="155" spans="7:29" x14ac:dyDescent="0.35">
      <c r="G155" s="112" t="s">
        <v>169</v>
      </c>
      <c r="H155" s="112"/>
      <c r="I155" s="112"/>
      <c r="J155" s="112"/>
      <c r="K155" s="112"/>
      <c r="L155" s="112"/>
      <c r="M155" s="112"/>
      <c r="N155" s="112"/>
      <c r="O155" s="112"/>
      <c r="P155" s="112"/>
      <c r="Q155" s="112"/>
      <c r="R155" s="112"/>
      <c r="S155" s="112"/>
      <c r="T155" s="112"/>
      <c r="U155" s="112"/>
      <c r="V155" s="112"/>
      <c r="W155" s="112"/>
      <c r="X155" s="112"/>
      <c r="Y155" s="112"/>
      <c r="Z155" s="112"/>
      <c r="AA155" s="112"/>
      <c r="AB155" s="112"/>
      <c r="AC155" s="112"/>
    </row>
    <row r="156" spans="7:29" x14ac:dyDescent="0.35">
      <c r="G156" s="4" t="s">
        <v>48</v>
      </c>
      <c r="H156" s="57">
        <f t="shared" ref="H156:Q163" si="91">H146/H$207</f>
        <v>0</v>
      </c>
      <c r="I156" s="57">
        <f t="shared" si="91"/>
        <v>0</v>
      </c>
      <c r="J156" s="57">
        <f t="shared" si="91"/>
        <v>0</v>
      </c>
      <c r="K156" s="57">
        <f t="shared" si="91"/>
        <v>0</v>
      </c>
      <c r="L156" s="57">
        <f t="shared" si="91"/>
        <v>0</v>
      </c>
      <c r="M156" s="57">
        <f t="shared" si="91"/>
        <v>0</v>
      </c>
      <c r="N156" s="57">
        <f t="shared" si="91"/>
        <v>0</v>
      </c>
      <c r="O156" s="57">
        <f t="shared" si="91"/>
        <v>0</v>
      </c>
      <c r="P156" s="57">
        <f t="shared" si="91"/>
        <v>0</v>
      </c>
      <c r="Q156" s="57">
        <f t="shared" si="91"/>
        <v>0</v>
      </c>
      <c r="R156" s="57">
        <f>R$146/R$207</f>
        <v>0</v>
      </c>
      <c r="S156" s="57">
        <f t="shared" ref="S156:AC156" si="92">S$146/S$207</f>
        <v>0</v>
      </c>
      <c r="T156" s="57">
        <f t="shared" si="92"/>
        <v>0</v>
      </c>
      <c r="U156" s="57">
        <f t="shared" si="92"/>
        <v>0</v>
      </c>
      <c r="V156" s="57">
        <f t="shared" si="92"/>
        <v>0</v>
      </c>
      <c r="W156" s="57">
        <f t="shared" si="92"/>
        <v>1.0275862068965518E-3</v>
      </c>
      <c r="X156" s="57">
        <f t="shared" si="92"/>
        <v>1.0311418685121107E-3</v>
      </c>
      <c r="Y156" s="57">
        <f t="shared" si="92"/>
        <v>1.0567375886524823E-3</v>
      </c>
      <c r="Z156" s="57">
        <f t="shared" si="92"/>
        <v>1.1550387596899225E-3</v>
      </c>
      <c r="AA156" s="57">
        <f t="shared" si="92"/>
        <v>2.1373390557939912E-3</v>
      </c>
      <c r="AB156" s="57">
        <f t="shared" si="92"/>
        <v>2.9430894308943088E-3</v>
      </c>
      <c r="AC156" s="57">
        <f t="shared" si="92"/>
        <v>2.749063670411985E-3</v>
      </c>
    </row>
    <row r="157" spans="7:29" x14ac:dyDescent="0.35">
      <c r="G157" s="4" t="s">
        <v>175</v>
      </c>
      <c r="H157" s="57">
        <f t="shared" si="91"/>
        <v>0</v>
      </c>
      <c r="I157" s="57">
        <f t="shared" si="91"/>
        <v>0</v>
      </c>
      <c r="J157" s="57">
        <f t="shared" si="91"/>
        <v>0</v>
      </c>
      <c r="K157" s="57">
        <f t="shared" si="91"/>
        <v>0</v>
      </c>
      <c r="L157" s="57">
        <f t="shared" si="91"/>
        <v>0</v>
      </c>
      <c r="M157" s="57">
        <f t="shared" si="91"/>
        <v>0</v>
      </c>
      <c r="N157" s="57">
        <f t="shared" si="91"/>
        <v>0</v>
      </c>
      <c r="O157" s="57">
        <f t="shared" si="91"/>
        <v>0</v>
      </c>
      <c r="P157" s="57">
        <f t="shared" si="91"/>
        <v>0</v>
      </c>
      <c r="Q157" s="57">
        <f t="shared" si="91"/>
        <v>0</v>
      </c>
      <c r="R157" s="57">
        <f>R$147/R$207</f>
        <v>0</v>
      </c>
      <c r="S157" s="57">
        <f t="shared" ref="S157:AB157" si="93">S$147/S$207</f>
        <v>0</v>
      </c>
      <c r="T157" s="57">
        <f t="shared" si="93"/>
        <v>0</v>
      </c>
      <c r="U157" s="57">
        <f t="shared" si="93"/>
        <v>0</v>
      </c>
      <c r="V157" s="57">
        <f t="shared" si="93"/>
        <v>0</v>
      </c>
      <c r="W157" s="57">
        <f t="shared" si="93"/>
        <v>0</v>
      </c>
      <c r="X157" s="57">
        <f t="shared" si="93"/>
        <v>0</v>
      </c>
      <c r="Y157" s="57">
        <f t="shared" si="93"/>
        <v>0</v>
      </c>
      <c r="Z157" s="57">
        <f t="shared" si="93"/>
        <v>0</v>
      </c>
      <c r="AA157" s="57">
        <f t="shared" si="93"/>
        <v>0</v>
      </c>
      <c r="AB157" s="57">
        <f t="shared" si="93"/>
        <v>0</v>
      </c>
      <c r="AC157" s="57">
        <f>AC$147/AC$207</f>
        <v>0</v>
      </c>
    </row>
    <row r="158" spans="7:29" x14ac:dyDescent="0.35">
      <c r="G158" s="4" t="s">
        <v>46</v>
      </c>
      <c r="H158" s="57">
        <f t="shared" si="91"/>
        <v>0</v>
      </c>
      <c r="I158" s="57">
        <f t="shared" si="91"/>
        <v>0</v>
      </c>
      <c r="J158" s="57">
        <f t="shared" si="91"/>
        <v>0</v>
      </c>
      <c r="K158" s="57">
        <f t="shared" si="91"/>
        <v>0</v>
      </c>
      <c r="L158" s="57">
        <f t="shared" si="91"/>
        <v>0</v>
      </c>
      <c r="M158" s="57">
        <f t="shared" si="91"/>
        <v>0</v>
      </c>
      <c r="N158" s="57">
        <f t="shared" si="91"/>
        <v>0</v>
      </c>
      <c r="O158" s="57">
        <f t="shared" si="91"/>
        <v>0</v>
      </c>
      <c r="P158" s="57">
        <f t="shared" si="91"/>
        <v>0</v>
      </c>
      <c r="Q158" s="57">
        <f t="shared" si="91"/>
        <v>0</v>
      </c>
      <c r="R158" s="57">
        <f>R$148/R$207</f>
        <v>0</v>
      </c>
      <c r="S158" s="57">
        <f t="shared" ref="S158:AC158" si="94">S$148/S$207</f>
        <v>0</v>
      </c>
      <c r="T158" s="57">
        <f t="shared" si="94"/>
        <v>0</v>
      </c>
      <c r="U158" s="57">
        <f t="shared" si="94"/>
        <v>0</v>
      </c>
      <c r="V158" s="57">
        <f t="shared" si="94"/>
        <v>0</v>
      </c>
      <c r="W158" s="57">
        <f t="shared" si="94"/>
        <v>0</v>
      </c>
      <c r="X158" s="57">
        <f t="shared" si="94"/>
        <v>0</v>
      </c>
      <c r="Y158" s="57">
        <f t="shared" si="94"/>
        <v>0</v>
      </c>
      <c r="Z158" s="57">
        <f t="shared" si="94"/>
        <v>0</v>
      </c>
      <c r="AA158" s="57">
        <f t="shared" si="94"/>
        <v>0</v>
      </c>
      <c r="AB158" s="57">
        <f t="shared" si="94"/>
        <v>0</v>
      </c>
      <c r="AC158" s="57">
        <f t="shared" si="94"/>
        <v>0</v>
      </c>
    </row>
    <row r="159" spans="7:29" x14ac:dyDescent="0.35">
      <c r="G159" s="4" t="s">
        <v>125</v>
      </c>
      <c r="H159" s="57">
        <f t="shared" si="91"/>
        <v>0</v>
      </c>
      <c r="I159" s="57">
        <f t="shared" si="91"/>
        <v>0</v>
      </c>
      <c r="J159" s="57">
        <f t="shared" si="91"/>
        <v>0</v>
      </c>
      <c r="K159" s="57">
        <f t="shared" si="91"/>
        <v>0</v>
      </c>
      <c r="L159" s="57">
        <f t="shared" si="91"/>
        <v>0</v>
      </c>
      <c r="M159" s="57">
        <f t="shared" si="91"/>
        <v>0</v>
      </c>
      <c r="N159" s="57">
        <f t="shared" si="91"/>
        <v>0</v>
      </c>
      <c r="O159" s="57">
        <f t="shared" si="91"/>
        <v>0</v>
      </c>
      <c r="P159" s="57">
        <f t="shared" si="91"/>
        <v>0</v>
      </c>
      <c r="Q159" s="57">
        <f t="shared" si="91"/>
        <v>0</v>
      </c>
      <c r="R159" s="57">
        <f>R$149/R$207</f>
        <v>0</v>
      </c>
      <c r="S159" s="57">
        <f t="shared" ref="S159:AC159" si="95">S$149/S$207</f>
        <v>0</v>
      </c>
      <c r="T159" s="57">
        <f t="shared" si="95"/>
        <v>0</v>
      </c>
      <c r="U159" s="57">
        <f t="shared" si="95"/>
        <v>0</v>
      </c>
      <c r="V159" s="57">
        <f t="shared" si="95"/>
        <v>0</v>
      </c>
      <c r="W159" s="57">
        <f t="shared" si="95"/>
        <v>0</v>
      </c>
      <c r="X159" s="57">
        <f t="shared" si="95"/>
        <v>0</v>
      </c>
      <c r="Y159" s="57">
        <f t="shared" si="95"/>
        <v>0</v>
      </c>
      <c r="Z159" s="57">
        <f t="shared" si="95"/>
        <v>0</v>
      </c>
      <c r="AA159" s="57">
        <f t="shared" si="95"/>
        <v>0</v>
      </c>
      <c r="AB159" s="57">
        <f t="shared" si="95"/>
        <v>0</v>
      </c>
      <c r="AC159" s="57">
        <f t="shared" si="95"/>
        <v>0</v>
      </c>
    </row>
    <row r="160" spans="7:29" x14ac:dyDescent="0.35">
      <c r="G160" s="4" t="s">
        <v>53</v>
      </c>
      <c r="H160" s="57">
        <f t="shared" si="91"/>
        <v>0</v>
      </c>
      <c r="I160" s="57">
        <f t="shared" si="91"/>
        <v>0</v>
      </c>
      <c r="J160" s="57">
        <f t="shared" si="91"/>
        <v>0</v>
      </c>
      <c r="K160" s="57">
        <f t="shared" si="91"/>
        <v>0</v>
      </c>
      <c r="L160" s="57">
        <f t="shared" si="91"/>
        <v>0</v>
      </c>
      <c r="M160" s="57">
        <f t="shared" si="91"/>
        <v>0</v>
      </c>
      <c r="N160" s="57">
        <f t="shared" si="91"/>
        <v>0</v>
      </c>
      <c r="O160" s="57">
        <f t="shared" si="91"/>
        <v>0</v>
      </c>
      <c r="P160" s="57">
        <f t="shared" si="91"/>
        <v>0</v>
      </c>
      <c r="Q160" s="57">
        <f t="shared" si="91"/>
        <v>0</v>
      </c>
      <c r="R160" s="57">
        <f>R$150/R$207</f>
        <v>0</v>
      </c>
      <c r="S160" s="57">
        <f t="shared" ref="S160:AC160" si="96">S$150/S$207</f>
        <v>0</v>
      </c>
      <c r="T160" s="57">
        <f t="shared" si="96"/>
        <v>0</v>
      </c>
      <c r="U160" s="57">
        <f t="shared" si="96"/>
        <v>0</v>
      </c>
      <c r="V160" s="57">
        <f t="shared" si="96"/>
        <v>0</v>
      </c>
      <c r="W160" s="57">
        <f t="shared" si="96"/>
        <v>0</v>
      </c>
      <c r="X160" s="57">
        <f t="shared" si="96"/>
        <v>0</v>
      </c>
      <c r="Y160" s="57">
        <f t="shared" si="96"/>
        <v>0</v>
      </c>
      <c r="Z160" s="57">
        <f t="shared" si="96"/>
        <v>0</v>
      </c>
      <c r="AA160" s="57">
        <f t="shared" si="96"/>
        <v>0</v>
      </c>
      <c r="AB160" s="57">
        <f t="shared" si="96"/>
        <v>0</v>
      </c>
      <c r="AC160" s="57">
        <f t="shared" si="96"/>
        <v>0</v>
      </c>
    </row>
    <row r="161" spans="7:29" x14ac:dyDescent="0.35">
      <c r="G161" s="4" t="s">
        <v>43</v>
      </c>
      <c r="H161" s="57">
        <f t="shared" si="91"/>
        <v>0</v>
      </c>
      <c r="I161" s="57">
        <f t="shared" si="91"/>
        <v>0</v>
      </c>
      <c r="J161" s="57">
        <f t="shared" si="91"/>
        <v>0</v>
      </c>
      <c r="K161" s="57">
        <f t="shared" si="91"/>
        <v>0</v>
      </c>
      <c r="L161" s="57">
        <f t="shared" si="91"/>
        <v>0</v>
      </c>
      <c r="M161" s="57">
        <f t="shared" si="91"/>
        <v>0</v>
      </c>
      <c r="N161" s="57">
        <f t="shared" si="91"/>
        <v>0</v>
      </c>
      <c r="O161" s="57">
        <f t="shared" si="91"/>
        <v>0</v>
      </c>
      <c r="P161" s="57">
        <f t="shared" si="91"/>
        <v>0</v>
      </c>
      <c r="Q161" s="57">
        <f t="shared" si="91"/>
        <v>0</v>
      </c>
      <c r="R161" s="57">
        <f>R$151/R$207</f>
        <v>0</v>
      </c>
      <c r="S161" s="57">
        <f t="shared" ref="S161:AC161" si="97">S$151/S$207</f>
        <v>0</v>
      </c>
      <c r="T161" s="57">
        <f t="shared" si="97"/>
        <v>0</v>
      </c>
      <c r="U161" s="57">
        <f t="shared" si="97"/>
        <v>0</v>
      </c>
      <c r="V161" s="57">
        <f t="shared" si="97"/>
        <v>0</v>
      </c>
      <c r="W161" s="57">
        <f t="shared" si="97"/>
        <v>0</v>
      </c>
      <c r="X161" s="57">
        <f t="shared" si="97"/>
        <v>0</v>
      </c>
      <c r="Y161" s="57">
        <f t="shared" si="97"/>
        <v>0</v>
      </c>
      <c r="Z161" s="57">
        <f t="shared" si="97"/>
        <v>0</v>
      </c>
      <c r="AA161" s="57">
        <f t="shared" si="97"/>
        <v>0</v>
      </c>
      <c r="AB161" s="57">
        <f t="shared" si="97"/>
        <v>0</v>
      </c>
      <c r="AC161" s="57">
        <f t="shared" si="97"/>
        <v>0</v>
      </c>
    </row>
    <row r="162" spans="7:29" x14ac:dyDescent="0.35">
      <c r="G162" s="4" t="s">
        <v>176</v>
      </c>
      <c r="H162" s="57">
        <f t="shared" si="91"/>
        <v>0</v>
      </c>
      <c r="I162" s="57">
        <f t="shared" si="91"/>
        <v>0</v>
      </c>
      <c r="J162" s="57">
        <f t="shared" si="91"/>
        <v>0</v>
      </c>
      <c r="K162" s="57">
        <f t="shared" si="91"/>
        <v>0</v>
      </c>
      <c r="L162" s="57">
        <f t="shared" si="91"/>
        <v>0</v>
      </c>
      <c r="M162" s="57">
        <f t="shared" si="91"/>
        <v>0</v>
      </c>
      <c r="N162" s="57">
        <f t="shared" si="91"/>
        <v>0</v>
      </c>
      <c r="O162" s="57">
        <f t="shared" si="91"/>
        <v>0</v>
      </c>
      <c r="P162" s="57">
        <f t="shared" si="91"/>
        <v>0</v>
      </c>
      <c r="Q162" s="57">
        <f t="shared" si="91"/>
        <v>0</v>
      </c>
      <c r="R162" s="57">
        <f>R$152/R$207</f>
        <v>0</v>
      </c>
      <c r="S162" s="57">
        <f t="shared" ref="S162:AC162" si="98">S$152/S$207</f>
        <v>0</v>
      </c>
      <c r="T162" s="57">
        <f t="shared" si="98"/>
        <v>0</v>
      </c>
      <c r="U162" s="57">
        <f t="shared" si="98"/>
        <v>0</v>
      </c>
      <c r="V162" s="57">
        <f t="shared" si="98"/>
        <v>0</v>
      </c>
      <c r="W162" s="57">
        <f t="shared" si="98"/>
        <v>0</v>
      </c>
      <c r="X162" s="57">
        <f t="shared" si="98"/>
        <v>0</v>
      </c>
      <c r="Y162" s="57">
        <f t="shared" si="98"/>
        <v>0</v>
      </c>
      <c r="Z162" s="57">
        <f t="shared" si="98"/>
        <v>0</v>
      </c>
      <c r="AA162" s="57">
        <f t="shared" si="98"/>
        <v>0</v>
      </c>
      <c r="AB162" s="57">
        <f t="shared" si="98"/>
        <v>0</v>
      </c>
      <c r="AC162" s="57">
        <f t="shared" si="98"/>
        <v>0</v>
      </c>
    </row>
    <row r="163" spans="7:29" x14ac:dyDescent="0.35">
      <c r="G163" s="33" t="s">
        <v>28</v>
      </c>
      <c r="H163" s="57">
        <f t="shared" si="91"/>
        <v>0</v>
      </c>
      <c r="I163" s="57">
        <f t="shared" si="91"/>
        <v>0</v>
      </c>
      <c r="J163" s="57">
        <f t="shared" si="91"/>
        <v>0</v>
      </c>
      <c r="K163" s="57">
        <f t="shared" si="91"/>
        <v>0</v>
      </c>
      <c r="L163" s="57">
        <f t="shared" si="91"/>
        <v>0</v>
      </c>
      <c r="M163" s="57">
        <f t="shared" si="91"/>
        <v>0</v>
      </c>
      <c r="N163" s="57">
        <f t="shared" si="91"/>
        <v>0</v>
      </c>
      <c r="O163" s="57">
        <f t="shared" si="91"/>
        <v>0</v>
      </c>
      <c r="P163" s="57">
        <f t="shared" si="91"/>
        <v>0</v>
      </c>
      <c r="Q163" s="57">
        <f t="shared" si="91"/>
        <v>0</v>
      </c>
      <c r="R163" s="57">
        <f>R$153/R$207</f>
        <v>0</v>
      </c>
      <c r="S163" s="57">
        <f t="shared" ref="S163:AC163" si="99">S$153/S$207</f>
        <v>0</v>
      </c>
      <c r="T163" s="57">
        <f t="shared" si="99"/>
        <v>0</v>
      </c>
      <c r="U163" s="57">
        <f t="shared" si="99"/>
        <v>0</v>
      </c>
      <c r="V163" s="57">
        <f t="shared" si="99"/>
        <v>0</v>
      </c>
      <c r="W163" s="57">
        <f t="shared" si="99"/>
        <v>1.0275862068965518E-3</v>
      </c>
      <c r="X163" s="57">
        <f t="shared" si="99"/>
        <v>1.0311418685121107E-3</v>
      </c>
      <c r="Y163" s="57">
        <f t="shared" si="99"/>
        <v>1.0567375886524823E-3</v>
      </c>
      <c r="Z163" s="57">
        <f t="shared" si="99"/>
        <v>1.1550387596899225E-3</v>
      </c>
      <c r="AA163" s="57">
        <f t="shared" si="99"/>
        <v>2.1373390557939912E-3</v>
      </c>
      <c r="AB163" s="57">
        <f t="shared" si="99"/>
        <v>2.9430894308943088E-3</v>
      </c>
      <c r="AC163" s="57">
        <f t="shared" si="99"/>
        <v>2.749063670411985E-3</v>
      </c>
    </row>
    <row r="165" spans="7:29" x14ac:dyDescent="0.35">
      <c r="G165" s="112" t="s">
        <v>170</v>
      </c>
      <c r="H165" s="112"/>
      <c r="I165" s="112"/>
      <c r="J165" s="112"/>
      <c r="K165" s="112"/>
      <c r="L165" s="112"/>
      <c r="M165" s="112"/>
      <c r="N165" s="112"/>
      <c r="O165" s="112"/>
      <c r="P165" s="112"/>
      <c r="Q165" s="112"/>
      <c r="R165" s="112"/>
      <c r="S165" s="112"/>
      <c r="T165" s="112"/>
      <c r="U165" s="112"/>
      <c r="V165" s="112"/>
      <c r="W165" s="112"/>
      <c r="X165" s="112"/>
      <c r="Y165" s="112"/>
      <c r="Z165" s="112"/>
      <c r="AA165" s="112"/>
      <c r="AB165" s="112"/>
      <c r="AC165" s="112"/>
    </row>
    <row r="166" spans="7:29" x14ac:dyDescent="0.35">
      <c r="G166" s="4" t="s">
        <v>48</v>
      </c>
      <c r="H166" s="57">
        <f t="shared" ref="H166:AC166" si="100">H$146/H$211</f>
        <v>0</v>
      </c>
      <c r="I166" s="57">
        <f t="shared" si="100"/>
        <v>0</v>
      </c>
      <c r="J166" s="57">
        <f t="shared" si="100"/>
        <v>0</v>
      </c>
      <c r="K166" s="57">
        <f t="shared" si="100"/>
        <v>0</v>
      </c>
      <c r="L166" s="57">
        <f t="shared" si="100"/>
        <v>0</v>
      </c>
      <c r="M166" s="57">
        <f t="shared" si="100"/>
        <v>0</v>
      </c>
      <c r="N166" s="57">
        <f t="shared" si="100"/>
        <v>0</v>
      </c>
      <c r="O166" s="57">
        <f t="shared" si="100"/>
        <v>0</v>
      </c>
      <c r="P166" s="57">
        <f t="shared" si="100"/>
        <v>0</v>
      </c>
      <c r="Q166" s="57">
        <f t="shared" si="100"/>
        <v>0</v>
      </c>
      <c r="R166" s="57">
        <f t="shared" si="100"/>
        <v>0</v>
      </c>
      <c r="S166" s="57">
        <f t="shared" si="100"/>
        <v>0</v>
      </c>
      <c r="T166" s="57">
        <f t="shared" si="100"/>
        <v>0</v>
      </c>
      <c r="U166" s="57">
        <f t="shared" si="100"/>
        <v>0</v>
      </c>
      <c r="V166" s="57">
        <f t="shared" si="100"/>
        <v>0</v>
      </c>
      <c r="W166" s="57">
        <f t="shared" si="100"/>
        <v>9.8059507642554006E-4</v>
      </c>
      <c r="X166" s="57">
        <f t="shared" si="100"/>
        <v>9.732871860209831E-4</v>
      </c>
      <c r="Y166" s="57">
        <f t="shared" si="100"/>
        <v>1.0042200832559105E-3</v>
      </c>
      <c r="Z166" s="57">
        <f t="shared" si="100"/>
        <v>1.161340607950117E-3</v>
      </c>
      <c r="AA166" s="57">
        <f t="shared" si="100"/>
        <v>2.2351885098743267E-3</v>
      </c>
      <c r="AB166" s="57">
        <f t="shared" si="100"/>
        <v>3.07782691830509E-3</v>
      </c>
      <c r="AC166" s="57">
        <f t="shared" si="100"/>
        <v>2.8749184704039165E-3</v>
      </c>
    </row>
    <row r="167" spans="7:29" x14ac:dyDescent="0.35">
      <c r="G167" s="4" t="s">
        <v>175</v>
      </c>
      <c r="H167" s="57">
        <f t="shared" ref="H167:AC167" si="101">H$147/H$211</f>
        <v>0</v>
      </c>
      <c r="I167" s="57">
        <f t="shared" si="101"/>
        <v>0</v>
      </c>
      <c r="J167" s="57">
        <f t="shared" si="101"/>
        <v>0</v>
      </c>
      <c r="K167" s="57">
        <f t="shared" si="101"/>
        <v>0</v>
      </c>
      <c r="L167" s="57">
        <f t="shared" si="101"/>
        <v>0</v>
      </c>
      <c r="M167" s="57">
        <f t="shared" si="101"/>
        <v>0</v>
      </c>
      <c r="N167" s="57">
        <f t="shared" si="101"/>
        <v>0</v>
      </c>
      <c r="O167" s="57">
        <f t="shared" si="101"/>
        <v>0</v>
      </c>
      <c r="P167" s="57">
        <f t="shared" si="101"/>
        <v>0</v>
      </c>
      <c r="Q167" s="57">
        <f t="shared" si="101"/>
        <v>0</v>
      </c>
      <c r="R167" s="57">
        <f t="shared" si="101"/>
        <v>0</v>
      </c>
      <c r="S167" s="57">
        <f t="shared" si="101"/>
        <v>0</v>
      </c>
      <c r="T167" s="57">
        <f t="shared" si="101"/>
        <v>0</v>
      </c>
      <c r="U167" s="57">
        <f t="shared" si="101"/>
        <v>0</v>
      </c>
      <c r="V167" s="57">
        <f t="shared" si="101"/>
        <v>0</v>
      </c>
      <c r="W167" s="57">
        <f t="shared" si="101"/>
        <v>0</v>
      </c>
      <c r="X167" s="57">
        <f t="shared" si="101"/>
        <v>0</v>
      </c>
      <c r="Y167" s="57">
        <f t="shared" si="101"/>
        <v>0</v>
      </c>
      <c r="Z167" s="57">
        <f t="shared" si="101"/>
        <v>0</v>
      </c>
      <c r="AA167" s="57">
        <f t="shared" si="101"/>
        <v>0</v>
      </c>
      <c r="AB167" s="57">
        <f t="shared" si="101"/>
        <v>0</v>
      </c>
      <c r="AC167" s="57">
        <f t="shared" si="101"/>
        <v>0</v>
      </c>
    </row>
    <row r="168" spans="7:29" x14ac:dyDescent="0.35">
      <c r="G168" s="4" t="s">
        <v>46</v>
      </c>
      <c r="H168" s="57">
        <f t="shared" ref="H168:AC168" si="102">H$148/H$211</f>
        <v>0</v>
      </c>
      <c r="I168" s="57">
        <f t="shared" si="102"/>
        <v>0</v>
      </c>
      <c r="J168" s="57">
        <f t="shared" si="102"/>
        <v>0</v>
      </c>
      <c r="K168" s="57">
        <f t="shared" si="102"/>
        <v>0</v>
      </c>
      <c r="L168" s="57">
        <f t="shared" si="102"/>
        <v>0</v>
      </c>
      <c r="M168" s="57">
        <f t="shared" si="102"/>
        <v>0</v>
      </c>
      <c r="N168" s="57">
        <f t="shared" si="102"/>
        <v>0</v>
      </c>
      <c r="O168" s="57">
        <f t="shared" si="102"/>
        <v>0</v>
      </c>
      <c r="P168" s="57">
        <f t="shared" si="102"/>
        <v>0</v>
      </c>
      <c r="Q168" s="57">
        <f t="shared" si="102"/>
        <v>0</v>
      </c>
      <c r="R168" s="57">
        <f t="shared" si="102"/>
        <v>0</v>
      </c>
      <c r="S168" s="57">
        <f t="shared" si="102"/>
        <v>0</v>
      </c>
      <c r="T168" s="57">
        <f t="shared" si="102"/>
        <v>0</v>
      </c>
      <c r="U168" s="57">
        <f t="shared" si="102"/>
        <v>0</v>
      </c>
      <c r="V168" s="57">
        <f t="shared" si="102"/>
        <v>0</v>
      </c>
      <c r="W168" s="57">
        <f t="shared" si="102"/>
        <v>0</v>
      </c>
      <c r="X168" s="57">
        <f t="shared" si="102"/>
        <v>0</v>
      </c>
      <c r="Y168" s="57">
        <f t="shared" si="102"/>
        <v>0</v>
      </c>
      <c r="Z168" s="57">
        <f t="shared" si="102"/>
        <v>0</v>
      </c>
      <c r="AA168" s="57">
        <f t="shared" si="102"/>
        <v>0</v>
      </c>
      <c r="AB168" s="57">
        <f t="shared" si="102"/>
        <v>0</v>
      </c>
      <c r="AC168" s="57">
        <f t="shared" si="102"/>
        <v>0</v>
      </c>
    </row>
    <row r="169" spans="7:29" x14ac:dyDescent="0.35">
      <c r="G169" s="4" t="s">
        <v>125</v>
      </c>
      <c r="H169" s="57">
        <f t="shared" ref="H169:AC169" si="103">H$149/H$211</f>
        <v>0</v>
      </c>
      <c r="I169" s="57">
        <f t="shared" si="103"/>
        <v>0</v>
      </c>
      <c r="J169" s="57">
        <f t="shared" si="103"/>
        <v>0</v>
      </c>
      <c r="K169" s="57">
        <f t="shared" si="103"/>
        <v>0</v>
      </c>
      <c r="L169" s="57">
        <f t="shared" si="103"/>
        <v>0</v>
      </c>
      <c r="M169" s="57">
        <f t="shared" si="103"/>
        <v>0</v>
      </c>
      <c r="N169" s="57">
        <f t="shared" si="103"/>
        <v>0</v>
      </c>
      <c r="O169" s="57">
        <f t="shared" si="103"/>
        <v>0</v>
      </c>
      <c r="P169" s="57">
        <f t="shared" si="103"/>
        <v>0</v>
      </c>
      <c r="Q169" s="57">
        <f t="shared" si="103"/>
        <v>0</v>
      </c>
      <c r="R169" s="57">
        <f t="shared" si="103"/>
        <v>0</v>
      </c>
      <c r="S169" s="57">
        <f t="shared" si="103"/>
        <v>0</v>
      </c>
      <c r="T169" s="57">
        <f t="shared" si="103"/>
        <v>0</v>
      </c>
      <c r="U169" s="57">
        <f t="shared" si="103"/>
        <v>0</v>
      </c>
      <c r="V169" s="57">
        <f t="shared" si="103"/>
        <v>0</v>
      </c>
      <c r="W169" s="57">
        <f t="shared" si="103"/>
        <v>0</v>
      </c>
      <c r="X169" s="57">
        <f t="shared" si="103"/>
        <v>0</v>
      </c>
      <c r="Y169" s="57">
        <f t="shared" si="103"/>
        <v>0</v>
      </c>
      <c r="Z169" s="57">
        <f t="shared" si="103"/>
        <v>0</v>
      </c>
      <c r="AA169" s="57">
        <f t="shared" si="103"/>
        <v>0</v>
      </c>
      <c r="AB169" s="57">
        <f t="shared" si="103"/>
        <v>0</v>
      </c>
      <c r="AC169" s="57">
        <f t="shared" si="103"/>
        <v>0</v>
      </c>
    </row>
    <row r="170" spans="7:29" x14ac:dyDescent="0.35">
      <c r="G170" s="4" t="s">
        <v>53</v>
      </c>
      <c r="H170" s="57">
        <f t="shared" ref="H170:AC170" si="104">H$150/H$211</f>
        <v>0</v>
      </c>
      <c r="I170" s="57">
        <f t="shared" si="104"/>
        <v>0</v>
      </c>
      <c r="J170" s="57">
        <f t="shared" si="104"/>
        <v>0</v>
      </c>
      <c r="K170" s="57">
        <f t="shared" si="104"/>
        <v>0</v>
      </c>
      <c r="L170" s="57">
        <f t="shared" si="104"/>
        <v>0</v>
      </c>
      <c r="M170" s="57">
        <f t="shared" si="104"/>
        <v>0</v>
      </c>
      <c r="N170" s="57">
        <f t="shared" si="104"/>
        <v>0</v>
      </c>
      <c r="O170" s="57">
        <f t="shared" si="104"/>
        <v>0</v>
      </c>
      <c r="P170" s="57">
        <f t="shared" si="104"/>
        <v>0</v>
      </c>
      <c r="Q170" s="57">
        <f t="shared" si="104"/>
        <v>0</v>
      </c>
      <c r="R170" s="57">
        <f t="shared" si="104"/>
        <v>0</v>
      </c>
      <c r="S170" s="57">
        <f t="shared" si="104"/>
        <v>0</v>
      </c>
      <c r="T170" s="57">
        <f t="shared" si="104"/>
        <v>0</v>
      </c>
      <c r="U170" s="57">
        <f t="shared" si="104"/>
        <v>0</v>
      </c>
      <c r="V170" s="57">
        <f t="shared" si="104"/>
        <v>0</v>
      </c>
      <c r="W170" s="57">
        <f t="shared" si="104"/>
        <v>0</v>
      </c>
      <c r="X170" s="57">
        <f t="shared" si="104"/>
        <v>0</v>
      </c>
      <c r="Y170" s="57">
        <f t="shared" si="104"/>
        <v>0</v>
      </c>
      <c r="Z170" s="57">
        <f t="shared" si="104"/>
        <v>0</v>
      </c>
      <c r="AA170" s="57">
        <f t="shared" si="104"/>
        <v>0</v>
      </c>
      <c r="AB170" s="57">
        <f t="shared" si="104"/>
        <v>0</v>
      </c>
      <c r="AC170" s="57">
        <f t="shared" si="104"/>
        <v>0</v>
      </c>
    </row>
    <row r="171" spans="7:29" x14ac:dyDescent="0.35">
      <c r="G171" s="4" t="s">
        <v>43</v>
      </c>
      <c r="H171" s="57">
        <f t="shared" ref="H171:AC171" si="105">H$151/H$211</f>
        <v>0</v>
      </c>
      <c r="I171" s="57">
        <f t="shared" si="105"/>
        <v>0</v>
      </c>
      <c r="J171" s="57">
        <f t="shared" si="105"/>
        <v>0</v>
      </c>
      <c r="K171" s="57">
        <f t="shared" si="105"/>
        <v>0</v>
      </c>
      <c r="L171" s="57">
        <f t="shared" si="105"/>
        <v>0</v>
      </c>
      <c r="M171" s="57">
        <f t="shared" si="105"/>
        <v>0</v>
      </c>
      <c r="N171" s="57">
        <f t="shared" si="105"/>
        <v>0</v>
      </c>
      <c r="O171" s="57">
        <f t="shared" si="105"/>
        <v>0</v>
      </c>
      <c r="P171" s="57">
        <f t="shared" si="105"/>
        <v>0</v>
      </c>
      <c r="Q171" s="57">
        <f t="shared" si="105"/>
        <v>0</v>
      </c>
      <c r="R171" s="57">
        <f t="shared" si="105"/>
        <v>0</v>
      </c>
      <c r="S171" s="57">
        <f t="shared" si="105"/>
        <v>0</v>
      </c>
      <c r="T171" s="57">
        <f t="shared" si="105"/>
        <v>0</v>
      </c>
      <c r="U171" s="57">
        <f t="shared" si="105"/>
        <v>0</v>
      </c>
      <c r="V171" s="57">
        <f t="shared" si="105"/>
        <v>0</v>
      </c>
      <c r="W171" s="57">
        <f t="shared" si="105"/>
        <v>0</v>
      </c>
      <c r="X171" s="57">
        <f t="shared" si="105"/>
        <v>0</v>
      </c>
      <c r="Y171" s="57">
        <f t="shared" si="105"/>
        <v>0</v>
      </c>
      <c r="Z171" s="57">
        <f t="shared" si="105"/>
        <v>0</v>
      </c>
      <c r="AA171" s="57">
        <f t="shared" si="105"/>
        <v>0</v>
      </c>
      <c r="AB171" s="57">
        <f t="shared" si="105"/>
        <v>0</v>
      </c>
      <c r="AC171" s="57">
        <f t="shared" si="105"/>
        <v>0</v>
      </c>
    </row>
    <row r="172" spans="7:29" x14ac:dyDescent="0.35">
      <c r="G172" s="4" t="s">
        <v>176</v>
      </c>
      <c r="H172" s="57">
        <f t="shared" ref="H172:AC172" si="106">H$152/H$211</f>
        <v>0</v>
      </c>
      <c r="I172" s="57">
        <f t="shared" si="106"/>
        <v>0</v>
      </c>
      <c r="J172" s="57">
        <f t="shared" si="106"/>
        <v>0</v>
      </c>
      <c r="K172" s="57">
        <f t="shared" si="106"/>
        <v>0</v>
      </c>
      <c r="L172" s="57">
        <f t="shared" si="106"/>
        <v>0</v>
      </c>
      <c r="M172" s="57">
        <f t="shared" si="106"/>
        <v>0</v>
      </c>
      <c r="N172" s="57">
        <f t="shared" si="106"/>
        <v>0</v>
      </c>
      <c r="O172" s="57">
        <f t="shared" si="106"/>
        <v>0</v>
      </c>
      <c r="P172" s="57">
        <f t="shared" si="106"/>
        <v>0</v>
      </c>
      <c r="Q172" s="57">
        <f t="shared" si="106"/>
        <v>0</v>
      </c>
      <c r="R172" s="57">
        <f t="shared" si="106"/>
        <v>0</v>
      </c>
      <c r="S172" s="57">
        <f t="shared" si="106"/>
        <v>0</v>
      </c>
      <c r="T172" s="57">
        <f t="shared" si="106"/>
        <v>0</v>
      </c>
      <c r="U172" s="57">
        <f t="shared" si="106"/>
        <v>0</v>
      </c>
      <c r="V172" s="57">
        <f t="shared" si="106"/>
        <v>0</v>
      </c>
      <c r="W172" s="57">
        <f t="shared" si="106"/>
        <v>0</v>
      </c>
      <c r="X172" s="57">
        <f t="shared" si="106"/>
        <v>0</v>
      </c>
      <c r="Y172" s="57">
        <f t="shared" si="106"/>
        <v>0</v>
      </c>
      <c r="Z172" s="57">
        <f t="shared" si="106"/>
        <v>0</v>
      </c>
      <c r="AA172" s="57">
        <f t="shared" si="106"/>
        <v>0</v>
      </c>
      <c r="AB172" s="57">
        <f t="shared" si="106"/>
        <v>0</v>
      </c>
      <c r="AC172" s="57">
        <f t="shared" si="106"/>
        <v>0</v>
      </c>
    </row>
    <row r="173" spans="7:29" x14ac:dyDescent="0.35">
      <c r="G173" s="33" t="s">
        <v>28</v>
      </c>
      <c r="H173" s="57">
        <f t="shared" ref="H173:AC173" si="107">H$153/H$211</f>
        <v>0</v>
      </c>
      <c r="I173" s="57">
        <f t="shared" si="107"/>
        <v>0</v>
      </c>
      <c r="J173" s="57">
        <f t="shared" si="107"/>
        <v>0</v>
      </c>
      <c r="K173" s="57">
        <f t="shared" si="107"/>
        <v>0</v>
      </c>
      <c r="L173" s="57">
        <f t="shared" si="107"/>
        <v>0</v>
      </c>
      <c r="M173" s="57">
        <f t="shared" si="107"/>
        <v>0</v>
      </c>
      <c r="N173" s="57">
        <f t="shared" si="107"/>
        <v>0</v>
      </c>
      <c r="O173" s="57">
        <f t="shared" si="107"/>
        <v>0</v>
      </c>
      <c r="P173" s="57">
        <f t="shared" si="107"/>
        <v>0</v>
      </c>
      <c r="Q173" s="57">
        <f t="shared" si="107"/>
        <v>0</v>
      </c>
      <c r="R173" s="57">
        <f t="shared" si="107"/>
        <v>0</v>
      </c>
      <c r="S173" s="57">
        <f t="shared" si="107"/>
        <v>0</v>
      </c>
      <c r="T173" s="57">
        <f t="shared" si="107"/>
        <v>0</v>
      </c>
      <c r="U173" s="57">
        <f t="shared" si="107"/>
        <v>0</v>
      </c>
      <c r="V173" s="57">
        <f t="shared" si="107"/>
        <v>0</v>
      </c>
      <c r="W173" s="57">
        <f t="shared" si="107"/>
        <v>9.8059507642554006E-4</v>
      </c>
      <c r="X173" s="57">
        <f t="shared" si="107"/>
        <v>9.732871860209831E-4</v>
      </c>
      <c r="Y173" s="57">
        <f t="shared" si="107"/>
        <v>1.0042200832559105E-3</v>
      </c>
      <c r="Z173" s="57">
        <f t="shared" si="107"/>
        <v>1.161340607950117E-3</v>
      </c>
      <c r="AA173" s="57">
        <f t="shared" si="107"/>
        <v>2.2351885098743267E-3</v>
      </c>
      <c r="AB173" s="57">
        <f t="shared" si="107"/>
        <v>3.07782691830509E-3</v>
      </c>
      <c r="AC173" s="57">
        <f t="shared" si="107"/>
        <v>2.8749184704039165E-3</v>
      </c>
    </row>
    <row r="174" spans="7:29" x14ac:dyDescent="0.35">
      <c r="G174" s="72"/>
      <c r="H174" s="28"/>
      <c r="I174" s="28"/>
      <c r="J174" s="28"/>
      <c r="K174" s="28"/>
      <c r="L174" s="28"/>
      <c r="M174" s="28"/>
      <c r="N174" s="28"/>
      <c r="O174" s="28"/>
      <c r="P174" s="28"/>
      <c r="Q174" s="28"/>
      <c r="R174" s="28"/>
      <c r="S174" s="28"/>
      <c r="T174" s="28"/>
      <c r="U174" s="28"/>
      <c r="V174" s="28"/>
      <c r="W174" s="28"/>
      <c r="X174" s="28"/>
      <c r="Y174" s="28"/>
      <c r="Z174" s="28"/>
      <c r="AA174" s="28"/>
      <c r="AB174" s="28"/>
      <c r="AC174" s="28"/>
    </row>
    <row r="175" spans="7:29" x14ac:dyDescent="0.35">
      <c r="G175" s="112" t="s">
        <v>171</v>
      </c>
      <c r="H175" s="112"/>
      <c r="I175" s="112"/>
      <c r="J175" s="112"/>
      <c r="K175" s="112"/>
      <c r="L175" s="112"/>
      <c r="M175" s="112"/>
      <c r="N175" s="112"/>
      <c r="O175" s="112"/>
      <c r="P175" s="112"/>
      <c r="Q175" s="112"/>
      <c r="R175" s="112"/>
      <c r="S175" s="112"/>
      <c r="T175" s="112"/>
      <c r="U175" s="112"/>
      <c r="V175" s="112"/>
      <c r="W175" s="112"/>
      <c r="X175" s="112"/>
      <c r="Y175" s="112"/>
      <c r="Z175" s="112"/>
      <c r="AA175" s="112"/>
      <c r="AB175" s="112"/>
      <c r="AC175" s="112"/>
    </row>
    <row r="176" spans="7:29" x14ac:dyDescent="0.35">
      <c r="G176" s="4" t="s">
        <v>48</v>
      </c>
      <c r="H176" s="57">
        <f t="shared" ref="H176:AC176" si="108">H$146/H$217</f>
        <v>0</v>
      </c>
      <c r="I176" s="57">
        <f t="shared" si="108"/>
        <v>0</v>
      </c>
      <c r="J176" s="57">
        <f t="shared" si="108"/>
        <v>0</v>
      </c>
      <c r="K176" s="57">
        <f t="shared" si="108"/>
        <v>0</v>
      </c>
      <c r="L176" s="57">
        <f t="shared" si="108"/>
        <v>0</v>
      </c>
      <c r="M176" s="57">
        <f t="shared" si="108"/>
        <v>0</v>
      </c>
      <c r="N176" s="57">
        <f t="shared" si="108"/>
        <v>0</v>
      </c>
      <c r="O176" s="57">
        <f t="shared" si="108"/>
        <v>0</v>
      </c>
      <c r="P176" s="57">
        <f t="shared" si="108"/>
        <v>0</v>
      </c>
      <c r="Q176" s="57">
        <f t="shared" si="108"/>
        <v>0</v>
      </c>
      <c r="R176" s="57">
        <f t="shared" si="108"/>
        <v>0</v>
      </c>
      <c r="S176" s="57">
        <f t="shared" si="108"/>
        <v>0</v>
      </c>
      <c r="T176" s="57">
        <f t="shared" si="108"/>
        <v>0</v>
      </c>
      <c r="U176" s="57">
        <f t="shared" si="108"/>
        <v>0</v>
      </c>
      <c r="V176" s="57">
        <f t="shared" si="108"/>
        <v>0</v>
      </c>
      <c r="W176" s="57">
        <f t="shared" si="108"/>
        <v>2.9504950495049505E-3</v>
      </c>
      <c r="X176" s="57">
        <f t="shared" si="108"/>
        <v>2.7339449541284402E-3</v>
      </c>
      <c r="Y176" s="57">
        <f t="shared" si="108"/>
        <v>2.4032258064516131E-3</v>
      </c>
      <c r="Z176" s="57">
        <f t="shared" si="108"/>
        <v>1.8860759493670887E-3</v>
      </c>
      <c r="AA176" s="57">
        <f t="shared" si="108"/>
        <v>3.1518987341772153E-3</v>
      </c>
      <c r="AB176" s="57">
        <f t="shared" si="108"/>
        <v>4.7631578947368424E-3</v>
      </c>
      <c r="AC176" s="57">
        <f t="shared" si="108"/>
        <v>5.8253968253968256E-3</v>
      </c>
    </row>
    <row r="177" spans="7:29" x14ac:dyDescent="0.35">
      <c r="G177" s="4" t="s">
        <v>175</v>
      </c>
      <c r="H177" s="57">
        <f t="shared" ref="H177:AC177" si="109">H$147/H$217</f>
        <v>0</v>
      </c>
      <c r="I177" s="57">
        <f t="shared" si="109"/>
        <v>0</v>
      </c>
      <c r="J177" s="57">
        <f t="shared" si="109"/>
        <v>0</v>
      </c>
      <c r="K177" s="57">
        <f t="shared" si="109"/>
        <v>0</v>
      </c>
      <c r="L177" s="57">
        <f t="shared" si="109"/>
        <v>0</v>
      </c>
      <c r="M177" s="57">
        <f t="shared" si="109"/>
        <v>0</v>
      </c>
      <c r="N177" s="57">
        <f t="shared" si="109"/>
        <v>0</v>
      </c>
      <c r="O177" s="57">
        <f t="shared" si="109"/>
        <v>0</v>
      </c>
      <c r="P177" s="57">
        <f t="shared" si="109"/>
        <v>0</v>
      </c>
      <c r="Q177" s="57">
        <f t="shared" si="109"/>
        <v>0</v>
      </c>
      <c r="R177" s="57">
        <f t="shared" si="109"/>
        <v>0</v>
      </c>
      <c r="S177" s="57">
        <f t="shared" si="109"/>
        <v>0</v>
      </c>
      <c r="T177" s="57">
        <f t="shared" si="109"/>
        <v>0</v>
      </c>
      <c r="U177" s="57">
        <f t="shared" si="109"/>
        <v>0</v>
      </c>
      <c r="V177" s="57">
        <f t="shared" si="109"/>
        <v>0</v>
      </c>
      <c r="W177" s="57">
        <f t="shared" si="109"/>
        <v>0</v>
      </c>
      <c r="X177" s="57">
        <f t="shared" si="109"/>
        <v>0</v>
      </c>
      <c r="Y177" s="57">
        <f t="shared" si="109"/>
        <v>0</v>
      </c>
      <c r="Z177" s="57">
        <f t="shared" si="109"/>
        <v>0</v>
      </c>
      <c r="AA177" s="57">
        <f t="shared" si="109"/>
        <v>0</v>
      </c>
      <c r="AB177" s="57">
        <f t="shared" si="109"/>
        <v>0</v>
      </c>
      <c r="AC177" s="57">
        <f t="shared" si="109"/>
        <v>0</v>
      </c>
    </row>
    <row r="178" spans="7:29" x14ac:dyDescent="0.35">
      <c r="G178" s="4" t="s">
        <v>46</v>
      </c>
      <c r="H178" s="57">
        <f t="shared" ref="H178:AC178" si="110">H$148/H$217</f>
        <v>0</v>
      </c>
      <c r="I178" s="57">
        <f t="shared" si="110"/>
        <v>0</v>
      </c>
      <c r="J178" s="57">
        <f t="shared" si="110"/>
        <v>0</v>
      </c>
      <c r="K178" s="57">
        <f t="shared" si="110"/>
        <v>0</v>
      </c>
      <c r="L178" s="57">
        <f t="shared" si="110"/>
        <v>0</v>
      </c>
      <c r="M178" s="57">
        <f t="shared" si="110"/>
        <v>0</v>
      </c>
      <c r="N178" s="57">
        <f t="shared" si="110"/>
        <v>0</v>
      </c>
      <c r="O178" s="57">
        <f t="shared" si="110"/>
        <v>0</v>
      </c>
      <c r="P178" s="57">
        <f t="shared" si="110"/>
        <v>0</v>
      </c>
      <c r="Q178" s="57">
        <f t="shared" si="110"/>
        <v>0</v>
      </c>
      <c r="R178" s="57">
        <f t="shared" si="110"/>
        <v>0</v>
      </c>
      <c r="S178" s="57">
        <f t="shared" si="110"/>
        <v>0</v>
      </c>
      <c r="T178" s="57">
        <f t="shared" si="110"/>
        <v>0</v>
      </c>
      <c r="U178" s="57">
        <f t="shared" si="110"/>
        <v>0</v>
      </c>
      <c r="V178" s="57">
        <f t="shared" si="110"/>
        <v>0</v>
      </c>
      <c r="W178" s="57">
        <f t="shared" si="110"/>
        <v>0</v>
      </c>
      <c r="X178" s="57">
        <f t="shared" si="110"/>
        <v>0</v>
      </c>
      <c r="Y178" s="57">
        <f t="shared" si="110"/>
        <v>0</v>
      </c>
      <c r="Z178" s="57">
        <f t="shared" si="110"/>
        <v>0</v>
      </c>
      <c r="AA178" s="57">
        <f t="shared" si="110"/>
        <v>0</v>
      </c>
      <c r="AB178" s="57">
        <f t="shared" si="110"/>
        <v>0</v>
      </c>
      <c r="AC178" s="57">
        <f t="shared" si="110"/>
        <v>0</v>
      </c>
    </row>
    <row r="179" spans="7:29" x14ac:dyDescent="0.35">
      <c r="G179" s="4" t="s">
        <v>125</v>
      </c>
      <c r="H179" s="57">
        <f t="shared" ref="H179:AC179" si="111">H$149/H$217</f>
        <v>0</v>
      </c>
      <c r="I179" s="57">
        <f t="shared" si="111"/>
        <v>0</v>
      </c>
      <c r="J179" s="57">
        <f t="shared" si="111"/>
        <v>0</v>
      </c>
      <c r="K179" s="57">
        <f t="shared" si="111"/>
        <v>0</v>
      </c>
      <c r="L179" s="57">
        <f t="shared" si="111"/>
        <v>0</v>
      </c>
      <c r="M179" s="57">
        <f t="shared" si="111"/>
        <v>0</v>
      </c>
      <c r="N179" s="57">
        <f t="shared" si="111"/>
        <v>0</v>
      </c>
      <c r="O179" s="57">
        <f t="shared" si="111"/>
        <v>0</v>
      </c>
      <c r="P179" s="57">
        <f t="shared" si="111"/>
        <v>0</v>
      </c>
      <c r="Q179" s="57">
        <f t="shared" si="111"/>
        <v>0</v>
      </c>
      <c r="R179" s="57">
        <f t="shared" si="111"/>
        <v>0</v>
      </c>
      <c r="S179" s="57">
        <f t="shared" si="111"/>
        <v>0</v>
      </c>
      <c r="T179" s="57">
        <f t="shared" si="111"/>
        <v>0</v>
      </c>
      <c r="U179" s="57">
        <f t="shared" si="111"/>
        <v>0</v>
      </c>
      <c r="V179" s="57">
        <f t="shared" si="111"/>
        <v>0</v>
      </c>
      <c r="W179" s="57">
        <f t="shared" si="111"/>
        <v>0</v>
      </c>
      <c r="X179" s="57">
        <f t="shared" si="111"/>
        <v>0</v>
      </c>
      <c r="Y179" s="57">
        <f t="shared" si="111"/>
        <v>0</v>
      </c>
      <c r="Z179" s="57">
        <f t="shared" si="111"/>
        <v>0</v>
      </c>
      <c r="AA179" s="57">
        <f t="shared" si="111"/>
        <v>0</v>
      </c>
      <c r="AB179" s="57">
        <f t="shared" si="111"/>
        <v>0</v>
      </c>
      <c r="AC179" s="57">
        <f t="shared" si="111"/>
        <v>0</v>
      </c>
    </row>
    <row r="180" spans="7:29" x14ac:dyDescent="0.35">
      <c r="G180" s="4" t="s">
        <v>53</v>
      </c>
      <c r="H180" s="57">
        <f t="shared" ref="H180:AC180" si="112">H$150/H$217</f>
        <v>0</v>
      </c>
      <c r="I180" s="57">
        <f t="shared" si="112"/>
        <v>0</v>
      </c>
      <c r="J180" s="57">
        <f t="shared" si="112"/>
        <v>0</v>
      </c>
      <c r="K180" s="57">
        <f t="shared" si="112"/>
        <v>0</v>
      </c>
      <c r="L180" s="57">
        <f t="shared" si="112"/>
        <v>0</v>
      </c>
      <c r="M180" s="57">
        <f t="shared" si="112"/>
        <v>0</v>
      </c>
      <c r="N180" s="57">
        <f t="shared" si="112"/>
        <v>0</v>
      </c>
      <c r="O180" s="57">
        <f t="shared" si="112"/>
        <v>0</v>
      </c>
      <c r="P180" s="57">
        <f t="shared" si="112"/>
        <v>0</v>
      </c>
      <c r="Q180" s="57">
        <f t="shared" si="112"/>
        <v>0</v>
      </c>
      <c r="R180" s="57">
        <f t="shared" si="112"/>
        <v>0</v>
      </c>
      <c r="S180" s="57">
        <f t="shared" si="112"/>
        <v>0</v>
      </c>
      <c r="T180" s="57">
        <f t="shared" si="112"/>
        <v>0</v>
      </c>
      <c r="U180" s="57">
        <f t="shared" si="112"/>
        <v>0</v>
      </c>
      <c r="V180" s="57">
        <f t="shared" si="112"/>
        <v>0</v>
      </c>
      <c r="W180" s="57">
        <f t="shared" si="112"/>
        <v>0</v>
      </c>
      <c r="X180" s="57">
        <f t="shared" si="112"/>
        <v>0</v>
      </c>
      <c r="Y180" s="57">
        <f t="shared" si="112"/>
        <v>0</v>
      </c>
      <c r="Z180" s="57">
        <f t="shared" si="112"/>
        <v>0</v>
      </c>
      <c r="AA180" s="57">
        <f t="shared" si="112"/>
        <v>0</v>
      </c>
      <c r="AB180" s="57">
        <f t="shared" si="112"/>
        <v>0</v>
      </c>
      <c r="AC180" s="57">
        <f t="shared" si="112"/>
        <v>0</v>
      </c>
    </row>
    <row r="181" spans="7:29" x14ac:dyDescent="0.35">
      <c r="G181" s="4" t="s">
        <v>43</v>
      </c>
      <c r="H181" s="57">
        <f t="shared" ref="H181:AC181" si="113">H$151/H$217</f>
        <v>0</v>
      </c>
      <c r="I181" s="57">
        <f t="shared" si="113"/>
        <v>0</v>
      </c>
      <c r="J181" s="57">
        <f t="shared" si="113"/>
        <v>0</v>
      </c>
      <c r="K181" s="57">
        <f t="shared" si="113"/>
        <v>0</v>
      </c>
      <c r="L181" s="57">
        <f t="shared" si="113"/>
        <v>0</v>
      </c>
      <c r="M181" s="57">
        <f t="shared" si="113"/>
        <v>0</v>
      </c>
      <c r="N181" s="57">
        <f t="shared" si="113"/>
        <v>0</v>
      </c>
      <c r="O181" s="57">
        <f t="shared" si="113"/>
        <v>0</v>
      </c>
      <c r="P181" s="57">
        <f t="shared" si="113"/>
        <v>0</v>
      </c>
      <c r="Q181" s="57">
        <f t="shared" si="113"/>
        <v>0</v>
      </c>
      <c r="R181" s="57">
        <f t="shared" si="113"/>
        <v>0</v>
      </c>
      <c r="S181" s="57">
        <f t="shared" si="113"/>
        <v>0</v>
      </c>
      <c r="T181" s="57">
        <f t="shared" si="113"/>
        <v>0</v>
      </c>
      <c r="U181" s="57">
        <f t="shared" si="113"/>
        <v>0</v>
      </c>
      <c r="V181" s="57">
        <f t="shared" si="113"/>
        <v>0</v>
      </c>
      <c r="W181" s="57">
        <f t="shared" si="113"/>
        <v>0</v>
      </c>
      <c r="X181" s="57">
        <f t="shared" si="113"/>
        <v>0</v>
      </c>
      <c r="Y181" s="57">
        <f t="shared" si="113"/>
        <v>0</v>
      </c>
      <c r="Z181" s="57">
        <f t="shared" si="113"/>
        <v>0</v>
      </c>
      <c r="AA181" s="57">
        <f t="shared" si="113"/>
        <v>0</v>
      </c>
      <c r="AB181" s="57">
        <f t="shared" si="113"/>
        <v>0</v>
      </c>
      <c r="AC181" s="57">
        <f t="shared" si="113"/>
        <v>0</v>
      </c>
    </row>
    <row r="182" spans="7:29" x14ac:dyDescent="0.35">
      <c r="G182" s="4" t="s">
        <v>176</v>
      </c>
      <c r="H182" s="57">
        <f t="shared" ref="H182:AC182" si="114">H$152/H$217</f>
        <v>0</v>
      </c>
      <c r="I182" s="57">
        <f t="shared" si="114"/>
        <v>0</v>
      </c>
      <c r="J182" s="57">
        <f t="shared" si="114"/>
        <v>0</v>
      </c>
      <c r="K182" s="57">
        <f t="shared" si="114"/>
        <v>0</v>
      </c>
      <c r="L182" s="57">
        <f t="shared" si="114"/>
        <v>0</v>
      </c>
      <c r="M182" s="57">
        <f t="shared" si="114"/>
        <v>0</v>
      </c>
      <c r="N182" s="57">
        <f t="shared" si="114"/>
        <v>0</v>
      </c>
      <c r="O182" s="57">
        <f t="shared" si="114"/>
        <v>0</v>
      </c>
      <c r="P182" s="57">
        <f t="shared" si="114"/>
        <v>0</v>
      </c>
      <c r="Q182" s="57">
        <f t="shared" si="114"/>
        <v>0</v>
      </c>
      <c r="R182" s="57">
        <f t="shared" si="114"/>
        <v>0</v>
      </c>
      <c r="S182" s="57">
        <f t="shared" si="114"/>
        <v>0</v>
      </c>
      <c r="T182" s="57">
        <f t="shared" si="114"/>
        <v>0</v>
      </c>
      <c r="U182" s="57">
        <f t="shared" si="114"/>
        <v>0</v>
      </c>
      <c r="V182" s="57">
        <f t="shared" si="114"/>
        <v>0</v>
      </c>
      <c r="W182" s="57">
        <f t="shared" si="114"/>
        <v>0</v>
      </c>
      <c r="X182" s="57">
        <f t="shared" si="114"/>
        <v>0</v>
      </c>
      <c r="Y182" s="57">
        <f t="shared" si="114"/>
        <v>0</v>
      </c>
      <c r="Z182" s="57">
        <f t="shared" si="114"/>
        <v>0</v>
      </c>
      <c r="AA182" s="57">
        <f t="shared" si="114"/>
        <v>0</v>
      </c>
      <c r="AB182" s="57">
        <f t="shared" si="114"/>
        <v>0</v>
      </c>
      <c r="AC182" s="57">
        <f t="shared" si="114"/>
        <v>0</v>
      </c>
    </row>
    <row r="183" spans="7:29" x14ac:dyDescent="0.35">
      <c r="G183" s="33" t="s">
        <v>28</v>
      </c>
      <c r="H183" s="57">
        <f t="shared" ref="H183:AC183" si="115">H$153/H$217</f>
        <v>0</v>
      </c>
      <c r="I183" s="57">
        <f t="shared" si="115"/>
        <v>0</v>
      </c>
      <c r="J183" s="57">
        <f t="shared" si="115"/>
        <v>0</v>
      </c>
      <c r="K183" s="57">
        <f t="shared" si="115"/>
        <v>0</v>
      </c>
      <c r="L183" s="57">
        <f t="shared" si="115"/>
        <v>0</v>
      </c>
      <c r="M183" s="57">
        <f t="shared" si="115"/>
        <v>0</v>
      </c>
      <c r="N183" s="57">
        <f t="shared" si="115"/>
        <v>0</v>
      </c>
      <c r="O183" s="57">
        <f t="shared" si="115"/>
        <v>0</v>
      </c>
      <c r="P183" s="57">
        <f t="shared" si="115"/>
        <v>0</v>
      </c>
      <c r="Q183" s="57">
        <f t="shared" si="115"/>
        <v>0</v>
      </c>
      <c r="R183" s="57">
        <f t="shared" si="115"/>
        <v>0</v>
      </c>
      <c r="S183" s="57">
        <f t="shared" si="115"/>
        <v>0</v>
      </c>
      <c r="T183" s="57">
        <f t="shared" si="115"/>
        <v>0</v>
      </c>
      <c r="U183" s="57">
        <f t="shared" si="115"/>
        <v>0</v>
      </c>
      <c r="V183" s="57">
        <f t="shared" si="115"/>
        <v>0</v>
      </c>
      <c r="W183" s="57">
        <f t="shared" si="115"/>
        <v>2.9504950495049505E-3</v>
      </c>
      <c r="X183" s="57">
        <f t="shared" si="115"/>
        <v>2.7339449541284402E-3</v>
      </c>
      <c r="Y183" s="57">
        <f t="shared" si="115"/>
        <v>2.4032258064516131E-3</v>
      </c>
      <c r="Z183" s="57">
        <f t="shared" si="115"/>
        <v>1.8860759493670887E-3</v>
      </c>
      <c r="AA183" s="57">
        <f t="shared" si="115"/>
        <v>3.1518987341772153E-3</v>
      </c>
      <c r="AB183" s="57">
        <f t="shared" si="115"/>
        <v>4.7631578947368424E-3</v>
      </c>
      <c r="AC183" s="57">
        <f t="shared" si="115"/>
        <v>5.8253968253968256E-3</v>
      </c>
    </row>
    <row r="184" spans="7:29" x14ac:dyDescent="0.35">
      <c r="G184" s="72"/>
      <c r="H184" s="28"/>
      <c r="I184" s="28"/>
      <c r="J184" s="28"/>
      <c r="K184" s="28"/>
      <c r="L184" s="28"/>
      <c r="M184" s="28"/>
      <c r="N184" s="28"/>
      <c r="O184" s="28"/>
      <c r="P184" s="28"/>
      <c r="Q184" s="28"/>
      <c r="R184" s="28"/>
      <c r="S184" s="28"/>
      <c r="T184" s="28"/>
      <c r="U184" s="28"/>
      <c r="V184" s="28"/>
      <c r="W184" s="28"/>
      <c r="X184" s="28"/>
      <c r="Y184" s="28"/>
      <c r="Z184" s="28"/>
      <c r="AA184" s="28"/>
      <c r="AB184" s="28"/>
      <c r="AC184" s="28"/>
    </row>
    <row r="185" spans="7:29" x14ac:dyDescent="0.35">
      <c r="G185" s="112" t="str">
        <f>_xlfn.CONCAT("USD, ",$C$6)</f>
        <v>USD, thousands</v>
      </c>
      <c r="H185" s="113"/>
      <c r="I185" s="113"/>
      <c r="J185" s="113"/>
      <c r="K185" s="113"/>
      <c r="L185" s="113"/>
      <c r="M185" s="113"/>
      <c r="N185" s="113"/>
      <c r="O185" s="113"/>
      <c r="P185" s="113"/>
      <c r="Q185" s="113"/>
      <c r="R185" s="113"/>
      <c r="S185" s="113"/>
      <c r="T185" s="113"/>
      <c r="U185" s="113"/>
      <c r="V185" s="113"/>
      <c r="W185" s="113"/>
      <c r="X185" s="113"/>
      <c r="Y185" s="113"/>
      <c r="Z185" s="113"/>
      <c r="AA185" s="113"/>
      <c r="AB185" s="113"/>
      <c r="AC185" s="113"/>
    </row>
    <row r="186" spans="7:29" x14ac:dyDescent="0.35">
      <c r="G186" s="4" t="s">
        <v>48</v>
      </c>
      <c r="H186" s="5">
        <f>H$146/H$209</f>
        <v>0</v>
      </c>
      <c r="I186" s="5">
        <f t="shared" ref="I186:AC186" si="116">I$146/I$209</f>
        <v>0</v>
      </c>
      <c r="J186" s="5">
        <f t="shared" si="116"/>
        <v>0</v>
      </c>
      <c r="K186" s="5">
        <f t="shared" si="116"/>
        <v>0</v>
      </c>
      <c r="L186" s="5">
        <f t="shared" si="116"/>
        <v>0</v>
      </c>
      <c r="M186" s="5">
        <f t="shared" si="116"/>
        <v>0</v>
      </c>
      <c r="N186" s="5">
        <f t="shared" si="116"/>
        <v>0</v>
      </c>
      <c r="O186" s="5">
        <f t="shared" si="116"/>
        <v>0</v>
      </c>
      <c r="P186" s="5">
        <f t="shared" si="116"/>
        <v>0</v>
      </c>
      <c r="Q186" s="5">
        <f t="shared" si="116"/>
        <v>0</v>
      </c>
      <c r="R186" s="5">
        <f t="shared" si="116"/>
        <v>0</v>
      </c>
      <c r="S186" s="5">
        <f t="shared" si="116"/>
        <v>0</v>
      </c>
      <c r="T186" s="5">
        <f t="shared" si="116"/>
        <v>0</v>
      </c>
      <c r="U186" s="5">
        <f t="shared" si="116"/>
        <v>0</v>
      </c>
      <c r="V186" s="5">
        <f t="shared" si="116"/>
        <v>0</v>
      </c>
      <c r="W186" s="5">
        <f t="shared" si="116"/>
        <v>298</v>
      </c>
      <c r="X186" s="5">
        <f t="shared" si="116"/>
        <v>298</v>
      </c>
      <c r="Y186" s="5">
        <f t="shared" si="116"/>
        <v>298</v>
      </c>
      <c r="Z186" s="5">
        <f t="shared" si="116"/>
        <v>298</v>
      </c>
      <c r="AA186" s="5">
        <f t="shared" si="116"/>
        <v>498</v>
      </c>
      <c r="AB186" s="5">
        <f t="shared" si="116"/>
        <v>724</v>
      </c>
      <c r="AC186" s="5">
        <f t="shared" si="116"/>
        <v>734</v>
      </c>
    </row>
    <row r="187" spans="7:29" x14ac:dyDescent="0.35">
      <c r="G187" s="4" t="s">
        <v>175</v>
      </c>
      <c r="H187" s="5">
        <f>H$147/H$209</f>
        <v>0</v>
      </c>
      <c r="I187" s="5">
        <f t="shared" ref="I187:AC187" si="117">I$147/I$209</f>
        <v>0</v>
      </c>
      <c r="J187" s="5">
        <f t="shared" si="117"/>
        <v>0</v>
      </c>
      <c r="K187" s="5">
        <f t="shared" si="117"/>
        <v>0</v>
      </c>
      <c r="L187" s="5">
        <f t="shared" si="117"/>
        <v>0</v>
      </c>
      <c r="M187" s="5">
        <f t="shared" si="117"/>
        <v>0</v>
      </c>
      <c r="N187" s="5">
        <f t="shared" si="117"/>
        <v>0</v>
      </c>
      <c r="O187" s="5">
        <f t="shared" si="117"/>
        <v>0</v>
      </c>
      <c r="P187" s="5">
        <f t="shared" si="117"/>
        <v>0</v>
      </c>
      <c r="Q187" s="5">
        <f t="shared" si="117"/>
        <v>0</v>
      </c>
      <c r="R187" s="5">
        <f t="shared" si="117"/>
        <v>0</v>
      </c>
      <c r="S187" s="5">
        <f t="shared" si="117"/>
        <v>0</v>
      </c>
      <c r="T187" s="5">
        <f t="shared" si="117"/>
        <v>0</v>
      </c>
      <c r="U187" s="5">
        <f t="shared" si="117"/>
        <v>0</v>
      </c>
      <c r="V187" s="5">
        <f t="shared" si="117"/>
        <v>0</v>
      </c>
      <c r="W187" s="5">
        <f t="shared" si="117"/>
        <v>0</v>
      </c>
      <c r="X187" s="5">
        <f t="shared" si="117"/>
        <v>0</v>
      </c>
      <c r="Y187" s="5">
        <f t="shared" si="117"/>
        <v>0</v>
      </c>
      <c r="Z187" s="5">
        <f t="shared" si="117"/>
        <v>0</v>
      </c>
      <c r="AA187" s="5">
        <f t="shared" si="117"/>
        <v>0</v>
      </c>
      <c r="AB187" s="5">
        <f t="shared" si="117"/>
        <v>0</v>
      </c>
      <c r="AC187" s="5">
        <f t="shared" si="117"/>
        <v>0</v>
      </c>
    </row>
    <row r="188" spans="7:29" x14ac:dyDescent="0.35">
      <c r="G188" s="4" t="s">
        <v>46</v>
      </c>
      <c r="H188" s="5">
        <f>H$148/H$209</f>
        <v>0</v>
      </c>
      <c r="I188" s="5">
        <f t="shared" ref="I188:AC188" si="118">I$148/I$209</f>
        <v>0</v>
      </c>
      <c r="J188" s="5">
        <f t="shared" si="118"/>
        <v>0</v>
      </c>
      <c r="K188" s="5">
        <f t="shared" si="118"/>
        <v>0</v>
      </c>
      <c r="L188" s="5">
        <f t="shared" si="118"/>
        <v>0</v>
      </c>
      <c r="M188" s="5">
        <f t="shared" si="118"/>
        <v>0</v>
      </c>
      <c r="N188" s="5">
        <f t="shared" si="118"/>
        <v>0</v>
      </c>
      <c r="O188" s="5">
        <f t="shared" si="118"/>
        <v>0</v>
      </c>
      <c r="P188" s="5">
        <f t="shared" si="118"/>
        <v>0</v>
      </c>
      <c r="Q188" s="5">
        <f t="shared" si="118"/>
        <v>0</v>
      </c>
      <c r="R188" s="5">
        <f t="shared" si="118"/>
        <v>0</v>
      </c>
      <c r="S188" s="5">
        <f t="shared" si="118"/>
        <v>0</v>
      </c>
      <c r="T188" s="5">
        <f t="shared" si="118"/>
        <v>0</v>
      </c>
      <c r="U188" s="5">
        <f t="shared" si="118"/>
        <v>0</v>
      </c>
      <c r="V188" s="5">
        <f t="shared" si="118"/>
        <v>0</v>
      </c>
      <c r="W188" s="5">
        <f t="shared" si="118"/>
        <v>0</v>
      </c>
      <c r="X188" s="5">
        <f t="shared" si="118"/>
        <v>0</v>
      </c>
      <c r="Y188" s="5">
        <f t="shared" si="118"/>
        <v>0</v>
      </c>
      <c r="Z188" s="5">
        <f t="shared" si="118"/>
        <v>0</v>
      </c>
      <c r="AA188" s="5">
        <f t="shared" si="118"/>
        <v>0</v>
      </c>
      <c r="AB188" s="5">
        <f t="shared" si="118"/>
        <v>0</v>
      </c>
      <c r="AC188" s="5">
        <f t="shared" si="118"/>
        <v>0</v>
      </c>
    </row>
    <row r="189" spans="7:29" x14ac:dyDescent="0.35">
      <c r="G189" s="4" t="s">
        <v>125</v>
      </c>
      <c r="H189" s="5">
        <f>H$149/H$209</f>
        <v>0</v>
      </c>
      <c r="I189" s="5">
        <f t="shared" ref="I189:AC189" si="119">I$149/I$209</f>
        <v>0</v>
      </c>
      <c r="J189" s="5">
        <f t="shared" si="119"/>
        <v>0</v>
      </c>
      <c r="K189" s="5">
        <f t="shared" si="119"/>
        <v>0</v>
      </c>
      <c r="L189" s="5">
        <f t="shared" si="119"/>
        <v>0</v>
      </c>
      <c r="M189" s="5">
        <f t="shared" si="119"/>
        <v>0</v>
      </c>
      <c r="N189" s="5">
        <f t="shared" si="119"/>
        <v>0</v>
      </c>
      <c r="O189" s="5">
        <f t="shared" si="119"/>
        <v>0</v>
      </c>
      <c r="P189" s="5">
        <f t="shared" si="119"/>
        <v>0</v>
      </c>
      <c r="Q189" s="5">
        <f t="shared" si="119"/>
        <v>0</v>
      </c>
      <c r="R189" s="5">
        <f t="shared" si="119"/>
        <v>0</v>
      </c>
      <c r="S189" s="5">
        <f t="shared" si="119"/>
        <v>0</v>
      </c>
      <c r="T189" s="5">
        <f t="shared" si="119"/>
        <v>0</v>
      </c>
      <c r="U189" s="5">
        <f t="shared" si="119"/>
        <v>0</v>
      </c>
      <c r="V189" s="5">
        <f t="shared" si="119"/>
        <v>0</v>
      </c>
      <c r="W189" s="5">
        <f t="shared" si="119"/>
        <v>0</v>
      </c>
      <c r="X189" s="5">
        <f t="shared" si="119"/>
        <v>0</v>
      </c>
      <c r="Y189" s="5">
        <f t="shared" si="119"/>
        <v>0</v>
      </c>
      <c r="Z189" s="5">
        <f t="shared" si="119"/>
        <v>0</v>
      </c>
      <c r="AA189" s="5">
        <f t="shared" si="119"/>
        <v>0</v>
      </c>
      <c r="AB189" s="5">
        <f t="shared" si="119"/>
        <v>0</v>
      </c>
      <c r="AC189" s="5">
        <f t="shared" si="119"/>
        <v>0</v>
      </c>
    </row>
    <row r="190" spans="7:29" x14ac:dyDescent="0.35">
      <c r="G190" s="4" t="s">
        <v>53</v>
      </c>
      <c r="H190" s="5">
        <f>H$150/H$209</f>
        <v>0</v>
      </c>
      <c r="I190" s="5">
        <f t="shared" ref="I190:AC190" si="120">I$150/I$209</f>
        <v>0</v>
      </c>
      <c r="J190" s="5">
        <f t="shared" si="120"/>
        <v>0</v>
      </c>
      <c r="K190" s="5">
        <f t="shared" si="120"/>
        <v>0</v>
      </c>
      <c r="L190" s="5">
        <f t="shared" si="120"/>
        <v>0</v>
      </c>
      <c r="M190" s="5">
        <f t="shared" si="120"/>
        <v>0</v>
      </c>
      <c r="N190" s="5">
        <f t="shared" si="120"/>
        <v>0</v>
      </c>
      <c r="O190" s="5">
        <f t="shared" si="120"/>
        <v>0</v>
      </c>
      <c r="P190" s="5">
        <f t="shared" si="120"/>
        <v>0</v>
      </c>
      <c r="Q190" s="5">
        <f t="shared" si="120"/>
        <v>0</v>
      </c>
      <c r="R190" s="5">
        <f t="shared" si="120"/>
        <v>0</v>
      </c>
      <c r="S190" s="5">
        <f t="shared" si="120"/>
        <v>0</v>
      </c>
      <c r="T190" s="5">
        <f t="shared" si="120"/>
        <v>0</v>
      </c>
      <c r="U190" s="5">
        <f t="shared" si="120"/>
        <v>0</v>
      </c>
      <c r="V190" s="5">
        <f t="shared" si="120"/>
        <v>0</v>
      </c>
      <c r="W190" s="5">
        <f t="shared" si="120"/>
        <v>0</v>
      </c>
      <c r="X190" s="5">
        <f t="shared" si="120"/>
        <v>0</v>
      </c>
      <c r="Y190" s="5">
        <f t="shared" si="120"/>
        <v>0</v>
      </c>
      <c r="Z190" s="5">
        <f t="shared" si="120"/>
        <v>0</v>
      </c>
      <c r="AA190" s="5">
        <f t="shared" si="120"/>
        <v>0</v>
      </c>
      <c r="AB190" s="5">
        <f t="shared" si="120"/>
        <v>0</v>
      </c>
      <c r="AC190" s="5">
        <f t="shared" si="120"/>
        <v>0</v>
      </c>
    </row>
    <row r="191" spans="7:29" x14ac:dyDescent="0.35">
      <c r="G191" s="4" t="s">
        <v>43</v>
      </c>
      <c r="H191" s="5">
        <f>H$151/H$209</f>
        <v>0</v>
      </c>
      <c r="I191" s="5">
        <f t="shared" ref="I191:AC191" si="121">I$151/I$209</f>
        <v>0</v>
      </c>
      <c r="J191" s="5">
        <f t="shared" si="121"/>
        <v>0</v>
      </c>
      <c r="K191" s="5">
        <f t="shared" si="121"/>
        <v>0</v>
      </c>
      <c r="L191" s="5">
        <f t="shared" si="121"/>
        <v>0</v>
      </c>
      <c r="M191" s="5">
        <f t="shared" si="121"/>
        <v>0</v>
      </c>
      <c r="N191" s="5">
        <f t="shared" si="121"/>
        <v>0</v>
      </c>
      <c r="O191" s="5">
        <f t="shared" si="121"/>
        <v>0</v>
      </c>
      <c r="P191" s="5">
        <f t="shared" si="121"/>
        <v>0</v>
      </c>
      <c r="Q191" s="5">
        <f t="shared" si="121"/>
        <v>0</v>
      </c>
      <c r="R191" s="5">
        <f t="shared" si="121"/>
        <v>0</v>
      </c>
      <c r="S191" s="5">
        <f t="shared" si="121"/>
        <v>0</v>
      </c>
      <c r="T191" s="5">
        <f t="shared" si="121"/>
        <v>0</v>
      </c>
      <c r="U191" s="5">
        <f t="shared" si="121"/>
        <v>0</v>
      </c>
      <c r="V191" s="5">
        <f t="shared" si="121"/>
        <v>0</v>
      </c>
      <c r="W191" s="5">
        <f t="shared" si="121"/>
        <v>0</v>
      </c>
      <c r="X191" s="5">
        <f t="shared" si="121"/>
        <v>0</v>
      </c>
      <c r="Y191" s="5">
        <f t="shared" si="121"/>
        <v>0</v>
      </c>
      <c r="Z191" s="5">
        <f t="shared" si="121"/>
        <v>0</v>
      </c>
      <c r="AA191" s="5">
        <f t="shared" si="121"/>
        <v>0</v>
      </c>
      <c r="AB191" s="5">
        <f t="shared" si="121"/>
        <v>0</v>
      </c>
      <c r="AC191" s="5">
        <f t="shared" si="121"/>
        <v>0</v>
      </c>
    </row>
    <row r="192" spans="7:29" x14ac:dyDescent="0.35">
      <c r="G192" s="4" t="s">
        <v>176</v>
      </c>
      <c r="H192" s="5">
        <f>H$152/H$209</f>
        <v>0</v>
      </c>
      <c r="I192" s="5">
        <f t="shared" ref="I192:AC192" si="122">I$152/I$209</f>
        <v>0</v>
      </c>
      <c r="J192" s="5">
        <f t="shared" si="122"/>
        <v>0</v>
      </c>
      <c r="K192" s="5">
        <f t="shared" si="122"/>
        <v>0</v>
      </c>
      <c r="L192" s="5">
        <f t="shared" si="122"/>
        <v>0</v>
      </c>
      <c r="M192" s="5">
        <f t="shared" si="122"/>
        <v>0</v>
      </c>
      <c r="N192" s="5">
        <f t="shared" si="122"/>
        <v>0</v>
      </c>
      <c r="O192" s="5">
        <f t="shared" si="122"/>
        <v>0</v>
      </c>
      <c r="P192" s="5">
        <f t="shared" si="122"/>
        <v>0</v>
      </c>
      <c r="Q192" s="5">
        <f t="shared" si="122"/>
        <v>0</v>
      </c>
      <c r="R192" s="5">
        <f t="shared" si="122"/>
        <v>0</v>
      </c>
      <c r="S192" s="5">
        <f t="shared" si="122"/>
        <v>0</v>
      </c>
      <c r="T192" s="5">
        <f t="shared" si="122"/>
        <v>0</v>
      </c>
      <c r="U192" s="5">
        <f t="shared" si="122"/>
        <v>0</v>
      </c>
      <c r="V192" s="5">
        <f t="shared" si="122"/>
        <v>0</v>
      </c>
      <c r="W192" s="5">
        <f t="shared" si="122"/>
        <v>0</v>
      </c>
      <c r="X192" s="5">
        <f t="shared" si="122"/>
        <v>0</v>
      </c>
      <c r="Y192" s="5">
        <f t="shared" si="122"/>
        <v>0</v>
      </c>
      <c r="Z192" s="5">
        <f t="shared" si="122"/>
        <v>0</v>
      </c>
      <c r="AA192" s="5">
        <f t="shared" si="122"/>
        <v>0</v>
      </c>
      <c r="AB192" s="5">
        <f t="shared" si="122"/>
        <v>0</v>
      </c>
      <c r="AC192" s="5">
        <f t="shared" si="122"/>
        <v>0</v>
      </c>
    </row>
    <row r="193" spans="6:29" x14ac:dyDescent="0.35">
      <c r="G193" s="33" t="s">
        <v>28</v>
      </c>
      <c r="H193" s="5">
        <f>H$153/H$209</f>
        <v>0</v>
      </c>
      <c r="I193" s="5">
        <f t="shared" ref="I193:AC193" si="123">I$153/I$209</f>
        <v>0</v>
      </c>
      <c r="J193" s="5">
        <f t="shared" si="123"/>
        <v>0</v>
      </c>
      <c r="K193" s="5">
        <f t="shared" si="123"/>
        <v>0</v>
      </c>
      <c r="L193" s="5">
        <f t="shared" si="123"/>
        <v>0</v>
      </c>
      <c r="M193" s="5">
        <f t="shared" si="123"/>
        <v>0</v>
      </c>
      <c r="N193" s="5">
        <f t="shared" si="123"/>
        <v>0</v>
      </c>
      <c r="O193" s="5">
        <f t="shared" si="123"/>
        <v>0</v>
      </c>
      <c r="P193" s="5">
        <f t="shared" si="123"/>
        <v>0</v>
      </c>
      <c r="Q193" s="5">
        <f t="shared" si="123"/>
        <v>0</v>
      </c>
      <c r="R193" s="5">
        <f t="shared" si="123"/>
        <v>0</v>
      </c>
      <c r="S193" s="5">
        <f t="shared" si="123"/>
        <v>0</v>
      </c>
      <c r="T193" s="5">
        <f t="shared" si="123"/>
        <v>0</v>
      </c>
      <c r="U193" s="5">
        <f t="shared" si="123"/>
        <v>0</v>
      </c>
      <c r="V193" s="5">
        <f t="shared" si="123"/>
        <v>0</v>
      </c>
      <c r="W193" s="5">
        <f t="shared" si="123"/>
        <v>298</v>
      </c>
      <c r="X193" s="5">
        <f t="shared" si="123"/>
        <v>298</v>
      </c>
      <c r="Y193" s="5">
        <f t="shared" si="123"/>
        <v>298</v>
      </c>
      <c r="Z193" s="5">
        <f t="shared" si="123"/>
        <v>298</v>
      </c>
      <c r="AA193" s="5">
        <f t="shared" si="123"/>
        <v>498</v>
      </c>
      <c r="AB193" s="5">
        <f t="shared" si="123"/>
        <v>724</v>
      </c>
      <c r="AC193" s="5">
        <f t="shared" si="123"/>
        <v>734</v>
      </c>
    </row>
    <row r="194" spans="6:29" x14ac:dyDescent="0.35">
      <c r="G194" s="72"/>
      <c r="H194" s="28"/>
      <c r="I194" s="28"/>
      <c r="J194" s="28"/>
      <c r="K194" s="28"/>
      <c r="L194" s="28"/>
      <c r="M194" s="28"/>
      <c r="N194" s="28"/>
      <c r="O194" s="28"/>
      <c r="P194" s="28"/>
      <c r="Q194" s="28"/>
      <c r="R194" s="28"/>
      <c r="S194" s="28"/>
      <c r="T194" s="28"/>
      <c r="U194" s="28"/>
      <c r="V194" s="28"/>
      <c r="W194" s="28"/>
      <c r="X194" s="28"/>
      <c r="Y194" s="28"/>
      <c r="Z194" s="28"/>
      <c r="AA194" s="28"/>
      <c r="AB194" s="28"/>
      <c r="AC194" s="28"/>
    </row>
    <row r="195" spans="6:29" x14ac:dyDescent="0.35">
      <c r="G195" s="112" t="str">
        <f>_xlfn.CONCAT($C$4,", ",$C$6," (constant ",$G$224," prices)")</f>
        <v>USD, thousands (constant 2020 prices)</v>
      </c>
      <c r="H195" s="112"/>
      <c r="I195" s="112"/>
      <c r="J195" s="112"/>
      <c r="K195" s="112"/>
      <c r="L195" s="112"/>
      <c r="M195" s="112"/>
      <c r="N195" s="112"/>
      <c r="O195" s="112"/>
      <c r="P195" s="112"/>
      <c r="Q195" s="112"/>
      <c r="R195" s="112"/>
      <c r="S195" s="112"/>
      <c r="T195" s="112"/>
      <c r="U195" s="112"/>
      <c r="V195" s="112"/>
      <c r="W195" s="112"/>
      <c r="X195" s="112"/>
      <c r="Y195" s="112"/>
      <c r="Z195" s="112"/>
      <c r="AA195" s="112"/>
      <c r="AB195" s="112"/>
      <c r="AC195" s="112"/>
    </row>
    <row r="196" spans="6:29" x14ac:dyDescent="0.35">
      <c r="G196" s="4" t="s">
        <v>48</v>
      </c>
      <c r="H196" s="5">
        <f>H$146/H$220</f>
        <v>0</v>
      </c>
      <c r="I196" s="5">
        <f t="shared" ref="I196:AC196" si="124">I$146/I$220</f>
        <v>0</v>
      </c>
      <c r="J196" s="5">
        <f t="shared" si="124"/>
        <v>0</v>
      </c>
      <c r="K196" s="5">
        <f t="shared" si="124"/>
        <v>0</v>
      </c>
      <c r="L196" s="5">
        <f t="shared" si="124"/>
        <v>0</v>
      </c>
      <c r="M196" s="5">
        <f t="shared" si="124"/>
        <v>0</v>
      </c>
      <c r="N196" s="5">
        <f t="shared" si="124"/>
        <v>0</v>
      </c>
      <c r="O196" s="5">
        <f t="shared" si="124"/>
        <v>0</v>
      </c>
      <c r="P196" s="5">
        <f t="shared" si="124"/>
        <v>0</v>
      </c>
      <c r="Q196" s="5">
        <f t="shared" si="124"/>
        <v>0</v>
      </c>
      <c r="R196" s="5">
        <f t="shared" si="124"/>
        <v>0</v>
      </c>
      <c r="S196" s="5">
        <f t="shared" si="124"/>
        <v>0</v>
      </c>
      <c r="T196" s="5">
        <f t="shared" si="124"/>
        <v>0</v>
      </c>
      <c r="U196" s="5">
        <f t="shared" si="124"/>
        <v>0</v>
      </c>
      <c r="V196" s="5">
        <f t="shared" si="124"/>
        <v>0</v>
      </c>
      <c r="W196" s="5">
        <f t="shared" si="124"/>
        <v>308.76214196762146</v>
      </c>
      <c r="X196" s="5">
        <f t="shared" si="124"/>
        <v>301.40530026744472</v>
      </c>
      <c r="Y196" s="5">
        <f t="shared" si="124"/>
        <v>300.09198741224884</v>
      </c>
      <c r="Z196" s="5">
        <f t="shared" si="124"/>
        <v>298</v>
      </c>
      <c r="AA196" s="5">
        <f t="shared" si="124"/>
        <v>500.40579710144925</v>
      </c>
      <c r="AB196" s="5">
        <f t="shared" si="124"/>
        <v>642.73154075970967</v>
      </c>
      <c r="AC196" s="5">
        <f t="shared" si="124"/>
        <v>579.004854368932</v>
      </c>
    </row>
    <row r="197" spans="6:29" x14ac:dyDescent="0.35">
      <c r="G197" s="4" t="s">
        <v>175</v>
      </c>
      <c r="H197" s="5">
        <f>H$147/H$220</f>
        <v>0</v>
      </c>
      <c r="I197" s="5">
        <f t="shared" ref="I197:AC197" si="125">I$147/I$220</f>
        <v>0</v>
      </c>
      <c r="J197" s="5">
        <f t="shared" si="125"/>
        <v>0</v>
      </c>
      <c r="K197" s="5">
        <f t="shared" si="125"/>
        <v>0</v>
      </c>
      <c r="L197" s="5">
        <f t="shared" si="125"/>
        <v>0</v>
      </c>
      <c r="M197" s="5">
        <f t="shared" si="125"/>
        <v>0</v>
      </c>
      <c r="N197" s="5">
        <f t="shared" si="125"/>
        <v>0</v>
      </c>
      <c r="O197" s="5">
        <f t="shared" si="125"/>
        <v>0</v>
      </c>
      <c r="P197" s="5">
        <f t="shared" si="125"/>
        <v>0</v>
      </c>
      <c r="Q197" s="5">
        <f t="shared" si="125"/>
        <v>0</v>
      </c>
      <c r="R197" s="5">
        <f t="shared" si="125"/>
        <v>0</v>
      </c>
      <c r="S197" s="5">
        <f t="shared" si="125"/>
        <v>0</v>
      </c>
      <c r="T197" s="5">
        <f t="shared" si="125"/>
        <v>0</v>
      </c>
      <c r="U197" s="5">
        <f t="shared" si="125"/>
        <v>0</v>
      </c>
      <c r="V197" s="5">
        <f t="shared" si="125"/>
        <v>0</v>
      </c>
      <c r="W197" s="5">
        <f t="shared" si="125"/>
        <v>0</v>
      </c>
      <c r="X197" s="5">
        <f t="shared" si="125"/>
        <v>0</v>
      </c>
      <c r="Y197" s="5">
        <f t="shared" si="125"/>
        <v>0</v>
      </c>
      <c r="Z197" s="5">
        <f t="shared" si="125"/>
        <v>0</v>
      </c>
      <c r="AA197" s="5">
        <f t="shared" si="125"/>
        <v>0</v>
      </c>
      <c r="AB197" s="5">
        <f t="shared" si="125"/>
        <v>0</v>
      </c>
      <c r="AC197" s="5">
        <f t="shared" si="125"/>
        <v>0</v>
      </c>
    </row>
    <row r="198" spans="6:29" x14ac:dyDescent="0.35">
      <c r="G198" s="4" t="s">
        <v>46</v>
      </c>
      <c r="H198" s="5">
        <f>H$148/H$220</f>
        <v>0</v>
      </c>
      <c r="I198" s="5">
        <f t="shared" ref="I198:AC198" si="126">I$148/I$220</f>
        <v>0</v>
      </c>
      <c r="J198" s="5">
        <f t="shared" si="126"/>
        <v>0</v>
      </c>
      <c r="K198" s="5">
        <f t="shared" si="126"/>
        <v>0</v>
      </c>
      <c r="L198" s="5">
        <f t="shared" si="126"/>
        <v>0</v>
      </c>
      <c r="M198" s="5">
        <f t="shared" si="126"/>
        <v>0</v>
      </c>
      <c r="N198" s="5">
        <f t="shared" si="126"/>
        <v>0</v>
      </c>
      <c r="O198" s="5">
        <f t="shared" si="126"/>
        <v>0</v>
      </c>
      <c r="P198" s="5">
        <f t="shared" si="126"/>
        <v>0</v>
      </c>
      <c r="Q198" s="5">
        <f t="shared" si="126"/>
        <v>0</v>
      </c>
      <c r="R198" s="5">
        <f t="shared" si="126"/>
        <v>0</v>
      </c>
      <c r="S198" s="5">
        <f t="shared" si="126"/>
        <v>0</v>
      </c>
      <c r="T198" s="5">
        <f t="shared" si="126"/>
        <v>0</v>
      </c>
      <c r="U198" s="5">
        <f t="shared" si="126"/>
        <v>0</v>
      </c>
      <c r="V198" s="5">
        <f t="shared" si="126"/>
        <v>0</v>
      </c>
      <c r="W198" s="5">
        <f t="shared" si="126"/>
        <v>0</v>
      </c>
      <c r="X198" s="5">
        <f t="shared" si="126"/>
        <v>0</v>
      </c>
      <c r="Y198" s="5">
        <f t="shared" si="126"/>
        <v>0</v>
      </c>
      <c r="Z198" s="5">
        <f t="shared" si="126"/>
        <v>0</v>
      </c>
      <c r="AA198" s="5">
        <f t="shared" si="126"/>
        <v>0</v>
      </c>
      <c r="AB198" s="5">
        <f t="shared" si="126"/>
        <v>0</v>
      </c>
      <c r="AC198" s="5">
        <f t="shared" si="126"/>
        <v>0</v>
      </c>
    </row>
    <row r="199" spans="6:29" x14ac:dyDescent="0.35">
      <c r="G199" s="4" t="s">
        <v>125</v>
      </c>
      <c r="H199" s="5">
        <f>H$149/H$220</f>
        <v>0</v>
      </c>
      <c r="I199" s="5">
        <f t="shared" ref="I199:AC199" si="127">I$149/I$220</f>
        <v>0</v>
      </c>
      <c r="J199" s="5">
        <f t="shared" si="127"/>
        <v>0</v>
      </c>
      <c r="K199" s="5">
        <f t="shared" si="127"/>
        <v>0</v>
      </c>
      <c r="L199" s="5">
        <f t="shared" si="127"/>
        <v>0</v>
      </c>
      <c r="M199" s="5">
        <f t="shared" si="127"/>
        <v>0</v>
      </c>
      <c r="N199" s="5">
        <f t="shared" si="127"/>
        <v>0</v>
      </c>
      <c r="O199" s="5">
        <f t="shared" si="127"/>
        <v>0</v>
      </c>
      <c r="P199" s="5">
        <f t="shared" si="127"/>
        <v>0</v>
      </c>
      <c r="Q199" s="5">
        <f t="shared" si="127"/>
        <v>0</v>
      </c>
      <c r="R199" s="5">
        <f t="shared" si="127"/>
        <v>0</v>
      </c>
      <c r="S199" s="5">
        <f t="shared" si="127"/>
        <v>0</v>
      </c>
      <c r="T199" s="5">
        <f t="shared" si="127"/>
        <v>0</v>
      </c>
      <c r="U199" s="5">
        <f t="shared" si="127"/>
        <v>0</v>
      </c>
      <c r="V199" s="5">
        <f t="shared" si="127"/>
        <v>0</v>
      </c>
      <c r="W199" s="5">
        <f t="shared" si="127"/>
        <v>0</v>
      </c>
      <c r="X199" s="5">
        <f t="shared" si="127"/>
        <v>0</v>
      </c>
      <c r="Y199" s="5">
        <f t="shared" si="127"/>
        <v>0</v>
      </c>
      <c r="Z199" s="5">
        <f t="shared" si="127"/>
        <v>0</v>
      </c>
      <c r="AA199" s="5">
        <f t="shared" si="127"/>
        <v>0</v>
      </c>
      <c r="AB199" s="5">
        <f t="shared" si="127"/>
        <v>0</v>
      </c>
      <c r="AC199" s="5">
        <f t="shared" si="127"/>
        <v>0</v>
      </c>
    </row>
    <row r="200" spans="6:29" x14ac:dyDescent="0.35">
      <c r="G200" s="4" t="s">
        <v>53</v>
      </c>
      <c r="H200" s="5">
        <f>H$150/H$220</f>
        <v>0</v>
      </c>
      <c r="I200" s="5">
        <f t="shared" ref="I200:AC200" si="128">I$150/I$220</f>
        <v>0</v>
      </c>
      <c r="J200" s="5">
        <f t="shared" si="128"/>
        <v>0</v>
      </c>
      <c r="K200" s="5">
        <f t="shared" si="128"/>
        <v>0</v>
      </c>
      <c r="L200" s="5">
        <f t="shared" si="128"/>
        <v>0</v>
      </c>
      <c r="M200" s="5">
        <f t="shared" si="128"/>
        <v>0</v>
      </c>
      <c r="N200" s="5">
        <f t="shared" si="128"/>
        <v>0</v>
      </c>
      <c r="O200" s="5">
        <f t="shared" si="128"/>
        <v>0</v>
      </c>
      <c r="P200" s="5">
        <f t="shared" si="128"/>
        <v>0</v>
      </c>
      <c r="Q200" s="5">
        <f t="shared" si="128"/>
        <v>0</v>
      </c>
      <c r="R200" s="5">
        <f t="shared" si="128"/>
        <v>0</v>
      </c>
      <c r="S200" s="5">
        <f t="shared" si="128"/>
        <v>0</v>
      </c>
      <c r="T200" s="5">
        <f t="shared" si="128"/>
        <v>0</v>
      </c>
      <c r="U200" s="5">
        <f t="shared" si="128"/>
        <v>0</v>
      </c>
      <c r="V200" s="5">
        <f t="shared" si="128"/>
        <v>0</v>
      </c>
      <c r="W200" s="5">
        <f t="shared" si="128"/>
        <v>0</v>
      </c>
      <c r="X200" s="5">
        <f t="shared" si="128"/>
        <v>0</v>
      </c>
      <c r="Y200" s="5">
        <f t="shared" si="128"/>
        <v>0</v>
      </c>
      <c r="Z200" s="5">
        <f t="shared" si="128"/>
        <v>0</v>
      </c>
      <c r="AA200" s="5">
        <f t="shared" si="128"/>
        <v>0</v>
      </c>
      <c r="AB200" s="5">
        <f t="shared" si="128"/>
        <v>0</v>
      </c>
      <c r="AC200" s="5">
        <f t="shared" si="128"/>
        <v>0</v>
      </c>
    </row>
    <row r="201" spans="6:29" x14ac:dyDescent="0.35">
      <c r="G201" s="4" t="s">
        <v>43</v>
      </c>
      <c r="H201" s="5">
        <f>H$151/H$220</f>
        <v>0</v>
      </c>
      <c r="I201" s="5">
        <f t="shared" ref="I201:AC201" si="129">I$151/I$220</f>
        <v>0</v>
      </c>
      <c r="J201" s="5">
        <f t="shared" si="129"/>
        <v>0</v>
      </c>
      <c r="K201" s="5">
        <f t="shared" si="129"/>
        <v>0</v>
      </c>
      <c r="L201" s="5">
        <f t="shared" si="129"/>
        <v>0</v>
      </c>
      <c r="M201" s="5">
        <f t="shared" si="129"/>
        <v>0</v>
      </c>
      <c r="N201" s="5">
        <f t="shared" si="129"/>
        <v>0</v>
      </c>
      <c r="O201" s="5">
        <f t="shared" si="129"/>
        <v>0</v>
      </c>
      <c r="P201" s="5">
        <f t="shared" si="129"/>
        <v>0</v>
      </c>
      <c r="Q201" s="5">
        <f t="shared" si="129"/>
        <v>0</v>
      </c>
      <c r="R201" s="5">
        <f t="shared" si="129"/>
        <v>0</v>
      </c>
      <c r="S201" s="5">
        <f t="shared" si="129"/>
        <v>0</v>
      </c>
      <c r="T201" s="5">
        <f t="shared" si="129"/>
        <v>0</v>
      </c>
      <c r="U201" s="5">
        <f t="shared" si="129"/>
        <v>0</v>
      </c>
      <c r="V201" s="5">
        <f t="shared" si="129"/>
        <v>0</v>
      </c>
      <c r="W201" s="5">
        <f t="shared" si="129"/>
        <v>0</v>
      </c>
      <c r="X201" s="5">
        <f t="shared" si="129"/>
        <v>0</v>
      </c>
      <c r="Y201" s="5">
        <f t="shared" si="129"/>
        <v>0</v>
      </c>
      <c r="Z201" s="5">
        <f t="shared" si="129"/>
        <v>0</v>
      </c>
      <c r="AA201" s="5">
        <f t="shared" si="129"/>
        <v>0</v>
      </c>
      <c r="AB201" s="5">
        <f t="shared" si="129"/>
        <v>0</v>
      </c>
      <c r="AC201" s="5">
        <f t="shared" si="129"/>
        <v>0</v>
      </c>
    </row>
    <row r="202" spans="6:29" x14ac:dyDescent="0.35">
      <c r="G202" s="4" t="s">
        <v>176</v>
      </c>
      <c r="H202" s="5">
        <f>H$152/H$220</f>
        <v>0</v>
      </c>
      <c r="I202" s="5">
        <f t="shared" ref="I202:AC202" si="130">I$152/I$220</f>
        <v>0</v>
      </c>
      <c r="J202" s="5">
        <f t="shared" si="130"/>
        <v>0</v>
      </c>
      <c r="K202" s="5">
        <f t="shared" si="130"/>
        <v>0</v>
      </c>
      <c r="L202" s="5">
        <f t="shared" si="130"/>
        <v>0</v>
      </c>
      <c r="M202" s="5">
        <f t="shared" si="130"/>
        <v>0</v>
      </c>
      <c r="N202" s="5">
        <f t="shared" si="130"/>
        <v>0</v>
      </c>
      <c r="O202" s="5">
        <f t="shared" si="130"/>
        <v>0</v>
      </c>
      <c r="P202" s="5">
        <f t="shared" si="130"/>
        <v>0</v>
      </c>
      <c r="Q202" s="5">
        <f t="shared" si="130"/>
        <v>0</v>
      </c>
      <c r="R202" s="5">
        <f t="shared" si="130"/>
        <v>0</v>
      </c>
      <c r="S202" s="5">
        <f t="shared" si="130"/>
        <v>0</v>
      </c>
      <c r="T202" s="5">
        <f t="shared" si="130"/>
        <v>0</v>
      </c>
      <c r="U202" s="5">
        <f t="shared" si="130"/>
        <v>0</v>
      </c>
      <c r="V202" s="5">
        <f t="shared" si="130"/>
        <v>0</v>
      </c>
      <c r="W202" s="5">
        <f t="shared" si="130"/>
        <v>0</v>
      </c>
      <c r="X202" s="5">
        <f t="shared" si="130"/>
        <v>0</v>
      </c>
      <c r="Y202" s="5">
        <f t="shared" si="130"/>
        <v>0</v>
      </c>
      <c r="Z202" s="5">
        <f t="shared" si="130"/>
        <v>0</v>
      </c>
      <c r="AA202" s="5">
        <f t="shared" si="130"/>
        <v>0</v>
      </c>
      <c r="AB202" s="5">
        <f t="shared" si="130"/>
        <v>0</v>
      </c>
      <c r="AC202" s="5">
        <f t="shared" si="130"/>
        <v>0</v>
      </c>
    </row>
    <row r="203" spans="6:29" x14ac:dyDescent="0.35">
      <c r="G203" s="33" t="s">
        <v>28</v>
      </c>
      <c r="H203" s="5">
        <f>H$153/H$220</f>
        <v>0</v>
      </c>
      <c r="I203" s="5">
        <f t="shared" ref="I203:AC203" si="131">I$153/I$220</f>
        <v>0</v>
      </c>
      <c r="J203" s="5">
        <f t="shared" si="131"/>
        <v>0</v>
      </c>
      <c r="K203" s="5">
        <f t="shared" si="131"/>
        <v>0</v>
      </c>
      <c r="L203" s="5">
        <f t="shared" si="131"/>
        <v>0</v>
      </c>
      <c r="M203" s="5">
        <f t="shared" si="131"/>
        <v>0</v>
      </c>
      <c r="N203" s="5">
        <f t="shared" si="131"/>
        <v>0</v>
      </c>
      <c r="O203" s="5">
        <f t="shared" si="131"/>
        <v>0</v>
      </c>
      <c r="P203" s="5">
        <f t="shared" si="131"/>
        <v>0</v>
      </c>
      <c r="Q203" s="5">
        <f t="shared" si="131"/>
        <v>0</v>
      </c>
      <c r="R203" s="5">
        <f t="shared" si="131"/>
        <v>0</v>
      </c>
      <c r="S203" s="5">
        <f t="shared" si="131"/>
        <v>0</v>
      </c>
      <c r="T203" s="5">
        <f t="shared" si="131"/>
        <v>0</v>
      </c>
      <c r="U203" s="5">
        <f t="shared" si="131"/>
        <v>0</v>
      </c>
      <c r="V203" s="5">
        <f t="shared" si="131"/>
        <v>0</v>
      </c>
      <c r="W203" s="5">
        <f t="shared" si="131"/>
        <v>308.76214196762146</v>
      </c>
      <c r="X203" s="5">
        <f t="shared" si="131"/>
        <v>301.40530026744472</v>
      </c>
      <c r="Y203" s="5">
        <f t="shared" si="131"/>
        <v>300.09198741224884</v>
      </c>
      <c r="Z203" s="5">
        <f t="shared" si="131"/>
        <v>298</v>
      </c>
      <c r="AA203" s="5">
        <f t="shared" si="131"/>
        <v>500.40579710144925</v>
      </c>
      <c r="AB203" s="5">
        <f t="shared" si="131"/>
        <v>642.73154075970967</v>
      </c>
      <c r="AC203" s="5">
        <f t="shared" si="131"/>
        <v>579.004854368932</v>
      </c>
    </row>
    <row r="204" spans="6:29" x14ac:dyDescent="0.35">
      <c r="G204" s="72"/>
      <c r="H204" s="28"/>
      <c r="I204" s="28"/>
      <c r="J204" s="28"/>
      <c r="K204" s="28"/>
      <c r="L204" s="28"/>
      <c r="M204" s="28"/>
      <c r="N204" s="28"/>
      <c r="O204" s="28"/>
      <c r="P204" s="28"/>
      <c r="Q204" s="28"/>
      <c r="R204" s="28"/>
      <c r="S204" s="28"/>
      <c r="T204" s="28"/>
      <c r="U204" s="28"/>
      <c r="V204" s="28"/>
      <c r="W204" s="28"/>
      <c r="X204" s="28"/>
      <c r="Y204" s="28"/>
      <c r="Z204" s="28"/>
      <c r="AA204" s="28"/>
      <c r="AB204" s="28"/>
      <c r="AC204" s="28"/>
    </row>
    <row r="205" spans="6:29" x14ac:dyDescent="0.35">
      <c r="F205" s="1" t="s">
        <v>177</v>
      </c>
    </row>
    <row r="206" spans="6:29" x14ac:dyDescent="0.35">
      <c r="F206" s="4" t="s">
        <v>178</v>
      </c>
      <c r="G206" s="4" t="s">
        <v>179</v>
      </c>
      <c r="H206" s="4">
        <v>0.16300000000000001</v>
      </c>
      <c r="I206" s="4">
        <v>0.155</v>
      </c>
      <c r="J206" s="4">
        <v>0.16600000000000001</v>
      </c>
      <c r="K206" s="4">
        <v>0.186</v>
      </c>
      <c r="L206" s="4">
        <v>0.191</v>
      </c>
      <c r="M206" s="4">
        <v>0.19600000000000001</v>
      </c>
      <c r="N206" s="4">
        <v>0.19900000000000001</v>
      </c>
      <c r="O206" s="4">
        <v>0.184</v>
      </c>
      <c r="P206" s="4" cm="1">
        <f t="array" ref="P206">IFERROR(INDEX('WEO Oct 2023'!$J$2:$BG$573,MATCH($C$5&amp;$G206,'WEO Oct 2023'!$B$2:$B$573&amp;'WEO Oct 2023'!$C$2:$C$573,0),MATCH(P$8,'WEO Oct 2023'!$J$1:$BF$1,0)),NA())</f>
        <v>0.184</v>
      </c>
      <c r="Q206" s="4" cm="1">
        <f t="array" ref="Q206">IFERROR(INDEX('WEO Oct 2023'!$J$2:$BG$573,MATCH($C$5&amp;$G206,'WEO Oct 2023'!$B$2:$B$573&amp;'WEO Oct 2023'!$C$2:$C$573,0),MATCH(Q$8,'WEO Oct 2023'!$J$1:$BF$1,0)),NA())</f>
        <v>0.19500000000000001</v>
      </c>
      <c r="R206" s="4" cm="1">
        <f t="array" ref="R206">IFERROR(INDEX('WEO Oct 2023'!$J$2:$BG$573,MATCH($C$5&amp;$G206,'WEO Oct 2023'!$B$2:$B$573&amp;'WEO Oct 2023'!$C$2:$C$573,0),MATCH(R$8,'WEO Oct 2023'!$J$1:$BF$1,0)),NA())</f>
        <v>0.215</v>
      </c>
      <c r="S206" s="4" cm="1">
        <f t="array" ref="S206">IFERROR(INDEX('WEO Oct 2023'!$J$2:$BG$573,MATCH($C$5&amp;$G206,'WEO Oct 2023'!$B$2:$B$573&amp;'WEO Oct 2023'!$C$2:$C$573,0),MATCH(S$8,'WEO Oct 2023'!$J$1:$BF$1,0)),NA())</f>
        <v>0.22600000000000001</v>
      </c>
      <c r="T206" s="4" cm="1">
        <f t="array" ref="T206">IFERROR(INDEX('WEO Oct 2023'!$J$2:$BG$573,MATCH($C$5&amp;$G206,'WEO Oct 2023'!$B$2:$B$573&amp;'WEO Oct 2023'!$C$2:$C$573,0),MATCH(T$8,'WEO Oct 2023'!$J$1:$BF$1,0)),NA())</f>
        <v>0.246</v>
      </c>
      <c r="U206" s="4" cm="1">
        <f t="array" ref="U206">IFERROR(INDEX('WEO Oct 2023'!$J$2:$BG$573,MATCH($C$5&amp;$G206,'WEO Oct 2023'!$B$2:$B$573&amp;'WEO Oct 2023'!$C$2:$C$573,0),MATCH(U$8,'WEO Oct 2023'!$J$1:$BF$1,0)),NA())</f>
        <v>0.28299999999999997</v>
      </c>
      <c r="V206" s="4" cm="1">
        <f t="array" ref="V206">IFERROR(INDEX('WEO Oct 2023'!$J$2:$BG$573,MATCH($C$5&amp;$G206,'WEO Oct 2023'!$B$2:$B$573&amp;'WEO Oct 2023'!$C$2:$C$573,0),MATCH(V$8,'WEO Oct 2023'!$J$1:$BF$1,0)),NA())</f>
        <v>0.30299999999999999</v>
      </c>
      <c r="W206" s="4" cm="1">
        <f t="array" ref="W206">IFERROR(INDEX('WEO Oct 2023'!$J$2:$BG$573,MATCH($C$5&amp;$G206,'WEO Oct 2023'!$B$2:$B$573&amp;'WEO Oct 2023'!$C$2:$C$573,0),MATCH(W$8,'WEO Oct 2023'!$J$1:$BF$1,0)),NA())</f>
        <v>0.28999999999999998</v>
      </c>
      <c r="X206" s="4" cm="1">
        <f t="array" ref="X206">IFERROR(INDEX('WEO Oct 2023'!$J$2:$BG$573,MATCH($C$5&amp;$G206,'WEO Oct 2023'!$B$2:$B$573&amp;'WEO Oct 2023'!$C$2:$C$573,0),MATCH(X$8,'WEO Oct 2023'!$J$1:$BF$1,0)),NA())</f>
        <v>0.28899999999999998</v>
      </c>
      <c r="Y206" s="4" cm="1">
        <f t="array" ref="Y206">IFERROR(INDEX('WEO Oct 2023'!$J$2:$BG$573,MATCH($C$5&amp;$G206,'WEO Oct 2023'!$B$2:$B$573&amp;'WEO Oct 2023'!$C$2:$C$573,0),MATCH(Y$8,'WEO Oct 2023'!$J$1:$BF$1,0)),NA())</f>
        <v>0.28199999999999997</v>
      </c>
      <c r="Z206" s="4" cm="1">
        <f t="array" ref="Z206">IFERROR(INDEX('WEO Oct 2023'!$J$2:$BG$573,MATCH($C$5&amp;$G206,'WEO Oct 2023'!$B$2:$B$573&amp;'WEO Oct 2023'!$C$2:$C$573,0),MATCH(Z$8,'WEO Oct 2023'!$J$1:$BF$1,0)),NA())</f>
        <v>0.25800000000000001</v>
      </c>
      <c r="AA206" s="4" cm="1">
        <f t="array" ref="AA206">IFERROR(INDEX('WEO Oct 2023'!$J$2:$BG$573,MATCH($C$5&amp;$G206,'WEO Oct 2023'!$B$2:$B$573&amp;'WEO Oct 2023'!$C$2:$C$573,0),MATCH(AA$8,'WEO Oct 2023'!$J$1:$BF$1,0)),NA())</f>
        <v>0.23300000000000001</v>
      </c>
      <c r="AB206" s="4" cm="1">
        <f t="array" ref="AB206">IFERROR(INDEX('WEO Oct 2023'!$J$2:$BG$573,MATCH($C$5&amp;$G206,'WEO Oct 2023'!$B$2:$B$573&amp;'WEO Oct 2023'!$C$2:$C$573,0),MATCH(AB$8,'WEO Oct 2023'!$J$1:$BF$1,0)),NA())</f>
        <v>0.246</v>
      </c>
      <c r="AC206" s="4" cm="1">
        <f t="array" ref="AC206">IFERROR(INDEX('WEO Oct 2023'!$J$2:$BG$529,MATCH($C$5&amp;$G206,'WEO Oct 2023'!$B$2:$B$529&amp;'WEO Oct 2023'!$C$2:$C$529,0),MATCH(AC$8,'WEO Oct 2023'!$J$1:$BF$1,0)),NA())</f>
        <v>0.26700000000000002</v>
      </c>
    </row>
    <row r="207" spans="6:29" x14ac:dyDescent="0.35">
      <c r="F207" s="65" t="str">
        <f>$C$6</f>
        <v>thousands</v>
      </c>
      <c r="G207" s="4"/>
      <c r="H207" s="5">
        <f>IF($F207=$B$249,H206*1000000,IF($F207=$B$250,H206*1000,IF($F207=$B$251,H206)))</f>
        <v>163000</v>
      </c>
      <c r="I207" s="5">
        <f t="shared" ref="I207:AC207" si="132">I206*1000000</f>
        <v>155000</v>
      </c>
      <c r="J207" s="5">
        <f t="shared" si="132"/>
        <v>166000</v>
      </c>
      <c r="K207" s="5">
        <f t="shared" si="132"/>
        <v>186000</v>
      </c>
      <c r="L207" s="5">
        <f t="shared" si="132"/>
        <v>191000</v>
      </c>
      <c r="M207" s="5">
        <f t="shared" si="132"/>
        <v>196000</v>
      </c>
      <c r="N207" s="5">
        <f t="shared" si="132"/>
        <v>199000</v>
      </c>
      <c r="O207" s="5">
        <f t="shared" si="132"/>
        <v>184000</v>
      </c>
      <c r="P207" s="5">
        <f t="shared" si="132"/>
        <v>184000</v>
      </c>
      <c r="Q207" s="5">
        <f t="shared" si="132"/>
        <v>195000</v>
      </c>
      <c r="R207" s="5">
        <f t="shared" si="132"/>
        <v>215000</v>
      </c>
      <c r="S207" s="5">
        <f t="shared" si="132"/>
        <v>226000</v>
      </c>
      <c r="T207" s="5">
        <f t="shared" si="132"/>
        <v>246000</v>
      </c>
      <c r="U207" s="5">
        <f t="shared" si="132"/>
        <v>283000</v>
      </c>
      <c r="V207" s="5">
        <f t="shared" si="132"/>
        <v>303000</v>
      </c>
      <c r="W207" s="5">
        <f t="shared" si="132"/>
        <v>290000</v>
      </c>
      <c r="X207" s="5">
        <f t="shared" si="132"/>
        <v>289000</v>
      </c>
      <c r="Y207" s="5">
        <f t="shared" si="132"/>
        <v>282000</v>
      </c>
      <c r="Z207" s="5">
        <f t="shared" si="132"/>
        <v>258000</v>
      </c>
      <c r="AA207" s="5">
        <f t="shared" si="132"/>
        <v>233000</v>
      </c>
      <c r="AB207" s="5">
        <f t="shared" si="132"/>
        <v>246000</v>
      </c>
      <c r="AC207" s="5">
        <f t="shared" si="132"/>
        <v>267000</v>
      </c>
    </row>
    <row r="208" spans="6:29" x14ac:dyDescent="0.35">
      <c r="F208" s="4" t="s">
        <v>180</v>
      </c>
      <c r="G208" s="4" t="s">
        <v>181</v>
      </c>
      <c r="H208" s="4">
        <v>0.16300000000000001</v>
      </c>
      <c r="I208" s="4">
        <v>0.155</v>
      </c>
      <c r="J208" s="4">
        <v>0.16600000000000001</v>
      </c>
      <c r="K208" s="4">
        <v>0.186</v>
      </c>
      <c r="L208" s="4">
        <v>0.191</v>
      </c>
      <c r="M208" s="4">
        <v>0.19600000000000001</v>
      </c>
      <c r="N208" s="4">
        <v>0.19900000000000001</v>
      </c>
      <c r="O208" s="4">
        <v>0.184</v>
      </c>
      <c r="P208" s="4" cm="1">
        <f t="array" ref="P208">IFERROR(INDEX('WEO Oct 2023'!$J$2:$BG$573,MATCH($C$5&amp;$G208,'WEO Oct 2023'!$B$2:$B$573&amp;'WEO Oct 2023'!$C$2:$C$573,0),MATCH(P$8,'WEO Oct 2023'!$J$1:$BF$1,0)),NA())</f>
        <v>0.184</v>
      </c>
      <c r="Q208" s="4" cm="1">
        <f t="array" ref="Q208">IFERROR(INDEX('WEO Oct 2023'!$J$2:$BG$573,MATCH($C$5&amp;$G208,'WEO Oct 2023'!$B$2:$B$573&amp;'WEO Oct 2023'!$C$2:$C$573,0),MATCH(Q$8,'WEO Oct 2023'!$J$1:$BF$1,0)),NA())</f>
        <v>0.19500000000000001</v>
      </c>
      <c r="R208" s="4" cm="1">
        <f t="array" ref="R208">IFERROR(INDEX('WEO Oct 2023'!$J$2:$BG$573,MATCH($C$5&amp;$G208,'WEO Oct 2023'!$B$2:$B$573&amp;'WEO Oct 2023'!$C$2:$C$573,0),MATCH(R$8,'WEO Oct 2023'!$J$1:$BF$1,0)),NA())</f>
        <v>0.215</v>
      </c>
      <c r="S208" s="4" cm="1">
        <f t="array" ref="S208">IFERROR(INDEX('WEO Oct 2023'!$J$2:$BG$573,MATCH($C$5&amp;$G208,'WEO Oct 2023'!$B$2:$B$573&amp;'WEO Oct 2023'!$C$2:$C$573,0),MATCH(S$8,'WEO Oct 2023'!$J$1:$BF$1,0)),NA())</f>
        <v>0.22600000000000001</v>
      </c>
      <c r="T208" s="4" cm="1">
        <f t="array" ref="T208">IFERROR(INDEX('WEO Oct 2023'!$J$2:$BG$573,MATCH($C$5&amp;$G208,'WEO Oct 2023'!$B$2:$B$573&amp;'WEO Oct 2023'!$C$2:$C$573,0),MATCH(T$8,'WEO Oct 2023'!$J$1:$BF$1,0)),NA())</f>
        <v>0.246</v>
      </c>
      <c r="U208" s="4" cm="1">
        <f t="array" ref="U208">IFERROR(INDEX('WEO Oct 2023'!$J$2:$BG$573,MATCH($C$5&amp;$G208,'WEO Oct 2023'!$B$2:$B$573&amp;'WEO Oct 2023'!$C$2:$C$573,0),MATCH(U$8,'WEO Oct 2023'!$J$1:$BF$1,0)),NA())</f>
        <v>0.28299999999999997</v>
      </c>
      <c r="V208" s="4" cm="1">
        <f t="array" ref="V208">IFERROR(INDEX('WEO Oct 2023'!$J$2:$BG$573,MATCH($C$5&amp;$G208,'WEO Oct 2023'!$B$2:$B$573&amp;'WEO Oct 2023'!$C$2:$C$573,0),MATCH(V$8,'WEO Oct 2023'!$J$1:$BF$1,0)),NA())</f>
        <v>0.30299999999999999</v>
      </c>
      <c r="W208" s="4" cm="1">
        <f t="array" ref="W208">IFERROR(INDEX('WEO Oct 2023'!$J$2:$BG$573,MATCH($C$5&amp;$G208,'WEO Oct 2023'!$B$2:$B$573&amp;'WEO Oct 2023'!$C$2:$C$573,0),MATCH(W$8,'WEO Oct 2023'!$J$1:$BF$1,0)),NA())</f>
        <v>0.28999999999999998</v>
      </c>
      <c r="X208" s="4" cm="1">
        <f t="array" ref="X208">IFERROR(INDEX('WEO Oct 2023'!$J$2:$BG$573,MATCH($C$5&amp;$G208,'WEO Oct 2023'!$B$2:$B$573&amp;'WEO Oct 2023'!$C$2:$C$573,0),MATCH(X$8,'WEO Oct 2023'!$J$1:$BF$1,0)),NA())</f>
        <v>0.28899999999999998</v>
      </c>
      <c r="Y208" s="4" cm="1">
        <f t="array" ref="Y208">IFERROR(INDEX('WEO Oct 2023'!$J$2:$BG$573,MATCH($C$5&amp;$G208,'WEO Oct 2023'!$B$2:$B$573&amp;'WEO Oct 2023'!$C$2:$C$573,0),MATCH(Y$8,'WEO Oct 2023'!$J$1:$BF$1,0)),NA())</f>
        <v>0.28199999999999997</v>
      </c>
      <c r="Z208" s="4" cm="1">
        <f t="array" ref="Z208">IFERROR(INDEX('WEO Oct 2023'!$J$2:$BG$573,MATCH($C$5&amp;$G208,'WEO Oct 2023'!$B$2:$B$573&amp;'WEO Oct 2023'!$C$2:$C$573,0),MATCH(Z$8,'WEO Oct 2023'!$J$1:$BF$1,0)),NA())</f>
        <v>0.25800000000000001</v>
      </c>
      <c r="AA208" s="4" cm="1">
        <f t="array" ref="AA208">IFERROR(INDEX('WEO Oct 2023'!$J$2:$BG$573,MATCH($C$5&amp;$G208,'WEO Oct 2023'!$B$2:$B$573&amp;'WEO Oct 2023'!$C$2:$C$573,0),MATCH(AA$8,'WEO Oct 2023'!$J$1:$BF$1,0)),NA())</f>
        <v>0.23300000000000001</v>
      </c>
      <c r="AB208" s="4" cm="1">
        <f t="array" ref="AB208">IFERROR(INDEX('WEO Oct 2023'!$J$2:$BG$573,MATCH($C$5&amp;$G208,'WEO Oct 2023'!$B$2:$B$573&amp;'WEO Oct 2023'!$C$2:$C$573,0),MATCH(AB$8,'WEO Oct 2023'!$J$1:$BF$1,0)),NA())</f>
        <v>0.246</v>
      </c>
      <c r="AC208" s="4" cm="1">
        <f t="array" ref="AC208">IFERROR(INDEX('WEO Oct 2023'!$J$2:$BG$529,MATCH($C$5&amp;$G208,'WEO Oct 2023'!$B$2:$B$529&amp;'WEO Oct 2023'!$C$2:$C$529,0),MATCH(AC$8,'WEO Oct 2023'!$J$1:$BF$1,0)),NA())</f>
        <v>0.26700000000000002</v>
      </c>
    </row>
    <row r="209" spans="3:29" x14ac:dyDescent="0.35">
      <c r="F209" s="4" t="s">
        <v>182</v>
      </c>
      <c r="G209" s="4"/>
      <c r="H209" s="4">
        <f>H206/H208</f>
        <v>1</v>
      </c>
      <c r="I209" s="4">
        <f t="shared" ref="I209:AC209" si="133">I206/I208</f>
        <v>1</v>
      </c>
      <c r="J209" s="4">
        <f t="shared" si="133"/>
        <v>1</v>
      </c>
      <c r="K209" s="4">
        <f t="shared" si="133"/>
        <v>1</v>
      </c>
      <c r="L209" s="4">
        <f t="shared" si="133"/>
        <v>1</v>
      </c>
      <c r="M209" s="4">
        <f t="shared" si="133"/>
        <v>1</v>
      </c>
      <c r="N209" s="4">
        <f t="shared" si="133"/>
        <v>1</v>
      </c>
      <c r="O209" s="4">
        <f t="shared" si="133"/>
        <v>1</v>
      </c>
      <c r="P209" s="4">
        <f t="shared" si="133"/>
        <v>1</v>
      </c>
      <c r="Q209" s="4">
        <f t="shared" si="133"/>
        <v>1</v>
      </c>
      <c r="R209" s="4">
        <f t="shared" si="133"/>
        <v>1</v>
      </c>
      <c r="S209" s="4">
        <f t="shared" si="133"/>
        <v>1</v>
      </c>
      <c r="T209" s="4">
        <f t="shared" si="133"/>
        <v>1</v>
      </c>
      <c r="U209" s="4">
        <f t="shared" si="133"/>
        <v>1</v>
      </c>
      <c r="V209" s="4">
        <f t="shared" si="133"/>
        <v>1</v>
      </c>
      <c r="W209" s="4">
        <f t="shared" si="133"/>
        <v>1</v>
      </c>
      <c r="X209" s="4">
        <f t="shared" si="133"/>
        <v>1</v>
      </c>
      <c r="Y209" s="4">
        <f t="shared" si="133"/>
        <v>1</v>
      </c>
      <c r="Z209" s="4">
        <f t="shared" si="133"/>
        <v>1</v>
      </c>
      <c r="AA209" s="4">
        <f t="shared" si="133"/>
        <v>1</v>
      </c>
      <c r="AB209" s="4">
        <f t="shared" si="133"/>
        <v>1</v>
      </c>
      <c r="AC209" s="4">
        <f t="shared" si="133"/>
        <v>1</v>
      </c>
    </row>
    <row r="210" spans="3:29" x14ac:dyDescent="0.35">
      <c r="C210" s="28"/>
      <c r="F210" s="4" t="s">
        <v>183</v>
      </c>
      <c r="G210" s="4"/>
      <c r="H210" s="5">
        <v>183768900</v>
      </c>
      <c r="I210" s="5">
        <v>168765600</v>
      </c>
      <c r="J210" s="5">
        <v>177862900</v>
      </c>
      <c r="K210" s="5">
        <v>207038900</v>
      </c>
      <c r="L210" s="5">
        <v>211444600</v>
      </c>
      <c r="M210" s="5">
        <v>221524400</v>
      </c>
      <c r="N210" s="5">
        <v>222070100</v>
      </c>
      <c r="O210" s="5">
        <v>202576600</v>
      </c>
      <c r="P210" s="5">
        <f>IFERROR(INDEX('WDI GNI'!$E$6:$BO$271,MATCH($C$5,'WDI GNI'!$B$6:$B$271,0),MATCH(P$8,'WDI GNI'!$E$5:$BO$5,0)),NA())</f>
        <v>201656100</v>
      </c>
      <c r="Q210" s="5">
        <f>IFERROR(INDEX('WDI GNI'!$E$6:$BO$271,MATCH($C$5,'WDI GNI'!$B$6:$B$271,0),MATCH(Q$8,'WDI GNI'!$E$5:$BO$5,0)),NA())</f>
        <v>213211100</v>
      </c>
      <c r="R210" s="5">
        <f>IFERROR(INDEX('WDI GNI'!$E$6:$BO$271,MATCH($C$5,'WDI GNI'!$B$6:$B$271,0),MATCH(R$8,'WDI GNI'!$E$5:$BO$5,0)),NA())</f>
        <v>230547900</v>
      </c>
      <c r="S210" s="5">
        <f>IFERROR(INDEX('WDI GNI'!$E$6:$BO$271,MATCH($C$5,'WDI GNI'!$B$6:$B$271,0),MATCH(S$8,'WDI GNI'!$E$5:$BO$5,0)),NA())</f>
        <v>240525000</v>
      </c>
      <c r="T210" s="5">
        <f>IFERROR(INDEX('WDI GNI'!$E$6:$BO$271,MATCH($C$5,'WDI GNI'!$B$6:$B$271,0),MATCH(T$8,'WDI GNI'!$E$5:$BO$5,0)),NA())</f>
        <v>260028100</v>
      </c>
      <c r="U210" s="5">
        <f>IFERROR(INDEX('WDI GNI'!$E$6:$BO$271,MATCH($C$5,'WDI GNI'!$B$6:$B$271,0),MATCH(U$8,'WDI GNI'!$E$5:$BO$5,0)),NA())</f>
        <v>302277700</v>
      </c>
      <c r="V210" s="5">
        <f>IFERROR(INDEX('WDI GNI'!$E$6:$BO$271,MATCH($C$5,'WDI GNI'!$B$6:$B$271,0),MATCH(V$8,'WDI GNI'!$E$5:$BO$5,0)),NA())</f>
        <v>323893500</v>
      </c>
      <c r="W210" s="5">
        <f>IFERROR(INDEX('WDI GNI'!$E$6:$BO$271,MATCH($C$5,'WDI GNI'!$B$6:$B$271,0),MATCH(W$8,'WDI GNI'!$E$5:$BO$5,0)),NA())</f>
        <v>303897100</v>
      </c>
      <c r="X210" s="5">
        <f>IFERROR(INDEX('WDI GNI'!$E$6:$BO$271,MATCH($C$5,'WDI GNI'!$B$6:$B$271,0),MATCH(X$8,'WDI GNI'!$E$5:$BO$5,0)),NA())</f>
        <v>306178900</v>
      </c>
      <c r="Y210" s="5">
        <f>IFERROR(INDEX('WDI GNI'!$E$6:$BO$271,MATCH($C$5,'WDI GNI'!$B$6:$B$271,0),MATCH(Y$8,'WDI GNI'!$E$5:$BO$5,0)),NA())</f>
        <v>296747700</v>
      </c>
      <c r="Z210" s="5">
        <f>IFERROR(INDEX('WDI GNI'!$E$6:$BO$271,MATCH($C$5,'WDI GNI'!$B$6:$B$271,0),MATCH(Z$8,'WDI GNI'!$E$5:$BO$5,0)),NA())</f>
        <v>256600000</v>
      </c>
      <c r="AA210" s="5">
        <f>IFERROR(INDEX('WDI GNI'!$E$6:$BO$271,MATCH($C$5,'WDI GNI'!$B$6:$B$271,0),MATCH(AA$8,'WDI GNI'!$E$5:$BO$5,0)),NA())</f>
        <v>222800000</v>
      </c>
      <c r="AB210" s="85">
        <f>(AB206*$G$231)*1000000000</f>
        <v>235230901.28755364</v>
      </c>
      <c r="AC210" s="85">
        <f>(AC206*$G$231)*1000000000</f>
        <v>255311587.98283261</v>
      </c>
    </row>
    <row r="211" spans="3:29" x14ac:dyDescent="0.35">
      <c r="C211" s="28"/>
      <c r="F211" s="65" t="str">
        <f>$C$6</f>
        <v>thousands</v>
      </c>
      <c r="G211" s="4"/>
      <c r="H211" s="5">
        <f>IF($F211=$B$249,H210/1000,IF($F211=$B$250,H210*1000000,IF($F211=$B$251,H210/1000000000)))</f>
        <v>183768.9</v>
      </c>
      <c r="I211" s="5">
        <f t="shared" ref="I211:AC211" si="134">IF($F211=$B$249,I210/1000,IF($F211=$B$250,I210*1000000,IF($F211=$B$251,I210/1000000000)))</f>
        <v>168765.6</v>
      </c>
      <c r="J211" s="5">
        <f t="shared" si="134"/>
        <v>177862.9</v>
      </c>
      <c r="K211" s="5">
        <f t="shared" si="134"/>
        <v>207038.9</v>
      </c>
      <c r="L211" s="5">
        <f t="shared" si="134"/>
        <v>211444.6</v>
      </c>
      <c r="M211" s="5">
        <f t="shared" si="134"/>
        <v>221524.4</v>
      </c>
      <c r="N211" s="5">
        <f t="shared" si="134"/>
        <v>222070.1</v>
      </c>
      <c r="O211" s="5">
        <f t="shared" si="134"/>
        <v>202576.6</v>
      </c>
      <c r="P211" s="5">
        <f t="shared" si="134"/>
        <v>201656.1</v>
      </c>
      <c r="Q211" s="5">
        <f t="shared" si="134"/>
        <v>213211.1</v>
      </c>
      <c r="R211" s="5">
        <f t="shared" si="134"/>
        <v>230547.9</v>
      </c>
      <c r="S211" s="5">
        <f t="shared" si="134"/>
        <v>240525</v>
      </c>
      <c r="T211" s="5">
        <f t="shared" si="134"/>
        <v>260028.1</v>
      </c>
      <c r="U211" s="5">
        <f t="shared" si="134"/>
        <v>302277.7</v>
      </c>
      <c r="V211" s="5">
        <f t="shared" si="134"/>
        <v>323893.5</v>
      </c>
      <c r="W211" s="5">
        <f t="shared" si="134"/>
        <v>303897.09999999998</v>
      </c>
      <c r="X211" s="5">
        <f t="shared" si="134"/>
        <v>306178.90000000002</v>
      </c>
      <c r="Y211" s="5">
        <f t="shared" si="134"/>
        <v>296747.7</v>
      </c>
      <c r="Z211" s="5">
        <f t="shared" si="134"/>
        <v>256600</v>
      </c>
      <c r="AA211" s="5">
        <f t="shared" si="134"/>
        <v>222800</v>
      </c>
      <c r="AB211" s="5">
        <f t="shared" si="134"/>
        <v>235230.90128755363</v>
      </c>
      <c r="AC211" s="5">
        <f t="shared" si="134"/>
        <v>255311.5879828326</v>
      </c>
    </row>
    <row r="212" spans="3:29" x14ac:dyDescent="0.35">
      <c r="C212" s="28"/>
      <c r="F212" s="65" t="s">
        <v>184</v>
      </c>
      <c r="G212" s="4"/>
      <c r="H212" s="56">
        <f>H211/H207</f>
        <v>1.1274165644171779</v>
      </c>
      <c r="I212" s="56">
        <f t="shared" ref="I212:AC212" si="135">I211/I207</f>
        <v>1.0888103225806451</v>
      </c>
      <c r="J212" s="56">
        <f t="shared" si="135"/>
        <v>1.0714632530120483</v>
      </c>
      <c r="K212" s="56">
        <f t="shared" si="135"/>
        <v>1.1131123655913979</v>
      </c>
      <c r="L212" s="56">
        <f t="shared" si="135"/>
        <v>1.1070397905759162</v>
      </c>
      <c r="M212" s="56">
        <f t="shared" si="135"/>
        <v>1.1302265306122448</v>
      </c>
      <c r="N212" s="56">
        <f t="shared" si="135"/>
        <v>1.1159301507537689</v>
      </c>
      <c r="O212" s="56">
        <f t="shared" si="135"/>
        <v>1.1009597826086956</v>
      </c>
      <c r="P212" s="56">
        <f t="shared" si="135"/>
        <v>1.0959570652173913</v>
      </c>
      <c r="Q212" s="56">
        <f t="shared" si="135"/>
        <v>1.0933902564102564</v>
      </c>
      <c r="R212" s="56">
        <f t="shared" si="135"/>
        <v>1.0723158139534883</v>
      </c>
      <c r="S212" s="56">
        <f t="shared" si="135"/>
        <v>1.0642699115044247</v>
      </c>
      <c r="T212" s="56">
        <f t="shared" si="135"/>
        <v>1.0570247967479676</v>
      </c>
      <c r="U212" s="56">
        <f t="shared" si="135"/>
        <v>1.0681190812720849</v>
      </c>
      <c r="V212" s="56">
        <f t="shared" si="135"/>
        <v>1.0689554455445545</v>
      </c>
      <c r="W212" s="56">
        <f t="shared" si="135"/>
        <v>1.0479210344827585</v>
      </c>
      <c r="X212" s="56">
        <f t="shared" si="135"/>
        <v>1.0594425605536333</v>
      </c>
      <c r="Y212" s="56">
        <f t="shared" si="135"/>
        <v>1.0522968085106383</v>
      </c>
      <c r="Z212" s="56">
        <f t="shared" si="135"/>
        <v>0.99457364341085275</v>
      </c>
      <c r="AA212" s="56">
        <f t="shared" si="135"/>
        <v>0.9562231759656652</v>
      </c>
      <c r="AB212" s="56">
        <f t="shared" si="135"/>
        <v>0.9562231759656652</v>
      </c>
      <c r="AC212" s="56">
        <f t="shared" si="135"/>
        <v>0.9562231759656652</v>
      </c>
    </row>
    <row r="213" spans="3:29" x14ac:dyDescent="0.35">
      <c r="C213" s="28"/>
      <c r="F213" s="65" t="s">
        <v>1368</v>
      </c>
      <c r="G213" s="4"/>
      <c r="H213" s="86">
        <f t="shared" ref="H213:O213" si="136">(H210/1000000000)/H209</f>
        <v>0.18376890000000001</v>
      </c>
      <c r="I213" s="86">
        <f t="shared" si="136"/>
        <v>0.16876559999999999</v>
      </c>
      <c r="J213" s="86">
        <f t="shared" si="136"/>
        <v>0.17786289999999999</v>
      </c>
      <c r="K213" s="86">
        <f t="shared" si="136"/>
        <v>0.2070389</v>
      </c>
      <c r="L213" s="86">
        <f t="shared" si="136"/>
        <v>0.21144460000000001</v>
      </c>
      <c r="M213" s="86">
        <f t="shared" si="136"/>
        <v>0.22152440000000001</v>
      </c>
      <c r="N213" s="86">
        <f t="shared" si="136"/>
        <v>0.22207009999999999</v>
      </c>
      <c r="O213" s="86">
        <f t="shared" si="136"/>
        <v>0.2025766</v>
      </c>
      <c r="P213" s="86">
        <f>(P210/1000000000)/P209</f>
        <v>0.2016561</v>
      </c>
      <c r="Q213" s="86">
        <f t="shared" ref="Q213:AC213" si="137">(Q210/1000000000)/Q209</f>
        <v>0.21321109999999999</v>
      </c>
      <c r="R213" s="86">
        <f t="shared" si="137"/>
        <v>0.2305479</v>
      </c>
      <c r="S213" s="86">
        <f t="shared" si="137"/>
        <v>0.24052499999999999</v>
      </c>
      <c r="T213" s="86">
        <f t="shared" si="137"/>
        <v>0.26002809999999998</v>
      </c>
      <c r="U213" s="86">
        <f t="shared" si="137"/>
        <v>0.30227769999999998</v>
      </c>
      <c r="V213" s="86">
        <f t="shared" si="137"/>
        <v>0.3238935</v>
      </c>
      <c r="W213" s="86">
        <f t="shared" si="137"/>
        <v>0.30389709999999998</v>
      </c>
      <c r="X213" s="86">
        <f t="shared" si="137"/>
        <v>0.30617889999999998</v>
      </c>
      <c r="Y213" s="86">
        <f t="shared" si="137"/>
        <v>0.2967477</v>
      </c>
      <c r="Z213" s="86">
        <f t="shared" si="137"/>
        <v>0.25659999999999999</v>
      </c>
      <c r="AA213" s="86">
        <f t="shared" si="137"/>
        <v>0.2228</v>
      </c>
      <c r="AB213" s="86">
        <f t="shared" si="137"/>
        <v>0.23523090128755364</v>
      </c>
      <c r="AC213" s="86">
        <f t="shared" si="137"/>
        <v>0.2553115879828326</v>
      </c>
    </row>
    <row r="214" spans="3:29" x14ac:dyDescent="0.35">
      <c r="C214" s="28"/>
      <c r="F214" s="65" t="s">
        <v>1372</v>
      </c>
      <c r="G214" s="4"/>
      <c r="H214" s="86"/>
      <c r="I214" s="86"/>
      <c r="J214" s="86"/>
      <c r="K214" s="86"/>
      <c r="L214" s="86"/>
      <c r="M214" s="86"/>
      <c r="N214" s="86"/>
      <c r="O214" s="86"/>
      <c r="P214" s="96">
        <f>P210/(P221*1000000)</f>
        <v>11203.116666666667</v>
      </c>
      <c r="Q214" s="96">
        <f t="shared" ref="Q214:AC214" si="138">Q210/(Q221*1000000)</f>
        <v>11845.06111111111</v>
      </c>
      <c r="R214" s="96">
        <f t="shared" si="138"/>
        <v>12808.216666666667</v>
      </c>
      <c r="S214" s="96">
        <f t="shared" si="138"/>
        <v>14148.529411764706</v>
      </c>
      <c r="T214" s="96">
        <f t="shared" si="138"/>
        <v>15295.770588235295</v>
      </c>
      <c r="U214" s="96">
        <f t="shared" si="138"/>
        <v>16793.205555555556</v>
      </c>
      <c r="V214" s="96">
        <f t="shared" si="138"/>
        <v>17994.083333333332</v>
      </c>
      <c r="W214" s="96">
        <f t="shared" si="138"/>
        <v>16883.172222222223</v>
      </c>
      <c r="X214" s="96">
        <f t="shared" si="138"/>
        <v>17009.93888888889</v>
      </c>
      <c r="Y214" s="96">
        <f t="shared" si="138"/>
        <v>16485.983333333334</v>
      </c>
      <c r="Z214" s="96">
        <f t="shared" si="138"/>
        <v>14255.555555555555</v>
      </c>
      <c r="AA214" s="96">
        <f t="shared" si="138"/>
        <v>12377.777777777777</v>
      </c>
      <c r="AB214" s="97">
        <f>AB210/(AB221*1000000)</f>
        <v>13068.383404864091</v>
      </c>
      <c r="AC214" s="97">
        <f t="shared" si="138"/>
        <v>14183.977110157368</v>
      </c>
    </row>
    <row r="215" spans="3:29" x14ac:dyDescent="0.35">
      <c r="C215" s="28"/>
      <c r="F215" s="65" t="s">
        <v>1374</v>
      </c>
      <c r="G215" s="4"/>
      <c r="H215" s="5"/>
      <c r="I215" s="5"/>
      <c r="J215" s="5"/>
      <c r="K215" s="5"/>
      <c r="L215" s="5"/>
      <c r="M215" s="5"/>
      <c r="N215" s="5"/>
      <c r="O215" s="5"/>
      <c r="P215" s="5">
        <f>P214/P209</f>
        <v>11203.116666666667</v>
      </c>
      <c r="Q215" s="5">
        <f>Q214/Q209</f>
        <v>11845.06111111111</v>
      </c>
      <c r="R215" s="5">
        <f t="shared" ref="R215:AC215" si="139">R214/R209</f>
        <v>12808.216666666667</v>
      </c>
      <c r="S215" s="5">
        <f t="shared" si="139"/>
        <v>14148.529411764706</v>
      </c>
      <c r="T215" s="5">
        <f t="shared" si="139"/>
        <v>15295.770588235295</v>
      </c>
      <c r="U215" s="5">
        <f t="shared" si="139"/>
        <v>16793.205555555556</v>
      </c>
      <c r="V215" s="5">
        <f t="shared" si="139"/>
        <v>17994.083333333332</v>
      </c>
      <c r="W215" s="5">
        <f t="shared" si="139"/>
        <v>16883.172222222223</v>
      </c>
      <c r="X215" s="5">
        <f t="shared" si="139"/>
        <v>17009.93888888889</v>
      </c>
      <c r="Y215" s="5">
        <f t="shared" si="139"/>
        <v>16485.983333333334</v>
      </c>
      <c r="Z215" s="5">
        <f t="shared" si="139"/>
        <v>14255.555555555555</v>
      </c>
      <c r="AA215" s="94">
        <f t="shared" si="139"/>
        <v>12377.777777777777</v>
      </c>
      <c r="AB215" s="94">
        <f t="shared" si="139"/>
        <v>13068.383404864091</v>
      </c>
      <c r="AC215" s="94">
        <f t="shared" si="139"/>
        <v>14183.977110157368</v>
      </c>
    </row>
    <row r="216" spans="3:29" x14ac:dyDescent="0.35">
      <c r="C216" s="28"/>
      <c r="F216" s="4" t="s">
        <v>185</v>
      </c>
      <c r="G216" s="4" t="s">
        <v>186</v>
      </c>
      <c r="H216" s="4">
        <v>7.9000000000000001E-2</v>
      </c>
      <c r="I216" s="4">
        <v>7.4999999999999997E-2</v>
      </c>
      <c r="J216" s="4">
        <v>8.1000000000000003E-2</v>
      </c>
      <c r="K216" s="4">
        <v>7.4999999999999997E-2</v>
      </c>
      <c r="L216" s="4">
        <v>8.6999999999999994E-2</v>
      </c>
      <c r="M216" s="4">
        <v>9.6000000000000002E-2</v>
      </c>
      <c r="N216" s="4">
        <v>8.7999999999999995E-2</v>
      </c>
      <c r="O216" s="4">
        <v>7.8E-2</v>
      </c>
      <c r="P216" s="4" cm="1">
        <f t="array" ref="P216">IFERROR(INDEX('WEO Oct 2023'!$J$2:$BG$573,MATCH($C$5&amp;$G216,'WEO Oct 2023'!$B$2:$B$573&amp;'WEO Oct 2023'!$C$2:$C$573,0),MATCH(P$8,'WEO Oct 2023'!$J$1:$BF$1,0)),NA())</f>
        <v>8.7999999999999995E-2</v>
      </c>
      <c r="Q216" s="4" cm="1">
        <f t="array" ref="Q216">IFERROR(INDEX('WEO Oct 2023'!$J$2:$BG$573,MATCH($C$5&amp;$G216,'WEO Oct 2023'!$B$2:$B$573&amp;'WEO Oct 2023'!$C$2:$C$573,0),MATCH(Q$8,'WEO Oct 2023'!$J$1:$BF$1,0)),NA())</f>
        <v>8.5000000000000006E-2</v>
      </c>
      <c r="R216" s="4" cm="1">
        <f t="array" ref="R216">IFERROR(INDEX('WEO Oct 2023'!$J$2:$BG$573,MATCH($C$5&amp;$G216,'WEO Oct 2023'!$B$2:$B$573&amp;'WEO Oct 2023'!$C$2:$C$573,0),MATCH(R$8,'WEO Oct 2023'!$J$1:$BF$1,0)),NA())</f>
        <v>9.2999999999999999E-2</v>
      </c>
      <c r="S216" s="4" cm="1">
        <f t="array" ref="S216">IFERROR(INDEX('WEO Oct 2023'!$J$2:$BG$573,MATCH($C$5&amp;$G216,'WEO Oct 2023'!$B$2:$B$573&amp;'WEO Oct 2023'!$C$2:$C$573,0),MATCH(S$8,'WEO Oct 2023'!$J$1:$BF$1,0)),NA())</f>
        <v>9.0999999999999998E-2</v>
      </c>
      <c r="T216" s="4" cm="1">
        <f t="array" ref="T216">IFERROR(INDEX('WEO Oct 2023'!$J$2:$BG$573,MATCH($C$5&amp;$G216,'WEO Oct 2023'!$B$2:$B$573&amp;'WEO Oct 2023'!$C$2:$C$573,0),MATCH(T$8,'WEO Oct 2023'!$J$1:$BF$1,0)),NA())</f>
        <v>9.8000000000000004E-2</v>
      </c>
      <c r="U216" s="4" cm="1">
        <f t="array" ref="U216">IFERROR(INDEX('WEO Oct 2023'!$J$2:$BG$573,MATCH($C$5&amp;$G216,'WEO Oct 2023'!$B$2:$B$573&amp;'WEO Oct 2023'!$C$2:$C$573,0),MATCH(U$8,'WEO Oct 2023'!$J$1:$BF$1,0)),NA())</f>
        <v>0.1</v>
      </c>
      <c r="V216" s="4" cm="1">
        <f t="array" ref="V216">IFERROR(INDEX('WEO Oct 2023'!$J$2:$BG$573,MATCH($C$5&amp;$G216,'WEO Oct 2023'!$B$2:$B$573&amp;'WEO Oct 2023'!$C$2:$C$573,0),MATCH(V$8,'WEO Oct 2023'!$J$1:$BF$1,0)),NA())</f>
        <v>0.114</v>
      </c>
      <c r="W216" s="4" cm="1">
        <f t="array" ref="W216">IFERROR(INDEX('WEO Oct 2023'!$J$2:$BG$573,MATCH($C$5&amp;$G216,'WEO Oct 2023'!$B$2:$B$573&amp;'WEO Oct 2023'!$C$2:$C$573,0),MATCH(W$8,'WEO Oct 2023'!$J$1:$BF$1,0)),NA())</f>
        <v>0.10100000000000001</v>
      </c>
      <c r="X216" s="4" cm="1">
        <f t="array" ref="X216">IFERROR(INDEX('WEO Oct 2023'!$J$2:$BG$573,MATCH($C$5&amp;$G216,'WEO Oct 2023'!$B$2:$B$573&amp;'WEO Oct 2023'!$C$2:$C$573,0),MATCH(X$8,'WEO Oct 2023'!$J$1:$BF$1,0)),NA())</f>
        <v>0.109</v>
      </c>
      <c r="Y216" s="4" cm="1">
        <f t="array" ref="Y216">IFERROR(INDEX('WEO Oct 2023'!$J$2:$BG$573,MATCH($C$5&amp;$G216,'WEO Oct 2023'!$B$2:$B$573&amp;'WEO Oct 2023'!$C$2:$C$573,0),MATCH(Y$8,'WEO Oct 2023'!$J$1:$BF$1,0)),NA())</f>
        <v>0.124</v>
      </c>
      <c r="Z216" s="4" cm="1">
        <f t="array" ref="Z216">IFERROR(INDEX('WEO Oct 2023'!$J$2:$BG$573,MATCH($C$5&amp;$G216,'WEO Oct 2023'!$B$2:$B$573&amp;'WEO Oct 2023'!$C$2:$C$573,0),MATCH(Z$8,'WEO Oct 2023'!$J$1:$BF$1,0)),NA())</f>
        <v>0.158</v>
      </c>
      <c r="AA216" s="4" cm="1">
        <f t="array" ref="AA216">IFERROR(INDEX('WEO Oct 2023'!$J$2:$BG$573,MATCH($C$5&amp;$G216,'WEO Oct 2023'!$B$2:$B$573&amp;'WEO Oct 2023'!$C$2:$C$573,0),MATCH(AA$8,'WEO Oct 2023'!$J$1:$BF$1,0)),NA())</f>
        <v>0.158</v>
      </c>
      <c r="AB216" s="4" cm="1">
        <f t="array" ref="AB216">IFERROR(INDEX('WEO Oct 2023'!$J$2:$BG$573,MATCH($C$5&amp;$G216,'WEO Oct 2023'!$B$2:$B$573&amp;'WEO Oct 2023'!$C$2:$C$573,0),MATCH(AB$8,'WEO Oct 2023'!$J$1:$BF$1,0)),NA())</f>
        <v>0.152</v>
      </c>
      <c r="AC216" s="4" cm="1">
        <f t="array" ref="AC216">IFERROR(INDEX('WEO Oct 2023'!$J$2:$BG$529,MATCH($C$5&amp;$G216,'WEO Oct 2023'!$B$2:$B$529&amp;'WEO Oct 2023'!$C$2:$C$529,0),MATCH(AC$8,'WEO Oct 2023'!$J$1:$BF$1,0)),NA())</f>
        <v>0.126</v>
      </c>
    </row>
    <row r="217" spans="3:29" x14ac:dyDescent="0.35">
      <c r="C217" s="28"/>
      <c r="F217" s="65" t="str">
        <f>$C$6</f>
        <v>thousands</v>
      </c>
      <c r="G217" s="4"/>
      <c r="H217" s="5">
        <f>IF($F217=$B$249,H216*1000000,IF($F217=$B$250,H216*1000,IF($F217=$B$251,H216)))</f>
        <v>79000</v>
      </c>
      <c r="I217" s="5">
        <f t="shared" ref="I217:AC217" si="140">I216*1000000</f>
        <v>75000</v>
      </c>
      <c r="J217" s="5">
        <f t="shared" si="140"/>
        <v>81000</v>
      </c>
      <c r="K217" s="5">
        <f t="shared" si="140"/>
        <v>75000</v>
      </c>
      <c r="L217" s="5">
        <f t="shared" si="140"/>
        <v>87000</v>
      </c>
      <c r="M217" s="5">
        <f t="shared" si="140"/>
        <v>96000</v>
      </c>
      <c r="N217" s="5">
        <f t="shared" si="140"/>
        <v>88000</v>
      </c>
      <c r="O217" s="5">
        <f t="shared" si="140"/>
        <v>78000</v>
      </c>
      <c r="P217" s="5">
        <f t="shared" si="140"/>
        <v>88000</v>
      </c>
      <c r="Q217" s="5">
        <f t="shared" si="140"/>
        <v>85000</v>
      </c>
      <c r="R217" s="5">
        <f t="shared" si="140"/>
        <v>93000</v>
      </c>
      <c r="S217" s="5">
        <f t="shared" si="140"/>
        <v>91000</v>
      </c>
      <c r="T217" s="5">
        <f t="shared" si="140"/>
        <v>98000</v>
      </c>
      <c r="U217" s="5">
        <f t="shared" si="140"/>
        <v>100000</v>
      </c>
      <c r="V217" s="5">
        <f t="shared" si="140"/>
        <v>114000</v>
      </c>
      <c r="W217" s="5">
        <f t="shared" si="140"/>
        <v>101000</v>
      </c>
      <c r="X217" s="5">
        <f t="shared" si="140"/>
        <v>109000</v>
      </c>
      <c r="Y217" s="5">
        <f t="shared" si="140"/>
        <v>124000</v>
      </c>
      <c r="Z217" s="5">
        <f t="shared" si="140"/>
        <v>158000</v>
      </c>
      <c r="AA217" s="5">
        <f t="shared" si="140"/>
        <v>158000</v>
      </c>
      <c r="AB217" s="5">
        <f t="shared" si="140"/>
        <v>152000</v>
      </c>
      <c r="AC217" s="5">
        <f t="shared" si="140"/>
        <v>126000</v>
      </c>
    </row>
    <row r="218" spans="3:29" x14ac:dyDescent="0.35">
      <c r="C218" s="28"/>
      <c r="F218" s="4" t="s">
        <v>187</v>
      </c>
      <c r="G218" s="4" t="s">
        <v>188</v>
      </c>
      <c r="H218" s="4">
        <v>48.545000000000002</v>
      </c>
      <c r="I218" s="4">
        <v>48.198</v>
      </c>
      <c r="J218" s="4">
        <v>48.514000000000003</v>
      </c>
      <c r="K218" s="4">
        <v>40.292999999999999</v>
      </c>
      <c r="L218" s="4">
        <v>45.512999999999998</v>
      </c>
      <c r="M218" s="4">
        <v>49.026000000000003</v>
      </c>
      <c r="N218" s="4">
        <v>44.256999999999998</v>
      </c>
      <c r="O218" s="4">
        <v>42.298999999999999</v>
      </c>
      <c r="P218" s="4" cm="1">
        <f t="array" ref="P218">IFERROR(INDEX('WEO Oct 2023'!$J$2:$BG$573,MATCH($C$5&amp;$G218,'WEO Oct 2023'!$B$2:$B$573&amp;'WEO Oct 2023'!$C$2:$C$573,0),MATCH(P$8,'WEO Oct 2023'!$J$1:$BF$1,0)),NA())</f>
        <v>47.765000000000001</v>
      </c>
      <c r="Q218" s="4" cm="1">
        <f t="array" ref="Q218">IFERROR(INDEX('WEO Oct 2023'!$J$2:$BG$573,MATCH($C$5&amp;$G218,'WEO Oct 2023'!$B$2:$B$573&amp;'WEO Oct 2023'!$C$2:$C$573,0),MATCH(Q$8,'WEO Oct 2023'!$J$1:$BF$1,0)),NA())</f>
        <v>43.368000000000002</v>
      </c>
      <c r="R218" s="4" cm="1">
        <f t="array" ref="R218">IFERROR(INDEX('WEO Oct 2023'!$J$2:$BG$573,MATCH($C$5&amp;$G218,'WEO Oct 2023'!$B$2:$B$573&amp;'WEO Oct 2023'!$C$2:$C$573,0),MATCH(R$8,'WEO Oct 2023'!$J$1:$BF$1,0)),NA())</f>
        <v>43.186999999999998</v>
      </c>
      <c r="S218" s="4" cm="1">
        <f t="array" ref="S218">IFERROR(INDEX('WEO Oct 2023'!$J$2:$BG$573,MATCH($C$5&amp;$G218,'WEO Oct 2023'!$B$2:$B$573&amp;'WEO Oct 2023'!$C$2:$C$573,0),MATCH(S$8,'WEO Oct 2023'!$J$1:$BF$1,0)),NA())</f>
        <v>40.100999999999999</v>
      </c>
      <c r="T218" s="4" cm="1">
        <f t="array" ref="T218">IFERROR(INDEX('WEO Oct 2023'!$J$2:$BG$573,MATCH($C$5&amp;$G218,'WEO Oct 2023'!$B$2:$B$573&amp;'WEO Oct 2023'!$C$2:$C$573,0),MATCH(T$8,'WEO Oct 2023'!$J$1:$BF$1,0)),NA())</f>
        <v>39.813000000000002</v>
      </c>
      <c r="U218" s="4" cm="1">
        <f t="array" ref="U218">IFERROR(INDEX('WEO Oct 2023'!$J$2:$BG$573,MATCH($C$5&amp;$G218,'WEO Oct 2023'!$B$2:$B$573&amp;'WEO Oct 2023'!$C$2:$C$573,0),MATCH(U$8,'WEO Oct 2023'!$J$1:$BF$1,0)),NA())</f>
        <v>35.473999999999997</v>
      </c>
      <c r="V218" s="4" cm="1">
        <f t="array" ref="V218">IFERROR(INDEX('WEO Oct 2023'!$J$2:$BG$573,MATCH($C$5&amp;$G218,'WEO Oct 2023'!$B$2:$B$573&amp;'WEO Oct 2023'!$C$2:$C$573,0),MATCH(V$8,'WEO Oct 2023'!$J$1:$BF$1,0)),NA())</f>
        <v>37.591000000000001</v>
      </c>
      <c r="W218" s="4" cm="1">
        <f t="array" ref="W218">IFERROR(INDEX('WEO Oct 2023'!$J$2:$BG$573,MATCH($C$5&amp;$G218,'WEO Oct 2023'!$B$2:$B$573&amp;'WEO Oct 2023'!$C$2:$C$573,0),MATCH(W$8,'WEO Oct 2023'!$J$1:$BF$1,0)),NA())</f>
        <v>34.878</v>
      </c>
      <c r="X218" s="4" cm="1">
        <f t="array" ref="X218">IFERROR(INDEX('WEO Oct 2023'!$J$2:$BG$573,MATCH($C$5&amp;$G218,'WEO Oct 2023'!$B$2:$B$573&amp;'WEO Oct 2023'!$C$2:$C$573,0),MATCH(X$8,'WEO Oct 2023'!$J$1:$BF$1,0)),NA())</f>
        <v>37.734999999999999</v>
      </c>
      <c r="Y218" s="4" cm="1">
        <f t="array" ref="Y218">IFERROR(INDEX('WEO Oct 2023'!$J$2:$BG$573,MATCH($C$5&amp;$G218,'WEO Oct 2023'!$B$2:$B$573&amp;'WEO Oct 2023'!$C$2:$C$573,0),MATCH(Y$8,'WEO Oct 2023'!$J$1:$BF$1,0)),NA())</f>
        <v>44.018000000000001</v>
      </c>
      <c r="Z218" s="4" cm="1">
        <f t="array" ref="Z218">IFERROR(INDEX('WEO Oct 2023'!$J$2:$BG$573,MATCH($C$5&amp;$G218,'WEO Oct 2023'!$B$2:$B$573&amp;'WEO Oct 2023'!$C$2:$C$573,0),MATCH(Z$8,'WEO Oct 2023'!$J$1:$BF$1,0)),NA())</f>
        <v>61.523000000000003</v>
      </c>
      <c r="AA218" s="4" cm="1">
        <f t="array" ref="AA218">IFERROR(INDEX('WEO Oct 2023'!$J$2:$BG$573,MATCH($C$5&amp;$G218,'WEO Oct 2023'!$B$2:$B$573&amp;'WEO Oct 2023'!$C$2:$C$573,0),MATCH(AA$8,'WEO Oct 2023'!$J$1:$BF$1,0)),NA())</f>
        <v>67.962000000000003</v>
      </c>
      <c r="AB218" s="4" cm="1">
        <f t="array" ref="AB218">IFERROR(INDEX('WEO Oct 2023'!$J$2:$BG$573,MATCH($C$5&amp;$G218,'WEO Oct 2023'!$B$2:$B$573&amp;'WEO Oct 2023'!$C$2:$C$573,0),MATCH(AB$8,'WEO Oct 2023'!$J$1:$BF$1,0)),NA())</f>
        <v>61.764000000000003</v>
      </c>
      <c r="AC218" s="4" cm="1">
        <f t="array" ref="AC218">IFERROR(INDEX('WEO Oct 2023'!$J$2:$BG$529,MATCH($C$5&amp;$G218,'WEO Oct 2023'!$B$2:$B$529&amp;'WEO Oct 2023'!$C$2:$C$529,0),MATCH(AC$8,'WEO Oct 2023'!$J$1:$BF$1,0)),NA())</f>
        <v>47</v>
      </c>
    </row>
    <row r="219" spans="3:29" x14ac:dyDescent="0.35">
      <c r="C219" s="28"/>
      <c r="F219" s="4" t="s">
        <v>189</v>
      </c>
      <c r="G219" s="4" t="s">
        <v>190</v>
      </c>
      <c r="H219" s="4">
        <v>65.003</v>
      </c>
      <c r="I219" s="4">
        <v>65.424000000000007</v>
      </c>
      <c r="J219" s="4">
        <v>65.775000000000006</v>
      </c>
      <c r="K219" s="4">
        <v>68.114999999999995</v>
      </c>
      <c r="L219" s="4">
        <v>71.003</v>
      </c>
      <c r="M219" s="4">
        <v>73.147000000000006</v>
      </c>
      <c r="N219" s="4">
        <v>80.411000000000001</v>
      </c>
      <c r="O219" s="4">
        <v>84.177000000000007</v>
      </c>
      <c r="P219" s="4" cm="1">
        <f t="array" ref="P219">IFERROR(INDEX('WEO Oct 2023'!$J$2:$BG$573,MATCH($C$5&amp;$G219,'WEO Oct 2023'!$B$2:$B$573&amp;'WEO Oct 2023'!$C$2:$C$573,0),MATCH(P$8,'WEO Oct 2023'!$J$1:$BF$1,0)),NA())</f>
        <v>85.096999999999994</v>
      </c>
      <c r="Q219" s="4" cm="1">
        <f t="array" ref="Q219">IFERROR(INDEX('WEO Oct 2023'!$J$2:$BG$573,MATCH($C$5&amp;$G219,'WEO Oct 2023'!$B$2:$B$573&amp;'WEO Oct 2023'!$C$2:$C$573,0),MATCH(Q$8,'WEO Oct 2023'!$J$1:$BF$1,0)),NA())</f>
        <v>87.337999999999994</v>
      </c>
      <c r="R219" s="4" cm="1">
        <f t="array" ref="R219">IFERROR(INDEX('WEO Oct 2023'!$J$2:$BG$573,MATCH($C$5&amp;$G219,'WEO Oct 2023'!$B$2:$B$573&amp;'WEO Oct 2023'!$C$2:$C$573,0),MATCH(R$8,'WEO Oct 2023'!$J$1:$BF$1,0)),NA())</f>
        <v>92.087999999999994</v>
      </c>
      <c r="S219" s="4" cm="1">
        <f t="array" ref="S219">IFERROR(INDEX('WEO Oct 2023'!$J$2:$BG$573,MATCH($C$5&amp;$G219,'WEO Oct 2023'!$B$2:$B$573&amp;'WEO Oct 2023'!$C$2:$C$573,0),MATCH(S$8,'WEO Oct 2023'!$J$1:$BF$1,0)),NA())</f>
        <v>94.707999999999998</v>
      </c>
      <c r="T219" s="4" cm="1">
        <f t="array" ref="T219">IFERROR(INDEX('WEO Oct 2023'!$J$2:$BG$573,MATCH($C$5&amp;$G219,'WEO Oct 2023'!$B$2:$B$573&amp;'WEO Oct 2023'!$C$2:$C$573,0),MATCH(T$8,'WEO Oct 2023'!$J$1:$BF$1,0)),NA())</f>
        <v>98.460999999999999</v>
      </c>
      <c r="U219" s="4" cm="1">
        <f t="array" ref="U219">IFERROR(INDEX('WEO Oct 2023'!$J$2:$BG$573,MATCH($C$5&amp;$G219,'WEO Oct 2023'!$B$2:$B$573&amp;'WEO Oct 2023'!$C$2:$C$573,0),MATCH(U$8,'WEO Oct 2023'!$J$1:$BF$1,0)),NA())</f>
        <v>100.626</v>
      </c>
      <c r="V219" s="4" cm="1">
        <f t="array" ref="V219">IFERROR(INDEX('WEO Oct 2023'!$J$2:$BG$573,MATCH($C$5&amp;$G219,'WEO Oct 2023'!$B$2:$B$573&amp;'WEO Oct 2023'!$C$2:$C$573,0),MATCH(V$8,'WEO Oct 2023'!$J$1:$BF$1,0)),NA())</f>
        <v>99.281999999999996</v>
      </c>
      <c r="W219" s="4" cm="1">
        <f t="array" ref="W219">IFERROR(INDEX('WEO Oct 2023'!$J$2:$BG$573,MATCH($C$5&amp;$G219,'WEO Oct 2023'!$B$2:$B$573&amp;'WEO Oct 2023'!$C$2:$C$573,0),MATCH(W$8,'WEO Oct 2023'!$J$1:$BF$1,0)),NA())</f>
        <v>100.375</v>
      </c>
      <c r="X219" s="4" cm="1">
        <f t="array" ref="X219">IFERROR(INDEX('WEO Oct 2023'!$J$2:$BG$573,MATCH($C$5&amp;$G219,'WEO Oct 2023'!$B$2:$B$573&amp;'WEO Oct 2023'!$C$2:$C$573,0),MATCH(X$8,'WEO Oct 2023'!$J$1:$BF$1,0)),NA())</f>
        <v>102.825</v>
      </c>
      <c r="Y219" s="4" cm="1">
        <f t="array" ref="Y219">IFERROR(INDEX('WEO Oct 2023'!$J$2:$BG$573,MATCH($C$5&amp;$G219,'WEO Oct 2023'!$B$2:$B$573&amp;'WEO Oct 2023'!$C$2:$C$573,0),MATCH(Y$8,'WEO Oct 2023'!$J$1:$BF$1,0)),NA())</f>
        <v>103.27500000000001</v>
      </c>
      <c r="Z219" s="4" cm="1">
        <f t="array" ref="Z219">IFERROR(INDEX('WEO Oct 2023'!$J$2:$BG$573,MATCH($C$5&amp;$G219,'WEO Oct 2023'!$B$2:$B$573&amp;'WEO Oct 2023'!$C$2:$C$573,0),MATCH(Z$8,'WEO Oct 2023'!$J$1:$BF$1,0)),NA())</f>
        <v>104</v>
      </c>
      <c r="AA219" s="4" cm="1">
        <f t="array" ref="AA219">IFERROR(INDEX('WEO Oct 2023'!$J$2:$BG$573,MATCH($C$5&amp;$G219,'WEO Oct 2023'!$B$2:$B$573&amp;'WEO Oct 2023'!$C$2:$C$573,0),MATCH(AA$8,'WEO Oct 2023'!$J$1:$BF$1,0)),NA())</f>
        <v>103.5</v>
      </c>
      <c r="AB219" s="4" cm="1">
        <f t="array" ref="AB219">IFERROR(INDEX('WEO Oct 2023'!$J$2:$BG$573,MATCH($C$5&amp;$G219,'WEO Oct 2023'!$B$2:$B$573&amp;'WEO Oct 2023'!$C$2:$C$573,0),MATCH(AB$8,'WEO Oct 2023'!$J$1:$BF$1,0)),NA())</f>
        <v>117.15</v>
      </c>
      <c r="AC219" s="4" cm="1">
        <f t="array" ref="AC219">IFERROR(INDEX('WEO Oct 2023'!$J$2:$BG$529,MATCH($C$5&amp;$G219,'WEO Oct 2023'!$B$2:$B$529&amp;'WEO Oct 2023'!$C$2:$C$529,0),MATCH(AC$8,'WEO Oct 2023'!$J$1:$BF$1,0)),NA())</f>
        <v>131.84</v>
      </c>
    </row>
    <row r="220" spans="3:29" x14ac:dyDescent="0.35">
      <c r="C220" s="28"/>
      <c r="F220" s="4"/>
      <c r="G220" s="4"/>
      <c r="H220" s="4">
        <f>H219/$G$223</f>
        <v>0.62502884615384613</v>
      </c>
      <c r="I220" s="4">
        <f t="shared" ref="I220:AC220" si="141">I219/$G$223</f>
        <v>0.62907692307692309</v>
      </c>
      <c r="J220" s="4">
        <f t="shared" si="141"/>
        <v>0.63245192307692311</v>
      </c>
      <c r="K220" s="4">
        <f t="shared" si="141"/>
        <v>0.65495192307692307</v>
      </c>
      <c r="L220" s="4">
        <f t="shared" si="141"/>
        <v>0.68272115384615384</v>
      </c>
      <c r="M220" s="4">
        <f t="shared" si="141"/>
        <v>0.70333653846153854</v>
      </c>
      <c r="N220" s="4">
        <f t="shared" si="141"/>
        <v>0.77318269230769232</v>
      </c>
      <c r="O220" s="4">
        <f t="shared" si="141"/>
        <v>0.80939423076923078</v>
      </c>
      <c r="P220" s="4">
        <f t="shared" si="141"/>
        <v>0.81824038461538451</v>
      </c>
      <c r="Q220" s="4">
        <f t="shared" si="141"/>
        <v>0.83978846153846143</v>
      </c>
      <c r="R220" s="4">
        <f t="shared" si="141"/>
        <v>0.88546153846153841</v>
      </c>
      <c r="S220" s="4">
        <f t="shared" si="141"/>
        <v>0.91065384615384615</v>
      </c>
      <c r="T220" s="4">
        <f t="shared" si="141"/>
        <v>0.94674038461538457</v>
      </c>
      <c r="U220" s="4">
        <f t="shared" si="141"/>
        <v>0.9675576923076924</v>
      </c>
      <c r="V220" s="4">
        <f t="shared" si="141"/>
        <v>0.95463461538461536</v>
      </c>
      <c r="W220" s="4">
        <f t="shared" si="141"/>
        <v>0.96514423076923073</v>
      </c>
      <c r="X220" s="4">
        <f t="shared" si="141"/>
        <v>0.98870192307692306</v>
      </c>
      <c r="Y220" s="4">
        <f t="shared" si="141"/>
        <v>0.99302884615384623</v>
      </c>
      <c r="Z220" s="4">
        <f t="shared" si="141"/>
        <v>1</v>
      </c>
      <c r="AA220" s="4">
        <f t="shared" si="141"/>
        <v>0.99519230769230771</v>
      </c>
      <c r="AB220" s="4">
        <f t="shared" si="141"/>
        <v>1.1264423076923078</v>
      </c>
      <c r="AC220" s="4">
        <f t="shared" si="141"/>
        <v>1.2676923076923077</v>
      </c>
    </row>
    <row r="221" spans="3:29" x14ac:dyDescent="0.35">
      <c r="C221" s="28"/>
      <c r="F221" s="15" t="s">
        <v>655</v>
      </c>
      <c r="G221" s="15" t="s">
        <v>654</v>
      </c>
      <c r="P221" s="4" cm="1">
        <f t="array" ref="P221">IFERROR(INDEX('WEO Oct 2023'!$J$2:$BG$573,MATCH($C$5&amp;$G221,'WEO Oct 2023'!$B$2:$B$573&amp;'WEO Oct 2023'!$C$2:$C$573,0),MATCH(P$8,'WEO Oct 2023'!$J$1:$BF$1,0)),NA())</f>
        <v>1.7999999999999999E-2</v>
      </c>
      <c r="Q221" s="4" cm="1">
        <f t="array" ref="Q221">IFERROR(INDEX('WEO Oct 2023'!$J$2:$BG$573,MATCH($C$5&amp;$G221,'WEO Oct 2023'!$B$2:$B$573&amp;'WEO Oct 2023'!$C$2:$C$573,0),MATCH(Q$8,'WEO Oct 2023'!$J$1:$BF$1,0)),NA())</f>
        <v>1.7999999999999999E-2</v>
      </c>
      <c r="R221" s="4" cm="1">
        <f t="array" ref="R221">IFERROR(INDEX('WEO Oct 2023'!$J$2:$BG$573,MATCH($C$5&amp;$G221,'WEO Oct 2023'!$B$2:$B$573&amp;'WEO Oct 2023'!$C$2:$C$573,0),MATCH(R$8,'WEO Oct 2023'!$J$1:$BF$1,0)),NA())</f>
        <v>1.7999999999999999E-2</v>
      </c>
      <c r="S221" s="4" cm="1">
        <f t="array" ref="S221">IFERROR(INDEX('WEO Oct 2023'!$J$2:$BG$573,MATCH($C$5&amp;$G221,'WEO Oct 2023'!$B$2:$B$573&amp;'WEO Oct 2023'!$C$2:$C$573,0),MATCH(S$8,'WEO Oct 2023'!$J$1:$BF$1,0)),NA())</f>
        <v>1.7000000000000001E-2</v>
      </c>
      <c r="T221" s="4" cm="1">
        <f t="array" ref="T221">IFERROR(INDEX('WEO Oct 2023'!$J$2:$BG$573,MATCH($C$5&amp;$G221,'WEO Oct 2023'!$B$2:$B$573&amp;'WEO Oct 2023'!$C$2:$C$573,0),MATCH(T$8,'WEO Oct 2023'!$J$1:$BF$1,0)),NA())</f>
        <v>1.7000000000000001E-2</v>
      </c>
      <c r="U221" s="4" cm="1">
        <f t="array" ref="U221">IFERROR(INDEX('WEO Oct 2023'!$J$2:$BG$573,MATCH($C$5&amp;$G221,'WEO Oct 2023'!$B$2:$B$573&amp;'WEO Oct 2023'!$C$2:$C$573,0),MATCH(U$8,'WEO Oct 2023'!$J$1:$BF$1,0)),NA())</f>
        <v>1.7999999999999999E-2</v>
      </c>
      <c r="V221" s="4" cm="1">
        <f t="array" ref="V221">IFERROR(INDEX('WEO Oct 2023'!$J$2:$BG$573,MATCH($C$5&amp;$G221,'WEO Oct 2023'!$B$2:$B$573&amp;'WEO Oct 2023'!$C$2:$C$573,0),MATCH(V$8,'WEO Oct 2023'!$J$1:$BF$1,0)),NA())</f>
        <v>1.7999999999999999E-2</v>
      </c>
      <c r="W221" s="4" cm="1">
        <f t="array" ref="W221">IFERROR(INDEX('WEO Oct 2023'!$J$2:$BG$573,MATCH($C$5&amp;$G221,'WEO Oct 2023'!$B$2:$B$573&amp;'WEO Oct 2023'!$C$2:$C$573,0),MATCH(W$8,'WEO Oct 2023'!$J$1:$BF$1,0)),NA())</f>
        <v>1.7999999999999999E-2</v>
      </c>
      <c r="X221" s="4" cm="1">
        <f t="array" ref="X221">IFERROR(INDEX('WEO Oct 2023'!$J$2:$BG$573,MATCH($C$5&amp;$G221,'WEO Oct 2023'!$B$2:$B$573&amp;'WEO Oct 2023'!$C$2:$C$573,0),MATCH(X$8,'WEO Oct 2023'!$J$1:$BF$1,0)),NA())</f>
        <v>1.7999999999999999E-2</v>
      </c>
      <c r="Y221" s="4" cm="1">
        <f t="array" ref="Y221">IFERROR(INDEX('WEO Oct 2023'!$J$2:$BG$573,MATCH($C$5&amp;$G221,'WEO Oct 2023'!$B$2:$B$573&amp;'WEO Oct 2023'!$C$2:$C$573,0),MATCH(Y$8,'WEO Oct 2023'!$J$1:$BF$1,0)),NA())</f>
        <v>1.7999999999999999E-2</v>
      </c>
      <c r="Z221" s="4" cm="1">
        <f t="array" ref="Z221">IFERROR(INDEX('WEO Oct 2023'!$J$2:$BG$573,MATCH($C$5&amp;$G221,'WEO Oct 2023'!$B$2:$B$573&amp;'WEO Oct 2023'!$C$2:$C$573,0),MATCH(Z$8,'WEO Oct 2023'!$J$1:$BF$1,0)),NA())</f>
        <v>1.7999999999999999E-2</v>
      </c>
      <c r="AA221" s="4" cm="1">
        <f t="array" ref="AA221">IFERROR(INDEX('WEO Oct 2023'!$J$2:$BG$573,MATCH($C$5&amp;$G221,'WEO Oct 2023'!$B$2:$B$573&amp;'WEO Oct 2023'!$C$2:$C$573,0),MATCH(AA$8,'WEO Oct 2023'!$J$1:$BF$1,0)),NA())</f>
        <v>1.7999999999999999E-2</v>
      </c>
      <c r="AB221" s="4" cm="1">
        <f t="array" ref="AB221">IFERROR(INDEX('WEO Oct 2023'!$J$2:$BG$573,MATCH($C$5&amp;$G221,'WEO Oct 2023'!$B$2:$B$573&amp;'WEO Oct 2023'!$C$2:$C$573,0),MATCH(AB$8,'WEO Oct 2023'!$J$1:$BF$1,0)),NA())</f>
        <v>1.7999999999999999E-2</v>
      </c>
      <c r="AC221" s="4" cm="1">
        <f t="array" ref="AC221">IFERROR(INDEX('WEO Oct 2023'!$J$2:$BG$529,MATCH($C$5&amp;$G221,'WEO Oct 2023'!$B$2:$B$529&amp;'WEO Oct 2023'!$C$2:$C$529,0),MATCH(AC$8,'WEO Oct 2023'!$J$1:$BF$1,0)),NA())</f>
        <v>1.7999999999999999E-2</v>
      </c>
    </row>
    <row r="222" spans="3:29" x14ac:dyDescent="0.35">
      <c r="C222" s="28"/>
      <c r="F222" s="64" t="s">
        <v>191</v>
      </c>
      <c r="G222" s="64" t="str">
        <f>C2</f>
        <v>2019-20</v>
      </c>
    </row>
    <row r="223" spans="3:29" x14ac:dyDescent="0.35">
      <c r="C223" s="28"/>
      <c r="F223" s="41" t="s">
        <v>192</v>
      </c>
      <c r="G223" s="41">
        <f>_xlfn.XLOOKUP(C2,H9:AC9,H219:AC219)</f>
        <v>104</v>
      </c>
    </row>
    <row r="224" spans="3:29" x14ac:dyDescent="0.35">
      <c r="C224" s="28"/>
      <c r="F224" s="41" t="s">
        <v>193</v>
      </c>
      <c r="G224" s="41">
        <f>_xlfn.XLOOKUP(C2,H9:AC9,H8:AC8)</f>
        <v>2020</v>
      </c>
    </row>
    <row r="225" spans="3:28" x14ac:dyDescent="0.35">
      <c r="C225" s="28"/>
      <c r="F225" s="4" t="s">
        <v>194</v>
      </c>
      <c r="P225" s="4">
        <v>0.13044600000000001</v>
      </c>
      <c r="Q225" s="4">
        <v>0.15202400000000002</v>
      </c>
      <c r="R225" s="4">
        <v>0.211506</v>
      </c>
      <c r="S225" s="4">
        <v>0.20948800000000004</v>
      </c>
      <c r="T225" s="4">
        <v>0.18937699999999999</v>
      </c>
      <c r="U225" s="4">
        <v>9.0159999999999997E-3</v>
      </c>
      <c r="V225" s="4">
        <v>4.4299999999999999E-3</v>
      </c>
      <c r="W225" s="4">
        <v>2.9769999999999996E-3</v>
      </c>
      <c r="X225" s="4">
        <v>1.3465E-2</v>
      </c>
      <c r="Y225" s="4">
        <v>1.5285999999999999E-2</v>
      </c>
      <c r="Z225" s="4">
        <v>5.105124</v>
      </c>
      <c r="AA225" s="4">
        <v>0.16297899999999998</v>
      </c>
      <c r="AB225" s="4">
        <v>0.56763799999999998</v>
      </c>
    </row>
    <row r="226" spans="3:28" x14ac:dyDescent="0.35">
      <c r="C226" s="28"/>
      <c r="F226" s="65" t="s">
        <v>195</v>
      </c>
      <c r="P226" s="4">
        <f t="shared" ref="P226:Q226" si="142">P225*1000</f>
        <v>130.446</v>
      </c>
      <c r="Q226" s="4">
        <f t="shared" si="142"/>
        <v>152.02400000000003</v>
      </c>
      <c r="R226" s="4">
        <f>R225*1000</f>
        <v>211.506</v>
      </c>
      <c r="S226" s="4">
        <f t="shared" ref="S226:AA226" si="143">S225*1000</f>
        <v>209.48800000000003</v>
      </c>
      <c r="T226" s="4">
        <f t="shared" si="143"/>
        <v>189.37699999999998</v>
      </c>
      <c r="U226" s="4">
        <f t="shared" si="143"/>
        <v>9.016</v>
      </c>
      <c r="V226" s="4">
        <f t="shared" si="143"/>
        <v>4.43</v>
      </c>
      <c r="W226" s="4">
        <f t="shared" si="143"/>
        <v>2.9769999999999994</v>
      </c>
      <c r="X226" s="4">
        <f t="shared" si="143"/>
        <v>13.465</v>
      </c>
      <c r="Y226" s="4">
        <f t="shared" si="143"/>
        <v>15.286</v>
      </c>
      <c r="Z226" s="4">
        <f t="shared" si="143"/>
        <v>5105.1239999999998</v>
      </c>
      <c r="AA226" s="4">
        <f t="shared" si="143"/>
        <v>162.97899999999998</v>
      </c>
      <c r="AB226" s="4">
        <f t="shared" ref="AB226" si="144">AB225*1000</f>
        <v>567.63799999999992</v>
      </c>
    </row>
    <row r="227" spans="3:28" x14ac:dyDescent="0.35">
      <c r="C227" s="28"/>
      <c r="F227" s="65" t="s">
        <v>1303</v>
      </c>
      <c r="P227" s="7">
        <f t="shared" ref="P227:Q227" si="145">(P225/1000)/P208</f>
        <v>7.0894565217391318E-4</v>
      </c>
      <c r="Q227" s="7">
        <f t="shared" si="145"/>
        <v>7.7961025641025644E-4</v>
      </c>
      <c r="R227" s="7">
        <f>(R225/1000)/R208</f>
        <v>9.8374883720930232E-4</v>
      </c>
      <c r="S227" s="7">
        <f t="shared" ref="S227:AA227" si="146">(S225/1000)/S208</f>
        <v>9.2693805309734519E-4</v>
      </c>
      <c r="T227" s="7">
        <f t="shared" si="146"/>
        <v>7.6982520325203252E-4</v>
      </c>
      <c r="U227" s="7">
        <f t="shared" si="146"/>
        <v>3.1858657243816255E-5</v>
      </c>
      <c r="V227" s="7">
        <f t="shared" si="146"/>
        <v>1.462046204620462E-5</v>
      </c>
      <c r="W227" s="7">
        <f t="shared" si="146"/>
        <v>1.0265517241379309E-5</v>
      </c>
      <c r="X227" s="7">
        <f t="shared" si="146"/>
        <v>4.6591695501730103E-5</v>
      </c>
      <c r="Y227" s="7">
        <f t="shared" si="146"/>
        <v>5.4205673758865248E-5</v>
      </c>
      <c r="Z227" s="7">
        <f t="shared" si="146"/>
        <v>1.9787302325581395E-2</v>
      </c>
      <c r="AA227" s="7">
        <f t="shared" si="146"/>
        <v>6.9948068669527881E-4</v>
      </c>
      <c r="AB227" s="7">
        <f t="shared" ref="AB227" si="147">(AB225/1000)/AB208</f>
        <v>2.307471544715447E-3</v>
      </c>
    </row>
    <row r="228" spans="3:28" x14ac:dyDescent="0.35">
      <c r="C228" s="28"/>
      <c r="F228" s="65" t="s">
        <v>1369</v>
      </c>
      <c r="O228" s="87"/>
      <c r="P228" s="57">
        <f>P225/(P213*1000)</f>
        <v>6.4687356345778776E-4</v>
      </c>
      <c r="Q228" s="57">
        <f t="shared" ref="Q228:AA228" si="148">Q225/(Q213*1000)</f>
        <v>7.1302103877330975E-4</v>
      </c>
      <c r="R228" s="57">
        <f t="shared" si="148"/>
        <v>9.1740588398332842E-4</v>
      </c>
      <c r="S228" s="57">
        <f t="shared" si="148"/>
        <v>8.7096143851990459E-4</v>
      </c>
      <c r="T228" s="57">
        <f t="shared" si="148"/>
        <v>7.2829436510900162E-4</v>
      </c>
      <c r="U228" s="57">
        <f t="shared" si="148"/>
        <v>2.9826877735274551E-5</v>
      </c>
      <c r="V228" s="57">
        <f t="shared" si="148"/>
        <v>1.3677335296941741E-5</v>
      </c>
      <c r="W228" s="57">
        <f t="shared" si="148"/>
        <v>9.7960790017410493E-6</v>
      </c>
      <c r="X228" s="57">
        <f t="shared" si="148"/>
        <v>4.3977556911988384E-5</v>
      </c>
      <c r="Y228" s="57">
        <f t="shared" si="148"/>
        <v>5.151177245855654E-5</v>
      </c>
      <c r="Z228" s="57">
        <f t="shared" si="148"/>
        <v>1.9895261106780981E-2</v>
      </c>
      <c r="AA228" s="57">
        <f t="shared" si="148"/>
        <v>7.315035906642728E-4</v>
      </c>
      <c r="AB228" s="57">
        <f t="shared" ref="AB228" si="149">AB225/(AB213*1000)</f>
        <v>2.413109829078542E-3</v>
      </c>
    </row>
    <row r="229" spans="3:28" x14ac:dyDescent="0.35">
      <c r="C229" s="28"/>
      <c r="F229" s="4" t="s">
        <v>1304</v>
      </c>
      <c r="P229" s="4">
        <v>28.755466999999999</v>
      </c>
      <c r="Q229" s="4">
        <v>27.971355000000003</v>
      </c>
      <c r="R229" s="4">
        <v>15.442942999999996</v>
      </c>
      <c r="S229" s="4">
        <v>35.343056999999966</v>
      </c>
      <c r="T229" s="4">
        <v>23.365145000000005</v>
      </c>
      <c r="U229" s="4">
        <v>13.930460999999999</v>
      </c>
      <c r="V229" s="4">
        <v>17.796930999999994</v>
      </c>
      <c r="W229" s="4">
        <v>22.148696999999999</v>
      </c>
      <c r="X229" s="4">
        <v>84.542809999999989</v>
      </c>
      <c r="Y229" s="4">
        <v>25.144223999999994</v>
      </c>
      <c r="Z229" s="4">
        <v>66.432688999999968</v>
      </c>
      <c r="AA229" s="4">
        <v>51.214521999999931</v>
      </c>
      <c r="AB229" s="4">
        <v>56.925840000000001</v>
      </c>
    </row>
    <row r="230" spans="3:28" x14ac:dyDescent="0.35">
      <c r="C230" s="28"/>
      <c r="F230" s="4" t="s">
        <v>1305</v>
      </c>
      <c r="P230" s="7">
        <f>P225/P229</f>
        <v>4.5363895498549897E-3</v>
      </c>
      <c r="Q230" s="7">
        <f t="shared" ref="Q230:AA230" si="150">Q225/Q229</f>
        <v>5.4349887590358064E-3</v>
      </c>
      <c r="R230" s="7">
        <f t="shared" si="150"/>
        <v>1.3695964558050888E-2</v>
      </c>
      <c r="S230" s="7">
        <f t="shared" si="150"/>
        <v>5.9272744856224586E-3</v>
      </c>
      <c r="T230" s="7">
        <f t="shared" si="150"/>
        <v>8.1051069873523118E-3</v>
      </c>
      <c r="U230" s="7">
        <f t="shared" si="150"/>
        <v>6.4721476195224263E-4</v>
      </c>
      <c r="V230" s="7">
        <f t="shared" si="150"/>
        <v>2.4891932210109716E-4</v>
      </c>
      <c r="W230" s="7">
        <f t="shared" si="150"/>
        <v>1.3440971267971203E-4</v>
      </c>
      <c r="X230" s="7">
        <f t="shared" si="150"/>
        <v>1.5926842270797483E-4</v>
      </c>
      <c r="Y230" s="7">
        <f t="shared" si="150"/>
        <v>6.0793285964999371E-4</v>
      </c>
      <c r="Z230" s="7">
        <f t="shared" si="150"/>
        <v>7.6846565702014605E-2</v>
      </c>
      <c r="AA230" s="7">
        <f t="shared" si="150"/>
        <v>3.1822809944413851E-3</v>
      </c>
      <c r="AB230" s="7">
        <f t="shared" ref="AB230" si="151">AB225/AB229</f>
        <v>9.9715348952250857E-3</v>
      </c>
    </row>
    <row r="231" spans="3:28" x14ac:dyDescent="0.35">
      <c r="C231" s="28"/>
      <c r="F231" s="4" t="s">
        <v>1338</v>
      </c>
      <c r="G231" s="81">
        <f>AA212</f>
        <v>0.9562231759656652</v>
      </c>
    </row>
    <row r="232" spans="3:28" x14ac:dyDescent="0.35">
      <c r="C232" s="28"/>
      <c r="F232" s="4" t="s">
        <v>1343</v>
      </c>
      <c r="G232" s="81">
        <f>AVERAGE(P212:AA212)</f>
        <v>1.0525407994644762</v>
      </c>
    </row>
    <row r="233" spans="3:28" x14ac:dyDescent="0.35">
      <c r="C233" s="28"/>
    </row>
    <row r="234" spans="3:28" x14ac:dyDescent="0.35">
      <c r="C234" s="28"/>
    </row>
    <row r="235" spans="3:28" x14ac:dyDescent="0.35">
      <c r="C235" s="28"/>
    </row>
    <row r="236" spans="3:28" x14ac:dyDescent="0.35">
      <c r="C236" s="28"/>
    </row>
    <row r="237" spans="3:28" x14ac:dyDescent="0.35">
      <c r="C237" s="28"/>
    </row>
    <row r="238" spans="3:28" x14ac:dyDescent="0.35">
      <c r="C238" s="28"/>
    </row>
    <row r="239" spans="3:28" x14ac:dyDescent="0.35">
      <c r="C239" s="28"/>
    </row>
    <row r="240" spans="3:28" x14ac:dyDescent="0.35">
      <c r="C240" s="28"/>
    </row>
    <row r="241" spans="2:4" x14ac:dyDescent="0.35">
      <c r="C241" s="28"/>
    </row>
    <row r="242" spans="2:4" x14ac:dyDescent="0.35">
      <c r="B242" s="3" t="s">
        <v>196</v>
      </c>
      <c r="C242" s="28"/>
    </row>
    <row r="243" spans="2:4" x14ac:dyDescent="0.35">
      <c r="B243" s="1" t="s">
        <v>197</v>
      </c>
      <c r="D243" s="10"/>
    </row>
    <row r="244" spans="2:4" x14ac:dyDescent="0.35">
      <c r="B244" t="s">
        <v>198</v>
      </c>
    </row>
    <row r="245" spans="2:4" x14ac:dyDescent="0.35">
      <c r="B245" t="s">
        <v>199</v>
      </c>
    </row>
    <row r="246" spans="2:4" x14ac:dyDescent="0.35">
      <c r="B246" t="s">
        <v>200</v>
      </c>
    </row>
    <row r="248" spans="2:4" x14ac:dyDescent="0.35">
      <c r="B248" t="s">
        <v>201</v>
      </c>
    </row>
    <row r="249" spans="2:4" x14ac:dyDescent="0.35">
      <c r="B249" t="s">
        <v>10</v>
      </c>
    </row>
    <row r="250" spans="2:4" x14ac:dyDescent="0.35">
      <c r="B250" t="s">
        <v>202</v>
      </c>
    </row>
    <row r="251" spans="2:4" x14ac:dyDescent="0.35">
      <c r="B251" t="s">
        <v>203</v>
      </c>
    </row>
    <row r="254" spans="2:4" x14ac:dyDescent="0.35">
      <c r="B254" s="33" t="str">
        <f>Lists!$A$2</f>
        <v>Social insurance benefits (271)</v>
      </c>
    </row>
    <row r="255" spans="2:4" x14ac:dyDescent="0.35">
      <c r="B255" s="33" t="str">
        <f>Lists!$A$3</f>
        <v>Social assistance benefits (272)</v>
      </c>
    </row>
    <row r="256" spans="2:4" x14ac:dyDescent="0.35">
      <c r="B256" s="33" t="str">
        <f>Lists!$A$4</f>
        <v>Public servant benefits (273)</v>
      </c>
    </row>
    <row r="257" spans="2:2" x14ac:dyDescent="0.35">
      <c r="B257" s="38" t="str">
        <f>Lists!$A$7</f>
        <v>Provident fund withdrawals</v>
      </c>
    </row>
    <row r="260" spans="2:2" x14ac:dyDescent="0.35">
      <c r="B260" s="4" t="s">
        <v>48</v>
      </c>
    </row>
    <row r="261" spans="2:2" x14ac:dyDescent="0.35">
      <c r="B261" s="4" t="s">
        <v>29</v>
      </c>
    </row>
    <row r="262" spans="2:2" x14ac:dyDescent="0.35">
      <c r="B262" s="4" t="s">
        <v>118</v>
      </c>
    </row>
    <row r="263" spans="2:2" x14ac:dyDescent="0.35">
      <c r="B263" s="4" t="s">
        <v>46</v>
      </c>
    </row>
    <row r="264" spans="2:2" x14ac:dyDescent="0.35">
      <c r="B264" s="4" t="s">
        <v>125</v>
      </c>
    </row>
    <row r="265" spans="2:2" x14ac:dyDescent="0.35">
      <c r="B265" s="4" t="s">
        <v>53</v>
      </c>
    </row>
    <row r="266" spans="2:2" x14ac:dyDescent="0.35">
      <c r="B266" s="4" t="s">
        <v>43</v>
      </c>
    </row>
    <row r="267" spans="2:2" x14ac:dyDescent="0.35">
      <c r="B267" s="4" t="s">
        <v>173</v>
      </c>
    </row>
    <row r="268" spans="2:2" x14ac:dyDescent="0.35">
      <c r="B268" s="4" t="s">
        <v>101</v>
      </c>
    </row>
  </sheetData>
  <mergeCells count="5">
    <mergeCell ref="H7:AC7"/>
    <mergeCell ref="AE7:AZ7"/>
    <mergeCell ref="BB7:BW7"/>
    <mergeCell ref="B77:B90"/>
    <mergeCell ref="B93:B104"/>
  </mergeCells>
  <phoneticPr fontId="9" type="noConversion"/>
  <dataValidations count="5">
    <dataValidation type="list" allowBlank="1" showInputMessage="1" showErrorMessage="1" sqref="G55:G74 G10:G34 G36:G53" xr:uid="{431B38A1-F47A-394F-8E38-776BB6F1DF62}">
      <formula1>$B$260:$B$268</formula1>
    </dataValidation>
    <dataValidation type="list" allowBlank="1" showInputMessage="1" showErrorMessage="1" sqref="F36:F53 F55:F74 F10:F34" xr:uid="{233E71BE-6C62-FB4B-A952-F38215E78057}">
      <formula1>$B$254:$B$257</formula1>
    </dataValidation>
    <dataValidation type="list" allowBlank="1" showInputMessage="1" showErrorMessage="1" sqref="C2" xr:uid="{556CB143-8CE8-7A4E-AAB5-B69FC1388C9C}">
      <formula1>$R$9:$AC$9</formula1>
    </dataValidation>
    <dataValidation type="list" allowBlank="1" showInputMessage="1" showErrorMessage="1" sqref="F35" xr:uid="{A649ED43-0117-9E40-B1A8-3E8B615DD0B5}">
      <formula1>#REF!</formula1>
    </dataValidation>
    <dataValidation type="list" allowBlank="1" showInputMessage="1" showErrorMessage="1" sqref="C6" xr:uid="{8BE7B957-135A-7145-91A3-0E620DA89F54}">
      <formula1>$B$249:$B$251</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4CA9B-F55D-A749-A7A6-BB0B32C48897}">
  <sheetPr>
    <tabColor theme="4"/>
  </sheetPr>
  <dimension ref="A1:BW268"/>
  <sheetViews>
    <sheetView zoomScaleNormal="100" workbookViewId="0">
      <pane xSplit="2" ySplit="9" topLeftCell="C10" activePane="bottomRight" state="frozen"/>
      <selection pane="topRight" activeCell="B1" sqref="B1"/>
      <selection pane="bottomLeft" activeCell="A6" sqref="A6"/>
      <selection pane="bottomRight" activeCell="F55" sqref="F55"/>
    </sheetView>
  </sheetViews>
  <sheetFormatPr defaultColWidth="11" defaultRowHeight="15.5" x14ac:dyDescent="0.35"/>
  <cols>
    <col min="1" max="1" width="5.6640625" customWidth="1"/>
    <col min="2" max="2" width="50" customWidth="1"/>
    <col min="3" max="3" width="25.33203125" customWidth="1"/>
    <col min="4" max="4" width="24.6640625" customWidth="1"/>
    <col min="5" max="5" width="34.6640625" customWidth="1"/>
    <col min="6" max="6" width="45" customWidth="1"/>
    <col min="7" max="7" width="44" customWidth="1"/>
    <col min="8" max="17" width="17.5" hidden="1" customWidth="1"/>
    <col min="18" max="28" width="17.5" customWidth="1"/>
    <col min="29" max="29" width="17.5" hidden="1" customWidth="1"/>
    <col min="30" max="30" width="2.6640625" customWidth="1"/>
    <col min="31" max="40" width="9" hidden="1" customWidth="1"/>
    <col min="41" max="51" width="9" customWidth="1"/>
    <col min="52" max="52" width="9" hidden="1" customWidth="1"/>
    <col min="53" max="53" width="2.83203125" customWidth="1"/>
    <col min="54" max="63" width="9" hidden="1" customWidth="1"/>
    <col min="64" max="72" width="9" customWidth="1"/>
    <col min="73" max="75" width="9" hidden="1" customWidth="1"/>
    <col min="76" max="129" width="7.1640625" customWidth="1"/>
  </cols>
  <sheetData>
    <row r="1" spans="1:75" ht="28.5" x14ac:dyDescent="0.65">
      <c r="B1" s="31" t="s">
        <v>517</v>
      </c>
      <c r="D1" s="16"/>
      <c r="E1" s="17"/>
    </row>
    <row r="2" spans="1:75" x14ac:dyDescent="0.35">
      <c r="B2" t="s">
        <v>1</v>
      </c>
      <c r="C2" s="4">
        <v>2020</v>
      </c>
    </row>
    <row r="3" spans="1:75" x14ac:dyDescent="0.35">
      <c r="B3" t="s">
        <v>3</v>
      </c>
      <c r="C3" t="s">
        <v>320</v>
      </c>
    </row>
    <row r="4" spans="1:75" x14ac:dyDescent="0.35">
      <c r="B4" t="s">
        <v>5</v>
      </c>
      <c r="C4" s="4" t="s">
        <v>518</v>
      </c>
      <c r="H4" s="42"/>
      <c r="I4" s="42"/>
      <c r="J4" s="42"/>
      <c r="K4" s="42"/>
      <c r="L4" s="42"/>
      <c r="M4" s="42"/>
      <c r="N4" s="42"/>
      <c r="O4" s="42"/>
      <c r="P4" s="42"/>
      <c r="Q4" s="42"/>
      <c r="R4" s="42"/>
      <c r="S4" s="42"/>
      <c r="T4" s="42"/>
      <c r="U4" s="42"/>
      <c r="V4" s="42"/>
      <c r="W4" s="42"/>
      <c r="X4" s="42"/>
      <c r="Y4" s="42"/>
      <c r="Z4" s="42"/>
      <c r="AA4" s="42"/>
      <c r="AB4" s="42"/>
      <c r="AC4" s="42"/>
      <c r="AE4" s="42"/>
      <c r="AF4" s="42"/>
      <c r="AG4" s="42"/>
      <c r="AH4" s="42"/>
      <c r="AI4" s="42"/>
      <c r="AJ4" s="42"/>
      <c r="AK4" s="42"/>
      <c r="AL4" s="42"/>
      <c r="AM4" s="42"/>
      <c r="AN4" s="42"/>
      <c r="AO4" s="42"/>
      <c r="AP4" s="42"/>
      <c r="AQ4" s="42"/>
      <c r="AR4" s="42"/>
      <c r="AS4" s="42"/>
      <c r="AT4" s="42"/>
      <c r="AU4" s="42"/>
      <c r="AV4" s="42"/>
      <c r="AW4" s="42"/>
      <c r="AX4" s="42"/>
      <c r="AY4" s="42"/>
      <c r="AZ4" s="42"/>
      <c r="BB4" s="42"/>
      <c r="BC4" s="42"/>
      <c r="BD4" s="42"/>
      <c r="BE4" s="42"/>
      <c r="BF4" s="42"/>
      <c r="BG4" s="42"/>
      <c r="BH4" s="42"/>
      <c r="BI4" s="42"/>
      <c r="BJ4" s="42"/>
      <c r="BK4" s="42"/>
      <c r="BL4" s="42"/>
      <c r="BM4" s="42"/>
      <c r="BN4" s="42"/>
      <c r="BO4" s="42"/>
      <c r="BP4" s="42"/>
      <c r="BQ4" s="42"/>
      <c r="BR4" s="42"/>
      <c r="BS4" s="42"/>
      <c r="BT4" s="42"/>
      <c r="BU4" s="42"/>
      <c r="BV4" s="42"/>
      <c r="BW4" s="42"/>
    </row>
    <row r="5" spans="1:75" x14ac:dyDescent="0.35">
      <c r="B5" t="s">
        <v>7</v>
      </c>
      <c r="C5" s="4" t="s">
        <v>519</v>
      </c>
      <c r="H5" s="42"/>
      <c r="I5" s="42"/>
      <c r="J5" s="42"/>
      <c r="K5" s="42"/>
      <c r="L5" s="42"/>
      <c r="M5" s="42"/>
      <c r="N5" s="42"/>
      <c r="O5" s="42"/>
      <c r="P5" s="42"/>
      <c r="Q5" s="42"/>
      <c r="R5" s="42"/>
      <c r="S5" s="42"/>
      <c r="T5" s="42"/>
      <c r="U5" s="42"/>
      <c r="V5" s="42"/>
      <c r="W5" s="42"/>
      <c r="X5" s="42"/>
      <c r="Y5" s="42"/>
      <c r="Z5" s="42"/>
      <c r="AA5" s="42"/>
      <c r="AB5" s="42"/>
      <c r="AC5" s="42"/>
      <c r="AE5" s="42"/>
      <c r="AF5" s="42"/>
      <c r="AG5" s="42"/>
      <c r="AH5" s="42"/>
      <c r="AI5" s="42"/>
      <c r="AJ5" s="42"/>
      <c r="AK5" s="42"/>
      <c r="AL5" s="42"/>
      <c r="AM5" s="42"/>
      <c r="AN5" s="42"/>
      <c r="AO5" s="42"/>
      <c r="AP5" s="42"/>
      <c r="AQ5" s="42"/>
      <c r="AR5" s="42"/>
      <c r="AS5" s="42"/>
      <c r="AT5" s="42"/>
      <c r="AU5" s="42"/>
      <c r="AV5" s="42"/>
      <c r="AW5" s="42"/>
      <c r="AX5" s="42"/>
      <c r="AY5" s="42"/>
      <c r="AZ5" s="42"/>
      <c r="BB5" s="42"/>
      <c r="BC5" s="42"/>
      <c r="BD5" s="42"/>
      <c r="BE5" s="42"/>
      <c r="BF5" s="42"/>
      <c r="BG5" s="42"/>
      <c r="BH5" s="42"/>
      <c r="BI5" s="42"/>
      <c r="BJ5" s="42"/>
      <c r="BK5" s="42"/>
      <c r="BL5" s="42"/>
      <c r="BM5" s="42"/>
      <c r="BN5" s="42"/>
      <c r="BO5" s="42"/>
      <c r="BP5" s="42"/>
      <c r="BQ5" s="42"/>
      <c r="BR5" s="42"/>
      <c r="BS5" s="42"/>
      <c r="BT5" s="42"/>
      <c r="BU5" s="42"/>
      <c r="BV5" s="42"/>
      <c r="BW5" s="42"/>
    </row>
    <row r="6" spans="1:75" x14ac:dyDescent="0.35">
      <c r="B6" t="s">
        <v>9</v>
      </c>
      <c r="C6" s="4" t="s">
        <v>10</v>
      </c>
      <c r="H6" s="42"/>
      <c r="I6" s="42"/>
      <c r="J6" s="42"/>
      <c r="K6" s="42"/>
      <c r="L6" s="42"/>
      <c r="M6" s="42"/>
      <c r="N6" s="42"/>
      <c r="O6" s="42"/>
      <c r="P6" s="42"/>
      <c r="Q6" s="42"/>
      <c r="R6" s="42"/>
      <c r="S6" s="42"/>
      <c r="T6" s="42"/>
      <c r="U6" s="42"/>
      <c r="V6" s="42"/>
      <c r="W6" s="42"/>
      <c r="X6" s="42"/>
      <c r="Y6" s="42"/>
      <c r="Z6" s="42"/>
      <c r="AA6" s="42"/>
      <c r="AB6" s="42"/>
      <c r="AC6" s="42"/>
      <c r="AE6" s="42"/>
      <c r="AF6" s="42"/>
      <c r="AG6" s="42"/>
      <c r="AH6" s="42"/>
      <c r="AI6" s="42"/>
      <c r="AJ6" s="42"/>
      <c r="AK6" s="42"/>
      <c r="AL6" s="42"/>
      <c r="AM6" s="42"/>
      <c r="AN6" s="42"/>
      <c r="AO6" s="42"/>
      <c r="AP6" s="42"/>
      <c r="AQ6" s="42"/>
      <c r="AR6" s="42"/>
      <c r="AS6" s="42"/>
      <c r="AT6" s="42"/>
      <c r="AU6" s="42"/>
      <c r="AV6" s="42"/>
      <c r="AW6" s="42"/>
      <c r="AX6" s="42"/>
      <c r="AY6" s="42"/>
      <c r="AZ6" s="42"/>
      <c r="BB6" s="42"/>
      <c r="BC6" s="42"/>
      <c r="BD6" s="42"/>
      <c r="BE6" s="42"/>
      <c r="BF6" s="42"/>
      <c r="BG6" s="42"/>
      <c r="BH6" s="42"/>
      <c r="BI6" s="42"/>
      <c r="BJ6" s="42"/>
      <c r="BK6" s="42"/>
      <c r="BL6" s="42"/>
      <c r="BM6" s="42"/>
      <c r="BN6" s="42"/>
      <c r="BO6" s="42"/>
      <c r="BP6" s="42"/>
      <c r="BQ6" s="42"/>
      <c r="BR6" s="42"/>
      <c r="BS6" s="42"/>
      <c r="BT6" s="42"/>
      <c r="BU6" s="42"/>
      <c r="BV6" s="42"/>
      <c r="BW6" s="42"/>
    </row>
    <row r="7" spans="1:75" x14ac:dyDescent="0.35">
      <c r="C7" s="14"/>
      <c r="D7" s="14"/>
      <c r="H7" s="119" t="s">
        <v>11</v>
      </c>
      <c r="I7" s="119"/>
      <c r="J7" s="119"/>
      <c r="K7" s="119"/>
      <c r="L7" s="119"/>
      <c r="M7" s="119"/>
      <c r="N7" s="119"/>
      <c r="O7" s="119"/>
      <c r="P7" s="119"/>
      <c r="Q7" s="119"/>
      <c r="R7" s="119"/>
      <c r="S7" s="119"/>
      <c r="T7" s="119"/>
      <c r="U7" s="119"/>
      <c r="V7" s="119"/>
      <c r="W7" s="119"/>
      <c r="X7" s="119"/>
      <c r="Y7" s="119"/>
      <c r="Z7" s="119"/>
      <c r="AA7" s="119"/>
      <c r="AB7" s="119"/>
      <c r="AC7" s="119"/>
      <c r="AE7" s="120" t="s">
        <v>12</v>
      </c>
      <c r="AF7" s="120"/>
      <c r="AG7" s="120"/>
      <c r="AH7" s="120"/>
      <c r="AI7" s="120"/>
      <c r="AJ7" s="120"/>
      <c r="AK7" s="120"/>
      <c r="AL7" s="120"/>
      <c r="AM7" s="120"/>
      <c r="AN7" s="120"/>
      <c r="AO7" s="120"/>
      <c r="AP7" s="120"/>
      <c r="AQ7" s="120"/>
      <c r="AR7" s="120"/>
      <c r="AS7" s="120"/>
      <c r="AT7" s="120"/>
      <c r="AU7" s="120"/>
      <c r="AV7" s="120"/>
      <c r="AW7" s="120"/>
      <c r="AX7" s="120"/>
      <c r="AY7" s="120"/>
      <c r="AZ7" s="120"/>
      <c r="BB7" s="121" t="s">
        <v>13</v>
      </c>
      <c r="BC7" s="121"/>
      <c r="BD7" s="121"/>
      <c r="BE7" s="121"/>
      <c r="BF7" s="121"/>
      <c r="BG7" s="121"/>
      <c r="BH7" s="121"/>
      <c r="BI7" s="121"/>
      <c r="BJ7" s="121"/>
      <c r="BK7" s="121"/>
      <c r="BL7" s="121"/>
      <c r="BM7" s="121"/>
      <c r="BN7" s="121"/>
      <c r="BO7" s="121"/>
      <c r="BP7" s="121"/>
      <c r="BQ7" s="121"/>
      <c r="BR7" s="121"/>
      <c r="BS7" s="121"/>
      <c r="BT7" s="121"/>
      <c r="BU7" s="121"/>
      <c r="BV7" s="121"/>
      <c r="BW7" s="121"/>
    </row>
    <row r="8" spans="1:75" x14ac:dyDescent="0.35">
      <c r="C8" s="14"/>
      <c r="D8" s="14"/>
      <c r="H8" s="54">
        <v>2002</v>
      </c>
      <c r="I8" s="54">
        <v>2003</v>
      </c>
      <c r="J8" s="54">
        <v>2004</v>
      </c>
      <c r="K8" s="54">
        <v>2005</v>
      </c>
      <c r="L8" s="54">
        <v>2006</v>
      </c>
      <c r="M8" s="54">
        <v>2007</v>
      </c>
      <c r="N8" s="54">
        <v>2008</v>
      </c>
      <c r="O8" s="54">
        <v>2009</v>
      </c>
      <c r="P8" s="54">
        <v>2010</v>
      </c>
      <c r="Q8" s="54">
        <v>2011</v>
      </c>
      <c r="R8" s="54">
        <v>2012</v>
      </c>
      <c r="S8" s="54">
        <v>2013</v>
      </c>
      <c r="T8" s="54">
        <v>2014</v>
      </c>
      <c r="U8" s="54">
        <v>2015</v>
      </c>
      <c r="V8" s="54">
        <v>2016</v>
      </c>
      <c r="W8" s="54">
        <v>2017</v>
      </c>
      <c r="X8" s="54">
        <v>2018</v>
      </c>
      <c r="Y8" s="54">
        <v>2019</v>
      </c>
      <c r="Z8" s="54">
        <v>2020</v>
      </c>
      <c r="AA8" s="54">
        <v>2021</v>
      </c>
      <c r="AB8" s="54">
        <v>2022</v>
      </c>
      <c r="AC8" s="54">
        <v>2023</v>
      </c>
    </row>
    <row r="9" spans="1:75" x14ac:dyDescent="0.35">
      <c r="B9" s="104" t="s">
        <v>14</v>
      </c>
      <c r="C9" s="104" t="s">
        <v>15</v>
      </c>
      <c r="D9" s="104" t="s">
        <v>16</v>
      </c>
      <c r="E9" s="104" t="str">
        <f>_xlfn.CONCAT("Expenditure (",C2,"), ",C4," ",C6,"")</f>
        <v>Expenditure (2020), PGK thousands</v>
      </c>
      <c r="F9" s="104" t="s">
        <v>17</v>
      </c>
      <c r="G9" s="104" t="s">
        <v>18</v>
      </c>
      <c r="H9" s="105"/>
      <c r="I9" s="105"/>
      <c r="J9" s="105"/>
      <c r="K9" s="105"/>
      <c r="L9" s="105"/>
      <c r="M9" s="105"/>
      <c r="N9" s="105"/>
      <c r="O9" s="105"/>
      <c r="P9" s="105"/>
      <c r="Q9" s="105"/>
      <c r="R9" s="105">
        <v>2012</v>
      </c>
      <c r="S9" s="105">
        <v>2013</v>
      </c>
      <c r="T9" s="105">
        <v>2014</v>
      </c>
      <c r="U9" s="105">
        <v>2015</v>
      </c>
      <c r="V9" s="105">
        <v>2016</v>
      </c>
      <c r="W9" s="105">
        <v>2017</v>
      </c>
      <c r="X9" s="105">
        <v>2018</v>
      </c>
      <c r="Y9" s="105">
        <v>2019</v>
      </c>
      <c r="Z9" s="105">
        <v>2020</v>
      </c>
      <c r="AA9" s="105">
        <v>2021</v>
      </c>
      <c r="AB9" s="105">
        <v>2022</v>
      </c>
      <c r="AC9" s="71">
        <v>2023</v>
      </c>
      <c r="AE9" s="71">
        <f>H9</f>
        <v>0</v>
      </c>
      <c r="AF9" s="71">
        <f t="shared" ref="AF9:AZ9" si="0">I9</f>
        <v>0</v>
      </c>
      <c r="AG9" s="71">
        <f t="shared" si="0"/>
        <v>0</v>
      </c>
      <c r="AH9" s="71">
        <f t="shared" si="0"/>
        <v>0</v>
      </c>
      <c r="AI9" s="71">
        <f t="shared" si="0"/>
        <v>0</v>
      </c>
      <c r="AJ9" s="71">
        <f t="shared" si="0"/>
        <v>0</v>
      </c>
      <c r="AK9" s="71">
        <f t="shared" si="0"/>
        <v>0</v>
      </c>
      <c r="AL9" s="71">
        <f t="shared" si="0"/>
        <v>0</v>
      </c>
      <c r="AM9" s="71">
        <f t="shared" si="0"/>
        <v>0</v>
      </c>
      <c r="AN9" s="71">
        <f t="shared" si="0"/>
        <v>0</v>
      </c>
      <c r="AO9" s="105">
        <f t="shared" si="0"/>
        <v>2012</v>
      </c>
      <c r="AP9" s="105">
        <f t="shared" si="0"/>
        <v>2013</v>
      </c>
      <c r="AQ9" s="105">
        <f t="shared" si="0"/>
        <v>2014</v>
      </c>
      <c r="AR9" s="105">
        <f t="shared" si="0"/>
        <v>2015</v>
      </c>
      <c r="AS9" s="105">
        <f t="shared" si="0"/>
        <v>2016</v>
      </c>
      <c r="AT9" s="105">
        <f t="shared" si="0"/>
        <v>2017</v>
      </c>
      <c r="AU9" s="105">
        <f t="shared" si="0"/>
        <v>2018</v>
      </c>
      <c r="AV9" s="105">
        <f t="shared" si="0"/>
        <v>2019</v>
      </c>
      <c r="AW9" s="105">
        <f t="shared" si="0"/>
        <v>2020</v>
      </c>
      <c r="AX9" s="105">
        <f t="shared" si="0"/>
        <v>2021</v>
      </c>
      <c r="AY9" s="105">
        <f t="shared" si="0"/>
        <v>2022</v>
      </c>
      <c r="AZ9" s="71">
        <f t="shared" si="0"/>
        <v>2023</v>
      </c>
      <c r="BB9" s="71">
        <f>H9</f>
        <v>0</v>
      </c>
      <c r="BC9" s="71">
        <f t="shared" ref="BC9:BW9" si="1">I9</f>
        <v>0</v>
      </c>
      <c r="BD9" s="71">
        <f t="shared" si="1"/>
        <v>0</v>
      </c>
      <c r="BE9" s="71">
        <f t="shared" si="1"/>
        <v>0</v>
      </c>
      <c r="BF9" s="71">
        <f t="shared" si="1"/>
        <v>0</v>
      </c>
      <c r="BG9" s="71">
        <f t="shared" si="1"/>
        <v>0</v>
      </c>
      <c r="BH9" s="71">
        <f t="shared" si="1"/>
        <v>0</v>
      </c>
      <c r="BI9" s="71">
        <f t="shared" si="1"/>
        <v>0</v>
      </c>
      <c r="BJ9" s="71">
        <f t="shared" si="1"/>
        <v>0</v>
      </c>
      <c r="BK9" s="71">
        <f t="shared" si="1"/>
        <v>0</v>
      </c>
      <c r="BL9" s="105">
        <f t="shared" si="1"/>
        <v>2012</v>
      </c>
      <c r="BM9" s="105">
        <f t="shared" si="1"/>
        <v>2013</v>
      </c>
      <c r="BN9" s="105">
        <f t="shared" si="1"/>
        <v>2014</v>
      </c>
      <c r="BO9" s="105">
        <f t="shared" si="1"/>
        <v>2015</v>
      </c>
      <c r="BP9" s="105">
        <f t="shared" si="1"/>
        <v>2016</v>
      </c>
      <c r="BQ9" s="105">
        <f t="shared" si="1"/>
        <v>2017</v>
      </c>
      <c r="BR9" s="105">
        <f t="shared" si="1"/>
        <v>2018</v>
      </c>
      <c r="BS9" s="105">
        <f t="shared" si="1"/>
        <v>2019</v>
      </c>
      <c r="BT9" s="105">
        <f t="shared" si="1"/>
        <v>2020</v>
      </c>
      <c r="BU9" s="71">
        <f t="shared" si="1"/>
        <v>2021</v>
      </c>
      <c r="BV9" s="71">
        <f t="shared" si="1"/>
        <v>2022</v>
      </c>
      <c r="BW9" s="71">
        <f t="shared" si="1"/>
        <v>2023</v>
      </c>
    </row>
    <row r="10" spans="1:75" x14ac:dyDescent="0.35">
      <c r="A10">
        <v>1</v>
      </c>
      <c r="B10" s="4"/>
      <c r="C10" s="4"/>
      <c r="D10" s="4"/>
      <c r="E10" s="6"/>
      <c r="F10" s="4"/>
      <c r="G10" s="4"/>
      <c r="H10" s="5"/>
      <c r="I10" s="5"/>
      <c r="J10" s="5"/>
      <c r="K10" s="5"/>
      <c r="L10" s="5"/>
      <c r="M10" s="5"/>
      <c r="N10" s="5"/>
      <c r="O10" s="5"/>
      <c r="P10" s="5"/>
      <c r="Q10" s="5"/>
      <c r="R10" s="5"/>
      <c r="S10" s="5"/>
      <c r="T10" s="5"/>
      <c r="U10" s="29"/>
      <c r="V10" s="5"/>
      <c r="W10" s="5"/>
      <c r="X10" s="5"/>
      <c r="Y10" s="5"/>
      <c r="Z10" s="5"/>
      <c r="AA10" s="5"/>
      <c r="AB10" s="29"/>
      <c r="AC10" s="5"/>
      <c r="AE10" s="4"/>
      <c r="AF10" s="4"/>
      <c r="AG10" s="4"/>
      <c r="AH10" s="4"/>
      <c r="AI10" s="4"/>
      <c r="AJ10" s="4"/>
      <c r="AK10" s="4" t="str">
        <f t="shared" ref="AK10:AZ16" si="2">IF(N10=0,"","*")</f>
        <v/>
      </c>
      <c r="AL10" s="4" t="str">
        <f t="shared" si="2"/>
        <v/>
      </c>
      <c r="AM10" s="4" t="str">
        <f t="shared" si="2"/>
        <v/>
      </c>
      <c r="AN10" s="4" t="str">
        <f t="shared" si="2"/>
        <v/>
      </c>
      <c r="AO10" s="4" t="str">
        <f t="shared" si="2"/>
        <v/>
      </c>
      <c r="AP10" s="4" t="str">
        <f t="shared" si="2"/>
        <v/>
      </c>
      <c r="AQ10" s="4" t="str">
        <f t="shared" si="2"/>
        <v/>
      </c>
      <c r="AR10" s="4" t="str">
        <f t="shared" si="2"/>
        <v/>
      </c>
      <c r="AS10" s="4" t="str">
        <f t="shared" si="2"/>
        <v/>
      </c>
      <c r="AT10" s="4" t="str">
        <f t="shared" si="2"/>
        <v/>
      </c>
      <c r="AU10" s="4" t="str">
        <f t="shared" si="2"/>
        <v/>
      </c>
      <c r="AV10" s="4" t="str">
        <f t="shared" si="2"/>
        <v/>
      </c>
      <c r="AW10" s="4" t="str">
        <f t="shared" si="2"/>
        <v/>
      </c>
      <c r="AX10" s="4" t="str">
        <f t="shared" si="2"/>
        <v/>
      </c>
      <c r="AY10" s="4" t="str">
        <f t="shared" si="2"/>
        <v/>
      </c>
      <c r="AZ10" s="4" t="str">
        <f t="shared" si="2"/>
        <v/>
      </c>
      <c r="BB10" s="4"/>
      <c r="BC10" s="4"/>
      <c r="BD10" s="4"/>
      <c r="BE10" s="4"/>
      <c r="BF10" s="4"/>
      <c r="BG10" s="4"/>
      <c r="BH10" s="4" t="str">
        <f t="shared" ref="BH10:BW25" si="3">IF(N10=0,"","*")</f>
        <v/>
      </c>
      <c r="BI10" s="4" t="str">
        <f t="shared" si="3"/>
        <v/>
      </c>
      <c r="BJ10" s="4" t="str">
        <f t="shared" si="3"/>
        <v/>
      </c>
      <c r="BK10" s="4" t="str">
        <f t="shared" si="3"/>
        <v/>
      </c>
      <c r="BL10" s="4" t="str">
        <f t="shared" si="3"/>
        <v/>
      </c>
      <c r="BM10" s="4" t="str">
        <f t="shared" si="3"/>
        <v/>
      </c>
      <c r="BN10" s="4" t="str">
        <f t="shared" si="3"/>
        <v/>
      </c>
      <c r="BO10" s="4" t="str">
        <f t="shared" si="3"/>
        <v/>
      </c>
      <c r="BP10" s="4" t="str">
        <f t="shared" si="3"/>
        <v/>
      </c>
      <c r="BQ10" s="4" t="str">
        <f t="shared" si="3"/>
        <v/>
      </c>
      <c r="BR10" s="4" t="str">
        <f t="shared" si="3"/>
        <v/>
      </c>
      <c r="BS10" s="4" t="str">
        <f t="shared" si="3"/>
        <v/>
      </c>
      <c r="BT10" s="4" t="str">
        <f t="shared" si="3"/>
        <v/>
      </c>
      <c r="BU10" s="4" t="str">
        <f t="shared" si="3"/>
        <v/>
      </c>
      <c r="BV10" s="4" t="str">
        <f t="shared" si="3"/>
        <v/>
      </c>
      <c r="BW10" s="4" t="str">
        <f t="shared" si="3"/>
        <v/>
      </c>
    </row>
    <row r="11" spans="1:75" hidden="1" x14ac:dyDescent="0.35">
      <c r="A11">
        <v>2</v>
      </c>
      <c r="B11" s="4"/>
      <c r="C11" s="4"/>
      <c r="D11" s="4"/>
      <c r="E11" s="6">
        <f t="shared" ref="E11:E34" si="4">_xlfn.XLOOKUP($C$2,$R$9:$AC$9,R11:AC11)</f>
        <v>0</v>
      </c>
      <c r="F11" s="4"/>
      <c r="G11" s="4"/>
      <c r="H11" s="5"/>
      <c r="I11" s="5"/>
      <c r="J11" s="5"/>
      <c r="K11" s="5"/>
      <c r="L11" s="5"/>
      <c r="M11" s="5"/>
      <c r="N11" s="5"/>
      <c r="O11" s="5"/>
      <c r="P11" s="5"/>
      <c r="Q11" s="5"/>
      <c r="R11" s="5"/>
      <c r="S11" s="5"/>
      <c r="T11" s="5"/>
      <c r="U11" s="5"/>
      <c r="V11" s="5"/>
      <c r="W11" s="5"/>
      <c r="X11" s="5"/>
      <c r="Y11" s="5"/>
      <c r="Z11" s="5"/>
      <c r="AA11" s="5"/>
      <c r="AB11" s="78"/>
      <c r="AC11" s="5"/>
      <c r="AE11" s="4"/>
      <c r="AF11" s="4"/>
      <c r="AG11" s="4"/>
      <c r="AH11" s="4"/>
      <c r="AI11" s="4"/>
      <c r="AJ11" s="4" t="str">
        <f t="shared" ref="AJ11:AY16" si="5">IF(M11=0,"","*")</f>
        <v/>
      </c>
      <c r="AK11" s="4" t="str">
        <f t="shared" si="5"/>
        <v/>
      </c>
      <c r="AL11" s="4" t="str">
        <f t="shared" si="5"/>
        <v/>
      </c>
      <c r="AM11" s="4" t="str">
        <f t="shared" si="2"/>
        <v/>
      </c>
      <c r="AN11" s="4" t="str">
        <f t="shared" si="2"/>
        <v/>
      </c>
      <c r="AO11" s="4" t="str">
        <f t="shared" si="2"/>
        <v/>
      </c>
      <c r="AP11" s="4" t="str">
        <f t="shared" si="2"/>
        <v/>
      </c>
      <c r="AQ11" s="4" t="str">
        <f t="shared" si="2"/>
        <v/>
      </c>
      <c r="AR11" s="4" t="str">
        <f t="shared" si="2"/>
        <v/>
      </c>
      <c r="AS11" s="4" t="str">
        <f t="shared" si="2"/>
        <v/>
      </c>
      <c r="AT11" s="4" t="str">
        <f t="shared" si="2"/>
        <v/>
      </c>
      <c r="AU11" s="4" t="str">
        <f t="shared" si="2"/>
        <v/>
      </c>
      <c r="AV11" s="4" t="str">
        <f t="shared" si="2"/>
        <v/>
      </c>
      <c r="AW11" s="4" t="str">
        <f t="shared" si="2"/>
        <v/>
      </c>
      <c r="AX11" s="4" t="str">
        <f t="shared" si="5"/>
        <v/>
      </c>
      <c r="AY11" s="4" t="str">
        <f t="shared" si="5"/>
        <v/>
      </c>
      <c r="AZ11" s="4" t="str">
        <f t="shared" si="2"/>
        <v/>
      </c>
      <c r="BB11" s="4"/>
      <c r="BC11" s="4"/>
      <c r="BD11" s="4"/>
      <c r="BE11" s="4"/>
      <c r="BF11" s="4"/>
      <c r="BG11" s="4" t="str">
        <f t="shared" ref="BG11:BV26" si="6">IF(M11=0,"","*")</f>
        <v/>
      </c>
      <c r="BH11" s="4" t="str">
        <f t="shared" si="6"/>
        <v/>
      </c>
      <c r="BI11" s="4" t="str">
        <f t="shared" si="6"/>
        <v/>
      </c>
      <c r="BJ11" s="4" t="str">
        <f t="shared" si="3"/>
        <v/>
      </c>
      <c r="BK11" s="4" t="str">
        <f t="shared" si="3"/>
        <v/>
      </c>
      <c r="BL11" s="4" t="str">
        <f t="shared" si="3"/>
        <v/>
      </c>
      <c r="BM11" s="4" t="str">
        <f t="shared" si="3"/>
        <v/>
      </c>
      <c r="BN11" s="4" t="str">
        <f t="shared" si="3"/>
        <v/>
      </c>
      <c r="BO11" s="4" t="str">
        <f t="shared" si="3"/>
        <v/>
      </c>
      <c r="BP11" s="4" t="str">
        <f t="shared" si="3"/>
        <v/>
      </c>
      <c r="BQ11" s="4" t="str">
        <f t="shared" si="3"/>
        <v/>
      </c>
      <c r="BR11" s="4" t="str">
        <f t="shared" si="3"/>
        <v/>
      </c>
      <c r="BS11" s="4" t="str">
        <f t="shared" si="3"/>
        <v/>
      </c>
      <c r="BT11" s="4" t="str">
        <f t="shared" si="3"/>
        <v/>
      </c>
      <c r="BU11" s="4" t="str">
        <f t="shared" si="6"/>
        <v/>
      </c>
      <c r="BV11" s="4" t="str">
        <f t="shared" si="6"/>
        <v/>
      </c>
      <c r="BW11" s="4" t="str">
        <f t="shared" si="3"/>
        <v/>
      </c>
    </row>
    <row r="12" spans="1:75" hidden="1" x14ac:dyDescent="0.35">
      <c r="A12">
        <v>3</v>
      </c>
      <c r="B12" s="4"/>
      <c r="C12" s="4"/>
      <c r="D12" s="4"/>
      <c r="E12" s="6">
        <f t="shared" si="4"/>
        <v>0</v>
      </c>
      <c r="F12" s="4"/>
      <c r="G12" s="4"/>
      <c r="H12" s="5"/>
      <c r="I12" s="5"/>
      <c r="J12" s="5"/>
      <c r="K12" s="5"/>
      <c r="L12" s="5"/>
      <c r="M12" s="5"/>
      <c r="N12" s="5"/>
      <c r="O12" s="5"/>
      <c r="P12" s="5"/>
      <c r="Q12" s="5"/>
      <c r="R12" s="5"/>
      <c r="S12" s="5"/>
      <c r="T12" s="5"/>
      <c r="U12" s="5"/>
      <c r="V12" s="5"/>
      <c r="W12" s="5"/>
      <c r="X12" s="5"/>
      <c r="Y12" s="5"/>
      <c r="Z12" s="5"/>
      <c r="AA12" s="5"/>
      <c r="AB12" s="5"/>
      <c r="AC12" s="5"/>
      <c r="AE12" s="4"/>
      <c r="AF12" s="4"/>
      <c r="AG12" s="4"/>
      <c r="AH12" s="4"/>
      <c r="AI12" s="4"/>
      <c r="AJ12" s="4" t="str">
        <f t="shared" si="5"/>
        <v/>
      </c>
      <c r="AK12" s="4" t="str">
        <f t="shared" si="5"/>
        <v/>
      </c>
      <c r="AL12" s="4" t="str">
        <f t="shared" si="5"/>
        <v/>
      </c>
      <c r="AM12" s="4" t="str">
        <f t="shared" si="2"/>
        <v/>
      </c>
      <c r="AN12" s="4" t="str">
        <f t="shared" si="2"/>
        <v/>
      </c>
      <c r="AO12" s="4" t="str">
        <f t="shared" si="2"/>
        <v/>
      </c>
      <c r="AP12" s="4" t="str">
        <f t="shared" si="2"/>
        <v/>
      </c>
      <c r="AQ12" s="4" t="str">
        <f t="shared" si="2"/>
        <v/>
      </c>
      <c r="AR12" s="4" t="str">
        <f t="shared" si="2"/>
        <v/>
      </c>
      <c r="AS12" s="4" t="str">
        <f t="shared" si="2"/>
        <v/>
      </c>
      <c r="AT12" s="4" t="str">
        <f t="shared" si="2"/>
        <v/>
      </c>
      <c r="AU12" s="4" t="str">
        <f t="shared" si="2"/>
        <v/>
      </c>
      <c r="AV12" s="4" t="str">
        <f t="shared" si="2"/>
        <v/>
      </c>
      <c r="AW12" s="4" t="str">
        <f t="shared" si="2"/>
        <v/>
      </c>
      <c r="AX12" s="4" t="str">
        <f t="shared" si="5"/>
        <v/>
      </c>
      <c r="AY12" s="4" t="str">
        <f t="shared" si="5"/>
        <v/>
      </c>
      <c r="AZ12" s="4" t="str">
        <f t="shared" si="2"/>
        <v/>
      </c>
      <c r="BB12" s="4"/>
      <c r="BC12" s="4"/>
      <c r="BD12" s="4"/>
      <c r="BE12" s="4"/>
      <c r="BF12" s="4"/>
      <c r="BG12" s="4" t="str">
        <f t="shared" si="6"/>
        <v/>
      </c>
      <c r="BH12" s="4" t="str">
        <f t="shared" si="6"/>
        <v/>
      </c>
      <c r="BI12" s="4" t="str">
        <f t="shared" si="6"/>
        <v/>
      </c>
      <c r="BJ12" s="4" t="str">
        <f t="shared" si="3"/>
        <v/>
      </c>
      <c r="BK12" s="4" t="str">
        <f t="shared" si="3"/>
        <v/>
      </c>
      <c r="BL12" s="4" t="str">
        <f t="shared" si="3"/>
        <v/>
      </c>
      <c r="BM12" s="4" t="str">
        <f t="shared" si="3"/>
        <v/>
      </c>
      <c r="BN12" s="4" t="str">
        <f t="shared" si="3"/>
        <v/>
      </c>
      <c r="BO12" s="4" t="str">
        <f t="shared" si="3"/>
        <v/>
      </c>
      <c r="BP12" s="4" t="str">
        <f t="shared" si="3"/>
        <v/>
      </c>
      <c r="BQ12" s="4" t="str">
        <f t="shared" si="3"/>
        <v/>
      </c>
      <c r="BR12" s="4" t="str">
        <f t="shared" si="3"/>
        <v/>
      </c>
      <c r="BS12" s="4" t="str">
        <f t="shared" si="3"/>
        <v/>
      </c>
      <c r="BT12" s="4" t="str">
        <f t="shared" si="3"/>
        <v/>
      </c>
      <c r="BU12" s="4" t="str">
        <f t="shared" si="6"/>
        <v/>
      </c>
      <c r="BV12" s="4" t="str">
        <f t="shared" si="6"/>
        <v/>
      </c>
      <c r="BW12" s="4" t="str">
        <f t="shared" si="3"/>
        <v/>
      </c>
    </row>
    <row r="13" spans="1:75" hidden="1" x14ac:dyDescent="0.35">
      <c r="A13">
        <v>4</v>
      </c>
      <c r="B13" s="4"/>
      <c r="C13" s="4"/>
      <c r="D13" s="4"/>
      <c r="E13" s="6">
        <f t="shared" si="4"/>
        <v>0</v>
      </c>
      <c r="F13" s="4"/>
      <c r="G13" s="4"/>
      <c r="H13" s="5"/>
      <c r="I13" s="5"/>
      <c r="J13" s="5"/>
      <c r="K13" s="5"/>
      <c r="L13" s="5"/>
      <c r="M13" s="5"/>
      <c r="N13" s="5"/>
      <c r="O13" s="5"/>
      <c r="P13" s="5"/>
      <c r="Q13" s="5"/>
      <c r="R13" s="5"/>
      <c r="S13" s="5"/>
      <c r="T13" s="5"/>
      <c r="U13" s="5"/>
      <c r="V13" s="5"/>
      <c r="W13" s="5"/>
      <c r="X13" s="5"/>
      <c r="Y13" s="5"/>
      <c r="Z13" s="5"/>
      <c r="AA13" s="5"/>
      <c r="AB13" s="5"/>
      <c r="AC13" s="5"/>
      <c r="AE13" s="4"/>
      <c r="AF13" s="4"/>
      <c r="AG13" s="4"/>
      <c r="AH13" s="4"/>
      <c r="AI13" s="4"/>
      <c r="AJ13" s="4" t="str">
        <f t="shared" si="5"/>
        <v/>
      </c>
      <c r="AK13" s="4" t="str">
        <f t="shared" si="5"/>
        <v/>
      </c>
      <c r="AL13" s="4" t="str">
        <f t="shared" si="5"/>
        <v/>
      </c>
      <c r="AM13" s="4" t="str">
        <f t="shared" si="2"/>
        <v/>
      </c>
      <c r="AN13" s="4" t="str">
        <f t="shared" si="2"/>
        <v/>
      </c>
      <c r="AO13" s="4" t="str">
        <f t="shared" si="2"/>
        <v/>
      </c>
      <c r="AP13" s="4" t="str">
        <f t="shared" si="2"/>
        <v/>
      </c>
      <c r="AQ13" s="4" t="str">
        <f t="shared" si="2"/>
        <v/>
      </c>
      <c r="AR13" s="4" t="str">
        <f t="shared" si="2"/>
        <v/>
      </c>
      <c r="AS13" s="4" t="str">
        <f t="shared" si="2"/>
        <v/>
      </c>
      <c r="AT13" s="4" t="str">
        <f t="shared" si="2"/>
        <v/>
      </c>
      <c r="AU13" s="4" t="str">
        <f t="shared" si="2"/>
        <v/>
      </c>
      <c r="AV13" s="4" t="str">
        <f t="shared" si="2"/>
        <v/>
      </c>
      <c r="AW13" s="4" t="str">
        <f t="shared" si="2"/>
        <v/>
      </c>
      <c r="AX13" s="4" t="str">
        <f t="shared" si="5"/>
        <v/>
      </c>
      <c r="AY13" s="4" t="str">
        <f t="shared" si="5"/>
        <v/>
      </c>
      <c r="AZ13" s="4" t="str">
        <f t="shared" si="2"/>
        <v/>
      </c>
      <c r="BB13" s="4"/>
      <c r="BC13" s="4"/>
      <c r="BD13" s="4"/>
      <c r="BE13" s="4"/>
      <c r="BF13" s="4"/>
      <c r="BG13" s="4" t="str">
        <f t="shared" si="6"/>
        <v/>
      </c>
      <c r="BH13" s="4" t="str">
        <f t="shared" si="6"/>
        <v/>
      </c>
      <c r="BI13" s="4" t="str">
        <f t="shared" si="6"/>
        <v/>
      </c>
      <c r="BJ13" s="4" t="str">
        <f t="shared" si="3"/>
        <v/>
      </c>
      <c r="BK13" s="4" t="str">
        <f t="shared" si="3"/>
        <v/>
      </c>
      <c r="BL13" s="4" t="str">
        <f t="shared" si="3"/>
        <v/>
      </c>
      <c r="BM13" s="4" t="str">
        <f t="shared" si="3"/>
        <v/>
      </c>
      <c r="BN13" s="4" t="str">
        <f t="shared" si="3"/>
        <v/>
      </c>
      <c r="BO13" s="4" t="str">
        <f t="shared" si="3"/>
        <v/>
      </c>
      <c r="BP13" s="4" t="str">
        <f t="shared" si="3"/>
        <v/>
      </c>
      <c r="BQ13" s="4" t="str">
        <f t="shared" si="3"/>
        <v/>
      </c>
      <c r="BR13" s="4" t="str">
        <f t="shared" si="3"/>
        <v/>
      </c>
      <c r="BS13" s="4" t="str">
        <f t="shared" si="3"/>
        <v/>
      </c>
      <c r="BT13" s="4" t="str">
        <f t="shared" si="3"/>
        <v/>
      </c>
      <c r="BU13" s="4" t="str">
        <f t="shared" si="6"/>
        <v/>
      </c>
      <c r="BV13" s="4" t="str">
        <f t="shared" si="6"/>
        <v/>
      </c>
      <c r="BW13" s="4" t="str">
        <f t="shared" si="3"/>
        <v/>
      </c>
    </row>
    <row r="14" spans="1:75" hidden="1" x14ac:dyDescent="0.35">
      <c r="A14">
        <v>5</v>
      </c>
      <c r="B14" s="4"/>
      <c r="C14" s="4"/>
      <c r="D14" s="4"/>
      <c r="E14" s="6">
        <f t="shared" si="4"/>
        <v>0</v>
      </c>
      <c r="F14" s="4"/>
      <c r="G14" s="4"/>
      <c r="H14" s="5"/>
      <c r="I14" s="5"/>
      <c r="J14" s="5"/>
      <c r="K14" s="5"/>
      <c r="L14" s="5"/>
      <c r="M14" s="5"/>
      <c r="N14" s="5"/>
      <c r="O14" s="5"/>
      <c r="P14" s="5"/>
      <c r="Q14" s="5"/>
      <c r="R14" s="5"/>
      <c r="S14" s="5"/>
      <c r="T14" s="5"/>
      <c r="U14" s="5"/>
      <c r="V14" s="5"/>
      <c r="W14" s="5"/>
      <c r="X14" s="5"/>
      <c r="Y14" s="5"/>
      <c r="Z14" s="5"/>
      <c r="AA14" s="5"/>
      <c r="AB14" s="5"/>
      <c r="AC14" s="5"/>
      <c r="AE14" s="4"/>
      <c r="AF14" s="4"/>
      <c r="AG14" s="4"/>
      <c r="AH14" s="4"/>
      <c r="AI14" s="4"/>
      <c r="AJ14" s="4" t="str">
        <f t="shared" si="5"/>
        <v/>
      </c>
      <c r="AK14" s="4" t="str">
        <f t="shared" si="5"/>
        <v/>
      </c>
      <c r="AL14" s="4" t="str">
        <f t="shared" si="5"/>
        <v/>
      </c>
      <c r="AM14" s="4" t="str">
        <f t="shared" si="5"/>
        <v/>
      </c>
      <c r="AN14" s="4" t="str">
        <f t="shared" si="5"/>
        <v/>
      </c>
      <c r="AO14" s="4" t="str">
        <f t="shared" si="5"/>
        <v/>
      </c>
      <c r="AP14" s="4" t="str">
        <f t="shared" si="5"/>
        <v/>
      </c>
      <c r="AQ14" s="4" t="str">
        <f t="shared" si="5"/>
        <v/>
      </c>
      <c r="AR14" s="4" t="str">
        <f t="shared" si="5"/>
        <v/>
      </c>
      <c r="AS14" s="4" t="str">
        <f t="shared" si="5"/>
        <v/>
      </c>
      <c r="AT14" s="4" t="str">
        <f t="shared" si="5"/>
        <v/>
      </c>
      <c r="AU14" s="4" t="str">
        <f t="shared" si="5"/>
        <v/>
      </c>
      <c r="AV14" s="4" t="str">
        <f t="shared" si="5"/>
        <v/>
      </c>
      <c r="AW14" s="4" t="str">
        <f t="shared" si="5"/>
        <v/>
      </c>
      <c r="AX14" s="4" t="str">
        <f t="shared" si="5"/>
        <v/>
      </c>
      <c r="AY14" s="4" t="str">
        <f t="shared" si="5"/>
        <v/>
      </c>
      <c r="AZ14" s="4" t="str">
        <f t="shared" si="2"/>
        <v/>
      </c>
      <c r="BB14" s="4"/>
      <c r="BC14" s="4"/>
      <c r="BD14" s="4"/>
      <c r="BE14" s="4"/>
      <c r="BF14" s="4"/>
      <c r="BG14" s="4" t="str">
        <f t="shared" si="6"/>
        <v/>
      </c>
      <c r="BH14" s="4" t="str">
        <f t="shared" si="6"/>
        <v/>
      </c>
      <c r="BI14" s="4" t="str">
        <f t="shared" si="6"/>
        <v/>
      </c>
      <c r="BJ14" s="4" t="str">
        <f t="shared" si="6"/>
        <v/>
      </c>
      <c r="BK14" s="4" t="str">
        <f t="shared" si="6"/>
        <v/>
      </c>
      <c r="BL14" s="4" t="str">
        <f t="shared" si="6"/>
        <v/>
      </c>
      <c r="BM14" s="4" t="str">
        <f t="shared" si="6"/>
        <v/>
      </c>
      <c r="BN14" s="4" t="str">
        <f t="shared" si="6"/>
        <v/>
      </c>
      <c r="BO14" s="4" t="str">
        <f t="shared" si="6"/>
        <v/>
      </c>
      <c r="BP14" s="4" t="str">
        <f t="shared" si="6"/>
        <v/>
      </c>
      <c r="BQ14" s="4" t="str">
        <f t="shared" si="6"/>
        <v/>
      </c>
      <c r="BR14" s="4" t="str">
        <f t="shared" si="6"/>
        <v/>
      </c>
      <c r="BS14" s="4" t="str">
        <f t="shared" si="6"/>
        <v/>
      </c>
      <c r="BT14" s="4" t="str">
        <f t="shared" si="6"/>
        <v/>
      </c>
      <c r="BU14" s="4" t="str">
        <f t="shared" si="6"/>
        <v/>
      </c>
      <c r="BV14" s="4" t="str">
        <f t="shared" si="6"/>
        <v/>
      </c>
      <c r="BW14" s="4" t="str">
        <f t="shared" si="3"/>
        <v/>
      </c>
    </row>
    <row r="15" spans="1:75" hidden="1" x14ac:dyDescent="0.35">
      <c r="A15">
        <v>6</v>
      </c>
      <c r="B15" s="4"/>
      <c r="C15" s="4"/>
      <c r="D15" s="4"/>
      <c r="E15" s="6">
        <f t="shared" si="4"/>
        <v>0</v>
      </c>
      <c r="F15" s="4"/>
      <c r="G15" s="4"/>
      <c r="H15" s="5"/>
      <c r="I15" s="5"/>
      <c r="J15" s="5"/>
      <c r="K15" s="5"/>
      <c r="L15" s="5"/>
      <c r="M15" s="5"/>
      <c r="N15" s="5"/>
      <c r="O15" s="5"/>
      <c r="P15" s="5"/>
      <c r="Q15" s="5"/>
      <c r="R15" s="5"/>
      <c r="S15" s="5"/>
      <c r="T15" s="5"/>
      <c r="U15" s="5"/>
      <c r="V15" s="5"/>
      <c r="W15" s="5"/>
      <c r="X15" s="5"/>
      <c r="Y15" s="5"/>
      <c r="Z15" s="5"/>
      <c r="AA15" s="5"/>
      <c r="AB15" s="5"/>
      <c r="AC15" s="5"/>
      <c r="AE15" s="4"/>
      <c r="AF15" s="4"/>
      <c r="AG15" s="4"/>
      <c r="AH15" s="4"/>
      <c r="AI15" s="4"/>
      <c r="AJ15" s="4" t="str">
        <f t="shared" si="5"/>
        <v/>
      </c>
      <c r="AK15" s="4" t="str">
        <f t="shared" si="5"/>
        <v/>
      </c>
      <c r="AL15" s="4" t="str">
        <f t="shared" si="5"/>
        <v/>
      </c>
      <c r="AM15" s="4" t="str">
        <f t="shared" si="5"/>
        <v/>
      </c>
      <c r="AN15" s="4" t="str">
        <f t="shared" si="5"/>
        <v/>
      </c>
      <c r="AO15" s="4" t="str">
        <f t="shared" si="5"/>
        <v/>
      </c>
      <c r="AP15" s="4" t="str">
        <f t="shared" si="5"/>
        <v/>
      </c>
      <c r="AQ15" s="4" t="str">
        <f t="shared" si="5"/>
        <v/>
      </c>
      <c r="AR15" s="4" t="str">
        <f t="shared" si="5"/>
        <v/>
      </c>
      <c r="AS15" s="4" t="str">
        <f t="shared" si="5"/>
        <v/>
      </c>
      <c r="AT15" s="4" t="str">
        <f t="shared" si="5"/>
        <v/>
      </c>
      <c r="AU15" s="4" t="str">
        <f t="shared" si="5"/>
        <v/>
      </c>
      <c r="AV15" s="4" t="str">
        <f t="shared" si="5"/>
        <v/>
      </c>
      <c r="AW15" s="4" t="str">
        <f t="shared" si="5"/>
        <v/>
      </c>
      <c r="AX15" s="4" t="str">
        <f t="shared" si="5"/>
        <v/>
      </c>
      <c r="AY15" s="4" t="str">
        <f t="shared" si="5"/>
        <v/>
      </c>
      <c r="AZ15" s="4" t="str">
        <f t="shared" si="2"/>
        <v/>
      </c>
      <c r="BB15" s="4"/>
      <c r="BC15" s="4"/>
      <c r="BD15" s="4"/>
      <c r="BE15" s="4"/>
      <c r="BF15" s="4"/>
      <c r="BG15" s="4" t="str">
        <f t="shared" si="6"/>
        <v/>
      </c>
      <c r="BH15" s="4" t="str">
        <f t="shared" si="6"/>
        <v/>
      </c>
      <c r="BI15" s="4" t="str">
        <f t="shared" si="6"/>
        <v/>
      </c>
      <c r="BJ15" s="4" t="str">
        <f t="shared" si="6"/>
        <v/>
      </c>
      <c r="BK15" s="4" t="str">
        <f t="shared" si="6"/>
        <v/>
      </c>
      <c r="BL15" s="4" t="str">
        <f t="shared" si="6"/>
        <v/>
      </c>
      <c r="BM15" s="4" t="str">
        <f t="shared" si="6"/>
        <v/>
      </c>
      <c r="BN15" s="4" t="str">
        <f t="shared" si="6"/>
        <v/>
      </c>
      <c r="BO15" s="4" t="str">
        <f t="shared" si="6"/>
        <v/>
      </c>
      <c r="BP15" s="4" t="str">
        <f t="shared" si="6"/>
        <v/>
      </c>
      <c r="BQ15" s="4" t="str">
        <f t="shared" si="6"/>
        <v/>
      </c>
      <c r="BR15" s="4" t="str">
        <f t="shared" si="6"/>
        <v/>
      </c>
      <c r="BS15" s="4" t="str">
        <f t="shared" si="6"/>
        <v/>
      </c>
      <c r="BT15" s="4" t="str">
        <f t="shared" si="6"/>
        <v/>
      </c>
      <c r="BU15" s="4" t="str">
        <f t="shared" si="6"/>
        <v/>
      </c>
      <c r="BV15" s="4" t="str">
        <f t="shared" si="6"/>
        <v/>
      </c>
      <c r="BW15" s="4" t="str">
        <f t="shared" si="3"/>
        <v/>
      </c>
    </row>
    <row r="16" spans="1:75" hidden="1" x14ac:dyDescent="0.35">
      <c r="A16">
        <v>7</v>
      </c>
      <c r="B16" s="4"/>
      <c r="C16" s="4"/>
      <c r="D16" s="4"/>
      <c r="E16" s="6">
        <f t="shared" si="4"/>
        <v>0</v>
      </c>
      <c r="F16" s="4"/>
      <c r="G16" s="4"/>
      <c r="H16" s="5"/>
      <c r="I16" s="5"/>
      <c r="J16" s="5"/>
      <c r="K16" s="5"/>
      <c r="L16" s="5"/>
      <c r="M16" s="5"/>
      <c r="N16" s="5"/>
      <c r="O16" s="5"/>
      <c r="P16" s="5"/>
      <c r="Q16" s="5"/>
      <c r="R16" s="5"/>
      <c r="S16" s="5"/>
      <c r="T16" s="5"/>
      <c r="U16" s="5"/>
      <c r="V16" s="5"/>
      <c r="W16" s="5"/>
      <c r="X16" s="5"/>
      <c r="Y16" s="5"/>
      <c r="Z16" s="5"/>
      <c r="AA16" s="5"/>
      <c r="AB16" s="5"/>
      <c r="AC16" s="5"/>
      <c r="AE16" s="4"/>
      <c r="AF16" s="4"/>
      <c r="AG16" s="4"/>
      <c r="AH16" s="4"/>
      <c r="AI16" s="4"/>
      <c r="AJ16" s="4" t="str">
        <f t="shared" si="5"/>
        <v/>
      </c>
      <c r="AK16" s="4" t="str">
        <f t="shared" si="5"/>
        <v/>
      </c>
      <c r="AL16" s="4" t="str">
        <f t="shared" si="5"/>
        <v/>
      </c>
      <c r="AM16" s="4" t="str">
        <f t="shared" si="5"/>
        <v/>
      </c>
      <c r="AN16" s="4" t="str">
        <f t="shared" si="5"/>
        <v/>
      </c>
      <c r="AO16" s="4" t="str">
        <f t="shared" si="5"/>
        <v/>
      </c>
      <c r="AP16" s="4" t="str">
        <f t="shared" si="5"/>
        <v/>
      </c>
      <c r="AQ16" s="4" t="str">
        <f t="shared" si="5"/>
        <v/>
      </c>
      <c r="AR16" s="4" t="str">
        <f t="shared" si="5"/>
        <v/>
      </c>
      <c r="AS16" s="4" t="str">
        <f t="shared" si="5"/>
        <v/>
      </c>
      <c r="AT16" s="4" t="str">
        <f t="shared" si="5"/>
        <v/>
      </c>
      <c r="AU16" s="4" t="str">
        <f t="shared" si="5"/>
        <v/>
      </c>
      <c r="AV16" s="4" t="str">
        <f t="shared" si="5"/>
        <v/>
      </c>
      <c r="AW16" s="4" t="str">
        <f t="shared" si="5"/>
        <v/>
      </c>
      <c r="AX16" s="4" t="str">
        <f t="shared" si="5"/>
        <v/>
      </c>
      <c r="AY16" s="4" t="str">
        <f t="shared" si="5"/>
        <v/>
      </c>
      <c r="AZ16" s="4" t="str">
        <f t="shared" si="2"/>
        <v/>
      </c>
      <c r="BB16" s="4"/>
      <c r="BC16" s="4"/>
      <c r="BD16" s="4"/>
      <c r="BE16" s="4"/>
      <c r="BF16" s="4"/>
      <c r="BG16" s="4" t="str">
        <f t="shared" si="6"/>
        <v/>
      </c>
      <c r="BH16" s="4" t="str">
        <f t="shared" si="6"/>
        <v/>
      </c>
      <c r="BI16" s="4" t="str">
        <f t="shared" si="6"/>
        <v/>
      </c>
      <c r="BJ16" s="4" t="str">
        <f t="shared" si="6"/>
        <v/>
      </c>
      <c r="BK16" s="4" t="str">
        <f t="shared" si="6"/>
        <v/>
      </c>
      <c r="BL16" s="4" t="str">
        <f t="shared" si="6"/>
        <v/>
      </c>
      <c r="BM16" s="4" t="str">
        <f t="shared" si="6"/>
        <v/>
      </c>
      <c r="BN16" s="4" t="str">
        <f t="shared" si="6"/>
        <v/>
      </c>
      <c r="BO16" s="4" t="str">
        <f t="shared" si="6"/>
        <v/>
      </c>
      <c r="BP16" s="4" t="str">
        <f t="shared" si="6"/>
        <v/>
      </c>
      <c r="BQ16" s="4" t="str">
        <f t="shared" si="6"/>
        <v/>
      </c>
      <c r="BR16" s="4" t="str">
        <f t="shared" si="6"/>
        <v/>
      </c>
      <c r="BS16" s="4" t="str">
        <f t="shared" si="6"/>
        <v/>
      </c>
      <c r="BT16" s="4" t="str">
        <f t="shared" si="6"/>
        <v/>
      </c>
      <c r="BU16" s="4" t="str">
        <f t="shared" si="6"/>
        <v/>
      </c>
      <c r="BV16" s="4" t="str">
        <f t="shared" si="6"/>
        <v/>
      </c>
      <c r="BW16" s="4" t="str">
        <f t="shared" si="3"/>
        <v/>
      </c>
    </row>
    <row r="17" spans="1:75" hidden="1" x14ac:dyDescent="0.35">
      <c r="A17">
        <v>8</v>
      </c>
      <c r="B17" s="4"/>
      <c r="C17" s="4"/>
      <c r="D17" s="4"/>
      <c r="E17" s="6">
        <f t="shared" si="4"/>
        <v>0</v>
      </c>
      <c r="F17" s="4"/>
      <c r="G17" s="4"/>
      <c r="H17" s="5"/>
      <c r="I17" s="5"/>
      <c r="J17" s="5"/>
      <c r="K17" s="5"/>
      <c r="L17" s="5"/>
      <c r="M17" s="5"/>
      <c r="N17" s="5"/>
      <c r="O17" s="5"/>
      <c r="P17" s="5"/>
      <c r="Q17" s="5"/>
      <c r="R17" s="5"/>
      <c r="S17" s="5"/>
      <c r="T17" s="5"/>
      <c r="U17" s="5"/>
      <c r="V17" s="5"/>
      <c r="W17" s="5"/>
      <c r="X17" s="5"/>
      <c r="Y17" s="5"/>
      <c r="Z17" s="5"/>
      <c r="AA17" s="5"/>
      <c r="AB17" s="5"/>
      <c r="AC17" s="5"/>
      <c r="AE17" s="4"/>
      <c r="AF17" s="4"/>
      <c r="AG17" s="4"/>
      <c r="AH17" s="4"/>
      <c r="AI17" s="4"/>
      <c r="AJ17" s="4"/>
      <c r="AK17" s="4"/>
      <c r="AL17" s="4"/>
      <c r="AM17" s="4"/>
      <c r="AN17" s="4"/>
      <c r="AO17" s="4"/>
      <c r="AP17" s="4"/>
      <c r="AQ17" s="4"/>
      <c r="AR17" s="4"/>
      <c r="AS17" s="4"/>
      <c r="AT17" s="4"/>
      <c r="AU17" s="4"/>
      <c r="AV17" s="4"/>
      <c r="AW17" s="4"/>
      <c r="AX17" s="4"/>
      <c r="AY17" s="4"/>
      <c r="AZ17" s="4"/>
      <c r="BB17" s="4"/>
      <c r="BC17" s="4"/>
      <c r="BD17" s="4"/>
      <c r="BE17" s="4"/>
      <c r="BF17" s="4"/>
      <c r="BG17" s="4" t="str">
        <f t="shared" si="6"/>
        <v/>
      </c>
      <c r="BH17" s="4" t="str">
        <f t="shared" si="6"/>
        <v/>
      </c>
      <c r="BI17" s="4" t="str">
        <f t="shared" si="6"/>
        <v/>
      </c>
      <c r="BJ17" s="4" t="str">
        <f t="shared" si="6"/>
        <v/>
      </c>
      <c r="BK17" s="4" t="str">
        <f t="shared" si="6"/>
        <v/>
      </c>
      <c r="BL17" s="4" t="str">
        <f t="shared" si="6"/>
        <v/>
      </c>
      <c r="BM17" s="4" t="str">
        <f t="shared" si="6"/>
        <v/>
      </c>
      <c r="BN17" s="4" t="str">
        <f t="shared" si="6"/>
        <v/>
      </c>
      <c r="BO17" s="4" t="str">
        <f t="shared" si="6"/>
        <v/>
      </c>
      <c r="BP17" s="4" t="str">
        <f t="shared" si="6"/>
        <v/>
      </c>
      <c r="BQ17" s="4" t="str">
        <f t="shared" si="6"/>
        <v/>
      </c>
      <c r="BR17" s="4" t="str">
        <f t="shared" si="6"/>
        <v/>
      </c>
      <c r="BS17" s="4" t="str">
        <f t="shared" si="6"/>
        <v/>
      </c>
      <c r="BT17" s="4" t="str">
        <f t="shared" si="6"/>
        <v/>
      </c>
      <c r="BU17" s="4" t="str">
        <f t="shared" si="6"/>
        <v/>
      </c>
      <c r="BV17" s="4" t="str">
        <f t="shared" si="6"/>
        <v/>
      </c>
      <c r="BW17" s="4" t="str">
        <f t="shared" si="3"/>
        <v/>
      </c>
    </row>
    <row r="18" spans="1:75" hidden="1" x14ac:dyDescent="0.35">
      <c r="A18">
        <v>9</v>
      </c>
      <c r="B18" s="4"/>
      <c r="C18" s="4"/>
      <c r="D18" s="4"/>
      <c r="E18" s="6">
        <f t="shared" si="4"/>
        <v>0</v>
      </c>
      <c r="F18" s="4"/>
      <c r="G18" s="4"/>
      <c r="H18" s="5"/>
      <c r="I18" s="5"/>
      <c r="J18" s="5"/>
      <c r="K18" s="5"/>
      <c r="L18" s="5"/>
      <c r="M18" s="5"/>
      <c r="N18" s="5"/>
      <c r="O18" s="5"/>
      <c r="P18" s="5"/>
      <c r="Q18" s="5"/>
      <c r="R18" s="5"/>
      <c r="S18" s="5"/>
      <c r="T18" s="5"/>
      <c r="U18" s="5"/>
      <c r="V18" s="5"/>
      <c r="W18" s="5"/>
      <c r="X18" s="5"/>
      <c r="Y18" s="5"/>
      <c r="Z18" s="5"/>
      <c r="AA18" s="5"/>
      <c r="AB18" s="5"/>
      <c r="AC18" s="5"/>
      <c r="AE18" s="4"/>
      <c r="AF18" s="4"/>
      <c r="AG18" s="4"/>
      <c r="AH18" s="4"/>
      <c r="AI18" s="4"/>
      <c r="AJ18" s="4"/>
      <c r="AK18" s="4"/>
      <c r="AL18" s="4"/>
      <c r="AM18" s="4"/>
      <c r="AN18" s="4"/>
      <c r="AO18" s="4"/>
      <c r="AP18" s="4"/>
      <c r="AQ18" s="4"/>
      <c r="AR18" s="4"/>
      <c r="AS18" s="4"/>
      <c r="AT18" s="4"/>
      <c r="AU18" s="4"/>
      <c r="AV18" s="4"/>
      <c r="AW18" s="4"/>
      <c r="AX18" s="4"/>
      <c r="AY18" s="4"/>
      <c r="AZ18" s="4"/>
      <c r="BB18" s="4"/>
      <c r="BC18" s="4"/>
      <c r="BD18" s="4"/>
      <c r="BE18" s="4"/>
      <c r="BF18" s="4"/>
      <c r="BG18" s="4" t="str">
        <f t="shared" si="6"/>
        <v/>
      </c>
      <c r="BH18" s="4" t="str">
        <f t="shared" si="6"/>
        <v/>
      </c>
      <c r="BI18" s="4" t="str">
        <f t="shared" si="6"/>
        <v/>
      </c>
      <c r="BJ18" s="4" t="str">
        <f t="shared" si="6"/>
        <v/>
      </c>
      <c r="BK18" s="4" t="str">
        <f t="shared" si="6"/>
        <v/>
      </c>
      <c r="BL18" s="4" t="str">
        <f t="shared" si="6"/>
        <v/>
      </c>
      <c r="BM18" s="4" t="str">
        <f t="shared" si="6"/>
        <v/>
      </c>
      <c r="BN18" s="4" t="str">
        <f t="shared" si="6"/>
        <v/>
      </c>
      <c r="BO18" s="4" t="str">
        <f t="shared" si="6"/>
        <v/>
      </c>
      <c r="BP18" s="4" t="str">
        <f t="shared" si="6"/>
        <v/>
      </c>
      <c r="BQ18" s="4" t="str">
        <f t="shared" si="6"/>
        <v/>
      </c>
      <c r="BR18" s="4" t="str">
        <f t="shared" si="6"/>
        <v/>
      </c>
      <c r="BS18" s="4" t="str">
        <f t="shared" si="6"/>
        <v/>
      </c>
      <c r="BT18" s="4" t="str">
        <f t="shared" si="6"/>
        <v/>
      </c>
      <c r="BU18" s="4" t="str">
        <f t="shared" si="6"/>
        <v/>
      </c>
      <c r="BV18" s="4" t="str">
        <f t="shared" si="6"/>
        <v/>
      </c>
      <c r="BW18" s="4" t="str">
        <f t="shared" si="3"/>
        <v/>
      </c>
    </row>
    <row r="19" spans="1:75" ht="17" hidden="1" customHeight="1" x14ac:dyDescent="0.35">
      <c r="A19">
        <v>10</v>
      </c>
      <c r="B19" s="4"/>
      <c r="C19" s="4"/>
      <c r="D19" s="4"/>
      <c r="E19" s="6">
        <f t="shared" si="4"/>
        <v>0</v>
      </c>
      <c r="F19" s="4"/>
      <c r="G19" s="4"/>
      <c r="H19" s="5"/>
      <c r="I19" s="5"/>
      <c r="J19" s="5"/>
      <c r="K19" s="5"/>
      <c r="L19" s="5"/>
      <c r="M19" s="5"/>
      <c r="N19" s="5"/>
      <c r="O19" s="5"/>
      <c r="P19" s="5"/>
      <c r="Q19" s="5"/>
      <c r="R19" s="5"/>
      <c r="S19" s="5"/>
      <c r="T19" s="5"/>
      <c r="U19" s="5"/>
      <c r="V19" s="5"/>
      <c r="W19" s="5"/>
      <c r="X19" s="5"/>
      <c r="Y19" s="5"/>
      <c r="Z19" s="5"/>
      <c r="AA19" s="5"/>
      <c r="AB19" s="5"/>
      <c r="AC19" s="5"/>
      <c r="AE19" s="4"/>
      <c r="AF19" s="4"/>
      <c r="AG19" s="4"/>
      <c r="AH19" s="4"/>
      <c r="AI19" s="4"/>
      <c r="AJ19" s="4"/>
      <c r="AK19" s="4"/>
      <c r="AL19" s="4"/>
      <c r="AM19" s="4"/>
      <c r="AN19" s="4"/>
      <c r="AO19" s="4" t="str">
        <f t="shared" ref="AO19:AZ27" si="7">IF(R19=0,"","*")</f>
        <v/>
      </c>
      <c r="AP19" s="4" t="str">
        <f t="shared" si="7"/>
        <v/>
      </c>
      <c r="AQ19" s="4" t="str">
        <f t="shared" si="7"/>
        <v/>
      </c>
      <c r="AR19" s="4" t="str">
        <f t="shared" si="7"/>
        <v/>
      </c>
      <c r="AS19" s="4" t="str">
        <f t="shared" si="7"/>
        <v/>
      </c>
      <c r="AT19" s="4" t="str">
        <f t="shared" si="7"/>
        <v/>
      </c>
      <c r="AU19" s="4" t="str">
        <f t="shared" si="7"/>
        <v/>
      </c>
      <c r="AV19" s="4" t="str">
        <f t="shared" si="7"/>
        <v/>
      </c>
      <c r="AW19" s="4" t="str">
        <f t="shared" si="7"/>
        <v/>
      </c>
      <c r="AX19" s="4" t="str">
        <f t="shared" si="7"/>
        <v/>
      </c>
      <c r="AY19" s="4" t="str">
        <f t="shared" si="7"/>
        <v/>
      </c>
      <c r="AZ19" s="4" t="str">
        <f t="shared" si="7"/>
        <v/>
      </c>
      <c r="BB19" s="4"/>
      <c r="BC19" s="4"/>
      <c r="BD19" s="4"/>
      <c r="BE19" s="4"/>
      <c r="BF19" s="4"/>
      <c r="BG19" s="4" t="str">
        <f t="shared" si="6"/>
        <v/>
      </c>
      <c r="BH19" s="4" t="str">
        <f t="shared" si="6"/>
        <v/>
      </c>
      <c r="BI19" s="4" t="str">
        <f t="shared" si="6"/>
        <v/>
      </c>
      <c r="BJ19" s="4" t="str">
        <f t="shared" si="6"/>
        <v/>
      </c>
      <c r="BK19" s="4" t="str">
        <f t="shared" si="6"/>
        <v/>
      </c>
      <c r="BL19" s="4" t="str">
        <f t="shared" si="3"/>
        <v/>
      </c>
      <c r="BM19" s="4" t="str">
        <f t="shared" si="3"/>
        <v/>
      </c>
      <c r="BN19" s="4" t="str">
        <f t="shared" si="3"/>
        <v/>
      </c>
      <c r="BO19" s="4" t="str">
        <f t="shared" si="3"/>
        <v/>
      </c>
      <c r="BP19" s="4" t="str">
        <f t="shared" si="3"/>
        <v/>
      </c>
      <c r="BQ19" s="4" t="str">
        <f t="shared" si="3"/>
        <v/>
      </c>
      <c r="BR19" s="4" t="str">
        <f t="shared" si="3"/>
        <v/>
      </c>
      <c r="BS19" s="4" t="str">
        <f t="shared" si="3"/>
        <v/>
      </c>
      <c r="BT19" s="4" t="str">
        <f t="shared" si="3"/>
        <v/>
      </c>
      <c r="BU19" s="4" t="str">
        <f t="shared" si="3"/>
        <v/>
      </c>
      <c r="BV19" s="4" t="str">
        <f t="shared" si="3"/>
        <v/>
      </c>
      <c r="BW19" s="4" t="str">
        <f t="shared" si="3"/>
        <v/>
      </c>
    </row>
    <row r="20" spans="1:75" ht="17" hidden="1" customHeight="1" x14ac:dyDescent="0.35">
      <c r="A20">
        <v>11</v>
      </c>
      <c r="B20" s="4"/>
      <c r="C20" s="4"/>
      <c r="D20" s="4"/>
      <c r="E20" s="6">
        <f t="shared" si="4"/>
        <v>0</v>
      </c>
      <c r="F20" s="4"/>
      <c r="G20" s="4"/>
      <c r="H20" s="5"/>
      <c r="I20" s="5"/>
      <c r="J20" s="5"/>
      <c r="K20" s="5"/>
      <c r="L20" s="5"/>
      <c r="M20" s="5"/>
      <c r="N20" s="5"/>
      <c r="O20" s="5"/>
      <c r="P20" s="5"/>
      <c r="Q20" s="5"/>
      <c r="R20" s="5"/>
      <c r="S20" s="5"/>
      <c r="T20" s="5"/>
      <c r="U20" s="5"/>
      <c r="V20" s="5"/>
      <c r="W20" s="5"/>
      <c r="X20" s="5"/>
      <c r="Y20" s="5"/>
      <c r="Z20" s="5"/>
      <c r="AA20" s="5"/>
      <c r="AB20" s="5"/>
      <c r="AC20" s="5"/>
      <c r="AE20" s="4"/>
      <c r="AF20" s="4"/>
      <c r="AG20" s="4"/>
      <c r="AH20" s="4"/>
      <c r="AI20" s="4"/>
      <c r="AJ20" s="4"/>
      <c r="AK20" s="4"/>
      <c r="AL20" s="4"/>
      <c r="AM20" s="4"/>
      <c r="AN20" s="4"/>
      <c r="AO20" s="4" t="str">
        <f t="shared" si="7"/>
        <v/>
      </c>
      <c r="AP20" s="4" t="str">
        <f t="shared" si="7"/>
        <v/>
      </c>
      <c r="AQ20" s="4" t="str">
        <f t="shared" si="7"/>
        <v/>
      </c>
      <c r="AR20" s="4" t="str">
        <f t="shared" si="7"/>
        <v/>
      </c>
      <c r="AS20" s="4" t="str">
        <f t="shared" si="7"/>
        <v/>
      </c>
      <c r="AT20" s="4" t="str">
        <f t="shared" si="7"/>
        <v/>
      </c>
      <c r="AU20" s="4" t="str">
        <f t="shared" si="7"/>
        <v/>
      </c>
      <c r="AV20" s="4" t="str">
        <f t="shared" si="7"/>
        <v/>
      </c>
      <c r="AW20" s="4" t="str">
        <f t="shared" si="7"/>
        <v/>
      </c>
      <c r="AX20" s="4" t="str">
        <f t="shared" si="7"/>
        <v/>
      </c>
      <c r="AY20" s="4" t="str">
        <f t="shared" si="7"/>
        <v/>
      </c>
      <c r="AZ20" s="4" t="str">
        <f t="shared" si="7"/>
        <v/>
      </c>
      <c r="BB20" s="4"/>
      <c r="BC20" s="4"/>
      <c r="BD20" s="4"/>
      <c r="BE20" s="4"/>
      <c r="BF20" s="4"/>
      <c r="BG20" s="4" t="str">
        <f t="shared" si="6"/>
        <v/>
      </c>
      <c r="BH20" s="4" t="str">
        <f t="shared" si="6"/>
        <v/>
      </c>
      <c r="BI20" s="4" t="str">
        <f t="shared" si="6"/>
        <v/>
      </c>
      <c r="BJ20" s="4" t="str">
        <f t="shared" si="6"/>
        <v/>
      </c>
      <c r="BK20" s="4" t="str">
        <f t="shared" si="6"/>
        <v/>
      </c>
      <c r="BL20" s="4" t="str">
        <f t="shared" si="3"/>
        <v/>
      </c>
      <c r="BM20" s="4" t="str">
        <f t="shared" si="3"/>
        <v/>
      </c>
      <c r="BN20" s="4" t="str">
        <f t="shared" si="3"/>
        <v/>
      </c>
      <c r="BO20" s="4" t="str">
        <f t="shared" si="3"/>
        <v/>
      </c>
      <c r="BP20" s="4" t="str">
        <f t="shared" si="3"/>
        <v/>
      </c>
      <c r="BQ20" s="4" t="str">
        <f t="shared" si="3"/>
        <v/>
      </c>
      <c r="BR20" s="4" t="str">
        <f t="shared" si="3"/>
        <v/>
      </c>
      <c r="BS20" s="4" t="str">
        <f t="shared" si="3"/>
        <v/>
      </c>
      <c r="BT20" s="4" t="str">
        <f t="shared" si="3"/>
        <v/>
      </c>
      <c r="BU20" s="4" t="str">
        <f t="shared" si="3"/>
        <v/>
      </c>
      <c r="BV20" s="4" t="str">
        <f t="shared" si="3"/>
        <v/>
      </c>
      <c r="BW20" s="4" t="str">
        <f t="shared" si="3"/>
        <v/>
      </c>
    </row>
    <row r="21" spans="1:75" ht="17" hidden="1" customHeight="1" x14ac:dyDescent="0.35">
      <c r="A21">
        <v>12</v>
      </c>
      <c r="B21" s="4"/>
      <c r="C21" s="4"/>
      <c r="D21" s="4"/>
      <c r="E21" s="6">
        <f t="shared" si="4"/>
        <v>0</v>
      </c>
      <c r="F21" s="4"/>
      <c r="G21" s="4"/>
      <c r="H21" s="5"/>
      <c r="I21" s="5"/>
      <c r="J21" s="5"/>
      <c r="K21" s="5"/>
      <c r="L21" s="5"/>
      <c r="M21" s="5"/>
      <c r="N21" s="5"/>
      <c r="O21" s="5"/>
      <c r="P21" s="5"/>
      <c r="Q21" s="5"/>
      <c r="R21" s="5"/>
      <c r="S21" s="5"/>
      <c r="T21" s="5"/>
      <c r="U21" s="5"/>
      <c r="V21" s="5"/>
      <c r="W21" s="5"/>
      <c r="X21" s="5"/>
      <c r="Y21" s="5"/>
      <c r="Z21" s="5"/>
      <c r="AA21" s="5"/>
      <c r="AB21" s="5"/>
      <c r="AC21" s="5"/>
      <c r="AE21" s="4"/>
      <c r="AF21" s="4"/>
      <c r="AG21" s="4"/>
      <c r="AH21" s="4"/>
      <c r="AI21" s="4"/>
      <c r="AJ21" s="4"/>
      <c r="AK21" s="4"/>
      <c r="AL21" s="4"/>
      <c r="AM21" s="4"/>
      <c r="AN21" s="4"/>
      <c r="AO21" s="4" t="str">
        <f t="shared" si="7"/>
        <v/>
      </c>
      <c r="AP21" s="4" t="str">
        <f t="shared" si="7"/>
        <v/>
      </c>
      <c r="AQ21" s="4" t="str">
        <f t="shared" si="7"/>
        <v/>
      </c>
      <c r="AR21" s="4" t="str">
        <f t="shared" si="7"/>
        <v/>
      </c>
      <c r="AS21" s="4" t="str">
        <f t="shared" si="7"/>
        <v/>
      </c>
      <c r="AT21" s="4" t="str">
        <f t="shared" si="7"/>
        <v/>
      </c>
      <c r="AU21" s="4" t="str">
        <f t="shared" si="7"/>
        <v/>
      </c>
      <c r="AV21" s="4" t="str">
        <f t="shared" si="7"/>
        <v/>
      </c>
      <c r="AW21" s="4" t="str">
        <f t="shared" si="7"/>
        <v/>
      </c>
      <c r="AX21" s="4" t="str">
        <f t="shared" si="7"/>
        <v/>
      </c>
      <c r="AY21" s="4" t="str">
        <f t="shared" si="7"/>
        <v/>
      </c>
      <c r="AZ21" s="4" t="str">
        <f t="shared" si="7"/>
        <v/>
      </c>
      <c r="BB21" s="4"/>
      <c r="BC21" s="4"/>
      <c r="BD21" s="4"/>
      <c r="BE21" s="4"/>
      <c r="BF21" s="4"/>
      <c r="BG21" s="4" t="str">
        <f t="shared" si="6"/>
        <v/>
      </c>
      <c r="BH21" s="4" t="str">
        <f t="shared" si="6"/>
        <v/>
      </c>
      <c r="BI21" s="4" t="str">
        <f t="shared" si="6"/>
        <v/>
      </c>
      <c r="BJ21" s="4" t="str">
        <f t="shared" si="6"/>
        <v/>
      </c>
      <c r="BK21" s="4" t="str">
        <f t="shared" si="6"/>
        <v/>
      </c>
      <c r="BL21" s="4" t="str">
        <f t="shared" si="3"/>
        <v/>
      </c>
      <c r="BM21" s="4" t="str">
        <f t="shared" si="3"/>
        <v/>
      </c>
      <c r="BN21" s="4" t="str">
        <f t="shared" si="3"/>
        <v/>
      </c>
      <c r="BO21" s="4" t="str">
        <f t="shared" si="3"/>
        <v/>
      </c>
      <c r="BP21" s="4" t="str">
        <f t="shared" si="3"/>
        <v/>
      </c>
      <c r="BQ21" s="4" t="str">
        <f t="shared" si="3"/>
        <v/>
      </c>
      <c r="BR21" s="4" t="str">
        <f t="shared" si="3"/>
        <v/>
      </c>
      <c r="BS21" s="4" t="str">
        <f t="shared" si="3"/>
        <v/>
      </c>
      <c r="BT21" s="4" t="str">
        <f t="shared" si="3"/>
        <v/>
      </c>
      <c r="BU21" s="4" t="str">
        <f t="shared" si="3"/>
        <v/>
      </c>
      <c r="BV21" s="4" t="str">
        <f t="shared" si="3"/>
        <v/>
      </c>
      <c r="BW21" s="4" t="str">
        <f t="shared" si="3"/>
        <v/>
      </c>
    </row>
    <row r="22" spans="1:75" ht="17" hidden="1" customHeight="1" x14ac:dyDescent="0.35">
      <c r="A22">
        <v>13</v>
      </c>
      <c r="B22" s="4"/>
      <c r="C22" s="4"/>
      <c r="D22" s="4"/>
      <c r="E22" s="6">
        <f t="shared" si="4"/>
        <v>0</v>
      </c>
      <c r="F22" s="4"/>
      <c r="G22" s="4"/>
      <c r="H22" s="5"/>
      <c r="I22" s="5"/>
      <c r="J22" s="5"/>
      <c r="K22" s="5"/>
      <c r="L22" s="5"/>
      <c r="M22" s="5"/>
      <c r="N22" s="5"/>
      <c r="O22" s="5"/>
      <c r="P22" s="5"/>
      <c r="Q22" s="5"/>
      <c r="R22" s="5"/>
      <c r="S22" s="5"/>
      <c r="T22" s="5"/>
      <c r="U22" s="5"/>
      <c r="V22" s="5"/>
      <c r="W22" s="5"/>
      <c r="X22" s="5"/>
      <c r="Y22" s="5"/>
      <c r="Z22" s="5"/>
      <c r="AA22" s="5"/>
      <c r="AB22" s="5"/>
      <c r="AC22" s="5"/>
      <c r="AE22" s="4"/>
      <c r="AF22" s="4"/>
      <c r="AG22" s="4"/>
      <c r="AH22" s="4"/>
      <c r="AI22" s="4"/>
      <c r="AJ22" s="4"/>
      <c r="AK22" s="4"/>
      <c r="AL22" s="4"/>
      <c r="AM22" s="4"/>
      <c r="AN22" s="4"/>
      <c r="AO22" s="4" t="str">
        <f t="shared" si="7"/>
        <v/>
      </c>
      <c r="AP22" s="4" t="str">
        <f t="shared" si="7"/>
        <v/>
      </c>
      <c r="AQ22" s="4" t="str">
        <f t="shared" si="7"/>
        <v/>
      </c>
      <c r="AR22" s="4" t="str">
        <f t="shared" si="7"/>
        <v/>
      </c>
      <c r="AS22" s="4" t="str">
        <f t="shared" si="7"/>
        <v/>
      </c>
      <c r="AT22" s="4" t="str">
        <f t="shared" si="7"/>
        <v/>
      </c>
      <c r="AU22" s="4" t="str">
        <f t="shared" si="7"/>
        <v/>
      </c>
      <c r="AV22" s="4" t="str">
        <f t="shared" si="7"/>
        <v/>
      </c>
      <c r="AW22" s="4" t="str">
        <f t="shared" si="7"/>
        <v/>
      </c>
      <c r="AX22" s="4" t="str">
        <f t="shared" si="7"/>
        <v/>
      </c>
      <c r="AY22" s="4" t="str">
        <f t="shared" si="7"/>
        <v/>
      </c>
      <c r="AZ22" s="4" t="str">
        <f t="shared" si="7"/>
        <v/>
      </c>
      <c r="BB22" s="4"/>
      <c r="BC22" s="4"/>
      <c r="BD22" s="4"/>
      <c r="BE22" s="4"/>
      <c r="BF22" s="4"/>
      <c r="BG22" s="4" t="str">
        <f t="shared" si="6"/>
        <v/>
      </c>
      <c r="BH22" s="4" t="str">
        <f t="shared" si="6"/>
        <v/>
      </c>
      <c r="BI22" s="4" t="str">
        <f t="shared" si="6"/>
        <v/>
      </c>
      <c r="BJ22" s="4" t="str">
        <f t="shared" si="6"/>
        <v/>
      </c>
      <c r="BK22" s="4" t="str">
        <f t="shared" si="6"/>
        <v/>
      </c>
      <c r="BL22" s="4" t="str">
        <f t="shared" si="3"/>
        <v/>
      </c>
      <c r="BM22" s="4" t="str">
        <f t="shared" si="3"/>
        <v/>
      </c>
      <c r="BN22" s="4" t="str">
        <f t="shared" si="3"/>
        <v/>
      </c>
      <c r="BO22" s="4" t="str">
        <f t="shared" si="3"/>
        <v/>
      </c>
      <c r="BP22" s="4" t="str">
        <f t="shared" si="3"/>
        <v/>
      </c>
      <c r="BQ22" s="4" t="str">
        <f t="shared" si="3"/>
        <v/>
      </c>
      <c r="BR22" s="4" t="str">
        <f t="shared" si="3"/>
        <v/>
      </c>
      <c r="BS22" s="4" t="str">
        <f t="shared" si="3"/>
        <v/>
      </c>
      <c r="BT22" s="4" t="str">
        <f t="shared" si="3"/>
        <v/>
      </c>
      <c r="BU22" s="4" t="str">
        <f t="shared" si="3"/>
        <v/>
      </c>
      <c r="BV22" s="4" t="str">
        <f t="shared" si="3"/>
        <v/>
      </c>
      <c r="BW22" s="4" t="str">
        <f t="shared" si="3"/>
        <v/>
      </c>
    </row>
    <row r="23" spans="1:75" ht="17" hidden="1" customHeight="1" x14ac:dyDescent="0.35">
      <c r="A23">
        <v>14</v>
      </c>
      <c r="B23" s="4"/>
      <c r="C23" s="4"/>
      <c r="D23" s="4"/>
      <c r="E23" s="6">
        <f t="shared" si="4"/>
        <v>0</v>
      </c>
      <c r="F23" s="4"/>
      <c r="G23" s="4"/>
      <c r="H23" s="5"/>
      <c r="I23" s="5"/>
      <c r="J23" s="5"/>
      <c r="K23" s="5"/>
      <c r="L23" s="5"/>
      <c r="M23" s="5"/>
      <c r="N23" s="5"/>
      <c r="O23" s="5"/>
      <c r="P23" s="5"/>
      <c r="Q23" s="5"/>
      <c r="R23" s="5"/>
      <c r="S23" s="5"/>
      <c r="T23" s="5"/>
      <c r="U23" s="5"/>
      <c r="V23" s="5"/>
      <c r="W23" s="5"/>
      <c r="X23" s="5"/>
      <c r="Y23" s="5"/>
      <c r="Z23" s="5"/>
      <c r="AA23" s="5"/>
      <c r="AB23" s="5"/>
      <c r="AC23" s="5"/>
      <c r="AE23" s="4"/>
      <c r="AF23" s="4"/>
      <c r="AG23" s="4"/>
      <c r="AH23" s="4"/>
      <c r="AI23" s="4"/>
      <c r="AJ23" s="4"/>
      <c r="AK23" s="4"/>
      <c r="AL23" s="4"/>
      <c r="AM23" s="4"/>
      <c r="AN23" s="4"/>
      <c r="AO23" s="4" t="str">
        <f t="shared" si="7"/>
        <v/>
      </c>
      <c r="AP23" s="4" t="str">
        <f t="shared" si="7"/>
        <v/>
      </c>
      <c r="AQ23" s="4" t="str">
        <f t="shared" si="7"/>
        <v/>
      </c>
      <c r="AR23" s="4" t="str">
        <f t="shared" si="7"/>
        <v/>
      </c>
      <c r="AS23" s="4" t="str">
        <f t="shared" si="7"/>
        <v/>
      </c>
      <c r="AT23" s="4" t="str">
        <f t="shared" si="7"/>
        <v/>
      </c>
      <c r="AU23" s="4" t="str">
        <f t="shared" si="7"/>
        <v/>
      </c>
      <c r="AV23" s="4" t="str">
        <f t="shared" si="7"/>
        <v/>
      </c>
      <c r="AW23" s="4" t="str">
        <f t="shared" si="7"/>
        <v/>
      </c>
      <c r="AX23" s="4" t="str">
        <f t="shared" si="7"/>
        <v/>
      </c>
      <c r="AY23" s="4" t="str">
        <f t="shared" si="7"/>
        <v/>
      </c>
      <c r="AZ23" s="4" t="str">
        <f t="shared" si="7"/>
        <v/>
      </c>
      <c r="BB23" s="4"/>
      <c r="BC23" s="4"/>
      <c r="BD23" s="4"/>
      <c r="BE23" s="4"/>
      <c r="BF23" s="4"/>
      <c r="BG23" s="4" t="str">
        <f t="shared" si="6"/>
        <v/>
      </c>
      <c r="BH23" s="4" t="str">
        <f t="shared" si="6"/>
        <v/>
      </c>
      <c r="BI23" s="4" t="str">
        <f t="shared" si="6"/>
        <v/>
      </c>
      <c r="BJ23" s="4" t="str">
        <f t="shared" si="6"/>
        <v/>
      </c>
      <c r="BK23" s="4" t="str">
        <f t="shared" si="6"/>
        <v/>
      </c>
      <c r="BL23" s="4" t="str">
        <f t="shared" si="3"/>
        <v/>
      </c>
      <c r="BM23" s="4" t="str">
        <f t="shared" si="3"/>
        <v/>
      </c>
      <c r="BN23" s="4" t="str">
        <f t="shared" si="3"/>
        <v/>
      </c>
      <c r="BO23" s="4" t="str">
        <f t="shared" si="3"/>
        <v/>
      </c>
      <c r="BP23" s="4" t="str">
        <f t="shared" si="3"/>
        <v/>
      </c>
      <c r="BQ23" s="4" t="str">
        <f t="shared" si="3"/>
        <v/>
      </c>
      <c r="BR23" s="4" t="str">
        <f t="shared" si="3"/>
        <v/>
      </c>
      <c r="BS23" s="4" t="str">
        <f t="shared" si="3"/>
        <v/>
      </c>
      <c r="BT23" s="4" t="str">
        <f t="shared" si="3"/>
        <v/>
      </c>
      <c r="BU23" s="4" t="str">
        <f t="shared" si="3"/>
        <v/>
      </c>
      <c r="BV23" s="4" t="str">
        <f t="shared" si="3"/>
        <v/>
      </c>
      <c r="BW23" s="4" t="str">
        <f t="shared" si="3"/>
        <v/>
      </c>
    </row>
    <row r="24" spans="1:75" ht="17" hidden="1" customHeight="1" x14ac:dyDescent="0.35">
      <c r="A24">
        <v>15</v>
      </c>
      <c r="B24" s="4"/>
      <c r="C24" s="4"/>
      <c r="D24" s="4"/>
      <c r="E24" s="6">
        <f t="shared" si="4"/>
        <v>0</v>
      </c>
      <c r="F24" s="4"/>
      <c r="G24" s="4"/>
      <c r="H24" s="5"/>
      <c r="I24" s="5"/>
      <c r="J24" s="5"/>
      <c r="K24" s="5"/>
      <c r="L24" s="5"/>
      <c r="M24" s="5"/>
      <c r="N24" s="5"/>
      <c r="O24" s="5"/>
      <c r="P24" s="5"/>
      <c r="Q24" s="5"/>
      <c r="R24" s="5"/>
      <c r="S24" s="5"/>
      <c r="T24" s="5"/>
      <c r="U24" s="5"/>
      <c r="V24" s="5"/>
      <c r="W24" s="5"/>
      <c r="X24" s="5"/>
      <c r="Y24" s="5"/>
      <c r="Z24" s="5"/>
      <c r="AA24" s="5"/>
      <c r="AB24" s="5"/>
      <c r="AC24" s="5"/>
      <c r="AE24" s="4"/>
      <c r="AF24" s="4"/>
      <c r="AG24" s="4"/>
      <c r="AH24" s="4"/>
      <c r="AI24" s="4"/>
      <c r="AJ24" s="4"/>
      <c r="AK24" s="4"/>
      <c r="AL24" s="4"/>
      <c r="AM24" s="4"/>
      <c r="AN24" s="4"/>
      <c r="AO24" s="4" t="str">
        <f t="shared" si="7"/>
        <v/>
      </c>
      <c r="AP24" s="4" t="str">
        <f t="shared" si="7"/>
        <v/>
      </c>
      <c r="AQ24" s="4" t="str">
        <f t="shared" si="7"/>
        <v/>
      </c>
      <c r="AR24" s="4" t="str">
        <f t="shared" si="7"/>
        <v/>
      </c>
      <c r="AS24" s="4" t="str">
        <f t="shared" si="7"/>
        <v/>
      </c>
      <c r="AT24" s="4" t="str">
        <f t="shared" si="7"/>
        <v/>
      </c>
      <c r="AU24" s="4" t="str">
        <f t="shared" si="7"/>
        <v/>
      </c>
      <c r="AV24" s="4" t="str">
        <f t="shared" si="7"/>
        <v/>
      </c>
      <c r="AW24" s="4" t="str">
        <f t="shared" si="7"/>
        <v/>
      </c>
      <c r="AX24" s="4" t="str">
        <f t="shared" si="7"/>
        <v/>
      </c>
      <c r="AY24" s="4" t="str">
        <f t="shared" si="7"/>
        <v/>
      </c>
      <c r="AZ24" s="4" t="str">
        <f t="shared" si="7"/>
        <v/>
      </c>
      <c r="BB24" s="4"/>
      <c r="BC24" s="4"/>
      <c r="BD24" s="4"/>
      <c r="BE24" s="4"/>
      <c r="BF24" s="4"/>
      <c r="BG24" s="4" t="str">
        <f t="shared" si="6"/>
        <v/>
      </c>
      <c r="BH24" s="4" t="str">
        <f t="shared" si="6"/>
        <v/>
      </c>
      <c r="BI24" s="4" t="str">
        <f t="shared" si="6"/>
        <v/>
      </c>
      <c r="BJ24" s="4" t="str">
        <f t="shared" si="6"/>
        <v/>
      </c>
      <c r="BK24" s="4" t="str">
        <f t="shared" si="6"/>
        <v/>
      </c>
      <c r="BL24" s="4" t="str">
        <f t="shared" si="3"/>
        <v/>
      </c>
      <c r="BM24" s="4" t="str">
        <f t="shared" si="3"/>
        <v/>
      </c>
      <c r="BN24" s="4" t="str">
        <f t="shared" si="3"/>
        <v/>
      </c>
      <c r="BO24" s="4" t="str">
        <f t="shared" si="3"/>
        <v/>
      </c>
      <c r="BP24" s="4" t="str">
        <f t="shared" si="3"/>
        <v/>
      </c>
      <c r="BQ24" s="4" t="str">
        <f t="shared" si="3"/>
        <v/>
      </c>
      <c r="BR24" s="4" t="str">
        <f t="shared" si="3"/>
        <v/>
      </c>
      <c r="BS24" s="4" t="str">
        <f t="shared" si="3"/>
        <v/>
      </c>
      <c r="BT24" s="4" t="str">
        <f t="shared" si="3"/>
        <v/>
      </c>
      <c r="BU24" s="4" t="str">
        <f t="shared" si="3"/>
        <v/>
      </c>
      <c r="BV24" s="4" t="str">
        <f t="shared" si="3"/>
        <v/>
      </c>
      <c r="BW24" s="4" t="str">
        <f t="shared" si="3"/>
        <v/>
      </c>
    </row>
    <row r="25" spans="1:75" ht="17" hidden="1" customHeight="1" x14ac:dyDescent="0.35">
      <c r="A25">
        <v>16</v>
      </c>
      <c r="B25" s="4"/>
      <c r="C25" s="4"/>
      <c r="D25" s="4"/>
      <c r="E25" s="6">
        <f t="shared" si="4"/>
        <v>0</v>
      </c>
      <c r="F25" s="4"/>
      <c r="G25" s="4"/>
      <c r="H25" s="5"/>
      <c r="I25" s="5"/>
      <c r="J25" s="5"/>
      <c r="K25" s="5"/>
      <c r="L25" s="5"/>
      <c r="M25" s="5"/>
      <c r="N25" s="5"/>
      <c r="O25" s="5"/>
      <c r="P25" s="5"/>
      <c r="Q25" s="5"/>
      <c r="R25" s="5"/>
      <c r="S25" s="5"/>
      <c r="T25" s="5"/>
      <c r="U25" s="5"/>
      <c r="V25" s="5"/>
      <c r="W25" s="5"/>
      <c r="X25" s="5"/>
      <c r="Y25" s="5"/>
      <c r="Z25" s="5"/>
      <c r="AA25" s="5"/>
      <c r="AB25" s="5"/>
      <c r="AC25" s="5"/>
      <c r="AE25" s="4"/>
      <c r="AF25" s="4"/>
      <c r="AG25" s="4"/>
      <c r="AH25" s="4"/>
      <c r="AI25" s="4"/>
      <c r="AJ25" s="4"/>
      <c r="AK25" s="4"/>
      <c r="AL25" s="4"/>
      <c r="AM25" s="4"/>
      <c r="AN25" s="4"/>
      <c r="AO25" s="4" t="str">
        <f t="shared" si="7"/>
        <v/>
      </c>
      <c r="AP25" s="4" t="str">
        <f t="shared" si="7"/>
        <v/>
      </c>
      <c r="AQ25" s="4" t="str">
        <f t="shared" si="7"/>
        <v/>
      </c>
      <c r="AR25" s="4" t="str">
        <f t="shared" si="7"/>
        <v/>
      </c>
      <c r="AS25" s="4" t="str">
        <f t="shared" si="7"/>
        <v/>
      </c>
      <c r="AT25" s="4" t="str">
        <f t="shared" si="7"/>
        <v/>
      </c>
      <c r="AU25" s="4" t="str">
        <f t="shared" si="7"/>
        <v/>
      </c>
      <c r="AV25" s="4" t="str">
        <f t="shared" si="7"/>
        <v/>
      </c>
      <c r="AW25" s="4" t="str">
        <f t="shared" si="7"/>
        <v/>
      </c>
      <c r="AX25" s="4" t="str">
        <f t="shared" si="7"/>
        <v/>
      </c>
      <c r="AY25" s="4" t="str">
        <f t="shared" si="7"/>
        <v/>
      </c>
      <c r="AZ25" s="4" t="str">
        <f t="shared" si="7"/>
        <v/>
      </c>
      <c r="BB25" s="4"/>
      <c r="BC25" s="4"/>
      <c r="BD25" s="4"/>
      <c r="BE25" s="4"/>
      <c r="BF25" s="4"/>
      <c r="BG25" s="4" t="str">
        <f t="shared" si="6"/>
        <v/>
      </c>
      <c r="BH25" s="4" t="str">
        <f t="shared" si="6"/>
        <v/>
      </c>
      <c r="BI25" s="4" t="str">
        <f t="shared" si="6"/>
        <v/>
      </c>
      <c r="BJ25" s="4" t="str">
        <f t="shared" si="6"/>
        <v/>
      </c>
      <c r="BK25" s="4" t="str">
        <f t="shared" si="6"/>
        <v/>
      </c>
      <c r="BL25" s="4" t="str">
        <f t="shared" si="3"/>
        <v/>
      </c>
      <c r="BM25" s="4" t="str">
        <f t="shared" si="3"/>
        <v/>
      </c>
      <c r="BN25" s="4" t="str">
        <f t="shared" si="3"/>
        <v/>
      </c>
      <c r="BO25" s="4" t="str">
        <f t="shared" si="3"/>
        <v/>
      </c>
      <c r="BP25" s="4" t="str">
        <f t="shared" si="3"/>
        <v/>
      </c>
      <c r="BQ25" s="4" t="str">
        <f t="shared" si="3"/>
        <v/>
      </c>
      <c r="BR25" s="4" t="str">
        <f t="shared" si="3"/>
        <v/>
      </c>
      <c r="BS25" s="4" t="str">
        <f t="shared" si="3"/>
        <v/>
      </c>
      <c r="BT25" s="4" t="str">
        <f t="shared" si="3"/>
        <v/>
      </c>
      <c r="BU25" s="4" t="str">
        <f t="shared" si="3"/>
        <v/>
      </c>
      <c r="BV25" s="4" t="str">
        <f t="shared" si="3"/>
        <v/>
      </c>
      <c r="BW25" s="4" t="str">
        <f t="shared" si="3"/>
        <v/>
      </c>
    </row>
    <row r="26" spans="1:75" ht="17" hidden="1" customHeight="1" x14ac:dyDescent="0.35">
      <c r="A26">
        <v>17</v>
      </c>
      <c r="B26" s="4"/>
      <c r="C26" s="4"/>
      <c r="D26" s="4"/>
      <c r="E26" s="6">
        <f t="shared" si="4"/>
        <v>0</v>
      </c>
      <c r="F26" s="4"/>
      <c r="G26" s="4"/>
      <c r="H26" s="5"/>
      <c r="I26" s="5"/>
      <c r="J26" s="5"/>
      <c r="K26" s="5"/>
      <c r="L26" s="5"/>
      <c r="M26" s="5"/>
      <c r="N26" s="5"/>
      <c r="O26" s="5"/>
      <c r="P26" s="5"/>
      <c r="Q26" s="5"/>
      <c r="R26" s="5"/>
      <c r="S26" s="5"/>
      <c r="T26" s="5"/>
      <c r="U26" s="5"/>
      <c r="V26" s="5"/>
      <c r="W26" s="5"/>
      <c r="X26" s="5"/>
      <c r="Y26" s="5"/>
      <c r="Z26" s="5"/>
      <c r="AA26" s="5"/>
      <c r="AB26" s="5"/>
      <c r="AC26" s="5"/>
      <c r="AE26" s="4"/>
      <c r="AF26" s="4"/>
      <c r="AG26" s="4"/>
      <c r="AH26" s="4"/>
      <c r="AI26" s="4"/>
      <c r="AJ26" s="4"/>
      <c r="AK26" s="4"/>
      <c r="AL26" s="4"/>
      <c r="AM26" s="4"/>
      <c r="AN26" s="4"/>
      <c r="AO26" s="4" t="str">
        <f t="shared" si="7"/>
        <v/>
      </c>
      <c r="AP26" s="4" t="str">
        <f t="shared" si="7"/>
        <v/>
      </c>
      <c r="AQ26" s="4" t="str">
        <f t="shared" si="7"/>
        <v/>
      </c>
      <c r="AR26" s="4" t="str">
        <f t="shared" si="7"/>
        <v/>
      </c>
      <c r="AS26" s="4" t="str">
        <f t="shared" si="7"/>
        <v/>
      </c>
      <c r="AT26" s="4" t="str">
        <f t="shared" si="7"/>
        <v/>
      </c>
      <c r="AU26" s="4" t="str">
        <f t="shared" si="7"/>
        <v/>
      </c>
      <c r="AV26" s="4" t="str">
        <f t="shared" si="7"/>
        <v/>
      </c>
      <c r="AW26" s="4" t="str">
        <f t="shared" si="7"/>
        <v/>
      </c>
      <c r="AX26" s="4" t="str">
        <f t="shared" si="7"/>
        <v/>
      </c>
      <c r="AY26" s="4" t="str">
        <f t="shared" si="7"/>
        <v/>
      </c>
      <c r="AZ26" s="4" t="str">
        <f t="shared" si="7"/>
        <v/>
      </c>
      <c r="BB26" s="4"/>
      <c r="BC26" s="4"/>
      <c r="BD26" s="4"/>
      <c r="BE26" s="4"/>
      <c r="BF26" s="4"/>
      <c r="BG26" s="4" t="str">
        <f t="shared" si="6"/>
        <v/>
      </c>
      <c r="BH26" s="4" t="str">
        <f t="shared" si="6"/>
        <v/>
      </c>
      <c r="BI26" s="4" t="str">
        <f t="shared" si="6"/>
        <v/>
      </c>
      <c r="BJ26" s="4" t="str">
        <f t="shared" si="6"/>
        <v/>
      </c>
      <c r="BK26" s="4" t="str">
        <f t="shared" si="6"/>
        <v/>
      </c>
      <c r="BL26" s="4" t="str">
        <f t="shared" si="6"/>
        <v/>
      </c>
      <c r="BM26" s="4" t="str">
        <f t="shared" si="6"/>
        <v/>
      </c>
      <c r="BN26" s="4" t="str">
        <f t="shared" si="6"/>
        <v/>
      </c>
      <c r="BO26" s="4" t="str">
        <f t="shared" si="6"/>
        <v/>
      </c>
      <c r="BP26" s="4" t="str">
        <f t="shared" si="6"/>
        <v/>
      </c>
      <c r="BQ26" s="4" t="str">
        <f t="shared" si="6"/>
        <v/>
      </c>
      <c r="BR26" s="4" t="str">
        <f t="shared" si="6"/>
        <v/>
      </c>
      <c r="BS26" s="4" t="str">
        <f t="shared" si="6"/>
        <v/>
      </c>
      <c r="BT26" s="4" t="str">
        <f t="shared" si="6"/>
        <v/>
      </c>
      <c r="BU26" s="4" t="str">
        <f t="shared" si="6"/>
        <v/>
      </c>
      <c r="BV26" s="4" t="str">
        <f t="shared" si="6"/>
        <v/>
      </c>
      <c r="BW26" s="4" t="str">
        <f t="shared" ref="BW26:BW27" si="8">IF(AC26=0,"","*")</f>
        <v/>
      </c>
    </row>
    <row r="27" spans="1:75" ht="17" hidden="1" customHeight="1" x14ac:dyDescent="0.35">
      <c r="A27">
        <v>18</v>
      </c>
      <c r="B27" s="4"/>
      <c r="C27" s="4"/>
      <c r="D27" s="4"/>
      <c r="E27" s="6">
        <f t="shared" si="4"/>
        <v>0</v>
      </c>
      <c r="F27" s="4"/>
      <c r="G27" s="4"/>
      <c r="H27" s="5"/>
      <c r="I27" s="5"/>
      <c r="J27" s="5"/>
      <c r="K27" s="5"/>
      <c r="L27" s="5"/>
      <c r="M27" s="5"/>
      <c r="N27" s="5"/>
      <c r="O27" s="5"/>
      <c r="P27" s="5"/>
      <c r="Q27" s="5"/>
      <c r="R27" s="5"/>
      <c r="S27" s="5"/>
      <c r="T27" s="5"/>
      <c r="U27" s="5"/>
      <c r="V27" s="5"/>
      <c r="W27" s="5"/>
      <c r="X27" s="5"/>
      <c r="Y27" s="5"/>
      <c r="Z27" s="5"/>
      <c r="AA27" s="5"/>
      <c r="AB27" s="5"/>
      <c r="AC27" s="5"/>
      <c r="AE27" s="4"/>
      <c r="AF27" s="4"/>
      <c r="AG27" s="4"/>
      <c r="AH27" s="4"/>
      <c r="AI27" s="4"/>
      <c r="AJ27" s="4"/>
      <c r="AK27" s="4"/>
      <c r="AL27" s="4"/>
      <c r="AM27" s="4"/>
      <c r="AN27" s="4"/>
      <c r="AO27" s="4" t="str">
        <f t="shared" si="7"/>
        <v/>
      </c>
      <c r="AP27" s="4" t="str">
        <f t="shared" si="7"/>
        <v/>
      </c>
      <c r="AQ27" s="4" t="str">
        <f t="shared" si="7"/>
        <v/>
      </c>
      <c r="AR27" s="4" t="str">
        <f t="shared" si="7"/>
        <v/>
      </c>
      <c r="AS27" s="4" t="str">
        <f t="shared" si="7"/>
        <v/>
      </c>
      <c r="AT27" s="4" t="str">
        <f t="shared" si="7"/>
        <v/>
      </c>
      <c r="AU27" s="4" t="str">
        <f t="shared" si="7"/>
        <v/>
      </c>
      <c r="AV27" s="4" t="str">
        <f t="shared" si="7"/>
        <v/>
      </c>
      <c r="AW27" s="4" t="str">
        <f t="shared" si="7"/>
        <v/>
      </c>
      <c r="AX27" s="4" t="str">
        <f t="shared" si="7"/>
        <v/>
      </c>
      <c r="AY27" s="4" t="str">
        <f t="shared" si="7"/>
        <v/>
      </c>
      <c r="AZ27" s="4" t="str">
        <f t="shared" si="7"/>
        <v/>
      </c>
      <c r="BB27" s="4"/>
      <c r="BC27" s="4"/>
      <c r="BD27" s="4"/>
      <c r="BE27" s="4"/>
      <c r="BF27" s="4"/>
      <c r="BG27" s="4" t="str">
        <f t="shared" ref="BG27:BV27" si="9">IF(M27=0,"","*")</f>
        <v/>
      </c>
      <c r="BH27" s="4" t="str">
        <f t="shared" si="9"/>
        <v/>
      </c>
      <c r="BI27" s="4" t="str">
        <f t="shared" si="9"/>
        <v/>
      </c>
      <c r="BJ27" s="4" t="str">
        <f t="shared" si="9"/>
        <v/>
      </c>
      <c r="BK27" s="4" t="str">
        <f t="shared" si="9"/>
        <v/>
      </c>
      <c r="BL27" s="4" t="str">
        <f t="shared" si="9"/>
        <v/>
      </c>
      <c r="BM27" s="4" t="str">
        <f t="shared" si="9"/>
        <v/>
      </c>
      <c r="BN27" s="4" t="str">
        <f t="shared" si="9"/>
        <v/>
      </c>
      <c r="BO27" s="4" t="str">
        <f t="shared" si="9"/>
        <v/>
      </c>
      <c r="BP27" s="4" t="str">
        <f t="shared" si="9"/>
        <v/>
      </c>
      <c r="BQ27" s="4" t="str">
        <f t="shared" si="9"/>
        <v/>
      </c>
      <c r="BR27" s="4" t="str">
        <f t="shared" si="9"/>
        <v/>
      </c>
      <c r="BS27" s="4" t="str">
        <f t="shared" si="9"/>
        <v/>
      </c>
      <c r="BT27" s="4" t="str">
        <f t="shared" si="9"/>
        <v/>
      </c>
      <c r="BU27" s="4" t="str">
        <f t="shared" si="9"/>
        <v/>
      </c>
      <c r="BV27" s="4" t="str">
        <f t="shared" si="9"/>
        <v/>
      </c>
      <c r="BW27" s="4" t="str">
        <f t="shared" si="8"/>
        <v/>
      </c>
    </row>
    <row r="28" spans="1:75" ht="17" hidden="1" customHeight="1" x14ac:dyDescent="0.35">
      <c r="A28">
        <v>19</v>
      </c>
      <c r="B28" s="4"/>
      <c r="C28" s="4"/>
      <c r="D28" s="4"/>
      <c r="E28" s="6">
        <f t="shared" si="4"/>
        <v>0</v>
      </c>
      <c r="F28" s="4"/>
      <c r="G28" s="4"/>
      <c r="H28" s="5"/>
      <c r="I28" s="5"/>
      <c r="J28" s="5"/>
      <c r="K28" s="5"/>
      <c r="L28" s="5"/>
      <c r="M28" s="5"/>
      <c r="N28" s="5"/>
      <c r="O28" s="5"/>
      <c r="P28" s="5"/>
      <c r="Q28" s="5"/>
      <c r="R28" s="5"/>
      <c r="S28" s="5"/>
      <c r="T28" s="5"/>
      <c r="U28" s="5"/>
      <c r="V28" s="5"/>
      <c r="W28" s="5"/>
      <c r="X28" s="5"/>
      <c r="Y28" s="5"/>
      <c r="Z28" s="5"/>
      <c r="AA28" s="5"/>
      <c r="AB28" s="5"/>
      <c r="AC28" s="5"/>
      <c r="AE28" s="4"/>
      <c r="AF28" s="4"/>
      <c r="AG28" s="4"/>
      <c r="AH28" s="4"/>
      <c r="AI28" s="4"/>
      <c r="AJ28" s="4"/>
      <c r="AK28" s="4"/>
      <c r="AL28" s="4"/>
      <c r="AM28" s="4"/>
      <c r="AN28" s="4"/>
      <c r="AO28" s="4"/>
      <c r="AP28" s="4"/>
      <c r="AQ28" s="4"/>
      <c r="AR28" s="4"/>
      <c r="AS28" s="4"/>
      <c r="AT28" s="4"/>
      <c r="AU28" s="4"/>
      <c r="AV28" s="4"/>
      <c r="AW28" s="4"/>
      <c r="AX28" s="4"/>
      <c r="AY28" s="4"/>
      <c r="AZ28" s="4"/>
      <c r="BB28" s="4"/>
      <c r="BC28" s="4"/>
      <c r="BD28" s="4"/>
      <c r="BE28" s="4"/>
      <c r="BF28" s="4"/>
      <c r="BG28" s="4"/>
      <c r="BH28" s="4"/>
      <c r="BI28" s="4"/>
      <c r="BJ28" s="4"/>
      <c r="BK28" s="4"/>
      <c r="BL28" s="4"/>
      <c r="BM28" s="4"/>
      <c r="BN28" s="4"/>
      <c r="BO28" s="4"/>
      <c r="BP28" s="4"/>
      <c r="BQ28" s="4"/>
      <c r="BR28" s="4"/>
      <c r="BS28" s="4"/>
      <c r="BT28" s="4"/>
      <c r="BU28" s="4"/>
      <c r="BV28" s="4"/>
      <c r="BW28" s="4"/>
    </row>
    <row r="29" spans="1:75" ht="17" hidden="1" customHeight="1" x14ac:dyDescent="0.35">
      <c r="A29">
        <v>20</v>
      </c>
      <c r="B29" s="4"/>
      <c r="C29" s="4"/>
      <c r="D29" s="4"/>
      <c r="E29" s="6">
        <f t="shared" si="4"/>
        <v>0</v>
      </c>
      <c r="F29" s="4"/>
      <c r="G29" s="4"/>
      <c r="H29" s="5"/>
      <c r="I29" s="5"/>
      <c r="J29" s="5"/>
      <c r="K29" s="5"/>
      <c r="L29" s="5"/>
      <c r="M29" s="5"/>
      <c r="N29" s="5"/>
      <c r="O29" s="5"/>
      <c r="P29" s="5"/>
      <c r="Q29" s="5"/>
      <c r="R29" s="5"/>
      <c r="S29" s="5"/>
      <c r="T29" s="5"/>
      <c r="U29" s="5"/>
      <c r="V29" s="5"/>
      <c r="W29" s="5"/>
      <c r="X29" s="5"/>
      <c r="Y29" s="5"/>
      <c r="Z29" s="5"/>
      <c r="AA29" s="5"/>
      <c r="AB29" s="5"/>
      <c r="AC29" s="5"/>
      <c r="AE29" s="4"/>
      <c r="AF29" s="4"/>
      <c r="AG29" s="4"/>
      <c r="AH29" s="4"/>
      <c r="AI29" s="4"/>
      <c r="AJ29" s="4"/>
      <c r="AK29" s="4"/>
      <c r="AL29" s="4"/>
      <c r="AM29" s="4"/>
      <c r="AN29" s="4"/>
      <c r="AO29" s="4"/>
      <c r="AP29" s="4"/>
      <c r="AQ29" s="4"/>
      <c r="AR29" s="4"/>
      <c r="AS29" s="4"/>
      <c r="AT29" s="4"/>
      <c r="AU29" s="4"/>
      <c r="AV29" s="4"/>
      <c r="AW29" s="4"/>
      <c r="AX29" s="4"/>
      <c r="AY29" s="4"/>
      <c r="AZ29" s="4"/>
      <c r="BB29" s="4"/>
      <c r="BC29" s="4"/>
      <c r="BD29" s="4"/>
      <c r="BE29" s="4"/>
      <c r="BF29" s="4"/>
      <c r="BG29" s="4"/>
      <c r="BH29" s="4"/>
      <c r="BI29" s="4"/>
      <c r="BJ29" s="4"/>
      <c r="BK29" s="4"/>
      <c r="BL29" s="4"/>
      <c r="BM29" s="4"/>
      <c r="BN29" s="4"/>
      <c r="BO29" s="4"/>
      <c r="BP29" s="4"/>
      <c r="BQ29" s="4"/>
      <c r="BR29" s="4"/>
      <c r="BS29" s="4"/>
      <c r="BT29" s="4"/>
      <c r="BU29" s="4"/>
      <c r="BV29" s="4"/>
      <c r="BW29" s="4"/>
    </row>
    <row r="30" spans="1:75" ht="17" hidden="1" customHeight="1" x14ac:dyDescent="0.35">
      <c r="A30">
        <v>21</v>
      </c>
      <c r="B30" s="4"/>
      <c r="C30" s="4"/>
      <c r="D30" s="4"/>
      <c r="E30" s="6">
        <f t="shared" si="4"/>
        <v>0</v>
      </c>
      <c r="F30" s="4"/>
      <c r="G30" s="4"/>
      <c r="H30" s="5"/>
      <c r="I30" s="5"/>
      <c r="J30" s="5"/>
      <c r="K30" s="5"/>
      <c r="L30" s="5"/>
      <c r="M30" s="5"/>
      <c r="N30" s="5"/>
      <c r="O30" s="5"/>
      <c r="P30" s="5"/>
      <c r="Q30" s="5"/>
      <c r="R30" s="5"/>
      <c r="S30" s="5"/>
      <c r="T30" s="5"/>
      <c r="U30" s="5"/>
      <c r="V30" s="5"/>
      <c r="W30" s="5"/>
      <c r="X30" s="5"/>
      <c r="Y30" s="5"/>
      <c r="Z30" s="5"/>
      <c r="AA30" s="5"/>
      <c r="AB30" s="5"/>
      <c r="AC30" s="5"/>
      <c r="AE30" s="4"/>
      <c r="AF30" s="4"/>
      <c r="AG30" s="4"/>
      <c r="AH30" s="4"/>
      <c r="AI30" s="4"/>
      <c r="AJ30" s="4"/>
      <c r="AK30" s="4"/>
      <c r="AL30" s="4"/>
      <c r="AM30" s="4"/>
      <c r="AN30" s="4"/>
      <c r="AO30" s="4"/>
      <c r="AP30" s="4"/>
      <c r="AQ30" s="4"/>
      <c r="AR30" s="4"/>
      <c r="AS30" s="4"/>
      <c r="AT30" s="4"/>
      <c r="AU30" s="4"/>
      <c r="AV30" s="4"/>
      <c r="AW30" s="4"/>
      <c r="AX30" s="4"/>
      <c r="AY30" s="4"/>
      <c r="AZ30" s="4"/>
      <c r="BB30" s="4"/>
      <c r="BC30" s="4"/>
      <c r="BD30" s="4"/>
      <c r="BE30" s="4"/>
      <c r="BF30" s="4"/>
      <c r="BG30" s="4"/>
      <c r="BH30" s="4"/>
      <c r="BI30" s="4"/>
      <c r="BJ30" s="4"/>
      <c r="BK30" s="4"/>
      <c r="BL30" s="4"/>
      <c r="BM30" s="4"/>
      <c r="BN30" s="4"/>
      <c r="BO30" s="4"/>
      <c r="BP30" s="4"/>
      <c r="BQ30" s="4"/>
      <c r="BR30" s="4"/>
      <c r="BS30" s="4"/>
      <c r="BT30" s="4"/>
      <c r="BU30" s="4"/>
      <c r="BV30" s="4"/>
      <c r="BW30" s="4"/>
    </row>
    <row r="31" spans="1:75" ht="17" hidden="1" customHeight="1" x14ac:dyDescent="0.35">
      <c r="A31">
        <v>22</v>
      </c>
      <c r="B31" s="4"/>
      <c r="C31" s="4"/>
      <c r="D31" s="4"/>
      <c r="E31" s="6">
        <f t="shared" si="4"/>
        <v>0</v>
      </c>
      <c r="F31" s="4"/>
      <c r="G31" s="4"/>
      <c r="H31" s="5"/>
      <c r="I31" s="5"/>
      <c r="J31" s="5"/>
      <c r="K31" s="5"/>
      <c r="L31" s="5"/>
      <c r="M31" s="5"/>
      <c r="N31" s="5"/>
      <c r="O31" s="5"/>
      <c r="P31" s="5"/>
      <c r="Q31" s="5"/>
      <c r="R31" s="5"/>
      <c r="S31" s="5"/>
      <c r="T31" s="5"/>
      <c r="U31" s="5"/>
      <c r="V31" s="5"/>
      <c r="W31" s="5"/>
      <c r="X31" s="5"/>
      <c r="Y31" s="5"/>
      <c r="Z31" s="5"/>
      <c r="AA31" s="5"/>
      <c r="AB31" s="5"/>
      <c r="AC31" s="5"/>
      <c r="AE31" s="4"/>
      <c r="AF31" s="4"/>
      <c r="AG31" s="4"/>
      <c r="AH31" s="4"/>
      <c r="AI31" s="4"/>
      <c r="AJ31" s="4"/>
      <c r="AK31" s="4"/>
      <c r="AL31" s="4"/>
      <c r="AM31" s="4"/>
      <c r="AN31" s="4"/>
      <c r="AO31" s="4"/>
      <c r="AP31" s="4"/>
      <c r="AQ31" s="4"/>
      <c r="AR31" s="4"/>
      <c r="AS31" s="4"/>
      <c r="AT31" s="4"/>
      <c r="AU31" s="4"/>
      <c r="AV31" s="4"/>
      <c r="AW31" s="4"/>
      <c r="AX31" s="4"/>
      <c r="AY31" s="4"/>
      <c r="AZ31" s="4"/>
      <c r="BB31" s="4"/>
      <c r="BC31" s="4"/>
      <c r="BD31" s="4"/>
      <c r="BE31" s="4"/>
      <c r="BF31" s="4"/>
      <c r="BG31" s="4"/>
      <c r="BH31" s="4"/>
      <c r="BI31" s="4"/>
      <c r="BJ31" s="4"/>
      <c r="BK31" s="4"/>
      <c r="BL31" s="4"/>
      <c r="BM31" s="4"/>
      <c r="BN31" s="4"/>
      <c r="BO31" s="4"/>
      <c r="BP31" s="4"/>
      <c r="BQ31" s="4"/>
      <c r="BR31" s="4"/>
      <c r="BS31" s="4"/>
      <c r="BT31" s="4"/>
      <c r="BU31" s="4"/>
      <c r="BV31" s="4"/>
      <c r="BW31" s="4"/>
    </row>
    <row r="32" spans="1:75" ht="17" hidden="1" customHeight="1" x14ac:dyDescent="0.35">
      <c r="A32">
        <v>23</v>
      </c>
      <c r="B32" s="4"/>
      <c r="C32" s="4"/>
      <c r="D32" s="4"/>
      <c r="E32" s="6">
        <f t="shared" si="4"/>
        <v>0</v>
      </c>
      <c r="F32" s="4"/>
      <c r="G32" s="4"/>
      <c r="H32" s="5"/>
      <c r="I32" s="5"/>
      <c r="J32" s="5"/>
      <c r="K32" s="5"/>
      <c r="L32" s="5"/>
      <c r="M32" s="5"/>
      <c r="N32" s="5"/>
      <c r="O32" s="5"/>
      <c r="P32" s="5"/>
      <c r="Q32" s="5"/>
      <c r="R32" s="5"/>
      <c r="S32" s="5"/>
      <c r="T32" s="5"/>
      <c r="U32" s="5"/>
      <c r="V32" s="5"/>
      <c r="W32" s="5"/>
      <c r="X32" s="5"/>
      <c r="Y32" s="5"/>
      <c r="Z32" s="5"/>
      <c r="AA32" s="5"/>
      <c r="AB32" s="5"/>
      <c r="AC32" s="5"/>
      <c r="AE32" s="4"/>
      <c r="AF32" s="4"/>
      <c r="AG32" s="4"/>
      <c r="AH32" s="4"/>
      <c r="AI32" s="4"/>
      <c r="AJ32" s="4"/>
      <c r="AK32" s="4"/>
      <c r="AL32" s="4"/>
      <c r="AM32" s="4"/>
      <c r="AN32" s="4"/>
      <c r="AO32" s="4"/>
      <c r="AP32" s="4"/>
      <c r="AQ32" s="4"/>
      <c r="AR32" s="4"/>
      <c r="AS32" s="4"/>
      <c r="AT32" s="4"/>
      <c r="AU32" s="4"/>
      <c r="AV32" s="4"/>
      <c r="AW32" s="4"/>
      <c r="AX32" s="4"/>
      <c r="AY32" s="4"/>
      <c r="AZ32" s="4"/>
      <c r="BB32" s="4"/>
      <c r="BC32" s="4"/>
      <c r="BD32" s="4"/>
      <c r="BE32" s="4"/>
      <c r="BF32" s="4"/>
      <c r="BG32" s="4"/>
      <c r="BH32" s="4"/>
      <c r="BI32" s="4"/>
      <c r="BJ32" s="4"/>
      <c r="BK32" s="4"/>
      <c r="BL32" s="4"/>
      <c r="BM32" s="4"/>
      <c r="BN32" s="4"/>
      <c r="BO32" s="4"/>
      <c r="BP32" s="4"/>
      <c r="BQ32" s="4"/>
      <c r="BR32" s="4"/>
      <c r="BS32" s="4"/>
      <c r="BT32" s="4"/>
      <c r="BU32" s="4"/>
      <c r="BV32" s="4"/>
      <c r="BW32" s="4"/>
    </row>
    <row r="33" spans="1:75" ht="17" hidden="1" customHeight="1" x14ac:dyDescent="0.35">
      <c r="A33">
        <v>24</v>
      </c>
      <c r="B33" s="4"/>
      <c r="C33" s="4"/>
      <c r="D33" s="4"/>
      <c r="E33" s="6">
        <f t="shared" si="4"/>
        <v>0</v>
      </c>
      <c r="F33" s="4"/>
      <c r="G33" s="4"/>
      <c r="H33" s="5"/>
      <c r="I33" s="5"/>
      <c r="J33" s="5"/>
      <c r="K33" s="5"/>
      <c r="L33" s="5"/>
      <c r="M33" s="5"/>
      <c r="N33" s="5"/>
      <c r="O33" s="5"/>
      <c r="P33" s="5"/>
      <c r="Q33" s="5"/>
      <c r="R33" s="5"/>
      <c r="S33" s="5"/>
      <c r="T33" s="5"/>
      <c r="U33" s="5"/>
      <c r="V33" s="5"/>
      <c r="W33" s="5"/>
      <c r="X33" s="5"/>
      <c r="Y33" s="5"/>
      <c r="Z33" s="5"/>
      <c r="AA33" s="5"/>
      <c r="AB33" s="5"/>
      <c r="AC33" s="5"/>
      <c r="AE33" s="4" t="str">
        <f t="shared" ref="AE33:AT34" si="10">IF(H33=0,"","*")</f>
        <v/>
      </c>
      <c r="AF33" s="4" t="str">
        <f t="shared" si="10"/>
        <v/>
      </c>
      <c r="AG33" s="4" t="str">
        <f t="shared" si="10"/>
        <v/>
      </c>
      <c r="AH33" s="4" t="str">
        <f t="shared" si="10"/>
        <v/>
      </c>
      <c r="AI33" s="4" t="str">
        <f t="shared" si="10"/>
        <v/>
      </c>
      <c r="AJ33" s="4" t="str">
        <f t="shared" si="10"/>
        <v/>
      </c>
      <c r="AK33" s="4" t="str">
        <f t="shared" si="10"/>
        <v/>
      </c>
      <c r="AL33" s="4" t="str">
        <f t="shared" si="10"/>
        <v/>
      </c>
      <c r="AM33" s="4" t="str">
        <f t="shared" si="10"/>
        <v/>
      </c>
      <c r="AN33" s="4" t="str">
        <f t="shared" si="10"/>
        <v/>
      </c>
      <c r="AO33" s="4" t="str">
        <f t="shared" si="10"/>
        <v/>
      </c>
      <c r="AP33" s="4" t="str">
        <f t="shared" si="10"/>
        <v/>
      </c>
      <c r="AQ33" s="4" t="str">
        <f t="shared" si="10"/>
        <v/>
      </c>
      <c r="AR33" s="4" t="str">
        <f t="shared" si="10"/>
        <v/>
      </c>
      <c r="AS33" s="4" t="str">
        <f t="shared" si="10"/>
        <v/>
      </c>
      <c r="AT33" s="4" t="str">
        <f t="shared" si="10"/>
        <v/>
      </c>
      <c r="AU33" s="4" t="str">
        <f t="shared" ref="AO33:AW34" si="11">IF(X33=0,"","*")</f>
        <v/>
      </c>
      <c r="AV33" s="4" t="str">
        <f t="shared" si="11"/>
        <v/>
      </c>
      <c r="AW33" s="4" t="str">
        <f t="shared" si="11"/>
        <v/>
      </c>
      <c r="AX33" s="4"/>
      <c r="AY33" s="4" t="str">
        <f>IF(AB33=0,"","*")</f>
        <v/>
      </c>
      <c r="AZ33" s="4" t="str">
        <f t="shared" ref="AZ33:AZ34" si="12">IF(AC33=0,"","*")</f>
        <v/>
      </c>
      <c r="BB33" s="4" t="str">
        <f t="shared" ref="BB33:BQ34" si="13">IF(H33=0,"","*")</f>
        <v/>
      </c>
      <c r="BC33" s="4" t="str">
        <f t="shared" si="13"/>
        <v/>
      </c>
      <c r="BD33" s="4" t="str">
        <f t="shared" si="13"/>
        <v/>
      </c>
      <c r="BE33" s="4" t="str">
        <f t="shared" si="13"/>
        <v/>
      </c>
      <c r="BF33" s="4" t="str">
        <f t="shared" si="13"/>
        <v/>
      </c>
      <c r="BG33" s="4" t="str">
        <f t="shared" si="13"/>
        <v/>
      </c>
      <c r="BH33" s="4" t="str">
        <f t="shared" si="13"/>
        <v/>
      </c>
      <c r="BI33" s="4" t="str">
        <f t="shared" si="13"/>
        <v/>
      </c>
      <c r="BJ33" s="4" t="str">
        <f t="shared" si="13"/>
        <v/>
      </c>
      <c r="BK33" s="4" t="str">
        <f t="shared" si="13"/>
        <v/>
      </c>
      <c r="BL33" s="4" t="str">
        <f t="shared" si="13"/>
        <v/>
      </c>
      <c r="BM33" s="4" t="str">
        <f t="shared" si="13"/>
        <v/>
      </c>
      <c r="BN33" s="4" t="str">
        <f t="shared" si="13"/>
        <v/>
      </c>
      <c r="BO33" s="4" t="str">
        <f t="shared" si="13"/>
        <v/>
      </c>
      <c r="BP33" s="4" t="str">
        <f t="shared" si="13"/>
        <v/>
      </c>
      <c r="BQ33" s="4" t="str">
        <f t="shared" si="13"/>
        <v/>
      </c>
      <c r="BR33" s="4" t="str">
        <f t="shared" ref="BL33:BT34" si="14">IF(X33=0,"","*")</f>
        <v/>
      </c>
      <c r="BS33" s="4" t="str">
        <f t="shared" si="14"/>
        <v/>
      </c>
      <c r="BT33" s="4" t="str">
        <f t="shared" si="14"/>
        <v/>
      </c>
      <c r="BU33" s="4"/>
      <c r="BV33" s="4" t="str">
        <f>IF(AB33=0,"","*")</f>
        <v/>
      </c>
      <c r="BW33" s="4" t="str">
        <f t="shared" ref="BW33:BW34" si="15">IF(AC33=0,"","*")</f>
        <v/>
      </c>
    </row>
    <row r="34" spans="1:75" ht="17" hidden="1" customHeight="1" x14ac:dyDescent="0.35">
      <c r="A34">
        <v>25</v>
      </c>
      <c r="B34" s="4"/>
      <c r="C34" s="4"/>
      <c r="D34" s="4"/>
      <c r="E34" s="6">
        <f t="shared" si="4"/>
        <v>0</v>
      </c>
      <c r="F34" s="4"/>
      <c r="G34" s="4"/>
      <c r="H34" s="5"/>
      <c r="I34" s="5"/>
      <c r="J34" s="5"/>
      <c r="K34" s="5"/>
      <c r="L34" s="5"/>
      <c r="M34" s="5"/>
      <c r="N34" s="5"/>
      <c r="O34" s="5"/>
      <c r="P34" s="5"/>
      <c r="Q34" s="5"/>
      <c r="R34" s="5"/>
      <c r="S34" s="5"/>
      <c r="T34" s="5"/>
      <c r="U34" s="5"/>
      <c r="V34" s="5"/>
      <c r="W34" s="5"/>
      <c r="X34" s="5"/>
      <c r="Y34" s="5"/>
      <c r="Z34" s="5"/>
      <c r="AA34" s="5"/>
      <c r="AB34" s="5"/>
      <c r="AC34" s="5"/>
      <c r="AE34" s="4" t="str">
        <f t="shared" si="10"/>
        <v/>
      </c>
      <c r="AF34" s="4" t="str">
        <f t="shared" si="10"/>
        <v/>
      </c>
      <c r="AG34" s="4" t="str">
        <f t="shared" si="10"/>
        <v/>
      </c>
      <c r="AH34" s="4" t="str">
        <f t="shared" si="10"/>
        <v/>
      </c>
      <c r="AI34" s="4" t="str">
        <f t="shared" si="10"/>
        <v/>
      </c>
      <c r="AJ34" s="4" t="str">
        <f t="shared" si="10"/>
        <v/>
      </c>
      <c r="AK34" s="4" t="str">
        <f t="shared" si="10"/>
        <v/>
      </c>
      <c r="AL34" s="4" t="str">
        <f t="shared" si="10"/>
        <v/>
      </c>
      <c r="AM34" s="4" t="str">
        <f t="shared" si="10"/>
        <v/>
      </c>
      <c r="AN34" s="4" t="str">
        <f t="shared" si="10"/>
        <v/>
      </c>
      <c r="AO34" s="4" t="str">
        <f t="shared" si="11"/>
        <v/>
      </c>
      <c r="AP34" s="4" t="str">
        <f t="shared" si="11"/>
        <v/>
      </c>
      <c r="AQ34" s="4" t="str">
        <f t="shared" si="11"/>
        <v/>
      </c>
      <c r="AR34" s="4" t="str">
        <f t="shared" si="11"/>
        <v/>
      </c>
      <c r="AS34" s="4" t="str">
        <f t="shared" si="11"/>
        <v/>
      </c>
      <c r="AT34" s="4" t="str">
        <f t="shared" si="11"/>
        <v/>
      </c>
      <c r="AU34" s="4" t="str">
        <f t="shared" si="11"/>
        <v/>
      </c>
      <c r="AV34" s="4" t="str">
        <f t="shared" si="11"/>
        <v/>
      </c>
      <c r="AW34" s="4" t="str">
        <f t="shared" si="11"/>
        <v/>
      </c>
      <c r="AX34" s="4"/>
      <c r="AY34" s="4" t="str">
        <f>IF(AB34=0,"","*")</f>
        <v/>
      </c>
      <c r="AZ34" s="4" t="str">
        <f t="shared" si="12"/>
        <v/>
      </c>
      <c r="BB34" s="4" t="str">
        <f t="shared" si="13"/>
        <v/>
      </c>
      <c r="BC34" s="4" t="str">
        <f t="shared" si="13"/>
        <v/>
      </c>
      <c r="BD34" s="4" t="str">
        <f t="shared" si="13"/>
        <v/>
      </c>
      <c r="BE34" s="4" t="str">
        <f t="shared" si="13"/>
        <v/>
      </c>
      <c r="BF34" s="4" t="str">
        <f t="shared" si="13"/>
        <v/>
      </c>
      <c r="BG34" s="4" t="str">
        <f t="shared" si="13"/>
        <v/>
      </c>
      <c r="BH34" s="4" t="str">
        <f t="shared" si="13"/>
        <v/>
      </c>
      <c r="BI34" s="4" t="str">
        <f t="shared" si="13"/>
        <v/>
      </c>
      <c r="BJ34" s="4" t="str">
        <f t="shared" si="13"/>
        <v/>
      </c>
      <c r="BK34" s="4" t="str">
        <f t="shared" si="13"/>
        <v/>
      </c>
      <c r="BL34" s="4" t="str">
        <f t="shared" si="14"/>
        <v/>
      </c>
      <c r="BM34" s="4" t="str">
        <f t="shared" si="14"/>
        <v/>
      </c>
      <c r="BN34" s="4" t="str">
        <f t="shared" si="14"/>
        <v/>
      </c>
      <c r="BO34" s="4" t="str">
        <f t="shared" si="14"/>
        <v/>
      </c>
      <c r="BP34" s="4" t="str">
        <f t="shared" si="14"/>
        <v/>
      </c>
      <c r="BQ34" s="4" t="str">
        <f t="shared" si="14"/>
        <v/>
      </c>
      <c r="BR34" s="4" t="str">
        <f t="shared" si="14"/>
        <v/>
      </c>
      <c r="BS34" s="4" t="str">
        <f t="shared" si="14"/>
        <v/>
      </c>
      <c r="BT34" s="4" t="str">
        <f t="shared" si="14"/>
        <v/>
      </c>
      <c r="BU34" s="4"/>
      <c r="BV34" s="4" t="str">
        <f>IF(AB34=0,"","*")</f>
        <v/>
      </c>
      <c r="BW34" s="4" t="str">
        <f t="shared" si="15"/>
        <v/>
      </c>
    </row>
    <row r="35" spans="1:75" x14ac:dyDescent="0.35">
      <c r="B35" s="114" t="s">
        <v>1415</v>
      </c>
      <c r="C35" s="114"/>
      <c r="D35" s="114"/>
      <c r="E35" s="114"/>
      <c r="F35" s="114"/>
      <c r="G35" s="114"/>
    </row>
    <row r="36" spans="1:75" ht="17" customHeight="1" x14ac:dyDescent="0.35">
      <c r="A36" t="s">
        <v>107</v>
      </c>
      <c r="B36" s="11" t="s">
        <v>520</v>
      </c>
      <c r="C36" s="4"/>
      <c r="D36" s="4" t="s">
        <v>521</v>
      </c>
      <c r="E36" s="6">
        <f t="shared" ref="E36:E53" si="16">_xlfn.XLOOKUP($C$2,$R$9:$AC$9,R36:AC36)</f>
        <v>309370</v>
      </c>
      <c r="F36" s="4" t="s">
        <v>1415</v>
      </c>
      <c r="G36" s="4" t="s">
        <v>29</v>
      </c>
      <c r="H36" s="5"/>
      <c r="I36" s="5"/>
      <c r="J36" s="5"/>
      <c r="K36" s="5"/>
      <c r="L36" s="5"/>
      <c r="M36" s="5"/>
      <c r="N36" s="5"/>
      <c r="O36" s="5"/>
      <c r="P36" s="5"/>
      <c r="Q36" s="29"/>
      <c r="R36" s="29">
        <v>249650</v>
      </c>
      <c r="S36" s="29">
        <v>248440</v>
      </c>
      <c r="T36" s="29">
        <v>239200</v>
      </c>
      <c r="U36" s="29">
        <v>323300</v>
      </c>
      <c r="V36" s="5">
        <v>174140</v>
      </c>
      <c r="W36" s="5">
        <v>203640</v>
      </c>
      <c r="X36" s="29">
        <v>282000</v>
      </c>
      <c r="Y36" s="29">
        <v>326450</v>
      </c>
      <c r="Z36" s="5">
        <v>309370</v>
      </c>
      <c r="AA36" s="5">
        <v>456680</v>
      </c>
      <c r="AB36" s="5">
        <v>602020</v>
      </c>
      <c r="AC36" s="5"/>
      <c r="AE36" s="4" t="str">
        <f t="shared" ref="AE36:AS51" si="17">IF(H36=0,"","*")</f>
        <v/>
      </c>
      <c r="AF36" s="4" t="str">
        <f t="shared" si="17"/>
        <v/>
      </c>
      <c r="AG36" s="4" t="str">
        <f t="shared" si="17"/>
        <v/>
      </c>
      <c r="AH36" s="4" t="str">
        <f t="shared" si="17"/>
        <v/>
      </c>
      <c r="AI36" s="4" t="str">
        <f t="shared" si="17"/>
        <v/>
      </c>
      <c r="AJ36" s="4" t="str">
        <f t="shared" si="17"/>
        <v/>
      </c>
      <c r="AK36" s="4" t="str">
        <f t="shared" si="17"/>
        <v/>
      </c>
      <c r="AL36" s="4" t="str">
        <f t="shared" si="17"/>
        <v/>
      </c>
      <c r="AM36" s="4" t="str">
        <f t="shared" ref="AM36:AM37" si="18">IF(P36=0,"","*")</f>
        <v/>
      </c>
      <c r="AN36" s="4" t="str">
        <f t="shared" ref="AN36:AN37" si="19">IF(Q36=0,"","*")</f>
        <v/>
      </c>
      <c r="AO36" s="4" t="s">
        <v>522</v>
      </c>
      <c r="AP36" s="4" t="s">
        <v>522</v>
      </c>
      <c r="AQ36" s="4" t="s">
        <v>523</v>
      </c>
      <c r="AR36" s="4" t="s">
        <v>524</v>
      </c>
      <c r="AS36" s="4" t="s">
        <v>524</v>
      </c>
      <c r="AT36" s="4" t="s">
        <v>524</v>
      </c>
      <c r="AU36" s="4" t="s">
        <v>525</v>
      </c>
      <c r="AV36" s="4" t="s">
        <v>525</v>
      </c>
      <c r="AW36" s="4" t="s">
        <v>526</v>
      </c>
      <c r="AX36" s="4" t="s">
        <v>527</v>
      </c>
      <c r="AY36" s="4" t="s">
        <v>527</v>
      </c>
      <c r="AZ36" s="4" t="str">
        <f t="shared" ref="AZ36:AZ51" si="20">IF(AC36=0,"","*")</f>
        <v/>
      </c>
      <c r="BB36" s="4" t="str">
        <f t="shared" ref="BB36:BQ51" si="21">IF(H36=0,"","*")</f>
        <v/>
      </c>
      <c r="BC36" s="4" t="str">
        <f t="shared" si="21"/>
        <v/>
      </c>
      <c r="BD36" s="4" t="str">
        <f t="shared" si="21"/>
        <v/>
      </c>
      <c r="BE36" s="4" t="str">
        <f t="shared" si="21"/>
        <v/>
      </c>
      <c r="BF36" s="4" t="str">
        <f t="shared" si="21"/>
        <v/>
      </c>
      <c r="BG36" s="4" t="str">
        <f t="shared" si="21"/>
        <v/>
      </c>
      <c r="BH36" s="4" t="str">
        <f t="shared" si="21"/>
        <v/>
      </c>
      <c r="BI36" s="4" t="str">
        <f t="shared" si="21"/>
        <v/>
      </c>
      <c r="BJ36" s="4" t="str">
        <f t="shared" si="21"/>
        <v/>
      </c>
      <c r="BK36" s="4" t="str">
        <f t="shared" ref="BK36" si="22">IF(Q36=0,"","*")</f>
        <v/>
      </c>
      <c r="BL36" s="4" t="s">
        <v>88</v>
      </c>
      <c r="BM36" s="4" t="s">
        <v>88</v>
      </c>
      <c r="BN36" s="4" t="s">
        <v>88</v>
      </c>
      <c r="BO36" s="4" t="s">
        <v>88</v>
      </c>
      <c r="BP36" s="4" t="s">
        <v>88</v>
      </c>
      <c r="BQ36" s="4" t="s">
        <v>88</v>
      </c>
      <c r="BR36" s="4" t="s">
        <v>88</v>
      </c>
      <c r="BS36" s="4" t="s">
        <v>88</v>
      </c>
      <c r="BT36" s="4" t="s">
        <v>88</v>
      </c>
      <c r="BU36" s="4"/>
      <c r="BV36" s="4" t="str">
        <f t="shared" ref="BV36:BW53" si="23">IF(AB36=0,"","*")</f>
        <v>*</v>
      </c>
      <c r="BW36" s="4" t="str">
        <f t="shared" si="23"/>
        <v/>
      </c>
    </row>
    <row r="37" spans="1:75" ht="17" customHeight="1" x14ac:dyDescent="0.35">
      <c r="A37" t="s">
        <v>116</v>
      </c>
      <c r="B37" s="11" t="s">
        <v>528</v>
      </c>
      <c r="C37" s="4"/>
      <c r="D37" s="4" t="s">
        <v>521</v>
      </c>
      <c r="E37" s="6">
        <f t="shared" si="16"/>
        <v>65840</v>
      </c>
      <c r="F37" s="4" t="s">
        <v>1415</v>
      </c>
      <c r="G37" s="4" t="s">
        <v>118</v>
      </c>
      <c r="H37" s="5"/>
      <c r="I37" s="5"/>
      <c r="J37" s="5"/>
      <c r="K37" s="5"/>
      <c r="L37" s="5"/>
      <c r="M37" s="5"/>
      <c r="N37" s="5"/>
      <c r="O37" s="5"/>
      <c r="P37" s="5"/>
      <c r="Q37" s="29"/>
      <c r="R37" s="29">
        <v>41190</v>
      </c>
      <c r="S37" s="29">
        <v>47870</v>
      </c>
      <c r="T37" s="29">
        <v>41050</v>
      </c>
      <c r="U37" s="29">
        <v>74980</v>
      </c>
      <c r="V37" s="29">
        <v>44010</v>
      </c>
      <c r="W37" s="29">
        <v>44910</v>
      </c>
      <c r="X37" s="29">
        <v>65230</v>
      </c>
      <c r="Y37" s="29">
        <v>78340</v>
      </c>
      <c r="Z37" s="5">
        <v>65840</v>
      </c>
      <c r="AA37" s="5">
        <v>87720</v>
      </c>
      <c r="AB37" s="5">
        <v>104680</v>
      </c>
      <c r="AC37" s="5"/>
      <c r="AE37" s="4" t="str">
        <f t="shared" si="17"/>
        <v/>
      </c>
      <c r="AF37" s="4" t="str">
        <f t="shared" si="17"/>
        <v/>
      </c>
      <c r="AG37" s="4" t="str">
        <f t="shared" si="17"/>
        <v/>
      </c>
      <c r="AH37" s="4" t="str">
        <f t="shared" si="17"/>
        <v/>
      </c>
      <c r="AI37" s="4" t="str">
        <f t="shared" si="17"/>
        <v/>
      </c>
      <c r="AJ37" s="4" t="str">
        <f t="shared" si="17"/>
        <v/>
      </c>
      <c r="AK37" s="4" t="str">
        <f t="shared" si="17"/>
        <v/>
      </c>
      <c r="AL37" s="4" t="str">
        <f t="shared" si="17"/>
        <v/>
      </c>
      <c r="AM37" s="4" t="str">
        <f t="shared" si="18"/>
        <v/>
      </c>
      <c r="AN37" s="4" t="str">
        <f t="shared" si="19"/>
        <v/>
      </c>
      <c r="AO37" s="4" t="s">
        <v>522</v>
      </c>
      <c r="AP37" s="4" t="s">
        <v>522</v>
      </c>
      <c r="AQ37" s="4" t="s">
        <v>523</v>
      </c>
      <c r="AR37" s="4" t="s">
        <v>524</v>
      </c>
      <c r="AS37" s="4" t="s">
        <v>524</v>
      </c>
      <c r="AT37" s="4" t="s">
        <v>524</v>
      </c>
      <c r="AU37" s="4" t="s">
        <v>525</v>
      </c>
      <c r="AV37" s="4" t="s">
        <v>525</v>
      </c>
      <c r="AW37" s="4" t="s">
        <v>526</v>
      </c>
      <c r="AX37" s="4" t="s">
        <v>527</v>
      </c>
      <c r="AY37" s="4" t="s">
        <v>527</v>
      </c>
      <c r="AZ37" s="4" t="str">
        <f t="shared" si="20"/>
        <v/>
      </c>
      <c r="BB37" s="4" t="str">
        <f t="shared" si="21"/>
        <v/>
      </c>
      <c r="BC37" s="4" t="str">
        <f t="shared" si="21"/>
        <v/>
      </c>
      <c r="BD37" s="4" t="str">
        <f t="shared" si="21"/>
        <v/>
      </c>
      <c r="BE37" s="4" t="str">
        <f t="shared" si="21"/>
        <v/>
      </c>
      <c r="BF37" s="4" t="str">
        <f t="shared" si="21"/>
        <v/>
      </c>
      <c r="BG37" s="4" t="str">
        <f t="shared" si="21"/>
        <v/>
      </c>
      <c r="BH37" s="4" t="str">
        <f t="shared" si="21"/>
        <v/>
      </c>
      <c r="BI37" s="4" t="str">
        <f t="shared" si="21"/>
        <v/>
      </c>
      <c r="BJ37" s="4" t="str">
        <f t="shared" ref="BJ37" si="24">IF(P37=0,"","*")</f>
        <v/>
      </c>
      <c r="BK37" s="4" t="str">
        <f t="shared" ref="BK37" si="25">IF(Q37=0,"","*")</f>
        <v/>
      </c>
      <c r="BL37" s="4" t="s">
        <v>88</v>
      </c>
      <c r="BM37" s="4" t="s">
        <v>88</v>
      </c>
      <c r="BN37" s="4" t="s">
        <v>88</v>
      </c>
      <c r="BO37" s="4" t="s">
        <v>88</v>
      </c>
      <c r="BP37" s="4" t="s">
        <v>88</v>
      </c>
      <c r="BQ37" s="4" t="s">
        <v>88</v>
      </c>
      <c r="BR37" s="4" t="s">
        <v>88</v>
      </c>
      <c r="BS37" s="4" t="s">
        <v>88</v>
      </c>
      <c r="BT37" s="4" t="s">
        <v>88</v>
      </c>
      <c r="BU37" s="4"/>
      <c r="BV37" s="4" t="str">
        <f t="shared" si="23"/>
        <v>*</v>
      </c>
      <c r="BW37" s="4" t="str">
        <f t="shared" si="23"/>
        <v/>
      </c>
    </row>
    <row r="38" spans="1:75" ht="17" customHeight="1" x14ac:dyDescent="0.35">
      <c r="A38" t="s">
        <v>121</v>
      </c>
      <c r="B38" s="11" t="s">
        <v>530</v>
      </c>
      <c r="C38" s="4"/>
      <c r="D38" s="4" t="s">
        <v>521</v>
      </c>
      <c r="E38" s="6">
        <f t="shared" ref="E38:E45" si="26">_xlfn.XLOOKUP($C$2,$R$9:$AC$9,R38:AC38)</f>
        <v>68000</v>
      </c>
      <c r="F38" s="4" t="s">
        <v>1415</v>
      </c>
      <c r="G38" s="4" t="s">
        <v>125</v>
      </c>
      <c r="H38" s="5"/>
      <c r="I38" s="5"/>
      <c r="J38" s="5"/>
      <c r="K38" s="5"/>
      <c r="L38" s="5"/>
      <c r="M38" s="5"/>
      <c r="N38" s="5"/>
      <c r="O38" s="5"/>
      <c r="P38" s="5"/>
      <c r="Q38" s="29"/>
      <c r="R38" s="29">
        <v>2640</v>
      </c>
      <c r="S38" s="29">
        <v>2060</v>
      </c>
      <c r="T38" s="29">
        <v>2180</v>
      </c>
      <c r="U38" s="29">
        <v>2890</v>
      </c>
      <c r="V38" s="29">
        <v>2850</v>
      </c>
      <c r="W38" s="29">
        <v>3550</v>
      </c>
      <c r="X38" s="29">
        <v>5140</v>
      </c>
      <c r="Y38" s="29">
        <v>6240</v>
      </c>
      <c r="Z38" s="5">
        <v>68000</v>
      </c>
      <c r="AA38" s="5">
        <v>6420</v>
      </c>
      <c r="AB38" s="5">
        <v>8070</v>
      </c>
      <c r="AC38" s="5"/>
      <c r="AE38" s="4" t="str">
        <f t="shared" ref="AE38:AE45" si="27">IF(H38=0,"","*")</f>
        <v/>
      </c>
      <c r="AF38" s="4" t="str">
        <f t="shared" ref="AF38:AF45" si="28">IF(I38=0,"","*")</f>
        <v/>
      </c>
      <c r="AG38" s="4" t="str">
        <f t="shared" ref="AG38:AG45" si="29">IF(J38=0,"","*")</f>
        <v/>
      </c>
      <c r="AH38" s="4" t="str">
        <f t="shared" ref="AH38:AH45" si="30">IF(K38=0,"","*")</f>
        <v/>
      </c>
      <c r="AI38" s="4" t="str">
        <f t="shared" ref="AI38:AI45" si="31">IF(L38=0,"","*")</f>
        <v/>
      </c>
      <c r="AJ38" s="4" t="str">
        <f t="shared" ref="AJ38:AJ45" si="32">IF(M38=0,"","*")</f>
        <v/>
      </c>
      <c r="AK38" s="4" t="str">
        <f t="shared" ref="AK38:AK45" si="33">IF(N38=0,"","*")</f>
        <v/>
      </c>
      <c r="AL38" s="4" t="str">
        <f t="shared" ref="AL38:AL45" si="34">IF(O38=0,"","*")</f>
        <v/>
      </c>
      <c r="AM38" s="4" t="str">
        <f t="shared" ref="AM38:AM45" si="35">IF(P38=0,"","*")</f>
        <v/>
      </c>
      <c r="AN38" s="4" t="str">
        <f t="shared" ref="AN38:AN45" si="36">IF(Q38=0,"","*")</f>
        <v/>
      </c>
      <c r="AO38" s="4" t="s">
        <v>522</v>
      </c>
      <c r="AP38" s="4" t="s">
        <v>522</v>
      </c>
      <c r="AQ38" s="4" t="s">
        <v>523</v>
      </c>
      <c r="AR38" s="4" t="s">
        <v>524</v>
      </c>
      <c r="AS38" s="4" t="s">
        <v>524</v>
      </c>
      <c r="AT38" s="4" t="s">
        <v>524</v>
      </c>
      <c r="AU38" s="4" t="s">
        <v>525</v>
      </c>
      <c r="AV38" s="4" t="s">
        <v>525</v>
      </c>
      <c r="AW38" s="4" t="s">
        <v>526</v>
      </c>
      <c r="AX38" s="4" t="s">
        <v>527</v>
      </c>
      <c r="AY38" s="4" t="s">
        <v>527</v>
      </c>
      <c r="AZ38" s="4" t="str">
        <f t="shared" ref="AZ38:AZ45" si="37">IF(AC38=0,"","*")</f>
        <v/>
      </c>
      <c r="BB38" s="4" t="str">
        <f t="shared" ref="BB38:BB45" si="38">IF(H38=0,"","*")</f>
        <v/>
      </c>
      <c r="BC38" s="4" t="str">
        <f t="shared" ref="BC38:BC45" si="39">IF(I38=0,"","*")</f>
        <v/>
      </c>
      <c r="BD38" s="4" t="str">
        <f t="shared" ref="BD38:BD45" si="40">IF(J38=0,"","*")</f>
        <v/>
      </c>
      <c r="BE38" s="4" t="str">
        <f t="shared" ref="BE38:BE45" si="41">IF(K38=0,"","*")</f>
        <v/>
      </c>
      <c r="BF38" s="4" t="str">
        <f t="shared" ref="BF38:BF45" si="42">IF(L38=0,"","*")</f>
        <v/>
      </c>
      <c r="BG38" s="4" t="str">
        <f t="shared" ref="BG38:BG45" si="43">IF(M38=0,"","*")</f>
        <v/>
      </c>
      <c r="BH38" s="4" t="str">
        <f t="shared" ref="BH38:BH45" si="44">IF(N38=0,"","*")</f>
        <v/>
      </c>
      <c r="BI38" s="4" t="str">
        <f t="shared" ref="BI38:BI45" si="45">IF(O38=0,"","*")</f>
        <v/>
      </c>
      <c r="BJ38" s="4" t="str">
        <f t="shared" ref="BJ38:BJ45" si="46">IF(P38=0,"","*")</f>
        <v/>
      </c>
      <c r="BK38" s="4" t="str">
        <f t="shared" ref="BK38:BK45" si="47">IF(Q38=0,"","*")</f>
        <v/>
      </c>
      <c r="BL38" s="4" t="s">
        <v>88</v>
      </c>
      <c r="BM38" s="4" t="s">
        <v>88</v>
      </c>
      <c r="BN38" s="4" t="s">
        <v>88</v>
      </c>
      <c r="BO38" s="4" t="s">
        <v>88</v>
      </c>
      <c r="BP38" s="4" t="s">
        <v>88</v>
      </c>
      <c r="BQ38" s="4" t="s">
        <v>88</v>
      </c>
      <c r="BR38" s="4" t="s">
        <v>88</v>
      </c>
      <c r="BS38" s="4" t="s">
        <v>88</v>
      </c>
      <c r="BT38" s="4" t="s">
        <v>88</v>
      </c>
      <c r="BU38" s="4"/>
      <c r="BV38" s="4" t="str">
        <f t="shared" ref="BV38:BV45" si="48">IF(AB38=0,"","*")</f>
        <v>*</v>
      </c>
      <c r="BW38" s="4" t="str">
        <f t="shared" ref="BW38:BW45" si="49">IF(AC38=0,"","*")</f>
        <v/>
      </c>
    </row>
    <row r="39" spans="1:75" ht="17" customHeight="1" x14ac:dyDescent="0.35">
      <c r="A39" t="s">
        <v>258</v>
      </c>
      <c r="B39" s="4" t="s">
        <v>531</v>
      </c>
      <c r="C39" s="4"/>
      <c r="D39" s="4" t="s">
        <v>521</v>
      </c>
      <c r="E39" s="6">
        <f t="shared" si="26"/>
        <v>42470</v>
      </c>
      <c r="F39" s="4" t="s">
        <v>1415</v>
      </c>
      <c r="G39" s="4" t="s">
        <v>29</v>
      </c>
      <c r="H39" s="5"/>
      <c r="I39" s="5"/>
      <c r="J39" s="5"/>
      <c r="K39" s="5"/>
      <c r="L39" s="5"/>
      <c r="M39" s="5"/>
      <c r="N39" s="5"/>
      <c r="O39" s="5"/>
      <c r="P39" s="5"/>
      <c r="Q39" s="29"/>
      <c r="R39" s="29"/>
      <c r="S39" s="29"/>
      <c r="T39" s="29"/>
      <c r="U39" s="29"/>
      <c r="V39" s="29"/>
      <c r="W39" s="29"/>
      <c r="X39" s="29">
        <v>37180</v>
      </c>
      <c r="Y39" s="29">
        <v>40240</v>
      </c>
      <c r="Z39" s="5">
        <v>42470</v>
      </c>
      <c r="AA39" s="5">
        <v>42880</v>
      </c>
      <c r="AB39" s="5">
        <v>58390</v>
      </c>
      <c r="AC39" s="5"/>
      <c r="AE39" s="4" t="str">
        <f t="shared" si="27"/>
        <v/>
      </c>
      <c r="AF39" s="4" t="str">
        <f t="shared" si="28"/>
        <v/>
      </c>
      <c r="AG39" s="4" t="str">
        <f t="shared" si="29"/>
        <v/>
      </c>
      <c r="AH39" s="4" t="str">
        <f t="shared" si="30"/>
        <v/>
      </c>
      <c r="AI39" s="4" t="str">
        <f t="shared" si="31"/>
        <v/>
      </c>
      <c r="AJ39" s="4" t="str">
        <f t="shared" si="32"/>
        <v/>
      </c>
      <c r="AK39" s="4" t="str">
        <f t="shared" si="33"/>
        <v/>
      </c>
      <c r="AL39" s="4" t="str">
        <f t="shared" si="34"/>
        <v/>
      </c>
      <c r="AM39" s="4" t="str">
        <f t="shared" si="35"/>
        <v/>
      </c>
      <c r="AN39" s="4" t="str">
        <f t="shared" si="36"/>
        <v/>
      </c>
      <c r="AO39" s="4" t="str">
        <f t="shared" ref="AO39:AO45" si="50">IF(R39=0,"","*")</f>
        <v/>
      </c>
      <c r="AP39" s="4" t="str">
        <f t="shared" ref="AP39:AP45" si="51">IF(S39=0,"","*")</f>
        <v/>
      </c>
      <c r="AQ39" s="4" t="str">
        <f t="shared" ref="AQ39:AQ45" si="52">IF(T39=0,"","*")</f>
        <v/>
      </c>
      <c r="AR39" s="4" t="str">
        <f t="shared" ref="AR39:AR45" si="53">IF(U39=0,"","*")</f>
        <v/>
      </c>
      <c r="AS39" s="4" t="str">
        <f t="shared" ref="AS39:AS45" si="54">IF(V39=0,"","*")</f>
        <v/>
      </c>
      <c r="AT39" s="4" t="str">
        <f t="shared" ref="AT39" si="55">IF(W39=0,"","*")</f>
        <v/>
      </c>
      <c r="AU39" s="4" t="s">
        <v>525</v>
      </c>
      <c r="AV39" s="4" t="s">
        <v>525</v>
      </c>
      <c r="AW39" s="4" t="s">
        <v>526</v>
      </c>
      <c r="AX39" s="4" t="s">
        <v>527</v>
      </c>
      <c r="AY39" s="4" t="s">
        <v>527</v>
      </c>
      <c r="AZ39" s="4" t="str">
        <f t="shared" si="37"/>
        <v/>
      </c>
      <c r="BB39" s="4" t="str">
        <f t="shared" si="38"/>
        <v/>
      </c>
      <c r="BC39" s="4" t="str">
        <f t="shared" si="39"/>
        <v/>
      </c>
      <c r="BD39" s="4" t="str">
        <f t="shared" si="40"/>
        <v/>
      </c>
      <c r="BE39" s="4" t="str">
        <f t="shared" si="41"/>
        <v/>
      </c>
      <c r="BF39" s="4" t="str">
        <f t="shared" si="42"/>
        <v/>
      </c>
      <c r="BG39" s="4" t="str">
        <f t="shared" si="43"/>
        <v/>
      </c>
      <c r="BH39" s="4" t="str">
        <f t="shared" si="44"/>
        <v/>
      </c>
      <c r="BI39" s="4" t="str">
        <f t="shared" si="45"/>
        <v/>
      </c>
      <c r="BJ39" s="4" t="str">
        <f t="shared" si="46"/>
        <v/>
      </c>
      <c r="BK39" s="4" t="str">
        <f t="shared" si="47"/>
        <v/>
      </c>
      <c r="BL39" s="4" t="str">
        <f t="shared" ref="BL39:BL45" si="56">IF(R39=0,"","*")</f>
        <v/>
      </c>
      <c r="BM39" s="4" t="str">
        <f t="shared" ref="BM39:BM45" si="57">IF(S39=0,"","*")</f>
        <v/>
      </c>
      <c r="BN39" s="4" t="str">
        <f t="shared" ref="BN39:BN45" si="58">IF(T39=0,"","*")</f>
        <v/>
      </c>
      <c r="BO39" s="4" t="str">
        <f t="shared" ref="BO39:BO45" si="59">IF(U39=0,"","*")</f>
        <v/>
      </c>
      <c r="BP39" s="4" t="str">
        <f t="shared" ref="BP39:BP45" si="60">IF(V39=0,"","*")</f>
        <v/>
      </c>
      <c r="BQ39" s="4" t="str">
        <f t="shared" ref="BQ39" si="61">IF(W39=0,"","*")</f>
        <v/>
      </c>
      <c r="BR39" s="4" t="s">
        <v>88</v>
      </c>
      <c r="BS39" s="4" t="s">
        <v>88</v>
      </c>
      <c r="BT39" s="4" t="s">
        <v>88</v>
      </c>
      <c r="BU39" s="4"/>
      <c r="BV39" s="4" t="str">
        <f t="shared" si="48"/>
        <v>*</v>
      </c>
      <c r="BW39" s="4" t="str">
        <f t="shared" si="49"/>
        <v/>
      </c>
    </row>
    <row r="40" spans="1:75" ht="17" customHeight="1" x14ac:dyDescent="0.35">
      <c r="A40" t="s">
        <v>260</v>
      </c>
      <c r="B40" s="4" t="s">
        <v>1360</v>
      </c>
      <c r="C40" s="4"/>
      <c r="D40" s="4" t="s">
        <v>1444</v>
      </c>
      <c r="E40" s="6">
        <f t="shared" si="26"/>
        <v>316869.07141999999</v>
      </c>
      <c r="F40" s="4" t="s">
        <v>1415</v>
      </c>
      <c r="G40" s="4" t="s">
        <v>29</v>
      </c>
      <c r="H40" s="5"/>
      <c r="I40" s="5"/>
      <c r="J40" s="5"/>
      <c r="K40" s="5"/>
      <c r="L40" s="5"/>
      <c r="M40" s="5"/>
      <c r="N40" s="5"/>
      <c r="O40" s="5"/>
      <c r="P40" s="5"/>
      <c r="Q40" s="29"/>
      <c r="R40" s="29"/>
      <c r="S40" s="29"/>
      <c r="T40" s="29"/>
      <c r="U40" s="29"/>
      <c r="V40" s="29"/>
      <c r="W40" s="29">
        <v>166930.91618999999</v>
      </c>
      <c r="X40" s="29">
        <v>299566.30807000003</v>
      </c>
      <c r="Y40" s="29">
        <v>266242.24229999998</v>
      </c>
      <c r="Z40" s="5">
        <v>316869.07141999999</v>
      </c>
      <c r="AA40" s="5">
        <v>399028.87453999999</v>
      </c>
      <c r="AB40" s="5">
        <v>376296.07591999997</v>
      </c>
      <c r="AC40" s="5"/>
      <c r="AE40" s="4" t="str">
        <f t="shared" si="27"/>
        <v/>
      </c>
      <c r="AF40" s="4" t="str">
        <f t="shared" si="28"/>
        <v/>
      </c>
      <c r="AG40" s="4" t="str">
        <f t="shared" si="29"/>
        <v/>
      </c>
      <c r="AH40" s="4" t="str">
        <f t="shared" si="30"/>
        <v/>
      </c>
      <c r="AI40" s="4" t="str">
        <f t="shared" si="31"/>
        <v/>
      </c>
      <c r="AJ40" s="4" t="str">
        <f t="shared" si="32"/>
        <v/>
      </c>
      <c r="AK40" s="4" t="str">
        <f t="shared" si="33"/>
        <v/>
      </c>
      <c r="AL40" s="4" t="str">
        <f t="shared" si="34"/>
        <v/>
      </c>
      <c r="AM40" s="4" t="str">
        <f t="shared" si="35"/>
        <v/>
      </c>
      <c r="AN40" s="4" t="str">
        <f t="shared" si="36"/>
        <v/>
      </c>
      <c r="AO40" s="4" t="str">
        <f t="shared" si="50"/>
        <v/>
      </c>
      <c r="AP40" s="4" t="str">
        <f t="shared" si="51"/>
        <v/>
      </c>
      <c r="AQ40" s="4" t="str">
        <f t="shared" si="52"/>
        <v/>
      </c>
      <c r="AR40" s="4" t="str">
        <f t="shared" si="53"/>
        <v/>
      </c>
      <c r="AS40" s="4" t="str">
        <f t="shared" si="54"/>
        <v/>
      </c>
      <c r="AT40" s="4" t="s">
        <v>1365</v>
      </c>
      <c r="AU40" s="4" t="s">
        <v>1365</v>
      </c>
      <c r="AV40" s="4" t="s">
        <v>1364</v>
      </c>
      <c r="AW40" s="4" t="s">
        <v>1364</v>
      </c>
      <c r="AX40" s="4" t="s">
        <v>1363</v>
      </c>
      <c r="AY40" s="4" t="s">
        <v>1363</v>
      </c>
      <c r="AZ40" s="4" t="str">
        <f t="shared" si="37"/>
        <v/>
      </c>
      <c r="BB40" s="4" t="str">
        <f t="shared" si="38"/>
        <v/>
      </c>
      <c r="BC40" s="4" t="str">
        <f t="shared" si="39"/>
        <v/>
      </c>
      <c r="BD40" s="4" t="str">
        <f t="shared" si="40"/>
        <v/>
      </c>
      <c r="BE40" s="4" t="str">
        <f t="shared" si="41"/>
        <v/>
      </c>
      <c r="BF40" s="4" t="str">
        <f t="shared" si="42"/>
        <v/>
      </c>
      <c r="BG40" s="4" t="str">
        <f t="shared" si="43"/>
        <v/>
      </c>
      <c r="BH40" s="4" t="str">
        <f t="shared" si="44"/>
        <v/>
      </c>
      <c r="BI40" s="4" t="str">
        <f t="shared" si="45"/>
        <v/>
      </c>
      <c r="BJ40" s="4" t="str">
        <f t="shared" si="46"/>
        <v/>
      </c>
      <c r="BK40" s="4" t="str">
        <f t="shared" si="47"/>
        <v/>
      </c>
      <c r="BL40" s="4" t="str">
        <f t="shared" si="56"/>
        <v/>
      </c>
      <c r="BM40" s="4" t="str">
        <f t="shared" si="57"/>
        <v/>
      </c>
      <c r="BN40" s="4" t="str">
        <f t="shared" si="58"/>
        <v/>
      </c>
      <c r="BO40" s="4" t="str">
        <f t="shared" si="59"/>
        <v/>
      </c>
      <c r="BP40" s="4" t="str">
        <f t="shared" si="60"/>
        <v/>
      </c>
      <c r="BQ40" s="4" t="s">
        <v>88</v>
      </c>
      <c r="BR40" s="4" t="s">
        <v>88</v>
      </c>
      <c r="BS40" s="4" t="s">
        <v>88</v>
      </c>
      <c r="BT40" s="4" t="s">
        <v>88</v>
      </c>
      <c r="BU40" s="4"/>
      <c r="BV40" s="4" t="str">
        <f t="shared" si="48"/>
        <v>*</v>
      </c>
      <c r="BW40" s="4" t="str">
        <f t="shared" si="49"/>
        <v/>
      </c>
    </row>
    <row r="41" spans="1:75" ht="17" customHeight="1" x14ac:dyDescent="0.35">
      <c r="A41" t="s">
        <v>107</v>
      </c>
      <c r="B41" s="4" t="s">
        <v>1361</v>
      </c>
      <c r="C41" s="4"/>
      <c r="D41" s="4" t="s">
        <v>1444</v>
      </c>
      <c r="E41" s="6">
        <f t="shared" si="26"/>
        <v>5443.3066200000003</v>
      </c>
      <c r="F41" s="4" t="s">
        <v>1415</v>
      </c>
      <c r="G41" s="4" t="s">
        <v>48</v>
      </c>
      <c r="H41" s="5"/>
      <c r="I41" s="5"/>
      <c r="J41" s="5"/>
      <c r="K41" s="5"/>
      <c r="L41" s="5"/>
      <c r="M41" s="5"/>
      <c r="N41" s="5"/>
      <c r="O41" s="5"/>
      <c r="P41" s="5"/>
      <c r="Q41" s="29"/>
      <c r="R41" s="29"/>
      <c r="S41" s="29"/>
      <c r="T41" s="29"/>
      <c r="U41" s="29"/>
      <c r="V41" s="29"/>
      <c r="W41" s="29">
        <v>6316.7749999999996</v>
      </c>
      <c r="X41" s="29">
        <v>7322.7283299999999</v>
      </c>
      <c r="Y41" s="29">
        <v>5957.7186700000002</v>
      </c>
      <c r="Z41" s="5">
        <v>5443.3066200000003</v>
      </c>
      <c r="AA41" s="5">
        <v>5976.7541799999999</v>
      </c>
      <c r="AB41" s="5">
        <v>8185.0642799999996</v>
      </c>
      <c r="AC41" s="5"/>
      <c r="AE41" s="4" t="str">
        <f t="shared" si="27"/>
        <v/>
      </c>
      <c r="AF41" s="4" t="str">
        <f t="shared" si="28"/>
        <v/>
      </c>
      <c r="AG41" s="4" t="str">
        <f t="shared" si="29"/>
        <v/>
      </c>
      <c r="AH41" s="4" t="str">
        <f t="shared" si="30"/>
        <v/>
      </c>
      <c r="AI41" s="4" t="str">
        <f t="shared" si="31"/>
        <v/>
      </c>
      <c r="AJ41" s="4" t="str">
        <f t="shared" si="32"/>
        <v/>
      </c>
      <c r="AK41" s="4" t="str">
        <f t="shared" si="33"/>
        <v/>
      </c>
      <c r="AL41" s="4" t="str">
        <f t="shared" si="34"/>
        <v/>
      </c>
      <c r="AM41" s="4" t="str">
        <f t="shared" si="35"/>
        <v/>
      </c>
      <c r="AN41" s="4" t="str">
        <f t="shared" si="36"/>
        <v/>
      </c>
      <c r="AO41" s="4" t="str">
        <f t="shared" si="50"/>
        <v/>
      </c>
      <c r="AP41" s="4" t="str">
        <f t="shared" si="51"/>
        <v/>
      </c>
      <c r="AQ41" s="4" t="str">
        <f t="shared" si="52"/>
        <v/>
      </c>
      <c r="AR41" s="4" t="str">
        <f t="shared" si="53"/>
        <v/>
      </c>
      <c r="AS41" s="4" t="str">
        <f t="shared" si="54"/>
        <v/>
      </c>
      <c r="AT41" s="4" t="s">
        <v>1365</v>
      </c>
      <c r="AU41" s="4" t="s">
        <v>1365</v>
      </c>
      <c r="AV41" s="4" t="s">
        <v>1364</v>
      </c>
      <c r="AW41" s="4" t="s">
        <v>1364</v>
      </c>
      <c r="AX41" s="4" t="s">
        <v>1363</v>
      </c>
      <c r="AY41" s="4" t="s">
        <v>1363</v>
      </c>
      <c r="AZ41" s="4" t="str">
        <f t="shared" si="37"/>
        <v/>
      </c>
      <c r="BB41" s="4" t="str">
        <f t="shared" si="38"/>
        <v/>
      </c>
      <c r="BC41" s="4" t="str">
        <f t="shared" si="39"/>
        <v/>
      </c>
      <c r="BD41" s="4" t="str">
        <f t="shared" si="40"/>
        <v/>
      </c>
      <c r="BE41" s="4" t="str">
        <f t="shared" si="41"/>
        <v/>
      </c>
      <c r="BF41" s="4" t="str">
        <f t="shared" si="42"/>
        <v/>
      </c>
      <c r="BG41" s="4" t="str">
        <f t="shared" si="43"/>
        <v/>
      </c>
      <c r="BH41" s="4" t="str">
        <f t="shared" si="44"/>
        <v/>
      </c>
      <c r="BI41" s="4" t="str">
        <f t="shared" si="45"/>
        <v/>
      </c>
      <c r="BJ41" s="4" t="str">
        <f t="shared" si="46"/>
        <v/>
      </c>
      <c r="BK41" s="4" t="str">
        <f t="shared" si="47"/>
        <v/>
      </c>
      <c r="BL41" s="4" t="str">
        <f t="shared" si="56"/>
        <v/>
      </c>
      <c r="BM41" s="4" t="str">
        <f t="shared" si="57"/>
        <v/>
      </c>
      <c r="BN41" s="4" t="str">
        <f t="shared" si="58"/>
        <v/>
      </c>
      <c r="BO41" s="4" t="str">
        <f t="shared" si="59"/>
        <v/>
      </c>
      <c r="BP41" s="4" t="str">
        <f t="shared" si="60"/>
        <v/>
      </c>
      <c r="BQ41" s="4" t="s">
        <v>88</v>
      </c>
      <c r="BR41" s="4" t="s">
        <v>88</v>
      </c>
      <c r="BS41" s="4" t="s">
        <v>88</v>
      </c>
      <c r="BT41" s="4" t="s">
        <v>88</v>
      </c>
      <c r="BU41" s="4"/>
      <c r="BV41" s="4" t="str">
        <f t="shared" si="48"/>
        <v>*</v>
      </c>
      <c r="BW41" s="4" t="str">
        <f t="shared" si="49"/>
        <v/>
      </c>
    </row>
    <row r="42" spans="1:75" ht="17" customHeight="1" x14ac:dyDescent="0.35">
      <c r="A42" t="s">
        <v>116</v>
      </c>
      <c r="B42" s="4" t="s">
        <v>528</v>
      </c>
      <c r="C42" s="4"/>
      <c r="D42" s="4" t="s">
        <v>1444</v>
      </c>
      <c r="E42" s="6">
        <f t="shared" si="26"/>
        <v>18760.572029999999</v>
      </c>
      <c r="F42" s="4" t="s">
        <v>1415</v>
      </c>
      <c r="G42" s="4" t="s">
        <v>118</v>
      </c>
      <c r="H42" s="5"/>
      <c r="I42" s="5"/>
      <c r="J42" s="5"/>
      <c r="K42" s="5"/>
      <c r="L42" s="5"/>
      <c r="M42" s="5"/>
      <c r="N42" s="5"/>
      <c r="O42" s="5"/>
      <c r="P42" s="5"/>
      <c r="Q42" s="29"/>
      <c r="R42" s="29"/>
      <c r="S42" s="29"/>
      <c r="T42" s="29"/>
      <c r="U42" s="29"/>
      <c r="V42" s="29"/>
      <c r="W42" s="29">
        <v>8295.125</v>
      </c>
      <c r="X42" s="29">
        <v>20176.168949999999</v>
      </c>
      <c r="Y42" s="29">
        <v>17841.48602</v>
      </c>
      <c r="Z42" s="5">
        <v>18760.572029999999</v>
      </c>
      <c r="AA42" s="5">
        <v>26624.939839999999</v>
      </c>
      <c r="AB42" s="5">
        <v>35883.608379999998</v>
      </c>
      <c r="AC42" s="5"/>
      <c r="AE42" s="4" t="str">
        <f t="shared" si="27"/>
        <v/>
      </c>
      <c r="AF42" s="4" t="str">
        <f t="shared" si="28"/>
        <v/>
      </c>
      <c r="AG42" s="4" t="str">
        <f t="shared" si="29"/>
        <v/>
      </c>
      <c r="AH42" s="4" t="str">
        <f t="shared" si="30"/>
        <v/>
      </c>
      <c r="AI42" s="4" t="str">
        <f t="shared" si="31"/>
        <v/>
      </c>
      <c r="AJ42" s="4" t="str">
        <f t="shared" si="32"/>
        <v/>
      </c>
      <c r="AK42" s="4" t="str">
        <f t="shared" si="33"/>
        <v/>
      </c>
      <c r="AL42" s="4" t="str">
        <f t="shared" si="34"/>
        <v/>
      </c>
      <c r="AM42" s="4" t="str">
        <f t="shared" si="35"/>
        <v/>
      </c>
      <c r="AN42" s="4" t="str">
        <f t="shared" si="36"/>
        <v/>
      </c>
      <c r="AO42" s="4" t="str">
        <f t="shared" si="50"/>
        <v/>
      </c>
      <c r="AP42" s="4" t="str">
        <f t="shared" si="51"/>
        <v/>
      </c>
      <c r="AQ42" s="4" t="str">
        <f t="shared" si="52"/>
        <v/>
      </c>
      <c r="AR42" s="4" t="str">
        <f t="shared" si="53"/>
        <v/>
      </c>
      <c r="AS42" s="4" t="str">
        <f t="shared" si="54"/>
        <v/>
      </c>
      <c r="AT42" s="4" t="s">
        <v>1365</v>
      </c>
      <c r="AU42" s="4" t="s">
        <v>1365</v>
      </c>
      <c r="AV42" s="4" t="s">
        <v>1364</v>
      </c>
      <c r="AW42" s="4" t="s">
        <v>1364</v>
      </c>
      <c r="AX42" s="4" t="s">
        <v>1363</v>
      </c>
      <c r="AY42" s="4" t="s">
        <v>1363</v>
      </c>
      <c r="AZ42" s="4" t="str">
        <f t="shared" si="37"/>
        <v/>
      </c>
      <c r="BB42" s="4" t="str">
        <f t="shared" si="38"/>
        <v/>
      </c>
      <c r="BC42" s="4" t="str">
        <f t="shared" si="39"/>
        <v/>
      </c>
      <c r="BD42" s="4" t="str">
        <f t="shared" si="40"/>
        <v/>
      </c>
      <c r="BE42" s="4" t="str">
        <f t="shared" si="41"/>
        <v/>
      </c>
      <c r="BF42" s="4" t="str">
        <f t="shared" si="42"/>
        <v/>
      </c>
      <c r="BG42" s="4" t="str">
        <f t="shared" si="43"/>
        <v/>
      </c>
      <c r="BH42" s="4" t="str">
        <f t="shared" si="44"/>
        <v/>
      </c>
      <c r="BI42" s="4" t="str">
        <f t="shared" si="45"/>
        <v/>
      </c>
      <c r="BJ42" s="4" t="str">
        <f t="shared" si="46"/>
        <v/>
      </c>
      <c r="BK42" s="4" t="str">
        <f t="shared" si="47"/>
        <v/>
      </c>
      <c r="BL42" s="4" t="str">
        <f t="shared" si="56"/>
        <v/>
      </c>
      <c r="BM42" s="4" t="str">
        <f t="shared" si="57"/>
        <v/>
      </c>
      <c r="BN42" s="4" t="str">
        <f t="shared" si="58"/>
        <v/>
      </c>
      <c r="BO42" s="4" t="str">
        <f t="shared" si="59"/>
        <v/>
      </c>
      <c r="BP42" s="4" t="str">
        <f t="shared" si="60"/>
        <v/>
      </c>
      <c r="BQ42" s="4" t="s">
        <v>88</v>
      </c>
      <c r="BR42" s="4" t="s">
        <v>88</v>
      </c>
      <c r="BS42" s="4" t="s">
        <v>88</v>
      </c>
      <c r="BT42" s="4" t="s">
        <v>88</v>
      </c>
      <c r="BU42" s="4"/>
      <c r="BV42" s="4" t="str">
        <f t="shared" si="48"/>
        <v>*</v>
      </c>
      <c r="BW42" s="4" t="str">
        <f t="shared" si="49"/>
        <v/>
      </c>
    </row>
    <row r="43" spans="1:75" ht="17" customHeight="1" x14ac:dyDescent="0.35">
      <c r="A43" t="s">
        <v>121</v>
      </c>
      <c r="B43" s="4" t="s">
        <v>530</v>
      </c>
      <c r="C43" s="4"/>
      <c r="D43" s="4" t="s">
        <v>1444</v>
      </c>
      <c r="E43" s="6">
        <f t="shared" si="26"/>
        <v>69181.811440000005</v>
      </c>
      <c r="F43" s="4" t="s">
        <v>1415</v>
      </c>
      <c r="G43" s="4" t="s">
        <v>125</v>
      </c>
      <c r="H43" s="5"/>
      <c r="I43" s="5"/>
      <c r="J43" s="5"/>
      <c r="K43" s="5"/>
      <c r="L43" s="5"/>
      <c r="M43" s="5"/>
      <c r="N43" s="5"/>
      <c r="O43" s="5"/>
      <c r="P43" s="5"/>
      <c r="Q43" s="5"/>
      <c r="R43" s="5"/>
      <c r="S43" s="5"/>
      <c r="T43" s="5"/>
      <c r="U43" s="5"/>
      <c r="V43" s="5"/>
      <c r="W43" s="5">
        <v>16068.5486</v>
      </c>
      <c r="X43" s="5">
        <v>42027.791989999998</v>
      </c>
      <c r="Y43" s="5">
        <v>40402.355320000002</v>
      </c>
      <c r="Z43" s="5">
        <v>69181.811440000005</v>
      </c>
      <c r="AA43" s="5">
        <v>71185.254990000001</v>
      </c>
      <c r="AB43" s="5">
        <v>64743.075559999997</v>
      </c>
      <c r="AC43" s="5"/>
      <c r="AE43" s="4" t="str">
        <f t="shared" si="27"/>
        <v/>
      </c>
      <c r="AF43" s="4" t="str">
        <f t="shared" si="28"/>
        <v/>
      </c>
      <c r="AG43" s="4" t="str">
        <f t="shared" si="29"/>
        <v/>
      </c>
      <c r="AH43" s="4" t="str">
        <f t="shared" si="30"/>
        <v/>
      </c>
      <c r="AI43" s="4" t="str">
        <f t="shared" si="31"/>
        <v/>
      </c>
      <c r="AJ43" s="4" t="str">
        <f t="shared" si="32"/>
        <v/>
      </c>
      <c r="AK43" s="4" t="str">
        <f t="shared" si="33"/>
        <v/>
      </c>
      <c r="AL43" s="4" t="str">
        <f t="shared" si="34"/>
        <v/>
      </c>
      <c r="AM43" s="4" t="str">
        <f t="shared" si="35"/>
        <v/>
      </c>
      <c r="AN43" s="4" t="str">
        <f t="shared" si="36"/>
        <v/>
      </c>
      <c r="AO43" s="4" t="str">
        <f t="shared" si="50"/>
        <v/>
      </c>
      <c r="AP43" s="4" t="str">
        <f t="shared" si="51"/>
        <v/>
      </c>
      <c r="AQ43" s="4" t="str">
        <f t="shared" si="52"/>
        <v/>
      </c>
      <c r="AR43" s="4" t="str">
        <f t="shared" si="53"/>
        <v/>
      </c>
      <c r="AS43" s="4" t="str">
        <f t="shared" si="54"/>
        <v/>
      </c>
      <c r="AT43" s="4" t="s">
        <v>1365</v>
      </c>
      <c r="AU43" s="4" t="s">
        <v>1365</v>
      </c>
      <c r="AV43" s="4" t="s">
        <v>1364</v>
      </c>
      <c r="AW43" s="4" t="s">
        <v>1364</v>
      </c>
      <c r="AX43" s="4" t="s">
        <v>1363</v>
      </c>
      <c r="AY43" s="4" t="s">
        <v>1363</v>
      </c>
      <c r="AZ43" s="4" t="str">
        <f t="shared" si="37"/>
        <v/>
      </c>
      <c r="BB43" s="4" t="str">
        <f t="shared" si="38"/>
        <v/>
      </c>
      <c r="BC43" s="4" t="str">
        <f t="shared" si="39"/>
        <v/>
      </c>
      <c r="BD43" s="4" t="str">
        <f t="shared" si="40"/>
        <v/>
      </c>
      <c r="BE43" s="4" t="str">
        <f t="shared" si="41"/>
        <v/>
      </c>
      <c r="BF43" s="4" t="str">
        <f t="shared" si="42"/>
        <v/>
      </c>
      <c r="BG43" s="4" t="str">
        <f t="shared" si="43"/>
        <v/>
      </c>
      <c r="BH43" s="4" t="str">
        <f t="shared" si="44"/>
        <v/>
      </c>
      <c r="BI43" s="4" t="str">
        <f t="shared" si="45"/>
        <v/>
      </c>
      <c r="BJ43" s="4" t="str">
        <f t="shared" si="46"/>
        <v/>
      </c>
      <c r="BK43" s="4" t="str">
        <f t="shared" si="47"/>
        <v/>
      </c>
      <c r="BL43" s="4" t="str">
        <f t="shared" si="56"/>
        <v/>
      </c>
      <c r="BM43" s="4" t="str">
        <f t="shared" si="57"/>
        <v/>
      </c>
      <c r="BN43" s="4" t="str">
        <f t="shared" si="58"/>
        <v/>
      </c>
      <c r="BO43" s="4" t="str">
        <f t="shared" si="59"/>
        <v/>
      </c>
      <c r="BP43" s="4" t="str">
        <f t="shared" si="60"/>
        <v/>
      </c>
      <c r="BQ43" s="4" t="s">
        <v>88</v>
      </c>
      <c r="BR43" s="4" t="s">
        <v>88</v>
      </c>
      <c r="BS43" s="4" t="s">
        <v>88</v>
      </c>
      <c r="BT43" s="4" t="s">
        <v>88</v>
      </c>
      <c r="BU43" s="4"/>
      <c r="BV43" s="4" t="str">
        <f t="shared" si="48"/>
        <v>*</v>
      </c>
      <c r="BW43" s="4" t="str">
        <f t="shared" si="49"/>
        <v/>
      </c>
    </row>
    <row r="44" spans="1:75" ht="17" customHeight="1" x14ac:dyDescent="0.35">
      <c r="A44" t="s">
        <v>258</v>
      </c>
      <c r="B44" s="4" t="s">
        <v>1362</v>
      </c>
      <c r="C44" s="4"/>
      <c r="D44" s="4" t="s">
        <v>1444</v>
      </c>
      <c r="E44" s="6">
        <f t="shared" si="26"/>
        <v>2659.7323299999998</v>
      </c>
      <c r="F44" s="4" t="s">
        <v>1415</v>
      </c>
      <c r="G44" s="4" t="s">
        <v>29</v>
      </c>
      <c r="H44" s="5"/>
      <c r="I44" s="5"/>
      <c r="J44" s="5"/>
      <c r="K44" s="5"/>
      <c r="L44" s="5"/>
      <c r="M44" s="5"/>
      <c r="N44" s="5"/>
      <c r="O44" s="5"/>
      <c r="P44" s="5"/>
      <c r="Q44" s="5"/>
      <c r="R44" s="5"/>
      <c r="S44" s="5"/>
      <c r="T44" s="5"/>
      <c r="U44" s="5"/>
      <c r="V44" s="5"/>
      <c r="W44" s="5">
        <v>2025.95676</v>
      </c>
      <c r="X44" s="5">
        <v>5305.0398100000002</v>
      </c>
      <c r="Y44" s="5">
        <v>4116.6885400000001</v>
      </c>
      <c r="Z44" s="5">
        <v>2659.7323299999998</v>
      </c>
      <c r="AA44" s="5">
        <v>1532.66841</v>
      </c>
      <c r="AB44" s="5">
        <v>1320.9813799999999</v>
      </c>
      <c r="AC44" s="5"/>
      <c r="AE44" s="4" t="str">
        <f t="shared" si="27"/>
        <v/>
      </c>
      <c r="AF44" s="4" t="str">
        <f t="shared" si="28"/>
        <v/>
      </c>
      <c r="AG44" s="4" t="str">
        <f t="shared" si="29"/>
        <v/>
      </c>
      <c r="AH44" s="4" t="str">
        <f t="shared" si="30"/>
        <v/>
      </c>
      <c r="AI44" s="4" t="str">
        <f t="shared" si="31"/>
        <v/>
      </c>
      <c r="AJ44" s="4" t="str">
        <f t="shared" si="32"/>
        <v/>
      </c>
      <c r="AK44" s="4" t="str">
        <f t="shared" si="33"/>
        <v/>
      </c>
      <c r="AL44" s="4" t="str">
        <f t="shared" si="34"/>
        <v/>
      </c>
      <c r="AM44" s="4" t="str">
        <f t="shared" si="35"/>
        <v/>
      </c>
      <c r="AN44" s="4" t="str">
        <f t="shared" si="36"/>
        <v/>
      </c>
      <c r="AO44" s="4" t="str">
        <f t="shared" si="50"/>
        <v/>
      </c>
      <c r="AP44" s="4" t="str">
        <f t="shared" si="51"/>
        <v/>
      </c>
      <c r="AQ44" s="4" t="str">
        <f t="shared" si="52"/>
        <v/>
      </c>
      <c r="AR44" s="4" t="str">
        <f t="shared" si="53"/>
        <v/>
      </c>
      <c r="AS44" s="4" t="str">
        <f t="shared" si="54"/>
        <v/>
      </c>
      <c r="AT44" s="4" t="s">
        <v>1365</v>
      </c>
      <c r="AU44" s="4" t="s">
        <v>1365</v>
      </c>
      <c r="AV44" s="4" t="s">
        <v>1364</v>
      </c>
      <c r="AW44" s="4" t="s">
        <v>1364</v>
      </c>
      <c r="AX44" s="4" t="s">
        <v>1363</v>
      </c>
      <c r="AY44" s="4" t="s">
        <v>1363</v>
      </c>
      <c r="AZ44" s="4" t="str">
        <f t="shared" si="37"/>
        <v/>
      </c>
      <c r="BB44" s="4" t="str">
        <f t="shared" si="38"/>
        <v/>
      </c>
      <c r="BC44" s="4" t="str">
        <f t="shared" si="39"/>
        <v/>
      </c>
      <c r="BD44" s="4" t="str">
        <f t="shared" si="40"/>
        <v/>
      </c>
      <c r="BE44" s="4" t="str">
        <f t="shared" si="41"/>
        <v/>
      </c>
      <c r="BF44" s="4" t="str">
        <f t="shared" si="42"/>
        <v/>
      </c>
      <c r="BG44" s="4" t="str">
        <f t="shared" si="43"/>
        <v/>
      </c>
      <c r="BH44" s="4" t="str">
        <f t="shared" si="44"/>
        <v/>
      </c>
      <c r="BI44" s="4" t="str">
        <f t="shared" si="45"/>
        <v/>
      </c>
      <c r="BJ44" s="4" t="str">
        <f t="shared" si="46"/>
        <v/>
      </c>
      <c r="BK44" s="4" t="str">
        <f t="shared" si="47"/>
        <v/>
      </c>
      <c r="BL44" s="4" t="str">
        <f t="shared" si="56"/>
        <v/>
      </c>
      <c r="BM44" s="4" t="str">
        <f t="shared" si="57"/>
        <v/>
      </c>
      <c r="BN44" s="4" t="str">
        <f t="shared" si="58"/>
        <v/>
      </c>
      <c r="BO44" s="4" t="str">
        <f t="shared" si="59"/>
        <v/>
      </c>
      <c r="BP44" s="4" t="str">
        <f t="shared" si="60"/>
        <v/>
      </c>
      <c r="BQ44" s="4" t="s">
        <v>88</v>
      </c>
      <c r="BR44" s="4" t="s">
        <v>88</v>
      </c>
      <c r="BS44" s="4" t="s">
        <v>88</v>
      </c>
      <c r="BT44" s="4" t="s">
        <v>88</v>
      </c>
      <c r="BU44" s="4"/>
      <c r="BV44" s="4" t="str">
        <f t="shared" si="48"/>
        <v>*</v>
      </c>
      <c r="BW44" s="4" t="str">
        <f t="shared" si="49"/>
        <v/>
      </c>
    </row>
    <row r="45" spans="1:75" ht="17" customHeight="1" x14ac:dyDescent="0.35">
      <c r="A45" t="s">
        <v>260</v>
      </c>
      <c r="B45" s="4" t="s">
        <v>532</v>
      </c>
      <c r="C45" s="4"/>
      <c r="D45" s="4" t="s">
        <v>1444</v>
      </c>
      <c r="E45" s="6">
        <f t="shared" si="26"/>
        <v>31005.700789999999</v>
      </c>
      <c r="F45" s="4" t="s">
        <v>1415</v>
      </c>
      <c r="G45" s="4" t="s">
        <v>53</v>
      </c>
      <c r="H45" s="5"/>
      <c r="I45" s="5"/>
      <c r="J45" s="5"/>
      <c r="K45" s="5"/>
      <c r="L45" s="5"/>
      <c r="M45" s="5"/>
      <c r="N45" s="5"/>
      <c r="O45" s="5"/>
      <c r="P45" s="5"/>
      <c r="Q45" s="5"/>
      <c r="R45" s="5"/>
      <c r="S45" s="5"/>
      <c r="T45" s="5"/>
      <c r="U45" s="5"/>
      <c r="V45" s="5"/>
      <c r="W45" s="5">
        <v>18226.426759999998</v>
      </c>
      <c r="X45" s="5">
        <v>38476.575680000002</v>
      </c>
      <c r="Y45" s="5">
        <v>29492.558430000001</v>
      </c>
      <c r="Z45" s="5">
        <v>31005.700789999999</v>
      </c>
      <c r="AA45" s="5">
        <v>41078.172879999998</v>
      </c>
      <c r="AB45" s="5">
        <v>36717.41388</v>
      </c>
      <c r="AC45" s="5"/>
      <c r="AE45" s="4" t="str">
        <f t="shared" si="27"/>
        <v/>
      </c>
      <c r="AF45" s="4" t="str">
        <f t="shared" si="28"/>
        <v/>
      </c>
      <c r="AG45" s="4" t="str">
        <f t="shared" si="29"/>
        <v/>
      </c>
      <c r="AH45" s="4" t="str">
        <f t="shared" si="30"/>
        <v/>
      </c>
      <c r="AI45" s="4" t="str">
        <f t="shared" si="31"/>
        <v/>
      </c>
      <c r="AJ45" s="4" t="str">
        <f t="shared" si="32"/>
        <v/>
      </c>
      <c r="AK45" s="4" t="str">
        <f t="shared" si="33"/>
        <v/>
      </c>
      <c r="AL45" s="4" t="str">
        <f t="shared" si="34"/>
        <v/>
      </c>
      <c r="AM45" s="4" t="str">
        <f t="shared" si="35"/>
        <v/>
      </c>
      <c r="AN45" s="4" t="str">
        <f t="shared" si="36"/>
        <v/>
      </c>
      <c r="AO45" s="4" t="str">
        <f t="shared" si="50"/>
        <v/>
      </c>
      <c r="AP45" s="4" t="str">
        <f t="shared" si="51"/>
        <v/>
      </c>
      <c r="AQ45" s="4" t="str">
        <f t="shared" si="52"/>
        <v/>
      </c>
      <c r="AR45" s="4" t="str">
        <f t="shared" si="53"/>
        <v/>
      </c>
      <c r="AS45" s="4" t="str">
        <f t="shared" si="54"/>
        <v/>
      </c>
      <c r="AT45" s="4" t="s">
        <v>1365</v>
      </c>
      <c r="AU45" s="4" t="s">
        <v>1365</v>
      </c>
      <c r="AV45" s="4" t="s">
        <v>1364</v>
      </c>
      <c r="AW45" s="4" t="s">
        <v>1364</v>
      </c>
      <c r="AX45" s="4" t="s">
        <v>1363</v>
      </c>
      <c r="AY45" s="4" t="s">
        <v>1363</v>
      </c>
      <c r="AZ45" s="4" t="str">
        <f t="shared" si="37"/>
        <v/>
      </c>
      <c r="BB45" s="4" t="str">
        <f t="shared" si="38"/>
        <v/>
      </c>
      <c r="BC45" s="4" t="str">
        <f t="shared" si="39"/>
        <v/>
      </c>
      <c r="BD45" s="4" t="str">
        <f t="shared" si="40"/>
        <v/>
      </c>
      <c r="BE45" s="4" t="str">
        <f t="shared" si="41"/>
        <v/>
      </c>
      <c r="BF45" s="4" t="str">
        <f t="shared" si="42"/>
        <v/>
      </c>
      <c r="BG45" s="4" t="str">
        <f t="shared" si="43"/>
        <v/>
      </c>
      <c r="BH45" s="4" t="str">
        <f t="shared" si="44"/>
        <v/>
      </c>
      <c r="BI45" s="4" t="str">
        <f t="shared" si="45"/>
        <v/>
      </c>
      <c r="BJ45" s="4" t="str">
        <f t="shared" si="46"/>
        <v/>
      </c>
      <c r="BK45" s="4" t="str">
        <f t="shared" si="47"/>
        <v/>
      </c>
      <c r="BL45" s="4" t="str">
        <f t="shared" si="56"/>
        <v/>
      </c>
      <c r="BM45" s="4" t="str">
        <f t="shared" si="57"/>
        <v/>
      </c>
      <c r="BN45" s="4" t="str">
        <f t="shared" si="58"/>
        <v/>
      </c>
      <c r="BO45" s="4" t="str">
        <f t="shared" si="59"/>
        <v/>
      </c>
      <c r="BP45" s="4" t="str">
        <f t="shared" si="60"/>
        <v/>
      </c>
      <c r="BQ45" s="4" t="s">
        <v>88</v>
      </c>
      <c r="BR45" s="4" t="s">
        <v>88</v>
      </c>
      <c r="BS45" s="4" t="s">
        <v>88</v>
      </c>
      <c r="BT45" s="4" t="s">
        <v>88</v>
      </c>
      <c r="BU45" s="4"/>
      <c r="BV45" s="4" t="str">
        <f t="shared" si="48"/>
        <v>*</v>
      </c>
      <c r="BW45" s="4" t="str">
        <f t="shared" si="49"/>
        <v/>
      </c>
    </row>
    <row r="46" spans="1:75" ht="17" hidden="1" customHeight="1" x14ac:dyDescent="0.35">
      <c r="A46" t="s">
        <v>107</v>
      </c>
      <c r="B46" s="4"/>
      <c r="C46" s="4"/>
      <c r="D46" s="4"/>
      <c r="E46" s="6">
        <f t="shared" si="16"/>
        <v>0</v>
      </c>
      <c r="F46" s="4"/>
      <c r="G46" s="4"/>
      <c r="H46" s="5"/>
      <c r="I46" s="5"/>
      <c r="J46" s="5"/>
      <c r="K46" s="5"/>
      <c r="L46" s="5"/>
      <c r="M46" s="5"/>
      <c r="N46" s="5"/>
      <c r="O46" s="5"/>
      <c r="P46" s="5"/>
      <c r="Q46" s="5"/>
      <c r="R46" s="5"/>
      <c r="S46" s="5"/>
      <c r="T46" s="5"/>
      <c r="U46" s="5"/>
      <c r="V46" s="5"/>
      <c r="W46" s="5"/>
      <c r="X46" s="5"/>
      <c r="Y46" s="5"/>
      <c r="Z46" s="5"/>
      <c r="AA46" s="5"/>
      <c r="AB46" s="5"/>
      <c r="AC46" s="5"/>
      <c r="AE46" s="4"/>
      <c r="AF46" s="4"/>
      <c r="AG46" s="4"/>
      <c r="AH46" s="4"/>
      <c r="AI46" s="4"/>
      <c r="AJ46" s="4"/>
      <c r="AK46" s="4"/>
      <c r="AL46" s="4"/>
      <c r="AM46" s="4"/>
      <c r="AN46" s="4"/>
      <c r="AO46" s="4"/>
      <c r="AP46" s="4"/>
      <c r="AQ46" s="4"/>
      <c r="AR46" s="4"/>
      <c r="AS46" s="4"/>
      <c r="AT46" s="4"/>
      <c r="AU46" s="4"/>
      <c r="AV46" s="4"/>
      <c r="AW46" s="4"/>
      <c r="AX46" s="4"/>
      <c r="AY46" s="4"/>
      <c r="AZ46" s="4"/>
      <c r="BB46" s="4"/>
      <c r="BC46" s="4"/>
      <c r="BD46" s="4"/>
      <c r="BE46" s="4"/>
      <c r="BF46" s="4"/>
      <c r="BG46" s="4"/>
      <c r="BH46" s="4"/>
      <c r="BI46" s="4"/>
      <c r="BJ46" s="4"/>
      <c r="BK46" s="4"/>
      <c r="BL46" s="4"/>
      <c r="BM46" s="4"/>
      <c r="BN46" s="4"/>
      <c r="BO46" s="4"/>
      <c r="BP46" s="4"/>
      <c r="BQ46" s="4"/>
      <c r="BR46" s="4"/>
      <c r="BS46" s="4"/>
      <c r="BT46" s="4"/>
      <c r="BU46" s="4"/>
      <c r="BV46" s="4"/>
      <c r="BW46" s="4"/>
    </row>
    <row r="47" spans="1:75" ht="17" hidden="1" customHeight="1" x14ac:dyDescent="0.35">
      <c r="A47" t="s">
        <v>116</v>
      </c>
      <c r="B47" s="4"/>
      <c r="C47" s="4"/>
      <c r="D47" s="4"/>
      <c r="E47" s="6">
        <f t="shared" si="16"/>
        <v>0</v>
      </c>
      <c r="F47" s="4"/>
      <c r="G47" s="4"/>
      <c r="H47" s="5"/>
      <c r="I47" s="5"/>
      <c r="J47" s="5"/>
      <c r="K47" s="5"/>
      <c r="L47" s="5"/>
      <c r="M47" s="5"/>
      <c r="N47" s="5"/>
      <c r="O47" s="5"/>
      <c r="P47" s="5"/>
      <c r="Q47" s="5"/>
      <c r="R47" s="5"/>
      <c r="S47" s="5"/>
      <c r="T47" s="5"/>
      <c r="U47" s="5"/>
      <c r="V47" s="5"/>
      <c r="W47" s="5"/>
      <c r="X47" s="5"/>
      <c r="Y47" s="5"/>
      <c r="Z47" s="5"/>
      <c r="AA47" s="5"/>
      <c r="AB47" s="5"/>
      <c r="AC47" s="5"/>
      <c r="AE47" s="4"/>
      <c r="AF47" s="4"/>
      <c r="AG47" s="4"/>
      <c r="AH47" s="4"/>
      <c r="AI47" s="4"/>
      <c r="AJ47" s="4"/>
      <c r="AK47" s="4"/>
      <c r="AL47" s="4"/>
      <c r="AM47" s="4"/>
      <c r="AN47" s="4"/>
      <c r="AO47" s="4"/>
      <c r="AP47" s="4"/>
      <c r="AQ47" s="4"/>
      <c r="AR47" s="4"/>
      <c r="AS47" s="4"/>
      <c r="AT47" s="4"/>
      <c r="AU47" s="4"/>
      <c r="AV47" s="4"/>
      <c r="AW47" s="4"/>
      <c r="AX47" s="4"/>
      <c r="AY47" s="4"/>
      <c r="AZ47" s="4"/>
      <c r="BB47" s="4"/>
      <c r="BC47" s="4"/>
      <c r="BD47" s="4"/>
      <c r="BE47" s="4"/>
      <c r="BF47" s="4"/>
      <c r="BG47" s="4"/>
      <c r="BH47" s="4"/>
      <c r="BI47" s="4"/>
      <c r="BJ47" s="4"/>
      <c r="BK47" s="4"/>
      <c r="BL47" s="4"/>
      <c r="BM47" s="4"/>
      <c r="BN47" s="4"/>
      <c r="BO47" s="4"/>
      <c r="BP47" s="4"/>
      <c r="BQ47" s="4"/>
      <c r="BR47" s="4"/>
      <c r="BS47" s="4"/>
      <c r="BT47" s="4"/>
      <c r="BU47" s="4"/>
      <c r="BV47" s="4"/>
      <c r="BW47" s="4"/>
    </row>
    <row r="48" spans="1:75" ht="17" hidden="1" customHeight="1" x14ac:dyDescent="0.35">
      <c r="A48" t="s">
        <v>121</v>
      </c>
      <c r="B48" s="4"/>
      <c r="C48" s="4"/>
      <c r="D48" s="4"/>
      <c r="E48" s="6">
        <f t="shared" si="16"/>
        <v>0</v>
      </c>
      <c r="F48" s="4"/>
      <c r="G48" s="4"/>
      <c r="H48" s="5"/>
      <c r="I48" s="5"/>
      <c r="J48" s="5"/>
      <c r="K48" s="5"/>
      <c r="L48" s="5"/>
      <c r="M48" s="5"/>
      <c r="N48" s="5"/>
      <c r="O48" s="5"/>
      <c r="P48" s="5"/>
      <c r="Q48" s="5"/>
      <c r="R48" s="5"/>
      <c r="S48" s="5"/>
      <c r="T48" s="5"/>
      <c r="U48" s="5"/>
      <c r="V48" s="5"/>
      <c r="W48" s="5"/>
      <c r="X48" s="5"/>
      <c r="Y48" s="5"/>
      <c r="Z48" s="5"/>
      <c r="AA48" s="5"/>
      <c r="AB48" s="5"/>
      <c r="AC48" s="5"/>
      <c r="AE48" s="4" t="str">
        <f t="shared" si="17"/>
        <v/>
      </c>
      <c r="AF48" s="4" t="str">
        <f t="shared" si="17"/>
        <v/>
      </c>
      <c r="AG48" s="4" t="str">
        <f t="shared" si="17"/>
        <v/>
      </c>
      <c r="AH48" s="4" t="str">
        <f t="shared" si="17"/>
        <v/>
      </c>
      <c r="AI48" s="4" t="str">
        <f t="shared" si="17"/>
        <v/>
      </c>
      <c r="AJ48" s="4" t="str">
        <f t="shared" si="17"/>
        <v/>
      </c>
      <c r="AK48" s="4" t="str">
        <f t="shared" si="17"/>
        <v/>
      </c>
      <c r="AL48" s="4" t="str">
        <f t="shared" si="17"/>
        <v/>
      </c>
      <c r="AM48" s="4" t="str">
        <f t="shared" si="17"/>
        <v/>
      </c>
      <c r="AN48" s="4" t="str">
        <f t="shared" si="17"/>
        <v/>
      </c>
      <c r="AO48" s="4" t="str">
        <f t="shared" si="17"/>
        <v/>
      </c>
      <c r="AP48" s="4" t="str">
        <f t="shared" si="17"/>
        <v/>
      </c>
      <c r="AQ48" s="4" t="str">
        <f t="shared" si="17"/>
        <v/>
      </c>
      <c r="AR48" s="4" t="str">
        <f t="shared" si="17"/>
        <v/>
      </c>
      <c r="AS48" s="4" t="str">
        <f t="shared" si="17"/>
        <v/>
      </c>
      <c r="AT48" s="4" t="str">
        <f t="shared" ref="AT48:AT53" si="62">IF(W48=0,"","*")</f>
        <v/>
      </c>
      <c r="AU48" s="4" t="str">
        <f t="shared" ref="AU48:AU53" si="63">IF(X48=0,"","*")</f>
        <v/>
      </c>
      <c r="AV48" s="4" t="str">
        <f t="shared" ref="AV48:AV53" si="64">IF(Y48=0,"","*")</f>
        <v/>
      </c>
      <c r="AW48" s="4" t="str">
        <f t="shared" ref="AW48:AW53" si="65">IF(Z48=0,"","*")</f>
        <v/>
      </c>
      <c r="AX48" s="4" t="str">
        <f t="shared" ref="AX48:AX53" si="66">IF(AA48=0,"","*")</f>
        <v/>
      </c>
      <c r="AY48" s="4" t="str">
        <f t="shared" ref="AY48:AY53" si="67">IF(AB48=0,"","*")</f>
        <v/>
      </c>
      <c r="AZ48" s="4" t="str">
        <f t="shared" si="20"/>
        <v/>
      </c>
      <c r="BB48" s="4" t="str">
        <f t="shared" si="21"/>
        <v/>
      </c>
      <c r="BC48" s="4" t="str">
        <f t="shared" si="21"/>
        <v/>
      </c>
      <c r="BD48" s="4" t="str">
        <f t="shared" si="21"/>
        <v/>
      </c>
      <c r="BE48" s="4" t="str">
        <f t="shared" si="21"/>
        <v/>
      </c>
      <c r="BF48" s="4" t="str">
        <f t="shared" si="21"/>
        <v/>
      </c>
      <c r="BG48" s="4" t="str">
        <f t="shared" si="21"/>
        <v/>
      </c>
      <c r="BH48" s="4" t="str">
        <f t="shared" si="21"/>
        <v/>
      </c>
      <c r="BI48" s="4" t="str">
        <f t="shared" si="21"/>
        <v/>
      </c>
      <c r="BJ48" s="4" t="str">
        <f t="shared" si="21"/>
        <v/>
      </c>
      <c r="BK48" s="4" t="str">
        <f t="shared" si="21"/>
        <v/>
      </c>
      <c r="BL48" s="4" t="str">
        <f t="shared" si="21"/>
        <v/>
      </c>
      <c r="BM48" s="4" t="str">
        <f t="shared" si="21"/>
        <v/>
      </c>
      <c r="BN48" s="4" t="str">
        <f t="shared" si="21"/>
        <v/>
      </c>
      <c r="BO48" s="4" t="str">
        <f t="shared" si="21"/>
        <v/>
      </c>
      <c r="BP48" s="4" t="str">
        <f t="shared" si="21"/>
        <v/>
      </c>
      <c r="BQ48" s="4" t="str">
        <f t="shared" si="21"/>
        <v/>
      </c>
      <c r="BR48" s="4" t="str">
        <f t="shared" ref="BR48:BT53" si="68">IF(X48=0,"","*")</f>
        <v/>
      </c>
      <c r="BS48" s="4" t="str">
        <f t="shared" si="68"/>
        <v/>
      </c>
      <c r="BT48" s="4" t="str">
        <f t="shared" si="68"/>
        <v/>
      </c>
      <c r="BU48" s="4"/>
      <c r="BV48" s="4" t="str">
        <f t="shared" si="23"/>
        <v/>
      </c>
      <c r="BW48" s="4" t="str">
        <f t="shared" si="23"/>
        <v/>
      </c>
    </row>
    <row r="49" spans="1:75" ht="17" hidden="1" customHeight="1" x14ac:dyDescent="0.35">
      <c r="A49" t="s">
        <v>258</v>
      </c>
      <c r="B49" s="4"/>
      <c r="C49" s="4"/>
      <c r="D49" s="4"/>
      <c r="E49" s="6">
        <f t="shared" si="16"/>
        <v>0</v>
      </c>
      <c r="F49" s="4"/>
      <c r="G49" s="4"/>
      <c r="H49" s="5"/>
      <c r="I49" s="5"/>
      <c r="J49" s="5"/>
      <c r="K49" s="5"/>
      <c r="L49" s="5"/>
      <c r="M49" s="5"/>
      <c r="N49" s="5"/>
      <c r="O49" s="5"/>
      <c r="P49" s="5"/>
      <c r="Q49" s="5"/>
      <c r="R49" s="5"/>
      <c r="S49" s="5"/>
      <c r="T49" s="5"/>
      <c r="U49" s="5"/>
      <c r="V49" s="5"/>
      <c r="W49" s="5"/>
      <c r="X49" s="5"/>
      <c r="Y49" s="5"/>
      <c r="Z49" s="5"/>
      <c r="AA49" s="5"/>
      <c r="AB49" s="5"/>
      <c r="AC49" s="5"/>
      <c r="AE49" s="4" t="str">
        <f t="shared" si="17"/>
        <v/>
      </c>
      <c r="AF49" s="4" t="str">
        <f t="shared" si="17"/>
        <v/>
      </c>
      <c r="AG49" s="4" t="str">
        <f t="shared" si="17"/>
        <v/>
      </c>
      <c r="AH49" s="4" t="str">
        <f t="shared" si="17"/>
        <v/>
      </c>
      <c r="AI49" s="4" t="str">
        <f t="shared" si="17"/>
        <v/>
      </c>
      <c r="AJ49" s="4" t="str">
        <f t="shared" si="17"/>
        <v/>
      </c>
      <c r="AK49" s="4" t="str">
        <f t="shared" si="17"/>
        <v/>
      </c>
      <c r="AL49" s="4" t="str">
        <f t="shared" si="17"/>
        <v/>
      </c>
      <c r="AM49" s="4" t="str">
        <f t="shared" si="17"/>
        <v/>
      </c>
      <c r="AN49" s="4" t="str">
        <f t="shared" si="17"/>
        <v/>
      </c>
      <c r="AO49" s="4" t="str">
        <f t="shared" si="17"/>
        <v/>
      </c>
      <c r="AP49" s="4" t="str">
        <f t="shared" si="17"/>
        <v/>
      </c>
      <c r="AQ49" s="4" t="str">
        <f t="shared" si="17"/>
        <v/>
      </c>
      <c r="AR49" s="4" t="str">
        <f t="shared" si="17"/>
        <v/>
      </c>
      <c r="AS49" s="4" t="str">
        <f t="shared" si="17"/>
        <v/>
      </c>
      <c r="AT49" s="4" t="str">
        <f t="shared" si="62"/>
        <v/>
      </c>
      <c r="AU49" s="4" t="str">
        <f t="shared" si="63"/>
        <v/>
      </c>
      <c r="AV49" s="4" t="str">
        <f t="shared" si="64"/>
        <v/>
      </c>
      <c r="AW49" s="4" t="str">
        <f t="shared" si="65"/>
        <v/>
      </c>
      <c r="AX49" s="4" t="str">
        <f t="shared" si="66"/>
        <v/>
      </c>
      <c r="AY49" s="4" t="str">
        <f t="shared" si="67"/>
        <v/>
      </c>
      <c r="AZ49" s="4" t="str">
        <f t="shared" si="20"/>
        <v/>
      </c>
      <c r="BB49" s="4" t="str">
        <f t="shared" si="21"/>
        <v/>
      </c>
      <c r="BC49" s="4" t="str">
        <f t="shared" si="21"/>
        <v/>
      </c>
      <c r="BD49" s="4" t="str">
        <f t="shared" si="21"/>
        <v/>
      </c>
      <c r="BE49" s="4" t="str">
        <f t="shared" si="21"/>
        <v/>
      </c>
      <c r="BF49" s="4" t="str">
        <f t="shared" si="21"/>
        <v/>
      </c>
      <c r="BG49" s="4" t="str">
        <f t="shared" si="21"/>
        <v/>
      </c>
      <c r="BH49" s="4" t="str">
        <f t="shared" si="21"/>
        <v/>
      </c>
      <c r="BI49" s="4" t="str">
        <f t="shared" si="21"/>
        <v/>
      </c>
      <c r="BJ49" s="4" t="str">
        <f t="shared" si="21"/>
        <v/>
      </c>
      <c r="BK49" s="4" t="str">
        <f t="shared" si="21"/>
        <v/>
      </c>
      <c r="BL49" s="4" t="str">
        <f t="shared" si="21"/>
        <v/>
      </c>
      <c r="BM49" s="4" t="str">
        <f t="shared" si="21"/>
        <v/>
      </c>
      <c r="BN49" s="4" t="str">
        <f t="shared" si="21"/>
        <v/>
      </c>
      <c r="BO49" s="4" t="str">
        <f t="shared" si="21"/>
        <v/>
      </c>
      <c r="BP49" s="4" t="str">
        <f t="shared" si="21"/>
        <v/>
      </c>
      <c r="BQ49" s="4" t="str">
        <f t="shared" si="21"/>
        <v/>
      </c>
      <c r="BR49" s="4" t="str">
        <f t="shared" si="68"/>
        <v/>
      </c>
      <c r="BS49" s="4" t="str">
        <f t="shared" si="68"/>
        <v/>
      </c>
      <c r="BT49" s="4" t="str">
        <f t="shared" si="68"/>
        <v/>
      </c>
      <c r="BU49" s="4"/>
      <c r="BV49" s="4" t="str">
        <f t="shared" si="23"/>
        <v/>
      </c>
      <c r="BW49" s="4" t="str">
        <f t="shared" si="23"/>
        <v/>
      </c>
    </row>
    <row r="50" spans="1:75" ht="17" hidden="1" customHeight="1" x14ac:dyDescent="0.35">
      <c r="A50" t="s">
        <v>260</v>
      </c>
      <c r="B50" s="4"/>
      <c r="C50" s="4"/>
      <c r="D50" s="4"/>
      <c r="E50" s="6">
        <f t="shared" si="16"/>
        <v>0</v>
      </c>
      <c r="F50" s="4"/>
      <c r="G50" s="4"/>
      <c r="H50" s="5"/>
      <c r="I50" s="5"/>
      <c r="J50" s="5"/>
      <c r="K50" s="5"/>
      <c r="L50" s="5"/>
      <c r="M50" s="5"/>
      <c r="N50" s="5"/>
      <c r="O50" s="5"/>
      <c r="P50" s="5"/>
      <c r="Q50" s="5"/>
      <c r="R50" s="5"/>
      <c r="S50" s="5"/>
      <c r="T50" s="5"/>
      <c r="U50" s="5"/>
      <c r="V50" s="5"/>
      <c r="W50" s="5"/>
      <c r="X50" s="5"/>
      <c r="Y50" s="5"/>
      <c r="Z50" s="5"/>
      <c r="AA50" s="5"/>
      <c r="AB50" s="5"/>
      <c r="AC50" s="5"/>
      <c r="AE50" s="4" t="str">
        <f t="shared" si="17"/>
        <v/>
      </c>
      <c r="AF50" s="4" t="str">
        <f t="shared" si="17"/>
        <v/>
      </c>
      <c r="AG50" s="4" t="str">
        <f t="shared" si="17"/>
        <v/>
      </c>
      <c r="AH50" s="4" t="str">
        <f t="shared" si="17"/>
        <v/>
      </c>
      <c r="AI50" s="4" t="str">
        <f t="shared" si="17"/>
        <v/>
      </c>
      <c r="AJ50" s="4" t="str">
        <f t="shared" si="17"/>
        <v/>
      </c>
      <c r="AK50" s="4" t="str">
        <f t="shared" si="17"/>
        <v/>
      </c>
      <c r="AL50" s="4" t="str">
        <f t="shared" si="17"/>
        <v/>
      </c>
      <c r="AM50" s="4" t="str">
        <f t="shared" si="17"/>
        <v/>
      </c>
      <c r="AN50" s="4" t="str">
        <f t="shared" si="17"/>
        <v/>
      </c>
      <c r="AO50" s="4" t="str">
        <f t="shared" si="17"/>
        <v/>
      </c>
      <c r="AP50" s="4" t="str">
        <f t="shared" si="17"/>
        <v/>
      </c>
      <c r="AQ50" s="4" t="str">
        <f t="shared" si="17"/>
        <v/>
      </c>
      <c r="AR50" s="4" t="str">
        <f t="shared" si="17"/>
        <v/>
      </c>
      <c r="AS50" s="4" t="str">
        <f t="shared" si="17"/>
        <v/>
      </c>
      <c r="AT50" s="4" t="str">
        <f t="shared" si="62"/>
        <v/>
      </c>
      <c r="AU50" s="4" t="str">
        <f t="shared" si="63"/>
        <v/>
      </c>
      <c r="AV50" s="4" t="str">
        <f t="shared" si="64"/>
        <v/>
      </c>
      <c r="AW50" s="4" t="str">
        <f t="shared" si="65"/>
        <v/>
      </c>
      <c r="AX50" s="4" t="str">
        <f t="shared" si="66"/>
        <v/>
      </c>
      <c r="AY50" s="4" t="str">
        <f t="shared" si="67"/>
        <v/>
      </c>
      <c r="AZ50" s="4" t="str">
        <f t="shared" si="20"/>
        <v/>
      </c>
      <c r="BB50" s="4" t="str">
        <f t="shared" si="21"/>
        <v/>
      </c>
      <c r="BC50" s="4" t="str">
        <f t="shared" si="21"/>
        <v/>
      </c>
      <c r="BD50" s="4" t="str">
        <f t="shared" si="21"/>
        <v/>
      </c>
      <c r="BE50" s="4" t="str">
        <f t="shared" si="21"/>
        <v/>
      </c>
      <c r="BF50" s="4" t="str">
        <f t="shared" si="21"/>
        <v/>
      </c>
      <c r="BG50" s="4" t="str">
        <f t="shared" si="21"/>
        <v/>
      </c>
      <c r="BH50" s="4" t="str">
        <f t="shared" si="21"/>
        <v/>
      </c>
      <c r="BI50" s="4" t="str">
        <f t="shared" si="21"/>
        <v/>
      </c>
      <c r="BJ50" s="4" t="str">
        <f t="shared" si="21"/>
        <v/>
      </c>
      <c r="BK50" s="4" t="str">
        <f t="shared" si="21"/>
        <v/>
      </c>
      <c r="BL50" s="4" t="str">
        <f t="shared" si="21"/>
        <v/>
      </c>
      <c r="BM50" s="4" t="str">
        <f t="shared" si="21"/>
        <v/>
      </c>
      <c r="BN50" s="4" t="str">
        <f t="shared" si="21"/>
        <v/>
      </c>
      <c r="BO50" s="4" t="str">
        <f t="shared" si="21"/>
        <v/>
      </c>
      <c r="BP50" s="4" t="str">
        <f t="shared" si="21"/>
        <v/>
      </c>
      <c r="BQ50" s="4" t="str">
        <f t="shared" si="21"/>
        <v/>
      </c>
      <c r="BR50" s="4" t="str">
        <f t="shared" si="68"/>
        <v/>
      </c>
      <c r="BS50" s="4" t="str">
        <f t="shared" si="68"/>
        <v/>
      </c>
      <c r="BT50" s="4" t="str">
        <f t="shared" si="68"/>
        <v/>
      </c>
      <c r="BU50" s="4"/>
      <c r="BV50" s="4" t="str">
        <f t="shared" si="23"/>
        <v/>
      </c>
      <c r="BW50" s="4" t="str">
        <f t="shared" si="23"/>
        <v/>
      </c>
    </row>
    <row r="51" spans="1:75" ht="17" hidden="1" customHeight="1" x14ac:dyDescent="0.35">
      <c r="A51" t="s">
        <v>107</v>
      </c>
      <c r="B51" s="4"/>
      <c r="C51" s="4"/>
      <c r="D51" s="4"/>
      <c r="E51" s="6">
        <f t="shared" si="16"/>
        <v>0</v>
      </c>
      <c r="F51" s="4"/>
      <c r="G51" s="4"/>
      <c r="H51" s="5"/>
      <c r="I51" s="5"/>
      <c r="J51" s="5"/>
      <c r="K51" s="5"/>
      <c r="L51" s="5"/>
      <c r="M51" s="5"/>
      <c r="N51" s="5"/>
      <c r="O51" s="5"/>
      <c r="P51" s="5"/>
      <c r="Q51" s="5"/>
      <c r="R51" s="5"/>
      <c r="S51" s="5"/>
      <c r="T51" s="5"/>
      <c r="U51" s="5"/>
      <c r="V51" s="5"/>
      <c r="W51" s="5"/>
      <c r="X51" s="5"/>
      <c r="Y51" s="5"/>
      <c r="Z51" s="5"/>
      <c r="AA51" s="5"/>
      <c r="AB51" s="5"/>
      <c r="AC51" s="5"/>
      <c r="AE51" s="4" t="str">
        <f t="shared" si="17"/>
        <v/>
      </c>
      <c r="AF51" s="4" t="str">
        <f t="shared" si="17"/>
        <v/>
      </c>
      <c r="AG51" s="4" t="str">
        <f t="shared" si="17"/>
        <v/>
      </c>
      <c r="AH51" s="4" t="str">
        <f t="shared" si="17"/>
        <v/>
      </c>
      <c r="AI51" s="4" t="str">
        <f t="shared" si="17"/>
        <v/>
      </c>
      <c r="AJ51" s="4" t="str">
        <f t="shared" si="17"/>
        <v/>
      </c>
      <c r="AK51" s="4" t="str">
        <f t="shared" si="17"/>
        <v/>
      </c>
      <c r="AL51" s="4" t="str">
        <f t="shared" si="17"/>
        <v/>
      </c>
      <c r="AM51" s="4" t="str">
        <f t="shared" si="17"/>
        <v/>
      </c>
      <c r="AN51" s="4" t="str">
        <f t="shared" si="17"/>
        <v/>
      </c>
      <c r="AO51" s="4" t="str">
        <f t="shared" si="17"/>
        <v/>
      </c>
      <c r="AP51" s="4" t="str">
        <f t="shared" si="17"/>
        <v/>
      </c>
      <c r="AQ51" s="4" t="str">
        <f t="shared" si="17"/>
        <v/>
      </c>
      <c r="AR51" s="4" t="str">
        <f t="shared" si="17"/>
        <v/>
      </c>
      <c r="AS51" s="4" t="str">
        <f t="shared" si="17"/>
        <v/>
      </c>
      <c r="AT51" s="4" t="str">
        <f t="shared" si="62"/>
        <v/>
      </c>
      <c r="AU51" s="4" t="str">
        <f t="shared" si="63"/>
        <v/>
      </c>
      <c r="AV51" s="4" t="str">
        <f t="shared" si="64"/>
        <v/>
      </c>
      <c r="AW51" s="4" t="str">
        <f t="shared" si="65"/>
        <v/>
      </c>
      <c r="AX51" s="4" t="str">
        <f t="shared" si="66"/>
        <v/>
      </c>
      <c r="AY51" s="4" t="str">
        <f t="shared" si="67"/>
        <v/>
      </c>
      <c r="AZ51" s="4" t="str">
        <f t="shared" si="20"/>
        <v/>
      </c>
      <c r="BB51" s="4" t="str">
        <f t="shared" si="21"/>
        <v/>
      </c>
      <c r="BC51" s="4" t="str">
        <f t="shared" si="21"/>
        <v/>
      </c>
      <c r="BD51" s="4" t="str">
        <f t="shared" si="21"/>
        <v/>
      </c>
      <c r="BE51" s="4" t="str">
        <f t="shared" si="21"/>
        <v/>
      </c>
      <c r="BF51" s="4" t="str">
        <f t="shared" si="21"/>
        <v/>
      </c>
      <c r="BG51" s="4" t="str">
        <f t="shared" si="21"/>
        <v/>
      </c>
      <c r="BH51" s="4" t="str">
        <f t="shared" si="21"/>
        <v/>
      </c>
      <c r="BI51" s="4" t="str">
        <f t="shared" si="21"/>
        <v/>
      </c>
      <c r="BJ51" s="4" t="str">
        <f t="shared" si="21"/>
        <v/>
      </c>
      <c r="BK51" s="4" t="str">
        <f t="shared" si="21"/>
        <v/>
      </c>
      <c r="BL51" s="4" t="str">
        <f t="shared" si="21"/>
        <v/>
      </c>
      <c r="BM51" s="4" t="str">
        <f t="shared" si="21"/>
        <v/>
      </c>
      <c r="BN51" s="4" t="str">
        <f t="shared" si="21"/>
        <v/>
      </c>
      <c r="BO51" s="4" t="str">
        <f t="shared" si="21"/>
        <v/>
      </c>
      <c r="BP51" s="4" t="str">
        <f t="shared" si="21"/>
        <v/>
      </c>
      <c r="BQ51" s="4" t="str">
        <f t="shared" si="21"/>
        <v/>
      </c>
      <c r="BR51" s="4" t="str">
        <f t="shared" si="68"/>
        <v/>
      </c>
      <c r="BS51" s="4" t="str">
        <f t="shared" si="68"/>
        <v/>
      </c>
      <c r="BT51" s="4" t="str">
        <f t="shared" si="68"/>
        <v/>
      </c>
      <c r="BU51" s="4"/>
      <c r="BV51" s="4" t="str">
        <f t="shared" si="23"/>
        <v/>
      </c>
      <c r="BW51" s="4" t="str">
        <f t="shared" si="23"/>
        <v/>
      </c>
    </row>
    <row r="52" spans="1:75" ht="17" hidden="1" customHeight="1" x14ac:dyDescent="0.35">
      <c r="A52" t="s">
        <v>116</v>
      </c>
      <c r="B52" s="4"/>
      <c r="C52" s="4"/>
      <c r="D52" s="4"/>
      <c r="E52" s="6">
        <f t="shared" si="16"/>
        <v>0</v>
      </c>
      <c r="F52" s="4"/>
      <c r="G52" s="4"/>
      <c r="H52" s="5"/>
      <c r="I52" s="5"/>
      <c r="J52" s="5"/>
      <c r="K52" s="5"/>
      <c r="L52" s="5"/>
      <c r="M52" s="5"/>
      <c r="N52" s="5"/>
      <c r="O52" s="5"/>
      <c r="P52" s="5"/>
      <c r="Q52" s="5"/>
      <c r="R52" s="5"/>
      <c r="S52" s="5"/>
      <c r="T52" s="5"/>
      <c r="U52" s="5"/>
      <c r="V52" s="5"/>
      <c r="W52" s="5"/>
      <c r="X52" s="5"/>
      <c r="Y52" s="5"/>
      <c r="Z52" s="5"/>
      <c r="AA52" s="5"/>
      <c r="AB52" s="5"/>
      <c r="AC52" s="5"/>
      <c r="AE52" s="4" t="str">
        <f t="shared" ref="AE52:AS53" si="69">IF(H52=0,"","*")</f>
        <v/>
      </c>
      <c r="AF52" s="4" t="str">
        <f t="shared" si="69"/>
        <v/>
      </c>
      <c r="AG52" s="4" t="str">
        <f t="shared" si="69"/>
        <v/>
      </c>
      <c r="AH52" s="4" t="str">
        <f t="shared" si="69"/>
        <v/>
      </c>
      <c r="AI52" s="4" t="str">
        <f t="shared" si="69"/>
        <v/>
      </c>
      <c r="AJ52" s="4" t="str">
        <f t="shared" si="69"/>
        <v/>
      </c>
      <c r="AK52" s="4" t="str">
        <f t="shared" si="69"/>
        <v/>
      </c>
      <c r="AL52" s="4" t="str">
        <f t="shared" si="69"/>
        <v/>
      </c>
      <c r="AM52" s="4" t="str">
        <f t="shared" si="69"/>
        <v/>
      </c>
      <c r="AN52" s="4" t="str">
        <f t="shared" si="69"/>
        <v/>
      </c>
      <c r="AO52" s="4" t="str">
        <f t="shared" si="69"/>
        <v/>
      </c>
      <c r="AP52" s="4" t="str">
        <f t="shared" si="69"/>
        <v/>
      </c>
      <c r="AQ52" s="4" t="str">
        <f t="shared" si="69"/>
        <v/>
      </c>
      <c r="AR52" s="4" t="str">
        <f t="shared" si="69"/>
        <v/>
      </c>
      <c r="AS52" s="4" t="str">
        <f t="shared" si="69"/>
        <v/>
      </c>
      <c r="AT52" s="4" t="str">
        <f t="shared" si="62"/>
        <v/>
      </c>
      <c r="AU52" s="4" t="str">
        <f t="shared" si="63"/>
        <v/>
      </c>
      <c r="AV52" s="4" t="str">
        <f t="shared" si="64"/>
        <v/>
      </c>
      <c r="AW52" s="4" t="str">
        <f t="shared" si="65"/>
        <v/>
      </c>
      <c r="AX52" s="4" t="str">
        <f t="shared" si="66"/>
        <v/>
      </c>
      <c r="AY52" s="4" t="str">
        <f t="shared" si="67"/>
        <v/>
      </c>
      <c r="AZ52" s="4" t="str">
        <f t="shared" ref="AZ52:AZ53" si="70">IF(AC52=0,"","*")</f>
        <v/>
      </c>
      <c r="BB52" s="4" t="str">
        <f t="shared" ref="BB52:BQ53" si="71">IF(H52=0,"","*")</f>
        <v/>
      </c>
      <c r="BC52" s="4" t="str">
        <f t="shared" si="71"/>
        <v/>
      </c>
      <c r="BD52" s="4" t="str">
        <f t="shared" si="71"/>
        <v/>
      </c>
      <c r="BE52" s="4" t="str">
        <f t="shared" si="71"/>
        <v/>
      </c>
      <c r="BF52" s="4" t="str">
        <f t="shared" si="71"/>
        <v/>
      </c>
      <c r="BG52" s="4" t="str">
        <f t="shared" si="71"/>
        <v/>
      </c>
      <c r="BH52" s="4" t="str">
        <f t="shared" si="71"/>
        <v/>
      </c>
      <c r="BI52" s="4" t="str">
        <f t="shared" si="71"/>
        <v/>
      </c>
      <c r="BJ52" s="4" t="str">
        <f t="shared" si="71"/>
        <v/>
      </c>
      <c r="BK52" s="4" t="str">
        <f t="shared" si="71"/>
        <v/>
      </c>
      <c r="BL52" s="4" t="str">
        <f t="shared" si="71"/>
        <v/>
      </c>
      <c r="BM52" s="4" t="str">
        <f t="shared" si="71"/>
        <v/>
      </c>
      <c r="BN52" s="4" t="str">
        <f t="shared" si="71"/>
        <v/>
      </c>
      <c r="BO52" s="4" t="str">
        <f t="shared" si="71"/>
        <v/>
      </c>
      <c r="BP52" s="4" t="str">
        <f t="shared" si="71"/>
        <v/>
      </c>
      <c r="BQ52" s="4" t="str">
        <f t="shared" si="71"/>
        <v/>
      </c>
      <c r="BR52" s="4" t="str">
        <f t="shared" si="68"/>
        <v/>
      </c>
      <c r="BS52" s="4" t="str">
        <f t="shared" si="68"/>
        <v/>
      </c>
      <c r="BT52" s="4" t="str">
        <f t="shared" si="68"/>
        <v/>
      </c>
      <c r="BU52" s="4"/>
      <c r="BV52" s="4" t="str">
        <f t="shared" si="23"/>
        <v/>
      </c>
      <c r="BW52" s="4" t="str">
        <f t="shared" si="23"/>
        <v/>
      </c>
    </row>
    <row r="53" spans="1:75" ht="17" hidden="1" customHeight="1" x14ac:dyDescent="0.35">
      <c r="A53" t="s">
        <v>121</v>
      </c>
      <c r="B53" s="4"/>
      <c r="C53" s="4"/>
      <c r="D53" s="4"/>
      <c r="E53" s="6">
        <f t="shared" si="16"/>
        <v>0</v>
      </c>
      <c r="F53" s="4"/>
      <c r="G53" s="4"/>
      <c r="H53" s="5"/>
      <c r="I53" s="5"/>
      <c r="J53" s="5"/>
      <c r="K53" s="5"/>
      <c r="L53" s="5"/>
      <c r="M53" s="5"/>
      <c r="N53" s="5"/>
      <c r="O53" s="5"/>
      <c r="P53" s="5"/>
      <c r="Q53" s="5"/>
      <c r="R53" s="5"/>
      <c r="S53" s="5"/>
      <c r="T53" s="5"/>
      <c r="U53" s="5"/>
      <c r="V53" s="5"/>
      <c r="W53" s="5"/>
      <c r="X53" s="5"/>
      <c r="Y53" s="5"/>
      <c r="Z53" s="5"/>
      <c r="AA53" s="5"/>
      <c r="AB53" s="5"/>
      <c r="AC53" s="5"/>
      <c r="AE53" s="4" t="str">
        <f t="shared" si="69"/>
        <v/>
      </c>
      <c r="AF53" s="4" t="str">
        <f t="shared" si="69"/>
        <v/>
      </c>
      <c r="AG53" s="4" t="str">
        <f t="shared" si="69"/>
        <v/>
      </c>
      <c r="AH53" s="4" t="str">
        <f t="shared" si="69"/>
        <v/>
      </c>
      <c r="AI53" s="4" t="str">
        <f t="shared" si="69"/>
        <v/>
      </c>
      <c r="AJ53" s="4" t="str">
        <f t="shared" si="69"/>
        <v/>
      </c>
      <c r="AK53" s="4" t="str">
        <f t="shared" si="69"/>
        <v/>
      </c>
      <c r="AL53" s="4" t="str">
        <f t="shared" si="69"/>
        <v/>
      </c>
      <c r="AM53" s="4" t="str">
        <f t="shared" si="69"/>
        <v/>
      </c>
      <c r="AN53" s="4" t="str">
        <f t="shared" si="69"/>
        <v/>
      </c>
      <c r="AO53" s="4" t="str">
        <f t="shared" si="69"/>
        <v/>
      </c>
      <c r="AP53" s="4" t="str">
        <f t="shared" si="69"/>
        <v/>
      </c>
      <c r="AQ53" s="4" t="str">
        <f t="shared" si="69"/>
        <v/>
      </c>
      <c r="AR53" s="4" t="str">
        <f t="shared" si="69"/>
        <v/>
      </c>
      <c r="AS53" s="4" t="str">
        <f t="shared" si="69"/>
        <v/>
      </c>
      <c r="AT53" s="4" t="str">
        <f t="shared" si="62"/>
        <v/>
      </c>
      <c r="AU53" s="4" t="str">
        <f t="shared" si="63"/>
        <v/>
      </c>
      <c r="AV53" s="4" t="str">
        <f t="shared" si="64"/>
        <v/>
      </c>
      <c r="AW53" s="4" t="str">
        <f t="shared" si="65"/>
        <v/>
      </c>
      <c r="AX53" s="4" t="str">
        <f t="shared" si="66"/>
        <v/>
      </c>
      <c r="AY53" s="4" t="str">
        <f t="shared" si="67"/>
        <v/>
      </c>
      <c r="AZ53" s="4" t="str">
        <f t="shared" si="70"/>
        <v/>
      </c>
      <c r="BB53" s="4" t="str">
        <f t="shared" si="71"/>
        <v/>
      </c>
      <c r="BC53" s="4" t="str">
        <f t="shared" si="71"/>
        <v/>
      </c>
      <c r="BD53" s="4" t="str">
        <f t="shared" si="71"/>
        <v/>
      </c>
      <c r="BE53" s="4" t="str">
        <f t="shared" si="71"/>
        <v/>
      </c>
      <c r="BF53" s="4" t="str">
        <f t="shared" si="71"/>
        <v/>
      </c>
      <c r="BG53" s="4" t="str">
        <f t="shared" si="71"/>
        <v/>
      </c>
      <c r="BH53" s="4" t="str">
        <f t="shared" si="71"/>
        <v/>
      </c>
      <c r="BI53" s="4" t="str">
        <f t="shared" si="71"/>
        <v/>
      </c>
      <c r="BJ53" s="4" t="str">
        <f t="shared" si="71"/>
        <v/>
      </c>
      <c r="BK53" s="4" t="str">
        <f t="shared" si="71"/>
        <v/>
      </c>
      <c r="BL53" s="4" t="str">
        <f t="shared" si="71"/>
        <v/>
      </c>
      <c r="BM53" s="4" t="str">
        <f t="shared" si="71"/>
        <v/>
      </c>
      <c r="BN53" s="4" t="str">
        <f t="shared" si="71"/>
        <v/>
      </c>
      <c r="BO53" s="4" t="str">
        <f t="shared" si="71"/>
        <v/>
      </c>
      <c r="BP53" s="4" t="str">
        <f t="shared" si="71"/>
        <v/>
      </c>
      <c r="BQ53" s="4" t="str">
        <f t="shared" si="71"/>
        <v/>
      </c>
      <c r="BR53" s="4" t="str">
        <f t="shared" si="68"/>
        <v/>
      </c>
      <c r="BS53" s="4" t="str">
        <f t="shared" si="68"/>
        <v/>
      </c>
      <c r="BT53" s="4" t="str">
        <f t="shared" si="68"/>
        <v/>
      </c>
      <c r="BU53" s="4"/>
      <c r="BV53" s="4" t="str">
        <f t="shared" si="23"/>
        <v/>
      </c>
      <c r="BW53" s="4" t="str">
        <f t="shared" si="23"/>
        <v/>
      </c>
    </row>
    <row r="54" spans="1:75" x14ac:dyDescent="0.35">
      <c r="B54" s="101" t="s">
        <v>143</v>
      </c>
      <c r="C54" s="102"/>
      <c r="D54" s="102"/>
      <c r="E54" s="102"/>
      <c r="F54" s="102"/>
      <c r="G54" s="102"/>
      <c r="S54" s="19"/>
      <c r="T54" s="19"/>
      <c r="U54" s="19"/>
      <c r="V54" s="19"/>
      <c r="X54" s="19"/>
      <c r="Y54" s="10"/>
      <c r="Z54" s="19"/>
    </row>
    <row r="55" spans="1:75" ht="17" customHeight="1" x14ac:dyDescent="0.35">
      <c r="A55" t="s">
        <v>144</v>
      </c>
      <c r="B55" s="4" t="s">
        <v>532</v>
      </c>
      <c r="C55" s="4"/>
      <c r="D55" s="4" t="s">
        <v>521</v>
      </c>
      <c r="E55" s="6">
        <f t="shared" ref="E55:E57" si="72">_xlfn.XLOOKUP($C$2,$R$9:$AC$9,R55:AC55)</f>
        <v>39900</v>
      </c>
      <c r="F55" s="4" t="s">
        <v>1415</v>
      </c>
      <c r="G55" s="4"/>
      <c r="H55" s="5"/>
      <c r="I55" s="5"/>
      <c r="J55" s="5"/>
      <c r="K55" s="5"/>
      <c r="L55" s="5"/>
      <c r="M55" s="5"/>
      <c r="N55" s="5"/>
      <c r="O55" s="5"/>
      <c r="P55" s="5"/>
      <c r="Q55" s="29"/>
      <c r="R55" s="29"/>
      <c r="S55" s="29"/>
      <c r="T55" s="29"/>
      <c r="U55" s="29"/>
      <c r="V55" s="29"/>
      <c r="W55" s="29"/>
      <c r="X55" s="29">
        <v>46650</v>
      </c>
      <c r="Y55" s="29">
        <v>29010</v>
      </c>
      <c r="Z55" s="5">
        <v>39900</v>
      </c>
      <c r="AA55" s="5">
        <v>88030</v>
      </c>
      <c r="AB55" s="5">
        <v>101290</v>
      </c>
      <c r="AC55" s="5"/>
      <c r="AE55" s="4" t="str">
        <f t="shared" ref="AE55:AE57" si="73">IF(H55=0,"","*")</f>
        <v/>
      </c>
      <c r="AF55" s="4" t="str">
        <f t="shared" ref="AF55:AF57" si="74">IF(I55=0,"","*")</f>
        <v/>
      </c>
      <c r="AG55" s="4" t="str">
        <f t="shared" ref="AG55:AG57" si="75">IF(J55=0,"","*")</f>
        <v/>
      </c>
      <c r="AH55" s="4" t="str">
        <f t="shared" ref="AH55:AH57" si="76">IF(K55=0,"","*")</f>
        <v/>
      </c>
      <c r="AI55" s="4" t="str">
        <f t="shared" ref="AI55:AI57" si="77">IF(L55=0,"","*")</f>
        <v/>
      </c>
      <c r="AJ55" s="4" t="str">
        <f t="shared" ref="AJ55:AJ57" si="78">IF(M55=0,"","*")</f>
        <v/>
      </c>
      <c r="AK55" s="4" t="str">
        <f t="shared" ref="AK55:AK57" si="79">IF(N55=0,"","*")</f>
        <v/>
      </c>
      <c r="AL55" s="4" t="str">
        <f t="shared" ref="AL55:AL57" si="80">IF(O55=0,"","*")</f>
        <v/>
      </c>
      <c r="AM55" s="4" t="str">
        <f t="shared" ref="AM55:AM57" si="81">IF(P55=0,"","*")</f>
        <v/>
      </c>
      <c r="AN55" s="4" t="str">
        <f t="shared" ref="AN55:AN57" si="82">IF(Q55=0,"","*")</f>
        <v/>
      </c>
      <c r="AO55" s="4" t="str">
        <f t="shared" ref="AO55:AO57" si="83">IF(R55=0,"","*")</f>
        <v/>
      </c>
      <c r="AP55" s="4" t="str">
        <f t="shared" ref="AP55:AP57" si="84">IF(S55=0,"","*")</f>
        <v/>
      </c>
      <c r="AQ55" s="4" t="str">
        <f t="shared" ref="AQ55:AQ57" si="85">IF(T55=0,"","*")</f>
        <v/>
      </c>
      <c r="AR55" s="4" t="str">
        <f t="shared" ref="AR55:AR57" si="86">IF(U55=0,"","*")</f>
        <v/>
      </c>
      <c r="AS55" s="4" t="str">
        <f t="shared" ref="AS55:AS57" si="87">IF(V55=0,"","*")</f>
        <v/>
      </c>
      <c r="AT55" s="4" t="str">
        <f>IF(W55=0,"","*")</f>
        <v/>
      </c>
      <c r="AU55" s="4" t="s">
        <v>525</v>
      </c>
      <c r="AV55" s="4" t="s">
        <v>525</v>
      </c>
      <c r="AW55" s="4" t="s">
        <v>526</v>
      </c>
      <c r="AX55" s="4" t="s">
        <v>527</v>
      </c>
      <c r="AY55" s="4" t="s">
        <v>527</v>
      </c>
      <c r="AZ55" s="4" t="str">
        <f t="shared" ref="AZ55:AZ57" si="88">IF(AC55=0,"","*")</f>
        <v/>
      </c>
      <c r="BB55" s="4" t="str">
        <f t="shared" ref="BB55:BB57" si="89">IF(H55=0,"","*")</f>
        <v/>
      </c>
      <c r="BC55" s="4" t="str">
        <f t="shared" ref="BC55:BC57" si="90">IF(I55=0,"","*")</f>
        <v/>
      </c>
      <c r="BD55" s="4" t="str">
        <f t="shared" ref="BD55:BD57" si="91">IF(J55=0,"","*")</f>
        <v/>
      </c>
      <c r="BE55" s="4" t="str">
        <f t="shared" ref="BE55:BE57" si="92">IF(K55=0,"","*")</f>
        <v/>
      </c>
      <c r="BF55" s="4" t="str">
        <f t="shared" ref="BF55:BF57" si="93">IF(L55=0,"","*")</f>
        <v/>
      </c>
      <c r="BG55" s="4" t="str">
        <f t="shared" ref="BG55:BG57" si="94">IF(M55=0,"","*")</f>
        <v/>
      </c>
      <c r="BH55" s="4" t="str">
        <f t="shared" ref="BH55:BH57" si="95">IF(N55=0,"","*")</f>
        <v/>
      </c>
      <c r="BI55" s="4" t="str">
        <f t="shared" ref="BI55:BI57" si="96">IF(O55=0,"","*")</f>
        <v/>
      </c>
      <c r="BJ55" s="4" t="str">
        <f t="shared" ref="BJ55:BJ57" si="97">IF(P55=0,"","*")</f>
        <v/>
      </c>
      <c r="BK55" s="4" t="str">
        <f t="shared" ref="BK55:BK57" si="98">IF(Q55=0,"","*")</f>
        <v/>
      </c>
      <c r="BL55" s="4" t="str">
        <f t="shared" ref="BL55:BL57" si="99">IF(R55=0,"","*")</f>
        <v/>
      </c>
      <c r="BM55" s="4" t="str">
        <f t="shared" ref="BM55:BM57" si="100">IF(S55=0,"","*")</f>
        <v/>
      </c>
      <c r="BN55" s="4" t="str">
        <f t="shared" ref="BN55:BN57" si="101">IF(T55=0,"","*")</f>
        <v/>
      </c>
      <c r="BO55" s="4" t="str">
        <f t="shared" ref="BO55:BO57" si="102">IF(U55=0,"","*")</f>
        <v/>
      </c>
      <c r="BP55" s="4" t="str">
        <f t="shared" ref="BP55:BP57" si="103">IF(V55=0,"","*")</f>
        <v/>
      </c>
      <c r="BQ55" s="4" t="str">
        <f t="shared" ref="BQ55:BQ56" si="104">IF(W55=0,"","*")</f>
        <v/>
      </c>
      <c r="BR55" s="4" t="s">
        <v>88</v>
      </c>
      <c r="BS55" s="4" t="s">
        <v>88</v>
      </c>
      <c r="BT55" s="4" t="s">
        <v>88</v>
      </c>
      <c r="BU55" s="4"/>
      <c r="BV55" s="4" t="str">
        <f t="shared" ref="BV55:BV57" si="105">IF(AB55=0,"","*")</f>
        <v>*</v>
      </c>
      <c r="BW55" s="4" t="str">
        <f t="shared" ref="BW55:BW57" si="106">IF(AC55=0,"","*")</f>
        <v/>
      </c>
    </row>
    <row r="56" spans="1:75" ht="17" customHeight="1" x14ac:dyDescent="0.35">
      <c r="A56" t="s">
        <v>146</v>
      </c>
      <c r="B56" s="11" t="s">
        <v>529</v>
      </c>
      <c r="C56" s="4"/>
      <c r="D56" s="4" t="s">
        <v>521</v>
      </c>
      <c r="E56" s="6">
        <f t="shared" si="72"/>
        <v>2110</v>
      </c>
      <c r="F56" s="4" t="s">
        <v>1415</v>
      </c>
      <c r="G56" s="4" t="s">
        <v>101</v>
      </c>
      <c r="H56" s="5"/>
      <c r="I56" s="5"/>
      <c r="J56" s="5"/>
      <c r="K56" s="5"/>
      <c r="L56" s="5"/>
      <c r="M56" s="5"/>
      <c r="N56" s="5"/>
      <c r="O56" s="5"/>
      <c r="P56" s="5"/>
      <c r="Q56" s="29"/>
      <c r="R56" s="29"/>
      <c r="S56" s="29"/>
      <c r="T56" s="29"/>
      <c r="U56" s="29"/>
      <c r="V56" s="29"/>
      <c r="W56" s="29"/>
      <c r="X56" s="29">
        <v>1750</v>
      </c>
      <c r="Y56" s="29">
        <v>2670</v>
      </c>
      <c r="Z56" s="5">
        <v>2110</v>
      </c>
      <c r="AA56" s="5">
        <v>5460</v>
      </c>
      <c r="AB56" s="5">
        <v>3250</v>
      </c>
      <c r="AC56" s="5"/>
      <c r="AE56" s="4" t="str">
        <f t="shared" si="73"/>
        <v/>
      </c>
      <c r="AF56" s="4" t="str">
        <f t="shared" si="74"/>
        <v/>
      </c>
      <c r="AG56" s="4" t="str">
        <f t="shared" si="75"/>
        <v/>
      </c>
      <c r="AH56" s="4" t="str">
        <f t="shared" si="76"/>
        <v/>
      </c>
      <c r="AI56" s="4" t="str">
        <f t="shared" si="77"/>
        <v/>
      </c>
      <c r="AJ56" s="4" t="str">
        <f t="shared" si="78"/>
        <v/>
      </c>
      <c r="AK56" s="4" t="str">
        <f t="shared" si="79"/>
        <v/>
      </c>
      <c r="AL56" s="4" t="str">
        <f t="shared" si="80"/>
        <v/>
      </c>
      <c r="AM56" s="4" t="str">
        <f t="shared" si="81"/>
        <v/>
      </c>
      <c r="AN56" s="4" t="str">
        <f t="shared" si="82"/>
        <v/>
      </c>
      <c r="AO56" s="4" t="str">
        <f t="shared" si="83"/>
        <v/>
      </c>
      <c r="AP56" s="4" t="str">
        <f t="shared" si="84"/>
        <v/>
      </c>
      <c r="AQ56" s="4" t="str">
        <f t="shared" si="85"/>
        <v/>
      </c>
      <c r="AR56" s="4" t="str">
        <f t="shared" si="86"/>
        <v/>
      </c>
      <c r="AS56" s="4" t="str">
        <f t="shared" si="87"/>
        <v/>
      </c>
      <c r="AT56" s="4" t="str">
        <f t="shared" ref="AT56" si="107">IF(W56=0,"","*")</f>
        <v/>
      </c>
      <c r="AU56" s="4" t="s">
        <v>525</v>
      </c>
      <c r="AV56" s="4" t="s">
        <v>525</v>
      </c>
      <c r="AW56" s="4" t="s">
        <v>526</v>
      </c>
      <c r="AX56" s="4" t="s">
        <v>527</v>
      </c>
      <c r="AY56" s="4" t="s">
        <v>527</v>
      </c>
      <c r="AZ56" s="4" t="str">
        <f t="shared" si="88"/>
        <v/>
      </c>
      <c r="BB56" s="4" t="str">
        <f t="shared" si="89"/>
        <v/>
      </c>
      <c r="BC56" s="4" t="str">
        <f t="shared" si="90"/>
        <v/>
      </c>
      <c r="BD56" s="4" t="str">
        <f t="shared" si="91"/>
        <v/>
      </c>
      <c r="BE56" s="4" t="str">
        <f t="shared" si="92"/>
        <v/>
      </c>
      <c r="BF56" s="4" t="str">
        <f t="shared" si="93"/>
        <v/>
      </c>
      <c r="BG56" s="4" t="str">
        <f t="shared" si="94"/>
        <v/>
      </c>
      <c r="BH56" s="4" t="str">
        <f t="shared" si="95"/>
        <v/>
      </c>
      <c r="BI56" s="4" t="str">
        <f t="shared" si="96"/>
        <v/>
      </c>
      <c r="BJ56" s="4" t="str">
        <f t="shared" si="97"/>
        <v/>
      </c>
      <c r="BK56" s="4" t="str">
        <f t="shared" si="98"/>
        <v/>
      </c>
      <c r="BL56" s="4" t="str">
        <f t="shared" si="99"/>
        <v/>
      </c>
      <c r="BM56" s="4" t="str">
        <f t="shared" si="100"/>
        <v/>
      </c>
      <c r="BN56" s="4" t="str">
        <f t="shared" si="101"/>
        <v/>
      </c>
      <c r="BO56" s="4" t="str">
        <f t="shared" si="102"/>
        <v/>
      </c>
      <c r="BP56" s="4" t="str">
        <f t="shared" si="103"/>
        <v/>
      </c>
      <c r="BQ56" s="4" t="str">
        <f t="shared" si="104"/>
        <v/>
      </c>
      <c r="BR56" s="4" t="s">
        <v>88</v>
      </c>
      <c r="BS56" s="4" t="s">
        <v>88</v>
      </c>
      <c r="BT56" s="4" t="s">
        <v>88</v>
      </c>
      <c r="BU56" s="4"/>
      <c r="BV56" s="4" t="str">
        <f t="shared" si="105"/>
        <v>*</v>
      </c>
      <c r="BW56" s="4" t="str">
        <f t="shared" si="106"/>
        <v/>
      </c>
    </row>
    <row r="57" spans="1:75" ht="17" customHeight="1" x14ac:dyDescent="0.35">
      <c r="A57" t="s">
        <v>148</v>
      </c>
      <c r="B57" s="4" t="s">
        <v>529</v>
      </c>
      <c r="C57" s="4"/>
      <c r="D57" s="4" t="s">
        <v>1444</v>
      </c>
      <c r="E57" s="6">
        <f t="shared" si="72"/>
        <v>5804.0506299999997</v>
      </c>
      <c r="F57" s="4" t="s">
        <v>1415</v>
      </c>
      <c r="G57" s="4"/>
      <c r="H57" s="5"/>
      <c r="I57" s="5"/>
      <c r="J57" s="5"/>
      <c r="K57" s="5"/>
      <c r="L57" s="5"/>
      <c r="M57" s="5"/>
      <c r="N57" s="5"/>
      <c r="O57" s="5"/>
      <c r="P57" s="5"/>
      <c r="Q57" s="29"/>
      <c r="R57" s="29"/>
      <c r="S57" s="29"/>
      <c r="T57" s="29"/>
      <c r="U57" s="29"/>
      <c r="V57" s="29"/>
      <c r="W57" s="29">
        <v>2006.6586</v>
      </c>
      <c r="X57" s="29">
        <v>4339.0953200000004</v>
      </c>
      <c r="Y57" s="29">
        <v>6142.0324499999997</v>
      </c>
      <c r="Z57" s="5">
        <v>5804.0506299999997</v>
      </c>
      <c r="AA57" s="5">
        <v>18892.788400000001</v>
      </c>
      <c r="AB57" s="5">
        <v>6537.1449199999997</v>
      </c>
      <c r="AC57" s="5"/>
      <c r="AE57" s="4" t="str">
        <f t="shared" si="73"/>
        <v/>
      </c>
      <c r="AF57" s="4" t="str">
        <f t="shared" si="74"/>
        <v/>
      </c>
      <c r="AG57" s="4" t="str">
        <f t="shared" si="75"/>
        <v/>
      </c>
      <c r="AH57" s="4" t="str">
        <f t="shared" si="76"/>
        <v/>
      </c>
      <c r="AI57" s="4" t="str">
        <f t="shared" si="77"/>
        <v/>
      </c>
      <c r="AJ57" s="4" t="str">
        <f t="shared" si="78"/>
        <v/>
      </c>
      <c r="AK57" s="4" t="str">
        <f t="shared" si="79"/>
        <v/>
      </c>
      <c r="AL57" s="4" t="str">
        <f t="shared" si="80"/>
        <v/>
      </c>
      <c r="AM57" s="4" t="str">
        <f t="shared" si="81"/>
        <v/>
      </c>
      <c r="AN57" s="4" t="str">
        <f t="shared" si="82"/>
        <v/>
      </c>
      <c r="AO57" s="4" t="str">
        <f t="shared" si="83"/>
        <v/>
      </c>
      <c r="AP57" s="4" t="str">
        <f t="shared" si="84"/>
        <v/>
      </c>
      <c r="AQ57" s="4" t="str">
        <f t="shared" si="85"/>
        <v/>
      </c>
      <c r="AR57" s="4" t="str">
        <f t="shared" si="86"/>
        <v/>
      </c>
      <c r="AS57" s="4" t="str">
        <f t="shared" si="87"/>
        <v/>
      </c>
      <c r="AT57" s="4" t="s">
        <v>1365</v>
      </c>
      <c r="AU57" s="4" t="s">
        <v>1365</v>
      </c>
      <c r="AV57" s="4" t="s">
        <v>1364</v>
      </c>
      <c r="AW57" s="4" t="s">
        <v>1364</v>
      </c>
      <c r="AX57" s="4" t="s">
        <v>1363</v>
      </c>
      <c r="AY57" s="4" t="s">
        <v>1363</v>
      </c>
      <c r="AZ57" s="4" t="str">
        <f t="shared" si="88"/>
        <v/>
      </c>
      <c r="BB57" s="4" t="str">
        <f t="shared" si="89"/>
        <v/>
      </c>
      <c r="BC57" s="4" t="str">
        <f t="shared" si="90"/>
        <v/>
      </c>
      <c r="BD57" s="4" t="str">
        <f t="shared" si="91"/>
        <v/>
      </c>
      <c r="BE57" s="4" t="str">
        <f t="shared" si="92"/>
        <v/>
      </c>
      <c r="BF57" s="4" t="str">
        <f t="shared" si="93"/>
        <v/>
      </c>
      <c r="BG57" s="4" t="str">
        <f t="shared" si="94"/>
        <v/>
      </c>
      <c r="BH57" s="4" t="str">
        <f t="shared" si="95"/>
        <v/>
      </c>
      <c r="BI57" s="4" t="str">
        <f t="shared" si="96"/>
        <v/>
      </c>
      <c r="BJ57" s="4" t="str">
        <f t="shared" si="97"/>
        <v/>
      </c>
      <c r="BK57" s="4" t="str">
        <f t="shared" si="98"/>
        <v/>
      </c>
      <c r="BL57" s="4" t="str">
        <f t="shared" si="99"/>
        <v/>
      </c>
      <c r="BM57" s="4" t="str">
        <f t="shared" si="100"/>
        <v/>
      </c>
      <c r="BN57" s="4" t="str">
        <f t="shared" si="101"/>
        <v/>
      </c>
      <c r="BO57" s="4" t="str">
        <f t="shared" si="102"/>
        <v/>
      </c>
      <c r="BP57" s="4" t="str">
        <f t="shared" si="103"/>
        <v/>
      </c>
      <c r="BQ57" s="4" t="s">
        <v>88</v>
      </c>
      <c r="BR57" s="4" t="s">
        <v>88</v>
      </c>
      <c r="BS57" s="4" t="s">
        <v>88</v>
      </c>
      <c r="BT57" s="4" t="s">
        <v>88</v>
      </c>
      <c r="BU57" s="4"/>
      <c r="BV57" s="4" t="str">
        <f t="shared" si="105"/>
        <v>*</v>
      </c>
      <c r="BW57" s="4" t="str">
        <f t="shared" si="106"/>
        <v/>
      </c>
    </row>
    <row r="58" spans="1:75" ht="17" hidden="1" customHeight="1" x14ac:dyDescent="0.35">
      <c r="A58" t="s">
        <v>149</v>
      </c>
      <c r="B58" s="4"/>
      <c r="C58" s="4"/>
      <c r="D58" s="4"/>
      <c r="E58" s="6">
        <f t="shared" ref="E58:E74" si="108">_xlfn.XLOOKUP($C$2,$R$9:$AC$9,R58:AC58)</f>
        <v>0</v>
      </c>
      <c r="F58" s="4"/>
      <c r="G58" s="4"/>
      <c r="H58" s="5"/>
      <c r="I58" s="5"/>
      <c r="J58" s="5"/>
      <c r="K58" s="5"/>
      <c r="L58" s="5"/>
      <c r="M58" s="5"/>
      <c r="N58" s="5"/>
      <c r="O58" s="5"/>
      <c r="P58" s="5"/>
      <c r="Q58" s="5"/>
      <c r="R58" s="5"/>
      <c r="S58" s="5"/>
      <c r="T58" s="5"/>
      <c r="U58" s="5"/>
      <c r="V58" s="5"/>
      <c r="W58" s="5"/>
      <c r="X58" s="5"/>
      <c r="Y58" s="5"/>
      <c r="Z58" s="5"/>
      <c r="AA58" s="5"/>
      <c r="AB58" s="5"/>
      <c r="AC58" s="5"/>
      <c r="AE58" s="4" t="str">
        <f t="shared" ref="AE58:AT64" si="109">IF(H58=0,"","*")</f>
        <v/>
      </c>
      <c r="AF58" s="4" t="str">
        <f t="shared" si="109"/>
        <v/>
      </c>
      <c r="AG58" s="4" t="str">
        <f t="shared" si="109"/>
        <v/>
      </c>
      <c r="AH58" s="4" t="str">
        <f t="shared" si="109"/>
        <v/>
      </c>
      <c r="AI58" s="4" t="str">
        <f t="shared" si="109"/>
        <v/>
      </c>
      <c r="AJ58" s="4" t="str">
        <f t="shared" si="109"/>
        <v/>
      </c>
      <c r="AK58" s="4" t="str">
        <f t="shared" si="109"/>
        <v/>
      </c>
      <c r="AL58" s="4" t="str">
        <f t="shared" si="109"/>
        <v/>
      </c>
      <c r="AM58" s="4" t="str">
        <f t="shared" si="109"/>
        <v/>
      </c>
      <c r="AN58" s="4" t="str">
        <f t="shared" si="109"/>
        <v/>
      </c>
      <c r="AO58" s="4" t="str">
        <f t="shared" si="109"/>
        <v/>
      </c>
      <c r="AP58" s="4" t="str">
        <f t="shared" si="109"/>
        <v/>
      </c>
      <c r="AQ58" s="4" t="str">
        <f t="shared" si="109"/>
        <v/>
      </c>
      <c r="AR58" s="4" t="str">
        <f t="shared" si="109"/>
        <v/>
      </c>
      <c r="AS58" s="4" t="str">
        <f t="shared" si="109"/>
        <v/>
      </c>
      <c r="AT58" s="4" t="str">
        <f t="shared" si="109"/>
        <v/>
      </c>
      <c r="AU58" s="4" t="str">
        <f t="shared" ref="AP58:AZ68" si="110">IF(X58=0,"","*")</f>
        <v/>
      </c>
      <c r="AV58" s="4" t="str">
        <f t="shared" si="110"/>
        <v/>
      </c>
      <c r="AW58" s="4" t="str">
        <f t="shared" si="110"/>
        <v/>
      </c>
      <c r="AX58" s="4" t="str">
        <f t="shared" si="110"/>
        <v/>
      </c>
      <c r="AY58" s="4" t="str">
        <f t="shared" si="110"/>
        <v/>
      </c>
      <c r="AZ58" s="4" t="str">
        <f t="shared" si="110"/>
        <v/>
      </c>
      <c r="BB58" s="4" t="str">
        <f t="shared" ref="BB58:BQ64" si="111">IF(H58=0,"","*")</f>
        <v/>
      </c>
      <c r="BC58" s="4" t="str">
        <f t="shared" si="111"/>
        <v/>
      </c>
      <c r="BD58" s="4" t="str">
        <f t="shared" si="111"/>
        <v/>
      </c>
      <c r="BE58" s="4" t="str">
        <f t="shared" si="111"/>
        <v/>
      </c>
      <c r="BF58" s="4" t="str">
        <f t="shared" si="111"/>
        <v/>
      </c>
      <c r="BG58" s="4" t="str">
        <f t="shared" si="111"/>
        <v/>
      </c>
      <c r="BH58" s="4" t="str">
        <f t="shared" si="111"/>
        <v/>
      </c>
      <c r="BI58" s="4" t="str">
        <f t="shared" si="111"/>
        <v/>
      </c>
      <c r="BJ58" s="4" t="str">
        <f t="shared" si="111"/>
        <v/>
      </c>
      <c r="BK58" s="4" t="str">
        <f t="shared" si="111"/>
        <v/>
      </c>
      <c r="BL58" s="4" t="str">
        <f t="shared" si="111"/>
        <v/>
      </c>
      <c r="BM58" s="4" t="str">
        <f t="shared" si="111"/>
        <v/>
      </c>
      <c r="BN58" s="4" t="str">
        <f t="shared" si="111"/>
        <v/>
      </c>
      <c r="BO58" s="4" t="str">
        <f t="shared" si="111"/>
        <v/>
      </c>
      <c r="BP58" s="4" t="str">
        <f t="shared" si="111"/>
        <v/>
      </c>
      <c r="BQ58" s="4" t="str">
        <f t="shared" si="111"/>
        <v/>
      </c>
      <c r="BR58" s="4" t="str">
        <f t="shared" ref="BR58:BW69" si="112">IF(X58=0,"","*")</f>
        <v/>
      </c>
      <c r="BS58" s="4" t="str">
        <f t="shared" si="112"/>
        <v/>
      </c>
      <c r="BT58" s="4" t="str">
        <f t="shared" si="112"/>
        <v/>
      </c>
      <c r="BU58" s="4" t="str">
        <f t="shared" si="112"/>
        <v/>
      </c>
      <c r="BV58" s="4" t="str">
        <f t="shared" si="112"/>
        <v/>
      </c>
      <c r="BW58" s="4" t="str">
        <f t="shared" si="112"/>
        <v/>
      </c>
    </row>
    <row r="59" spans="1:75" ht="17" hidden="1" customHeight="1" x14ac:dyDescent="0.35">
      <c r="A59" t="s">
        <v>150</v>
      </c>
      <c r="B59" s="4"/>
      <c r="C59" s="4"/>
      <c r="D59" s="4"/>
      <c r="E59" s="6">
        <f t="shared" si="108"/>
        <v>0</v>
      </c>
      <c r="F59" s="4"/>
      <c r="G59" s="4"/>
      <c r="H59" s="5"/>
      <c r="I59" s="5"/>
      <c r="J59" s="5"/>
      <c r="K59" s="5"/>
      <c r="L59" s="5"/>
      <c r="M59" s="5"/>
      <c r="N59" s="5"/>
      <c r="O59" s="5"/>
      <c r="P59" s="5"/>
      <c r="Q59" s="5"/>
      <c r="R59" s="5"/>
      <c r="S59" s="5"/>
      <c r="T59" s="5"/>
      <c r="U59" s="5"/>
      <c r="V59" s="5"/>
      <c r="W59" s="5"/>
      <c r="X59" s="5"/>
      <c r="Y59" s="5"/>
      <c r="Z59" s="5"/>
      <c r="AA59" s="5"/>
      <c r="AB59" s="5"/>
      <c r="AC59" s="5"/>
      <c r="AE59" s="4" t="str">
        <f t="shared" si="109"/>
        <v/>
      </c>
      <c r="AF59" s="4" t="str">
        <f t="shared" si="109"/>
        <v/>
      </c>
      <c r="AG59" s="4" t="str">
        <f t="shared" si="109"/>
        <v/>
      </c>
      <c r="AH59" s="4" t="str">
        <f t="shared" si="109"/>
        <v/>
      </c>
      <c r="AI59" s="4" t="str">
        <f t="shared" si="109"/>
        <v/>
      </c>
      <c r="AJ59" s="4" t="str">
        <f t="shared" si="109"/>
        <v/>
      </c>
      <c r="AK59" s="4" t="str">
        <f t="shared" si="109"/>
        <v/>
      </c>
      <c r="AL59" s="4" t="str">
        <f t="shared" si="109"/>
        <v/>
      </c>
      <c r="AM59" s="4" t="str">
        <f t="shared" si="109"/>
        <v/>
      </c>
      <c r="AN59" s="4" t="str">
        <f t="shared" si="109"/>
        <v/>
      </c>
      <c r="AO59" s="4" t="str">
        <f t="shared" si="109"/>
        <v/>
      </c>
      <c r="AP59" s="4" t="str">
        <f t="shared" si="109"/>
        <v/>
      </c>
      <c r="AQ59" s="4" t="str">
        <f t="shared" si="109"/>
        <v/>
      </c>
      <c r="AR59" s="4" t="str">
        <f t="shared" si="109"/>
        <v/>
      </c>
      <c r="AS59" s="4" t="str">
        <f t="shared" si="109"/>
        <v/>
      </c>
      <c r="AT59" s="4" t="str">
        <f t="shared" si="109"/>
        <v/>
      </c>
      <c r="AU59" s="4" t="str">
        <f t="shared" si="110"/>
        <v/>
      </c>
      <c r="AV59" s="4" t="str">
        <f t="shared" si="110"/>
        <v/>
      </c>
      <c r="AW59" s="4" t="str">
        <f t="shared" si="110"/>
        <v/>
      </c>
      <c r="AX59" s="4" t="str">
        <f t="shared" si="110"/>
        <v/>
      </c>
      <c r="AY59" s="4" t="str">
        <f t="shared" si="110"/>
        <v/>
      </c>
      <c r="AZ59" s="4" t="str">
        <f t="shared" si="110"/>
        <v/>
      </c>
      <c r="BB59" s="4" t="str">
        <f t="shared" si="111"/>
        <v/>
      </c>
      <c r="BC59" s="4" t="str">
        <f t="shared" si="111"/>
        <v/>
      </c>
      <c r="BD59" s="4" t="str">
        <f t="shared" si="111"/>
        <v/>
      </c>
      <c r="BE59" s="4" t="str">
        <f t="shared" si="111"/>
        <v/>
      </c>
      <c r="BF59" s="4" t="str">
        <f t="shared" si="111"/>
        <v/>
      </c>
      <c r="BG59" s="4" t="str">
        <f t="shared" si="111"/>
        <v/>
      </c>
      <c r="BH59" s="4" t="str">
        <f t="shared" si="111"/>
        <v/>
      </c>
      <c r="BI59" s="4" t="str">
        <f t="shared" si="111"/>
        <v/>
      </c>
      <c r="BJ59" s="4" t="str">
        <f t="shared" si="111"/>
        <v/>
      </c>
      <c r="BK59" s="4" t="str">
        <f t="shared" si="111"/>
        <v/>
      </c>
      <c r="BL59" s="4" t="str">
        <f t="shared" si="111"/>
        <v/>
      </c>
      <c r="BM59" s="4" t="str">
        <f t="shared" si="111"/>
        <v/>
      </c>
      <c r="BN59" s="4" t="str">
        <f t="shared" si="111"/>
        <v/>
      </c>
      <c r="BO59" s="4" t="str">
        <f t="shared" si="111"/>
        <v/>
      </c>
      <c r="BP59" s="4" t="str">
        <f t="shared" si="111"/>
        <v/>
      </c>
      <c r="BQ59" s="4" t="str">
        <f t="shared" si="111"/>
        <v/>
      </c>
      <c r="BR59" s="4" t="str">
        <f t="shared" si="112"/>
        <v/>
      </c>
      <c r="BS59" s="4" t="str">
        <f t="shared" si="112"/>
        <v/>
      </c>
      <c r="BT59" s="4" t="str">
        <f t="shared" si="112"/>
        <v/>
      </c>
      <c r="BU59" s="4" t="str">
        <f t="shared" si="112"/>
        <v/>
      </c>
      <c r="BV59" s="4" t="str">
        <f t="shared" si="112"/>
        <v/>
      </c>
      <c r="BW59" s="4" t="str">
        <f t="shared" si="112"/>
        <v/>
      </c>
    </row>
    <row r="60" spans="1:75" ht="17" hidden="1" customHeight="1" x14ac:dyDescent="0.35">
      <c r="A60" t="s">
        <v>151</v>
      </c>
      <c r="B60" s="4"/>
      <c r="C60" s="4"/>
      <c r="D60" s="4"/>
      <c r="E60" s="6">
        <f t="shared" si="108"/>
        <v>0</v>
      </c>
      <c r="F60" s="4"/>
      <c r="G60" s="4"/>
      <c r="H60" s="5"/>
      <c r="I60" s="5"/>
      <c r="J60" s="5"/>
      <c r="K60" s="5"/>
      <c r="L60" s="5"/>
      <c r="M60" s="5"/>
      <c r="N60" s="5"/>
      <c r="O60" s="5"/>
      <c r="P60" s="5"/>
      <c r="Q60" s="5"/>
      <c r="R60" s="5"/>
      <c r="S60" s="5"/>
      <c r="T60" s="5"/>
      <c r="U60" s="5"/>
      <c r="V60" s="5"/>
      <c r="W60" s="5"/>
      <c r="X60" s="5"/>
      <c r="Y60" s="5"/>
      <c r="Z60" s="5"/>
      <c r="AA60" s="5"/>
      <c r="AB60" s="5"/>
      <c r="AC60" s="5"/>
      <c r="AE60" s="4" t="str">
        <f t="shared" si="109"/>
        <v/>
      </c>
      <c r="AF60" s="4" t="str">
        <f t="shared" si="109"/>
        <v/>
      </c>
      <c r="AG60" s="4" t="str">
        <f t="shared" si="109"/>
        <v/>
      </c>
      <c r="AH60" s="4" t="str">
        <f t="shared" si="109"/>
        <v/>
      </c>
      <c r="AI60" s="4" t="str">
        <f t="shared" si="109"/>
        <v/>
      </c>
      <c r="AJ60" s="4" t="str">
        <f t="shared" si="109"/>
        <v/>
      </c>
      <c r="AK60" s="4" t="str">
        <f t="shared" si="109"/>
        <v/>
      </c>
      <c r="AL60" s="4" t="str">
        <f t="shared" si="109"/>
        <v/>
      </c>
      <c r="AM60" s="4" t="str">
        <f t="shared" si="109"/>
        <v/>
      </c>
      <c r="AN60" s="4" t="str">
        <f t="shared" si="109"/>
        <v/>
      </c>
      <c r="AO60" s="4" t="str">
        <f t="shared" si="109"/>
        <v/>
      </c>
      <c r="AP60" s="4" t="str">
        <f t="shared" si="109"/>
        <v/>
      </c>
      <c r="AQ60" s="4" t="str">
        <f t="shared" si="109"/>
        <v/>
      </c>
      <c r="AR60" s="4" t="str">
        <f t="shared" si="109"/>
        <v/>
      </c>
      <c r="AS60" s="4" t="str">
        <f t="shared" si="109"/>
        <v/>
      </c>
      <c r="AT60" s="4" t="str">
        <f t="shared" si="109"/>
        <v/>
      </c>
      <c r="AU60" s="4" t="str">
        <f t="shared" si="110"/>
        <v/>
      </c>
      <c r="AV60" s="4" t="str">
        <f t="shared" si="110"/>
        <v/>
      </c>
      <c r="AW60" s="4" t="str">
        <f t="shared" si="110"/>
        <v/>
      </c>
      <c r="AX60" s="4" t="str">
        <f t="shared" si="110"/>
        <v/>
      </c>
      <c r="AY60" s="4" t="str">
        <f t="shared" si="110"/>
        <v/>
      </c>
      <c r="AZ60" s="4" t="str">
        <f t="shared" si="110"/>
        <v/>
      </c>
      <c r="BB60" s="4" t="str">
        <f t="shared" si="111"/>
        <v/>
      </c>
      <c r="BC60" s="4" t="str">
        <f t="shared" si="111"/>
        <v/>
      </c>
      <c r="BD60" s="4" t="str">
        <f t="shared" si="111"/>
        <v/>
      </c>
      <c r="BE60" s="4" t="str">
        <f t="shared" si="111"/>
        <v/>
      </c>
      <c r="BF60" s="4" t="str">
        <f t="shared" si="111"/>
        <v/>
      </c>
      <c r="BG60" s="4" t="str">
        <f t="shared" si="111"/>
        <v/>
      </c>
      <c r="BH60" s="4" t="str">
        <f t="shared" si="111"/>
        <v/>
      </c>
      <c r="BI60" s="4" t="str">
        <f t="shared" si="111"/>
        <v/>
      </c>
      <c r="BJ60" s="4" t="str">
        <f t="shared" si="111"/>
        <v/>
      </c>
      <c r="BK60" s="4" t="str">
        <f t="shared" si="111"/>
        <v/>
      </c>
      <c r="BL60" s="4" t="str">
        <f t="shared" si="111"/>
        <v/>
      </c>
      <c r="BM60" s="4" t="str">
        <f t="shared" si="111"/>
        <v/>
      </c>
      <c r="BN60" s="4" t="str">
        <f t="shared" si="111"/>
        <v/>
      </c>
      <c r="BO60" s="4" t="str">
        <f t="shared" si="111"/>
        <v/>
      </c>
      <c r="BP60" s="4" t="str">
        <f t="shared" si="111"/>
        <v/>
      </c>
      <c r="BQ60" s="4" t="str">
        <f t="shared" si="111"/>
        <v/>
      </c>
      <c r="BR60" s="4" t="str">
        <f t="shared" si="112"/>
        <v/>
      </c>
      <c r="BS60" s="4" t="str">
        <f t="shared" si="112"/>
        <v/>
      </c>
      <c r="BT60" s="4" t="str">
        <f t="shared" si="112"/>
        <v/>
      </c>
      <c r="BU60" s="4" t="str">
        <f t="shared" si="112"/>
        <v/>
      </c>
      <c r="BV60" s="4" t="str">
        <f t="shared" si="112"/>
        <v/>
      </c>
      <c r="BW60" s="4" t="str">
        <f t="shared" si="112"/>
        <v/>
      </c>
    </row>
    <row r="61" spans="1:75" hidden="1" x14ac:dyDescent="0.35">
      <c r="A61" t="s">
        <v>152</v>
      </c>
      <c r="B61" s="4"/>
      <c r="C61" s="26"/>
      <c r="D61" s="51"/>
      <c r="E61" s="6">
        <f t="shared" si="108"/>
        <v>0</v>
      </c>
      <c r="F61" s="4"/>
      <c r="G61" s="4"/>
      <c r="H61" s="4"/>
      <c r="I61" s="4"/>
      <c r="J61" s="4"/>
      <c r="K61" s="4"/>
      <c r="L61" s="4"/>
      <c r="M61" s="4"/>
      <c r="N61" s="4"/>
      <c r="O61" s="4"/>
      <c r="P61" s="4"/>
      <c r="Q61" s="4"/>
      <c r="R61" s="4"/>
      <c r="S61" s="4"/>
      <c r="T61" s="4"/>
      <c r="U61" s="4"/>
      <c r="V61" s="5"/>
      <c r="W61" s="4"/>
      <c r="X61" s="4"/>
      <c r="Y61" s="49"/>
      <c r="Z61" s="4"/>
      <c r="AA61" s="4"/>
      <c r="AB61" s="4"/>
      <c r="AC61" s="4"/>
      <c r="AE61" s="4" t="str">
        <f t="shared" si="109"/>
        <v/>
      </c>
      <c r="AF61" s="4" t="str">
        <f t="shared" si="109"/>
        <v/>
      </c>
      <c r="AG61" s="4" t="str">
        <f t="shared" si="109"/>
        <v/>
      </c>
      <c r="AH61" s="4" t="str">
        <f t="shared" si="109"/>
        <v/>
      </c>
      <c r="AI61" s="4" t="str">
        <f t="shared" si="109"/>
        <v/>
      </c>
      <c r="AJ61" s="4" t="str">
        <f t="shared" si="109"/>
        <v/>
      </c>
      <c r="AK61" s="4" t="str">
        <f t="shared" si="109"/>
        <v/>
      </c>
      <c r="AL61" s="4" t="str">
        <f t="shared" si="109"/>
        <v/>
      </c>
      <c r="AM61" s="4" t="str">
        <f t="shared" si="109"/>
        <v/>
      </c>
      <c r="AN61" s="4" t="str">
        <f t="shared" si="109"/>
        <v/>
      </c>
      <c r="AO61" s="4" t="str">
        <f t="shared" si="109"/>
        <v/>
      </c>
      <c r="AP61" s="4" t="str">
        <f t="shared" si="110"/>
        <v/>
      </c>
      <c r="AQ61" s="4" t="str">
        <f t="shared" si="110"/>
        <v/>
      </c>
      <c r="AR61" s="4" t="str">
        <f t="shared" si="110"/>
        <v/>
      </c>
      <c r="AS61" s="4" t="str">
        <f t="shared" si="110"/>
        <v/>
      </c>
      <c r="AT61" s="4" t="str">
        <f t="shared" si="110"/>
        <v/>
      </c>
      <c r="AU61" s="4" t="str">
        <f t="shared" si="110"/>
        <v/>
      </c>
      <c r="AV61" s="4" t="str">
        <f t="shared" si="110"/>
        <v/>
      </c>
      <c r="AW61" s="4" t="str">
        <f t="shared" si="110"/>
        <v/>
      </c>
      <c r="AX61" s="4" t="str">
        <f t="shared" si="110"/>
        <v/>
      </c>
      <c r="AY61" s="4" t="str">
        <f t="shared" si="110"/>
        <v/>
      </c>
      <c r="AZ61" s="4" t="str">
        <f t="shared" si="110"/>
        <v/>
      </c>
      <c r="BB61" s="4" t="str">
        <f t="shared" si="111"/>
        <v/>
      </c>
      <c r="BC61" s="4" t="str">
        <f t="shared" si="111"/>
        <v/>
      </c>
      <c r="BD61" s="4" t="str">
        <f t="shared" si="111"/>
        <v/>
      </c>
      <c r="BE61" s="4" t="str">
        <f t="shared" si="111"/>
        <v/>
      </c>
      <c r="BF61" s="4" t="str">
        <f t="shared" si="111"/>
        <v/>
      </c>
      <c r="BG61" s="4" t="str">
        <f t="shared" si="111"/>
        <v/>
      </c>
      <c r="BH61" s="4" t="str">
        <f t="shared" si="111"/>
        <v/>
      </c>
      <c r="BI61" s="4" t="str">
        <f t="shared" si="111"/>
        <v/>
      </c>
      <c r="BJ61" s="4" t="str">
        <f t="shared" si="111"/>
        <v/>
      </c>
      <c r="BK61" s="4" t="str">
        <f t="shared" si="111"/>
        <v/>
      </c>
      <c r="BL61" s="4" t="str">
        <f t="shared" si="111"/>
        <v/>
      </c>
      <c r="BM61" s="4" t="str">
        <f t="shared" si="111"/>
        <v/>
      </c>
      <c r="BN61" s="4" t="str">
        <f t="shared" si="111"/>
        <v/>
      </c>
      <c r="BO61" s="4" t="str">
        <f t="shared" si="111"/>
        <v/>
      </c>
      <c r="BP61" s="4" t="str">
        <f t="shared" si="111"/>
        <v/>
      </c>
      <c r="BQ61" s="4" t="str">
        <f t="shared" si="111"/>
        <v/>
      </c>
      <c r="BR61" s="4" t="str">
        <f t="shared" si="112"/>
        <v/>
      </c>
      <c r="BS61" s="4" t="str">
        <f t="shared" si="112"/>
        <v/>
      </c>
      <c r="BT61" s="4" t="str">
        <f t="shared" si="112"/>
        <v/>
      </c>
      <c r="BU61" s="4" t="str">
        <f t="shared" si="112"/>
        <v/>
      </c>
      <c r="BV61" s="4" t="str">
        <f t="shared" si="112"/>
        <v/>
      </c>
      <c r="BW61" s="4" t="str">
        <f t="shared" si="112"/>
        <v/>
      </c>
    </row>
    <row r="62" spans="1:75" hidden="1" x14ac:dyDescent="0.35">
      <c r="A62" t="s">
        <v>153</v>
      </c>
      <c r="B62" s="4"/>
      <c r="C62" s="4"/>
      <c r="D62" s="4"/>
      <c r="E62" s="6">
        <f t="shared" si="108"/>
        <v>0</v>
      </c>
      <c r="F62" s="4"/>
      <c r="G62" s="4"/>
      <c r="H62" s="4"/>
      <c r="I62" s="4"/>
      <c r="J62" s="4"/>
      <c r="K62" s="4"/>
      <c r="L62" s="4"/>
      <c r="M62" s="4"/>
      <c r="N62" s="4"/>
      <c r="O62" s="4"/>
      <c r="P62" s="4"/>
      <c r="Q62" s="4"/>
      <c r="R62" s="4"/>
      <c r="S62" s="4"/>
      <c r="T62" s="4"/>
      <c r="U62" s="4"/>
      <c r="V62" s="5"/>
      <c r="W62" s="4"/>
      <c r="X62" s="4"/>
      <c r="Y62" s="49"/>
      <c r="Z62" s="4"/>
      <c r="AA62" s="4"/>
      <c r="AB62" s="4"/>
      <c r="AC62" s="4"/>
      <c r="AE62" s="4" t="str">
        <f t="shared" si="109"/>
        <v/>
      </c>
      <c r="AF62" s="4" t="str">
        <f t="shared" si="109"/>
        <v/>
      </c>
      <c r="AG62" s="4" t="str">
        <f t="shared" si="109"/>
        <v/>
      </c>
      <c r="AH62" s="4" t="str">
        <f t="shared" si="109"/>
        <v/>
      </c>
      <c r="AI62" s="4" t="str">
        <f t="shared" si="109"/>
        <v/>
      </c>
      <c r="AJ62" s="4" t="str">
        <f t="shared" si="109"/>
        <v/>
      </c>
      <c r="AK62" s="4" t="str">
        <f t="shared" si="109"/>
        <v/>
      </c>
      <c r="AL62" s="4" t="str">
        <f t="shared" si="109"/>
        <v/>
      </c>
      <c r="AM62" s="4" t="str">
        <f t="shared" si="109"/>
        <v/>
      </c>
      <c r="AN62" s="4" t="str">
        <f t="shared" si="109"/>
        <v/>
      </c>
      <c r="AO62" s="4" t="str">
        <f t="shared" si="109"/>
        <v/>
      </c>
      <c r="AP62" s="4" t="str">
        <f t="shared" si="110"/>
        <v/>
      </c>
      <c r="AQ62" s="4" t="str">
        <f t="shared" si="110"/>
        <v/>
      </c>
      <c r="AR62" s="4" t="str">
        <f t="shared" si="110"/>
        <v/>
      </c>
      <c r="AS62" s="4" t="str">
        <f t="shared" si="110"/>
        <v/>
      </c>
      <c r="AT62" s="4" t="str">
        <f t="shared" si="110"/>
        <v/>
      </c>
      <c r="AU62" s="4" t="str">
        <f t="shared" si="110"/>
        <v/>
      </c>
      <c r="AV62" s="4" t="str">
        <f t="shared" si="110"/>
        <v/>
      </c>
      <c r="AW62" s="4" t="str">
        <f t="shared" si="110"/>
        <v/>
      </c>
      <c r="AX62" s="4" t="str">
        <f t="shared" si="110"/>
        <v/>
      </c>
      <c r="AY62" s="4" t="str">
        <f t="shared" si="110"/>
        <v/>
      </c>
      <c r="AZ62" s="4" t="str">
        <f t="shared" si="110"/>
        <v/>
      </c>
      <c r="BB62" s="4" t="str">
        <f t="shared" si="111"/>
        <v/>
      </c>
      <c r="BC62" s="4" t="str">
        <f t="shared" si="111"/>
        <v/>
      </c>
      <c r="BD62" s="4" t="str">
        <f t="shared" si="111"/>
        <v/>
      </c>
      <c r="BE62" s="4" t="str">
        <f t="shared" si="111"/>
        <v/>
      </c>
      <c r="BF62" s="4" t="str">
        <f t="shared" si="111"/>
        <v/>
      </c>
      <c r="BG62" s="4" t="str">
        <f t="shared" si="111"/>
        <v/>
      </c>
      <c r="BH62" s="4" t="str">
        <f t="shared" si="111"/>
        <v/>
      </c>
      <c r="BI62" s="4" t="str">
        <f t="shared" si="111"/>
        <v/>
      </c>
      <c r="BJ62" s="4" t="str">
        <f t="shared" si="111"/>
        <v/>
      </c>
      <c r="BK62" s="4" t="str">
        <f t="shared" si="111"/>
        <v/>
      </c>
      <c r="BL62" s="4" t="str">
        <f t="shared" si="111"/>
        <v/>
      </c>
      <c r="BM62" s="4" t="str">
        <f t="shared" si="111"/>
        <v/>
      </c>
      <c r="BN62" s="4" t="str">
        <f t="shared" si="111"/>
        <v/>
      </c>
      <c r="BO62" s="4" t="str">
        <f t="shared" si="111"/>
        <v/>
      </c>
      <c r="BP62" s="4" t="str">
        <f t="shared" si="111"/>
        <v/>
      </c>
      <c r="BQ62" s="4" t="str">
        <f t="shared" si="111"/>
        <v/>
      </c>
      <c r="BR62" s="4" t="str">
        <f t="shared" si="112"/>
        <v/>
      </c>
      <c r="BS62" s="4" t="str">
        <f t="shared" si="112"/>
        <v/>
      </c>
      <c r="BT62" s="4" t="str">
        <f t="shared" si="112"/>
        <v/>
      </c>
      <c r="BU62" s="4" t="str">
        <f t="shared" si="112"/>
        <v/>
      </c>
      <c r="BV62" s="4" t="str">
        <f t="shared" si="112"/>
        <v/>
      </c>
      <c r="BW62" s="4" t="str">
        <f t="shared" si="112"/>
        <v/>
      </c>
    </row>
    <row r="63" spans="1:75" hidden="1" x14ac:dyDescent="0.35">
      <c r="A63" t="s">
        <v>154</v>
      </c>
      <c r="B63" s="4"/>
      <c r="C63" s="4"/>
      <c r="D63" s="4"/>
      <c r="E63" s="6">
        <f t="shared" si="108"/>
        <v>0</v>
      </c>
      <c r="F63" s="4"/>
      <c r="G63" s="4"/>
      <c r="H63" s="4"/>
      <c r="I63" s="4"/>
      <c r="J63" s="4"/>
      <c r="K63" s="4"/>
      <c r="L63" s="4"/>
      <c r="M63" s="4"/>
      <c r="N63" s="4"/>
      <c r="O63" s="4"/>
      <c r="P63" s="4"/>
      <c r="Q63" s="4"/>
      <c r="R63" s="4"/>
      <c r="S63" s="4"/>
      <c r="T63" s="4"/>
      <c r="U63" s="4"/>
      <c r="V63" s="5"/>
      <c r="W63" s="4"/>
      <c r="X63" s="4"/>
      <c r="Y63" s="49"/>
      <c r="Z63" s="4"/>
      <c r="AA63" s="4"/>
      <c r="AB63" s="4"/>
      <c r="AC63" s="4"/>
      <c r="AE63" s="4" t="str">
        <f t="shared" si="109"/>
        <v/>
      </c>
      <c r="AF63" s="4" t="str">
        <f t="shared" si="109"/>
        <v/>
      </c>
      <c r="AG63" s="4" t="str">
        <f t="shared" si="109"/>
        <v/>
      </c>
      <c r="AH63" s="4" t="str">
        <f t="shared" si="109"/>
        <v/>
      </c>
      <c r="AI63" s="4" t="str">
        <f t="shared" si="109"/>
        <v/>
      </c>
      <c r="AJ63" s="4" t="str">
        <f t="shared" si="109"/>
        <v/>
      </c>
      <c r="AK63" s="4" t="str">
        <f t="shared" si="109"/>
        <v/>
      </c>
      <c r="AL63" s="4" t="str">
        <f t="shared" si="109"/>
        <v/>
      </c>
      <c r="AM63" s="4" t="str">
        <f t="shared" si="109"/>
        <v/>
      </c>
      <c r="AN63" s="4" t="str">
        <f t="shared" si="109"/>
        <v/>
      </c>
      <c r="AO63" s="4" t="str">
        <f t="shared" si="109"/>
        <v/>
      </c>
      <c r="AP63" s="4" t="str">
        <f t="shared" si="110"/>
        <v/>
      </c>
      <c r="AQ63" s="4" t="str">
        <f t="shared" si="110"/>
        <v/>
      </c>
      <c r="AR63" s="4" t="str">
        <f t="shared" si="110"/>
        <v/>
      </c>
      <c r="AS63" s="4" t="str">
        <f t="shared" si="110"/>
        <v/>
      </c>
      <c r="AT63" s="4" t="str">
        <f t="shared" si="110"/>
        <v/>
      </c>
      <c r="AU63" s="4" t="str">
        <f t="shared" si="110"/>
        <v/>
      </c>
      <c r="AV63" s="4" t="str">
        <f t="shared" si="110"/>
        <v/>
      </c>
      <c r="AW63" s="4" t="str">
        <f t="shared" si="110"/>
        <v/>
      </c>
      <c r="AX63" s="4" t="str">
        <f t="shared" si="110"/>
        <v/>
      </c>
      <c r="AY63" s="4" t="str">
        <f t="shared" si="110"/>
        <v/>
      </c>
      <c r="AZ63" s="4" t="str">
        <f t="shared" si="110"/>
        <v/>
      </c>
      <c r="BB63" s="4" t="str">
        <f t="shared" si="111"/>
        <v/>
      </c>
      <c r="BC63" s="4" t="str">
        <f t="shared" si="111"/>
        <v/>
      </c>
      <c r="BD63" s="4" t="str">
        <f t="shared" si="111"/>
        <v/>
      </c>
      <c r="BE63" s="4" t="str">
        <f t="shared" si="111"/>
        <v/>
      </c>
      <c r="BF63" s="4" t="str">
        <f t="shared" si="111"/>
        <v/>
      </c>
      <c r="BG63" s="4" t="str">
        <f t="shared" si="111"/>
        <v/>
      </c>
      <c r="BH63" s="4" t="str">
        <f t="shared" si="111"/>
        <v/>
      </c>
      <c r="BI63" s="4" t="str">
        <f t="shared" si="111"/>
        <v/>
      </c>
      <c r="BJ63" s="4" t="str">
        <f t="shared" si="111"/>
        <v/>
      </c>
      <c r="BK63" s="4" t="str">
        <f t="shared" si="111"/>
        <v/>
      </c>
      <c r="BL63" s="4" t="str">
        <f t="shared" si="111"/>
        <v/>
      </c>
      <c r="BM63" s="4" t="str">
        <f t="shared" si="111"/>
        <v/>
      </c>
      <c r="BN63" s="4" t="str">
        <f t="shared" si="111"/>
        <v/>
      </c>
      <c r="BO63" s="4" t="str">
        <f t="shared" si="111"/>
        <v/>
      </c>
      <c r="BP63" s="4" t="str">
        <f t="shared" si="111"/>
        <v/>
      </c>
      <c r="BQ63" s="4" t="str">
        <f t="shared" si="111"/>
        <v/>
      </c>
      <c r="BR63" s="4" t="str">
        <f t="shared" si="112"/>
        <v/>
      </c>
      <c r="BS63" s="4" t="str">
        <f t="shared" si="112"/>
        <v/>
      </c>
      <c r="BT63" s="4" t="str">
        <f t="shared" si="112"/>
        <v/>
      </c>
      <c r="BU63" s="4" t="str">
        <f t="shared" si="112"/>
        <v/>
      </c>
      <c r="BV63" s="4" t="str">
        <f t="shared" si="112"/>
        <v/>
      </c>
      <c r="BW63" s="4" t="str">
        <f t="shared" si="112"/>
        <v/>
      </c>
    </row>
    <row r="64" spans="1:75" hidden="1" x14ac:dyDescent="0.35">
      <c r="A64" t="s">
        <v>155</v>
      </c>
      <c r="B64" s="4"/>
      <c r="C64" s="4"/>
      <c r="D64" s="4"/>
      <c r="E64" s="6">
        <f t="shared" si="108"/>
        <v>0</v>
      </c>
      <c r="F64" s="4"/>
      <c r="G64" s="4"/>
      <c r="H64" s="4"/>
      <c r="I64" s="4"/>
      <c r="J64" s="4"/>
      <c r="K64" s="4"/>
      <c r="L64" s="4"/>
      <c r="M64" s="4"/>
      <c r="N64" s="4"/>
      <c r="O64" s="4"/>
      <c r="P64" s="4"/>
      <c r="Q64" s="4"/>
      <c r="R64" s="4"/>
      <c r="S64" s="4"/>
      <c r="T64" s="4"/>
      <c r="U64" s="4"/>
      <c r="V64" s="4"/>
      <c r="W64" s="4"/>
      <c r="X64" s="4"/>
      <c r="Y64" s="49"/>
      <c r="Z64" s="4"/>
      <c r="AA64" s="4"/>
      <c r="AB64" s="4"/>
      <c r="AC64" s="4"/>
      <c r="AE64" s="4" t="str">
        <f t="shared" si="109"/>
        <v/>
      </c>
      <c r="AF64" s="4" t="str">
        <f t="shared" si="109"/>
        <v/>
      </c>
      <c r="AG64" s="4" t="str">
        <f t="shared" si="109"/>
        <v/>
      </c>
      <c r="AH64" s="4" t="str">
        <f t="shared" si="109"/>
        <v/>
      </c>
      <c r="AI64" s="4" t="str">
        <f t="shared" si="109"/>
        <v/>
      </c>
      <c r="AJ64" s="4" t="str">
        <f t="shared" si="109"/>
        <v/>
      </c>
      <c r="AK64" s="4" t="str">
        <f t="shared" si="109"/>
        <v/>
      </c>
      <c r="AL64" s="4" t="str">
        <f t="shared" si="109"/>
        <v/>
      </c>
      <c r="AM64" s="4" t="str">
        <f t="shared" si="109"/>
        <v/>
      </c>
      <c r="AN64" s="4" t="str">
        <f t="shared" si="109"/>
        <v/>
      </c>
      <c r="AO64" s="4" t="str">
        <f t="shared" si="109"/>
        <v/>
      </c>
      <c r="AP64" s="4" t="str">
        <f t="shared" si="110"/>
        <v/>
      </c>
      <c r="AQ64" s="4" t="str">
        <f t="shared" si="110"/>
        <v/>
      </c>
      <c r="AR64" s="4" t="str">
        <f t="shared" si="110"/>
        <v/>
      </c>
      <c r="AS64" s="4" t="str">
        <f t="shared" si="110"/>
        <v/>
      </c>
      <c r="AT64" s="4" t="str">
        <f t="shared" si="110"/>
        <v/>
      </c>
      <c r="AU64" s="4" t="str">
        <f t="shared" si="110"/>
        <v/>
      </c>
      <c r="AV64" s="4" t="str">
        <f t="shared" si="110"/>
        <v/>
      </c>
      <c r="AW64" s="4" t="str">
        <f t="shared" si="110"/>
        <v/>
      </c>
      <c r="AX64" s="4" t="str">
        <f t="shared" si="110"/>
        <v/>
      </c>
      <c r="AY64" s="4" t="str">
        <f t="shared" si="110"/>
        <v/>
      </c>
      <c r="AZ64" s="4" t="str">
        <f t="shared" si="110"/>
        <v/>
      </c>
      <c r="BB64" s="4" t="str">
        <f t="shared" si="111"/>
        <v/>
      </c>
      <c r="BC64" s="4" t="str">
        <f t="shared" si="111"/>
        <v/>
      </c>
      <c r="BD64" s="4" t="str">
        <f t="shared" si="111"/>
        <v/>
      </c>
      <c r="BE64" s="4" t="str">
        <f t="shared" si="111"/>
        <v/>
      </c>
      <c r="BF64" s="4" t="str">
        <f t="shared" si="111"/>
        <v/>
      </c>
      <c r="BG64" s="4" t="str">
        <f t="shared" si="111"/>
        <v/>
      </c>
      <c r="BH64" s="4" t="str">
        <f t="shared" si="111"/>
        <v/>
      </c>
      <c r="BI64" s="4" t="str">
        <f t="shared" si="111"/>
        <v/>
      </c>
      <c r="BJ64" s="4" t="str">
        <f t="shared" si="111"/>
        <v/>
      </c>
      <c r="BK64" s="4" t="str">
        <f t="shared" si="111"/>
        <v/>
      </c>
      <c r="BL64" s="4" t="str">
        <f t="shared" si="111"/>
        <v/>
      </c>
      <c r="BM64" s="4" t="str">
        <f t="shared" si="111"/>
        <v/>
      </c>
      <c r="BN64" s="4" t="str">
        <f t="shared" si="111"/>
        <v/>
      </c>
      <c r="BO64" s="4" t="str">
        <f t="shared" si="111"/>
        <v/>
      </c>
      <c r="BP64" s="4" t="str">
        <f t="shared" si="111"/>
        <v/>
      </c>
      <c r="BQ64" s="4" t="str">
        <f t="shared" si="111"/>
        <v/>
      </c>
      <c r="BR64" s="4" t="str">
        <f t="shared" si="112"/>
        <v/>
      </c>
      <c r="BS64" s="4" t="str">
        <f t="shared" si="112"/>
        <v/>
      </c>
      <c r="BT64" s="4" t="str">
        <f t="shared" si="112"/>
        <v/>
      </c>
      <c r="BU64" s="4" t="str">
        <f t="shared" si="112"/>
        <v/>
      </c>
      <c r="BV64" s="4" t="str">
        <f t="shared" si="112"/>
        <v/>
      </c>
      <c r="BW64" s="4" t="str">
        <f t="shared" si="112"/>
        <v/>
      </c>
    </row>
    <row r="65" spans="1:75" hidden="1" x14ac:dyDescent="0.35">
      <c r="A65" t="s">
        <v>156</v>
      </c>
      <c r="B65" s="4"/>
      <c r="C65" s="4"/>
      <c r="D65" s="4"/>
      <c r="E65" s="6">
        <f t="shared" si="108"/>
        <v>0</v>
      </c>
      <c r="F65" s="4"/>
      <c r="G65" s="4"/>
      <c r="H65" s="4"/>
      <c r="I65" s="4"/>
      <c r="J65" s="4"/>
      <c r="K65" s="4"/>
      <c r="L65" s="4"/>
      <c r="M65" s="4"/>
      <c r="N65" s="4"/>
      <c r="O65" s="4"/>
      <c r="P65" s="4"/>
      <c r="Q65" s="4"/>
      <c r="R65" s="4"/>
      <c r="S65" s="4"/>
      <c r="T65" s="4"/>
      <c r="U65" s="4"/>
      <c r="V65" s="4"/>
      <c r="W65" s="4"/>
      <c r="X65" s="4"/>
      <c r="Y65" s="4"/>
      <c r="Z65" s="4"/>
      <c r="AA65" s="4"/>
      <c r="AB65" s="4"/>
      <c r="AC65" s="4"/>
      <c r="AE65" s="4"/>
      <c r="AF65" s="4"/>
      <c r="AG65" s="4"/>
      <c r="AH65" s="4"/>
      <c r="AI65" s="4"/>
      <c r="AJ65" s="4"/>
      <c r="AK65" s="4"/>
      <c r="AL65" s="4"/>
      <c r="AM65" s="4"/>
      <c r="AN65" s="4"/>
      <c r="AO65" s="4"/>
      <c r="AP65" s="4" t="str">
        <f t="shared" si="110"/>
        <v/>
      </c>
      <c r="AQ65" s="4" t="str">
        <f t="shared" si="110"/>
        <v/>
      </c>
      <c r="AR65" s="4" t="str">
        <f t="shared" si="110"/>
        <v/>
      </c>
      <c r="AS65" s="4" t="str">
        <f t="shared" si="110"/>
        <v/>
      </c>
      <c r="AT65" s="4"/>
      <c r="AU65" s="4"/>
      <c r="AV65" s="4"/>
      <c r="AW65" s="4"/>
      <c r="AX65" s="4"/>
      <c r="AY65" s="4"/>
      <c r="AZ65" s="4"/>
      <c r="BB65" s="4"/>
      <c r="BC65" s="4"/>
      <c r="BD65" s="4"/>
      <c r="BE65" s="4"/>
      <c r="BF65" s="4"/>
      <c r="BG65" s="4"/>
      <c r="BH65" s="4"/>
      <c r="BI65" s="4"/>
      <c r="BJ65" s="4"/>
      <c r="BK65" s="4"/>
      <c r="BL65" s="4"/>
      <c r="BM65" s="4"/>
      <c r="BN65" s="4"/>
      <c r="BO65" s="4"/>
      <c r="BP65" s="4"/>
      <c r="BQ65" s="4"/>
      <c r="BR65" s="4"/>
      <c r="BS65" s="4"/>
      <c r="BT65" s="4" t="str">
        <f t="shared" si="112"/>
        <v/>
      </c>
      <c r="BU65" s="4" t="str">
        <f t="shared" si="112"/>
        <v/>
      </c>
      <c r="BV65" s="4"/>
      <c r="BW65" s="4"/>
    </row>
    <row r="66" spans="1:75" hidden="1" x14ac:dyDescent="0.35">
      <c r="A66" t="s">
        <v>157</v>
      </c>
      <c r="B66" s="4"/>
      <c r="C66" s="4"/>
      <c r="D66" s="4"/>
      <c r="E66" s="6">
        <f t="shared" si="108"/>
        <v>0</v>
      </c>
      <c r="F66" s="4"/>
      <c r="G66" s="4"/>
      <c r="H66" s="4"/>
      <c r="I66" s="4"/>
      <c r="J66" s="4"/>
      <c r="K66" s="4"/>
      <c r="L66" s="4"/>
      <c r="M66" s="4"/>
      <c r="N66" s="4"/>
      <c r="O66" s="4"/>
      <c r="P66" s="4"/>
      <c r="Q66" s="4"/>
      <c r="R66" s="4"/>
      <c r="S66" s="4"/>
      <c r="T66" s="4"/>
      <c r="U66" s="4"/>
      <c r="V66" s="4"/>
      <c r="W66" s="4"/>
      <c r="X66" s="4"/>
      <c r="Y66" s="4"/>
      <c r="Z66" s="4"/>
      <c r="AA66" s="4"/>
      <c r="AB66" s="4"/>
      <c r="AC66" s="4"/>
      <c r="AE66" s="4"/>
      <c r="AF66" s="4"/>
      <c r="AG66" s="4"/>
      <c r="AH66" s="4"/>
      <c r="AI66" s="4"/>
      <c r="AJ66" s="4"/>
      <c r="AK66" s="4"/>
      <c r="AL66" s="4"/>
      <c r="AM66" s="4"/>
      <c r="AN66" s="4"/>
      <c r="AO66" s="4"/>
      <c r="AP66" s="4" t="str">
        <f t="shared" si="110"/>
        <v/>
      </c>
      <c r="AQ66" s="4" t="str">
        <f t="shared" si="110"/>
        <v/>
      </c>
      <c r="AR66" s="4" t="str">
        <f t="shared" si="110"/>
        <v/>
      </c>
      <c r="AS66" s="4" t="str">
        <f t="shared" si="110"/>
        <v/>
      </c>
      <c r="AT66" s="4"/>
      <c r="AU66" s="4"/>
      <c r="AV66" s="4"/>
      <c r="AW66" s="4"/>
      <c r="AX66" s="4"/>
      <c r="AY66" s="4"/>
      <c r="AZ66" s="4"/>
      <c r="BB66" s="4"/>
      <c r="BC66" s="4"/>
      <c r="BD66" s="4"/>
      <c r="BE66" s="4"/>
      <c r="BF66" s="4"/>
      <c r="BG66" s="4"/>
      <c r="BH66" s="4"/>
      <c r="BI66" s="4"/>
      <c r="BJ66" s="4"/>
      <c r="BK66" s="4"/>
      <c r="BL66" s="4"/>
      <c r="BM66" s="4"/>
      <c r="BN66" s="4"/>
      <c r="BO66" s="4"/>
      <c r="BP66" s="4"/>
      <c r="BQ66" s="4"/>
      <c r="BR66" s="4"/>
      <c r="BS66" s="4"/>
      <c r="BT66" s="4" t="str">
        <f t="shared" si="112"/>
        <v/>
      </c>
      <c r="BU66" s="4" t="str">
        <f t="shared" si="112"/>
        <v/>
      </c>
      <c r="BV66" s="4"/>
      <c r="BW66" s="4"/>
    </row>
    <row r="67" spans="1:75" hidden="1" x14ac:dyDescent="0.35">
      <c r="A67" t="s">
        <v>158</v>
      </c>
      <c r="B67" s="4"/>
      <c r="C67" s="4"/>
      <c r="D67" s="4"/>
      <c r="E67" s="6">
        <f t="shared" si="108"/>
        <v>0</v>
      </c>
      <c r="F67" s="4"/>
      <c r="G67" s="4"/>
      <c r="H67" s="4"/>
      <c r="I67" s="4"/>
      <c r="J67" s="4"/>
      <c r="K67" s="4"/>
      <c r="L67" s="4"/>
      <c r="M67" s="4"/>
      <c r="N67" s="4"/>
      <c r="O67" s="4"/>
      <c r="P67" s="4"/>
      <c r="Q67" s="4"/>
      <c r="R67" s="4"/>
      <c r="S67" s="4"/>
      <c r="T67" s="4"/>
      <c r="U67" s="4"/>
      <c r="V67" s="4"/>
      <c r="W67" s="4"/>
      <c r="X67" s="4"/>
      <c r="Y67" s="4"/>
      <c r="Z67" s="4"/>
      <c r="AA67" s="4"/>
      <c r="AB67" s="4"/>
      <c r="AC67" s="4"/>
      <c r="AE67" s="4"/>
      <c r="AF67" s="4"/>
      <c r="AG67" s="4"/>
      <c r="AH67" s="4"/>
      <c r="AI67" s="4"/>
      <c r="AJ67" s="4"/>
      <c r="AK67" s="4"/>
      <c r="AL67" s="4"/>
      <c r="AM67" s="4"/>
      <c r="AN67" s="4"/>
      <c r="AO67" s="4"/>
      <c r="AP67" s="4" t="str">
        <f t="shared" si="110"/>
        <v/>
      </c>
      <c r="AQ67" s="4" t="str">
        <f t="shared" si="110"/>
        <v/>
      </c>
      <c r="AR67" s="4" t="str">
        <f t="shared" si="110"/>
        <v/>
      </c>
      <c r="AS67" s="4" t="str">
        <f t="shared" si="110"/>
        <v/>
      </c>
      <c r="AT67" s="4"/>
      <c r="AU67" s="4"/>
      <c r="AV67" s="4"/>
      <c r="AW67" s="4"/>
      <c r="AX67" s="4"/>
      <c r="AY67" s="4"/>
      <c r="AZ67" s="4"/>
      <c r="BB67" s="4"/>
      <c r="BC67" s="4"/>
      <c r="BD67" s="4"/>
      <c r="BE67" s="4"/>
      <c r="BF67" s="4"/>
      <c r="BG67" s="4"/>
      <c r="BH67" s="4"/>
      <c r="BI67" s="4"/>
      <c r="BJ67" s="4"/>
      <c r="BK67" s="4"/>
      <c r="BL67" s="4"/>
      <c r="BM67" s="4"/>
      <c r="BN67" s="4"/>
      <c r="BO67" s="4"/>
      <c r="BP67" s="4"/>
      <c r="BQ67" s="4"/>
      <c r="BR67" s="4"/>
      <c r="BS67" s="4"/>
      <c r="BT67" s="4" t="str">
        <f t="shared" si="112"/>
        <v/>
      </c>
      <c r="BU67" s="4" t="str">
        <f t="shared" si="112"/>
        <v/>
      </c>
      <c r="BV67" s="4"/>
      <c r="BW67" s="4"/>
    </row>
    <row r="68" spans="1:75" hidden="1" x14ac:dyDescent="0.35">
      <c r="A68" t="s">
        <v>159</v>
      </c>
      <c r="B68" s="4"/>
      <c r="C68" s="4"/>
      <c r="D68" s="4"/>
      <c r="E68" s="6">
        <f t="shared" si="108"/>
        <v>0</v>
      </c>
      <c r="F68" s="4"/>
      <c r="G68" s="4"/>
      <c r="H68" s="4"/>
      <c r="I68" s="4"/>
      <c r="J68" s="4"/>
      <c r="K68" s="4"/>
      <c r="L68" s="4"/>
      <c r="M68" s="4"/>
      <c r="N68" s="4"/>
      <c r="O68" s="4"/>
      <c r="P68" s="4"/>
      <c r="Q68" s="4"/>
      <c r="R68" s="4"/>
      <c r="S68" s="4"/>
      <c r="T68" s="4"/>
      <c r="U68" s="4"/>
      <c r="V68" s="4"/>
      <c r="W68" s="4"/>
      <c r="X68" s="4"/>
      <c r="Y68" s="4"/>
      <c r="Z68" s="4"/>
      <c r="AA68" s="4"/>
      <c r="AB68" s="4"/>
      <c r="AC68" s="4"/>
      <c r="AE68" s="4"/>
      <c r="AF68" s="4"/>
      <c r="AG68" s="4"/>
      <c r="AH68" s="4"/>
      <c r="AI68" s="4"/>
      <c r="AJ68" s="4"/>
      <c r="AK68" s="4"/>
      <c r="AL68" s="4"/>
      <c r="AM68" s="4"/>
      <c r="AN68" s="4"/>
      <c r="AO68" s="4"/>
      <c r="AP68" s="4" t="str">
        <f t="shared" si="110"/>
        <v/>
      </c>
      <c r="AQ68" s="4" t="str">
        <f t="shared" si="110"/>
        <v/>
      </c>
      <c r="AR68" s="4" t="str">
        <f t="shared" si="110"/>
        <v/>
      </c>
      <c r="AS68" s="4" t="str">
        <f t="shared" si="110"/>
        <v/>
      </c>
      <c r="AT68" s="4"/>
      <c r="AU68" s="4"/>
      <c r="AV68" s="4"/>
      <c r="AW68" s="4"/>
      <c r="AX68" s="4"/>
      <c r="AY68" s="4"/>
      <c r="AZ68" s="4"/>
      <c r="BB68" s="4"/>
      <c r="BC68" s="4"/>
      <c r="BD68" s="4"/>
      <c r="BE68" s="4"/>
      <c r="BF68" s="4"/>
      <c r="BG68" s="4"/>
      <c r="BH68" s="4"/>
      <c r="BI68" s="4"/>
      <c r="BJ68" s="4"/>
      <c r="BK68" s="4"/>
      <c r="BL68" s="4"/>
      <c r="BM68" s="4"/>
      <c r="BN68" s="4"/>
      <c r="BO68" s="4"/>
      <c r="BP68" s="4"/>
      <c r="BQ68" s="4"/>
      <c r="BR68" s="4"/>
      <c r="BS68" s="4"/>
      <c r="BT68" s="4" t="str">
        <f t="shared" si="112"/>
        <v/>
      </c>
      <c r="BU68" s="4" t="str">
        <f t="shared" si="112"/>
        <v/>
      </c>
      <c r="BV68" s="4"/>
      <c r="BW68" s="4"/>
    </row>
    <row r="69" spans="1:75" hidden="1" x14ac:dyDescent="0.35">
      <c r="A69" t="s">
        <v>160</v>
      </c>
      <c r="B69" s="4"/>
      <c r="C69" s="4"/>
      <c r="D69" s="4"/>
      <c r="E69" s="6">
        <f t="shared" si="108"/>
        <v>0</v>
      </c>
      <c r="F69" s="4"/>
      <c r="G69" s="4"/>
      <c r="H69" s="4"/>
      <c r="I69" s="4"/>
      <c r="J69" s="4"/>
      <c r="K69" s="4"/>
      <c r="L69" s="4"/>
      <c r="M69" s="4"/>
      <c r="N69" s="4"/>
      <c r="O69" s="4"/>
      <c r="P69" s="4"/>
      <c r="Q69" s="4"/>
      <c r="R69" s="4"/>
      <c r="S69" s="4"/>
      <c r="T69" s="4"/>
      <c r="U69" s="4"/>
      <c r="V69" s="4"/>
      <c r="W69" s="4"/>
      <c r="X69" s="4"/>
      <c r="Y69" s="4"/>
      <c r="Z69" s="4"/>
      <c r="AA69" s="4"/>
      <c r="AB69" s="4"/>
      <c r="AC69" s="4"/>
      <c r="AE69" s="4"/>
      <c r="AF69" s="4"/>
      <c r="AG69" s="4"/>
      <c r="AH69" s="4"/>
      <c r="AI69" s="4"/>
      <c r="AJ69" s="4"/>
      <c r="AK69" s="4"/>
      <c r="AL69" s="4"/>
      <c r="AM69" s="4"/>
      <c r="AN69" s="4"/>
      <c r="AO69" s="4"/>
      <c r="AP69" s="4"/>
      <c r="AQ69" s="4"/>
      <c r="AR69" s="4"/>
      <c r="AS69" s="4"/>
      <c r="AT69" s="4"/>
      <c r="AU69" s="4"/>
      <c r="AV69" s="4"/>
      <c r="AW69" s="4"/>
      <c r="AX69" s="4"/>
      <c r="AY69" s="4"/>
      <c r="AZ69" s="4"/>
      <c r="BB69" s="4"/>
      <c r="BC69" s="4"/>
      <c r="BD69" s="4"/>
      <c r="BE69" s="4"/>
      <c r="BF69" s="4"/>
      <c r="BG69" s="4"/>
      <c r="BH69" s="4"/>
      <c r="BI69" s="4"/>
      <c r="BJ69" s="4"/>
      <c r="BK69" s="4"/>
      <c r="BL69" s="4"/>
      <c r="BM69" s="4"/>
      <c r="BN69" s="4"/>
      <c r="BO69" s="4"/>
      <c r="BP69" s="4"/>
      <c r="BQ69" s="4"/>
      <c r="BR69" s="4"/>
      <c r="BS69" s="4"/>
      <c r="BT69" s="4" t="str">
        <f t="shared" si="112"/>
        <v/>
      </c>
      <c r="BU69" s="4" t="str">
        <f t="shared" si="112"/>
        <v/>
      </c>
      <c r="BV69" s="4"/>
      <c r="BW69" s="4"/>
    </row>
    <row r="70" spans="1:75" hidden="1" x14ac:dyDescent="0.35">
      <c r="A70" t="s">
        <v>161</v>
      </c>
      <c r="B70" s="4"/>
      <c r="C70" s="4"/>
      <c r="D70" s="4"/>
      <c r="E70" s="6">
        <f t="shared" si="108"/>
        <v>0</v>
      </c>
      <c r="F70" s="4"/>
      <c r="G70" s="4"/>
      <c r="H70" s="4"/>
      <c r="I70" s="4"/>
      <c r="J70" s="4"/>
      <c r="K70" s="4"/>
      <c r="L70" s="4"/>
      <c r="M70" s="4"/>
      <c r="N70" s="4"/>
      <c r="O70" s="4"/>
      <c r="P70" s="4"/>
      <c r="Q70" s="4"/>
      <c r="R70" s="4"/>
      <c r="S70" s="4"/>
      <c r="T70" s="4"/>
      <c r="U70" s="4"/>
      <c r="V70" s="4"/>
      <c r="W70" s="4"/>
      <c r="X70" s="4"/>
      <c r="Y70" s="4"/>
      <c r="Z70" s="4"/>
      <c r="AA70" s="4"/>
      <c r="AB70" s="4"/>
      <c r="AC70" s="4"/>
      <c r="AE70" s="4"/>
      <c r="AF70" s="4"/>
      <c r="AG70" s="4"/>
      <c r="AH70" s="4"/>
      <c r="AI70" s="4"/>
      <c r="AJ70" s="4"/>
      <c r="AK70" s="4"/>
      <c r="AL70" s="4"/>
      <c r="AM70" s="4"/>
      <c r="AN70" s="4"/>
      <c r="AO70" s="4"/>
      <c r="AP70" s="4"/>
      <c r="AQ70" s="4"/>
      <c r="AR70" s="4"/>
      <c r="AS70" s="4"/>
      <c r="AT70" s="4"/>
      <c r="AU70" s="4"/>
      <c r="AV70" s="4"/>
      <c r="AW70" s="4"/>
      <c r="AX70" s="4"/>
      <c r="AY70" s="4"/>
      <c r="AZ70" s="4"/>
      <c r="BB70" s="4"/>
      <c r="BC70" s="4"/>
      <c r="BD70" s="4"/>
      <c r="BE70" s="4"/>
      <c r="BF70" s="4"/>
      <c r="BG70" s="4"/>
      <c r="BH70" s="4"/>
      <c r="BI70" s="4"/>
      <c r="BJ70" s="4"/>
      <c r="BK70" s="4"/>
      <c r="BL70" s="4"/>
      <c r="BM70" s="4"/>
      <c r="BN70" s="4"/>
      <c r="BO70" s="4"/>
      <c r="BP70" s="4"/>
      <c r="BQ70" s="4"/>
      <c r="BR70" s="4"/>
      <c r="BS70" s="4"/>
      <c r="BT70" s="4"/>
      <c r="BU70" s="4"/>
      <c r="BV70" s="4"/>
      <c r="BW70" s="4"/>
    </row>
    <row r="71" spans="1:75" hidden="1" x14ac:dyDescent="0.35">
      <c r="A71" t="s">
        <v>162</v>
      </c>
      <c r="B71" s="4"/>
      <c r="C71" s="4"/>
      <c r="D71" s="4"/>
      <c r="E71" s="6">
        <f t="shared" si="108"/>
        <v>0</v>
      </c>
      <c r="F71" s="4"/>
      <c r="G71" s="4"/>
      <c r="H71" s="4"/>
      <c r="I71" s="4"/>
      <c r="J71" s="4"/>
      <c r="K71" s="4"/>
      <c r="L71" s="4"/>
      <c r="M71" s="4"/>
      <c r="N71" s="4"/>
      <c r="O71" s="4"/>
      <c r="P71" s="4"/>
      <c r="Q71" s="4"/>
      <c r="R71" s="4"/>
      <c r="S71" s="4"/>
      <c r="T71" s="4"/>
      <c r="U71" s="4"/>
      <c r="V71" s="4"/>
      <c r="W71" s="4"/>
      <c r="X71" s="4"/>
      <c r="Y71" s="4"/>
      <c r="Z71" s="4"/>
      <c r="AA71" s="4"/>
      <c r="AB71" s="4"/>
      <c r="AC71" s="4"/>
      <c r="AE71" s="4"/>
      <c r="AF71" s="4"/>
      <c r="AG71" s="4"/>
      <c r="AH71" s="4"/>
      <c r="AI71" s="4"/>
      <c r="AJ71" s="4"/>
      <c r="AK71" s="4"/>
      <c r="AL71" s="4"/>
      <c r="AM71" s="4"/>
      <c r="AN71" s="4"/>
      <c r="AO71" s="4"/>
      <c r="AP71" s="4"/>
      <c r="AQ71" s="4"/>
      <c r="AR71" s="4"/>
      <c r="AS71" s="4"/>
      <c r="AT71" s="4"/>
      <c r="AU71" s="4"/>
      <c r="AV71" s="4"/>
      <c r="AW71" s="4"/>
      <c r="AX71" s="4"/>
      <c r="AY71" s="4"/>
      <c r="AZ71" s="4"/>
      <c r="BB71" s="4"/>
      <c r="BC71" s="4"/>
      <c r="BD71" s="4"/>
      <c r="BE71" s="4"/>
      <c r="BF71" s="4"/>
      <c r="BG71" s="4"/>
      <c r="BH71" s="4"/>
      <c r="BI71" s="4"/>
      <c r="BJ71" s="4"/>
      <c r="BK71" s="4"/>
      <c r="BL71" s="4"/>
      <c r="BM71" s="4"/>
      <c r="BN71" s="4"/>
      <c r="BO71" s="4"/>
      <c r="BP71" s="4"/>
      <c r="BQ71" s="4"/>
      <c r="BR71" s="4"/>
      <c r="BS71" s="4"/>
      <c r="BT71" s="4"/>
      <c r="BU71" s="4"/>
      <c r="BV71" s="4"/>
      <c r="BW71" s="4"/>
    </row>
    <row r="72" spans="1:75" hidden="1" x14ac:dyDescent="0.35">
      <c r="A72" t="s">
        <v>163</v>
      </c>
      <c r="B72" s="4"/>
      <c r="C72" s="4"/>
      <c r="D72" s="4"/>
      <c r="E72" s="6">
        <f t="shared" si="108"/>
        <v>0</v>
      </c>
      <c r="F72" s="4"/>
      <c r="G72" s="4"/>
      <c r="H72" s="4"/>
      <c r="I72" s="4"/>
      <c r="J72" s="4"/>
      <c r="K72" s="4"/>
      <c r="L72" s="4"/>
      <c r="M72" s="4"/>
      <c r="N72" s="4"/>
      <c r="O72" s="4"/>
      <c r="P72" s="4"/>
      <c r="Q72" s="4"/>
      <c r="R72" s="4"/>
      <c r="S72" s="4"/>
      <c r="T72" s="4"/>
      <c r="U72" s="4"/>
      <c r="V72" s="4"/>
      <c r="W72" s="4"/>
      <c r="X72" s="4"/>
      <c r="Y72" s="4"/>
      <c r="Z72" s="4"/>
      <c r="AA72" s="4"/>
      <c r="AB72" s="4"/>
      <c r="AC72" s="4"/>
      <c r="AE72" s="4"/>
      <c r="AF72" s="4"/>
      <c r="AG72" s="4"/>
      <c r="AH72" s="4"/>
      <c r="AI72" s="4"/>
      <c r="AJ72" s="4"/>
      <c r="AK72" s="4"/>
      <c r="AL72" s="4"/>
      <c r="AM72" s="4"/>
      <c r="AN72" s="4"/>
      <c r="AO72" s="4"/>
      <c r="AP72" s="4"/>
      <c r="AQ72" s="4"/>
      <c r="AR72" s="4"/>
      <c r="AS72" s="4"/>
      <c r="AT72" s="4"/>
      <c r="AU72" s="4"/>
      <c r="AV72" s="4"/>
      <c r="AW72" s="4"/>
      <c r="AX72" s="4"/>
      <c r="AY72" s="4"/>
      <c r="AZ72" s="4"/>
      <c r="BB72" s="4"/>
      <c r="BC72" s="4"/>
      <c r="BD72" s="4"/>
      <c r="BE72" s="4"/>
      <c r="BF72" s="4"/>
      <c r="BG72" s="4"/>
      <c r="BH72" s="4"/>
      <c r="BI72" s="4"/>
      <c r="BJ72" s="4"/>
      <c r="BK72" s="4"/>
      <c r="BL72" s="4"/>
      <c r="BM72" s="4"/>
      <c r="BN72" s="4"/>
      <c r="BO72" s="4"/>
      <c r="BP72" s="4"/>
      <c r="BQ72" s="4"/>
      <c r="BR72" s="4"/>
      <c r="BS72" s="4"/>
      <c r="BT72" s="4"/>
      <c r="BU72" s="4"/>
      <c r="BV72" s="4"/>
      <c r="BW72" s="4"/>
    </row>
    <row r="73" spans="1:75" hidden="1" x14ac:dyDescent="0.35">
      <c r="A73" t="s">
        <v>164</v>
      </c>
      <c r="B73" s="4"/>
      <c r="C73" s="4"/>
      <c r="D73" s="4"/>
      <c r="E73" s="6">
        <f t="shared" si="108"/>
        <v>0</v>
      </c>
      <c r="F73" s="4"/>
      <c r="G73" s="4"/>
      <c r="H73" s="4"/>
      <c r="I73" s="4"/>
      <c r="J73" s="4"/>
      <c r="K73" s="4"/>
      <c r="L73" s="4"/>
      <c r="M73" s="4"/>
      <c r="N73" s="4"/>
      <c r="O73" s="4"/>
      <c r="P73" s="4"/>
      <c r="Q73" s="4"/>
      <c r="R73" s="4"/>
      <c r="S73" s="4"/>
      <c r="T73" s="4"/>
      <c r="U73" s="4"/>
      <c r="V73" s="4"/>
      <c r="W73" s="4"/>
      <c r="X73" s="4"/>
      <c r="Y73" s="4"/>
      <c r="Z73" s="4"/>
      <c r="AA73" s="4"/>
      <c r="AB73" s="4"/>
      <c r="AC73" s="4"/>
      <c r="AE73" s="4"/>
      <c r="AF73" s="4"/>
      <c r="AG73" s="4"/>
      <c r="AH73" s="4"/>
      <c r="AI73" s="4"/>
      <c r="AJ73" s="4"/>
      <c r="AK73" s="4"/>
      <c r="AL73" s="4"/>
      <c r="AM73" s="4"/>
      <c r="AN73" s="4"/>
      <c r="AO73" s="4"/>
      <c r="AP73" s="4"/>
      <c r="AQ73" s="4"/>
      <c r="AR73" s="4"/>
      <c r="AS73" s="4"/>
      <c r="AT73" s="4"/>
      <c r="AU73" s="4"/>
      <c r="AV73" s="4"/>
      <c r="AW73" s="4"/>
      <c r="AX73" s="4"/>
      <c r="AY73" s="4"/>
      <c r="AZ73" s="4"/>
      <c r="BB73" s="4"/>
      <c r="BC73" s="4"/>
      <c r="BD73" s="4"/>
      <c r="BE73" s="4"/>
      <c r="BF73" s="4"/>
      <c r="BG73" s="4"/>
      <c r="BH73" s="4"/>
      <c r="BI73" s="4"/>
      <c r="BJ73" s="4"/>
      <c r="BK73" s="4"/>
      <c r="BL73" s="4"/>
      <c r="BM73" s="4"/>
      <c r="BN73" s="4"/>
      <c r="BO73" s="4"/>
      <c r="BP73" s="4"/>
      <c r="BQ73" s="4"/>
      <c r="BR73" s="4"/>
      <c r="BS73" s="4"/>
      <c r="BT73" s="4"/>
      <c r="BU73" s="4"/>
      <c r="BV73" s="4"/>
      <c r="BW73" s="4"/>
    </row>
    <row r="74" spans="1:75" hidden="1" x14ac:dyDescent="0.35">
      <c r="A74" t="s">
        <v>165</v>
      </c>
      <c r="B74" s="4"/>
      <c r="C74" s="4"/>
      <c r="D74" s="4"/>
      <c r="E74" s="6">
        <f t="shared" si="108"/>
        <v>0</v>
      </c>
      <c r="F74" s="4"/>
      <c r="G74" s="4"/>
      <c r="H74" s="4"/>
      <c r="I74" s="4"/>
      <c r="J74" s="4"/>
      <c r="K74" s="4"/>
      <c r="L74" s="4"/>
      <c r="M74" s="4"/>
      <c r="N74" s="4"/>
      <c r="O74" s="4"/>
      <c r="P74" s="4"/>
      <c r="Q74" s="4"/>
      <c r="R74" s="4"/>
      <c r="S74" s="4"/>
      <c r="T74" s="4"/>
      <c r="U74" s="4"/>
      <c r="V74" s="4"/>
      <c r="W74" s="4"/>
      <c r="X74" s="4"/>
      <c r="Y74" s="4"/>
      <c r="Z74" s="4"/>
      <c r="AA74" s="4"/>
      <c r="AB74" s="4"/>
      <c r="AC74" s="4"/>
      <c r="AE74" s="4"/>
      <c r="AF74" s="4"/>
      <c r="AG74" s="4"/>
      <c r="AH74" s="4"/>
      <c r="AI74" s="4"/>
      <c r="AJ74" s="4"/>
      <c r="AK74" s="4"/>
      <c r="AL74" s="4"/>
      <c r="AM74" s="4"/>
      <c r="AN74" s="4"/>
      <c r="AO74" s="4"/>
      <c r="AP74" s="4"/>
      <c r="AQ74" s="4"/>
      <c r="AR74" s="4"/>
      <c r="AS74" s="4"/>
      <c r="AT74" s="4"/>
      <c r="AU74" s="4"/>
      <c r="AV74" s="4"/>
      <c r="AW74" s="4"/>
      <c r="AX74" s="4"/>
      <c r="AY74" s="4"/>
      <c r="AZ74" s="4"/>
      <c r="BB74" s="4"/>
      <c r="BC74" s="4"/>
      <c r="BD74" s="4"/>
      <c r="BE74" s="4"/>
      <c r="BF74" s="4"/>
      <c r="BG74" s="4"/>
      <c r="BH74" s="4"/>
      <c r="BI74" s="4"/>
      <c r="BJ74" s="4"/>
      <c r="BK74" s="4"/>
      <c r="BL74" s="4"/>
      <c r="BM74" s="4"/>
      <c r="BN74" s="4"/>
      <c r="BO74" s="4"/>
      <c r="BP74" s="4"/>
      <c r="BQ74" s="4"/>
      <c r="BR74" s="4"/>
      <c r="BS74" s="4"/>
      <c r="BT74" s="4"/>
      <c r="BU74" s="4"/>
      <c r="BV74" s="4"/>
      <c r="BW74" s="4"/>
    </row>
    <row r="76" spans="1:75" x14ac:dyDescent="0.35">
      <c r="B76" s="1" t="s">
        <v>166</v>
      </c>
    </row>
    <row r="77" spans="1:75" x14ac:dyDescent="0.35">
      <c r="B77" s="122" t="s">
        <v>1445</v>
      </c>
      <c r="G77" s="106" t="s">
        <v>167</v>
      </c>
      <c r="H77" s="106"/>
      <c r="I77" s="106"/>
      <c r="J77" s="106"/>
      <c r="K77" s="106"/>
      <c r="L77" s="106"/>
      <c r="M77" s="106"/>
      <c r="N77" s="106"/>
      <c r="O77" s="106"/>
      <c r="P77" s="106"/>
      <c r="Q77" s="106"/>
      <c r="R77" s="106"/>
      <c r="S77" s="106"/>
      <c r="T77" s="106"/>
      <c r="U77" s="106"/>
      <c r="V77" s="106"/>
      <c r="W77" s="106"/>
      <c r="X77" s="106"/>
      <c r="Y77" s="106"/>
      <c r="Z77" s="106"/>
      <c r="AA77" s="106"/>
      <c r="AB77" s="106"/>
      <c r="AC77" s="60"/>
    </row>
    <row r="78" spans="1:75" x14ac:dyDescent="0.35">
      <c r="B78" s="123"/>
      <c r="G78" s="107" t="str">
        <f>_xlfn.CONCAT(C4,", ",C6)</f>
        <v>PGK, thousands</v>
      </c>
      <c r="H78" s="108"/>
      <c r="I78" s="108"/>
      <c r="J78" s="108"/>
      <c r="K78" s="108"/>
      <c r="L78" s="108"/>
      <c r="M78" s="108"/>
      <c r="N78" s="108"/>
      <c r="O78" s="108"/>
      <c r="P78" s="108"/>
      <c r="Q78" s="108"/>
      <c r="R78" s="108"/>
      <c r="S78" s="108"/>
      <c r="T78" s="108"/>
      <c r="U78" s="108"/>
      <c r="V78" s="108"/>
      <c r="W78" s="108"/>
      <c r="X78" s="108"/>
      <c r="Y78" s="108"/>
      <c r="Z78" s="108"/>
      <c r="AA78" s="108"/>
      <c r="AB78" s="108"/>
      <c r="AC78" s="63"/>
    </row>
    <row r="79" spans="1:75" x14ac:dyDescent="0.35">
      <c r="B79" s="124"/>
      <c r="G79" s="33" t="str">
        <f>Lists!$A$2</f>
        <v>Social insurance benefits (271)</v>
      </c>
      <c r="H79" s="30">
        <f>SUMIF($F$10:$F$53,$G79,H$10:H$53)</f>
        <v>0</v>
      </c>
      <c r="I79" s="30">
        <f t="shared" ref="I79:AC81" si="113">SUMIF($F$10:$F$53,$G79,I$10:I$53)</f>
        <v>0</v>
      </c>
      <c r="J79" s="30">
        <f t="shared" si="113"/>
        <v>0</v>
      </c>
      <c r="K79" s="30">
        <f t="shared" si="113"/>
        <v>0</v>
      </c>
      <c r="L79" s="30">
        <f t="shared" si="113"/>
        <v>0</v>
      </c>
      <c r="M79" s="30">
        <f t="shared" si="113"/>
        <v>0</v>
      </c>
      <c r="N79" s="30">
        <f t="shared" si="113"/>
        <v>0</v>
      </c>
      <c r="O79" s="30">
        <f t="shared" si="113"/>
        <v>0</v>
      </c>
      <c r="P79" s="30">
        <f t="shared" si="113"/>
        <v>0</v>
      </c>
      <c r="Q79" s="30">
        <f t="shared" si="113"/>
        <v>0</v>
      </c>
      <c r="R79" s="30">
        <f>SUMIF($F$10:$F$53,$G79,R$10:R$53)</f>
        <v>0</v>
      </c>
      <c r="S79" s="30">
        <f t="shared" si="113"/>
        <v>0</v>
      </c>
      <c r="T79" s="30">
        <f t="shared" si="113"/>
        <v>0</v>
      </c>
      <c r="U79" s="30">
        <f t="shared" si="113"/>
        <v>0</v>
      </c>
      <c r="V79" s="30">
        <f t="shared" si="113"/>
        <v>0</v>
      </c>
      <c r="W79" s="30">
        <f>SUMIF($F$10:$F$53,$G79,W$10:W$53)</f>
        <v>0</v>
      </c>
      <c r="X79" s="30">
        <f t="shared" si="113"/>
        <v>0</v>
      </c>
      <c r="Y79" s="30">
        <f t="shared" si="113"/>
        <v>0</v>
      </c>
      <c r="Z79" s="30">
        <f t="shared" si="113"/>
        <v>0</v>
      </c>
      <c r="AA79" s="30">
        <f t="shared" si="113"/>
        <v>0</v>
      </c>
      <c r="AB79" s="30">
        <f>SUMIF($F$10:$F$53,$G79,AB$10:AB$53)</f>
        <v>0</v>
      </c>
      <c r="AC79" s="30">
        <f t="shared" si="113"/>
        <v>0</v>
      </c>
    </row>
    <row r="80" spans="1:75" x14ac:dyDescent="0.35">
      <c r="B80" s="124"/>
      <c r="G80" s="33" t="str">
        <f>Lists!$A$3</f>
        <v>Social assistance benefits (272)</v>
      </c>
      <c r="H80" s="30">
        <f>SUMIF($F$10:$F$53,$G80,H$10:H$53)</f>
        <v>0</v>
      </c>
      <c r="I80" s="30">
        <f t="shared" si="113"/>
        <v>0</v>
      </c>
      <c r="J80" s="30">
        <f t="shared" si="113"/>
        <v>0</v>
      </c>
      <c r="K80" s="30">
        <f t="shared" si="113"/>
        <v>0</v>
      </c>
      <c r="L80" s="30">
        <f t="shared" si="113"/>
        <v>0</v>
      </c>
      <c r="M80" s="30">
        <f t="shared" si="113"/>
        <v>0</v>
      </c>
      <c r="N80" s="30">
        <f t="shared" si="113"/>
        <v>0</v>
      </c>
      <c r="O80" s="30">
        <f t="shared" si="113"/>
        <v>0</v>
      </c>
      <c r="P80" s="30">
        <f t="shared" si="113"/>
        <v>0</v>
      </c>
      <c r="Q80" s="30">
        <f t="shared" si="113"/>
        <v>0</v>
      </c>
      <c r="R80" s="30">
        <f t="shared" si="113"/>
        <v>0</v>
      </c>
      <c r="S80" s="30">
        <f t="shared" si="113"/>
        <v>0</v>
      </c>
      <c r="T80" s="30">
        <f t="shared" si="113"/>
        <v>0</v>
      </c>
      <c r="U80" s="30">
        <f t="shared" si="113"/>
        <v>0</v>
      </c>
      <c r="V80" s="30">
        <f t="shared" si="113"/>
        <v>0</v>
      </c>
      <c r="W80" s="30">
        <f>SUMIF($F$10:$F$53,$G80,W$10:W$53)</f>
        <v>0</v>
      </c>
      <c r="X80" s="30">
        <f t="shared" si="113"/>
        <v>0</v>
      </c>
      <c r="Y80" s="30">
        <f t="shared" si="113"/>
        <v>0</v>
      </c>
      <c r="Z80" s="30">
        <f t="shared" si="113"/>
        <v>0</v>
      </c>
      <c r="AA80" s="30">
        <f t="shared" si="113"/>
        <v>0</v>
      </c>
      <c r="AB80" s="30">
        <f t="shared" si="113"/>
        <v>0</v>
      </c>
      <c r="AC80" s="30">
        <f t="shared" si="113"/>
        <v>0</v>
      </c>
    </row>
    <row r="81" spans="2:29" x14ac:dyDescent="0.35">
      <c r="B81" s="124"/>
      <c r="G81" s="33" t="str">
        <f>Lists!$A$4</f>
        <v>Public servant benefits (273)</v>
      </c>
      <c r="H81" s="30">
        <f>SUMIF($F$10:$F$53,$G81,H$10:H$53)</f>
        <v>0</v>
      </c>
      <c r="I81" s="30">
        <f t="shared" si="113"/>
        <v>0</v>
      </c>
      <c r="J81" s="30">
        <f t="shared" si="113"/>
        <v>0</v>
      </c>
      <c r="K81" s="30">
        <f t="shared" si="113"/>
        <v>0</v>
      </c>
      <c r="L81" s="30">
        <f t="shared" si="113"/>
        <v>0</v>
      </c>
      <c r="M81" s="30">
        <f t="shared" si="113"/>
        <v>0</v>
      </c>
      <c r="N81" s="30">
        <f t="shared" si="113"/>
        <v>0</v>
      </c>
      <c r="O81" s="30">
        <f t="shared" si="113"/>
        <v>0</v>
      </c>
      <c r="P81" s="30">
        <f t="shared" si="113"/>
        <v>0</v>
      </c>
      <c r="Q81" s="30">
        <f t="shared" si="113"/>
        <v>0</v>
      </c>
      <c r="R81" s="30">
        <f t="shared" si="113"/>
        <v>0</v>
      </c>
      <c r="S81" s="30">
        <f t="shared" si="113"/>
        <v>0</v>
      </c>
      <c r="T81" s="30">
        <f t="shared" si="113"/>
        <v>0</v>
      </c>
      <c r="U81" s="30">
        <f t="shared" si="113"/>
        <v>0</v>
      </c>
      <c r="V81" s="30">
        <f t="shared" si="113"/>
        <v>0</v>
      </c>
      <c r="W81" s="30">
        <f>SUMIF($F$10:$F$53,$G81,W$10:W$53)</f>
        <v>0</v>
      </c>
      <c r="X81" s="30">
        <f t="shared" si="113"/>
        <v>0</v>
      </c>
      <c r="Y81" s="30">
        <f t="shared" si="113"/>
        <v>0</v>
      </c>
      <c r="Z81" s="30">
        <f t="shared" si="113"/>
        <v>0</v>
      </c>
      <c r="AA81" s="30">
        <f t="shared" si="113"/>
        <v>0</v>
      </c>
      <c r="AB81" s="30">
        <f t="shared" si="113"/>
        <v>0</v>
      </c>
      <c r="AC81" s="30">
        <f t="shared" si="113"/>
        <v>0</v>
      </c>
    </row>
    <row r="82" spans="2:29" x14ac:dyDescent="0.35">
      <c r="B82" s="124"/>
      <c r="G82" s="22" t="str">
        <f>Lists!$A$5</f>
        <v>Social benefits (27)</v>
      </c>
      <c r="H82" s="32">
        <f>SUM(H79:H81)</f>
        <v>0</v>
      </c>
      <c r="I82" s="32">
        <f t="shared" ref="I82:AC82" si="114">SUM(I79:I81)</f>
        <v>0</v>
      </c>
      <c r="J82" s="32">
        <f t="shared" si="114"/>
        <v>0</v>
      </c>
      <c r="K82" s="32">
        <f t="shared" si="114"/>
        <v>0</v>
      </c>
      <c r="L82" s="32">
        <f t="shared" si="114"/>
        <v>0</v>
      </c>
      <c r="M82" s="32">
        <f t="shared" si="114"/>
        <v>0</v>
      </c>
      <c r="N82" s="32">
        <f t="shared" si="114"/>
        <v>0</v>
      </c>
      <c r="O82" s="32">
        <f t="shared" si="114"/>
        <v>0</v>
      </c>
      <c r="P82" s="32">
        <f t="shared" si="114"/>
        <v>0</v>
      </c>
      <c r="Q82" s="32">
        <f t="shared" si="114"/>
        <v>0</v>
      </c>
      <c r="R82" s="32">
        <f t="shared" si="114"/>
        <v>0</v>
      </c>
      <c r="S82" s="32">
        <f t="shared" si="114"/>
        <v>0</v>
      </c>
      <c r="T82" s="32">
        <f t="shared" si="114"/>
        <v>0</v>
      </c>
      <c r="U82" s="32">
        <f t="shared" si="114"/>
        <v>0</v>
      </c>
      <c r="V82" s="32">
        <f t="shared" si="114"/>
        <v>0</v>
      </c>
      <c r="W82" s="32">
        <f t="shared" si="114"/>
        <v>0</v>
      </c>
      <c r="X82" s="32">
        <f t="shared" si="114"/>
        <v>0</v>
      </c>
      <c r="Y82" s="32">
        <f t="shared" si="114"/>
        <v>0</v>
      </c>
      <c r="Z82" s="32">
        <f t="shared" si="114"/>
        <v>0</v>
      </c>
      <c r="AA82" s="32">
        <f t="shared" si="114"/>
        <v>0</v>
      </c>
      <c r="AB82" s="32">
        <f t="shared" si="114"/>
        <v>0</v>
      </c>
      <c r="AC82" s="32">
        <f t="shared" si="114"/>
        <v>0</v>
      </c>
    </row>
    <row r="83" spans="2:29" x14ac:dyDescent="0.35">
      <c r="B83" s="124"/>
      <c r="G83" s="1"/>
    </row>
    <row r="84" spans="2:29" x14ac:dyDescent="0.35">
      <c r="B84" s="124"/>
      <c r="G84" s="38" t="str">
        <f>Lists!$A$7</f>
        <v>Provident fund withdrawals</v>
      </c>
      <c r="H84" s="30">
        <f>SUMIF($F$10:$F$53,$G84,H$10:H$53)</f>
        <v>0</v>
      </c>
      <c r="I84" s="30">
        <f t="shared" ref="I84:AC84" si="115">SUMIF($F$10:$F$53,$G84,I$10:I$53)</f>
        <v>0</v>
      </c>
      <c r="J84" s="30">
        <f t="shared" si="115"/>
        <v>0</v>
      </c>
      <c r="K84" s="30">
        <f t="shared" si="115"/>
        <v>0</v>
      </c>
      <c r="L84" s="30">
        <f t="shared" si="115"/>
        <v>0</v>
      </c>
      <c r="M84" s="30">
        <f t="shared" si="115"/>
        <v>0</v>
      </c>
      <c r="N84" s="30">
        <f t="shared" si="115"/>
        <v>0</v>
      </c>
      <c r="O84" s="30">
        <f t="shared" si="115"/>
        <v>0</v>
      </c>
      <c r="P84" s="30">
        <f t="shared" si="115"/>
        <v>0</v>
      </c>
      <c r="Q84" s="30">
        <f t="shared" si="115"/>
        <v>0</v>
      </c>
      <c r="R84" s="30">
        <f t="shared" si="115"/>
        <v>293480</v>
      </c>
      <c r="S84" s="30">
        <f t="shared" si="115"/>
        <v>298370</v>
      </c>
      <c r="T84" s="30">
        <f t="shared" si="115"/>
        <v>282430</v>
      </c>
      <c r="U84" s="30">
        <f t="shared" si="115"/>
        <v>401170</v>
      </c>
      <c r="V84" s="30">
        <f t="shared" si="115"/>
        <v>221000</v>
      </c>
      <c r="W84" s="30">
        <f>SUMIF($F$10:$F$53,$G84,W$10:W$53)</f>
        <v>469963.74831</v>
      </c>
      <c r="X84" s="30">
        <f t="shared" si="115"/>
        <v>802424.61283</v>
      </c>
      <c r="Y84" s="30">
        <f t="shared" si="115"/>
        <v>815323.04927999992</v>
      </c>
      <c r="Z84" s="30">
        <f t="shared" si="115"/>
        <v>929600.19463000004</v>
      </c>
      <c r="AA84" s="30">
        <f t="shared" si="115"/>
        <v>1139126.66484</v>
      </c>
      <c r="AB84" s="30">
        <f t="shared" si="115"/>
        <v>1296306.2194000001</v>
      </c>
      <c r="AC84" s="30">
        <f t="shared" si="115"/>
        <v>0</v>
      </c>
    </row>
    <row r="85" spans="2:29" x14ac:dyDescent="0.35">
      <c r="B85" s="124"/>
      <c r="G85" s="36" t="str">
        <f>Lists!$A$8</f>
        <v>Social benefits (27) + provident fund withdrawals</v>
      </c>
      <c r="H85" s="37">
        <f>H84+H82</f>
        <v>0</v>
      </c>
      <c r="I85" s="37">
        <f t="shared" ref="I85:AC85" si="116">I84+I82</f>
        <v>0</v>
      </c>
      <c r="J85" s="37">
        <f t="shared" si="116"/>
        <v>0</v>
      </c>
      <c r="K85" s="37">
        <f t="shared" si="116"/>
        <v>0</v>
      </c>
      <c r="L85" s="37">
        <f t="shared" si="116"/>
        <v>0</v>
      </c>
      <c r="M85" s="37">
        <f t="shared" si="116"/>
        <v>0</v>
      </c>
      <c r="N85" s="37">
        <f t="shared" si="116"/>
        <v>0</v>
      </c>
      <c r="O85" s="37">
        <f t="shared" si="116"/>
        <v>0</v>
      </c>
      <c r="P85" s="37">
        <f t="shared" si="116"/>
        <v>0</v>
      </c>
      <c r="Q85" s="37">
        <f t="shared" si="116"/>
        <v>0</v>
      </c>
      <c r="R85" s="37">
        <f t="shared" si="116"/>
        <v>293480</v>
      </c>
      <c r="S85" s="37">
        <f t="shared" si="116"/>
        <v>298370</v>
      </c>
      <c r="T85" s="37">
        <f t="shared" si="116"/>
        <v>282430</v>
      </c>
      <c r="U85" s="37">
        <f t="shared" si="116"/>
        <v>401170</v>
      </c>
      <c r="V85" s="37">
        <f t="shared" si="116"/>
        <v>221000</v>
      </c>
      <c r="W85" s="37">
        <f t="shared" si="116"/>
        <v>469963.74831</v>
      </c>
      <c r="X85" s="37">
        <f t="shared" si="116"/>
        <v>802424.61283</v>
      </c>
      <c r="Y85" s="37">
        <f t="shared" si="116"/>
        <v>815323.04927999992</v>
      </c>
      <c r="Z85" s="37">
        <f t="shared" si="116"/>
        <v>929600.19463000004</v>
      </c>
      <c r="AA85" s="37">
        <f t="shared" si="116"/>
        <v>1139126.66484</v>
      </c>
      <c r="AB85" s="37">
        <f t="shared" si="116"/>
        <v>1296306.2194000001</v>
      </c>
      <c r="AC85" s="37">
        <f t="shared" si="116"/>
        <v>0</v>
      </c>
    </row>
    <row r="86" spans="2:29" x14ac:dyDescent="0.35">
      <c r="B86" s="124"/>
    </row>
    <row r="87" spans="2:29" x14ac:dyDescent="0.35">
      <c r="B87" s="124"/>
      <c r="G87" s="107" t="s">
        <v>169</v>
      </c>
      <c r="H87" s="107"/>
      <c r="I87" s="107"/>
      <c r="J87" s="107"/>
      <c r="K87" s="107"/>
      <c r="L87" s="107"/>
      <c r="M87" s="107"/>
      <c r="N87" s="107"/>
      <c r="O87" s="107"/>
      <c r="P87" s="107"/>
      <c r="Q87" s="107"/>
      <c r="R87" s="107"/>
      <c r="S87" s="107"/>
      <c r="T87" s="107"/>
      <c r="U87" s="107"/>
      <c r="V87" s="107"/>
      <c r="W87" s="107"/>
      <c r="X87" s="107"/>
      <c r="Y87" s="107"/>
      <c r="Z87" s="107"/>
      <c r="AA87" s="107"/>
      <c r="AB87" s="107"/>
      <c r="AC87" s="2"/>
    </row>
    <row r="88" spans="2:29" x14ac:dyDescent="0.35">
      <c r="B88" s="124"/>
      <c r="G88" s="33" t="str">
        <f>G79</f>
        <v>Social insurance benefits (271)</v>
      </c>
      <c r="H88" s="57">
        <f t="shared" ref="H88:AC88" si="117">H$79/H$207</f>
        <v>0</v>
      </c>
      <c r="I88" s="57">
        <f t="shared" si="117"/>
        <v>0</v>
      </c>
      <c r="J88" s="57">
        <f t="shared" si="117"/>
        <v>0</v>
      </c>
      <c r="K88" s="57">
        <f t="shared" si="117"/>
        <v>0</v>
      </c>
      <c r="L88" s="57">
        <f t="shared" si="117"/>
        <v>0</v>
      </c>
      <c r="M88" s="57">
        <f t="shared" si="117"/>
        <v>0</v>
      </c>
      <c r="N88" s="57">
        <f t="shared" si="117"/>
        <v>0</v>
      </c>
      <c r="O88" s="57">
        <f t="shared" si="117"/>
        <v>0</v>
      </c>
      <c r="P88" s="57">
        <f t="shared" si="117"/>
        <v>0</v>
      </c>
      <c r="Q88" s="57">
        <f t="shared" si="117"/>
        <v>0</v>
      </c>
      <c r="R88" s="57">
        <f t="shared" si="117"/>
        <v>0</v>
      </c>
      <c r="S88" s="57">
        <f t="shared" si="117"/>
        <v>0</v>
      </c>
      <c r="T88" s="57">
        <f t="shared" si="117"/>
        <v>0</v>
      </c>
      <c r="U88" s="57">
        <f t="shared" si="117"/>
        <v>0</v>
      </c>
      <c r="V88" s="57">
        <f t="shared" si="117"/>
        <v>0</v>
      </c>
      <c r="W88" s="57">
        <f t="shared" si="117"/>
        <v>0</v>
      </c>
      <c r="X88" s="57">
        <f t="shared" si="117"/>
        <v>0</v>
      </c>
      <c r="Y88" s="57">
        <f t="shared" si="117"/>
        <v>0</v>
      </c>
      <c r="Z88" s="57">
        <f t="shared" si="117"/>
        <v>0</v>
      </c>
      <c r="AA88" s="57">
        <f t="shared" si="117"/>
        <v>0</v>
      </c>
      <c r="AB88" s="57">
        <f t="shared" si="117"/>
        <v>0</v>
      </c>
      <c r="AC88" s="57">
        <f t="shared" si="117"/>
        <v>0</v>
      </c>
    </row>
    <row r="89" spans="2:29" x14ac:dyDescent="0.35">
      <c r="B89" s="124"/>
      <c r="G89" s="33" t="str">
        <f t="shared" ref="G89:G94" si="118">G80</f>
        <v>Social assistance benefits (272)</v>
      </c>
      <c r="H89" s="57">
        <f t="shared" ref="H89:AC89" si="119">H$80/H$207</f>
        <v>0</v>
      </c>
      <c r="I89" s="57">
        <f t="shared" si="119"/>
        <v>0</v>
      </c>
      <c r="J89" s="57">
        <f t="shared" si="119"/>
        <v>0</v>
      </c>
      <c r="K89" s="57">
        <f t="shared" si="119"/>
        <v>0</v>
      </c>
      <c r="L89" s="57">
        <f t="shared" si="119"/>
        <v>0</v>
      </c>
      <c r="M89" s="57">
        <f t="shared" si="119"/>
        <v>0</v>
      </c>
      <c r="N89" s="57">
        <f t="shared" si="119"/>
        <v>0</v>
      </c>
      <c r="O89" s="57">
        <f t="shared" si="119"/>
        <v>0</v>
      </c>
      <c r="P89" s="57">
        <f t="shared" si="119"/>
        <v>0</v>
      </c>
      <c r="Q89" s="57">
        <f t="shared" si="119"/>
        <v>0</v>
      </c>
      <c r="R89" s="57">
        <f t="shared" si="119"/>
        <v>0</v>
      </c>
      <c r="S89" s="57">
        <f t="shared" si="119"/>
        <v>0</v>
      </c>
      <c r="T89" s="57">
        <f t="shared" si="119"/>
        <v>0</v>
      </c>
      <c r="U89" s="57">
        <f t="shared" si="119"/>
        <v>0</v>
      </c>
      <c r="V89" s="57">
        <f t="shared" si="119"/>
        <v>0</v>
      </c>
      <c r="W89" s="57">
        <f t="shared" si="119"/>
        <v>0</v>
      </c>
      <c r="X89" s="57">
        <f t="shared" si="119"/>
        <v>0</v>
      </c>
      <c r="Y89" s="57">
        <f t="shared" si="119"/>
        <v>0</v>
      </c>
      <c r="Z89" s="57">
        <f t="shared" si="119"/>
        <v>0</v>
      </c>
      <c r="AA89" s="57">
        <f t="shared" si="119"/>
        <v>0</v>
      </c>
      <c r="AB89" s="57">
        <f t="shared" si="119"/>
        <v>0</v>
      </c>
      <c r="AC89" s="57">
        <f t="shared" si="119"/>
        <v>0</v>
      </c>
    </row>
    <row r="90" spans="2:29" x14ac:dyDescent="0.35">
      <c r="B90" s="125"/>
      <c r="G90" s="33" t="str">
        <f t="shared" si="118"/>
        <v>Public servant benefits (273)</v>
      </c>
      <c r="H90" s="57">
        <f t="shared" ref="H90:AC90" si="120">H$81/H$207</f>
        <v>0</v>
      </c>
      <c r="I90" s="57">
        <f t="shared" si="120"/>
        <v>0</v>
      </c>
      <c r="J90" s="57">
        <f t="shared" si="120"/>
        <v>0</v>
      </c>
      <c r="K90" s="57">
        <f t="shared" si="120"/>
        <v>0</v>
      </c>
      <c r="L90" s="57">
        <f t="shared" si="120"/>
        <v>0</v>
      </c>
      <c r="M90" s="57">
        <f t="shared" si="120"/>
        <v>0</v>
      </c>
      <c r="N90" s="57">
        <f t="shared" si="120"/>
        <v>0</v>
      </c>
      <c r="O90" s="57">
        <f t="shared" si="120"/>
        <v>0</v>
      </c>
      <c r="P90" s="57">
        <f t="shared" si="120"/>
        <v>0</v>
      </c>
      <c r="Q90" s="57">
        <f t="shared" si="120"/>
        <v>0</v>
      </c>
      <c r="R90" s="57">
        <f t="shared" si="120"/>
        <v>0</v>
      </c>
      <c r="S90" s="57">
        <f t="shared" si="120"/>
        <v>0</v>
      </c>
      <c r="T90" s="57">
        <f t="shared" si="120"/>
        <v>0</v>
      </c>
      <c r="U90" s="57">
        <f t="shared" si="120"/>
        <v>0</v>
      </c>
      <c r="V90" s="57">
        <f t="shared" si="120"/>
        <v>0</v>
      </c>
      <c r="W90" s="57">
        <f t="shared" si="120"/>
        <v>0</v>
      </c>
      <c r="X90" s="57">
        <f t="shared" si="120"/>
        <v>0</v>
      </c>
      <c r="Y90" s="57">
        <f t="shared" si="120"/>
        <v>0</v>
      </c>
      <c r="Z90" s="57">
        <f t="shared" si="120"/>
        <v>0</v>
      </c>
      <c r="AA90" s="57">
        <f t="shared" si="120"/>
        <v>0</v>
      </c>
      <c r="AB90" s="57">
        <f t="shared" si="120"/>
        <v>0</v>
      </c>
      <c r="AC90" s="57">
        <f t="shared" si="120"/>
        <v>0</v>
      </c>
    </row>
    <row r="91" spans="2:29" x14ac:dyDescent="0.35">
      <c r="G91" s="33" t="str">
        <f t="shared" si="118"/>
        <v>Social benefits (27)</v>
      </c>
      <c r="H91" s="57">
        <f t="shared" ref="H91:AC91" si="121">H$82/H$207</f>
        <v>0</v>
      </c>
      <c r="I91" s="57">
        <f t="shared" si="121"/>
        <v>0</v>
      </c>
      <c r="J91" s="57">
        <f t="shared" si="121"/>
        <v>0</v>
      </c>
      <c r="K91" s="57">
        <f t="shared" si="121"/>
        <v>0</v>
      </c>
      <c r="L91" s="57">
        <f t="shared" si="121"/>
        <v>0</v>
      </c>
      <c r="M91" s="57">
        <f t="shared" si="121"/>
        <v>0</v>
      </c>
      <c r="N91" s="57">
        <f t="shared" si="121"/>
        <v>0</v>
      </c>
      <c r="O91" s="57">
        <f t="shared" si="121"/>
        <v>0</v>
      </c>
      <c r="P91" s="57">
        <f t="shared" si="121"/>
        <v>0</v>
      </c>
      <c r="Q91" s="57">
        <f t="shared" si="121"/>
        <v>0</v>
      </c>
      <c r="R91" s="57">
        <f t="shared" si="121"/>
        <v>0</v>
      </c>
      <c r="S91" s="57">
        <f t="shared" si="121"/>
        <v>0</v>
      </c>
      <c r="T91" s="57">
        <f t="shared" si="121"/>
        <v>0</v>
      </c>
      <c r="U91" s="57">
        <f t="shared" si="121"/>
        <v>0</v>
      </c>
      <c r="V91" s="57">
        <f t="shared" si="121"/>
        <v>0</v>
      </c>
      <c r="W91" s="57">
        <f t="shared" si="121"/>
        <v>0</v>
      </c>
      <c r="X91" s="57">
        <f t="shared" si="121"/>
        <v>0</v>
      </c>
      <c r="Y91" s="57">
        <f t="shared" si="121"/>
        <v>0</v>
      </c>
      <c r="Z91" s="57">
        <f t="shared" si="121"/>
        <v>0</v>
      </c>
      <c r="AA91" s="57">
        <f t="shared" si="121"/>
        <v>0</v>
      </c>
      <c r="AB91" s="57">
        <f t="shared" si="121"/>
        <v>0</v>
      </c>
      <c r="AC91" s="57">
        <f t="shared" si="121"/>
        <v>0</v>
      </c>
    </row>
    <row r="92" spans="2:29" x14ac:dyDescent="0.35">
      <c r="B92" s="1" t="s">
        <v>1449</v>
      </c>
      <c r="G92" s="33"/>
      <c r="H92" s="58"/>
      <c r="I92" s="58"/>
      <c r="J92" s="58"/>
      <c r="K92" s="58"/>
      <c r="L92" s="58"/>
      <c r="M92" s="58"/>
      <c r="N92" s="58"/>
      <c r="O92" s="58"/>
      <c r="P92" s="58"/>
      <c r="Q92" s="58"/>
      <c r="R92" s="58"/>
      <c r="S92" s="58"/>
      <c r="T92" s="58"/>
      <c r="U92" s="58"/>
      <c r="V92" s="58"/>
      <c r="W92" s="58"/>
      <c r="X92" s="58"/>
      <c r="Y92" s="58"/>
      <c r="Z92" s="58"/>
      <c r="AA92" s="58"/>
      <c r="AB92" s="58"/>
      <c r="AC92" s="58"/>
    </row>
    <row r="93" spans="2:29" x14ac:dyDescent="0.35">
      <c r="B93" s="126" t="s">
        <v>1456</v>
      </c>
      <c r="G93" s="38" t="str">
        <f t="shared" si="118"/>
        <v>Provident fund withdrawals</v>
      </c>
      <c r="H93" s="57">
        <f t="shared" ref="H93:AC93" si="122">H$84/H$207</f>
        <v>0</v>
      </c>
      <c r="I93" s="57">
        <f t="shared" si="122"/>
        <v>0</v>
      </c>
      <c r="J93" s="57">
        <f t="shared" si="122"/>
        <v>0</v>
      </c>
      <c r="K93" s="57">
        <f t="shared" si="122"/>
        <v>0</v>
      </c>
      <c r="L93" s="57">
        <f t="shared" si="122"/>
        <v>0</v>
      </c>
      <c r="M93" s="57">
        <f t="shared" si="122"/>
        <v>0</v>
      </c>
      <c r="N93" s="57">
        <f t="shared" si="122"/>
        <v>0</v>
      </c>
      <c r="O93" s="57">
        <f t="shared" si="122"/>
        <v>0</v>
      </c>
      <c r="P93" s="57">
        <f t="shared" si="122"/>
        <v>0</v>
      </c>
      <c r="Q93" s="57">
        <f t="shared" si="122"/>
        <v>0</v>
      </c>
      <c r="R93" s="57">
        <f t="shared" si="122"/>
        <v>6.6140809519516812E-3</v>
      </c>
      <c r="S93" s="57">
        <f t="shared" si="122"/>
        <v>6.2523836466126022E-3</v>
      </c>
      <c r="T93" s="57">
        <f t="shared" si="122"/>
        <v>4.9435507867882584E-3</v>
      </c>
      <c r="U93" s="57">
        <f t="shared" si="122"/>
        <v>6.670712848567485E-3</v>
      </c>
      <c r="V93" s="57">
        <f t="shared" si="122"/>
        <v>3.3980134690488636E-3</v>
      </c>
      <c r="W93" s="57">
        <f t="shared" si="122"/>
        <v>6.480292163895094E-3</v>
      </c>
      <c r="X93" s="57">
        <f t="shared" si="122"/>
        <v>1.0105467071720924E-2</v>
      </c>
      <c r="Y93" s="57">
        <f t="shared" si="122"/>
        <v>9.724286165736366E-3</v>
      </c>
      <c r="Z93" s="57">
        <f t="shared" si="122"/>
        <v>1.1265832813791432E-2</v>
      </c>
      <c r="AA93" s="57">
        <f t="shared" si="122"/>
        <v>1.2338626382010788E-2</v>
      </c>
      <c r="AB93" s="57">
        <f t="shared" si="122"/>
        <v>1.167906570985819E-2</v>
      </c>
      <c r="AC93" s="57">
        <f t="shared" si="122"/>
        <v>0</v>
      </c>
    </row>
    <row r="94" spans="2:29" x14ac:dyDescent="0.35">
      <c r="B94" s="127"/>
      <c r="G94" s="62" t="str">
        <f t="shared" si="118"/>
        <v>Social benefits (27) + provident fund withdrawals</v>
      </c>
      <c r="H94" s="57">
        <f t="shared" ref="H94:AC94" si="123">H$85/H$207</f>
        <v>0</v>
      </c>
      <c r="I94" s="57">
        <f t="shared" si="123"/>
        <v>0</v>
      </c>
      <c r="J94" s="57">
        <f t="shared" si="123"/>
        <v>0</v>
      </c>
      <c r="K94" s="57">
        <f t="shared" si="123"/>
        <v>0</v>
      </c>
      <c r="L94" s="57">
        <f t="shared" si="123"/>
        <v>0</v>
      </c>
      <c r="M94" s="57">
        <f t="shared" si="123"/>
        <v>0</v>
      </c>
      <c r="N94" s="57">
        <f t="shared" si="123"/>
        <v>0</v>
      </c>
      <c r="O94" s="57">
        <f t="shared" si="123"/>
        <v>0</v>
      </c>
      <c r="P94" s="57">
        <f t="shared" si="123"/>
        <v>0</v>
      </c>
      <c r="Q94" s="57">
        <f t="shared" si="123"/>
        <v>0</v>
      </c>
      <c r="R94" s="57">
        <f t="shared" si="123"/>
        <v>6.6140809519516812E-3</v>
      </c>
      <c r="S94" s="57">
        <f t="shared" si="123"/>
        <v>6.2523836466126022E-3</v>
      </c>
      <c r="T94" s="57">
        <f t="shared" si="123"/>
        <v>4.9435507867882584E-3</v>
      </c>
      <c r="U94" s="57">
        <f t="shared" si="123"/>
        <v>6.670712848567485E-3</v>
      </c>
      <c r="V94" s="57">
        <f t="shared" si="123"/>
        <v>3.3980134690488636E-3</v>
      </c>
      <c r="W94" s="57">
        <f t="shared" si="123"/>
        <v>6.480292163895094E-3</v>
      </c>
      <c r="X94" s="57">
        <f t="shared" si="123"/>
        <v>1.0105467071720924E-2</v>
      </c>
      <c r="Y94" s="57">
        <f t="shared" si="123"/>
        <v>9.724286165736366E-3</v>
      </c>
      <c r="Z94" s="57">
        <f t="shared" si="123"/>
        <v>1.1265832813791432E-2</v>
      </c>
      <c r="AA94" s="57">
        <f t="shared" si="123"/>
        <v>1.2338626382010788E-2</v>
      </c>
      <c r="AB94" s="57">
        <f t="shared" si="123"/>
        <v>1.167906570985819E-2</v>
      </c>
      <c r="AC94" s="57">
        <f t="shared" si="123"/>
        <v>0</v>
      </c>
    </row>
    <row r="95" spans="2:29" x14ac:dyDescent="0.35">
      <c r="B95" s="127"/>
    </row>
    <row r="96" spans="2:29" x14ac:dyDescent="0.35">
      <c r="B96" s="127"/>
      <c r="G96" s="107" t="s">
        <v>170</v>
      </c>
      <c r="H96" s="107"/>
      <c r="I96" s="107"/>
      <c r="J96" s="107"/>
      <c r="K96" s="107"/>
      <c r="L96" s="107"/>
      <c r="M96" s="107"/>
      <c r="N96" s="107"/>
      <c r="O96" s="107"/>
      <c r="P96" s="107"/>
      <c r="Q96" s="107"/>
      <c r="R96" s="107"/>
      <c r="S96" s="107"/>
      <c r="T96" s="107"/>
      <c r="U96" s="107"/>
      <c r="V96" s="107"/>
      <c r="W96" s="107"/>
      <c r="X96" s="107"/>
      <c r="Y96" s="107"/>
      <c r="Z96" s="107"/>
      <c r="AA96" s="107"/>
      <c r="AB96" s="107"/>
      <c r="AC96" s="2"/>
    </row>
    <row r="97" spans="2:29" x14ac:dyDescent="0.35">
      <c r="B97" s="127"/>
      <c r="G97" s="33" t="str">
        <f>G88</f>
        <v>Social insurance benefits (271)</v>
      </c>
      <c r="H97" s="57">
        <f>H$79/H$211</f>
        <v>0</v>
      </c>
      <c r="I97" s="57">
        <f t="shared" ref="I97:AC97" si="124">I$79/I$211</f>
        <v>0</v>
      </c>
      <c r="J97" s="57">
        <f t="shared" si="124"/>
        <v>0</v>
      </c>
      <c r="K97" s="57">
        <f t="shared" si="124"/>
        <v>0</v>
      </c>
      <c r="L97" s="57">
        <f t="shared" si="124"/>
        <v>0</v>
      </c>
      <c r="M97" s="57">
        <f t="shared" si="124"/>
        <v>0</v>
      </c>
      <c r="N97" s="57">
        <f t="shared" si="124"/>
        <v>0</v>
      </c>
      <c r="O97" s="57">
        <f t="shared" si="124"/>
        <v>0</v>
      </c>
      <c r="P97" s="57">
        <f t="shared" si="124"/>
        <v>0</v>
      </c>
      <c r="Q97" s="57">
        <f t="shared" si="124"/>
        <v>0</v>
      </c>
      <c r="R97" s="57">
        <f t="shared" si="124"/>
        <v>0</v>
      </c>
      <c r="S97" s="57">
        <f t="shared" si="124"/>
        <v>0</v>
      </c>
      <c r="T97" s="57">
        <f t="shared" si="124"/>
        <v>0</v>
      </c>
      <c r="U97" s="57">
        <f t="shared" si="124"/>
        <v>0</v>
      </c>
      <c r="V97" s="57">
        <f t="shared" si="124"/>
        <v>0</v>
      </c>
      <c r="W97" s="57">
        <f t="shared" si="124"/>
        <v>0</v>
      </c>
      <c r="X97" s="57">
        <f t="shared" si="124"/>
        <v>0</v>
      </c>
      <c r="Y97" s="57">
        <f t="shared" si="124"/>
        <v>0</v>
      </c>
      <c r="Z97" s="57">
        <f t="shared" si="124"/>
        <v>0</v>
      </c>
      <c r="AA97" s="57">
        <f t="shared" si="124"/>
        <v>0</v>
      </c>
      <c r="AB97" s="57">
        <f t="shared" si="124"/>
        <v>0</v>
      </c>
      <c r="AC97" s="57" t="e">
        <f t="shared" si="124"/>
        <v>#N/A</v>
      </c>
    </row>
    <row r="98" spans="2:29" x14ac:dyDescent="0.35">
      <c r="B98" s="127"/>
      <c r="G98" s="33" t="str">
        <f t="shared" ref="G98:G103" si="125">G89</f>
        <v>Social assistance benefits (272)</v>
      </c>
      <c r="H98" s="57">
        <f>H$80/H$211</f>
        <v>0</v>
      </c>
      <c r="I98" s="57">
        <f t="shared" ref="I98:AC98" si="126">I$80/I$211</f>
        <v>0</v>
      </c>
      <c r="J98" s="57">
        <f t="shared" si="126"/>
        <v>0</v>
      </c>
      <c r="K98" s="57">
        <f t="shared" si="126"/>
        <v>0</v>
      </c>
      <c r="L98" s="57">
        <f t="shared" si="126"/>
        <v>0</v>
      </c>
      <c r="M98" s="57">
        <f t="shared" si="126"/>
        <v>0</v>
      </c>
      <c r="N98" s="57">
        <f t="shared" si="126"/>
        <v>0</v>
      </c>
      <c r="O98" s="57">
        <f t="shared" si="126"/>
        <v>0</v>
      </c>
      <c r="P98" s="57">
        <f t="shared" si="126"/>
        <v>0</v>
      </c>
      <c r="Q98" s="57">
        <f t="shared" si="126"/>
        <v>0</v>
      </c>
      <c r="R98" s="57">
        <f t="shared" si="126"/>
        <v>0</v>
      </c>
      <c r="S98" s="57">
        <f t="shared" si="126"/>
        <v>0</v>
      </c>
      <c r="T98" s="57">
        <f t="shared" si="126"/>
        <v>0</v>
      </c>
      <c r="U98" s="57">
        <f t="shared" si="126"/>
        <v>0</v>
      </c>
      <c r="V98" s="57">
        <f t="shared" si="126"/>
        <v>0</v>
      </c>
      <c r="W98" s="57">
        <f t="shared" si="126"/>
        <v>0</v>
      </c>
      <c r="X98" s="57">
        <f t="shared" si="126"/>
        <v>0</v>
      </c>
      <c r="Y98" s="57">
        <f t="shared" si="126"/>
        <v>0</v>
      </c>
      <c r="Z98" s="57">
        <f t="shared" si="126"/>
        <v>0</v>
      </c>
      <c r="AA98" s="57">
        <f t="shared" si="126"/>
        <v>0</v>
      </c>
      <c r="AB98" s="57">
        <f t="shared" si="126"/>
        <v>0</v>
      </c>
      <c r="AC98" s="57" t="e">
        <f t="shared" si="126"/>
        <v>#N/A</v>
      </c>
    </row>
    <row r="99" spans="2:29" x14ac:dyDescent="0.35">
      <c r="B99" s="127"/>
      <c r="G99" s="33" t="str">
        <f t="shared" si="125"/>
        <v>Public servant benefits (273)</v>
      </c>
      <c r="H99" s="57">
        <f>H$81/H$211</f>
        <v>0</v>
      </c>
      <c r="I99" s="57">
        <f t="shared" ref="I99:AC99" si="127">I$81/I$211</f>
        <v>0</v>
      </c>
      <c r="J99" s="57">
        <f t="shared" si="127"/>
        <v>0</v>
      </c>
      <c r="K99" s="57">
        <f t="shared" si="127"/>
        <v>0</v>
      </c>
      <c r="L99" s="57">
        <f t="shared" si="127"/>
        <v>0</v>
      </c>
      <c r="M99" s="57">
        <f t="shared" si="127"/>
        <v>0</v>
      </c>
      <c r="N99" s="57">
        <f t="shared" si="127"/>
        <v>0</v>
      </c>
      <c r="O99" s="57">
        <f t="shared" si="127"/>
        <v>0</v>
      </c>
      <c r="P99" s="57">
        <f t="shared" si="127"/>
        <v>0</v>
      </c>
      <c r="Q99" s="57">
        <f t="shared" si="127"/>
        <v>0</v>
      </c>
      <c r="R99" s="57">
        <f t="shared" si="127"/>
        <v>0</v>
      </c>
      <c r="S99" s="57">
        <f t="shared" si="127"/>
        <v>0</v>
      </c>
      <c r="T99" s="57">
        <f t="shared" si="127"/>
        <v>0</v>
      </c>
      <c r="U99" s="57">
        <f t="shared" si="127"/>
        <v>0</v>
      </c>
      <c r="V99" s="57">
        <f t="shared" si="127"/>
        <v>0</v>
      </c>
      <c r="W99" s="57">
        <f t="shared" si="127"/>
        <v>0</v>
      </c>
      <c r="X99" s="57">
        <f t="shared" si="127"/>
        <v>0</v>
      </c>
      <c r="Y99" s="57">
        <f t="shared" si="127"/>
        <v>0</v>
      </c>
      <c r="Z99" s="57">
        <f t="shared" si="127"/>
        <v>0</v>
      </c>
      <c r="AA99" s="57">
        <f t="shared" si="127"/>
        <v>0</v>
      </c>
      <c r="AB99" s="57">
        <f t="shared" si="127"/>
        <v>0</v>
      </c>
      <c r="AC99" s="57" t="e">
        <f t="shared" si="127"/>
        <v>#N/A</v>
      </c>
    </row>
    <row r="100" spans="2:29" x14ac:dyDescent="0.35">
      <c r="B100" s="127"/>
      <c r="G100" s="33" t="str">
        <f t="shared" si="125"/>
        <v>Social benefits (27)</v>
      </c>
      <c r="H100" s="57">
        <f>H$82/H$211</f>
        <v>0</v>
      </c>
      <c r="I100" s="57">
        <f t="shared" ref="I100:AC100" si="128">I$82/I$211</f>
        <v>0</v>
      </c>
      <c r="J100" s="57">
        <f t="shared" si="128"/>
        <v>0</v>
      </c>
      <c r="K100" s="57">
        <f t="shared" si="128"/>
        <v>0</v>
      </c>
      <c r="L100" s="57">
        <f t="shared" si="128"/>
        <v>0</v>
      </c>
      <c r="M100" s="57">
        <f t="shared" si="128"/>
        <v>0</v>
      </c>
      <c r="N100" s="57">
        <f t="shared" si="128"/>
        <v>0</v>
      </c>
      <c r="O100" s="57">
        <f t="shared" si="128"/>
        <v>0</v>
      </c>
      <c r="P100" s="57">
        <f t="shared" si="128"/>
        <v>0</v>
      </c>
      <c r="Q100" s="57">
        <f t="shared" si="128"/>
        <v>0</v>
      </c>
      <c r="R100" s="57">
        <f t="shared" si="128"/>
        <v>0</v>
      </c>
      <c r="S100" s="57">
        <f t="shared" si="128"/>
        <v>0</v>
      </c>
      <c r="T100" s="57">
        <f t="shared" si="128"/>
        <v>0</v>
      </c>
      <c r="U100" s="57">
        <f t="shared" si="128"/>
        <v>0</v>
      </c>
      <c r="V100" s="57">
        <f t="shared" si="128"/>
        <v>0</v>
      </c>
      <c r="W100" s="57">
        <f t="shared" si="128"/>
        <v>0</v>
      </c>
      <c r="X100" s="57">
        <f t="shared" si="128"/>
        <v>0</v>
      </c>
      <c r="Y100" s="57">
        <f t="shared" si="128"/>
        <v>0</v>
      </c>
      <c r="Z100" s="57">
        <f t="shared" si="128"/>
        <v>0</v>
      </c>
      <c r="AA100" s="57">
        <f t="shared" si="128"/>
        <v>0</v>
      </c>
      <c r="AB100" s="57">
        <f t="shared" si="128"/>
        <v>0</v>
      </c>
      <c r="AC100" s="57" t="e">
        <f t="shared" si="128"/>
        <v>#N/A</v>
      </c>
    </row>
    <row r="101" spans="2:29" x14ac:dyDescent="0.35">
      <c r="B101" s="127"/>
      <c r="G101" s="33"/>
      <c r="H101" s="58"/>
      <c r="I101" s="58"/>
      <c r="J101" s="58"/>
      <c r="K101" s="58"/>
      <c r="L101" s="58"/>
      <c r="M101" s="58"/>
      <c r="N101" s="58"/>
      <c r="O101" s="58"/>
      <c r="P101" s="58"/>
      <c r="Q101" s="58"/>
      <c r="R101" s="58"/>
      <c r="S101" s="58"/>
      <c r="T101" s="58"/>
      <c r="U101" s="58"/>
      <c r="V101" s="58"/>
      <c r="W101" s="58"/>
      <c r="X101" s="58"/>
      <c r="Y101" s="58"/>
      <c r="Z101" s="58"/>
      <c r="AA101" s="58"/>
      <c r="AB101" s="58"/>
      <c r="AC101" s="58"/>
    </row>
    <row r="102" spans="2:29" x14ac:dyDescent="0.35">
      <c r="B102" s="127"/>
      <c r="G102" s="38" t="str">
        <f t="shared" si="125"/>
        <v>Provident fund withdrawals</v>
      </c>
      <c r="H102" s="57">
        <f>H$84/H$211</f>
        <v>0</v>
      </c>
      <c r="I102" s="57">
        <f t="shared" ref="I102:AC102" si="129">I$84/I$211</f>
        <v>0</v>
      </c>
      <c r="J102" s="57">
        <f t="shared" si="129"/>
        <v>0</v>
      </c>
      <c r="K102" s="57">
        <f t="shared" si="129"/>
        <v>0</v>
      </c>
      <c r="L102" s="57">
        <f t="shared" si="129"/>
        <v>0</v>
      </c>
      <c r="M102" s="57">
        <f t="shared" si="129"/>
        <v>0</v>
      </c>
      <c r="N102" s="57">
        <f t="shared" si="129"/>
        <v>0</v>
      </c>
      <c r="O102" s="57">
        <f t="shared" si="129"/>
        <v>0</v>
      </c>
      <c r="P102" s="57">
        <f t="shared" si="129"/>
        <v>0</v>
      </c>
      <c r="Q102" s="57">
        <f t="shared" si="129"/>
        <v>0</v>
      </c>
      <c r="R102" s="57">
        <f t="shared" si="129"/>
        <v>6.9735574170100151E-3</v>
      </c>
      <c r="S102" s="57">
        <f t="shared" si="129"/>
        <v>6.8026018656000527E-3</v>
      </c>
      <c r="T102" s="57">
        <f t="shared" si="129"/>
        <v>5.0306389297960913E-3</v>
      </c>
      <c r="U102" s="57">
        <f t="shared" si="129"/>
        <v>6.7944116432528184E-3</v>
      </c>
      <c r="V102" s="57">
        <f t="shared" si="129"/>
        <v>3.4360527838343822E-3</v>
      </c>
      <c r="W102" s="57">
        <f t="shared" si="129"/>
        <v>6.6106564103132672E-3</v>
      </c>
      <c r="X102" s="57">
        <f t="shared" si="129"/>
        <v>1.0370998312553073E-2</v>
      </c>
      <c r="Y102" s="57">
        <f t="shared" si="129"/>
        <v>1.0152404758143307E-2</v>
      </c>
      <c r="Z102" s="57">
        <f t="shared" si="129"/>
        <v>1.1394982033533382E-2</v>
      </c>
      <c r="AA102" s="57">
        <f t="shared" si="129"/>
        <v>1.2874291598995903E-2</v>
      </c>
      <c r="AB102" s="57">
        <f t="shared" si="129"/>
        <v>1.2521515976133601E-2</v>
      </c>
      <c r="AC102" s="57" t="e">
        <f t="shared" si="129"/>
        <v>#N/A</v>
      </c>
    </row>
    <row r="103" spans="2:29" x14ac:dyDescent="0.35">
      <c r="B103" s="127"/>
      <c r="G103" s="62" t="str">
        <f t="shared" si="125"/>
        <v>Social benefits (27) + provident fund withdrawals</v>
      </c>
      <c r="H103" s="57">
        <f>H$85/H$211</f>
        <v>0</v>
      </c>
      <c r="I103" s="57">
        <f t="shared" ref="I103:AC103" si="130">I$85/I$211</f>
        <v>0</v>
      </c>
      <c r="J103" s="57">
        <f t="shared" si="130"/>
        <v>0</v>
      </c>
      <c r="K103" s="57">
        <f t="shared" si="130"/>
        <v>0</v>
      </c>
      <c r="L103" s="57">
        <f t="shared" si="130"/>
        <v>0</v>
      </c>
      <c r="M103" s="57">
        <f t="shared" si="130"/>
        <v>0</v>
      </c>
      <c r="N103" s="57">
        <f t="shared" si="130"/>
        <v>0</v>
      </c>
      <c r="O103" s="57">
        <f t="shared" si="130"/>
        <v>0</v>
      </c>
      <c r="P103" s="57">
        <f t="shared" si="130"/>
        <v>0</v>
      </c>
      <c r="Q103" s="57">
        <f t="shared" si="130"/>
        <v>0</v>
      </c>
      <c r="R103" s="57">
        <f t="shared" si="130"/>
        <v>6.9735574170100151E-3</v>
      </c>
      <c r="S103" s="57">
        <f t="shared" si="130"/>
        <v>6.8026018656000527E-3</v>
      </c>
      <c r="T103" s="57">
        <f t="shared" si="130"/>
        <v>5.0306389297960913E-3</v>
      </c>
      <c r="U103" s="57">
        <f t="shared" si="130"/>
        <v>6.7944116432528184E-3</v>
      </c>
      <c r="V103" s="57">
        <f t="shared" si="130"/>
        <v>3.4360527838343822E-3</v>
      </c>
      <c r="W103" s="57">
        <f t="shared" si="130"/>
        <v>6.6106564103132672E-3</v>
      </c>
      <c r="X103" s="57">
        <f t="shared" si="130"/>
        <v>1.0370998312553073E-2</v>
      </c>
      <c r="Y103" s="57">
        <f t="shared" si="130"/>
        <v>1.0152404758143307E-2</v>
      </c>
      <c r="Z103" s="57">
        <f t="shared" si="130"/>
        <v>1.1394982033533382E-2</v>
      </c>
      <c r="AA103" s="57">
        <f t="shared" si="130"/>
        <v>1.2874291598995903E-2</v>
      </c>
      <c r="AB103" s="57">
        <f t="shared" si="130"/>
        <v>1.2521515976133601E-2</v>
      </c>
      <c r="AC103" s="57" t="e">
        <f t="shared" si="130"/>
        <v>#N/A</v>
      </c>
    </row>
    <row r="104" spans="2:29" x14ac:dyDescent="0.35">
      <c r="B104" s="127"/>
    </row>
    <row r="105" spans="2:29" x14ac:dyDescent="0.35">
      <c r="G105" s="107" t="s">
        <v>171</v>
      </c>
      <c r="H105" s="107"/>
      <c r="I105" s="107"/>
      <c r="J105" s="107"/>
      <c r="K105" s="107"/>
      <c r="L105" s="107"/>
      <c r="M105" s="107"/>
      <c r="N105" s="107"/>
      <c r="O105" s="107"/>
      <c r="P105" s="107"/>
      <c r="Q105" s="107"/>
      <c r="R105" s="107"/>
      <c r="S105" s="107"/>
      <c r="T105" s="107"/>
      <c r="U105" s="107"/>
      <c r="V105" s="107"/>
      <c r="W105" s="107"/>
      <c r="X105" s="107"/>
      <c r="Y105" s="107"/>
      <c r="Z105" s="107"/>
      <c r="AA105" s="107"/>
      <c r="AB105" s="107"/>
      <c r="AC105" s="2"/>
    </row>
    <row r="106" spans="2:29" x14ac:dyDescent="0.35">
      <c r="G106" s="33" t="str">
        <f>G97</f>
        <v>Social insurance benefits (271)</v>
      </c>
      <c r="H106" s="57">
        <f t="shared" ref="H106:AC106" si="131">H$79/H$217</f>
        <v>0</v>
      </c>
      <c r="I106" s="57">
        <f t="shared" si="131"/>
        <v>0</v>
      </c>
      <c r="J106" s="57">
        <f t="shared" si="131"/>
        <v>0</v>
      </c>
      <c r="K106" s="57">
        <f t="shared" si="131"/>
        <v>0</v>
      </c>
      <c r="L106" s="57">
        <f t="shared" si="131"/>
        <v>0</v>
      </c>
      <c r="M106" s="57">
        <f t="shared" si="131"/>
        <v>0</v>
      </c>
      <c r="N106" s="57">
        <f t="shared" si="131"/>
        <v>0</v>
      </c>
      <c r="O106" s="57">
        <f t="shared" si="131"/>
        <v>0</v>
      </c>
      <c r="P106" s="57">
        <f t="shared" si="131"/>
        <v>0</v>
      </c>
      <c r="Q106" s="57">
        <f t="shared" si="131"/>
        <v>0</v>
      </c>
      <c r="R106" s="57">
        <f t="shared" si="131"/>
        <v>0</v>
      </c>
      <c r="S106" s="57">
        <f t="shared" si="131"/>
        <v>0</v>
      </c>
      <c r="T106" s="57">
        <f t="shared" si="131"/>
        <v>0</v>
      </c>
      <c r="U106" s="57">
        <f t="shared" si="131"/>
        <v>0</v>
      </c>
      <c r="V106" s="57">
        <f t="shared" si="131"/>
        <v>0</v>
      </c>
      <c r="W106" s="57">
        <f t="shared" si="131"/>
        <v>0</v>
      </c>
      <c r="X106" s="57">
        <f t="shared" si="131"/>
        <v>0</v>
      </c>
      <c r="Y106" s="57">
        <f t="shared" si="131"/>
        <v>0</v>
      </c>
      <c r="Z106" s="57">
        <f t="shared" si="131"/>
        <v>0</v>
      </c>
      <c r="AA106" s="57">
        <f t="shared" si="131"/>
        <v>0</v>
      </c>
      <c r="AB106" s="57">
        <f t="shared" si="131"/>
        <v>0</v>
      </c>
      <c r="AC106" s="57">
        <f t="shared" si="131"/>
        <v>0</v>
      </c>
    </row>
    <row r="107" spans="2:29" x14ac:dyDescent="0.35">
      <c r="G107" s="33" t="str">
        <f t="shared" ref="G107:G112" si="132">G98</f>
        <v>Social assistance benefits (272)</v>
      </c>
      <c r="H107" s="57">
        <f t="shared" ref="H107:AC107" si="133">H$80/H$217</f>
        <v>0</v>
      </c>
      <c r="I107" s="57">
        <f t="shared" si="133"/>
        <v>0</v>
      </c>
      <c r="J107" s="57">
        <f t="shared" si="133"/>
        <v>0</v>
      </c>
      <c r="K107" s="57">
        <f t="shared" si="133"/>
        <v>0</v>
      </c>
      <c r="L107" s="57">
        <f t="shared" si="133"/>
        <v>0</v>
      </c>
      <c r="M107" s="57">
        <f t="shared" si="133"/>
        <v>0</v>
      </c>
      <c r="N107" s="57">
        <f t="shared" si="133"/>
        <v>0</v>
      </c>
      <c r="O107" s="57">
        <f t="shared" si="133"/>
        <v>0</v>
      </c>
      <c r="P107" s="57">
        <f t="shared" si="133"/>
        <v>0</v>
      </c>
      <c r="Q107" s="57">
        <f t="shared" si="133"/>
        <v>0</v>
      </c>
      <c r="R107" s="57">
        <f t="shared" si="133"/>
        <v>0</v>
      </c>
      <c r="S107" s="57">
        <f t="shared" si="133"/>
        <v>0</v>
      </c>
      <c r="T107" s="57">
        <f t="shared" si="133"/>
        <v>0</v>
      </c>
      <c r="U107" s="57">
        <f t="shared" si="133"/>
        <v>0</v>
      </c>
      <c r="V107" s="57">
        <f t="shared" si="133"/>
        <v>0</v>
      </c>
      <c r="W107" s="57">
        <f t="shared" si="133"/>
        <v>0</v>
      </c>
      <c r="X107" s="57">
        <f t="shared" si="133"/>
        <v>0</v>
      </c>
      <c r="Y107" s="57">
        <f t="shared" si="133"/>
        <v>0</v>
      </c>
      <c r="Z107" s="57">
        <f t="shared" si="133"/>
        <v>0</v>
      </c>
      <c r="AA107" s="57">
        <f t="shared" si="133"/>
        <v>0</v>
      </c>
      <c r="AB107" s="57">
        <f t="shared" si="133"/>
        <v>0</v>
      </c>
      <c r="AC107" s="57">
        <f t="shared" si="133"/>
        <v>0</v>
      </c>
    </row>
    <row r="108" spans="2:29" x14ac:dyDescent="0.35">
      <c r="G108" s="33" t="str">
        <f t="shared" si="132"/>
        <v>Public servant benefits (273)</v>
      </c>
      <c r="H108" s="57">
        <f t="shared" ref="H108:AC108" si="134">H$81/H$217</f>
        <v>0</v>
      </c>
      <c r="I108" s="57">
        <f t="shared" si="134"/>
        <v>0</v>
      </c>
      <c r="J108" s="57">
        <f t="shared" si="134"/>
        <v>0</v>
      </c>
      <c r="K108" s="57">
        <f t="shared" si="134"/>
        <v>0</v>
      </c>
      <c r="L108" s="57">
        <f t="shared" si="134"/>
        <v>0</v>
      </c>
      <c r="M108" s="57">
        <f t="shared" si="134"/>
        <v>0</v>
      </c>
      <c r="N108" s="57">
        <f t="shared" si="134"/>
        <v>0</v>
      </c>
      <c r="O108" s="57">
        <f t="shared" si="134"/>
        <v>0</v>
      </c>
      <c r="P108" s="57">
        <f t="shared" si="134"/>
        <v>0</v>
      </c>
      <c r="Q108" s="57">
        <f t="shared" si="134"/>
        <v>0</v>
      </c>
      <c r="R108" s="57">
        <f t="shared" si="134"/>
        <v>0</v>
      </c>
      <c r="S108" s="57">
        <f t="shared" si="134"/>
        <v>0</v>
      </c>
      <c r="T108" s="57">
        <f t="shared" si="134"/>
        <v>0</v>
      </c>
      <c r="U108" s="57">
        <f t="shared" si="134"/>
        <v>0</v>
      </c>
      <c r="V108" s="57">
        <f t="shared" si="134"/>
        <v>0</v>
      </c>
      <c r="W108" s="57">
        <f t="shared" si="134"/>
        <v>0</v>
      </c>
      <c r="X108" s="57">
        <f t="shared" si="134"/>
        <v>0</v>
      </c>
      <c r="Y108" s="57">
        <f t="shared" si="134"/>
        <v>0</v>
      </c>
      <c r="Z108" s="57">
        <f t="shared" si="134"/>
        <v>0</v>
      </c>
      <c r="AA108" s="57">
        <f t="shared" si="134"/>
        <v>0</v>
      </c>
      <c r="AB108" s="57">
        <f t="shared" si="134"/>
        <v>0</v>
      </c>
      <c r="AC108" s="57">
        <f t="shared" si="134"/>
        <v>0</v>
      </c>
    </row>
    <row r="109" spans="2:29" x14ac:dyDescent="0.35">
      <c r="G109" s="33" t="str">
        <f t="shared" si="132"/>
        <v>Social benefits (27)</v>
      </c>
      <c r="H109" s="57">
        <f t="shared" ref="H109:AC109" si="135">H$82/H$217</f>
        <v>0</v>
      </c>
      <c r="I109" s="57">
        <f t="shared" si="135"/>
        <v>0</v>
      </c>
      <c r="J109" s="57">
        <f t="shared" si="135"/>
        <v>0</v>
      </c>
      <c r="K109" s="57">
        <f t="shared" si="135"/>
        <v>0</v>
      </c>
      <c r="L109" s="57">
        <f t="shared" si="135"/>
        <v>0</v>
      </c>
      <c r="M109" s="57">
        <f t="shared" si="135"/>
        <v>0</v>
      </c>
      <c r="N109" s="57">
        <f t="shared" si="135"/>
        <v>0</v>
      </c>
      <c r="O109" s="57">
        <f t="shared" si="135"/>
        <v>0</v>
      </c>
      <c r="P109" s="57">
        <f t="shared" si="135"/>
        <v>0</v>
      </c>
      <c r="Q109" s="57">
        <f t="shared" si="135"/>
        <v>0</v>
      </c>
      <c r="R109" s="57">
        <f t="shared" si="135"/>
        <v>0</v>
      </c>
      <c r="S109" s="57">
        <f t="shared" si="135"/>
        <v>0</v>
      </c>
      <c r="T109" s="57">
        <f t="shared" si="135"/>
        <v>0</v>
      </c>
      <c r="U109" s="57">
        <f t="shared" si="135"/>
        <v>0</v>
      </c>
      <c r="V109" s="57">
        <f t="shared" si="135"/>
        <v>0</v>
      </c>
      <c r="W109" s="57">
        <f t="shared" si="135"/>
        <v>0</v>
      </c>
      <c r="X109" s="57">
        <f t="shared" si="135"/>
        <v>0</v>
      </c>
      <c r="Y109" s="57">
        <f t="shared" si="135"/>
        <v>0</v>
      </c>
      <c r="Z109" s="57">
        <f t="shared" si="135"/>
        <v>0</v>
      </c>
      <c r="AA109" s="57">
        <f t="shared" si="135"/>
        <v>0</v>
      </c>
      <c r="AB109" s="57">
        <f t="shared" si="135"/>
        <v>0</v>
      </c>
      <c r="AC109" s="57">
        <f t="shared" si="135"/>
        <v>0</v>
      </c>
    </row>
    <row r="110" spans="2:29" x14ac:dyDescent="0.35">
      <c r="G110" s="33"/>
      <c r="H110" s="58"/>
      <c r="I110" s="58"/>
      <c r="J110" s="58"/>
      <c r="K110" s="58"/>
      <c r="L110" s="58"/>
      <c r="M110" s="58"/>
      <c r="N110" s="58"/>
      <c r="O110" s="58"/>
      <c r="P110" s="58"/>
      <c r="Q110" s="58"/>
      <c r="R110" s="58"/>
      <c r="S110" s="58"/>
      <c r="T110" s="58"/>
      <c r="U110" s="58"/>
      <c r="V110" s="58"/>
      <c r="W110" s="58"/>
      <c r="X110" s="58"/>
      <c r="Y110" s="58"/>
      <c r="Z110" s="58"/>
      <c r="AA110" s="58"/>
      <c r="AB110" s="58"/>
      <c r="AC110" s="58"/>
    </row>
    <row r="111" spans="2:29" x14ac:dyDescent="0.35">
      <c r="G111" s="38" t="str">
        <f t="shared" si="132"/>
        <v>Provident fund withdrawals</v>
      </c>
      <c r="H111" s="57">
        <f t="shared" ref="H111:AC111" si="136">H$84/H$217</f>
        <v>0</v>
      </c>
      <c r="I111" s="57">
        <f t="shared" si="136"/>
        <v>0</v>
      </c>
      <c r="J111" s="57">
        <f t="shared" si="136"/>
        <v>0</v>
      </c>
      <c r="K111" s="57">
        <f t="shared" si="136"/>
        <v>0</v>
      </c>
      <c r="L111" s="57">
        <f t="shared" si="136"/>
        <v>0</v>
      </c>
      <c r="M111" s="57">
        <f t="shared" si="136"/>
        <v>0</v>
      </c>
      <c r="N111" s="57">
        <f t="shared" si="136"/>
        <v>0</v>
      </c>
      <c r="O111" s="57">
        <f t="shared" si="136"/>
        <v>0</v>
      </c>
      <c r="P111" s="57">
        <f t="shared" si="136"/>
        <v>0</v>
      </c>
      <c r="Q111" s="57">
        <f t="shared" si="136"/>
        <v>0</v>
      </c>
      <c r="R111" s="57">
        <f t="shared" si="136"/>
        <v>2.9504373177842564E-2</v>
      </c>
      <c r="S111" s="57">
        <f t="shared" si="136"/>
        <v>2.2644960534304797E-2</v>
      </c>
      <c r="T111" s="57">
        <f t="shared" si="136"/>
        <v>1.8275527371554291E-2</v>
      </c>
      <c r="U111" s="57">
        <f t="shared" si="136"/>
        <v>2.9199359487590074E-2</v>
      </c>
      <c r="V111" s="57">
        <f t="shared" si="136"/>
        <v>1.6283524904214558E-2</v>
      </c>
      <c r="W111" s="57">
        <f t="shared" si="136"/>
        <v>3.5282563686936934E-2</v>
      </c>
      <c r="X111" s="57">
        <f t="shared" si="136"/>
        <v>4.9735007613115161E-2</v>
      </c>
      <c r="Y111" s="57">
        <f t="shared" si="136"/>
        <v>4.6868420859967806E-2</v>
      </c>
      <c r="Z111" s="57">
        <f t="shared" si="136"/>
        <v>4.7922476267140947E-2</v>
      </c>
      <c r="AA111" s="57">
        <f t="shared" si="136"/>
        <v>5.6585696927127317E-2</v>
      </c>
      <c r="AB111" s="57">
        <f t="shared" si="136"/>
        <v>5.3149086486264867E-2</v>
      </c>
      <c r="AC111" s="57">
        <f t="shared" si="136"/>
        <v>0</v>
      </c>
    </row>
    <row r="112" spans="2:29" x14ac:dyDescent="0.35">
      <c r="G112" s="62" t="str">
        <f t="shared" si="132"/>
        <v>Social benefits (27) + provident fund withdrawals</v>
      </c>
      <c r="H112" s="57">
        <f t="shared" ref="H112:AC112" si="137">H$85/H$217</f>
        <v>0</v>
      </c>
      <c r="I112" s="57">
        <f t="shared" si="137"/>
        <v>0</v>
      </c>
      <c r="J112" s="57">
        <f t="shared" si="137"/>
        <v>0</v>
      </c>
      <c r="K112" s="57">
        <f t="shared" si="137"/>
        <v>0</v>
      </c>
      <c r="L112" s="57">
        <f t="shared" si="137"/>
        <v>0</v>
      </c>
      <c r="M112" s="57">
        <f t="shared" si="137"/>
        <v>0</v>
      </c>
      <c r="N112" s="57">
        <f t="shared" si="137"/>
        <v>0</v>
      </c>
      <c r="O112" s="57">
        <f t="shared" si="137"/>
        <v>0</v>
      </c>
      <c r="P112" s="57">
        <f t="shared" si="137"/>
        <v>0</v>
      </c>
      <c r="Q112" s="57">
        <f t="shared" si="137"/>
        <v>0</v>
      </c>
      <c r="R112" s="57">
        <f t="shared" si="137"/>
        <v>2.9504373177842564E-2</v>
      </c>
      <c r="S112" s="57">
        <f t="shared" si="137"/>
        <v>2.2644960534304797E-2</v>
      </c>
      <c r="T112" s="57">
        <f t="shared" si="137"/>
        <v>1.8275527371554291E-2</v>
      </c>
      <c r="U112" s="57">
        <f t="shared" si="137"/>
        <v>2.9199359487590074E-2</v>
      </c>
      <c r="V112" s="57">
        <f t="shared" si="137"/>
        <v>1.6283524904214558E-2</v>
      </c>
      <c r="W112" s="57">
        <f t="shared" si="137"/>
        <v>3.5282563686936934E-2</v>
      </c>
      <c r="X112" s="57">
        <f t="shared" si="137"/>
        <v>4.9735007613115161E-2</v>
      </c>
      <c r="Y112" s="57">
        <f t="shared" si="137"/>
        <v>4.6868420859967806E-2</v>
      </c>
      <c r="Z112" s="57">
        <f t="shared" si="137"/>
        <v>4.7922476267140947E-2</v>
      </c>
      <c r="AA112" s="57">
        <f t="shared" si="137"/>
        <v>5.6585696927127317E-2</v>
      </c>
      <c r="AB112" s="57">
        <f t="shared" si="137"/>
        <v>5.3149086486264867E-2</v>
      </c>
      <c r="AC112" s="57">
        <f t="shared" si="137"/>
        <v>0</v>
      </c>
    </row>
    <row r="114" spans="7:29" x14ac:dyDescent="0.35">
      <c r="G114" s="107" t="str">
        <f>_xlfn.CONCAT("USD, ",$C$6)</f>
        <v>USD, thousands</v>
      </c>
      <c r="H114" s="107"/>
      <c r="I114" s="107"/>
      <c r="J114" s="107"/>
      <c r="K114" s="107"/>
      <c r="L114" s="107"/>
      <c r="M114" s="107"/>
      <c r="N114" s="107"/>
      <c r="O114" s="107"/>
      <c r="P114" s="107"/>
      <c r="Q114" s="107"/>
      <c r="R114" s="107"/>
      <c r="S114" s="107"/>
      <c r="T114" s="107"/>
      <c r="U114" s="107"/>
      <c r="V114" s="107"/>
      <c r="W114" s="107"/>
      <c r="X114" s="107"/>
      <c r="Y114" s="107"/>
      <c r="Z114" s="107"/>
      <c r="AA114" s="107"/>
      <c r="AB114" s="107"/>
      <c r="AC114" s="2"/>
    </row>
    <row r="115" spans="7:29" x14ac:dyDescent="0.35">
      <c r="G115" s="33" t="str">
        <f>G106</f>
        <v>Social insurance benefits (271)</v>
      </c>
      <c r="H115" s="5">
        <f t="shared" ref="H115:AC115" si="138">H$79/H$209</f>
        <v>0</v>
      </c>
      <c r="I115" s="5">
        <f t="shared" si="138"/>
        <v>0</v>
      </c>
      <c r="J115" s="5">
        <f t="shared" si="138"/>
        <v>0</v>
      </c>
      <c r="K115" s="5">
        <f t="shared" si="138"/>
        <v>0</v>
      </c>
      <c r="L115" s="5">
        <f t="shared" si="138"/>
        <v>0</v>
      </c>
      <c r="M115" s="5">
        <f t="shared" si="138"/>
        <v>0</v>
      </c>
      <c r="N115" s="5">
        <f t="shared" si="138"/>
        <v>0</v>
      </c>
      <c r="O115" s="5">
        <f t="shared" si="138"/>
        <v>0</v>
      </c>
      <c r="P115" s="5">
        <f t="shared" si="138"/>
        <v>0</v>
      </c>
      <c r="Q115" s="5">
        <f t="shared" si="138"/>
        <v>0</v>
      </c>
      <c r="R115" s="5">
        <f t="shared" si="138"/>
        <v>0</v>
      </c>
      <c r="S115" s="5">
        <f t="shared" si="138"/>
        <v>0</v>
      </c>
      <c r="T115" s="5">
        <f t="shared" si="138"/>
        <v>0</v>
      </c>
      <c r="U115" s="5">
        <f t="shared" si="138"/>
        <v>0</v>
      </c>
      <c r="V115" s="5">
        <f t="shared" si="138"/>
        <v>0</v>
      </c>
      <c r="W115" s="5">
        <f t="shared" si="138"/>
        <v>0</v>
      </c>
      <c r="X115" s="5">
        <f t="shared" si="138"/>
        <v>0</v>
      </c>
      <c r="Y115" s="5">
        <f t="shared" si="138"/>
        <v>0</v>
      </c>
      <c r="Z115" s="5">
        <f t="shared" si="138"/>
        <v>0</v>
      </c>
      <c r="AA115" s="5">
        <f t="shared" si="138"/>
        <v>0</v>
      </c>
      <c r="AB115" s="5">
        <f t="shared" si="138"/>
        <v>0</v>
      </c>
      <c r="AC115" s="5">
        <f t="shared" si="138"/>
        <v>0</v>
      </c>
    </row>
    <row r="116" spans="7:29" x14ac:dyDescent="0.35">
      <c r="G116" s="33" t="str">
        <f t="shared" ref="G116:G121" si="139">G107</f>
        <v>Social assistance benefits (272)</v>
      </c>
      <c r="H116" s="5">
        <f t="shared" ref="H116:AC116" si="140">H$80/H$209</f>
        <v>0</v>
      </c>
      <c r="I116" s="5">
        <f t="shared" si="140"/>
        <v>0</v>
      </c>
      <c r="J116" s="5">
        <f t="shared" si="140"/>
        <v>0</v>
      </c>
      <c r="K116" s="5">
        <f t="shared" si="140"/>
        <v>0</v>
      </c>
      <c r="L116" s="5">
        <f t="shared" si="140"/>
        <v>0</v>
      </c>
      <c r="M116" s="5">
        <f t="shared" si="140"/>
        <v>0</v>
      </c>
      <c r="N116" s="5">
        <f t="shared" si="140"/>
        <v>0</v>
      </c>
      <c r="O116" s="5">
        <f t="shared" si="140"/>
        <v>0</v>
      </c>
      <c r="P116" s="5">
        <f t="shared" si="140"/>
        <v>0</v>
      </c>
      <c r="Q116" s="5">
        <f t="shared" si="140"/>
        <v>0</v>
      </c>
      <c r="R116" s="5">
        <f t="shared" si="140"/>
        <v>0</v>
      </c>
      <c r="S116" s="5">
        <f t="shared" si="140"/>
        <v>0</v>
      </c>
      <c r="T116" s="5">
        <f t="shared" si="140"/>
        <v>0</v>
      </c>
      <c r="U116" s="5">
        <f t="shared" si="140"/>
        <v>0</v>
      </c>
      <c r="V116" s="5">
        <f t="shared" si="140"/>
        <v>0</v>
      </c>
      <c r="W116" s="5">
        <f t="shared" si="140"/>
        <v>0</v>
      </c>
      <c r="X116" s="5">
        <f t="shared" si="140"/>
        <v>0</v>
      </c>
      <c r="Y116" s="5">
        <f t="shared" si="140"/>
        <v>0</v>
      </c>
      <c r="Z116" s="5">
        <f t="shared" si="140"/>
        <v>0</v>
      </c>
      <c r="AA116" s="5">
        <f t="shared" si="140"/>
        <v>0</v>
      </c>
      <c r="AB116" s="5">
        <f t="shared" si="140"/>
        <v>0</v>
      </c>
      <c r="AC116" s="5">
        <f t="shared" si="140"/>
        <v>0</v>
      </c>
    </row>
    <row r="117" spans="7:29" x14ac:dyDescent="0.35">
      <c r="G117" s="33" t="str">
        <f t="shared" si="139"/>
        <v>Public servant benefits (273)</v>
      </c>
      <c r="H117" s="5">
        <f t="shared" ref="H117:AC117" si="141">H$81/H$209</f>
        <v>0</v>
      </c>
      <c r="I117" s="5">
        <f t="shared" si="141"/>
        <v>0</v>
      </c>
      <c r="J117" s="5">
        <f t="shared" si="141"/>
        <v>0</v>
      </c>
      <c r="K117" s="5">
        <f t="shared" si="141"/>
        <v>0</v>
      </c>
      <c r="L117" s="5">
        <f t="shared" si="141"/>
        <v>0</v>
      </c>
      <c r="M117" s="5">
        <f t="shared" si="141"/>
        <v>0</v>
      </c>
      <c r="N117" s="5">
        <f t="shared" si="141"/>
        <v>0</v>
      </c>
      <c r="O117" s="5">
        <f t="shared" si="141"/>
        <v>0</v>
      </c>
      <c r="P117" s="5">
        <f t="shared" si="141"/>
        <v>0</v>
      </c>
      <c r="Q117" s="5">
        <f t="shared" si="141"/>
        <v>0</v>
      </c>
      <c r="R117" s="5">
        <f t="shared" si="141"/>
        <v>0</v>
      </c>
      <c r="S117" s="5">
        <f t="shared" si="141"/>
        <v>0</v>
      </c>
      <c r="T117" s="5">
        <f t="shared" si="141"/>
        <v>0</v>
      </c>
      <c r="U117" s="5">
        <f t="shared" si="141"/>
        <v>0</v>
      </c>
      <c r="V117" s="5">
        <f t="shared" si="141"/>
        <v>0</v>
      </c>
      <c r="W117" s="5">
        <f t="shared" si="141"/>
        <v>0</v>
      </c>
      <c r="X117" s="5">
        <f t="shared" si="141"/>
        <v>0</v>
      </c>
      <c r="Y117" s="5">
        <f t="shared" si="141"/>
        <v>0</v>
      </c>
      <c r="Z117" s="5">
        <f t="shared" si="141"/>
        <v>0</v>
      </c>
      <c r="AA117" s="5">
        <f t="shared" si="141"/>
        <v>0</v>
      </c>
      <c r="AB117" s="5">
        <f t="shared" si="141"/>
        <v>0</v>
      </c>
      <c r="AC117" s="5">
        <f t="shared" si="141"/>
        <v>0</v>
      </c>
    </row>
    <row r="118" spans="7:29" x14ac:dyDescent="0.35">
      <c r="G118" s="33" t="str">
        <f t="shared" si="139"/>
        <v>Social benefits (27)</v>
      </c>
      <c r="H118" s="5">
        <f t="shared" ref="H118:AC118" si="142">H$82/H$209</f>
        <v>0</v>
      </c>
      <c r="I118" s="5">
        <f t="shared" si="142"/>
        <v>0</v>
      </c>
      <c r="J118" s="5">
        <f t="shared" si="142"/>
        <v>0</v>
      </c>
      <c r="K118" s="5">
        <f t="shared" si="142"/>
        <v>0</v>
      </c>
      <c r="L118" s="5">
        <f t="shared" si="142"/>
        <v>0</v>
      </c>
      <c r="M118" s="5">
        <f t="shared" si="142"/>
        <v>0</v>
      </c>
      <c r="N118" s="5">
        <f t="shared" si="142"/>
        <v>0</v>
      </c>
      <c r="O118" s="5">
        <f t="shared" si="142"/>
        <v>0</v>
      </c>
      <c r="P118" s="5">
        <f t="shared" si="142"/>
        <v>0</v>
      </c>
      <c r="Q118" s="5">
        <f t="shared" si="142"/>
        <v>0</v>
      </c>
      <c r="R118" s="5">
        <f t="shared" si="142"/>
        <v>0</v>
      </c>
      <c r="S118" s="5">
        <f t="shared" si="142"/>
        <v>0</v>
      </c>
      <c r="T118" s="5">
        <f t="shared" si="142"/>
        <v>0</v>
      </c>
      <c r="U118" s="5">
        <f t="shared" si="142"/>
        <v>0</v>
      </c>
      <c r="V118" s="5">
        <f t="shared" si="142"/>
        <v>0</v>
      </c>
      <c r="W118" s="5">
        <f t="shared" si="142"/>
        <v>0</v>
      </c>
      <c r="X118" s="5">
        <f t="shared" si="142"/>
        <v>0</v>
      </c>
      <c r="Y118" s="5">
        <f t="shared" si="142"/>
        <v>0</v>
      </c>
      <c r="Z118" s="5">
        <f t="shared" si="142"/>
        <v>0</v>
      </c>
      <c r="AA118" s="5">
        <f t="shared" si="142"/>
        <v>0</v>
      </c>
      <c r="AB118" s="5">
        <f t="shared" si="142"/>
        <v>0</v>
      </c>
      <c r="AC118" s="5">
        <f t="shared" si="142"/>
        <v>0</v>
      </c>
    </row>
    <row r="119" spans="7:29" x14ac:dyDescent="0.35">
      <c r="G119" s="33"/>
      <c r="H119" s="19"/>
      <c r="I119" s="19"/>
      <c r="J119" s="19"/>
      <c r="K119" s="19"/>
      <c r="L119" s="19"/>
      <c r="M119" s="19"/>
      <c r="N119" s="19"/>
      <c r="O119" s="19"/>
      <c r="P119" s="19"/>
      <c r="Q119" s="19"/>
      <c r="R119" s="19"/>
      <c r="S119" s="19"/>
      <c r="T119" s="19"/>
      <c r="U119" s="19"/>
      <c r="V119" s="19"/>
      <c r="W119" s="19"/>
      <c r="X119" s="19"/>
      <c r="Y119" s="19"/>
      <c r="Z119" s="19"/>
      <c r="AA119" s="19"/>
      <c r="AB119" s="19"/>
      <c r="AC119" s="19"/>
    </row>
    <row r="120" spans="7:29" x14ac:dyDescent="0.35">
      <c r="G120" s="38" t="str">
        <f t="shared" si="139"/>
        <v>Provident fund withdrawals</v>
      </c>
      <c r="H120" s="5">
        <f t="shared" ref="H120:AC120" si="143">H$84/H$209</f>
        <v>0</v>
      </c>
      <c r="I120" s="5">
        <f t="shared" si="143"/>
        <v>0</v>
      </c>
      <c r="J120" s="5">
        <f t="shared" si="143"/>
        <v>0</v>
      </c>
      <c r="K120" s="5">
        <f t="shared" si="143"/>
        <v>0</v>
      </c>
      <c r="L120" s="5">
        <f t="shared" si="143"/>
        <v>0</v>
      </c>
      <c r="M120" s="5">
        <f t="shared" si="143"/>
        <v>0</v>
      </c>
      <c r="N120" s="5">
        <f t="shared" si="143"/>
        <v>0</v>
      </c>
      <c r="O120" s="5">
        <f t="shared" si="143"/>
        <v>0</v>
      </c>
      <c r="P120" s="5">
        <f t="shared" si="143"/>
        <v>0</v>
      </c>
      <c r="Q120" s="5">
        <f t="shared" si="143"/>
        <v>0</v>
      </c>
      <c r="R120" s="5">
        <f t="shared" si="143"/>
        <v>140846.85387181104</v>
      </c>
      <c r="S120" s="5">
        <f t="shared" si="143"/>
        <v>132931.92871063054</v>
      </c>
      <c r="T120" s="5">
        <f t="shared" si="143"/>
        <v>114744.75731214226</v>
      </c>
      <c r="U120" s="5">
        <f t="shared" si="143"/>
        <v>144907.89520943147</v>
      </c>
      <c r="V120" s="5">
        <f t="shared" si="143"/>
        <v>70539.361603985366</v>
      </c>
      <c r="W120" s="5">
        <f t="shared" si="143"/>
        <v>147381.2846834661</v>
      </c>
      <c r="X120" s="5">
        <f t="shared" si="143"/>
        <v>243642.81109919149</v>
      </c>
      <c r="Y120" s="5">
        <f t="shared" si="143"/>
        <v>240685.80688814085</v>
      </c>
      <c r="Z120" s="5">
        <f t="shared" si="143"/>
        <v>268667.58094329806</v>
      </c>
      <c r="AA120" s="5">
        <f t="shared" si="143"/>
        <v>324653.93736346788</v>
      </c>
      <c r="AB120" s="5">
        <f t="shared" si="143"/>
        <v>368275.97902895836</v>
      </c>
      <c r="AC120" s="5">
        <f t="shared" si="143"/>
        <v>0</v>
      </c>
    </row>
    <row r="121" spans="7:29" x14ac:dyDescent="0.35">
      <c r="G121" s="62" t="str">
        <f t="shared" si="139"/>
        <v>Social benefits (27) + provident fund withdrawals</v>
      </c>
      <c r="H121" s="5">
        <f t="shared" ref="H121:AC121" si="144">H$85/H$209</f>
        <v>0</v>
      </c>
      <c r="I121" s="5">
        <f t="shared" si="144"/>
        <v>0</v>
      </c>
      <c r="J121" s="5">
        <f t="shared" si="144"/>
        <v>0</v>
      </c>
      <c r="K121" s="5">
        <f t="shared" si="144"/>
        <v>0</v>
      </c>
      <c r="L121" s="5">
        <f t="shared" si="144"/>
        <v>0</v>
      </c>
      <c r="M121" s="5">
        <f t="shared" si="144"/>
        <v>0</v>
      </c>
      <c r="N121" s="5">
        <f t="shared" si="144"/>
        <v>0</v>
      </c>
      <c r="O121" s="5">
        <f t="shared" si="144"/>
        <v>0</v>
      </c>
      <c r="P121" s="5">
        <f t="shared" si="144"/>
        <v>0</v>
      </c>
      <c r="Q121" s="5">
        <f t="shared" si="144"/>
        <v>0</v>
      </c>
      <c r="R121" s="5">
        <f t="shared" si="144"/>
        <v>140846.85387181104</v>
      </c>
      <c r="S121" s="5">
        <f t="shared" si="144"/>
        <v>132931.92871063054</v>
      </c>
      <c r="T121" s="5">
        <f t="shared" si="144"/>
        <v>114744.75731214226</v>
      </c>
      <c r="U121" s="5">
        <f t="shared" si="144"/>
        <v>144907.89520943147</v>
      </c>
      <c r="V121" s="5">
        <f t="shared" si="144"/>
        <v>70539.361603985366</v>
      </c>
      <c r="W121" s="5">
        <f t="shared" si="144"/>
        <v>147381.2846834661</v>
      </c>
      <c r="X121" s="5">
        <f t="shared" si="144"/>
        <v>243642.81109919149</v>
      </c>
      <c r="Y121" s="5">
        <f t="shared" si="144"/>
        <v>240685.80688814085</v>
      </c>
      <c r="Z121" s="5">
        <f t="shared" si="144"/>
        <v>268667.58094329806</v>
      </c>
      <c r="AA121" s="5">
        <f t="shared" si="144"/>
        <v>324653.93736346788</v>
      </c>
      <c r="AB121" s="5">
        <f t="shared" si="144"/>
        <v>368275.97902895836</v>
      </c>
      <c r="AC121" s="5">
        <f t="shared" si="144"/>
        <v>0</v>
      </c>
    </row>
    <row r="123" spans="7:29" x14ac:dyDescent="0.35">
      <c r="G123" s="107" t="str">
        <f>_xlfn.CONCAT($C$4,", ",$C$6," (constant ",$G$224," prices)")</f>
        <v>PGK, thousands (constant 2020 prices)</v>
      </c>
      <c r="H123" s="107"/>
      <c r="I123" s="107"/>
      <c r="J123" s="107"/>
      <c r="K123" s="107"/>
      <c r="L123" s="107"/>
      <c r="M123" s="107"/>
      <c r="N123" s="107"/>
      <c r="O123" s="107"/>
      <c r="P123" s="107"/>
      <c r="Q123" s="107"/>
      <c r="R123" s="107"/>
      <c r="S123" s="107"/>
      <c r="T123" s="107"/>
      <c r="U123" s="107"/>
      <c r="V123" s="107"/>
      <c r="W123" s="107"/>
      <c r="X123" s="107"/>
      <c r="Y123" s="107"/>
      <c r="Z123" s="107"/>
      <c r="AA123" s="107"/>
      <c r="AB123" s="107"/>
      <c r="AC123" s="2"/>
    </row>
    <row r="124" spans="7:29" x14ac:dyDescent="0.35">
      <c r="G124" s="33" t="str">
        <f>G115</f>
        <v>Social insurance benefits (271)</v>
      </c>
      <c r="H124" s="5">
        <f t="shared" ref="H124:AC124" si="145">H$79/H$220</f>
        <v>0</v>
      </c>
      <c r="I124" s="5">
        <f t="shared" si="145"/>
        <v>0</v>
      </c>
      <c r="J124" s="5">
        <f t="shared" si="145"/>
        <v>0</v>
      </c>
      <c r="K124" s="5">
        <f t="shared" si="145"/>
        <v>0</v>
      </c>
      <c r="L124" s="5">
        <f t="shared" si="145"/>
        <v>0</v>
      </c>
      <c r="M124" s="5">
        <f t="shared" si="145"/>
        <v>0</v>
      </c>
      <c r="N124" s="5">
        <f t="shared" si="145"/>
        <v>0</v>
      </c>
      <c r="O124" s="5">
        <f t="shared" si="145"/>
        <v>0</v>
      </c>
      <c r="P124" s="5">
        <f t="shared" si="145"/>
        <v>0</v>
      </c>
      <c r="Q124" s="5">
        <f t="shared" si="145"/>
        <v>0</v>
      </c>
      <c r="R124" s="5">
        <f t="shared" si="145"/>
        <v>0</v>
      </c>
      <c r="S124" s="5">
        <f t="shared" si="145"/>
        <v>0</v>
      </c>
      <c r="T124" s="5">
        <f t="shared" si="145"/>
        <v>0</v>
      </c>
      <c r="U124" s="5">
        <f t="shared" si="145"/>
        <v>0</v>
      </c>
      <c r="V124" s="5">
        <f t="shared" si="145"/>
        <v>0</v>
      </c>
      <c r="W124" s="5">
        <f t="shared" si="145"/>
        <v>0</v>
      </c>
      <c r="X124" s="5">
        <f t="shared" si="145"/>
        <v>0</v>
      </c>
      <c r="Y124" s="5">
        <f t="shared" si="145"/>
        <v>0</v>
      </c>
      <c r="Z124" s="5">
        <f t="shared" si="145"/>
        <v>0</v>
      </c>
      <c r="AA124" s="5">
        <f t="shared" si="145"/>
        <v>0</v>
      </c>
      <c r="AB124" s="5">
        <f t="shared" si="145"/>
        <v>0</v>
      </c>
      <c r="AC124" s="5">
        <f t="shared" si="145"/>
        <v>0</v>
      </c>
    </row>
    <row r="125" spans="7:29" x14ac:dyDescent="0.35">
      <c r="G125" s="33" t="str">
        <f t="shared" ref="G125:G130" si="146">G116</f>
        <v>Social assistance benefits (272)</v>
      </c>
      <c r="H125" s="5">
        <f t="shared" ref="H125:AC125" si="147">H$80/H$209</f>
        <v>0</v>
      </c>
      <c r="I125" s="5">
        <f t="shared" si="147"/>
        <v>0</v>
      </c>
      <c r="J125" s="5">
        <f t="shared" si="147"/>
        <v>0</v>
      </c>
      <c r="K125" s="5">
        <f t="shared" si="147"/>
        <v>0</v>
      </c>
      <c r="L125" s="5">
        <f t="shared" si="147"/>
        <v>0</v>
      </c>
      <c r="M125" s="5">
        <f t="shared" si="147"/>
        <v>0</v>
      </c>
      <c r="N125" s="5">
        <f t="shared" si="147"/>
        <v>0</v>
      </c>
      <c r="O125" s="5">
        <f t="shared" si="147"/>
        <v>0</v>
      </c>
      <c r="P125" s="5">
        <f t="shared" si="147"/>
        <v>0</v>
      </c>
      <c r="Q125" s="5">
        <f t="shared" si="147"/>
        <v>0</v>
      </c>
      <c r="R125" s="5">
        <f t="shared" si="147"/>
        <v>0</v>
      </c>
      <c r="S125" s="5">
        <f t="shared" si="147"/>
        <v>0</v>
      </c>
      <c r="T125" s="5">
        <f t="shared" si="147"/>
        <v>0</v>
      </c>
      <c r="U125" s="5">
        <f t="shared" si="147"/>
        <v>0</v>
      </c>
      <c r="V125" s="5">
        <f t="shared" si="147"/>
        <v>0</v>
      </c>
      <c r="W125" s="5">
        <f t="shared" si="147"/>
        <v>0</v>
      </c>
      <c r="X125" s="5">
        <f t="shared" si="147"/>
        <v>0</v>
      </c>
      <c r="Y125" s="5">
        <f t="shared" si="147"/>
        <v>0</v>
      </c>
      <c r="Z125" s="5">
        <f t="shared" si="147"/>
        <v>0</v>
      </c>
      <c r="AA125" s="5">
        <f t="shared" si="147"/>
        <v>0</v>
      </c>
      <c r="AB125" s="5">
        <f t="shared" si="147"/>
        <v>0</v>
      </c>
      <c r="AC125" s="5">
        <f t="shared" si="147"/>
        <v>0</v>
      </c>
    </row>
    <row r="126" spans="7:29" x14ac:dyDescent="0.35">
      <c r="G126" s="33" t="str">
        <f t="shared" si="146"/>
        <v>Public servant benefits (273)</v>
      </c>
      <c r="H126" s="5">
        <f t="shared" ref="H126:AC126" si="148">H$81/H$209</f>
        <v>0</v>
      </c>
      <c r="I126" s="5">
        <f t="shared" si="148"/>
        <v>0</v>
      </c>
      <c r="J126" s="5">
        <f t="shared" si="148"/>
        <v>0</v>
      </c>
      <c r="K126" s="5">
        <f t="shared" si="148"/>
        <v>0</v>
      </c>
      <c r="L126" s="5">
        <f t="shared" si="148"/>
        <v>0</v>
      </c>
      <c r="M126" s="5">
        <f t="shared" si="148"/>
        <v>0</v>
      </c>
      <c r="N126" s="5">
        <f t="shared" si="148"/>
        <v>0</v>
      </c>
      <c r="O126" s="5">
        <f t="shared" si="148"/>
        <v>0</v>
      </c>
      <c r="P126" s="5">
        <f t="shared" si="148"/>
        <v>0</v>
      </c>
      <c r="Q126" s="5">
        <f t="shared" si="148"/>
        <v>0</v>
      </c>
      <c r="R126" s="5">
        <f t="shared" si="148"/>
        <v>0</v>
      </c>
      <c r="S126" s="5">
        <f t="shared" si="148"/>
        <v>0</v>
      </c>
      <c r="T126" s="5">
        <f t="shared" si="148"/>
        <v>0</v>
      </c>
      <c r="U126" s="5">
        <f t="shared" si="148"/>
        <v>0</v>
      </c>
      <c r="V126" s="5">
        <f t="shared" si="148"/>
        <v>0</v>
      </c>
      <c r="W126" s="5">
        <f t="shared" si="148"/>
        <v>0</v>
      </c>
      <c r="X126" s="5">
        <f t="shared" si="148"/>
        <v>0</v>
      </c>
      <c r="Y126" s="5">
        <f t="shared" si="148"/>
        <v>0</v>
      </c>
      <c r="Z126" s="5">
        <f t="shared" si="148"/>
        <v>0</v>
      </c>
      <c r="AA126" s="5">
        <f t="shared" si="148"/>
        <v>0</v>
      </c>
      <c r="AB126" s="5">
        <f t="shared" si="148"/>
        <v>0</v>
      </c>
      <c r="AC126" s="5">
        <f t="shared" si="148"/>
        <v>0</v>
      </c>
    </row>
    <row r="127" spans="7:29" x14ac:dyDescent="0.35">
      <c r="G127" s="33" t="str">
        <f t="shared" si="146"/>
        <v>Social benefits (27)</v>
      </c>
      <c r="H127" s="5">
        <f t="shared" ref="H127:AC127" si="149">H$82/H$209</f>
        <v>0</v>
      </c>
      <c r="I127" s="5">
        <f t="shared" si="149"/>
        <v>0</v>
      </c>
      <c r="J127" s="5">
        <f t="shared" si="149"/>
        <v>0</v>
      </c>
      <c r="K127" s="5">
        <f t="shared" si="149"/>
        <v>0</v>
      </c>
      <c r="L127" s="5">
        <f t="shared" si="149"/>
        <v>0</v>
      </c>
      <c r="M127" s="5">
        <f t="shared" si="149"/>
        <v>0</v>
      </c>
      <c r="N127" s="5">
        <f t="shared" si="149"/>
        <v>0</v>
      </c>
      <c r="O127" s="5">
        <f t="shared" si="149"/>
        <v>0</v>
      </c>
      <c r="P127" s="5">
        <f t="shared" si="149"/>
        <v>0</v>
      </c>
      <c r="Q127" s="5">
        <f t="shared" si="149"/>
        <v>0</v>
      </c>
      <c r="R127" s="5">
        <f t="shared" si="149"/>
        <v>0</v>
      </c>
      <c r="S127" s="5">
        <f t="shared" si="149"/>
        <v>0</v>
      </c>
      <c r="T127" s="5">
        <f t="shared" si="149"/>
        <v>0</v>
      </c>
      <c r="U127" s="5">
        <f t="shared" si="149"/>
        <v>0</v>
      </c>
      <c r="V127" s="5">
        <f t="shared" si="149"/>
        <v>0</v>
      </c>
      <c r="W127" s="5">
        <f t="shared" si="149"/>
        <v>0</v>
      </c>
      <c r="X127" s="5">
        <f t="shared" si="149"/>
        <v>0</v>
      </c>
      <c r="Y127" s="5">
        <f t="shared" si="149"/>
        <v>0</v>
      </c>
      <c r="Z127" s="5">
        <f t="shared" si="149"/>
        <v>0</v>
      </c>
      <c r="AA127" s="5">
        <f t="shared" si="149"/>
        <v>0</v>
      </c>
      <c r="AB127" s="5">
        <f t="shared" si="149"/>
        <v>0</v>
      </c>
      <c r="AC127" s="5">
        <f t="shared" si="149"/>
        <v>0</v>
      </c>
    </row>
    <row r="128" spans="7:29" x14ac:dyDescent="0.35">
      <c r="G128" s="33"/>
      <c r="H128" s="19"/>
      <c r="I128" s="19"/>
      <c r="J128" s="19"/>
      <c r="K128" s="19"/>
      <c r="L128" s="19"/>
      <c r="M128" s="19"/>
      <c r="N128" s="19"/>
      <c r="O128" s="19"/>
      <c r="P128" s="19"/>
      <c r="Q128" s="19"/>
      <c r="R128" s="19"/>
      <c r="S128" s="19"/>
      <c r="T128" s="19"/>
      <c r="U128" s="19"/>
      <c r="V128" s="19"/>
      <c r="W128" s="19"/>
      <c r="X128" s="19"/>
      <c r="Y128" s="19"/>
      <c r="Z128" s="19"/>
      <c r="AA128" s="19"/>
      <c r="AB128" s="19"/>
      <c r="AC128" s="19"/>
    </row>
    <row r="129" spans="7:29" x14ac:dyDescent="0.35">
      <c r="G129" s="38" t="str">
        <f t="shared" si="146"/>
        <v>Provident fund withdrawals</v>
      </c>
      <c r="H129" s="5">
        <f t="shared" ref="H129:AC129" si="150">H$84/H$209</f>
        <v>0</v>
      </c>
      <c r="I129" s="5">
        <f t="shared" si="150"/>
        <v>0</v>
      </c>
      <c r="J129" s="5">
        <f t="shared" si="150"/>
        <v>0</v>
      </c>
      <c r="K129" s="5">
        <f t="shared" si="150"/>
        <v>0</v>
      </c>
      <c r="L129" s="5">
        <f t="shared" si="150"/>
        <v>0</v>
      </c>
      <c r="M129" s="5">
        <f t="shared" si="150"/>
        <v>0</v>
      </c>
      <c r="N129" s="5">
        <f t="shared" si="150"/>
        <v>0</v>
      </c>
      <c r="O129" s="5">
        <f t="shared" si="150"/>
        <v>0</v>
      </c>
      <c r="P129" s="5">
        <f t="shared" si="150"/>
        <v>0</v>
      </c>
      <c r="Q129" s="5">
        <f t="shared" si="150"/>
        <v>0</v>
      </c>
      <c r="R129" s="5">
        <f t="shared" si="150"/>
        <v>140846.85387181104</v>
      </c>
      <c r="S129" s="5">
        <f t="shared" si="150"/>
        <v>132931.92871063054</v>
      </c>
      <c r="T129" s="5">
        <f t="shared" si="150"/>
        <v>114744.75731214226</v>
      </c>
      <c r="U129" s="5">
        <f t="shared" si="150"/>
        <v>144907.89520943147</v>
      </c>
      <c r="V129" s="5">
        <f t="shared" si="150"/>
        <v>70539.361603985366</v>
      </c>
      <c r="W129" s="5">
        <f t="shared" si="150"/>
        <v>147381.2846834661</v>
      </c>
      <c r="X129" s="5">
        <f t="shared" si="150"/>
        <v>243642.81109919149</v>
      </c>
      <c r="Y129" s="5">
        <f t="shared" si="150"/>
        <v>240685.80688814085</v>
      </c>
      <c r="Z129" s="5">
        <f t="shared" si="150"/>
        <v>268667.58094329806</v>
      </c>
      <c r="AA129" s="5">
        <f t="shared" si="150"/>
        <v>324653.93736346788</v>
      </c>
      <c r="AB129" s="5">
        <f t="shared" si="150"/>
        <v>368275.97902895836</v>
      </c>
      <c r="AC129" s="5">
        <f t="shared" si="150"/>
        <v>0</v>
      </c>
    </row>
    <row r="130" spans="7:29" x14ac:dyDescent="0.35">
      <c r="G130" s="62" t="str">
        <f t="shared" si="146"/>
        <v>Social benefits (27) + provident fund withdrawals</v>
      </c>
      <c r="H130" s="5">
        <f t="shared" ref="H130:AC130" si="151">H$85/H$209</f>
        <v>0</v>
      </c>
      <c r="I130" s="5">
        <f t="shared" si="151"/>
        <v>0</v>
      </c>
      <c r="J130" s="5">
        <f t="shared" si="151"/>
        <v>0</v>
      </c>
      <c r="K130" s="5">
        <f t="shared" si="151"/>
        <v>0</v>
      </c>
      <c r="L130" s="5">
        <f t="shared" si="151"/>
        <v>0</v>
      </c>
      <c r="M130" s="5">
        <f t="shared" si="151"/>
        <v>0</v>
      </c>
      <c r="N130" s="5">
        <f t="shared" si="151"/>
        <v>0</v>
      </c>
      <c r="O130" s="5">
        <f t="shared" si="151"/>
        <v>0</v>
      </c>
      <c r="P130" s="5">
        <f t="shared" si="151"/>
        <v>0</v>
      </c>
      <c r="Q130" s="5">
        <f t="shared" si="151"/>
        <v>0</v>
      </c>
      <c r="R130" s="5">
        <f t="shared" si="151"/>
        <v>140846.85387181104</v>
      </c>
      <c r="S130" s="5">
        <f t="shared" si="151"/>
        <v>132931.92871063054</v>
      </c>
      <c r="T130" s="5">
        <f t="shared" si="151"/>
        <v>114744.75731214226</v>
      </c>
      <c r="U130" s="5">
        <f t="shared" si="151"/>
        <v>144907.89520943147</v>
      </c>
      <c r="V130" s="5">
        <f t="shared" si="151"/>
        <v>70539.361603985366</v>
      </c>
      <c r="W130" s="5">
        <f t="shared" si="151"/>
        <v>147381.2846834661</v>
      </c>
      <c r="X130" s="5">
        <f t="shared" si="151"/>
        <v>243642.81109919149</v>
      </c>
      <c r="Y130" s="5">
        <f t="shared" si="151"/>
        <v>240685.80688814085</v>
      </c>
      <c r="Z130" s="5">
        <f t="shared" si="151"/>
        <v>268667.58094329806</v>
      </c>
      <c r="AA130" s="5">
        <f t="shared" si="151"/>
        <v>324653.93736346788</v>
      </c>
      <c r="AB130" s="5">
        <f t="shared" si="151"/>
        <v>368275.97902895836</v>
      </c>
      <c r="AC130" s="5">
        <f t="shared" si="151"/>
        <v>0</v>
      </c>
    </row>
    <row r="133" spans="7:29" x14ac:dyDescent="0.35">
      <c r="G133" s="109" t="s">
        <v>172</v>
      </c>
      <c r="H133" s="109"/>
      <c r="I133" s="109"/>
      <c r="J133" s="109"/>
      <c r="K133" s="109"/>
      <c r="L133" s="109"/>
      <c r="M133" s="109"/>
      <c r="N133" s="109"/>
      <c r="O133" s="109"/>
      <c r="P133" s="109"/>
      <c r="Q133" s="109"/>
      <c r="R133" s="109"/>
      <c r="S133" s="109"/>
      <c r="T133" s="109"/>
      <c r="U133" s="109"/>
      <c r="V133" s="109"/>
      <c r="W133" s="109"/>
      <c r="X133" s="109"/>
      <c r="Y133" s="109"/>
      <c r="Z133" s="109"/>
      <c r="AA133" s="109"/>
      <c r="AB133" s="109"/>
      <c r="AC133" s="61"/>
    </row>
    <row r="134" spans="7:29" x14ac:dyDescent="0.35">
      <c r="G134" s="4" t="s">
        <v>48</v>
      </c>
      <c r="H134" s="5">
        <f t="shared" ref="H134:Q142" si="152">SUMIFS(H$10:H$53,$F$10:$F$53,$G$143,$G$10:$G$53,$G134)</f>
        <v>0</v>
      </c>
      <c r="I134" s="5">
        <f t="shared" si="152"/>
        <v>0</v>
      </c>
      <c r="J134" s="5">
        <f t="shared" si="152"/>
        <v>0</v>
      </c>
      <c r="K134" s="5">
        <f t="shared" si="152"/>
        <v>0</v>
      </c>
      <c r="L134" s="5">
        <f t="shared" si="152"/>
        <v>0</v>
      </c>
      <c r="M134" s="5">
        <f t="shared" si="152"/>
        <v>0</v>
      </c>
      <c r="N134" s="5">
        <f t="shared" si="152"/>
        <v>0</v>
      </c>
      <c r="O134" s="5">
        <f t="shared" si="152"/>
        <v>0</v>
      </c>
      <c r="P134" s="5">
        <f t="shared" si="152"/>
        <v>0</v>
      </c>
      <c r="Q134" s="5">
        <f t="shared" si="152"/>
        <v>0</v>
      </c>
      <c r="R134" s="5">
        <f t="shared" ref="R134:AC142" si="153">SUMIFS(R$10:R$53,$F$10:$F$53,$G$143,$G$10:$G$53,$G134)</f>
        <v>0</v>
      </c>
      <c r="S134" s="5">
        <f t="shared" si="153"/>
        <v>0</v>
      </c>
      <c r="T134" s="5">
        <f t="shared" si="153"/>
        <v>0</v>
      </c>
      <c r="U134" s="5">
        <f t="shared" si="153"/>
        <v>0</v>
      </c>
      <c r="V134" s="5">
        <f t="shared" si="153"/>
        <v>0</v>
      </c>
      <c r="W134" s="5">
        <f t="shared" si="153"/>
        <v>0</v>
      </c>
      <c r="X134" s="5">
        <f t="shared" si="153"/>
        <v>0</v>
      </c>
      <c r="Y134" s="5">
        <f t="shared" si="153"/>
        <v>0</v>
      </c>
      <c r="Z134" s="5">
        <f t="shared" si="153"/>
        <v>0</v>
      </c>
      <c r="AA134" s="5">
        <f t="shared" si="153"/>
        <v>0</v>
      </c>
      <c r="AB134" s="5">
        <f t="shared" si="153"/>
        <v>0</v>
      </c>
      <c r="AC134" s="5">
        <f t="shared" si="153"/>
        <v>0</v>
      </c>
    </row>
    <row r="135" spans="7:29" x14ac:dyDescent="0.35">
      <c r="G135" s="4" t="s">
        <v>29</v>
      </c>
      <c r="H135" s="5">
        <f t="shared" si="152"/>
        <v>0</v>
      </c>
      <c r="I135" s="5">
        <f t="shared" si="152"/>
        <v>0</v>
      </c>
      <c r="J135" s="5">
        <f t="shared" si="152"/>
        <v>0</v>
      </c>
      <c r="K135" s="5">
        <f t="shared" si="152"/>
        <v>0</v>
      </c>
      <c r="L135" s="5">
        <f t="shared" si="152"/>
        <v>0</v>
      </c>
      <c r="M135" s="5">
        <f t="shared" si="152"/>
        <v>0</v>
      </c>
      <c r="N135" s="5">
        <f t="shared" si="152"/>
        <v>0</v>
      </c>
      <c r="O135" s="5">
        <f t="shared" si="152"/>
        <v>0</v>
      </c>
      <c r="P135" s="5">
        <f t="shared" si="152"/>
        <v>0</v>
      </c>
      <c r="Q135" s="5">
        <f t="shared" si="152"/>
        <v>0</v>
      </c>
      <c r="R135" s="5">
        <f t="shared" si="153"/>
        <v>0</v>
      </c>
      <c r="S135" s="5">
        <f t="shared" si="153"/>
        <v>0</v>
      </c>
      <c r="T135" s="5">
        <f t="shared" si="153"/>
        <v>0</v>
      </c>
      <c r="U135" s="5">
        <f t="shared" si="153"/>
        <v>0</v>
      </c>
      <c r="V135" s="5">
        <f t="shared" si="153"/>
        <v>0</v>
      </c>
      <c r="W135" s="5">
        <f t="shared" si="153"/>
        <v>0</v>
      </c>
      <c r="X135" s="5">
        <f t="shared" si="153"/>
        <v>0</v>
      </c>
      <c r="Y135" s="5">
        <f t="shared" si="153"/>
        <v>0</v>
      </c>
      <c r="Z135" s="5">
        <f t="shared" si="153"/>
        <v>0</v>
      </c>
      <c r="AA135" s="5">
        <f t="shared" si="153"/>
        <v>0</v>
      </c>
      <c r="AB135" s="5">
        <f t="shared" si="153"/>
        <v>0</v>
      </c>
      <c r="AC135" s="5">
        <f t="shared" si="153"/>
        <v>0</v>
      </c>
    </row>
    <row r="136" spans="7:29" x14ac:dyDescent="0.35">
      <c r="G136" s="4" t="s">
        <v>118</v>
      </c>
      <c r="H136" s="5">
        <f t="shared" si="152"/>
        <v>0</v>
      </c>
      <c r="I136" s="5">
        <f t="shared" si="152"/>
        <v>0</v>
      </c>
      <c r="J136" s="5">
        <f t="shared" si="152"/>
        <v>0</v>
      </c>
      <c r="K136" s="5">
        <f t="shared" si="152"/>
        <v>0</v>
      </c>
      <c r="L136" s="5">
        <f t="shared" si="152"/>
        <v>0</v>
      </c>
      <c r="M136" s="5">
        <f t="shared" si="152"/>
        <v>0</v>
      </c>
      <c r="N136" s="5">
        <f t="shared" si="152"/>
        <v>0</v>
      </c>
      <c r="O136" s="5">
        <f t="shared" si="152"/>
        <v>0</v>
      </c>
      <c r="P136" s="5">
        <f t="shared" si="152"/>
        <v>0</v>
      </c>
      <c r="Q136" s="5">
        <f t="shared" si="152"/>
        <v>0</v>
      </c>
      <c r="R136" s="5">
        <f t="shared" si="153"/>
        <v>0</v>
      </c>
      <c r="S136" s="5">
        <f t="shared" si="153"/>
        <v>0</v>
      </c>
      <c r="T136" s="5">
        <f t="shared" si="153"/>
        <v>0</v>
      </c>
      <c r="U136" s="5">
        <f t="shared" si="153"/>
        <v>0</v>
      </c>
      <c r="V136" s="5">
        <f t="shared" si="153"/>
        <v>0</v>
      </c>
      <c r="W136" s="5">
        <f t="shared" si="153"/>
        <v>0</v>
      </c>
      <c r="X136" s="5">
        <f t="shared" si="153"/>
        <v>0</v>
      </c>
      <c r="Y136" s="5">
        <f t="shared" si="153"/>
        <v>0</v>
      </c>
      <c r="Z136" s="5">
        <f t="shared" si="153"/>
        <v>0</v>
      </c>
      <c r="AA136" s="5">
        <f t="shared" si="153"/>
        <v>0</v>
      </c>
      <c r="AB136" s="5">
        <f t="shared" si="153"/>
        <v>0</v>
      </c>
      <c r="AC136" s="5">
        <f t="shared" si="153"/>
        <v>0</v>
      </c>
    </row>
    <row r="137" spans="7:29" x14ac:dyDescent="0.35">
      <c r="G137" s="4" t="s">
        <v>46</v>
      </c>
      <c r="H137" s="5">
        <f t="shared" si="152"/>
        <v>0</v>
      </c>
      <c r="I137" s="5">
        <f t="shared" si="152"/>
        <v>0</v>
      </c>
      <c r="J137" s="5">
        <f t="shared" si="152"/>
        <v>0</v>
      </c>
      <c r="K137" s="5">
        <f t="shared" si="152"/>
        <v>0</v>
      </c>
      <c r="L137" s="5">
        <f t="shared" si="152"/>
        <v>0</v>
      </c>
      <c r="M137" s="5">
        <f t="shared" si="152"/>
        <v>0</v>
      </c>
      <c r="N137" s="5">
        <f t="shared" si="152"/>
        <v>0</v>
      </c>
      <c r="O137" s="5">
        <f t="shared" si="152"/>
        <v>0</v>
      </c>
      <c r="P137" s="5">
        <f t="shared" si="152"/>
        <v>0</v>
      </c>
      <c r="Q137" s="5">
        <f t="shared" si="152"/>
        <v>0</v>
      </c>
      <c r="R137" s="5">
        <f t="shared" si="153"/>
        <v>0</v>
      </c>
      <c r="S137" s="5">
        <f t="shared" si="153"/>
        <v>0</v>
      </c>
      <c r="T137" s="5">
        <f t="shared" si="153"/>
        <v>0</v>
      </c>
      <c r="U137" s="5">
        <f t="shared" si="153"/>
        <v>0</v>
      </c>
      <c r="V137" s="5">
        <f t="shared" si="153"/>
        <v>0</v>
      </c>
      <c r="W137" s="5">
        <f t="shared" si="153"/>
        <v>0</v>
      </c>
      <c r="X137" s="5">
        <f t="shared" si="153"/>
        <v>0</v>
      </c>
      <c r="Y137" s="5">
        <f t="shared" si="153"/>
        <v>0</v>
      </c>
      <c r="Z137" s="5">
        <f t="shared" si="153"/>
        <v>0</v>
      </c>
      <c r="AA137" s="5">
        <f t="shared" si="153"/>
        <v>0</v>
      </c>
      <c r="AB137" s="5">
        <f t="shared" si="153"/>
        <v>0</v>
      </c>
      <c r="AC137" s="5">
        <f t="shared" si="153"/>
        <v>0</v>
      </c>
    </row>
    <row r="138" spans="7:29" x14ac:dyDescent="0.35">
      <c r="G138" s="4" t="s">
        <v>125</v>
      </c>
      <c r="H138" s="5">
        <f t="shared" si="152"/>
        <v>0</v>
      </c>
      <c r="I138" s="5">
        <f t="shared" si="152"/>
        <v>0</v>
      </c>
      <c r="J138" s="5">
        <f t="shared" si="152"/>
        <v>0</v>
      </c>
      <c r="K138" s="5">
        <f t="shared" si="152"/>
        <v>0</v>
      </c>
      <c r="L138" s="5">
        <f t="shared" si="152"/>
        <v>0</v>
      </c>
      <c r="M138" s="5">
        <f t="shared" si="152"/>
        <v>0</v>
      </c>
      <c r="N138" s="5">
        <f t="shared" si="152"/>
        <v>0</v>
      </c>
      <c r="O138" s="5">
        <f t="shared" si="152"/>
        <v>0</v>
      </c>
      <c r="P138" s="5">
        <f t="shared" si="152"/>
        <v>0</v>
      </c>
      <c r="Q138" s="5">
        <f t="shared" si="152"/>
        <v>0</v>
      </c>
      <c r="R138" s="5">
        <f t="shared" si="153"/>
        <v>0</v>
      </c>
      <c r="S138" s="5">
        <f t="shared" si="153"/>
        <v>0</v>
      </c>
      <c r="T138" s="5">
        <f t="shared" si="153"/>
        <v>0</v>
      </c>
      <c r="U138" s="5">
        <f t="shared" si="153"/>
        <v>0</v>
      </c>
      <c r="V138" s="5">
        <f t="shared" si="153"/>
        <v>0</v>
      </c>
      <c r="W138" s="5">
        <f t="shared" si="153"/>
        <v>0</v>
      </c>
      <c r="X138" s="5">
        <f t="shared" si="153"/>
        <v>0</v>
      </c>
      <c r="Y138" s="5">
        <f t="shared" si="153"/>
        <v>0</v>
      </c>
      <c r="Z138" s="5">
        <f t="shared" si="153"/>
        <v>0</v>
      </c>
      <c r="AA138" s="5">
        <f t="shared" si="153"/>
        <v>0</v>
      </c>
      <c r="AB138" s="5">
        <f t="shared" si="153"/>
        <v>0</v>
      </c>
      <c r="AC138" s="5">
        <f t="shared" si="153"/>
        <v>0</v>
      </c>
    </row>
    <row r="139" spans="7:29" x14ac:dyDescent="0.35">
      <c r="G139" s="4" t="s">
        <v>53</v>
      </c>
      <c r="H139" s="5">
        <f t="shared" si="152"/>
        <v>0</v>
      </c>
      <c r="I139" s="5">
        <f t="shared" si="152"/>
        <v>0</v>
      </c>
      <c r="J139" s="5">
        <f t="shared" si="152"/>
        <v>0</v>
      </c>
      <c r="K139" s="5">
        <f t="shared" si="152"/>
        <v>0</v>
      </c>
      <c r="L139" s="5">
        <f t="shared" si="152"/>
        <v>0</v>
      </c>
      <c r="M139" s="5">
        <f t="shared" si="152"/>
        <v>0</v>
      </c>
      <c r="N139" s="5">
        <f t="shared" si="152"/>
        <v>0</v>
      </c>
      <c r="O139" s="5">
        <f t="shared" si="152"/>
        <v>0</v>
      </c>
      <c r="P139" s="5">
        <f t="shared" si="152"/>
        <v>0</v>
      </c>
      <c r="Q139" s="5">
        <f t="shared" si="152"/>
        <v>0</v>
      </c>
      <c r="R139" s="5">
        <f t="shared" si="153"/>
        <v>0</v>
      </c>
      <c r="S139" s="5">
        <f t="shared" si="153"/>
        <v>0</v>
      </c>
      <c r="T139" s="5">
        <f t="shared" si="153"/>
        <v>0</v>
      </c>
      <c r="U139" s="5">
        <f t="shared" si="153"/>
        <v>0</v>
      </c>
      <c r="V139" s="5">
        <f t="shared" si="153"/>
        <v>0</v>
      </c>
      <c r="W139" s="5">
        <f t="shared" si="153"/>
        <v>0</v>
      </c>
      <c r="X139" s="5">
        <f t="shared" si="153"/>
        <v>0</v>
      </c>
      <c r="Y139" s="5">
        <f t="shared" si="153"/>
        <v>0</v>
      </c>
      <c r="Z139" s="5">
        <f t="shared" si="153"/>
        <v>0</v>
      </c>
      <c r="AA139" s="5">
        <f t="shared" si="153"/>
        <v>0</v>
      </c>
      <c r="AB139" s="5">
        <f t="shared" si="153"/>
        <v>0</v>
      </c>
      <c r="AC139" s="5">
        <f t="shared" si="153"/>
        <v>0</v>
      </c>
    </row>
    <row r="140" spans="7:29" x14ac:dyDescent="0.35">
      <c r="G140" s="4" t="s">
        <v>43</v>
      </c>
      <c r="H140" s="5">
        <f t="shared" si="152"/>
        <v>0</v>
      </c>
      <c r="I140" s="5">
        <f t="shared" si="152"/>
        <v>0</v>
      </c>
      <c r="J140" s="5">
        <f t="shared" si="152"/>
        <v>0</v>
      </c>
      <c r="K140" s="5">
        <f t="shared" si="152"/>
        <v>0</v>
      </c>
      <c r="L140" s="5">
        <f t="shared" si="152"/>
        <v>0</v>
      </c>
      <c r="M140" s="5">
        <f t="shared" si="152"/>
        <v>0</v>
      </c>
      <c r="N140" s="5">
        <f t="shared" si="152"/>
        <v>0</v>
      </c>
      <c r="O140" s="5">
        <f t="shared" si="152"/>
        <v>0</v>
      </c>
      <c r="P140" s="5">
        <f t="shared" si="152"/>
        <v>0</v>
      </c>
      <c r="Q140" s="5">
        <f t="shared" si="152"/>
        <v>0</v>
      </c>
      <c r="R140" s="5">
        <f t="shared" si="153"/>
        <v>0</v>
      </c>
      <c r="S140" s="5">
        <f t="shared" si="153"/>
        <v>0</v>
      </c>
      <c r="T140" s="5">
        <f t="shared" si="153"/>
        <v>0</v>
      </c>
      <c r="U140" s="5">
        <f t="shared" si="153"/>
        <v>0</v>
      </c>
      <c r="V140" s="5">
        <f t="shared" si="153"/>
        <v>0</v>
      </c>
      <c r="W140" s="5">
        <f t="shared" si="153"/>
        <v>0</v>
      </c>
      <c r="X140" s="5">
        <f t="shared" si="153"/>
        <v>0</v>
      </c>
      <c r="Y140" s="5">
        <f t="shared" si="153"/>
        <v>0</v>
      </c>
      <c r="Z140" s="5">
        <f t="shared" si="153"/>
        <v>0</v>
      </c>
      <c r="AA140" s="5">
        <f t="shared" si="153"/>
        <v>0</v>
      </c>
      <c r="AB140" s="5">
        <f t="shared" si="153"/>
        <v>0</v>
      </c>
      <c r="AC140" s="5">
        <f t="shared" si="153"/>
        <v>0</v>
      </c>
    </row>
    <row r="141" spans="7:29" x14ac:dyDescent="0.35">
      <c r="G141" s="4" t="s">
        <v>173</v>
      </c>
      <c r="H141" s="5">
        <f t="shared" si="152"/>
        <v>0</v>
      </c>
      <c r="I141" s="5">
        <f t="shared" si="152"/>
        <v>0</v>
      </c>
      <c r="J141" s="5">
        <f t="shared" si="152"/>
        <v>0</v>
      </c>
      <c r="K141" s="5">
        <f t="shared" si="152"/>
        <v>0</v>
      </c>
      <c r="L141" s="5">
        <f t="shared" si="152"/>
        <v>0</v>
      </c>
      <c r="M141" s="5">
        <f t="shared" si="152"/>
        <v>0</v>
      </c>
      <c r="N141" s="5">
        <f t="shared" si="152"/>
        <v>0</v>
      </c>
      <c r="O141" s="5">
        <f t="shared" si="152"/>
        <v>0</v>
      </c>
      <c r="P141" s="5">
        <f t="shared" si="152"/>
        <v>0</v>
      </c>
      <c r="Q141" s="5">
        <f t="shared" si="152"/>
        <v>0</v>
      </c>
      <c r="R141" s="5">
        <f t="shared" si="153"/>
        <v>0</v>
      </c>
      <c r="S141" s="5">
        <f t="shared" si="153"/>
        <v>0</v>
      </c>
      <c r="T141" s="5">
        <f t="shared" si="153"/>
        <v>0</v>
      </c>
      <c r="U141" s="5">
        <f t="shared" si="153"/>
        <v>0</v>
      </c>
      <c r="V141" s="5">
        <f t="shared" si="153"/>
        <v>0</v>
      </c>
      <c r="W141" s="5">
        <f t="shared" si="153"/>
        <v>0</v>
      </c>
      <c r="X141" s="5">
        <f t="shared" si="153"/>
        <v>0</v>
      </c>
      <c r="Y141" s="5">
        <f t="shared" si="153"/>
        <v>0</v>
      </c>
      <c r="Z141" s="5">
        <f t="shared" si="153"/>
        <v>0</v>
      </c>
      <c r="AA141" s="5">
        <f t="shared" si="153"/>
        <v>0</v>
      </c>
      <c r="AB141" s="5">
        <f t="shared" si="153"/>
        <v>0</v>
      </c>
      <c r="AC141" s="5">
        <f t="shared" si="153"/>
        <v>0</v>
      </c>
    </row>
    <row r="142" spans="7:29" x14ac:dyDescent="0.35">
      <c r="G142" s="4" t="s">
        <v>101</v>
      </c>
      <c r="H142" s="5">
        <f t="shared" si="152"/>
        <v>0</v>
      </c>
      <c r="I142" s="5">
        <f t="shared" si="152"/>
        <v>0</v>
      </c>
      <c r="J142" s="5">
        <f t="shared" si="152"/>
        <v>0</v>
      </c>
      <c r="K142" s="5">
        <f t="shared" si="152"/>
        <v>0</v>
      </c>
      <c r="L142" s="5">
        <f t="shared" si="152"/>
        <v>0</v>
      </c>
      <c r="M142" s="5">
        <f t="shared" si="152"/>
        <v>0</v>
      </c>
      <c r="N142" s="5">
        <f t="shared" si="152"/>
        <v>0</v>
      </c>
      <c r="O142" s="5">
        <f t="shared" si="152"/>
        <v>0</v>
      </c>
      <c r="P142" s="5">
        <f t="shared" si="152"/>
        <v>0</v>
      </c>
      <c r="Q142" s="5">
        <f t="shared" si="152"/>
        <v>0</v>
      </c>
      <c r="R142" s="5">
        <f t="shared" si="153"/>
        <v>0</v>
      </c>
      <c r="S142" s="5">
        <f t="shared" si="153"/>
        <v>0</v>
      </c>
      <c r="T142" s="5">
        <f t="shared" si="153"/>
        <v>0</v>
      </c>
      <c r="U142" s="5">
        <f t="shared" si="153"/>
        <v>0</v>
      </c>
      <c r="V142" s="5">
        <f t="shared" si="153"/>
        <v>0</v>
      </c>
      <c r="W142" s="5">
        <f t="shared" si="153"/>
        <v>0</v>
      </c>
      <c r="X142" s="5">
        <f t="shared" si="153"/>
        <v>0</v>
      </c>
      <c r="Y142" s="5">
        <f t="shared" si="153"/>
        <v>0</v>
      </c>
      <c r="Z142" s="5">
        <f t="shared" si="153"/>
        <v>0</v>
      </c>
      <c r="AA142" s="5">
        <f t="shared" si="153"/>
        <v>0</v>
      </c>
      <c r="AB142" s="5">
        <f t="shared" si="153"/>
        <v>0</v>
      </c>
      <c r="AC142" s="5">
        <f t="shared" si="153"/>
        <v>0</v>
      </c>
    </row>
    <row r="143" spans="7:29" x14ac:dyDescent="0.35">
      <c r="G143" s="33" t="s">
        <v>28</v>
      </c>
      <c r="H143" s="23">
        <f t="shared" ref="H143:AC143" si="154">SUM(H134:H142)</f>
        <v>0</v>
      </c>
      <c r="I143" s="23">
        <f t="shared" si="154"/>
        <v>0</v>
      </c>
      <c r="J143" s="23">
        <f t="shared" si="154"/>
        <v>0</v>
      </c>
      <c r="K143" s="23">
        <f t="shared" si="154"/>
        <v>0</v>
      </c>
      <c r="L143" s="23">
        <f t="shared" si="154"/>
        <v>0</v>
      </c>
      <c r="M143" s="23">
        <f t="shared" si="154"/>
        <v>0</v>
      </c>
      <c r="N143" s="23">
        <f t="shared" si="154"/>
        <v>0</v>
      </c>
      <c r="O143" s="23">
        <f t="shared" si="154"/>
        <v>0</v>
      </c>
      <c r="P143" s="23">
        <f t="shared" si="154"/>
        <v>0</v>
      </c>
      <c r="Q143" s="23">
        <f t="shared" si="154"/>
        <v>0</v>
      </c>
      <c r="R143" s="23">
        <f t="shared" si="154"/>
        <v>0</v>
      </c>
      <c r="S143" s="23">
        <f t="shared" si="154"/>
        <v>0</v>
      </c>
      <c r="T143" s="23">
        <f t="shared" si="154"/>
        <v>0</v>
      </c>
      <c r="U143" s="23">
        <f t="shared" si="154"/>
        <v>0</v>
      </c>
      <c r="V143" s="23">
        <f t="shared" si="154"/>
        <v>0</v>
      </c>
      <c r="W143" s="23">
        <f t="shared" si="154"/>
        <v>0</v>
      </c>
      <c r="X143" s="23">
        <f t="shared" si="154"/>
        <v>0</v>
      </c>
      <c r="Y143" s="23">
        <f t="shared" si="154"/>
        <v>0</v>
      </c>
      <c r="Z143" s="23">
        <f t="shared" si="154"/>
        <v>0</v>
      </c>
      <c r="AA143" s="23">
        <f t="shared" si="154"/>
        <v>0</v>
      </c>
      <c r="AB143" s="23">
        <f t="shared" si="154"/>
        <v>0</v>
      </c>
      <c r="AC143" s="23">
        <f t="shared" si="154"/>
        <v>0</v>
      </c>
    </row>
    <row r="145" spans="7:29" x14ac:dyDescent="0.35">
      <c r="G145" s="110" t="s">
        <v>174</v>
      </c>
      <c r="H145" s="111"/>
      <c r="I145" s="111"/>
      <c r="J145" s="111"/>
      <c r="K145" s="111"/>
      <c r="L145" s="111"/>
      <c r="M145" s="111"/>
      <c r="N145" s="111"/>
      <c r="O145" s="111"/>
      <c r="P145" s="111"/>
      <c r="Q145" s="111"/>
      <c r="R145" s="111"/>
      <c r="S145" s="111"/>
      <c r="T145" s="111"/>
      <c r="U145" s="111"/>
      <c r="V145" s="111"/>
      <c r="W145" s="111"/>
      <c r="X145" s="111"/>
      <c r="Y145" s="111"/>
      <c r="Z145" s="111"/>
      <c r="AA145" s="111"/>
      <c r="AB145" s="111"/>
      <c r="AC145" s="68"/>
    </row>
    <row r="146" spans="7:29" x14ac:dyDescent="0.35">
      <c r="G146" s="4" t="s">
        <v>48</v>
      </c>
      <c r="H146" s="49">
        <f t="shared" ref="H146:Q146" si="155">H134</f>
        <v>0</v>
      </c>
      <c r="I146" s="49">
        <f t="shared" si="155"/>
        <v>0</v>
      </c>
      <c r="J146" s="49">
        <f t="shared" si="155"/>
        <v>0</v>
      </c>
      <c r="K146" s="49">
        <f t="shared" si="155"/>
        <v>0</v>
      </c>
      <c r="L146" s="49">
        <f t="shared" si="155"/>
        <v>0</v>
      </c>
      <c r="M146" s="49">
        <f t="shared" si="155"/>
        <v>0</v>
      </c>
      <c r="N146" s="49">
        <f t="shared" si="155"/>
        <v>0</v>
      </c>
      <c r="O146" s="49">
        <f t="shared" si="155"/>
        <v>0</v>
      </c>
      <c r="P146" s="49">
        <f t="shared" si="155"/>
        <v>0</v>
      </c>
      <c r="Q146" s="49">
        <f t="shared" si="155"/>
        <v>0</v>
      </c>
      <c r="R146" s="49">
        <f>R134</f>
        <v>0</v>
      </c>
      <c r="S146" s="49">
        <f t="shared" ref="S146:AB146" si="156">S134</f>
        <v>0</v>
      </c>
      <c r="T146" s="49">
        <f t="shared" si="156"/>
        <v>0</v>
      </c>
      <c r="U146" s="49">
        <f t="shared" si="156"/>
        <v>0</v>
      </c>
      <c r="V146" s="49">
        <f t="shared" si="156"/>
        <v>0</v>
      </c>
      <c r="W146" s="49">
        <f t="shared" si="156"/>
        <v>0</v>
      </c>
      <c r="X146" s="49">
        <f t="shared" si="156"/>
        <v>0</v>
      </c>
      <c r="Y146" s="49">
        <f t="shared" si="156"/>
        <v>0</v>
      </c>
      <c r="Z146" s="49">
        <f t="shared" si="156"/>
        <v>0</v>
      </c>
      <c r="AA146" s="49">
        <f t="shared" si="156"/>
        <v>0</v>
      </c>
      <c r="AB146" s="49">
        <f t="shared" si="156"/>
        <v>0</v>
      </c>
      <c r="AC146" s="49">
        <f>AC134</f>
        <v>0</v>
      </c>
    </row>
    <row r="147" spans="7:29" x14ac:dyDescent="0.35">
      <c r="G147" s="4" t="s">
        <v>175</v>
      </c>
      <c r="H147" s="49">
        <f t="shared" ref="H147:Q147" si="157">H135+H136</f>
        <v>0</v>
      </c>
      <c r="I147" s="49">
        <f t="shared" si="157"/>
        <v>0</v>
      </c>
      <c r="J147" s="49">
        <f t="shared" si="157"/>
        <v>0</v>
      </c>
      <c r="K147" s="49">
        <f t="shared" si="157"/>
        <v>0</v>
      </c>
      <c r="L147" s="49">
        <f t="shared" si="157"/>
        <v>0</v>
      </c>
      <c r="M147" s="49">
        <f t="shared" si="157"/>
        <v>0</v>
      </c>
      <c r="N147" s="49">
        <f t="shared" si="157"/>
        <v>0</v>
      </c>
      <c r="O147" s="49">
        <f t="shared" si="157"/>
        <v>0</v>
      </c>
      <c r="P147" s="49">
        <f t="shared" si="157"/>
        <v>0</v>
      </c>
      <c r="Q147" s="49">
        <f t="shared" si="157"/>
        <v>0</v>
      </c>
      <c r="R147" s="49">
        <f>R135+R136</f>
        <v>0</v>
      </c>
      <c r="S147" s="49">
        <f t="shared" ref="S147:AB147" si="158">S135+S136</f>
        <v>0</v>
      </c>
      <c r="T147" s="49">
        <f t="shared" si="158"/>
        <v>0</v>
      </c>
      <c r="U147" s="49">
        <f t="shared" si="158"/>
        <v>0</v>
      </c>
      <c r="V147" s="49">
        <f t="shared" si="158"/>
        <v>0</v>
      </c>
      <c r="W147" s="49">
        <f t="shared" si="158"/>
        <v>0</v>
      </c>
      <c r="X147" s="49">
        <f t="shared" si="158"/>
        <v>0</v>
      </c>
      <c r="Y147" s="49">
        <f t="shared" si="158"/>
        <v>0</v>
      </c>
      <c r="Z147" s="49">
        <f t="shared" si="158"/>
        <v>0</v>
      </c>
      <c r="AA147" s="49">
        <f t="shared" si="158"/>
        <v>0</v>
      </c>
      <c r="AB147" s="49">
        <f t="shared" si="158"/>
        <v>0</v>
      </c>
      <c r="AC147" s="49">
        <f>AC135+AC136</f>
        <v>0</v>
      </c>
    </row>
    <row r="148" spans="7:29" x14ac:dyDescent="0.35">
      <c r="G148" s="4" t="s">
        <v>46</v>
      </c>
      <c r="H148" s="49">
        <f t="shared" ref="H148:Q151" si="159">H137</f>
        <v>0</v>
      </c>
      <c r="I148" s="49">
        <f t="shared" si="159"/>
        <v>0</v>
      </c>
      <c r="J148" s="49">
        <f t="shared" si="159"/>
        <v>0</v>
      </c>
      <c r="K148" s="49">
        <f t="shared" si="159"/>
        <v>0</v>
      </c>
      <c r="L148" s="49">
        <f t="shared" si="159"/>
        <v>0</v>
      </c>
      <c r="M148" s="49">
        <f t="shared" si="159"/>
        <v>0</v>
      </c>
      <c r="N148" s="49">
        <f t="shared" si="159"/>
        <v>0</v>
      </c>
      <c r="O148" s="49">
        <f t="shared" si="159"/>
        <v>0</v>
      </c>
      <c r="P148" s="49">
        <f t="shared" si="159"/>
        <v>0</v>
      </c>
      <c r="Q148" s="49">
        <f t="shared" si="159"/>
        <v>0</v>
      </c>
      <c r="R148" s="49">
        <f>R137</f>
        <v>0</v>
      </c>
      <c r="S148" s="49">
        <f t="shared" ref="S148:AB151" si="160">S137</f>
        <v>0</v>
      </c>
      <c r="T148" s="49">
        <f t="shared" si="160"/>
        <v>0</v>
      </c>
      <c r="U148" s="49">
        <f t="shared" si="160"/>
        <v>0</v>
      </c>
      <c r="V148" s="49">
        <f t="shared" si="160"/>
        <v>0</v>
      </c>
      <c r="W148" s="49">
        <f t="shared" si="160"/>
        <v>0</v>
      </c>
      <c r="X148" s="49">
        <f t="shared" si="160"/>
        <v>0</v>
      </c>
      <c r="Y148" s="49">
        <f t="shared" si="160"/>
        <v>0</v>
      </c>
      <c r="Z148" s="49">
        <f t="shared" si="160"/>
        <v>0</v>
      </c>
      <c r="AA148" s="49">
        <f t="shared" si="160"/>
        <v>0</v>
      </c>
      <c r="AB148" s="49">
        <f t="shared" si="160"/>
        <v>0</v>
      </c>
      <c r="AC148" s="49">
        <f>AC137</f>
        <v>0</v>
      </c>
    </row>
    <row r="149" spans="7:29" x14ac:dyDescent="0.35">
      <c r="G149" s="4" t="s">
        <v>125</v>
      </c>
      <c r="H149" s="49">
        <f t="shared" si="159"/>
        <v>0</v>
      </c>
      <c r="I149" s="49">
        <f t="shared" si="159"/>
        <v>0</v>
      </c>
      <c r="J149" s="49">
        <f t="shared" si="159"/>
        <v>0</v>
      </c>
      <c r="K149" s="49">
        <f t="shared" si="159"/>
        <v>0</v>
      </c>
      <c r="L149" s="49">
        <f t="shared" si="159"/>
        <v>0</v>
      </c>
      <c r="M149" s="49">
        <f t="shared" si="159"/>
        <v>0</v>
      </c>
      <c r="N149" s="49">
        <f t="shared" si="159"/>
        <v>0</v>
      </c>
      <c r="O149" s="49">
        <f t="shared" si="159"/>
        <v>0</v>
      </c>
      <c r="P149" s="49">
        <f t="shared" si="159"/>
        <v>0</v>
      </c>
      <c r="Q149" s="49">
        <f t="shared" si="159"/>
        <v>0</v>
      </c>
      <c r="R149" s="49">
        <f>R138</f>
        <v>0</v>
      </c>
      <c r="S149" s="49">
        <f t="shared" si="160"/>
        <v>0</v>
      </c>
      <c r="T149" s="49">
        <f t="shared" si="160"/>
        <v>0</v>
      </c>
      <c r="U149" s="49">
        <f t="shared" si="160"/>
        <v>0</v>
      </c>
      <c r="V149" s="49">
        <f t="shared" si="160"/>
        <v>0</v>
      </c>
      <c r="W149" s="49">
        <f t="shared" si="160"/>
        <v>0</v>
      </c>
      <c r="X149" s="49">
        <f t="shared" si="160"/>
        <v>0</v>
      </c>
      <c r="Y149" s="49">
        <f t="shared" si="160"/>
        <v>0</v>
      </c>
      <c r="Z149" s="49">
        <f t="shared" si="160"/>
        <v>0</v>
      </c>
      <c r="AA149" s="49">
        <f t="shared" si="160"/>
        <v>0</v>
      </c>
      <c r="AB149" s="49">
        <f t="shared" si="160"/>
        <v>0</v>
      </c>
      <c r="AC149" s="49">
        <f>AC138</f>
        <v>0</v>
      </c>
    </row>
    <row r="150" spans="7:29" x14ac:dyDescent="0.35">
      <c r="G150" s="4" t="s">
        <v>53</v>
      </c>
      <c r="H150" s="49">
        <f t="shared" si="159"/>
        <v>0</v>
      </c>
      <c r="I150" s="49">
        <f t="shared" si="159"/>
        <v>0</v>
      </c>
      <c r="J150" s="49">
        <f t="shared" si="159"/>
        <v>0</v>
      </c>
      <c r="K150" s="49">
        <f t="shared" si="159"/>
        <v>0</v>
      </c>
      <c r="L150" s="49">
        <f t="shared" si="159"/>
        <v>0</v>
      </c>
      <c r="M150" s="49">
        <f t="shared" si="159"/>
        <v>0</v>
      </c>
      <c r="N150" s="49">
        <f t="shared" si="159"/>
        <v>0</v>
      </c>
      <c r="O150" s="49">
        <f t="shared" si="159"/>
        <v>0</v>
      </c>
      <c r="P150" s="49">
        <f t="shared" si="159"/>
        <v>0</v>
      </c>
      <c r="Q150" s="49">
        <f t="shared" si="159"/>
        <v>0</v>
      </c>
      <c r="R150" s="49">
        <f>R139</f>
        <v>0</v>
      </c>
      <c r="S150" s="49">
        <f t="shared" si="160"/>
        <v>0</v>
      </c>
      <c r="T150" s="49">
        <f t="shared" si="160"/>
        <v>0</v>
      </c>
      <c r="U150" s="49">
        <f t="shared" si="160"/>
        <v>0</v>
      </c>
      <c r="V150" s="49">
        <f t="shared" si="160"/>
        <v>0</v>
      </c>
      <c r="W150" s="49">
        <f t="shared" si="160"/>
        <v>0</v>
      </c>
      <c r="X150" s="49">
        <f t="shared" si="160"/>
        <v>0</v>
      </c>
      <c r="Y150" s="49">
        <f t="shared" si="160"/>
        <v>0</v>
      </c>
      <c r="Z150" s="49">
        <f t="shared" si="160"/>
        <v>0</v>
      </c>
      <c r="AA150" s="49">
        <f t="shared" si="160"/>
        <v>0</v>
      </c>
      <c r="AB150" s="49">
        <f t="shared" si="160"/>
        <v>0</v>
      </c>
      <c r="AC150" s="49">
        <f>AC139</f>
        <v>0</v>
      </c>
    </row>
    <row r="151" spans="7:29" x14ac:dyDescent="0.35">
      <c r="G151" s="4" t="s">
        <v>43</v>
      </c>
      <c r="H151" s="49">
        <f t="shared" si="159"/>
        <v>0</v>
      </c>
      <c r="I151" s="49">
        <f t="shared" si="159"/>
        <v>0</v>
      </c>
      <c r="J151" s="49">
        <f t="shared" si="159"/>
        <v>0</v>
      </c>
      <c r="K151" s="49">
        <f t="shared" si="159"/>
        <v>0</v>
      </c>
      <c r="L151" s="49">
        <f t="shared" si="159"/>
        <v>0</v>
      </c>
      <c r="M151" s="49">
        <f t="shared" si="159"/>
        <v>0</v>
      </c>
      <c r="N151" s="49">
        <f t="shared" si="159"/>
        <v>0</v>
      </c>
      <c r="O151" s="49">
        <f t="shared" si="159"/>
        <v>0</v>
      </c>
      <c r="P151" s="49">
        <f t="shared" si="159"/>
        <v>0</v>
      </c>
      <c r="Q151" s="49">
        <f t="shared" si="159"/>
        <v>0</v>
      </c>
      <c r="R151" s="49">
        <f>R140</f>
        <v>0</v>
      </c>
      <c r="S151" s="49">
        <f t="shared" si="160"/>
        <v>0</v>
      </c>
      <c r="T151" s="49">
        <f t="shared" si="160"/>
        <v>0</v>
      </c>
      <c r="U151" s="49">
        <f t="shared" si="160"/>
        <v>0</v>
      </c>
      <c r="V151" s="49">
        <f t="shared" si="160"/>
        <v>0</v>
      </c>
      <c r="W151" s="49">
        <f t="shared" si="160"/>
        <v>0</v>
      </c>
      <c r="X151" s="49">
        <f t="shared" si="160"/>
        <v>0</v>
      </c>
      <c r="Y151" s="49">
        <f t="shared" si="160"/>
        <v>0</v>
      </c>
      <c r="Z151" s="49">
        <f t="shared" si="160"/>
        <v>0</v>
      </c>
      <c r="AA151" s="49">
        <f t="shared" si="160"/>
        <v>0</v>
      </c>
      <c r="AB151" s="49">
        <f t="shared" si="160"/>
        <v>0</v>
      </c>
      <c r="AC151" s="49">
        <f>AC140</f>
        <v>0</v>
      </c>
    </row>
    <row r="152" spans="7:29" x14ac:dyDescent="0.35">
      <c r="G152" s="4" t="s">
        <v>176</v>
      </c>
      <c r="H152" s="49">
        <f>H142+H141</f>
        <v>0</v>
      </c>
      <c r="I152" s="49">
        <f t="shared" ref="I152:AC152" si="161">I142+I141</f>
        <v>0</v>
      </c>
      <c r="J152" s="49">
        <f t="shared" si="161"/>
        <v>0</v>
      </c>
      <c r="K152" s="49">
        <f t="shared" si="161"/>
        <v>0</v>
      </c>
      <c r="L152" s="49">
        <f t="shared" si="161"/>
        <v>0</v>
      </c>
      <c r="M152" s="49">
        <f t="shared" si="161"/>
        <v>0</v>
      </c>
      <c r="N152" s="49">
        <f t="shared" si="161"/>
        <v>0</v>
      </c>
      <c r="O152" s="49">
        <f t="shared" si="161"/>
        <v>0</v>
      </c>
      <c r="P152" s="49">
        <f t="shared" si="161"/>
        <v>0</v>
      </c>
      <c r="Q152" s="49">
        <f t="shared" si="161"/>
        <v>0</v>
      </c>
      <c r="R152" s="49">
        <f t="shared" si="161"/>
        <v>0</v>
      </c>
      <c r="S152" s="49">
        <f t="shared" si="161"/>
        <v>0</v>
      </c>
      <c r="T152" s="49">
        <f t="shared" si="161"/>
        <v>0</v>
      </c>
      <c r="U152" s="49">
        <f t="shared" si="161"/>
        <v>0</v>
      </c>
      <c r="V152" s="49">
        <f t="shared" si="161"/>
        <v>0</v>
      </c>
      <c r="W152" s="49">
        <f t="shared" si="161"/>
        <v>0</v>
      </c>
      <c r="X152" s="49">
        <f t="shared" si="161"/>
        <v>0</v>
      </c>
      <c r="Y152" s="49">
        <f t="shared" si="161"/>
        <v>0</v>
      </c>
      <c r="Z152" s="49">
        <f t="shared" si="161"/>
        <v>0</v>
      </c>
      <c r="AA152" s="49">
        <f t="shared" si="161"/>
        <v>0</v>
      </c>
      <c r="AB152" s="49">
        <f t="shared" si="161"/>
        <v>0</v>
      </c>
      <c r="AC152" s="49">
        <f t="shared" si="161"/>
        <v>0</v>
      </c>
    </row>
    <row r="153" spans="7:29" x14ac:dyDescent="0.35">
      <c r="G153" s="33" t="s">
        <v>28</v>
      </c>
      <c r="H153" s="49">
        <f>SUM(H146:H152)</f>
        <v>0</v>
      </c>
      <c r="I153" s="49">
        <f t="shared" ref="I153:AC153" si="162">SUM(I146:I152)</f>
        <v>0</v>
      </c>
      <c r="J153" s="49">
        <f t="shared" si="162"/>
        <v>0</v>
      </c>
      <c r="K153" s="49">
        <f t="shared" si="162"/>
        <v>0</v>
      </c>
      <c r="L153" s="49">
        <f t="shared" si="162"/>
        <v>0</v>
      </c>
      <c r="M153" s="49">
        <f t="shared" si="162"/>
        <v>0</v>
      </c>
      <c r="N153" s="49">
        <f t="shared" si="162"/>
        <v>0</v>
      </c>
      <c r="O153" s="49">
        <f t="shared" si="162"/>
        <v>0</v>
      </c>
      <c r="P153" s="49">
        <f t="shared" si="162"/>
        <v>0</v>
      </c>
      <c r="Q153" s="49">
        <f t="shared" si="162"/>
        <v>0</v>
      </c>
      <c r="R153" s="49">
        <f t="shared" si="162"/>
        <v>0</v>
      </c>
      <c r="S153" s="49">
        <f t="shared" si="162"/>
        <v>0</v>
      </c>
      <c r="T153" s="49">
        <f t="shared" si="162"/>
        <v>0</v>
      </c>
      <c r="U153" s="49">
        <f t="shared" si="162"/>
        <v>0</v>
      </c>
      <c r="V153" s="49">
        <f t="shared" si="162"/>
        <v>0</v>
      </c>
      <c r="W153" s="49">
        <f t="shared" si="162"/>
        <v>0</v>
      </c>
      <c r="X153" s="49">
        <f t="shared" si="162"/>
        <v>0</v>
      </c>
      <c r="Y153" s="49">
        <f t="shared" si="162"/>
        <v>0</v>
      </c>
      <c r="Z153" s="49">
        <f t="shared" si="162"/>
        <v>0</v>
      </c>
      <c r="AA153" s="49">
        <f t="shared" si="162"/>
        <v>0</v>
      </c>
      <c r="AB153" s="49">
        <f t="shared" si="162"/>
        <v>0</v>
      </c>
      <c r="AC153" s="49">
        <f t="shared" si="162"/>
        <v>0</v>
      </c>
    </row>
    <row r="155" spans="7:29" x14ac:dyDescent="0.35">
      <c r="G155" s="112" t="s">
        <v>169</v>
      </c>
      <c r="H155" s="112"/>
      <c r="I155" s="112"/>
      <c r="J155" s="112"/>
      <c r="K155" s="112"/>
      <c r="L155" s="112"/>
      <c r="M155" s="112"/>
      <c r="N155" s="112"/>
      <c r="O155" s="112"/>
      <c r="P155" s="112"/>
      <c r="Q155" s="112"/>
      <c r="R155" s="112"/>
      <c r="S155" s="112"/>
      <c r="T155" s="112"/>
      <c r="U155" s="112"/>
      <c r="V155" s="112"/>
      <c r="W155" s="112"/>
      <c r="X155" s="112"/>
      <c r="Y155" s="112"/>
      <c r="Z155" s="112"/>
      <c r="AA155" s="112"/>
      <c r="AB155" s="112"/>
      <c r="AC155" s="69"/>
    </row>
    <row r="156" spans="7:29" x14ac:dyDescent="0.35">
      <c r="G156" s="4" t="s">
        <v>48</v>
      </c>
      <c r="H156" s="57">
        <f t="shared" ref="H156:Q163" si="163">H146/H$207</f>
        <v>0</v>
      </c>
      <c r="I156" s="57">
        <f t="shared" si="163"/>
        <v>0</v>
      </c>
      <c r="J156" s="57">
        <f t="shared" si="163"/>
        <v>0</v>
      </c>
      <c r="K156" s="57">
        <f t="shared" si="163"/>
        <v>0</v>
      </c>
      <c r="L156" s="57">
        <f t="shared" si="163"/>
        <v>0</v>
      </c>
      <c r="M156" s="57">
        <f t="shared" si="163"/>
        <v>0</v>
      </c>
      <c r="N156" s="57">
        <f t="shared" si="163"/>
        <v>0</v>
      </c>
      <c r="O156" s="57">
        <f t="shared" si="163"/>
        <v>0</v>
      </c>
      <c r="P156" s="57">
        <f t="shared" si="163"/>
        <v>0</v>
      </c>
      <c r="Q156" s="57">
        <f t="shared" si="163"/>
        <v>0</v>
      </c>
      <c r="R156" s="57">
        <f>R$146/R$207</f>
        <v>0</v>
      </c>
      <c r="S156" s="57">
        <f t="shared" ref="S156:AC156" si="164">S$146/S$207</f>
        <v>0</v>
      </c>
      <c r="T156" s="57">
        <f t="shared" si="164"/>
        <v>0</v>
      </c>
      <c r="U156" s="57">
        <f t="shared" si="164"/>
        <v>0</v>
      </c>
      <c r="V156" s="57">
        <f t="shared" si="164"/>
        <v>0</v>
      </c>
      <c r="W156" s="57">
        <f t="shared" si="164"/>
        <v>0</v>
      </c>
      <c r="X156" s="57">
        <f t="shared" si="164"/>
        <v>0</v>
      </c>
      <c r="Y156" s="57">
        <f t="shared" si="164"/>
        <v>0</v>
      </c>
      <c r="Z156" s="57">
        <f t="shared" si="164"/>
        <v>0</v>
      </c>
      <c r="AA156" s="57">
        <f t="shared" si="164"/>
        <v>0</v>
      </c>
      <c r="AB156" s="57">
        <f t="shared" si="164"/>
        <v>0</v>
      </c>
      <c r="AC156" s="57">
        <f t="shared" si="164"/>
        <v>0</v>
      </c>
    </row>
    <row r="157" spans="7:29" x14ac:dyDescent="0.35">
      <c r="G157" s="4" t="s">
        <v>175</v>
      </c>
      <c r="H157" s="57">
        <f t="shared" si="163"/>
        <v>0</v>
      </c>
      <c r="I157" s="57">
        <f t="shared" si="163"/>
        <v>0</v>
      </c>
      <c r="J157" s="57">
        <f t="shared" si="163"/>
        <v>0</v>
      </c>
      <c r="K157" s="57">
        <f t="shared" si="163"/>
        <v>0</v>
      </c>
      <c r="L157" s="57">
        <f t="shared" si="163"/>
        <v>0</v>
      </c>
      <c r="M157" s="57">
        <f t="shared" si="163"/>
        <v>0</v>
      </c>
      <c r="N157" s="57">
        <f t="shared" si="163"/>
        <v>0</v>
      </c>
      <c r="O157" s="57">
        <f t="shared" si="163"/>
        <v>0</v>
      </c>
      <c r="P157" s="57">
        <f t="shared" si="163"/>
        <v>0</v>
      </c>
      <c r="Q157" s="57">
        <f t="shared" si="163"/>
        <v>0</v>
      </c>
      <c r="R157" s="57">
        <f>R$147/R$207</f>
        <v>0</v>
      </c>
      <c r="S157" s="57">
        <f t="shared" ref="S157:AB157" si="165">S$147/S$207</f>
        <v>0</v>
      </c>
      <c r="T157" s="57">
        <f t="shared" si="165"/>
        <v>0</v>
      </c>
      <c r="U157" s="57">
        <f t="shared" si="165"/>
        <v>0</v>
      </c>
      <c r="V157" s="57">
        <f t="shared" si="165"/>
        <v>0</v>
      </c>
      <c r="W157" s="57">
        <f t="shared" si="165"/>
        <v>0</v>
      </c>
      <c r="X157" s="57">
        <f t="shared" si="165"/>
        <v>0</v>
      </c>
      <c r="Y157" s="57">
        <f t="shared" si="165"/>
        <v>0</v>
      </c>
      <c r="Z157" s="57">
        <f t="shared" si="165"/>
        <v>0</v>
      </c>
      <c r="AA157" s="57">
        <f t="shared" si="165"/>
        <v>0</v>
      </c>
      <c r="AB157" s="57">
        <f t="shared" si="165"/>
        <v>0</v>
      </c>
      <c r="AC157" s="57">
        <f>AC$147/AC$207</f>
        <v>0</v>
      </c>
    </row>
    <row r="158" spans="7:29" x14ac:dyDescent="0.35">
      <c r="G158" s="4" t="s">
        <v>46</v>
      </c>
      <c r="H158" s="57">
        <f t="shared" si="163"/>
        <v>0</v>
      </c>
      <c r="I158" s="57">
        <f t="shared" si="163"/>
        <v>0</v>
      </c>
      <c r="J158" s="57">
        <f t="shared" si="163"/>
        <v>0</v>
      </c>
      <c r="K158" s="57">
        <f t="shared" si="163"/>
        <v>0</v>
      </c>
      <c r="L158" s="57">
        <f t="shared" si="163"/>
        <v>0</v>
      </c>
      <c r="M158" s="57">
        <f t="shared" si="163"/>
        <v>0</v>
      </c>
      <c r="N158" s="57">
        <f t="shared" si="163"/>
        <v>0</v>
      </c>
      <c r="O158" s="57">
        <f t="shared" si="163"/>
        <v>0</v>
      </c>
      <c r="P158" s="57">
        <f t="shared" si="163"/>
        <v>0</v>
      </c>
      <c r="Q158" s="57">
        <f t="shared" si="163"/>
        <v>0</v>
      </c>
      <c r="R158" s="57">
        <f>R$148/R$207</f>
        <v>0</v>
      </c>
      <c r="S158" s="57">
        <f t="shared" ref="S158:AC158" si="166">S$148/S$207</f>
        <v>0</v>
      </c>
      <c r="T158" s="57">
        <f t="shared" si="166"/>
        <v>0</v>
      </c>
      <c r="U158" s="57">
        <f t="shared" si="166"/>
        <v>0</v>
      </c>
      <c r="V158" s="57">
        <f t="shared" si="166"/>
        <v>0</v>
      </c>
      <c r="W158" s="57">
        <f t="shared" si="166"/>
        <v>0</v>
      </c>
      <c r="X158" s="57">
        <f t="shared" si="166"/>
        <v>0</v>
      </c>
      <c r="Y158" s="57">
        <f t="shared" si="166"/>
        <v>0</v>
      </c>
      <c r="Z158" s="57">
        <f t="shared" si="166"/>
        <v>0</v>
      </c>
      <c r="AA158" s="57">
        <f t="shared" si="166"/>
        <v>0</v>
      </c>
      <c r="AB158" s="57">
        <f t="shared" si="166"/>
        <v>0</v>
      </c>
      <c r="AC158" s="57">
        <f t="shared" si="166"/>
        <v>0</v>
      </c>
    </row>
    <row r="159" spans="7:29" x14ac:dyDescent="0.35">
      <c r="G159" s="4" t="s">
        <v>125</v>
      </c>
      <c r="H159" s="57">
        <f t="shared" si="163"/>
        <v>0</v>
      </c>
      <c r="I159" s="57">
        <f t="shared" si="163"/>
        <v>0</v>
      </c>
      <c r="J159" s="57">
        <f t="shared" si="163"/>
        <v>0</v>
      </c>
      <c r="K159" s="57">
        <f t="shared" si="163"/>
        <v>0</v>
      </c>
      <c r="L159" s="57">
        <f t="shared" si="163"/>
        <v>0</v>
      </c>
      <c r="M159" s="57">
        <f t="shared" si="163"/>
        <v>0</v>
      </c>
      <c r="N159" s="57">
        <f t="shared" si="163"/>
        <v>0</v>
      </c>
      <c r="O159" s="57">
        <f t="shared" si="163"/>
        <v>0</v>
      </c>
      <c r="P159" s="57">
        <f t="shared" si="163"/>
        <v>0</v>
      </c>
      <c r="Q159" s="57">
        <f t="shared" si="163"/>
        <v>0</v>
      </c>
      <c r="R159" s="57">
        <f>R$149/R$207</f>
        <v>0</v>
      </c>
      <c r="S159" s="57">
        <f t="shared" ref="S159:AC159" si="167">S$149/S$207</f>
        <v>0</v>
      </c>
      <c r="T159" s="57">
        <f t="shared" si="167"/>
        <v>0</v>
      </c>
      <c r="U159" s="57">
        <f t="shared" si="167"/>
        <v>0</v>
      </c>
      <c r="V159" s="57">
        <f t="shared" si="167"/>
        <v>0</v>
      </c>
      <c r="W159" s="57">
        <f t="shared" si="167"/>
        <v>0</v>
      </c>
      <c r="X159" s="57">
        <f t="shared" si="167"/>
        <v>0</v>
      </c>
      <c r="Y159" s="57">
        <f t="shared" si="167"/>
        <v>0</v>
      </c>
      <c r="Z159" s="57">
        <f t="shared" si="167"/>
        <v>0</v>
      </c>
      <c r="AA159" s="57">
        <f t="shared" si="167"/>
        <v>0</v>
      </c>
      <c r="AB159" s="57">
        <f t="shared" si="167"/>
        <v>0</v>
      </c>
      <c r="AC159" s="57">
        <f t="shared" si="167"/>
        <v>0</v>
      </c>
    </row>
    <row r="160" spans="7:29" x14ac:dyDescent="0.35">
      <c r="G160" s="4" t="s">
        <v>53</v>
      </c>
      <c r="H160" s="57">
        <f t="shared" si="163"/>
        <v>0</v>
      </c>
      <c r="I160" s="57">
        <f t="shared" si="163"/>
        <v>0</v>
      </c>
      <c r="J160" s="57">
        <f t="shared" si="163"/>
        <v>0</v>
      </c>
      <c r="K160" s="57">
        <f t="shared" si="163"/>
        <v>0</v>
      </c>
      <c r="L160" s="57">
        <f t="shared" si="163"/>
        <v>0</v>
      </c>
      <c r="M160" s="57">
        <f t="shared" si="163"/>
        <v>0</v>
      </c>
      <c r="N160" s="57">
        <f t="shared" si="163"/>
        <v>0</v>
      </c>
      <c r="O160" s="57">
        <f t="shared" si="163"/>
        <v>0</v>
      </c>
      <c r="P160" s="57">
        <f t="shared" si="163"/>
        <v>0</v>
      </c>
      <c r="Q160" s="57">
        <f t="shared" si="163"/>
        <v>0</v>
      </c>
      <c r="R160" s="57">
        <f>R$150/R$207</f>
        <v>0</v>
      </c>
      <c r="S160" s="57">
        <f t="shared" ref="S160:AC160" si="168">S$150/S$207</f>
        <v>0</v>
      </c>
      <c r="T160" s="57">
        <f t="shared" si="168"/>
        <v>0</v>
      </c>
      <c r="U160" s="57">
        <f t="shared" si="168"/>
        <v>0</v>
      </c>
      <c r="V160" s="57">
        <f t="shared" si="168"/>
        <v>0</v>
      </c>
      <c r="W160" s="57">
        <f t="shared" si="168"/>
        <v>0</v>
      </c>
      <c r="X160" s="57">
        <f t="shared" si="168"/>
        <v>0</v>
      </c>
      <c r="Y160" s="57">
        <f t="shared" si="168"/>
        <v>0</v>
      </c>
      <c r="Z160" s="57">
        <f t="shared" si="168"/>
        <v>0</v>
      </c>
      <c r="AA160" s="57">
        <f t="shared" si="168"/>
        <v>0</v>
      </c>
      <c r="AB160" s="57">
        <f t="shared" si="168"/>
        <v>0</v>
      </c>
      <c r="AC160" s="57">
        <f t="shared" si="168"/>
        <v>0</v>
      </c>
    </row>
    <row r="161" spans="7:29" x14ac:dyDescent="0.35">
      <c r="G161" s="4" t="s">
        <v>43</v>
      </c>
      <c r="H161" s="57">
        <f t="shared" si="163"/>
        <v>0</v>
      </c>
      <c r="I161" s="57">
        <f t="shared" si="163"/>
        <v>0</v>
      </c>
      <c r="J161" s="57">
        <f t="shared" si="163"/>
        <v>0</v>
      </c>
      <c r="K161" s="57">
        <f t="shared" si="163"/>
        <v>0</v>
      </c>
      <c r="L161" s="57">
        <f t="shared" si="163"/>
        <v>0</v>
      </c>
      <c r="M161" s="57">
        <f t="shared" si="163"/>
        <v>0</v>
      </c>
      <c r="N161" s="57">
        <f t="shared" si="163"/>
        <v>0</v>
      </c>
      <c r="O161" s="57">
        <f t="shared" si="163"/>
        <v>0</v>
      </c>
      <c r="P161" s="57">
        <f t="shared" si="163"/>
        <v>0</v>
      </c>
      <c r="Q161" s="57">
        <f t="shared" si="163"/>
        <v>0</v>
      </c>
      <c r="R161" s="57">
        <f>R$151/R$207</f>
        <v>0</v>
      </c>
      <c r="S161" s="57">
        <f t="shared" ref="S161:AC161" si="169">S$151/S$207</f>
        <v>0</v>
      </c>
      <c r="T161" s="57">
        <f t="shared" si="169"/>
        <v>0</v>
      </c>
      <c r="U161" s="57">
        <f t="shared" si="169"/>
        <v>0</v>
      </c>
      <c r="V161" s="57">
        <f t="shared" si="169"/>
        <v>0</v>
      </c>
      <c r="W161" s="57">
        <f t="shared" si="169"/>
        <v>0</v>
      </c>
      <c r="X161" s="57">
        <f t="shared" si="169"/>
        <v>0</v>
      </c>
      <c r="Y161" s="57">
        <f t="shared" si="169"/>
        <v>0</v>
      </c>
      <c r="Z161" s="57">
        <f t="shared" si="169"/>
        <v>0</v>
      </c>
      <c r="AA161" s="57">
        <f t="shared" si="169"/>
        <v>0</v>
      </c>
      <c r="AB161" s="57">
        <f t="shared" si="169"/>
        <v>0</v>
      </c>
      <c r="AC161" s="57">
        <f t="shared" si="169"/>
        <v>0</v>
      </c>
    </row>
    <row r="162" spans="7:29" x14ac:dyDescent="0.35">
      <c r="G162" s="4" t="s">
        <v>176</v>
      </c>
      <c r="H162" s="57">
        <f t="shared" si="163"/>
        <v>0</v>
      </c>
      <c r="I162" s="57">
        <f t="shared" si="163"/>
        <v>0</v>
      </c>
      <c r="J162" s="57">
        <f t="shared" si="163"/>
        <v>0</v>
      </c>
      <c r="K162" s="57">
        <f t="shared" si="163"/>
        <v>0</v>
      </c>
      <c r="L162" s="57">
        <f t="shared" si="163"/>
        <v>0</v>
      </c>
      <c r="M162" s="57">
        <f t="shared" si="163"/>
        <v>0</v>
      </c>
      <c r="N162" s="57">
        <f t="shared" si="163"/>
        <v>0</v>
      </c>
      <c r="O162" s="57">
        <f t="shared" si="163"/>
        <v>0</v>
      </c>
      <c r="P162" s="57">
        <f t="shared" si="163"/>
        <v>0</v>
      </c>
      <c r="Q162" s="57">
        <f t="shared" si="163"/>
        <v>0</v>
      </c>
      <c r="R162" s="57">
        <f>R$152/R$207</f>
        <v>0</v>
      </c>
      <c r="S162" s="57">
        <f t="shared" ref="S162:AC162" si="170">S$152/S$207</f>
        <v>0</v>
      </c>
      <c r="T162" s="57">
        <f t="shared" si="170"/>
        <v>0</v>
      </c>
      <c r="U162" s="57">
        <f t="shared" si="170"/>
        <v>0</v>
      </c>
      <c r="V162" s="57">
        <f t="shared" si="170"/>
        <v>0</v>
      </c>
      <c r="W162" s="57">
        <f t="shared" si="170"/>
        <v>0</v>
      </c>
      <c r="X162" s="57">
        <f t="shared" si="170"/>
        <v>0</v>
      </c>
      <c r="Y162" s="57">
        <f t="shared" si="170"/>
        <v>0</v>
      </c>
      <c r="Z162" s="57">
        <f t="shared" si="170"/>
        <v>0</v>
      </c>
      <c r="AA162" s="57">
        <f t="shared" si="170"/>
        <v>0</v>
      </c>
      <c r="AB162" s="57">
        <f t="shared" si="170"/>
        <v>0</v>
      </c>
      <c r="AC162" s="57">
        <f t="shared" si="170"/>
        <v>0</v>
      </c>
    </row>
    <row r="163" spans="7:29" x14ac:dyDescent="0.35">
      <c r="G163" s="33" t="s">
        <v>28</v>
      </c>
      <c r="H163" s="57">
        <f t="shared" si="163"/>
        <v>0</v>
      </c>
      <c r="I163" s="57">
        <f t="shared" si="163"/>
        <v>0</v>
      </c>
      <c r="J163" s="57">
        <f t="shared" si="163"/>
        <v>0</v>
      </c>
      <c r="K163" s="57">
        <f t="shared" si="163"/>
        <v>0</v>
      </c>
      <c r="L163" s="57">
        <f t="shared" si="163"/>
        <v>0</v>
      </c>
      <c r="M163" s="57">
        <f t="shared" si="163"/>
        <v>0</v>
      </c>
      <c r="N163" s="57">
        <f t="shared" si="163"/>
        <v>0</v>
      </c>
      <c r="O163" s="57">
        <f t="shared" si="163"/>
        <v>0</v>
      </c>
      <c r="P163" s="57">
        <f t="shared" si="163"/>
        <v>0</v>
      </c>
      <c r="Q163" s="57">
        <f t="shared" si="163"/>
        <v>0</v>
      </c>
      <c r="R163" s="57">
        <f>R$153/R$207</f>
        <v>0</v>
      </c>
      <c r="S163" s="57">
        <f t="shared" ref="S163:AC163" si="171">S$153/S$207</f>
        <v>0</v>
      </c>
      <c r="T163" s="57">
        <f t="shared" si="171"/>
        <v>0</v>
      </c>
      <c r="U163" s="57">
        <f t="shared" si="171"/>
        <v>0</v>
      </c>
      <c r="V163" s="57">
        <f t="shared" si="171"/>
        <v>0</v>
      </c>
      <c r="W163" s="57">
        <f t="shared" si="171"/>
        <v>0</v>
      </c>
      <c r="X163" s="57">
        <f t="shared" si="171"/>
        <v>0</v>
      </c>
      <c r="Y163" s="57">
        <f t="shared" si="171"/>
        <v>0</v>
      </c>
      <c r="Z163" s="57">
        <f t="shared" si="171"/>
        <v>0</v>
      </c>
      <c r="AA163" s="57">
        <f t="shared" si="171"/>
        <v>0</v>
      </c>
      <c r="AB163" s="57">
        <f t="shared" si="171"/>
        <v>0</v>
      </c>
      <c r="AC163" s="57">
        <f t="shared" si="171"/>
        <v>0</v>
      </c>
    </row>
    <row r="165" spans="7:29" x14ac:dyDescent="0.35">
      <c r="G165" s="112" t="s">
        <v>170</v>
      </c>
      <c r="H165" s="112"/>
      <c r="I165" s="112"/>
      <c r="J165" s="112"/>
      <c r="K165" s="112"/>
      <c r="L165" s="112"/>
      <c r="M165" s="112"/>
      <c r="N165" s="112"/>
      <c r="O165" s="112"/>
      <c r="P165" s="112"/>
      <c r="Q165" s="112"/>
      <c r="R165" s="112"/>
      <c r="S165" s="112"/>
      <c r="T165" s="112"/>
      <c r="U165" s="112"/>
      <c r="V165" s="112"/>
      <c r="W165" s="112"/>
      <c r="X165" s="112"/>
      <c r="Y165" s="112"/>
      <c r="Z165" s="112"/>
      <c r="AA165" s="112"/>
      <c r="AB165" s="112"/>
      <c r="AC165" s="69"/>
    </row>
    <row r="166" spans="7:29" x14ac:dyDescent="0.35">
      <c r="G166" s="4" t="s">
        <v>48</v>
      </c>
      <c r="H166" s="57">
        <f t="shared" ref="H166:AC166" si="172">H$146/H$211</f>
        <v>0</v>
      </c>
      <c r="I166" s="57">
        <f t="shared" si="172"/>
        <v>0</v>
      </c>
      <c r="J166" s="57">
        <f t="shared" si="172"/>
        <v>0</v>
      </c>
      <c r="K166" s="57">
        <f t="shared" si="172"/>
        <v>0</v>
      </c>
      <c r="L166" s="57">
        <f t="shared" si="172"/>
        <v>0</v>
      </c>
      <c r="M166" s="57">
        <f t="shared" si="172"/>
        <v>0</v>
      </c>
      <c r="N166" s="57">
        <f t="shared" si="172"/>
        <v>0</v>
      </c>
      <c r="O166" s="57">
        <f t="shared" si="172"/>
        <v>0</v>
      </c>
      <c r="P166" s="57">
        <f t="shared" si="172"/>
        <v>0</v>
      </c>
      <c r="Q166" s="57">
        <f t="shared" si="172"/>
        <v>0</v>
      </c>
      <c r="R166" s="57">
        <f t="shared" si="172"/>
        <v>0</v>
      </c>
      <c r="S166" s="57">
        <f t="shared" si="172"/>
        <v>0</v>
      </c>
      <c r="T166" s="57">
        <f t="shared" si="172"/>
        <v>0</v>
      </c>
      <c r="U166" s="57">
        <f t="shared" si="172"/>
        <v>0</v>
      </c>
      <c r="V166" s="57">
        <f t="shared" si="172"/>
        <v>0</v>
      </c>
      <c r="W166" s="57">
        <f t="shared" si="172"/>
        <v>0</v>
      </c>
      <c r="X166" s="57">
        <f t="shared" si="172"/>
        <v>0</v>
      </c>
      <c r="Y166" s="57">
        <f t="shared" si="172"/>
        <v>0</v>
      </c>
      <c r="Z166" s="57">
        <f t="shared" si="172"/>
        <v>0</v>
      </c>
      <c r="AA166" s="57">
        <f t="shared" si="172"/>
        <v>0</v>
      </c>
      <c r="AB166" s="57">
        <f t="shared" si="172"/>
        <v>0</v>
      </c>
      <c r="AC166" s="57" t="e">
        <f t="shared" si="172"/>
        <v>#N/A</v>
      </c>
    </row>
    <row r="167" spans="7:29" x14ac:dyDescent="0.35">
      <c r="G167" s="4" t="s">
        <v>175</v>
      </c>
      <c r="H167" s="57">
        <f t="shared" ref="H167:AC167" si="173">H$147/H$211</f>
        <v>0</v>
      </c>
      <c r="I167" s="57">
        <f t="shared" si="173"/>
        <v>0</v>
      </c>
      <c r="J167" s="57">
        <f t="shared" si="173"/>
        <v>0</v>
      </c>
      <c r="K167" s="57">
        <f t="shared" si="173"/>
        <v>0</v>
      </c>
      <c r="L167" s="57">
        <f t="shared" si="173"/>
        <v>0</v>
      </c>
      <c r="M167" s="57">
        <f t="shared" si="173"/>
        <v>0</v>
      </c>
      <c r="N167" s="57">
        <f t="shared" si="173"/>
        <v>0</v>
      </c>
      <c r="O167" s="57">
        <f t="shared" si="173"/>
        <v>0</v>
      </c>
      <c r="P167" s="57">
        <f t="shared" si="173"/>
        <v>0</v>
      </c>
      <c r="Q167" s="57">
        <f t="shared" si="173"/>
        <v>0</v>
      </c>
      <c r="R167" s="57">
        <f t="shared" si="173"/>
        <v>0</v>
      </c>
      <c r="S167" s="57">
        <f t="shared" si="173"/>
        <v>0</v>
      </c>
      <c r="T167" s="57">
        <f t="shared" si="173"/>
        <v>0</v>
      </c>
      <c r="U167" s="57">
        <f t="shared" si="173"/>
        <v>0</v>
      </c>
      <c r="V167" s="57">
        <f t="shared" si="173"/>
        <v>0</v>
      </c>
      <c r="W167" s="57">
        <f t="shared" si="173"/>
        <v>0</v>
      </c>
      <c r="X167" s="57">
        <f t="shared" si="173"/>
        <v>0</v>
      </c>
      <c r="Y167" s="57">
        <f t="shared" si="173"/>
        <v>0</v>
      </c>
      <c r="Z167" s="57">
        <f t="shared" si="173"/>
        <v>0</v>
      </c>
      <c r="AA167" s="57">
        <f t="shared" si="173"/>
        <v>0</v>
      </c>
      <c r="AB167" s="57">
        <f t="shared" si="173"/>
        <v>0</v>
      </c>
      <c r="AC167" s="57" t="e">
        <f t="shared" si="173"/>
        <v>#N/A</v>
      </c>
    </row>
    <row r="168" spans="7:29" x14ac:dyDescent="0.35">
      <c r="G168" s="4" t="s">
        <v>46</v>
      </c>
      <c r="H168" s="57">
        <f t="shared" ref="H168:AC168" si="174">H$148/H$211</f>
        <v>0</v>
      </c>
      <c r="I168" s="57">
        <f t="shared" si="174"/>
        <v>0</v>
      </c>
      <c r="J168" s="57">
        <f t="shared" si="174"/>
        <v>0</v>
      </c>
      <c r="K168" s="57">
        <f t="shared" si="174"/>
        <v>0</v>
      </c>
      <c r="L168" s="57">
        <f t="shared" si="174"/>
        <v>0</v>
      </c>
      <c r="M168" s="57">
        <f t="shared" si="174"/>
        <v>0</v>
      </c>
      <c r="N168" s="57">
        <f t="shared" si="174"/>
        <v>0</v>
      </c>
      <c r="O168" s="57">
        <f t="shared" si="174"/>
        <v>0</v>
      </c>
      <c r="P168" s="57">
        <f t="shared" si="174"/>
        <v>0</v>
      </c>
      <c r="Q168" s="57">
        <f t="shared" si="174"/>
        <v>0</v>
      </c>
      <c r="R168" s="57">
        <f t="shared" si="174"/>
        <v>0</v>
      </c>
      <c r="S168" s="57">
        <f t="shared" si="174"/>
        <v>0</v>
      </c>
      <c r="T168" s="57">
        <f t="shared" si="174"/>
        <v>0</v>
      </c>
      <c r="U168" s="57">
        <f t="shared" si="174"/>
        <v>0</v>
      </c>
      <c r="V168" s="57">
        <f t="shared" si="174"/>
        <v>0</v>
      </c>
      <c r="W168" s="57">
        <f t="shared" si="174"/>
        <v>0</v>
      </c>
      <c r="X168" s="57">
        <f t="shared" si="174"/>
        <v>0</v>
      </c>
      <c r="Y168" s="57">
        <f t="shared" si="174"/>
        <v>0</v>
      </c>
      <c r="Z168" s="57">
        <f t="shared" si="174"/>
        <v>0</v>
      </c>
      <c r="AA168" s="57">
        <f t="shared" si="174"/>
        <v>0</v>
      </c>
      <c r="AB168" s="57">
        <f t="shared" si="174"/>
        <v>0</v>
      </c>
      <c r="AC168" s="57" t="e">
        <f t="shared" si="174"/>
        <v>#N/A</v>
      </c>
    </row>
    <row r="169" spans="7:29" x14ac:dyDescent="0.35">
      <c r="G169" s="4" t="s">
        <v>125</v>
      </c>
      <c r="H169" s="57">
        <f t="shared" ref="H169:AC169" si="175">H$149/H$211</f>
        <v>0</v>
      </c>
      <c r="I169" s="57">
        <f t="shared" si="175"/>
        <v>0</v>
      </c>
      <c r="J169" s="57">
        <f t="shared" si="175"/>
        <v>0</v>
      </c>
      <c r="K169" s="57">
        <f t="shared" si="175"/>
        <v>0</v>
      </c>
      <c r="L169" s="57">
        <f t="shared" si="175"/>
        <v>0</v>
      </c>
      <c r="M169" s="57">
        <f t="shared" si="175"/>
        <v>0</v>
      </c>
      <c r="N169" s="57">
        <f t="shared" si="175"/>
        <v>0</v>
      </c>
      <c r="O169" s="57">
        <f t="shared" si="175"/>
        <v>0</v>
      </c>
      <c r="P169" s="57">
        <f t="shared" si="175"/>
        <v>0</v>
      </c>
      <c r="Q169" s="57">
        <f t="shared" si="175"/>
        <v>0</v>
      </c>
      <c r="R169" s="57">
        <f t="shared" si="175"/>
        <v>0</v>
      </c>
      <c r="S169" s="57">
        <f t="shared" si="175"/>
        <v>0</v>
      </c>
      <c r="T169" s="57">
        <f t="shared" si="175"/>
        <v>0</v>
      </c>
      <c r="U169" s="57">
        <f t="shared" si="175"/>
        <v>0</v>
      </c>
      <c r="V169" s="57">
        <f t="shared" si="175"/>
        <v>0</v>
      </c>
      <c r="W169" s="57">
        <f t="shared" si="175"/>
        <v>0</v>
      </c>
      <c r="X169" s="57">
        <f t="shared" si="175"/>
        <v>0</v>
      </c>
      <c r="Y169" s="57">
        <f t="shared" si="175"/>
        <v>0</v>
      </c>
      <c r="Z169" s="57">
        <f t="shared" si="175"/>
        <v>0</v>
      </c>
      <c r="AA169" s="57">
        <f t="shared" si="175"/>
        <v>0</v>
      </c>
      <c r="AB169" s="57">
        <f t="shared" si="175"/>
        <v>0</v>
      </c>
      <c r="AC169" s="57" t="e">
        <f t="shared" si="175"/>
        <v>#N/A</v>
      </c>
    </row>
    <row r="170" spans="7:29" x14ac:dyDescent="0.35">
      <c r="G170" s="4" t="s">
        <v>53</v>
      </c>
      <c r="H170" s="57">
        <f t="shared" ref="H170:AC170" si="176">H$150/H$211</f>
        <v>0</v>
      </c>
      <c r="I170" s="57">
        <f t="shared" si="176"/>
        <v>0</v>
      </c>
      <c r="J170" s="57">
        <f t="shared" si="176"/>
        <v>0</v>
      </c>
      <c r="K170" s="57">
        <f t="shared" si="176"/>
        <v>0</v>
      </c>
      <c r="L170" s="57">
        <f t="shared" si="176"/>
        <v>0</v>
      </c>
      <c r="M170" s="57">
        <f t="shared" si="176"/>
        <v>0</v>
      </c>
      <c r="N170" s="57">
        <f t="shared" si="176"/>
        <v>0</v>
      </c>
      <c r="O170" s="57">
        <f t="shared" si="176"/>
        <v>0</v>
      </c>
      <c r="P170" s="57">
        <f t="shared" si="176"/>
        <v>0</v>
      </c>
      <c r="Q170" s="57">
        <f t="shared" si="176"/>
        <v>0</v>
      </c>
      <c r="R170" s="57">
        <f t="shared" si="176"/>
        <v>0</v>
      </c>
      <c r="S170" s="57">
        <f t="shared" si="176"/>
        <v>0</v>
      </c>
      <c r="T170" s="57">
        <f t="shared" si="176"/>
        <v>0</v>
      </c>
      <c r="U170" s="57">
        <f t="shared" si="176"/>
        <v>0</v>
      </c>
      <c r="V170" s="57">
        <f t="shared" si="176"/>
        <v>0</v>
      </c>
      <c r="W170" s="57">
        <f t="shared" si="176"/>
        <v>0</v>
      </c>
      <c r="X170" s="57">
        <f t="shared" si="176"/>
        <v>0</v>
      </c>
      <c r="Y170" s="57">
        <f t="shared" si="176"/>
        <v>0</v>
      </c>
      <c r="Z170" s="57">
        <f t="shared" si="176"/>
        <v>0</v>
      </c>
      <c r="AA170" s="57">
        <f t="shared" si="176"/>
        <v>0</v>
      </c>
      <c r="AB170" s="57">
        <f t="shared" si="176"/>
        <v>0</v>
      </c>
      <c r="AC170" s="57" t="e">
        <f t="shared" si="176"/>
        <v>#N/A</v>
      </c>
    </row>
    <row r="171" spans="7:29" x14ac:dyDescent="0.35">
      <c r="G171" s="4" t="s">
        <v>43</v>
      </c>
      <c r="H171" s="57">
        <f t="shared" ref="H171:AC171" si="177">H$151/H$211</f>
        <v>0</v>
      </c>
      <c r="I171" s="57">
        <f t="shared" si="177"/>
        <v>0</v>
      </c>
      <c r="J171" s="57">
        <f t="shared" si="177"/>
        <v>0</v>
      </c>
      <c r="K171" s="57">
        <f t="shared" si="177"/>
        <v>0</v>
      </c>
      <c r="L171" s="57">
        <f t="shared" si="177"/>
        <v>0</v>
      </c>
      <c r="M171" s="57">
        <f t="shared" si="177"/>
        <v>0</v>
      </c>
      <c r="N171" s="57">
        <f t="shared" si="177"/>
        <v>0</v>
      </c>
      <c r="O171" s="57">
        <f t="shared" si="177"/>
        <v>0</v>
      </c>
      <c r="P171" s="57">
        <f t="shared" si="177"/>
        <v>0</v>
      </c>
      <c r="Q171" s="57">
        <f t="shared" si="177"/>
        <v>0</v>
      </c>
      <c r="R171" s="57">
        <f t="shared" si="177"/>
        <v>0</v>
      </c>
      <c r="S171" s="57">
        <f t="shared" si="177"/>
        <v>0</v>
      </c>
      <c r="T171" s="57">
        <f t="shared" si="177"/>
        <v>0</v>
      </c>
      <c r="U171" s="57">
        <f t="shared" si="177"/>
        <v>0</v>
      </c>
      <c r="V171" s="57">
        <f t="shared" si="177"/>
        <v>0</v>
      </c>
      <c r="W171" s="57">
        <f t="shared" si="177"/>
        <v>0</v>
      </c>
      <c r="X171" s="57">
        <f t="shared" si="177"/>
        <v>0</v>
      </c>
      <c r="Y171" s="57">
        <f t="shared" si="177"/>
        <v>0</v>
      </c>
      <c r="Z171" s="57">
        <f t="shared" si="177"/>
        <v>0</v>
      </c>
      <c r="AA171" s="57">
        <f t="shared" si="177"/>
        <v>0</v>
      </c>
      <c r="AB171" s="57">
        <f t="shared" si="177"/>
        <v>0</v>
      </c>
      <c r="AC171" s="57" t="e">
        <f t="shared" si="177"/>
        <v>#N/A</v>
      </c>
    </row>
    <row r="172" spans="7:29" x14ac:dyDescent="0.35">
      <c r="G172" s="4" t="s">
        <v>176</v>
      </c>
      <c r="H172" s="57">
        <f t="shared" ref="H172:AC172" si="178">H$152/H$211</f>
        <v>0</v>
      </c>
      <c r="I172" s="57">
        <f t="shared" si="178"/>
        <v>0</v>
      </c>
      <c r="J172" s="57">
        <f t="shared" si="178"/>
        <v>0</v>
      </c>
      <c r="K172" s="57">
        <f t="shared" si="178"/>
        <v>0</v>
      </c>
      <c r="L172" s="57">
        <f t="shared" si="178"/>
        <v>0</v>
      </c>
      <c r="M172" s="57">
        <f t="shared" si="178"/>
        <v>0</v>
      </c>
      <c r="N172" s="57">
        <f t="shared" si="178"/>
        <v>0</v>
      </c>
      <c r="O172" s="57">
        <f t="shared" si="178"/>
        <v>0</v>
      </c>
      <c r="P172" s="57">
        <f t="shared" si="178"/>
        <v>0</v>
      </c>
      <c r="Q172" s="57">
        <f t="shared" si="178"/>
        <v>0</v>
      </c>
      <c r="R172" s="57">
        <f t="shared" si="178"/>
        <v>0</v>
      </c>
      <c r="S172" s="57">
        <f t="shared" si="178"/>
        <v>0</v>
      </c>
      <c r="T172" s="57">
        <f t="shared" si="178"/>
        <v>0</v>
      </c>
      <c r="U172" s="57">
        <f t="shared" si="178"/>
        <v>0</v>
      </c>
      <c r="V172" s="57">
        <f t="shared" si="178"/>
        <v>0</v>
      </c>
      <c r="W172" s="57">
        <f t="shared" si="178"/>
        <v>0</v>
      </c>
      <c r="X172" s="57">
        <f t="shared" si="178"/>
        <v>0</v>
      </c>
      <c r="Y172" s="57">
        <f t="shared" si="178"/>
        <v>0</v>
      </c>
      <c r="Z172" s="57">
        <f t="shared" si="178"/>
        <v>0</v>
      </c>
      <c r="AA172" s="57">
        <f t="shared" si="178"/>
        <v>0</v>
      </c>
      <c r="AB172" s="57">
        <f t="shared" si="178"/>
        <v>0</v>
      </c>
      <c r="AC172" s="57" t="e">
        <f t="shared" si="178"/>
        <v>#N/A</v>
      </c>
    </row>
    <row r="173" spans="7:29" x14ac:dyDescent="0.35">
      <c r="G173" s="33" t="s">
        <v>28</v>
      </c>
      <c r="H173" s="57">
        <f t="shared" ref="H173:AC173" si="179">H$153/H$211</f>
        <v>0</v>
      </c>
      <c r="I173" s="57">
        <f t="shared" si="179"/>
        <v>0</v>
      </c>
      <c r="J173" s="57">
        <f t="shared" si="179"/>
        <v>0</v>
      </c>
      <c r="K173" s="57">
        <f t="shared" si="179"/>
        <v>0</v>
      </c>
      <c r="L173" s="57">
        <f t="shared" si="179"/>
        <v>0</v>
      </c>
      <c r="M173" s="57">
        <f t="shared" si="179"/>
        <v>0</v>
      </c>
      <c r="N173" s="57">
        <f t="shared" si="179"/>
        <v>0</v>
      </c>
      <c r="O173" s="57">
        <f t="shared" si="179"/>
        <v>0</v>
      </c>
      <c r="P173" s="57">
        <f t="shared" si="179"/>
        <v>0</v>
      </c>
      <c r="Q173" s="57">
        <f t="shared" si="179"/>
        <v>0</v>
      </c>
      <c r="R173" s="57">
        <f t="shared" si="179"/>
        <v>0</v>
      </c>
      <c r="S173" s="57">
        <f t="shared" si="179"/>
        <v>0</v>
      </c>
      <c r="T173" s="57">
        <f t="shared" si="179"/>
        <v>0</v>
      </c>
      <c r="U173" s="57">
        <f t="shared" si="179"/>
        <v>0</v>
      </c>
      <c r="V173" s="57">
        <f t="shared" si="179"/>
        <v>0</v>
      </c>
      <c r="W173" s="57">
        <f t="shared" si="179"/>
        <v>0</v>
      </c>
      <c r="X173" s="57">
        <f t="shared" si="179"/>
        <v>0</v>
      </c>
      <c r="Y173" s="57">
        <f t="shared" si="179"/>
        <v>0</v>
      </c>
      <c r="Z173" s="57">
        <f t="shared" si="179"/>
        <v>0</v>
      </c>
      <c r="AA173" s="57">
        <f t="shared" si="179"/>
        <v>0</v>
      </c>
      <c r="AB173" s="57">
        <f t="shared" si="179"/>
        <v>0</v>
      </c>
      <c r="AC173" s="57" t="e">
        <f t="shared" si="179"/>
        <v>#N/A</v>
      </c>
    </row>
    <row r="174" spans="7:29" x14ac:dyDescent="0.35">
      <c r="G174" s="72"/>
      <c r="H174" s="28"/>
      <c r="I174" s="28"/>
      <c r="J174" s="28"/>
      <c r="K174" s="28"/>
      <c r="L174" s="28"/>
      <c r="M174" s="28"/>
      <c r="N174" s="28"/>
      <c r="O174" s="28"/>
      <c r="P174" s="28"/>
      <c r="Q174" s="28"/>
      <c r="R174" s="28"/>
      <c r="S174" s="28"/>
      <c r="T174" s="28"/>
      <c r="U174" s="28"/>
      <c r="V174" s="28"/>
      <c r="W174" s="28"/>
      <c r="X174" s="28"/>
      <c r="Y174" s="28"/>
      <c r="Z174" s="28"/>
      <c r="AA174" s="28"/>
      <c r="AB174" s="28"/>
      <c r="AC174" s="28"/>
    </row>
    <row r="175" spans="7:29" x14ac:dyDescent="0.35">
      <c r="G175" s="112" t="s">
        <v>171</v>
      </c>
      <c r="H175" s="112"/>
      <c r="I175" s="112"/>
      <c r="J175" s="112"/>
      <c r="K175" s="112"/>
      <c r="L175" s="112"/>
      <c r="M175" s="112"/>
      <c r="N175" s="112"/>
      <c r="O175" s="112"/>
      <c r="P175" s="112"/>
      <c r="Q175" s="112"/>
      <c r="R175" s="112"/>
      <c r="S175" s="112"/>
      <c r="T175" s="112"/>
      <c r="U175" s="112"/>
      <c r="V175" s="112"/>
      <c r="W175" s="112"/>
      <c r="X175" s="112"/>
      <c r="Y175" s="112"/>
      <c r="Z175" s="112"/>
      <c r="AA175" s="112"/>
      <c r="AB175" s="112"/>
      <c r="AC175" s="69"/>
    </row>
    <row r="176" spans="7:29" x14ac:dyDescent="0.35">
      <c r="G176" s="4" t="s">
        <v>48</v>
      </c>
      <c r="H176" s="57">
        <f t="shared" ref="H176:AC176" si="180">H$146/H$217</f>
        <v>0</v>
      </c>
      <c r="I176" s="57">
        <f t="shared" si="180"/>
        <v>0</v>
      </c>
      <c r="J176" s="57">
        <f t="shared" si="180"/>
        <v>0</v>
      </c>
      <c r="K176" s="57">
        <f t="shared" si="180"/>
        <v>0</v>
      </c>
      <c r="L176" s="57">
        <f t="shared" si="180"/>
        <v>0</v>
      </c>
      <c r="M176" s="57">
        <f t="shared" si="180"/>
        <v>0</v>
      </c>
      <c r="N176" s="57">
        <f t="shared" si="180"/>
        <v>0</v>
      </c>
      <c r="O176" s="57">
        <f t="shared" si="180"/>
        <v>0</v>
      </c>
      <c r="P176" s="57">
        <f t="shared" si="180"/>
        <v>0</v>
      </c>
      <c r="Q176" s="57">
        <f t="shared" si="180"/>
        <v>0</v>
      </c>
      <c r="R176" s="57">
        <f t="shared" si="180"/>
        <v>0</v>
      </c>
      <c r="S176" s="57">
        <f t="shared" si="180"/>
        <v>0</v>
      </c>
      <c r="T176" s="57">
        <f t="shared" si="180"/>
        <v>0</v>
      </c>
      <c r="U176" s="57">
        <f t="shared" si="180"/>
        <v>0</v>
      </c>
      <c r="V176" s="57">
        <f t="shared" si="180"/>
        <v>0</v>
      </c>
      <c r="W176" s="57">
        <f t="shared" si="180"/>
        <v>0</v>
      </c>
      <c r="X176" s="57">
        <f t="shared" si="180"/>
        <v>0</v>
      </c>
      <c r="Y176" s="57">
        <f t="shared" si="180"/>
        <v>0</v>
      </c>
      <c r="Z176" s="57">
        <f t="shared" si="180"/>
        <v>0</v>
      </c>
      <c r="AA176" s="57">
        <f t="shared" si="180"/>
        <v>0</v>
      </c>
      <c r="AB176" s="57">
        <f t="shared" si="180"/>
        <v>0</v>
      </c>
      <c r="AC176" s="57">
        <f t="shared" si="180"/>
        <v>0</v>
      </c>
    </row>
    <row r="177" spans="7:29" x14ac:dyDescent="0.35">
      <c r="G177" s="4" t="s">
        <v>175</v>
      </c>
      <c r="H177" s="57">
        <f t="shared" ref="H177:AC177" si="181">H$147/H$217</f>
        <v>0</v>
      </c>
      <c r="I177" s="57">
        <f t="shared" si="181"/>
        <v>0</v>
      </c>
      <c r="J177" s="57">
        <f t="shared" si="181"/>
        <v>0</v>
      </c>
      <c r="K177" s="57">
        <f t="shared" si="181"/>
        <v>0</v>
      </c>
      <c r="L177" s="57">
        <f t="shared" si="181"/>
        <v>0</v>
      </c>
      <c r="M177" s="57">
        <f t="shared" si="181"/>
        <v>0</v>
      </c>
      <c r="N177" s="57">
        <f t="shared" si="181"/>
        <v>0</v>
      </c>
      <c r="O177" s="57">
        <f t="shared" si="181"/>
        <v>0</v>
      </c>
      <c r="P177" s="57">
        <f t="shared" si="181"/>
        <v>0</v>
      </c>
      <c r="Q177" s="57">
        <f t="shared" si="181"/>
        <v>0</v>
      </c>
      <c r="R177" s="57">
        <f t="shared" si="181"/>
        <v>0</v>
      </c>
      <c r="S177" s="57">
        <f t="shared" si="181"/>
        <v>0</v>
      </c>
      <c r="T177" s="57">
        <f t="shared" si="181"/>
        <v>0</v>
      </c>
      <c r="U177" s="57">
        <f t="shared" si="181"/>
        <v>0</v>
      </c>
      <c r="V177" s="57">
        <f t="shared" si="181"/>
        <v>0</v>
      </c>
      <c r="W177" s="57">
        <f t="shared" si="181"/>
        <v>0</v>
      </c>
      <c r="X177" s="57">
        <f t="shared" si="181"/>
        <v>0</v>
      </c>
      <c r="Y177" s="57">
        <f t="shared" si="181"/>
        <v>0</v>
      </c>
      <c r="Z177" s="57">
        <f t="shared" si="181"/>
        <v>0</v>
      </c>
      <c r="AA177" s="57">
        <f t="shared" si="181"/>
        <v>0</v>
      </c>
      <c r="AB177" s="57">
        <f t="shared" si="181"/>
        <v>0</v>
      </c>
      <c r="AC177" s="57">
        <f t="shared" si="181"/>
        <v>0</v>
      </c>
    </row>
    <row r="178" spans="7:29" x14ac:dyDescent="0.35">
      <c r="G178" s="4" t="s">
        <v>46</v>
      </c>
      <c r="H178" s="57">
        <f t="shared" ref="H178:AC178" si="182">H$148/H$217</f>
        <v>0</v>
      </c>
      <c r="I178" s="57">
        <f t="shared" si="182"/>
        <v>0</v>
      </c>
      <c r="J178" s="57">
        <f t="shared" si="182"/>
        <v>0</v>
      </c>
      <c r="K178" s="57">
        <f t="shared" si="182"/>
        <v>0</v>
      </c>
      <c r="L178" s="57">
        <f t="shared" si="182"/>
        <v>0</v>
      </c>
      <c r="M178" s="57">
        <f t="shared" si="182"/>
        <v>0</v>
      </c>
      <c r="N178" s="57">
        <f t="shared" si="182"/>
        <v>0</v>
      </c>
      <c r="O178" s="57">
        <f t="shared" si="182"/>
        <v>0</v>
      </c>
      <c r="P178" s="57">
        <f t="shared" si="182"/>
        <v>0</v>
      </c>
      <c r="Q178" s="57">
        <f t="shared" si="182"/>
        <v>0</v>
      </c>
      <c r="R178" s="57">
        <f t="shared" si="182"/>
        <v>0</v>
      </c>
      <c r="S178" s="57">
        <f t="shared" si="182"/>
        <v>0</v>
      </c>
      <c r="T178" s="57">
        <f t="shared" si="182"/>
        <v>0</v>
      </c>
      <c r="U178" s="57">
        <f t="shared" si="182"/>
        <v>0</v>
      </c>
      <c r="V178" s="57">
        <f t="shared" si="182"/>
        <v>0</v>
      </c>
      <c r="W178" s="57">
        <f t="shared" si="182"/>
        <v>0</v>
      </c>
      <c r="X178" s="57">
        <f t="shared" si="182"/>
        <v>0</v>
      </c>
      <c r="Y178" s="57">
        <f t="shared" si="182"/>
        <v>0</v>
      </c>
      <c r="Z178" s="57">
        <f t="shared" si="182"/>
        <v>0</v>
      </c>
      <c r="AA178" s="57">
        <f t="shared" si="182"/>
        <v>0</v>
      </c>
      <c r="AB178" s="57">
        <f t="shared" si="182"/>
        <v>0</v>
      </c>
      <c r="AC178" s="57">
        <f t="shared" si="182"/>
        <v>0</v>
      </c>
    </row>
    <row r="179" spans="7:29" x14ac:dyDescent="0.35">
      <c r="G179" s="4" t="s">
        <v>125</v>
      </c>
      <c r="H179" s="57">
        <f t="shared" ref="H179:AC179" si="183">H$149/H$217</f>
        <v>0</v>
      </c>
      <c r="I179" s="57">
        <f t="shared" si="183"/>
        <v>0</v>
      </c>
      <c r="J179" s="57">
        <f t="shared" si="183"/>
        <v>0</v>
      </c>
      <c r="K179" s="57">
        <f t="shared" si="183"/>
        <v>0</v>
      </c>
      <c r="L179" s="57">
        <f t="shared" si="183"/>
        <v>0</v>
      </c>
      <c r="M179" s="57">
        <f t="shared" si="183"/>
        <v>0</v>
      </c>
      <c r="N179" s="57">
        <f t="shared" si="183"/>
        <v>0</v>
      </c>
      <c r="O179" s="57">
        <f t="shared" si="183"/>
        <v>0</v>
      </c>
      <c r="P179" s="57">
        <f t="shared" si="183"/>
        <v>0</v>
      </c>
      <c r="Q179" s="57">
        <f t="shared" si="183"/>
        <v>0</v>
      </c>
      <c r="R179" s="57">
        <f t="shared" si="183"/>
        <v>0</v>
      </c>
      <c r="S179" s="57">
        <f t="shared" si="183"/>
        <v>0</v>
      </c>
      <c r="T179" s="57">
        <f t="shared" si="183"/>
        <v>0</v>
      </c>
      <c r="U179" s="57">
        <f t="shared" si="183"/>
        <v>0</v>
      </c>
      <c r="V179" s="57">
        <f t="shared" si="183"/>
        <v>0</v>
      </c>
      <c r="W179" s="57">
        <f t="shared" si="183"/>
        <v>0</v>
      </c>
      <c r="X179" s="57">
        <f t="shared" si="183"/>
        <v>0</v>
      </c>
      <c r="Y179" s="57">
        <f t="shared" si="183"/>
        <v>0</v>
      </c>
      <c r="Z179" s="57">
        <f t="shared" si="183"/>
        <v>0</v>
      </c>
      <c r="AA179" s="57">
        <f t="shared" si="183"/>
        <v>0</v>
      </c>
      <c r="AB179" s="57">
        <f t="shared" si="183"/>
        <v>0</v>
      </c>
      <c r="AC179" s="57">
        <f t="shared" si="183"/>
        <v>0</v>
      </c>
    </row>
    <row r="180" spans="7:29" x14ac:dyDescent="0.35">
      <c r="G180" s="4" t="s">
        <v>53</v>
      </c>
      <c r="H180" s="57">
        <f t="shared" ref="H180:AC180" si="184">H$150/H$217</f>
        <v>0</v>
      </c>
      <c r="I180" s="57">
        <f t="shared" si="184"/>
        <v>0</v>
      </c>
      <c r="J180" s="57">
        <f t="shared" si="184"/>
        <v>0</v>
      </c>
      <c r="K180" s="57">
        <f t="shared" si="184"/>
        <v>0</v>
      </c>
      <c r="L180" s="57">
        <f t="shared" si="184"/>
        <v>0</v>
      </c>
      <c r="M180" s="57">
        <f t="shared" si="184"/>
        <v>0</v>
      </c>
      <c r="N180" s="57">
        <f t="shared" si="184"/>
        <v>0</v>
      </c>
      <c r="O180" s="57">
        <f t="shared" si="184"/>
        <v>0</v>
      </c>
      <c r="P180" s="57">
        <f t="shared" si="184"/>
        <v>0</v>
      </c>
      <c r="Q180" s="57">
        <f t="shared" si="184"/>
        <v>0</v>
      </c>
      <c r="R180" s="57">
        <f t="shared" si="184"/>
        <v>0</v>
      </c>
      <c r="S180" s="57">
        <f t="shared" si="184"/>
        <v>0</v>
      </c>
      <c r="T180" s="57">
        <f t="shared" si="184"/>
        <v>0</v>
      </c>
      <c r="U180" s="57">
        <f t="shared" si="184"/>
        <v>0</v>
      </c>
      <c r="V180" s="57">
        <f t="shared" si="184"/>
        <v>0</v>
      </c>
      <c r="W180" s="57">
        <f t="shared" si="184"/>
        <v>0</v>
      </c>
      <c r="X180" s="57">
        <f t="shared" si="184"/>
        <v>0</v>
      </c>
      <c r="Y180" s="57">
        <f t="shared" si="184"/>
        <v>0</v>
      </c>
      <c r="Z180" s="57">
        <f t="shared" si="184"/>
        <v>0</v>
      </c>
      <c r="AA180" s="57">
        <f t="shared" si="184"/>
        <v>0</v>
      </c>
      <c r="AB180" s="57">
        <f t="shared" si="184"/>
        <v>0</v>
      </c>
      <c r="AC180" s="57">
        <f t="shared" si="184"/>
        <v>0</v>
      </c>
    </row>
    <row r="181" spans="7:29" x14ac:dyDescent="0.35">
      <c r="G181" s="4" t="s">
        <v>43</v>
      </c>
      <c r="H181" s="57">
        <f t="shared" ref="H181:AC181" si="185">H$151/H$217</f>
        <v>0</v>
      </c>
      <c r="I181" s="57">
        <f t="shared" si="185"/>
        <v>0</v>
      </c>
      <c r="J181" s="57">
        <f t="shared" si="185"/>
        <v>0</v>
      </c>
      <c r="K181" s="57">
        <f t="shared" si="185"/>
        <v>0</v>
      </c>
      <c r="L181" s="57">
        <f t="shared" si="185"/>
        <v>0</v>
      </c>
      <c r="M181" s="57">
        <f t="shared" si="185"/>
        <v>0</v>
      </c>
      <c r="N181" s="57">
        <f t="shared" si="185"/>
        <v>0</v>
      </c>
      <c r="O181" s="57">
        <f t="shared" si="185"/>
        <v>0</v>
      </c>
      <c r="P181" s="57">
        <f t="shared" si="185"/>
        <v>0</v>
      </c>
      <c r="Q181" s="57">
        <f t="shared" si="185"/>
        <v>0</v>
      </c>
      <c r="R181" s="57">
        <f t="shared" si="185"/>
        <v>0</v>
      </c>
      <c r="S181" s="57">
        <f t="shared" si="185"/>
        <v>0</v>
      </c>
      <c r="T181" s="57">
        <f t="shared" si="185"/>
        <v>0</v>
      </c>
      <c r="U181" s="57">
        <f t="shared" si="185"/>
        <v>0</v>
      </c>
      <c r="V181" s="57">
        <f t="shared" si="185"/>
        <v>0</v>
      </c>
      <c r="W181" s="57">
        <f t="shared" si="185"/>
        <v>0</v>
      </c>
      <c r="X181" s="57">
        <f t="shared" si="185"/>
        <v>0</v>
      </c>
      <c r="Y181" s="57">
        <f t="shared" si="185"/>
        <v>0</v>
      </c>
      <c r="Z181" s="57">
        <f t="shared" si="185"/>
        <v>0</v>
      </c>
      <c r="AA181" s="57">
        <f t="shared" si="185"/>
        <v>0</v>
      </c>
      <c r="AB181" s="57">
        <f t="shared" si="185"/>
        <v>0</v>
      </c>
      <c r="AC181" s="57">
        <f t="shared" si="185"/>
        <v>0</v>
      </c>
    </row>
    <row r="182" spans="7:29" x14ac:dyDescent="0.35">
      <c r="G182" s="4" t="s">
        <v>176</v>
      </c>
      <c r="H182" s="57">
        <f t="shared" ref="H182:AC182" si="186">H$152/H$217</f>
        <v>0</v>
      </c>
      <c r="I182" s="57">
        <f t="shared" si="186"/>
        <v>0</v>
      </c>
      <c r="J182" s="57">
        <f t="shared" si="186"/>
        <v>0</v>
      </c>
      <c r="K182" s="57">
        <f t="shared" si="186"/>
        <v>0</v>
      </c>
      <c r="L182" s="57">
        <f t="shared" si="186"/>
        <v>0</v>
      </c>
      <c r="M182" s="57">
        <f t="shared" si="186"/>
        <v>0</v>
      </c>
      <c r="N182" s="57">
        <f t="shared" si="186"/>
        <v>0</v>
      </c>
      <c r="O182" s="57">
        <f t="shared" si="186"/>
        <v>0</v>
      </c>
      <c r="P182" s="57">
        <f t="shared" si="186"/>
        <v>0</v>
      </c>
      <c r="Q182" s="57">
        <f t="shared" si="186"/>
        <v>0</v>
      </c>
      <c r="R182" s="57">
        <f t="shared" si="186"/>
        <v>0</v>
      </c>
      <c r="S182" s="57">
        <f t="shared" si="186"/>
        <v>0</v>
      </c>
      <c r="T182" s="57">
        <f t="shared" si="186"/>
        <v>0</v>
      </c>
      <c r="U182" s="57">
        <f t="shared" si="186"/>
        <v>0</v>
      </c>
      <c r="V182" s="57">
        <f t="shared" si="186"/>
        <v>0</v>
      </c>
      <c r="W182" s="57">
        <f t="shared" si="186"/>
        <v>0</v>
      </c>
      <c r="X182" s="57">
        <f t="shared" si="186"/>
        <v>0</v>
      </c>
      <c r="Y182" s="57">
        <f t="shared" si="186"/>
        <v>0</v>
      </c>
      <c r="Z182" s="57">
        <f t="shared" si="186"/>
        <v>0</v>
      </c>
      <c r="AA182" s="57">
        <f t="shared" si="186"/>
        <v>0</v>
      </c>
      <c r="AB182" s="57">
        <f t="shared" si="186"/>
        <v>0</v>
      </c>
      <c r="AC182" s="57">
        <f t="shared" si="186"/>
        <v>0</v>
      </c>
    </row>
    <row r="183" spans="7:29" x14ac:dyDescent="0.35">
      <c r="G183" s="33" t="s">
        <v>28</v>
      </c>
      <c r="H183" s="57">
        <f t="shared" ref="H183:AC183" si="187">H$153/H$217</f>
        <v>0</v>
      </c>
      <c r="I183" s="57">
        <f t="shared" si="187"/>
        <v>0</v>
      </c>
      <c r="J183" s="57">
        <f t="shared" si="187"/>
        <v>0</v>
      </c>
      <c r="K183" s="57">
        <f t="shared" si="187"/>
        <v>0</v>
      </c>
      <c r="L183" s="57">
        <f t="shared" si="187"/>
        <v>0</v>
      </c>
      <c r="M183" s="57">
        <f t="shared" si="187"/>
        <v>0</v>
      </c>
      <c r="N183" s="57">
        <f t="shared" si="187"/>
        <v>0</v>
      </c>
      <c r="O183" s="57">
        <f t="shared" si="187"/>
        <v>0</v>
      </c>
      <c r="P183" s="57">
        <f t="shared" si="187"/>
        <v>0</v>
      </c>
      <c r="Q183" s="57">
        <f t="shared" si="187"/>
        <v>0</v>
      </c>
      <c r="R183" s="57">
        <f t="shared" si="187"/>
        <v>0</v>
      </c>
      <c r="S183" s="57">
        <f t="shared" si="187"/>
        <v>0</v>
      </c>
      <c r="T183" s="57">
        <f t="shared" si="187"/>
        <v>0</v>
      </c>
      <c r="U183" s="57">
        <f t="shared" si="187"/>
        <v>0</v>
      </c>
      <c r="V183" s="57">
        <f t="shared" si="187"/>
        <v>0</v>
      </c>
      <c r="W183" s="57">
        <f t="shared" si="187"/>
        <v>0</v>
      </c>
      <c r="X183" s="57">
        <f t="shared" si="187"/>
        <v>0</v>
      </c>
      <c r="Y183" s="57">
        <f t="shared" si="187"/>
        <v>0</v>
      </c>
      <c r="Z183" s="57">
        <f t="shared" si="187"/>
        <v>0</v>
      </c>
      <c r="AA183" s="57">
        <f t="shared" si="187"/>
        <v>0</v>
      </c>
      <c r="AB183" s="57">
        <f t="shared" si="187"/>
        <v>0</v>
      </c>
      <c r="AC183" s="57">
        <f t="shared" si="187"/>
        <v>0</v>
      </c>
    </row>
    <row r="184" spans="7:29" x14ac:dyDescent="0.35">
      <c r="G184" s="72"/>
      <c r="H184" s="28"/>
      <c r="I184" s="28"/>
      <c r="J184" s="28"/>
      <c r="K184" s="28"/>
      <c r="L184" s="28"/>
      <c r="M184" s="28"/>
      <c r="N184" s="28"/>
      <c r="O184" s="28"/>
      <c r="P184" s="28"/>
      <c r="Q184" s="28"/>
      <c r="R184" s="28"/>
      <c r="S184" s="28"/>
      <c r="T184" s="28"/>
      <c r="U184" s="28"/>
      <c r="V184" s="28"/>
      <c r="W184" s="28"/>
      <c r="X184" s="28"/>
      <c r="Y184" s="28"/>
      <c r="Z184" s="28"/>
      <c r="AA184" s="28"/>
      <c r="AB184" s="28"/>
      <c r="AC184" s="28"/>
    </row>
    <row r="185" spans="7:29" x14ac:dyDescent="0.35">
      <c r="G185" s="112" t="str">
        <f>_xlfn.CONCAT("USD, ",$C$6)</f>
        <v>USD, thousands</v>
      </c>
      <c r="H185" s="113"/>
      <c r="I185" s="113"/>
      <c r="J185" s="113"/>
      <c r="K185" s="113"/>
      <c r="L185" s="113"/>
      <c r="M185" s="113"/>
      <c r="N185" s="113"/>
      <c r="O185" s="113"/>
      <c r="P185" s="113"/>
      <c r="Q185" s="113"/>
      <c r="R185" s="113"/>
      <c r="S185" s="113"/>
      <c r="T185" s="113"/>
      <c r="U185" s="113"/>
      <c r="V185" s="113"/>
      <c r="W185" s="113"/>
      <c r="X185" s="113"/>
      <c r="Y185" s="113"/>
      <c r="Z185" s="113"/>
      <c r="AA185" s="113"/>
      <c r="AB185" s="113"/>
      <c r="AC185" s="73"/>
    </row>
    <row r="186" spans="7:29" x14ac:dyDescent="0.35">
      <c r="G186" s="4" t="s">
        <v>48</v>
      </c>
      <c r="H186" s="5">
        <f>H$146/H$209</f>
        <v>0</v>
      </c>
      <c r="I186" s="5">
        <f t="shared" ref="I186:AC186" si="188">I$146/I$209</f>
        <v>0</v>
      </c>
      <c r="J186" s="5">
        <f t="shared" si="188"/>
        <v>0</v>
      </c>
      <c r="K186" s="5">
        <f t="shared" si="188"/>
        <v>0</v>
      </c>
      <c r="L186" s="5">
        <f t="shared" si="188"/>
        <v>0</v>
      </c>
      <c r="M186" s="5">
        <f t="shared" si="188"/>
        <v>0</v>
      </c>
      <c r="N186" s="5">
        <f t="shared" si="188"/>
        <v>0</v>
      </c>
      <c r="O186" s="5">
        <f t="shared" si="188"/>
        <v>0</v>
      </c>
      <c r="P186" s="5">
        <f t="shared" si="188"/>
        <v>0</v>
      </c>
      <c r="Q186" s="5">
        <f t="shared" si="188"/>
        <v>0</v>
      </c>
      <c r="R186" s="5">
        <f t="shared" si="188"/>
        <v>0</v>
      </c>
      <c r="S186" s="5">
        <f t="shared" si="188"/>
        <v>0</v>
      </c>
      <c r="T186" s="5">
        <f t="shared" si="188"/>
        <v>0</v>
      </c>
      <c r="U186" s="5">
        <f t="shared" si="188"/>
        <v>0</v>
      </c>
      <c r="V186" s="5">
        <f t="shared" si="188"/>
        <v>0</v>
      </c>
      <c r="W186" s="5">
        <f t="shared" si="188"/>
        <v>0</v>
      </c>
      <c r="X186" s="5">
        <f t="shared" si="188"/>
        <v>0</v>
      </c>
      <c r="Y186" s="5">
        <f t="shared" si="188"/>
        <v>0</v>
      </c>
      <c r="Z186" s="5">
        <f t="shared" si="188"/>
        <v>0</v>
      </c>
      <c r="AA186" s="5">
        <f t="shared" si="188"/>
        <v>0</v>
      </c>
      <c r="AB186" s="5">
        <f t="shared" si="188"/>
        <v>0</v>
      </c>
      <c r="AC186" s="5">
        <f t="shared" si="188"/>
        <v>0</v>
      </c>
    </row>
    <row r="187" spans="7:29" x14ac:dyDescent="0.35">
      <c r="G187" s="4" t="s">
        <v>175</v>
      </c>
      <c r="H187" s="5">
        <f>H$147/H$209</f>
        <v>0</v>
      </c>
      <c r="I187" s="5">
        <f t="shared" ref="I187:AC187" si="189">I$147/I$209</f>
        <v>0</v>
      </c>
      <c r="J187" s="5">
        <f t="shared" si="189"/>
        <v>0</v>
      </c>
      <c r="K187" s="5">
        <f t="shared" si="189"/>
        <v>0</v>
      </c>
      <c r="L187" s="5">
        <f t="shared" si="189"/>
        <v>0</v>
      </c>
      <c r="M187" s="5">
        <f t="shared" si="189"/>
        <v>0</v>
      </c>
      <c r="N187" s="5">
        <f t="shared" si="189"/>
        <v>0</v>
      </c>
      <c r="O187" s="5">
        <f t="shared" si="189"/>
        <v>0</v>
      </c>
      <c r="P187" s="5">
        <f t="shared" si="189"/>
        <v>0</v>
      </c>
      <c r="Q187" s="5">
        <f t="shared" si="189"/>
        <v>0</v>
      </c>
      <c r="R187" s="5">
        <f t="shared" si="189"/>
        <v>0</v>
      </c>
      <c r="S187" s="5">
        <f t="shared" si="189"/>
        <v>0</v>
      </c>
      <c r="T187" s="5">
        <f t="shared" si="189"/>
        <v>0</v>
      </c>
      <c r="U187" s="5">
        <f t="shared" si="189"/>
        <v>0</v>
      </c>
      <c r="V187" s="5">
        <f t="shared" si="189"/>
        <v>0</v>
      </c>
      <c r="W187" s="5">
        <f t="shared" si="189"/>
        <v>0</v>
      </c>
      <c r="X187" s="5">
        <f t="shared" si="189"/>
        <v>0</v>
      </c>
      <c r="Y187" s="5">
        <f t="shared" si="189"/>
        <v>0</v>
      </c>
      <c r="Z187" s="5">
        <f t="shared" si="189"/>
        <v>0</v>
      </c>
      <c r="AA187" s="5">
        <f t="shared" si="189"/>
        <v>0</v>
      </c>
      <c r="AB187" s="5">
        <f t="shared" si="189"/>
        <v>0</v>
      </c>
      <c r="AC187" s="5">
        <f t="shared" si="189"/>
        <v>0</v>
      </c>
    </row>
    <row r="188" spans="7:29" x14ac:dyDescent="0.35">
      <c r="G188" s="4" t="s">
        <v>46</v>
      </c>
      <c r="H188" s="5">
        <f>H$148/H$209</f>
        <v>0</v>
      </c>
      <c r="I188" s="5">
        <f t="shared" ref="I188:AC188" si="190">I$148/I$209</f>
        <v>0</v>
      </c>
      <c r="J188" s="5">
        <f t="shared" si="190"/>
        <v>0</v>
      </c>
      <c r="K188" s="5">
        <f t="shared" si="190"/>
        <v>0</v>
      </c>
      <c r="L188" s="5">
        <f t="shared" si="190"/>
        <v>0</v>
      </c>
      <c r="M188" s="5">
        <f t="shared" si="190"/>
        <v>0</v>
      </c>
      <c r="N188" s="5">
        <f t="shared" si="190"/>
        <v>0</v>
      </c>
      <c r="O188" s="5">
        <f t="shared" si="190"/>
        <v>0</v>
      </c>
      <c r="P188" s="5">
        <f t="shared" si="190"/>
        <v>0</v>
      </c>
      <c r="Q188" s="5">
        <f t="shared" si="190"/>
        <v>0</v>
      </c>
      <c r="R188" s="5">
        <f t="shared" si="190"/>
        <v>0</v>
      </c>
      <c r="S188" s="5">
        <f t="shared" si="190"/>
        <v>0</v>
      </c>
      <c r="T188" s="5">
        <f t="shared" si="190"/>
        <v>0</v>
      </c>
      <c r="U188" s="5">
        <f t="shared" si="190"/>
        <v>0</v>
      </c>
      <c r="V188" s="5">
        <f t="shared" si="190"/>
        <v>0</v>
      </c>
      <c r="W188" s="5">
        <f t="shared" si="190"/>
        <v>0</v>
      </c>
      <c r="X188" s="5">
        <f t="shared" si="190"/>
        <v>0</v>
      </c>
      <c r="Y188" s="5">
        <f t="shared" si="190"/>
        <v>0</v>
      </c>
      <c r="Z188" s="5">
        <f t="shared" si="190"/>
        <v>0</v>
      </c>
      <c r="AA188" s="5">
        <f t="shared" si="190"/>
        <v>0</v>
      </c>
      <c r="AB188" s="5">
        <f t="shared" si="190"/>
        <v>0</v>
      </c>
      <c r="AC188" s="5">
        <f t="shared" si="190"/>
        <v>0</v>
      </c>
    </row>
    <row r="189" spans="7:29" x14ac:dyDescent="0.35">
      <c r="G189" s="4" t="s">
        <v>125</v>
      </c>
      <c r="H189" s="5">
        <f>H$149/H$209</f>
        <v>0</v>
      </c>
      <c r="I189" s="5">
        <f t="shared" ref="I189:AC189" si="191">I$149/I$209</f>
        <v>0</v>
      </c>
      <c r="J189" s="5">
        <f t="shared" si="191"/>
        <v>0</v>
      </c>
      <c r="K189" s="5">
        <f t="shared" si="191"/>
        <v>0</v>
      </c>
      <c r="L189" s="5">
        <f t="shared" si="191"/>
        <v>0</v>
      </c>
      <c r="M189" s="5">
        <f t="shared" si="191"/>
        <v>0</v>
      </c>
      <c r="N189" s="5">
        <f t="shared" si="191"/>
        <v>0</v>
      </c>
      <c r="O189" s="5">
        <f t="shared" si="191"/>
        <v>0</v>
      </c>
      <c r="P189" s="5">
        <f t="shared" si="191"/>
        <v>0</v>
      </c>
      <c r="Q189" s="5">
        <f t="shared" si="191"/>
        <v>0</v>
      </c>
      <c r="R189" s="5">
        <f t="shared" si="191"/>
        <v>0</v>
      </c>
      <c r="S189" s="5">
        <f t="shared" si="191"/>
        <v>0</v>
      </c>
      <c r="T189" s="5">
        <f t="shared" si="191"/>
        <v>0</v>
      </c>
      <c r="U189" s="5">
        <f t="shared" si="191"/>
        <v>0</v>
      </c>
      <c r="V189" s="5">
        <f t="shared" si="191"/>
        <v>0</v>
      </c>
      <c r="W189" s="5">
        <f t="shared" si="191"/>
        <v>0</v>
      </c>
      <c r="X189" s="5">
        <f t="shared" si="191"/>
        <v>0</v>
      </c>
      <c r="Y189" s="5">
        <f t="shared" si="191"/>
        <v>0</v>
      </c>
      <c r="Z189" s="5">
        <f t="shared" si="191"/>
        <v>0</v>
      </c>
      <c r="AA189" s="5">
        <f t="shared" si="191"/>
        <v>0</v>
      </c>
      <c r="AB189" s="5">
        <f t="shared" si="191"/>
        <v>0</v>
      </c>
      <c r="AC189" s="5">
        <f t="shared" si="191"/>
        <v>0</v>
      </c>
    </row>
    <row r="190" spans="7:29" x14ac:dyDescent="0.35">
      <c r="G190" s="4" t="s">
        <v>53</v>
      </c>
      <c r="H190" s="5">
        <f>H$150/H$209</f>
        <v>0</v>
      </c>
      <c r="I190" s="5">
        <f t="shared" ref="I190:AC190" si="192">I$150/I$209</f>
        <v>0</v>
      </c>
      <c r="J190" s="5">
        <f t="shared" si="192"/>
        <v>0</v>
      </c>
      <c r="K190" s="5">
        <f t="shared" si="192"/>
        <v>0</v>
      </c>
      <c r="L190" s="5">
        <f t="shared" si="192"/>
        <v>0</v>
      </c>
      <c r="M190" s="5">
        <f t="shared" si="192"/>
        <v>0</v>
      </c>
      <c r="N190" s="5">
        <f t="shared" si="192"/>
        <v>0</v>
      </c>
      <c r="O190" s="5">
        <f t="shared" si="192"/>
        <v>0</v>
      </c>
      <c r="P190" s="5">
        <f t="shared" si="192"/>
        <v>0</v>
      </c>
      <c r="Q190" s="5">
        <f t="shared" si="192"/>
        <v>0</v>
      </c>
      <c r="R190" s="5">
        <f t="shared" si="192"/>
        <v>0</v>
      </c>
      <c r="S190" s="5">
        <f t="shared" si="192"/>
        <v>0</v>
      </c>
      <c r="T190" s="5">
        <f t="shared" si="192"/>
        <v>0</v>
      </c>
      <c r="U190" s="5">
        <f t="shared" si="192"/>
        <v>0</v>
      </c>
      <c r="V190" s="5">
        <f t="shared" si="192"/>
        <v>0</v>
      </c>
      <c r="W190" s="5">
        <f t="shared" si="192"/>
        <v>0</v>
      </c>
      <c r="X190" s="5">
        <f t="shared" si="192"/>
        <v>0</v>
      </c>
      <c r="Y190" s="5">
        <f t="shared" si="192"/>
        <v>0</v>
      </c>
      <c r="Z190" s="5">
        <f t="shared" si="192"/>
        <v>0</v>
      </c>
      <c r="AA190" s="5">
        <f t="shared" si="192"/>
        <v>0</v>
      </c>
      <c r="AB190" s="5">
        <f t="shared" si="192"/>
        <v>0</v>
      </c>
      <c r="AC190" s="5">
        <f t="shared" si="192"/>
        <v>0</v>
      </c>
    </row>
    <row r="191" spans="7:29" x14ac:dyDescent="0.35">
      <c r="G191" s="4" t="s">
        <v>43</v>
      </c>
      <c r="H191" s="5">
        <f>H$151/H$209</f>
        <v>0</v>
      </c>
      <c r="I191" s="5">
        <f t="shared" ref="I191:AC191" si="193">I$151/I$209</f>
        <v>0</v>
      </c>
      <c r="J191" s="5">
        <f t="shared" si="193"/>
        <v>0</v>
      </c>
      <c r="K191" s="5">
        <f t="shared" si="193"/>
        <v>0</v>
      </c>
      <c r="L191" s="5">
        <f t="shared" si="193"/>
        <v>0</v>
      </c>
      <c r="M191" s="5">
        <f t="shared" si="193"/>
        <v>0</v>
      </c>
      <c r="N191" s="5">
        <f t="shared" si="193"/>
        <v>0</v>
      </c>
      <c r="O191" s="5">
        <f t="shared" si="193"/>
        <v>0</v>
      </c>
      <c r="P191" s="5">
        <f t="shared" si="193"/>
        <v>0</v>
      </c>
      <c r="Q191" s="5">
        <f t="shared" si="193"/>
        <v>0</v>
      </c>
      <c r="R191" s="5">
        <f t="shared" si="193"/>
        <v>0</v>
      </c>
      <c r="S191" s="5">
        <f t="shared" si="193"/>
        <v>0</v>
      </c>
      <c r="T191" s="5">
        <f t="shared" si="193"/>
        <v>0</v>
      </c>
      <c r="U191" s="5">
        <f t="shared" si="193"/>
        <v>0</v>
      </c>
      <c r="V191" s="5">
        <f t="shared" si="193"/>
        <v>0</v>
      </c>
      <c r="W191" s="5">
        <f t="shared" si="193"/>
        <v>0</v>
      </c>
      <c r="X191" s="5">
        <f t="shared" si="193"/>
        <v>0</v>
      </c>
      <c r="Y191" s="5">
        <f t="shared" si="193"/>
        <v>0</v>
      </c>
      <c r="Z191" s="5">
        <f t="shared" si="193"/>
        <v>0</v>
      </c>
      <c r="AA191" s="5">
        <f t="shared" si="193"/>
        <v>0</v>
      </c>
      <c r="AB191" s="5">
        <f t="shared" si="193"/>
        <v>0</v>
      </c>
      <c r="AC191" s="5">
        <f t="shared" si="193"/>
        <v>0</v>
      </c>
    </row>
    <row r="192" spans="7:29" x14ac:dyDescent="0.35">
      <c r="G192" s="4" t="s">
        <v>176</v>
      </c>
      <c r="H192" s="5">
        <f>H$152/H$209</f>
        <v>0</v>
      </c>
      <c r="I192" s="5">
        <f t="shared" ref="I192:AC192" si="194">I$152/I$209</f>
        <v>0</v>
      </c>
      <c r="J192" s="5">
        <f t="shared" si="194"/>
        <v>0</v>
      </c>
      <c r="K192" s="5">
        <f t="shared" si="194"/>
        <v>0</v>
      </c>
      <c r="L192" s="5">
        <f t="shared" si="194"/>
        <v>0</v>
      </c>
      <c r="M192" s="5">
        <f t="shared" si="194"/>
        <v>0</v>
      </c>
      <c r="N192" s="5">
        <f t="shared" si="194"/>
        <v>0</v>
      </c>
      <c r="O192" s="5">
        <f t="shared" si="194"/>
        <v>0</v>
      </c>
      <c r="P192" s="5">
        <f t="shared" si="194"/>
        <v>0</v>
      </c>
      <c r="Q192" s="5">
        <f t="shared" si="194"/>
        <v>0</v>
      </c>
      <c r="R192" s="5">
        <f t="shared" si="194"/>
        <v>0</v>
      </c>
      <c r="S192" s="5">
        <f t="shared" si="194"/>
        <v>0</v>
      </c>
      <c r="T192" s="5">
        <f t="shared" si="194"/>
        <v>0</v>
      </c>
      <c r="U192" s="5">
        <f t="shared" si="194"/>
        <v>0</v>
      </c>
      <c r="V192" s="5">
        <f t="shared" si="194"/>
        <v>0</v>
      </c>
      <c r="W192" s="5">
        <f t="shared" si="194"/>
        <v>0</v>
      </c>
      <c r="X192" s="5">
        <f t="shared" si="194"/>
        <v>0</v>
      </c>
      <c r="Y192" s="5">
        <f t="shared" si="194"/>
        <v>0</v>
      </c>
      <c r="Z192" s="5">
        <f t="shared" si="194"/>
        <v>0</v>
      </c>
      <c r="AA192" s="5">
        <f t="shared" si="194"/>
        <v>0</v>
      </c>
      <c r="AB192" s="5">
        <f t="shared" si="194"/>
        <v>0</v>
      </c>
      <c r="AC192" s="5">
        <f t="shared" si="194"/>
        <v>0</v>
      </c>
    </row>
    <row r="193" spans="6:30" x14ac:dyDescent="0.35">
      <c r="G193" s="33" t="s">
        <v>28</v>
      </c>
      <c r="H193" s="5">
        <f>H$153/H$209</f>
        <v>0</v>
      </c>
      <c r="I193" s="5">
        <f t="shared" ref="I193:AC193" si="195">I$153/I$209</f>
        <v>0</v>
      </c>
      <c r="J193" s="5">
        <f t="shared" si="195"/>
        <v>0</v>
      </c>
      <c r="K193" s="5">
        <f t="shared" si="195"/>
        <v>0</v>
      </c>
      <c r="L193" s="5">
        <f t="shared" si="195"/>
        <v>0</v>
      </c>
      <c r="M193" s="5">
        <f t="shared" si="195"/>
        <v>0</v>
      </c>
      <c r="N193" s="5">
        <f t="shared" si="195"/>
        <v>0</v>
      </c>
      <c r="O193" s="5">
        <f t="shared" si="195"/>
        <v>0</v>
      </c>
      <c r="P193" s="5">
        <f t="shared" si="195"/>
        <v>0</v>
      </c>
      <c r="Q193" s="5">
        <f t="shared" si="195"/>
        <v>0</v>
      </c>
      <c r="R193" s="5">
        <f t="shared" si="195"/>
        <v>0</v>
      </c>
      <c r="S193" s="5">
        <f t="shared" si="195"/>
        <v>0</v>
      </c>
      <c r="T193" s="5">
        <f t="shared" si="195"/>
        <v>0</v>
      </c>
      <c r="U193" s="5">
        <f t="shared" si="195"/>
        <v>0</v>
      </c>
      <c r="V193" s="5">
        <f t="shared" si="195"/>
        <v>0</v>
      </c>
      <c r="W193" s="5">
        <f t="shared" si="195"/>
        <v>0</v>
      </c>
      <c r="X193" s="5">
        <f t="shared" si="195"/>
        <v>0</v>
      </c>
      <c r="Y193" s="5">
        <f t="shared" si="195"/>
        <v>0</v>
      </c>
      <c r="Z193" s="5">
        <f t="shared" si="195"/>
        <v>0</v>
      </c>
      <c r="AA193" s="5">
        <f t="shared" si="195"/>
        <v>0</v>
      </c>
      <c r="AB193" s="5">
        <f t="shared" si="195"/>
        <v>0</v>
      </c>
      <c r="AC193" s="5">
        <f t="shared" si="195"/>
        <v>0</v>
      </c>
    </row>
    <row r="194" spans="6:30" x14ac:dyDescent="0.35">
      <c r="G194" s="72"/>
      <c r="H194" s="28"/>
      <c r="I194" s="28"/>
      <c r="J194" s="28"/>
      <c r="K194" s="28"/>
      <c r="L194" s="28"/>
      <c r="M194" s="28"/>
      <c r="N194" s="28"/>
      <c r="O194" s="28"/>
      <c r="P194" s="28"/>
      <c r="Q194" s="28"/>
      <c r="R194" s="28"/>
      <c r="S194" s="28"/>
      <c r="T194" s="28"/>
      <c r="U194" s="28"/>
      <c r="V194" s="28"/>
      <c r="W194" s="28"/>
      <c r="X194" s="28"/>
      <c r="Y194" s="28"/>
      <c r="Z194" s="28"/>
      <c r="AA194" s="28"/>
      <c r="AB194" s="28"/>
      <c r="AC194" s="28"/>
    </row>
    <row r="195" spans="6:30" x14ac:dyDescent="0.35">
      <c r="G195" s="112" t="str">
        <f>_xlfn.CONCAT($C$4,", ",$C$6," (constant ",$G$224," prices)")</f>
        <v>PGK, thousands (constant 2020 prices)</v>
      </c>
      <c r="H195" s="112"/>
      <c r="I195" s="112"/>
      <c r="J195" s="112"/>
      <c r="K195" s="112"/>
      <c r="L195" s="112"/>
      <c r="M195" s="112"/>
      <c r="N195" s="112"/>
      <c r="O195" s="112"/>
      <c r="P195" s="112"/>
      <c r="Q195" s="112"/>
      <c r="R195" s="112"/>
      <c r="S195" s="112"/>
      <c r="T195" s="112"/>
      <c r="U195" s="112"/>
      <c r="V195" s="112"/>
      <c r="W195" s="112"/>
      <c r="X195" s="112"/>
      <c r="Y195" s="112"/>
      <c r="Z195" s="112"/>
      <c r="AA195" s="112"/>
      <c r="AB195" s="112"/>
      <c r="AC195" s="69"/>
    </row>
    <row r="196" spans="6:30" x14ac:dyDescent="0.35">
      <c r="G196" s="4" t="s">
        <v>48</v>
      </c>
      <c r="H196" s="5">
        <f>H$146/H$220</f>
        <v>0</v>
      </c>
      <c r="I196" s="5">
        <f t="shared" ref="I196:AC196" si="196">I$146/I$220</f>
        <v>0</v>
      </c>
      <c r="J196" s="5">
        <f t="shared" si="196"/>
        <v>0</v>
      </c>
      <c r="K196" s="5">
        <f t="shared" si="196"/>
        <v>0</v>
      </c>
      <c r="L196" s="5">
        <f t="shared" si="196"/>
        <v>0</v>
      </c>
      <c r="M196" s="5">
        <f t="shared" si="196"/>
        <v>0</v>
      </c>
      <c r="N196" s="5">
        <f t="shared" si="196"/>
        <v>0</v>
      </c>
      <c r="O196" s="5">
        <f t="shared" si="196"/>
        <v>0</v>
      </c>
      <c r="P196" s="5">
        <f t="shared" si="196"/>
        <v>0</v>
      </c>
      <c r="Q196" s="5">
        <f t="shared" si="196"/>
        <v>0</v>
      </c>
      <c r="R196" s="5">
        <f t="shared" si="196"/>
        <v>0</v>
      </c>
      <c r="S196" s="5">
        <f t="shared" si="196"/>
        <v>0</v>
      </c>
      <c r="T196" s="5">
        <f t="shared" si="196"/>
        <v>0</v>
      </c>
      <c r="U196" s="5">
        <f t="shared" si="196"/>
        <v>0</v>
      </c>
      <c r="V196" s="5">
        <f t="shared" si="196"/>
        <v>0</v>
      </c>
      <c r="W196" s="5">
        <f t="shared" si="196"/>
        <v>0</v>
      </c>
      <c r="X196" s="5">
        <f t="shared" si="196"/>
        <v>0</v>
      </c>
      <c r="Y196" s="5">
        <f t="shared" si="196"/>
        <v>0</v>
      </c>
      <c r="Z196" s="5">
        <f t="shared" si="196"/>
        <v>0</v>
      </c>
      <c r="AA196" s="5">
        <f t="shared" si="196"/>
        <v>0</v>
      </c>
      <c r="AB196" s="5">
        <f t="shared" si="196"/>
        <v>0</v>
      </c>
      <c r="AC196" s="5">
        <f t="shared" si="196"/>
        <v>0</v>
      </c>
    </row>
    <row r="197" spans="6:30" x14ac:dyDescent="0.35">
      <c r="G197" s="4" t="s">
        <v>175</v>
      </c>
      <c r="H197" s="5">
        <f>H$147/H$220</f>
        <v>0</v>
      </c>
      <c r="I197" s="5">
        <f t="shared" ref="I197:AC197" si="197">I$147/I$220</f>
        <v>0</v>
      </c>
      <c r="J197" s="5">
        <f t="shared" si="197"/>
        <v>0</v>
      </c>
      <c r="K197" s="5">
        <f t="shared" si="197"/>
        <v>0</v>
      </c>
      <c r="L197" s="5">
        <f t="shared" si="197"/>
        <v>0</v>
      </c>
      <c r="M197" s="5">
        <f t="shared" si="197"/>
        <v>0</v>
      </c>
      <c r="N197" s="5">
        <f t="shared" si="197"/>
        <v>0</v>
      </c>
      <c r="O197" s="5">
        <f t="shared" si="197"/>
        <v>0</v>
      </c>
      <c r="P197" s="5">
        <f t="shared" si="197"/>
        <v>0</v>
      </c>
      <c r="Q197" s="5">
        <f t="shared" si="197"/>
        <v>0</v>
      </c>
      <c r="R197" s="5">
        <f t="shared" si="197"/>
        <v>0</v>
      </c>
      <c r="S197" s="5">
        <f t="shared" si="197"/>
        <v>0</v>
      </c>
      <c r="T197" s="5">
        <f t="shared" si="197"/>
        <v>0</v>
      </c>
      <c r="U197" s="5">
        <f t="shared" si="197"/>
        <v>0</v>
      </c>
      <c r="V197" s="5">
        <f t="shared" si="197"/>
        <v>0</v>
      </c>
      <c r="W197" s="5">
        <f t="shared" si="197"/>
        <v>0</v>
      </c>
      <c r="X197" s="5">
        <f t="shared" si="197"/>
        <v>0</v>
      </c>
      <c r="Y197" s="5">
        <f t="shared" si="197"/>
        <v>0</v>
      </c>
      <c r="Z197" s="5">
        <f t="shared" si="197"/>
        <v>0</v>
      </c>
      <c r="AA197" s="5">
        <f t="shared" si="197"/>
        <v>0</v>
      </c>
      <c r="AB197" s="5">
        <f t="shared" si="197"/>
        <v>0</v>
      </c>
      <c r="AC197" s="5">
        <f t="shared" si="197"/>
        <v>0</v>
      </c>
    </row>
    <row r="198" spans="6:30" x14ac:dyDescent="0.35">
      <c r="G198" s="4" t="s">
        <v>46</v>
      </c>
      <c r="H198" s="5">
        <f>H$148/H$220</f>
        <v>0</v>
      </c>
      <c r="I198" s="5">
        <f t="shared" ref="I198:AC198" si="198">I$148/I$220</f>
        <v>0</v>
      </c>
      <c r="J198" s="5">
        <f t="shared" si="198"/>
        <v>0</v>
      </c>
      <c r="K198" s="5">
        <f t="shared" si="198"/>
        <v>0</v>
      </c>
      <c r="L198" s="5">
        <f t="shared" si="198"/>
        <v>0</v>
      </c>
      <c r="M198" s="5">
        <f t="shared" si="198"/>
        <v>0</v>
      </c>
      <c r="N198" s="5">
        <f t="shared" si="198"/>
        <v>0</v>
      </c>
      <c r="O198" s="5">
        <f t="shared" si="198"/>
        <v>0</v>
      </c>
      <c r="P198" s="5">
        <f t="shared" si="198"/>
        <v>0</v>
      </c>
      <c r="Q198" s="5">
        <f t="shared" si="198"/>
        <v>0</v>
      </c>
      <c r="R198" s="5">
        <f t="shared" si="198"/>
        <v>0</v>
      </c>
      <c r="S198" s="5">
        <f t="shared" si="198"/>
        <v>0</v>
      </c>
      <c r="T198" s="5">
        <f t="shared" si="198"/>
        <v>0</v>
      </c>
      <c r="U198" s="5">
        <f t="shared" si="198"/>
        <v>0</v>
      </c>
      <c r="V198" s="5">
        <f t="shared" si="198"/>
        <v>0</v>
      </c>
      <c r="W198" s="5">
        <f t="shared" si="198"/>
        <v>0</v>
      </c>
      <c r="X198" s="5">
        <f t="shared" si="198"/>
        <v>0</v>
      </c>
      <c r="Y198" s="5">
        <f t="shared" si="198"/>
        <v>0</v>
      </c>
      <c r="Z198" s="5">
        <f t="shared" si="198"/>
        <v>0</v>
      </c>
      <c r="AA198" s="5">
        <f t="shared" si="198"/>
        <v>0</v>
      </c>
      <c r="AB198" s="5">
        <f t="shared" si="198"/>
        <v>0</v>
      </c>
      <c r="AC198" s="5">
        <f t="shared" si="198"/>
        <v>0</v>
      </c>
    </row>
    <row r="199" spans="6:30" x14ac:dyDescent="0.35">
      <c r="G199" s="4" t="s">
        <v>125</v>
      </c>
      <c r="H199" s="5">
        <f>H$149/H$220</f>
        <v>0</v>
      </c>
      <c r="I199" s="5">
        <f t="shared" ref="I199:AC199" si="199">I$149/I$220</f>
        <v>0</v>
      </c>
      <c r="J199" s="5">
        <f t="shared" si="199"/>
        <v>0</v>
      </c>
      <c r="K199" s="5">
        <f t="shared" si="199"/>
        <v>0</v>
      </c>
      <c r="L199" s="5">
        <f t="shared" si="199"/>
        <v>0</v>
      </c>
      <c r="M199" s="5">
        <f t="shared" si="199"/>
        <v>0</v>
      </c>
      <c r="N199" s="5">
        <f t="shared" si="199"/>
        <v>0</v>
      </c>
      <c r="O199" s="5">
        <f t="shared" si="199"/>
        <v>0</v>
      </c>
      <c r="P199" s="5">
        <f t="shared" si="199"/>
        <v>0</v>
      </c>
      <c r="Q199" s="5">
        <f t="shared" si="199"/>
        <v>0</v>
      </c>
      <c r="R199" s="5">
        <f t="shared" si="199"/>
        <v>0</v>
      </c>
      <c r="S199" s="5">
        <f t="shared" si="199"/>
        <v>0</v>
      </c>
      <c r="T199" s="5">
        <f t="shared" si="199"/>
        <v>0</v>
      </c>
      <c r="U199" s="5">
        <f t="shared" si="199"/>
        <v>0</v>
      </c>
      <c r="V199" s="5">
        <f t="shared" si="199"/>
        <v>0</v>
      </c>
      <c r="W199" s="5">
        <f t="shared" si="199"/>
        <v>0</v>
      </c>
      <c r="X199" s="5">
        <f t="shared" si="199"/>
        <v>0</v>
      </c>
      <c r="Y199" s="5">
        <f t="shared" si="199"/>
        <v>0</v>
      </c>
      <c r="Z199" s="5">
        <f t="shared" si="199"/>
        <v>0</v>
      </c>
      <c r="AA199" s="5">
        <f t="shared" si="199"/>
        <v>0</v>
      </c>
      <c r="AB199" s="5">
        <f t="shared" si="199"/>
        <v>0</v>
      </c>
      <c r="AC199" s="5">
        <f t="shared" si="199"/>
        <v>0</v>
      </c>
    </row>
    <row r="200" spans="6:30" x14ac:dyDescent="0.35">
      <c r="G200" s="4" t="s">
        <v>53</v>
      </c>
      <c r="H200" s="5">
        <f>H$150/H$220</f>
        <v>0</v>
      </c>
      <c r="I200" s="5">
        <f t="shared" ref="I200:AC200" si="200">I$150/I$220</f>
        <v>0</v>
      </c>
      <c r="J200" s="5">
        <f t="shared" si="200"/>
        <v>0</v>
      </c>
      <c r="K200" s="5">
        <f t="shared" si="200"/>
        <v>0</v>
      </c>
      <c r="L200" s="5">
        <f t="shared" si="200"/>
        <v>0</v>
      </c>
      <c r="M200" s="5">
        <f t="shared" si="200"/>
        <v>0</v>
      </c>
      <c r="N200" s="5">
        <f t="shared" si="200"/>
        <v>0</v>
      </c>
      <c r="O200" s="5">
        <f t="shared" si="200"/>
        <v>0</v>
      </c>
      <c r="P200" s="5">
        <f t="shared" si="200"/>
        <v>0</v>
      </c>
      <c r="Q200" s="5">
        <f t="shared" si="200"/>
        <v>0</v>
      </c>
      <c r="R200" s="5">
        <f t="shared" si="200"/>
        <v>0</v>
      </c>
      <c r="S200" s="5">
        <f t="shared" si="200"/>
        <v>0</v>
      </c>
      <c r="T200" s="5">
        <f t="shared" si="200"/>
        <v>0</v>
      </c>
      <c r="U200" s="5">
        <f t="shared" si="200"/>
        <v>0</v>
      </c>
      <c r="V200" s="5">
        <f t="shared" si="200"/>
        <v>0</v>
      </c>
      <c r="W200" s="5">
        <f t="shared" si="200"/>
        <v>0</v>
      </c>
      <c r="X200" s="5">
        <f t="shared" si="200"/>
        <v>0</v>
      </c>
      <c r="Y200" s="5">
        <f t="shared" si="200"/>
        <v>0</v>
      </c>
      <c r="Z200" s="5">
        <f t="shared" si="200"/>
        <v>0</v>
      </c>
      <c r="AA200" s="5">
        <f t="shared" si="200"/>
        <v>0</v>
      </c>
      <c r="AB200" s="5">
        <f t="shared" si="200"/>
        <v>0</v>
      </c>
      <c r="AC200" s="5">
        <f t="shared" si="200"/>
        <v>0</v>
      </c>
    </row>
    <row r="201" spans="6:30" x14ac:dyDescent="0.35">
      <c r="G201" s="4" t="s">
        <v>43</v>
      </c>
      <c r="H201" s="5">
        <f>H$151/H$220</f>
        <v>0</v>
      </c>
      <c r="I201" s="5">
        <f t="shared" ref="I201:AC201" si="201">I$151/I$220</f>
        <v>0</v>
      </c>
      <c r="J201" s="5">
        <f t="shared" si="201"/>
        <v>0</v>
      </c>
      <c r="K201" s="5">
        <f t="shared" si="201"/>
        <v>0</v>
      </c>
      <c r="L201" s="5">
        <f t="shared" si="201"/>
        <v>0</v>
      </c>
      <c r="M201" s="5">
        <f t="shared" si="201"/>
        <v>0</v>
      </c>
      <c r="N201" s="5">
        <f t="shared" si="201"/>
        <v>0</v>
      </c>
      <c r="O201" s="5">
        <f t="shared" si="201"/>
        <v>0</v>
      </c>
      <c r="P201" s="5">
        <f t="shared" si="201"/>
        <v>0</v>
      </c>
      <c r="Q201" s="5">
        <f t="shared" si="201"/>
        <v>0</v>
      </c>
      <c r="R201" s="5">
        <f t="shared" si="201"/>
        <v>0</v>
      </c>
      <c r="S201" s="5">
        <f t="shared" si="201"/>
        <v>0</v>
      </c>
      <c r="T201" s="5">
        <f t="shared" si="201"/>
        <v>0</v>
      </c>
      <c r="U201" s="5">
        <f t="shared" si="201"/>
        <v>0</v>
      </c>
      <c r="V201" s="5">
        <f t="shared" si="201"/>
        <v>0</v>
      </c>
      <c r="W201" s="5">
        <f t="shared" si="201"/>
        <v>0</v>
      </c>
      <c r="X201" s="5">
        <f t="shared" si="201"/>
        <v>0</v>
      </c>
      <c r="Y201" s="5">
        <f t="shared" si="201"/>
        <v>0</v>
      </c>
      <c r="Z201" s="5">
        <f t="shared" si="201"/>
        <v>0</v>
      </c>
      <c r="AA201" s="5">
        <f t="shared" si="201"/>
        <v>0</v>
      </c>
      <c r="AB201" s="5">
        <f t="shared" si="201"/>
        <v>0</v>
      </c>
      <c r="AC201" s="5">
        <f t="shared" si="201"/>
        <v>0</v>
      </c>
    </row>
    <row r="202" spans="6:30" x14ac:dyDescent="0.35">
      <c r="G202" s="4" t="s">
        <v>176</v>
      </c>
      <c r="H202" s="5">
        <f>H$152/H$220</f>
        <v>0</v>
      </c>
      <c r="I202" s="5">
        <f t="shared" ref="I202:AC202" si="202">I$152/I$220</f>
        <v>0</v>
      </c>
      <c r="J202" s="5">
        <f t="shared" si="202"/>
        <v>0</v>
      </c>
      <c r="K202" s="5">
        <f t="shared" si="202"/>
        <v>0</v>
      </c>
      <c r="L202" s="5">
        <f t="shared" si="202"/>
        <v>0</v>
      </c>
      <c r="M202" s="5">
        <f t="shared" si="202"/>
        <v>0</v>
      </c>
      <c r="N202" s="5">
        <f t="shared" si="202"/>
        <v>0</v>
      </c>
      <c r="O202" s="5">
        <f t="shared" si="202"/>
        <v>0</v>
      </c>
      <c r="P202" s="5">
        <f t="shared" si="202"/>
        <v>0</v>
      </c>
      <c r="Q202" s="5">
        <f t="shared" si="202"/>
        <v>0</v>
      </c>
      <c r="R202" s="5">
        <f t="shared" si="202"/>
        <v>0</v>
      </c>
      <c r="S202" s="5">
        <f t="shared" si="202"/>
        <v>0</v>
      </c>
      <c r="T202" s="5">
        <f t="shared" si="202"/>
        <v>0</v>
      </c>
      <c r="U202" s="5">
        <f t="shared" si="202"/>
        <v>0</v>
      </c>
      <c r="V202" s="5">
        <f t="shared" si="202"/>
        <v>0</v>
      </c>
      <c r="W202" s="5">
        <f t="shared" si="202"/>
        <v>0</v>
      </c>
      <c r="X202" s="5">
        <f t="shared" si="202"/>
        <v>0</v>
      </c>
      <c r="Y202" s="5">
        <f t="shared" si="202"/>
        <v>0</v>
      </c>
      <c r="Z202" s="5">
        <f t="shared" si="202"/>
        <v>0</v>
      </c>
      <c r="AA202" s="5">
        <f t="shared" si="202"/>
        <v>0</v>
      </c>
      <c r="AB202" s="5">
        <f t="shared" si="202"/>
        <v>0</v>
      </c>
      <c r="AC202" s="5">
        <f t="shared" si="202"/>
        <v>0</v>
      </c>
    </row>
    <row r="203" spans="6:30" x14ac:dyDescent="0.35">
      <c r="G203" s="33" t="s">
        <v>28</v>
      </c>
      <c r="H203" s="5">
        <f>H$153/H$220</f>
        <v>0</v>
      </c>
      <c r="I203" s="5">
        <f t="shared" ref="I203:AC203" si="203">I$153/I$220</f>
        <v>0</v>
      </c>
      <c r="J203" s="5">
        <f t="shared" si="203"/>
        <v>0</v>
      </c>
      <c r="K203" s="5">
        <f t="shared" si="203"/>
        <v>0</v>
      </c>
      <c r="L203" s="5">
        <f t="shared" si="203"/>
        <v>0</v>
      </c>
      <c r="M203" s="5">
        <f t="shared" si="203"/>
        <v>0</v>
      </c>
      <c r="N203" s="5">
        <f t="shared" si="203"/>
        <v>0</v>
      </c>
      <c r="O203" s="5">
        <f t="shared" si="203"/>
        <v>0</v>
      </c>
      <c r="P203" s="5">
        <f t="shared" si="203"/>
        <v>0</v>
      </c>
      <c r="Q203" s="5">
        <f t="shared" si="203"/>
        <v>0</v>
      </c>
      <c r="R203" s="5">
        <f t="shared" si="203"/>
        <v>0</v>
      </c>
      <c r="S203" s="5">
        <f t="shared" si="203"/>
        <v>0</v>
      </c>
      <c r="T203" s="5">
        <f t="shared" si="203"/>
        <v>0</v>
      </c>
      <c r="U203" s="5">
        <f t="shared" si="203"/>
        <v>0</v>
      </c>
      <c r="V203" s="5">
        <f t="shared" si="203"/>
        <v>0</v>
      </c>
      <c r="W203" s="5">
        <f t="shared" si="203"/>
        <v>0</v>
      </c>
      <c r="X203" s="5">
        <f t="shared" si="203"/>
        <v>0</v>
      </c>
      <c r="Y203" s="5">
        <f t="shared" si="203"/>
        <v>0</v>
      </c>
      <c r="Z203" s="5">
        <f t="shared" si="203"/>
        <v>0</v>
      </c>
      <c r="AA203" s="5">
        <f t="shared" si="203"/>
        <v>0</v>
      </c>
      <c r="AB203" s="5">
        <f t="shared" si="203"/>
        <v>0</v>
      </c>
      <c r="AC203" s="5">
        <f t="shared" si="203"/>
        <v>0</v>
      </c>
    </row>
    <row r="204" spans="6:30" x14ac:dyDescent="0.35">
      <c r="G204" s="72"/>
      <c r="H204" s="28"/>
      <c r="I204" s="28"/>
      <c r="J204" s="28"/>
      <c r="K204" s="28"/>
      <c r="L204" s="28"/>
      <c r="M204" s="28"/>
      <c r="N204" s="28"/>
      <c r="O204" s="28"/>
      <c r="P204" s="28"/>
      <c r="Q204" s="28"/>
      <c r="R204" s="28"/>
      <c r="S204" s="28"/>
      <c r="T204" s="28"/>
      <c r="U204" s="28"/>
      <c r="V204" s="28"/>
      <c r="W204" s="28"/>
      <c r="X204" s="28"/>
      <c r="Y204" s="28"/>
      <c r="Z204" s="28"/>
      <c r="AA204" s="28"/>
      <c r="AB204" s="28"/>
      <c r="AC204" s="28"/>
    </row>
    <row r="205" spans="6:30" x14ac:dyDescent="0.35">
      <c r="F205" s="1" t="s">
        <v>177</v>
      </c>
    </row>
    <row r="206" spans="6:30" x14ac:dyDescent="0.35">
      <c r="F206" s="4" t="s">
        <v>178</v>
      </c>
      <c r="G206" s="4" t="s">
        <v>179</v>
      </c>
      <c r="H206" s="4" cm="1">
        <f t="array" ref="H206">IFERROR(INDEX('WEO Oct 2023'!$J$2:$BG$529,MATCH($C$5&amp;$G206,'WEO Oct 2023'!$B$2:$B$529&amp;'WEO Oct 2023'!$C$2:$C$529,0),MATCH(H$8,'WEO Oct 2023'!$J$1:$BF$1,0)),NA())</f>
        <v>17.087</v>
      </c>
      <c r="I206" s="4" cm="1">
        <f t="array" ref="I206">IFERROR(INDEX('WEO Oct 2023'!$J$2:$BG$529,MATCH($C$5&amp;$G206,'WEO Oct 2023'!$B$2:$B$529&amp;'WEO Oct 2023'!$C$2:$C$529,0),MATCH(I$8,'WEO Oct 2023'!$J$1:$BF$1,0)),NA())</f>
        <v>19.558</v>
      </c>
      <c r="J206" s="4" cm="1">
        <f t="array" ref="J206">IFERROR(INDEX('WEO Oct 2023'!$J$2:$BG$529,MATCH($C$5&amp;$G206,'WEO Oct 2023'!$B$2:$B$529&amp;'WEO Oct 2023'!$C$2:$C$529,0),MATCH(J$8,'WEO Oct 2023'!$J$1:$BF$1,0)),NA())</f>
        <v>20.234000000000002</v>
      </c>
      <c r="K206" s="4" cm="1">
        <f t="array" ref="K206">IFERROR(INDEX('WEO Oct 2023'!$J$2:$BG$529,MATCH($C$5&amp;$G206,'WEO Oct 2023'!$B$2:$B$529&amp;'WEO Oct 2023'!$C$2:$C$529,0),MATCH(K$8,'WEO Oct 2023'!$J$1:$BF$1,0)),NA())</f>
        <v>22.765999999999998</v>
      </c>
      <c r="L206" s="4" cm="1">
        <f t="array" ref="L206">IFERROR(INDEX('WEO Oct 2023'!$J$2:$BG$529,MATCH($C$5&amp;$G206,'WEO Oct 2023'!$B$2:$B$529&amp;'WEO Oct 2023'!$C$2:$C$529,0),MATCH(L$8,'WEO Oct 2023'!$J$1:$BF$1,0)),NA())</f>
        <v>25.539000000000001</v>
      </c>
      <c r="M206" s="4" cm="1">
        <f t="array" ref="M206">IFERROR(INDEX('WEO Oct 2023'!$J$2:$BG$529,MATCH($C$5&amp;$G206,'WEO Oct 2023'!$B$2:$B$529&amp;'WEO Oct 2023'!$C$2:$C$529,0),MATCH(M$8,'WEO Oct 2023'!$J$1:$BF$1,0)),NA())</f>
        <v>28.303999999999998</v>
      </c>
      <c r="N206" s="4" cm="1">
        <f t="array" ref="N206">IFERROR(INDEX('WEO Oct 2023'!$J$2:$BG$529,MATCH($C$5&amp;$G206,'WEO Oct 2023'!$B$2:$B$529&amp;'WEO Oct 2023'!$C$2:$C$529,0),MATCH(N$8,'WEO Oct 2023'!$J$1:$BF$1,0)),NA())</f>
        <v>31.512</v>
      </c>
      <c r="O206" s="4" cm="1">
        <f t="array" ref="O206">IFERROR(INDEX('WEO Oct 2023'!$J$2:$BG$529,MATCH($C$5&amp;$G206,'WEO Oct 2023'!$B$2:$B$529&amp;'WEO Oct 2023'!$C$2:$C$529,0),MATCH(O$8,'WEO Oct 2023'!$J$1:$BF$1,0)),NA())</f>
        <v>32.012999999999998</v>
      </c>
      <c r="P206" s="4" cm="1">
        <f t="array" ref="P206">IFERROR(INDEX('WEO Oct 2023'!$J$2:$BG$529,MATCH($C$5&amp;$G206,'WEO Oct 2023'!$B$2:$B$529&amp;'WEO Oct 2023'!$C$2:$C$529,0),MATCH(P$8,'WEO Oct 2023'!$J$1:$BF$1,0)),NA())</f>
        <v>38.752000000000002</v>
      </c>
      <c r="Q206" s="4" cm="1">
        <f t="array" ref="Q206">IFERROR(INDEX('WEO Oct 2023'!$J$2:$BG$529,MATCH($C$5&amp;$G206,'WEO Oct 2023'!$B$2:$B$529&amp;'WEO Oct 2023'!$C$2:$C$529,0),MATCH(Q$8,'WEO Oct 2023'!$J$1:$BF$1,0)),NA())</f>
        <v>42.642000000000003</v>
      </c>
      <c r="R206" s="4" cm="1">
        <f t="array" ref="R206">IFERROR(INDEX('WEO Oct 2023'!$J$2:$BG$573,MATCH($C$5&amp;$G206,'WEO Oct 2023'!$B$2:$B$573&amp;'WEO Oct 2023'!$C$2:$C$573,0),MATCH(R$8,'WEO Oct 2023'!$J$1:$BF$1,0)),NA())</f>
        <v>44.372</v>
      </c>
      <c r="S206" s="4" cm="1">
        <f t="array" ref="S206">IFERROR(INDEX('WEO Oct 2023'!$J$2:$BG$573,MATCH($C$5&amp;$G206,'WEO Oct 2023'!$B$2:$B$573&amp;'WEO Oct 2023'!$C$2:$C$573,0),MATCH(S$8,'WEO Oct 2023'!$J$1:$BF$1,0)),NA())</f>
        <v>47.720999999999997</v>
      </c>
      <c r="T206" s="4" cm="1">
        <f t="array" ref="T206">IFERROR(INDEX('WEO Oct 2023'!$J$2:$BG$573,MATCH($C$5&amp;$G206,'WEO Oct 2023'!$B$2:$B$573&amp;'WEO Oct 2023'!$C$2:$C$573,0),MATCH(T$8,'WEO Oct 2023'!$J$1:$BF$1,0)),NA())</f>
        <v>57.131</v>
      </c>
      <c r="U206" s="4" cm="1">
        <f t="array" ref="U206">IFERROR(INDEX('WEO Oct 2023'!$J$2:$BG$573,MATCH($C$5&amp;$G206,'WEO Oct 2023'!$B$2:$B$573&amp;'WEO Oct 2023'!$C$2:$C$573,0),MATCH(U$8,'WEO Oct 2023'!$J$1:$BF$1,0)),NA())</f>
        <v>60.139000000000003</v>
      </c>
      <c r="V206" s="4" cm="1">
        <f t="array" ref="V206">IFERROR(INDEX('WEO Oct 2023'!$J$2:$BG$573,MATCH($C$5&amp;$G206,'WEO Oct 2023'!$B$2:$B$573&amp;'WEO Oct 2023'!$C$2:$C$573,0),MATCH(V$8,'WEO Oct 2023'!$J$1:$BF$1,0)),NA())</f>
        <v>65.037999999999997</v>
      </c>
      <c r="W206" s="4" cm="1">
        <f t="array" ref="W206">IFERROR(INDEX('WEO Oct 2023'!$J$2:$BG$573,MATCH($C$5&amp;$G206,'WEO Oct 2023'!$B$2:$B$573&amp;'WEO Oct 2023'!$C$2:$C$573,0),MATCH(W$8,'WEO Oct 2023'!$J$1:$BF$1,0)),NA())</f>
        <v>72.522000000000006</v>
      </c>
      <c r="X206" s="4" cm="1">
        <f t="array" ref="X206">IFERROR(INDEX('WEO Oct 2023'!$J$2:$BG$573,MATCH($C$5&amp;$G206,'WEO Oct 2023'!$B$2:$B$573&amp;'WEO Oct 2023'!$C$2:$C$573,0),MATCH(X$8,'WEO Oct 2023'!$J$1:$BF$1,0)),NA())</f>
        <v>79.405000000000001</v>
      </c>
      <c r="Y206" s="4" cm="1">
        <f t="array" ref="Y206">IFERROR(INDEX('WEO Oct 2023'!$J$2:$BG$573,MATCH($C$5&amp;$G206,'WEO Oct 2023'!$B$2:$B$573&amp;'WEO Oct 2023'!$C$2:$C$573,0),MATCH(Y$8,'WEO Oct 2023'!$J$1:$BF$1,0)),NA())</f>
        <v>83.843999999999994</v>
      </c>
      <c r="Z206" s="4" cm="1">
        <f t="array" ref="Z206">IFERROR(INDEX('WEO Oct 2023'!$J$2:$BG$573,MATCH($C$5&amp;$G206,'WEO Oct 2023'!$B$2:$B$573&amp;'WEO Oct 2023'!$C$2:$C$573,0),MATCH(Z$8,'WEO Oct 2023'!$J$1:$BF$1,0)),NA())</f>
        <v>82.515000000000001</v>
      </c>
      <c r="AA206" s="4" cm="1">
        <f t="array" ref="AA206">IFERROR(INDEX('WEO Oct 2023'!$J$2:$BG$573,MATCH($C$5&amp;$G206,'WEO Oct 2023'!$B$2:$B$573&amp;'WEO Oct 2023'!$C$2:$C$573,0),MATCH(AA$8,'WEO Oct 2023'!$J$1:$BF$1,0)),NA())</f>
        <v>92.322000000000003</v>
      </c>
      <c r="AB206" s="4" cm="1">
        <f t="array" ref="AB206">IFERROR(INDEX('WEO Oct 2023'!$J$2:$BG$573,MATCH($C$5&amp;$G206,'WEO Oct 2023'!$B$2:$B$573&amp;'WEO Oct 2023'!$C$2:$C$573,0),MATCH(AB$8,'WEO Oct 2023'!$J$1:$BF$1,0)),NA())</f>
        <v>110.994</v>
      </c>
      <c r="AC206" s="4" cm="1">
        <f t="array" ref="AC206">IFERROR(INDEX('WEO Oct 2023'!$J$2:$BG$573,MATCH($C$5&amp;$G206,'WEO Oct 2023'!$B$2:$B$573&amp;'WEO Oct 2023'!$C$2:$C$573,0),MATCH(AC$8,'WEO Oct 2023'!$J$1:$BF$1,0)),NA())</f>
        <v>112.283</v>
      </c>
      <c r="AD206" s="4" t="e" cm="1">
        <f t="array" ref="AD206">IFERROR(INDEX('WEO Oct 2023'!$J$2:$BG$573,MATCH($C$5&amp;$G206,'WEO Oct 2023'!$B$2:$B$573&amp;'WEO Oct 2023'!$C$2:$C$573,0),MATCH(AD$8,'WEO Oct 2023'!$J$1:$BF$1,0)),NA())</f>
        <v>#N/A</v>
      </c>
    </row>
    <row r="207" spans="6:30" x14ac:dyDescent="0.35">
      <c r="F207" s="65" t="str">
        <f>$C$6</f>
        <v>thousands</v>
      </c>
      <c r="G207" s="4"/>
      <c r="H207" s="5">
        <f>IF($F207=$B$249,H206*1000000,IF($F207=$B$250,H206*1000,IF($F207=$B$251,H206)))</f>
        <v>17087000</v>
      </c>
      <c r="I207" s="5">
        <f t="shared" ref="I207:AD207" si="204">I206*1000000</f>
        <v>19558000</v>
      </c>
      <c r="J207" s="5">
        <f t="shared" si="204"/>
        <v>20234000</v>
      </c>
      <c r="K207" s="5">
        <f t="shared" si="204"/>
        <v>22766000</v>
      </c>
      <c r="L207" s="5">
        <f t="shared" si="204"/>
        <v>25539000</v>
      </c>
      <c r="M207" s="5">
        <f t="shared" si="204"/>
        <v>28304000</v>
      </c>
      <c r="N207" s="5">
        <f t="shared" si="204"/>
        <v>31512000</v>
      </c>
      <c r="O207" s="5">
        <f t="shared" si="204"/>
        <v>32012999.999999996</v>
      </c>
      <c r="P207" s="5">
        <f t="shared" si="204"/>
        <v>38752000</v>
      </c>
      <c r="Q207" s="5">
        <f t="shared" si="204"/>
        <v>42642000</v>
      </c>
      <c r="R207" s="5">
        <f t="shared" si="204"/>
        <v>44372000</v>
      </c>
      <c r="S207" s="5">
        <f t="shared" si="204"/>
        <v>47721000</v>
      </c>
      <c r="T207" s="5">
        <f t="shared" si="204"/>
        <v>57131000</v>
      </c>
      <c r="U207" s="5">
        <f t="shared" si="204"/>
        <v>60139000</v>
      </c>
      <c r="V207" s="5">
        <f t="shared" si="204"/>
        <v>65038000</v>
      </c>
      <c r="W207" s="5">
        <f t="shared" si="204"/>
        <v>72522000</v>
      </c>
      <c r="X207" s="5">
        <f t="shared" si="204"/>
        <v>79405000</v>
      </c>
      <c r="Y207" s="5">
        <f t="shared" si="204"/>
        <v>83844000</v>
      </c>
      <c r="Z207" s="5">
        <f t="shared" si="204"/>
        <v>82515000</v>
      </c>
      <c r="AA207" s="5">
        <f t="shared" si="204"/>
        <v>92322000</v>
      </c>
      <c r="AB207" s="5">
        <f t="shared" si="204"/>
        <v>110994000</v>
      </c>
      <c r="AC207" s="5">
        <f t="shared" si="204"/>
        <v>112283000</v>
      </c>
      <c r="AD207" s="5" t="e">
        <f t="shared" si="204"/>
        <v>#N/A</v>
      </c>
    </row>
    <row r="208" spans="6:30" x14ac:dyDescent="0.35">
      <c r="F208" s="4" t="s">
        <v>180</v>
      </c>
      <c r="G208" s="4" t="s">
        <v>181</v>
      </c>
      <c r="H208" s="4" cm="1">
        <f t="array" ref="H208">IFERROR(INDEX('WEO Oct 2023'!$J$2:$BG$529,MATCH($C$5&amp;$G208,'WEO Oct 2023'!$B$2:$B$529&amp;'WEO Oct 2023'!$C$2:$C$529,0),MATCH(H$8,'WEO Oct 2023'!$J$1:$BF$1,0)),NA())</f>
        <v>4.3869999999999996</v>
      </c>
      <c r="I208" s="4" cm="1">
        <f t="array" ref="I208">IFERROR(INDEX('WEO Oct 2023'!$J$2:$BG$529,MATCH($C$5&amp;$G208,'WEO Oct 2023'!$B$2:$B$529&amp;'WEO Oct 2023'!$C$2:$C$529,0),MATCH(I$8,'WEO Oct 2023'!$J$1:$BF$1,0)),NA())</f>
        <v>5.4880000000000004</v>
      </c>
      <c r="J208" s="4" cm="1">
        <f t="array" ref="J208">IFERROR(INDEX('WEO Oct 2023'!$J$2:$BG$529,MATCH($C$5&amp;$G208,'WEO Oct 2023'!$B$2:$B$529&amp;'WEO Oct 2023'!$C$2:$C$529,0),MATCH(J$8,'WEO Oct 2023'!$J$1:$BF$1,0)),NA())</f>
        <v>6.2789999999999999</v>
      </c>
      <c r="K208" s="4" cm="1">
        <f t="array" ref="K208">IFERROR(INDEX('WEO Oct 2023'!$J$2:$BG$529,MATCH($C$5&amp;$G208,'WEO Oct 2023'!$B$2:$B$529&amp;'WEO Oct 2023'!$C$2:$C$529,0),MATCH(K$8,'WEO Oct 2023'!$J$1:$BF$1,0)),NA())</f>
        <v>7.3390000000000004</v>
      </c>
      <c r="L208" s="4" cm="1">
        <f t="array" ref="L208">IFERROR(INDEX('WEO Oct 2023'!$J$2:$BG$529,MATCH($C$5&amp;$G208,'WEO Oct 2023'!$B$2:$B$529&amp;'WEO Oct 2023'!$C$2:$C$529,0),MATCH(L$8,'WEO Oct 2023'!$J$1:$BF$1,0)),NA())</f>
        <v>8.3550000000000004</v>
      </c>
      <c r="M208" s="4" cm="1">
        <f t="array" ref="M208">IFERROR(INDEX('WEO Oct 2023'!$J$2:$BG$529,MATCH($C$5&amp;$G208,'WEO Oct 2023'!$B$2:$B$529&amp;'WEO Oct 2023'!$C$2:$C$529,0),MATCH(M$8,'WEO Oct 2023'!$J$1:$BF$1,0)),NA())</f>
        <v>9.5449999999999999</v>
      </c>
      <c r="N208" s="4" cm="1">
        <f t="array" ref="N208">IFERROR(INDEX('WEO Oct 2023'!$J$2:$BG$529,MATCH($C$5&amp;$G208,'WEO Oct 2023'!$B$2:$B$529&amp;'WEO Oct 2023'!$C$2:$C$529,0),MATCH(N$8,'WEO Oct 2023'!$J$1:$BF$1,0)),NA())</f>
        <v>11.670999999999999</v>
      </c>
      <c r="O208" s="4" cm="1">
        <f t="array" ref="O208">IFERROR(INDEX('WEO Oct 2023'!$J$2:$BG$529,MATCH($C$5&amp;$G208,'WEO Oct 2023'!$B$2:$B$529&amp;'WEO Oct 2023'!$C$2:$C$529,0),MATCH(O$8,'WEO Oct 2023'!$J$1:$BF$1,0)),NA())</f>
        <v>11.619</v>
      </c>
      <c r="P208" s="4" cm="1">
        <f t="array" ref="P208">IFERROR(INDEX('WEO Oct 2023'!$J$2:$BG$529,MATCH($C$5&amp;$G208,'WEO Oct 2023'!$B$2:$B$529&amp;'WEO Oct 2023'!$C$2:$C$529,0),MATCH(P$8,'WEO Oct 2023'!$J$1:$BF$1,0)),NA())</f>
        <v>14.250999999999999</v>
      </c>
      <c r="Q208" s="4" cm="1">
        <f t="array" ref="Q208">IFERROR(INDEX('WEO Oct 2023'!$J$2:$BG$529,MATCH($C$5&amp;$G208,'WEO Oct 2023'!$B$2:$B$529&amp;'WEO Oct 2023'!$C$2:$C$529,0),MATCH(Q$8,'WEO Oct 2023'!$J$1:$BF$1,0)),NA())</f>
        <v>17.984999999999999</v>
      </c>
      <c r="R208" s="4" cm="1">
        <f t="array" ref="R208">IFERROR(INDEX('WEO Oct 2023'!$J$2:$BG$573,MATCH($C$5&amp;$G208,'WEO Oct 2023'!$B$2:$B$573&amp;'WEO Oct 2023'!$C$2:$C$573,0),MATCH(R$8,'WEO Oct 2023'!$J$1:$BF$1,0)),NA())</f>
        <v>21.295000000000002</v>
      </c>
      <c r="S208" s="4" cm="1">
        <f t="array" ref="S208">IFERROR(INDEX('WEO Oct 2023'!$J$2:$BG$573,MATCH($C$5&amp;$G208,'WEO Oct 2023'!$B$2:$B$573&amp;'WEO Oct 2023'!$C$2:$C$573,0),MATCH(S$8,'WEO Oct 2023'!$J$1:$BF$1,0)),NA())</f>
        <v>21.260999999999999</v>
      </c>
      <c r="T208" s="4" cm="1">
        <f t="array" ref="T208">IFERROR(INDEX('WEO Oct 2023'!$J$2:$BG$573,MATCH($C$5&amp;$G208,'WEO Oct 2023'!$B$2:$B$573&amp;'WEO Oct 2023'!$C$2:$C$573,0),MATCH(T$8,'WEO Oct 2023'!$J$1:$BF$1,0)),NA())</f>
        <v>23.210999999999999</v>
      </c>
      <c r="U208" s="4" cm="1">
        <f t="array" ref="U208">IFERROR(INDEX('WEO Oct 2023'!$J$2:$BG$573,MATCH($C$5&amp;$G208,'WEO Oct 2023'!$B$2:$B$573&amp;'WEO Oct 2023'!$C$2:$C$573,0),MATCH(U$8,'WEO Oct 2023'!$J$1:$BF$1,0)),NA())</f>
        <v>21.722999999999999</v>
      </c>
      <c r="V208" s="4" cm="1">
        <f t="array" ref="V208">IFERROR(INDEX('WEO Oct 2023'!$J$2:$BG$573,MATCH($C$5&amp;$G208,'WEO Oct 2023'!$B$2:$B$573&amp;'WEO Oct 2023'!$C$2:$C$573,0),MATCH(V$8,'WEO Oct 2023'!$J$1:$BF$1,0)),NA())</f>
        <v>20.759</v>
      </c>
      <c r="W208" s="4" cm="1">
        <f t="array" ref="W208">IFERROR(INDEX('WEO Oct 2023'!$J$2:$BG$573,MATCH($C$5&amp;$G208,'WEO Oct 2023'!$B$2:$B$573&amp;'WEO Oct 2023'!$C$2:$C$573,0),MATCH(W$8,'WEO Oct 2023'!$J$1:$BF$1,0)),NA())</f>
        <v>22.742999999999999</v>
      </c>
      <c r="X208" s="4" cm="1">
        <f t="array" ref="X208">IFERROR(INDEX('WEO Oct 2023'!$J$2:$BG$573,MATCH($C$5&amp;$G208,'WEO Oct 2023'!$B$2:$B$573&amp;'WEO Oct 2023'!$C$2:$C$573,0),MATCH(X$8,'WEO Oct 2023'!$J$1:$BF$1,0)),NA())</f>
        <v>24.11</v>
      </c>
      <c r="Y208" s="4" cm="1">
        <f t="array" ref="Y208">IFERROR(INDEX('WEO Oct 2023'!$J$2:$BG$573,MATCH($C$5&amp;$G208,'WEO Oct 2023'!$B$2:$B$573&amp;'WEO Oct 2023'!$C$2:$C$573,0),MATCH(Y$8,'WEO Oct 2023'!$J$1:$BF$1,0)),NA())</f>
        <v>24.751000000000001</v>
      </c>
      <c r="Z208" s="4" cm="1">
        <f t="array" ref="Z208">IFERROR(INDEX('WEO Oct 2023'!$J$2:$BG$573,MATCH($C$5&amp;$G208,'WEO Oct 2023'!$B$2:$B$573&amp;'WEO Oct 2023'!$C$2:$C$573,0),MATCH(Z$8,'WEO Oct 2023'!$J$1:$BF$1,0)),NA())</f>
        <v>23.847999999999999</v>
      </c>
      <c r="AA208" s="4" cm="1">
        <f t="array" ref="AA208">IFERROR(INDEX('WEO Oct 2023'!$J$2:$BG$573,MATCH($C$5&amp;$G208,'WEO Oct 2023'!$B$2:$B$573&amp;'WEO Oct 2023'!$C$2:$C$573,0),MATCH(AA$8,'WEO Oct 2023'!$J$1:$BF$1,0)),NA())</f>
        <v>26.312000000000001</v>
      </c>
      <c r="AB208" s="4" cm="1">
        <f t="array" ref="AB208">IFERROR(INDEX('WEO Oct 2023'!$J$2:$BG$573,MATCH($C$5&amp;$G208,'WEO Oct 2023'!$B$2:$B$573&amp;'WEO Oct 2023'!$C$2:$C$573,0),MATCH(AB$8,'WEO Oct 2023'!$J$1:$BF$1,0)),NA())</f>
        <v>31.533000000000001</v>
      </c>
      <c r="AC208" s="4" cm="1">
        <f t="array" ref="AC208">IFERROR(INDEX('WEO Oct 2023'!$J$2:$BG$573,MATCH($C$5&amp;$G208,'WEO Oct 2023'!$B$2:$B$573&amp;'WEO Oct 2023'!$C$2:$C$573,0),MATCH(AC$8,'WEO Oct 2023'!$J$1:$BF$1,0)),NA())</f>
        <v>31.692</v>
      </c>
      <c r="AD208" s="4" t="e" cm="1">
        <f t="array" ref="AD208">IFERROR(INDEX('WEO Oct 2023'!$J$2:$BG$573,MATCH($C$5&amp;$G208,'WEO Oct 2023'!$B$2:$B$573&amp;'WEO Oct 2023'!$C$2:$C$573,0),MATCH(AD$8,'WEO Oct 2023'!$J$1:$BF$1,0)),NA())</f>
        <v>#N/A</v>
      </c>
    </row>
    <row r="209" spans="3:30" x14ac:dyDescent="0.35">
      <c r="F209" s="4" t="s">
        <v>182</v>
      </c>
      <c r="G209" s="4"/>
      <c r="H209" s="4">
        <f>H206/H208</f>
        <v>3.8949167996352863</v>
      </c>
      <c r="I209" s="4">
        <f t="shared" ref="I209:AD209" si="205">I206/I208</f>
        <v>3.5637755102040813</v>
      </c>
      <c r="J209" s="4">
        <f t="shared" si="205"/>
        <v>3.2224876572702663</v>
      </c>
      <c r="K209" s="4">
        <f t="shared" si="205"/>
        <v>3.1020575010219371</v>
      </c>
      <c r="L209" s="4">
        <f t="shared" si="205"/>
        <v>3.0567324955116697</v>
      </c>
      <c r="M209" s="4">
        <f t="shared" si="205"/>
        <v>2.9653221581980094</v>
      </c>
      <c r="N209" s="4">
        <f t="shared" si="205"/>
        <v>2.7000257047382403</v>
      </c>
      <c r="O209" s="4">
        <f t="shared" si="205"/>
        <v>2.7552285050348564</v>
      </c>
      <c r="P209" s="4">
        <f t="shared" si="205"/>
        <v>2.7192477720861699</v>
      </c>
      <c r="Q209" s="4">
        <f t="shared" si="205"/>
        <v>2.3709758131776484</v>
      </c>
      <c r="R209" s="4">
        <f t="shared" si="205"/>
        <v>2.0836816154026767</v>
      </c>
      <c r="S209" s="4">
        <f t="shared" si="205"/>
        <v>2.2445322421334839</v>
      </c>
      <c r="T209" s="4">
        <f t="shared" si="205"/>
        <v>2.4613760716901472</v>
      </c>
      <c r="U209" s="4">
        <f t="shared" si="205"/>
        <v>2.7684481885559089</v>
      </c>
      <c r="V209" s="4">
        <f t="shared" si="205"/>
        <v>3.1330025531094945</v>
      </c>
      <c r="W209" s="4">
        <f t="shared" si="205"/>
        <v>3.1887613771270287</v>
      </c>
      <c r="X209" s="4">
        <f t="shared" si="205"/>
        <v>3.2934467026130236</v>
      </c>
      <c r="Y209" s="4">
        <f t="shared" si="205"/>
        <v>3.3874994949698998</v>
      </c>
      <c r="Z209" s="4">
        <f t="shared" si="205"/>
        <v>3.4600385776585041</v>
      </c>
      <c r="AA209" s="4">
        <f t="shared" si="205"/>
        <v>3.5087412587412588</v>
      </c>
      <c r="AB209" s="4">
        <f t="shared" si="205"/>
        <v>3.5199315003329845</v>
      </c>
      <c r="AC209" s="4">
        <f t="shared" si="205"/>
        <v>3.5429445916950648</v>
      </c>
      <c r="AD209" s="4" t="e">
        <f t="shared" si="205"/>
        <v>#N/A</v>
      </c>
    </row>
    <row r="210" spans="3:30" x14ac:dyDescent="0.35">
      <c r="C210" s="28"/>
      <c r="F210" s="4" t="s">
        <v>183</v>
      </c>
      <c r="G210" s="4"/>
      <c r="H210" s="5">
        <f>IFERROR(INDEX('WDI GNI'!$E$6:$BO$271,MATCH($C$5,'WDI GNI'!$B$6:$B$271,0),MATCH(H$8,'WDI GNI'!$E$5:$BO$5,0)),NA())</f>
        <v>10777831300</v>
      </c>
      <c r="I210" s="5">
        <f>IFERROR(INDEX('WDI GNI'!$E$6:$BO$271,MATCH($C$5,'WDI GNI'!$B$6:$B$271,0),MATCH(I$8,'WDI GNI'!$E$5:$BO$5,0)),NA())</f>
        <v>11122125500</v>
      </c>
      <c r="J210" s="5">
        <f>IFERROR(INDEX('WDI GNI'!$E$6:$BO$271,MATCH($C$5,'WDI GNI'!$B$6:$B$271,0),MATCH(J$8,'WDI GNI'!$E$5:$BO$5,0)),NA())</f>
        <v>11465919500</v>
      </c>
      <c r="K210" s="5">
        <f>IFERROR(INDEX('WDI GNI'!$E$6:$BO$271,MATCH($C$5,'WDI GNI'!$B$6:$B$271,0),MATCH(K$8,'WDI GNI'!$E$5:$BO$5,0)),NA())</f>
        <v>14044624700</v>
      </c>
      <c r="L210" s="5">
        <f>IFERROR(INDEX('WDI GNI'!$E$6:$BO$271,MATCH($C$5,'WDI GNI'!$B$6:$B$271,0),MATCH(L$8,'WDI GNI'!$E$5:$BO$5,0)),NA())</f>
        <v>23018923000</v>
      </c>
      <c r="M210" s="5">
        <f>IFERROR(INDEX('WDI GNI'!$E$6:$BO$271,MATCH($C$5,'WDI GNI'!$B$6:$B$271,0),MATCH(M$8,'WDI GNI'!$E$5:$BO$5,0)),NA())</f>
        <v>26168697300</v>
      </c>
      <c r="N210" s="5">
        <f>IFERROR(INDEX('WDI GNI'!$E$6:$BO$271,MATCH($C$5,'WDI GNI'!$B$6:$B$271,0),MATCH(N$8,'WDI GNI'!$E$5:$BO$5,0)),NA())</f>
        <v>29773437600</v>
      </c>
      <c r="O210" s="5">
        <f>IFERROR(INDEX('WDI GNI'!$E$6:$BO$271,MATCH($C$5,'WDI GNI'!$B$6:$B$271,0),MATCH(O$8,'WDI GNI'!$E$5:$BO$5,0)),NA())</f>
        <v>29655955600</v>
      </c>
      <c r="P210" s="5">
        <f>IFERROR(INDEX('WDI GNI'!$E$6:$BO$271,MATCH($C$5,'WDI GNI'!$B$6:$B$271,0),MATCH(P$8,'WDI GNI'!$E$5:$BO$5,0)),NA())</f>
        <v>35846982900</v>
      </c>
      <c r="Q210" s="5">
        <f>IFERROR(INDEX('WDI GNI'!$E$6:$BO$271,MATCH($C$5,'WDI GNI'!$B$6:$B$271,0),MATCH(Q$8,'WDI GNI'!$E$5:$BO$5,0)),NA())</f>
        <v>38583246300</v>
      </c>
      <c r="R210" s="5">
        <f>IFERROR(INDEX('WDI GNI'!$E$6:$BO$271,MATCH($C$5,'WDI GNI'!$B$6:$B$271,0),MATCH(R$8,'WDI GNI'!$E$5:$BO$5,0)),NA())</f>
        <v>42084689700</v>
      </c>
      <c r="S210" s="5">
        <f>IFERROR(INDEX('WDI GNI'!$E$6:$BO$271,MATCH($C$5,'WDI GNI'!$B$6:$B$271,0),MATCH(S$8,'WDI GNI'!$E$5:$BO$5,0)),NA())</f>
        <v>43861158700</v>
      </c>
      <c r="T210" s="5">
        <f>IFERROR(INDEX('WDI GNI'!$E$6:$BO$271,MATCH($C$5,'WDI GNI'!$B$6:$B$271,0),MATCH(T$8,'WDI GNI'!$E$5:$BO$5,0)),NA())</f>
        <v>56141974000</v>
      </c>
      <c r="U210" s="5">
        <f>IFERROR(INDEX('WDI GNI'!$E$6:$BO$271,MATCH($C$5,'WDI GNI'!$B$6:$B$271,0),MATCH(U$8,'WDI GNI'!$E$5:$BO$5,0)),NA())</f>
        <v>59044111700</v>
      </c>
      <c r="V210" s="5">
        <f>IFERROR(INDEX('WDI GNI'!$E$6:$BO$271,MATCH($C$5,'WDI GNI'!$B$6:$B$271,0),MATCH(V$8,'WDI GNI'!$E$5:$BO$5,0)),NA())</f>
        <v>64317987500</v>
      </c>
      <c r="W210" s="5">
        <f>IFERROR(INDEX('WDI GNI'!$E$6:$BO$271,MATCH($C$5,'WDI GNI'!$B$6:$B$271,0),MATCH(W$8,'WDI GNI'!$E$5:$BO$5,0)),NA())</f>
        <v>71091843100</v>
      </c>
      <c r="X210" s="5">
        <f>IFERROR(INDEX('WDI GNI'!$E$6:$BO$271,MATCH($C$5,'WDI GNI'!$B$6:$B$271,0),MATCH(X$8,'WDI GNI'!$E$5:$BO$5,0)),NA())</f>
        <v>77371974100</v>
      </c>
      <c r="Y210" s="5">
        <f>IFERROR(INDEX('WDI GNI'!$E$6:$BO$271,MATCH($C$5,'WDI GNI'!$B$6:$B$271,0),MATCH(Y$8,'WDI GNI'!$E$5:$BO$5,0)),NA())</f>
        <v>80308367200</v>
      </c>
      <c r="Z210" s="5">
        <f>IFERROR(INDEX('WDI GNI'!$E$6:$BO$271,MATCH($C$5,'WDI GNI'!$B$6:$B$271,0),MATCH(Z$8,'WDI GNI'!$E$5:$BO$5,0)),NA())</f>
        <v>81579785900</v>
      </c>
      <c r="AA210" s="5">
        <f>IFERROR(INDEX('WDI GNI'!$E$6:$BO$271,MATCH($C$5,'WDI GNI'!$B$6:$B$271,0),MATCH(AA$8,'WDI GNI'!$E$5:$BO$5,0)),NA())</f>
        <v>88480725800</v>
      </c>
      <c r="AB210" s="5">
        <f>IFERROR(INDEX('WDI GNI'!$E$6:$BO$271,MATCH($C$5,'WDI GNI'!$B$6:$B$271,0),MATCH(AB$8,'WDI GNI'!$E$5:$BO$5,0)),NA())</f>
        <v>103526300000</v>
      </c>
      <c r="AC210" s="5" t="e">
        <f>IFERROR(INDEX('WDI GNI'!$E$6:$BO$271,MATCH($C$5,'WDI GNI'!$B$6:$B$271,0),MATCH(AC$8,'WDI GNI'!$E$5:$BO$5,0)),NA())</f>
        <v>#N/A</v>
      </c>
      <c r="AD210" s="5" t="e">
        <f>IFERROR(INDEX('WDI GNI'!$E$6:$BO$271,MATCH($C$5,'WDI GNI'!$B$6:$B$271,0),MATCH(AD$8,'WDI GNI'!$E$5:$BO$5,0)),NA())</f>
        <v>#N/A</v>
      </c>
    </row>
    <row r="211" spans="3:30" x14ac:dyDescent="0.35">
      <c r="C211" s="28"/>
      <c r="F211" s="65" t="str">
        <f>$C$6</f>
        <v>thousands</v>
      </c>
      <c r="G211" s="4"/>
      <c r="H211" s="5">
        <f>IF($F211=$B$249,H210/1000,IF($F211=$B$250,H210*1000000,IF($F211=$B$251,H210/1000000000)))</f>
        <v>10777831.300000001</v>
      </c>
      <c r="I211" s="5">
        <f t="shared" ref="I211:AD211" si="206">IF($F211=$B$249,I210/1000,IF($F211=$B$250,I210*1000000,IF($F211=$B$251,I210/1000000000)))</f>
        <v>11122125.5</v>
      </c>
      <c r="J211" s="5">
        <f t="shared" si="206"/>
        <v>11465919.5</v>
      </c>
      <c r="K211" s="5">
        <f t="shared" si="206"/>
        <v>14044624.699999999</v>
      </c>
      <c r="L211" s="5">
        <f t="shared" si="206"/>
        <v>23018923</v>
      </c>
      <c r="M211" s="5">
        <f t="shared" si="206"/>
        <v>26168697.300000001</v>
      </c>
      <c r="N211" s="5">
        <f t="shared" si="206"/>
        <v>29773437.600000001</v>
      </c>
      <c r="O211" s="5">
        <f t="shared" si="206"/>
        <v>29655955.600000001</v>
      </c>
      <c r="P211" s="5">
        <f t="shared" si="206"/>
        <v>35846982.899999999</v>
      </c>
      <c r="Q211" s="5">
        <f t="shared" si="206"/>
        <v>38583246.299999997</v>
      </c>
      <c r="R211" s="5">
        <f t="shared" si="206"/>
        <v>42084689.700000003</v>
      </c>
      <c r="S211" s="5">
        <f t="shared" si="206"/>
        <v>43861158.700000003</v>
      </c>
      <c r="T211" s="5">
        <f t="shared" si="206"/>
        <v>56141974</v>
      </c>
      <c r="U211" s="5">
        <f t="shared" si="206"/>
        <v>59044111.700000003</v>
      </c>
      <c r="V211" s="5">
        <f t="shared" si="206"/>
        <v>64317987.5</v>
      </c>
      <c r="W211" s="5">
        <f t="shared" si="206"/>
        <v>71091843.099999994</v>
      </c>
      <c r="X211" s="5">
        <f t="shared" si="206"/>
        <v>77371974.099999994</v>
      </c>
      <c r="Y211" s="5">
        <f t="shared" si="206"/>
        <v>80308367.200000003</v>
      </c>
      <c r="Z211" s="5">
        <f t="shared" si="206"/>
        <v>81579785.900000006</v>
      </c>
      <c r="AA211" s="5">
        <f t="shared" si="206"/>
        <v>88480725.799999997</v>
      </c>
      <c r="AB211" s="5">
        <f t="shared" si="206"/>
        <v>103526300</v>
      </c>
      <c r="AC211" s="5" t="e">
        <f t="shared" si="206"/>
        <v>#N/A</v>
      </c>
      <c r="AD211" s="5" t="e">
        <f t="shared" si="206"/>
        <v>#N/A</v>
      </c>
    </row>
    <row r="212" spans="3:30" x14ac:dyDescent="0.35">
      <c r="C212" s="28"/>
      <c r="F212" s="65" t="s">
        <v>184</v>
      </c>
      <c r="G212" s="4"/>
      <c r="H212" s="56">
        <f>H211/H207</f>
        <v>0.63076205887516834</v>
      </c>
      <c r="I212" s="56">
        <f t="shared" ref="I212:AC212" si="207">I211/I207</f>
        <v>0.56867396973105633</v>
      </c>
      <c r="J212" s="56">
        <f t="shared" si="207"/>
        <v>0.56666598299891269</v>
      </c>
      <c r="K212" s="56">
        <f t="shared" si="207"/>
        <v>0.61691226829482559</v>
      </c>
      <c r="L212" s="56">
        <f t="shared" si="207"/>
        <v>0.90132436665491988</v>
      </c>
      <c r="M212" s="56">
        <f t="shared" si="207"/>
        <v>0.9245582709157717</v>
      </c>
      <c r="N212" s="56">
        <f t="shared" si="207"/>
        <v>0.94482856054836262</v>
      </c>
      <c r="O212" s="56">
        <f t="shared" si="207"/>
        <v>0.92637227376378362</v>
      </c>
      <c r="P212" s="56">
        <f t="shared" si="207"/>
        <v>0.92503568590008256</v>
      </c>
      <c r="Q212" s="56">
        <f t="shared" si="207"/>
        <v>0.90481793302377933</v>
      </c>
      <c r="R212" s="56">
        <f t="shared" si="207"/>
        <v>0.94845149418552244</v>
      </c>
      <c r="S212" s="56">
        <f t="shared" si="207"/>
        <v>0.91911650426437008</v>
      </c>
      <c r="T212" s="56">
        <f t="shared" si="207"/>
        <v>0.98268845285396722</v>
      </c>
      <c r="U212" s="56">
        <f t="shared" si="207"/>
        <v>0.98179403881008998</v>
      </c>
      <c r="V212" s="56">
        <f t="shared" si="207"/>
        <v>0.9889293566837849</v>
      </c>
      <c r="W212" s="56">
        <f t="shared" si="207"/>
        <v>0.98027968202752258</v>
      </c>
      <c r="X212" s="56">
        <f t="shared" si="207"/>
        <v>0.97439675209369681</v>
      </c>
      <c r="Y212" s="56">
        <f t="shared" si="207"/>
        <v>0.95783081914030821</v>
      </c>
      <c r="Z212" s="56">
        <f t="shared" si="207"/>
        <v>0.98866613221838462</v>
      </c>
      <c r="AA212" s="56">
        <f t="shared" si="207"/>
        <v>0.95839264530664414</v>
      </c>
      <c r="AB212" s="56">
        <f t="shared" si="207"/>
        <v>0.93271978665513455</v>
      </c>
      <c r="AC212" s="56" t="e">
        <f t="shared" si="207"/>
        <v>#N/A</v>
      </c>
      <c r="AD212" s="5"/>
    </row>
    <row r="213" spans="3:30" x14ac:dyDescent="0.35">
      <c r="C213" s="28"/>
      <c r="F213" s="65" t="s">
        <v>1368</v>
      </c>
      <c r="G213" s="4"/>
      <c r="H213" s="86">
        <f t="shared" ref="H213:O213" si="208">(H210/1000000000)/H209</f>
        <v>2.7671531522853634</v>
      </c>
      <c r="I213" s="86">
        <f t="shared" si="208"/>
        <v>3.1208827458840371</v>
      </c>
      <c r="J213" s="86">
        <f t="shared" si="208"/>
        <v>3.5580957072501724</v>
      </c>
      <c r="K213" s="86">
        <f t="shared" si="208"/>
        <v>4.5275191370157257</v>
      </c>
      <c r="L213" s="86">
        <f t="shared" si="208"/>
        <v>7.5305650834018563</v>
      </c>
      <c r="M213" s="86">
        <f t="shared" si="208"/>
        <v>8.8249086958910414</v>
      </c>
      <c r="N213" s="86">
        <f t="shared" si="208"/>
        <v>11.027094130159938</v>
      </c>
      <c r="O213" s="86">
        <f t="shared" si="208"/>
        <v>10.7635194488614</v>
      </c>
      <c r="P213" s="86">
        <f>(P210/1000000000)/P209</f>
        <v>13.182683559762074</v>
      </c>
      <c r="Q213" s="86">
        <f t="shared" ref="Q213:AC213" si="209">(Q210/1000000000)/Q209</f>
        <v>16.273150525432669</v>
      </c>
      <c r="R213" s="86">
        <f t="shared" si="209"/>
        <v>20.197274568680697</v>
      </c>
      <c r="S213" s="86">
        <f t="shared" si="209"/>
        <v>19.541335997164769</v>
      </c>
      <c r="T213" s="86">
        <f t="shared" si="209"/>
        <v>22.809181679193429</v>
      </c>
      <c r="U213" s="86">
        <f t="shared" si="209"/>
        <v>21.327511905071582</v>
      </c>
      <c r="V213" s="86">
        <f t="shared" si="209"/>
        <v>20.52918451539869</v>
      </c>
      <c r="W213" s="86">
        <f t="shared" si="209"/>
        <v>22.294500808351945</v>
      </c>
      <c r="X213" s="86">
        <f t="shared" si="209"/>
        <v>23.492705692979033</v>
      </c>
      <c r="Y213" s="86">
        <f t="shared" si="209"/>
        <v>23.707270604541772</v>
      </c>
      <c r="Z213" s="86">
        <f t="shared" si="209"/>
        <v>23.577709921144034</v>
      </c>
      <c r="AA213" s="86">
        <f t="shared" si="209"/>
        <v>25.217227283308421</v>
      </c>
      <c r="AB213" s="86">
        <f t="shared" si="209"/>
        <v>29.411453032596359</v>
      </c>
      <c r="AC213" s="86" t="e">
        <f t="shared" si="209"/>
        <v>#N/A</v>
      </c>
    </row>
    <row r="214" spans="3:30" x14ac:dyDescent="0.35">
      <c r="C214" s="28"/>
      <c r="F214" s="65" t="s">
        <v>1372</v>
      </c>
      <c r="G214" s="4"/>
      <c r="H214" s="86"/>
      <c r="I214" s="86"/>
      <c r="J214" s="86"/>
      <c r="K214" s="86"/>
      <c r="L214" s="86"/>
      <c r="M214" s="86"/>
      <c r="N214" s="86"/>
      <c r="O214" s="86"/>
      <c r="P214" s="96">
        <f>P210/(P221*1000000)</f>
        <v>5363.1033662477557</v>
      </c>
      <c r="Q214" s="96">
        <f t="shared" ref="Q214:AB214" si="210">Q210/(Q221*1000000)</f>
        <v>5475.1307364836102</v>
      </c>
      <c r="R214" s="96">
        <f t="shared" si="210"/>
        <v>5663.3951958013722</v>
      </c>
      <c r="S214" s="96">
        <f t="shared" si="210"/>
        <v>5776.5255761885946</v>
      </c>
      <c r="T214" s="96">
        <f t="shared" si="210"/>
        <v>7238.5216606498198</v>
      </c>
      <c r="U214" s="96">
        <f t="shared" si="210"/>
        <v>7455.0646085858589</v>
      </c>
      <c r="V214" s="96">
        <f t="shared" si="210"/>
        <v>7955.2241805813228</v>
      </c>
      <c r="W214" s="96">
        <f t="shared" si="210"/>
        <v>8613.0170947419429</v>
      </c>
      <c r="X214" s="96">
        <f t="shared" si="210"/>
        <v>9182.5271896510803</v>
      </c>
      <c r="Y214" s="96">
        <f t="shared" si="210"/>
        <v>9337.0965236600387</v>
      </c>
      <c r="Z214" s="96">
        <f t="shared" si="210"/>
        <v>9290.4892267395517</v>
      </c>
      <c r="AA214" s="96">
        <f t="shared" si="210"/>
        <v>7509.8222542861995</v>
      </c>
      <c r="AB214" s="96">
        <f t="shared" si="210"/>
        <v>8607.8240625259823</v>
      </c>
      <c r="AC214" s="86"/>
    </row>
    <row r="215" spans="3:30" x14ac:dyDescent="0.35">
      <c r="C215" s="28"/>
      <c r="F215" s="65" t="s">
        <v>1374</v>
      </c>
      <c r="G215" s="4"/>
      <c r="H215" s="5"/>
      <c r="I215" s="5"/>
      <c r="J215" s="5"/>
      <c r="K215" s="5"/>
      <c r="L215" s="5"/>
      <c r="M215" s="5"/>
      <c r="N215" s="5"/>
      <c r="O215" s="5"/>
      <c r="P215" s="5">
        <f>P214/P209</f>
        <v>1972.2746199524347</v>
      </c>
      <c r="Q215" s="5">
        <f>Q214/Q209</f>
        <v>2309.2309529491513</v>
      </c>
      <c r="R215" s="5">
        <f t="shared" ref="R215:AC215" si="211">R214/R209</f>
        <v>2717.9753153923693</v>
      </c>
      <c r="S215" s="5">
        <f t="shared" si="211"/>
        <v>2573.5988406643974</v>
      </c>
      <c r="T215" s="5">
        <f t="shared" si="211"/>
        <v>2940.8434346561926</v>
      </c>
      <c r="U215" s="5">
        <f t="shared" si="211"/>
        <v>2692.8676647817656</v>
      </c>
      <c r="V215" s="5">
        <f t="shared" si="211"/>
        <v>2539.1693896597017</v>
      </c>
      <c r="W215" s="5">
        <f t="shared" si="211"/>
        <v>2701.0541323421303</v>
      </c>
      <c r="X215" s="5">
        <f t="shared" si="211"/>
        <v>2788.1207800829616</v>
      </c>
      <c r="Y215" s="5">
        <f t="shared" si="211"/>
        <v>2756.338868101589</v>
      </c>
      <c r="Z215" s="5">
        <f t="shared" si="211"/>
        <v>2685.0825556478799</v>
      </c>
      <c r="AA215" s="94">
        <f t="shared" si="211"/>
        <v>2140.3180515454442</v>
      </c>
      <c r="AB215" s="94">
        <f t="shared" si="211"/>
        <v>2445.4521520409371</v>
      </c>
      <c r="AC215" s="94">
        <f t="shared" si="211"/>
        <v>0</v>
      </c>
    </row>
    <row r="216" spans="3:30" x14ac:dyDescent="0.35">
      <c r="C216" s="28"/>
      <c r="F216" s="4" t="s">
        <v>185</v>
      </c>
      <c r="G216" s="4" t="s">
        <v>186</v>
      </c>
      <c r="H216" s="4" cm="1">
        <f t="array" ref="H216">IFERROR(INDEX('WEO Oct 2023'!$J$2:$BG$529,MATCH($C$5&amp;$G216,'WEO Oct 2023'!$B$2:$B$529&amp;'WEO Oct 2023'!$C$2:$C$529,0),MATCH(H$8,'WEO Oct 2023'!$J$1:$BF$1,0)),NA())</f>
        <v>3.5569999999999999</v>
      </c>
      <c r="I216" s="4" cm="1">
        <f t="array" ref="I216">IFERROR(INDEX('WEO Oct 2023'!$J$2:$BG$529,MATCH($C$5&amp;$G216,'WEO Oct 2023'!$B$2:$B$529&amp;'WEO Oct 2023'!$C$2:$C$529,0),MATCH(I$8,'WEO Oct 2023'!$J$1:$BF$1,0)),NA())</f>
        <v>3.6509999999999998</v>
      </c>
      <c r="J216" s="4" cm="1">
        <f t="array" ref="J216">IFERROR(INDEX('WEO Oct 2023'!$J$2:$BG$529,MATCH($C$5&amp;$G216,'WEO Oct 2023'!$B$2:$B$529&amp;'WEO Oct 2023'!$C$2:$C$529,0),MATCH(J$8,'WEO Oct 2023'!$J$1:$BF$1,0)),NA())</f>
        <v>3.9329999999999998</v>
      </c>
      <c r="K216" s="4" cm="1">
        <f t="array" ref="K216">IFERROR(INDEX('WEO Oct 2023'!$J$2:$BG$529,MATCH($C$5&amp;$G216,'WEO Oct 2023'!$B$2:$B$529&amp;'WEO Oct 2023'!$C$2:$C$529,0),MATCH(K$8,'WEO Oct 2023'!$J$1:$BF$1,0)),NA())</f>
        <v>4.6920000000000002</v>
      </c>
      <c r="L216" s="4" cm="1">
        <f t="array" ref="L216">IFERROR(INDEX('WEO Oct 2023'!$J$2:$BG$529,MATCH($C$5&amp;$G216,'WEO Oct 2023'!$B$2:$B$529&amp;'WEO Oct 2023'!$C$2:$C$529,0),MATCH(L$8,'WEO Oct 2023'!$J$1:$BF$1,0)),NA())</f>
        <v>4.9660000000000002</v>
      </c>
      <c r="M216" s="4" cm="1">
        <f t="array" ref="M216">IFERROR(INDEX('WEO Oct 2023'!$J$2:$BG$529,MATCH($C$5&amp;$G216,'WEO Oct 2023'!$B$2:$B$529&amp;'WEO Oct 2023'!$C$2:$C$529,0),MATCH(M$8,'WEO Oct 2023'!$J$1:$BF$1,0)),NA())</f>
        <v>5.101</v>
      </c>
      <c r="N216" s="4" cm="1">
        <f t="array" ref="N216">IFERROR(INDEX('WEO Oct 2023'!$J$2:$BG$529,MATCH($C$5&amp;$G216,'WEO Oct 2023'!$B$2:$B$529&amp;'WEO Oct 2023'!$C$2:$C$529,0),MATCH(N$8,'WEO Oct 2023'!$J$1:$BF$1,0)),NA())</f>
        <v>6.2249999999999996</v>
      </c>
      <c r="O216" s="4" cm="1">
        <f t="array" ref="O216">IFERROR(INDEX('WEO Oct 2023'!$J$2:$BG$529,MATCH($C$5&amp;$G216,'WEO Oct 2023'!$B$2:$B$529&amp;'WEO Oct 2023'!$C$2:$C$529,0),MATCH(O$8,'WEO Oct 2023'!$J$1:$BF$1,0)),NA())</f>
        <v>7.8920000000000003</v>
      </c>
      <c r="P216" s="4" cm="1">
        <f t="array" ref="P216">IFERROR(INDEX('WEO Oct 2023'!$J$2:$BG$529,MATCH($C$5&amp;$G216,'WEO Oct 2023'!$B$2:$B$529&amp;'WEO Oct 2023'!$C$2:$C$529,0),MATCH(P$8,'WEO Oct 2023'!$J$1:$BF$1,0)),NA())</f>
        <v>7.1280000000000001</v>
      </c>
      <c r="Q216" s="4" cm="1">
        <f t="array" ref="Q216">IFERROR(INDEX('WEO Oct 2023'!$J$2:$BG$529,MATCH($C$5&amp;$G216,'WEO Oct 2023'!$B$2:$B$529&amp;'WEO Oct 2023'!$C$2:$C$529,0),MATCH(Q$8,'WEO Oct 2023'!$J$1:$BF$1,0)),NA())</f>
        <v>8.3949999999999996</v>
      </c>
      <c r="R216" s="4" cm="1">
        <f t="array" ref="R216">IFERROR(INDEX('WEO Oct 2023'!$J$2:$BG$573,MATCH($C$5&amp;$G216,'WEO Oct 2023'!$B$2:$B$573&amp;'WEO Oct 2023'!$C$2:$C$573,0),MATCH(R$8,'WEO Oct 2023'!$J$1:$BF$1,0)),NA())</f>
        <v>9.9469999999999992</v>
      </c>
      <c r="S216" s="4" cm="1">
        <f t="array" ref="S216">IFERROR(INDEX('WEO Oct 2023'!$J$2:$BG$573,MATCH($C$5&amp;$G216,'WEO Oct 2023'!$B$2:$B$573&amp;'WEO Oct 2023'!$C$2:$C$573,0),MATCH(S$8,'WEO Oct 2023'!$J$1:$BF$1,0)),NA())</f>
        <v>13.176</v>
      </c>
      <c r="T216" s="4" cm="1">
        <f t="array" ref="T216">IFERROR(INDEX('WEO Oct 2023'!$J$2:$BG$573,MATCH($C$5&amp;$G216,'WEO Oct 2023'!$B$2:$B$573&amp;'WEO Oct 2023'!$C$2:$C$573,0),MATCH(T$8,'WEO Oct 2023'!$J$1:$BF$1,0)),NA())</f>
        <v>15.454000000000001</v>
      </c>
      <c r="U216" s="4" cm="1">
        <f t="array" ref="U216">IFERROR(INDEX('WEO Oct 2023'!$J$2:$BG$573,MATCH($C$5&amp;$G216,'WEO Oct 2023'!$B$2:$B$573&amp;'WEO Oct 2023'!$C$2:$C$573,0),MATCH(U$8,'WEO Oct 2023'!$J$1:$BF$1,0)),NA())</f>
        <v>13.739000000000001</v>
      </c>
      <c r="V216" s="4" cm="1">
        <f t="array" ref="V216">IFERROR(INDEX('WEO Oct 2023'!$J$2:$BG$573,MATCH($C$5&amp;$G216,'WEO Oct 2023'!$B$2:$B$573&amp;'WEO Oct 2023'!$C$2:$C$573,0),MATCH(V$8,'WEO Oct 2023'!$J$1:$BF$1,0)),NA())</f>
        <v>13.571999999999999</v>
      </c>
      <c r="W216" s="4" cm="1">
        <f t="array" ref="W216">IFERROR(INDEX('WEO Oct 2023'!$J$2:$BG$573,MATCH($C$5&amp;$G216,'WEO Oct 2023'!$B$2:$B$573&amp;'WEO Oct 2023'!$C$2:$C$573,0),MATCH(W$8,'WEO Oct 2023'!$J$1:$BF$1,0)),NA())</f>
        <v>13.32</v>
      </c>
      <c r="X216" s="4" cm="1">
        <f t="array" ref="X216">IFERROR(INDEX('WEO Oct 2023'!$J$2:$BG$573,MATCH($C$5&amp;$G216,'WEO Oct 2023'!$B$2:$B$573&amp;'WEO Oct 2023'!$C$2:$C$573,0),MATCH(X$8,'WEO Oct 2023'!$J$1:$BF$1,0)),NA())</f>
        <v>16.134</v>
      </c>
      <c r="Y216" s="4" cm="1">
        <f t="array" ref="Y216">IFERROR(INDEX('WEO Oct 2023'!$J$2:$BG$573,MATCH($C$5&amp;$G216,'WEO Oct 2023'!$B$2:$B$573&amp;'WEO Oct 2023'!$C$2:$C$573,0),MATCH(Y$8,'WEO Oct 2023'!$J$1:$BF$1,0)),NA())</f>
        <v>17.396000000000001</v>
      </c>
      <c r="Z216" s="4" cm="1">
        <f t="array" ref="Z216">IFERROR(INDEX('WEO Oct 2023'!$J$2:$BG$573,MATCH($C$5&amp;$G216,'WEO Oct 2023'!$B$2:$B$573&amp;'WEO Oct 2023'!$C$2:$C$573,0),MATCH(Z$8,'WEO Oct 2023'!$J$1:$BF$1,0)),NA())</f>
        <v>19.398</v>
      </c>
      <c r="AA216" s="4" cm="1">
        <f t="array" ref="AA216">IFERROR(INDEX('WEO Oct 2023'!$J$2:$BG$573,MATCH($C$5&amp;$G216,'WEO Oct 2023'!$B$2:$B$573&amp;'WEO Oct 2023'!$C$2:$C$573,0),MATCH(AA$8,'WEO Oct 2023'!$J$1:$BF$1,0)),NA())</f>
        <v>20.131</v>
      </c>
      <c r="AB216" s="4" cm="1">
        <f t="array" ref="AB216">IFERROR(INDEX('WEO Oct 2023'!$J$2:$BG$573,MATCH($C$5&amp;$G216,'WEO Oct 2023'!$B$2:$B$573&amp;'WEO Oct 2023'!$C$2:$C$573,0),MATCH(AB$8,'WEO Oct 2023'!$J$1:$BF$1,0)),NA())</f>
        <v>24.39</v>
      </c>
      <c r="AC216" s="4" cm="1">
        <f t="array" ref="AC216">IFERROR(INDEX('WEO Oct 2023'!$J$2:$BG$573,MATCH($C$5&amp;$G216,'WEO Oct 2023'!$B$2:$B$573&amp;'WEO Oct 2023'!$C$2:$C$573,0),MATCH(AC$8,'WEO Oct 2023'!$J$1:$BF$1,0)),NA())</f>
        <v>24.567</v>
      </c>
      <c r="AD216" s="4" t="e" cm="1">
        <f t="array" ref="AD216">IFERROR(INDEX('WEO Oct 2023'!$J$2:$BG$573,MATCH($C$5&amp;$G216,'WEO Oct 2023'!$B$2:$B$573&amp;'WEO Oct 2023'!$C$2:$C$573,0),MATCH(AD$8,'WEO Oct 2023'!$J$1:$BF$1,0)),NA())</f>
        <v>#N/A</v>
      </c>
    </row>
    <row r="217" spans="3:30" x14ac:dyDescent="0.35">
      <c r="C217" s="28"/>
      <c r="F217" s="65" t="str">
        <f>$C$6</f>
        <v>thousands</v>
      </c>
      <c r="G217" s="4"/>
      <c r="H217" s="5">
        <f>IF($F217=$B$249,H216*1000000,IF($F217=$B$250,H216*1000,IF($F217=$B$251,H216)))</f>
        <v>3557000</v>
      </c>
      <c r="I217" s="5">
        <f t="shared" ref="I217:AD217" si="212">I216*1000000</f>
        <v>3651000</v>
      </c>
      <c r="J217" s="5">
        <f t="shared" si="212"/>
        <v>3933000</v>
      </c>
      <c r="K217" s="5">
        <f t="shared" si="212"/>
        <v>4692000</v>
      </c>
      <c r="L217" s="5">
        <f t="shared" si="212"/>
        <v>4966000</v>
      </c>
      <c r="M217" s="5">
        <f t="shared" si="212"/>
        <v>5101000</v>
      </c>
      <c r="N217" s="5">
        <f t="shared" si="212"/>
        <v>6225000</v>
      </c>
      <c r="O217" s="5">
        <f t="shared" si="212"/>
        <v>7892000</v>
      </c>
      <c r="P217" s="5">
        <f t="shared" si="212"/>
        <v>7128000</v>
      </c>
      <c r="Q217" s="5">
        <f t="shared" si="212"/>
        <v>8395000</v>
      </c>
      <c r="R217" s="5">
        <f t="shared" si="212"/>
        <v>9947000</v>
      </c>
      <c r="S217" s="5">
        <f t="shared" si="212"/>
        <v>13176000</v>
      </c>
      <c r="T217" s="5">
        <f t="shared" si="212"/>
        <v>15454000</v>
      </c>
      <c r="U217" s="5">
        <f t="shared" si="212"/>
        <v>13739000</v>
      </c>
      <c r="V217" s="5">
        <f t="shared" si="212"/>
        <v>13572000</v>
      </c>
      <c r="W217" s="5">
        <f t="shared" si="212"/>
        <v>13320000</v>
      </c>
      <c r="X217" s="5">
        <f t="shared" si="212"/>
        <v>16134000</v>
      </c>
      <c r="Y217" s="5">
        <f t="shared" si="212"/>
        <v>17396000</v>
      </c>
      <c r="Z217" s="5">
        <f t="shared" si="212"/>
        <v>19398000</v>
      </c>
      <c r="AA217" s="5">
        <f t="shared" si="212"/>
        <v>20131000</v>
      </c>
      <c r="AB217" s="5">
        <f t="shared" si="212"/>
        <v>24390000</v>
      </c>
      <c r="AC217" s="5">
        <f t="shared" si="212"/>
        <v>24567000</v>
      </c>
      <c r="AD217" s="5" t="e">
        <f t="shared" si="212"/>
        <v>#N/A</v>
      </c>
    </row>
    <row r="218" spans="3:30" x14ac:dyDescent="0.35">
      <c r="C218" s="28"/>
      <c r="F218" s="4" t="s">
        <v>187</v>
      </c>
      <c r="G218" s="4" t="s">
        <v>188</v>
      </c>
      <c r="H218" s="4" cm="1">
        <f t="array" ref="H218">IFERROR(INDEX('WEO Oct 2023'!$J$2:$BG$529,MATCH($C$5&amp;$G218,'WEO Oct 2023'!$B$2:$B$529&amp;'WEO Oct 2023'!$C$2:$C$529,0),MATCH(H$8,'WEO Oct 2023'!$J$1:$BF$1,0)),NA())</f>
        <v>20.817</v>
      </c>
      <c r="I218" s="4" cm="1">
        <f t="array" ref="I218">IFERROR(INDEX('WEO Oct 2023'!$J$2:$BG$529,MATCH($C$5&amp;$G218,'WEO Oct 2023'!$B$2:$B$529&amp;'WEO Oct 2023'!$C$2:$C$529,0),MATCH(I$8,'WEO Oct 2023'!$J$1:$BF$1,0)),NA())</f>
        <v>18.669</v>
      </c>
      <c r="J218" s="4" cm="1">
        <f t="array" ref="J218">IFERROR(INDEX('WEO Oct 2023'!$J$2:$BG$529,MATCH($C$5&amp;$G218,'WEO Oct 2023'!$B$2:$B$529&amp;'WEO Oct 2023'!$C$2:$C$529,0),MATCH(J$8,'WEO Oct 2023'!$J$1:$BF$1,0)),NA())</f>
        <v>19.437000000000001</v>
      </c>
      <c r="K218" s="4" cm="1">
        <f t="array" ref="K218">IFERROR(INDEX('WEO Oct 2023'!$J$2:$BG$529,MATCH($C$5&amp;$G218,'WEO Oct 2023'!$B$2:$B$529&amp;'WEO Oct 2023'!$C$2:$C$529,0),MATCH(K$8,'WEO Oct 2023'!$J$1:$BF$1,0)),NA())</f>
        <v>20.611999999999998</v>
      </c>
      <c r="L218" s="4" cm="1">
        <f t="array" ref="L218">IFERROR(INDEX('WEO Oct 2023'!$J$2:$BG$529,MATCH($C$5&amp;$G218,'WEO Oct 2023'!$B$2:$B$529&amp;'WEO Oct 2023'!$C$2:$C$529,0),MATCH(L$8,'WEO Oct 2023'!$J$1:$BF$1,0)),NA())</f>
        <v>19.445</v>
      </c>
      <c r="M218" s="4" cm="1">
        <f t="array" ref="M218">IFERROR(INDEX('WEO Oct 2023'!$J$2:$BG$529,MATCH($C$5&amp;$G218,'WEO Oct 2023'!$B$2:$B$529&amp;'WEO Oct 2023'!$C$2:$C$529,0),MATCH(M$8,'WEO Oct 2023'!$J$1:$BF$1,0)),NA())</f>
        <v>18.021000000000001</v>
      </c>
      <c r="N218" s="4" cm="1">
        <f t="array" ref="N218">IFERROR(INDEX('WEO Oct 2023'!$J$2:$BG$529,MATCH($C$5&amp;$G218,'WEO Oct 2023'!$B$2:$B$529&amp;'WEO Oct 2023'!$C$2:$C$529,0),MATCH(N$8,'WEO Oct 2023'!$J$1:$BF$1,0)),NA())</f>
        <v>19.754000000000001</v>
      </c>
      <c r="O218" s="4" cm="1">
        <f t="array" ref="O218">IFERROR(INDEX('WEO Oct 2023'!$J$2:$BG$529,MATCH($C$5&amp;$G218,'WEO Oct 2023'!$B$2:$B$529&amp;'WEO Oct 2023'!$C$2:$C$529,0),MATCH(O$8,'WEO Oct 2023'!$J$1:$BF$1,0)),NA())</f>
        <v>24.651</v>
      </c>
      <c r="P218" s="4" cm="1">
        <f t="array" ref="P218">IFERROR(INDEX('WEO Oct 2023'!$J$2:$BG$529,MATCH($C$5&amp;$G218,'WEO Oct 2023'!$B$2:$B$529&amp;'WEO Oct 2023'!$C$2:$C$529,0),MATCH(P$8,'WEO Oct 2023'!$J$1:$BF$1,0)),NA())</f>
        <v>18.393999999999998</v>
      </c>
      <c r="Q218" s="4" cm="1">
        <f t="array" ref="Q218">IFERROR(INDEX('WEO Oct 2023'!$J$2:$BG$529,MATCH($C$5&amp;$G218,'WEO Oct 2023'!$B$2:$B$529&amp;'WEO Oct 2023'!$C$2:$C$529,0),MATCH(Q$8,'WEO Oct 2023'!$J$1:$BF$1,0)),NA())</f>
        <v>19.687999999999999</v>
      </c>
      <c r="R218" s="4" cm="1">
        <f t="array" ref="R218">IFERROR(INDEX('WEO Oct 2023'!$J$2:$BG$573,MATCH($C$5&amp;$G218,'WEO Oct 2023'!$B$2:$B$573&amp;'WEO Oct 2023'!$C$2:$C$573,0),MATCH(R$8,'WEO Oct 2023'!$J$1:$BF$1,0)),NA())</f>
        <v>22.417000000000002</v>
      </c>
      <c r="S218" s="4" cm="1">
        <f t="array" ref="S218">IFERROR(INDEX('WEO Oct 2023'!$J$2:$BG$573,MATCH($C$5&amp;$G218,'WEO Oct 2023'!$B$2:$B$573&amp;'WEO Oct 2023'!$C$2:$C$573,0),MATCH(S$8,'WEO Oct 2023'!$J$1:$BF$1,0)),NA())</f>
        <v>27.61</v>
      </c>
      <c r="T218" s="4" cm="1">
        <f t="array" ref="T218">IFERROR(INDEX('WEO Oct 2023'!$J$2:$BG$573,MATCH($C$5&amp;$G218,'WEO Oct 2023'!$B$2:$B$573&amp;'WEO Oct 2023'!$C$2:$C$573,0),MATCH(T$8,'WEO Oct 2023'!$J$1:$BF$1,0)),NA())</f>
        <v>27.05</v>
      </c>
      <c r="U218" s="4" cm="1">
        <f t="array" ref="U218">IFERROR(INDEX('WEO Oct 2023'!$J$2:$BG$573,MATCH($C$5&amp;$G218,'WEO Oct 2023'!$B$2:$B$573&amp;'WEO Oct 2023'!$C$2:$C$573,0),MATCH(U$8,'WEO Oct 2023'!$J$1:$BF$1,0)),NA())</f>
        <v>22.846</v>
      </c>
      <c r="V218" s="4" cm="1">
        <f t="array" ref="V218">IFERROR(INDEX('WEO Oct 2023'!$J$2:$BG$573,MATCH($C$5&amp;$G218,'WEO Oct 2023'!$B$2:$B$573&amp;'WEO Oct 2023'!$C$2:$C$573,0),MATCH(V$8,'WEO Oct 2023'!$J$1:$BF$1,0)),NA())</f>
        <v>20.867999999999999</v>
      </c>
      <c r="W218" s="4" cm="1">
        <f t="array" ref="W218">IFERROR(INDEX('WEO Oct 2023'!$J$2:$BG$573,MATCH($C$5&amp;$G218,'WEO Oct 2023'!$B$2:$B$573&amp;'WEO Oct 2023'!$C$2:$C$573,0),MATCH(W$8,'WEO Oct 2023'!$J$1:$BF$1,0)),NA())</f>
        <v>18.367000000000001</v>
      </c>
      <c r="X218" s="4" cm="1">
        <f t="array" ref="X218">IFERROR(INDEX('WEO Oct 2023'!$J$2:$BG$573,MATCH($C$5&amp;$G218,'WEO Oct 2023'!$B$2:$B$573&amp;'WEO Oct 2023'!$C$2:$C$573,0),MATCH(X$8,'WEO Oct 2023'!$J$1:$BF$1,0)),NA())</f>
        <v>20.318999999999999</v>
      </c>
      <c r="Y218" s="4" cm="1">
        <f t="array" ref="Y218">IFERROR(INDEX('WEO Oct 2023'!$J$2:$BG$573,MATCH($C$5&amp;$G218,'WEO Oct 2023'!$B$2:$B$573&amp;'WEO Oct 2023'!$C$2:$C$573,0),MATCH(Y$8,'WEO Oct 2023'!$J$1:$BF$1,0)),NA())</f>
        <v>20.748000000000001</v>
      </c>
      <c r="Z218" s="4" cm="1">
        <f t="array" ref="Z218">IFERROR(INDEX('WEO Oct 2023'!$J$2:$BG$573,MATCH($C$5&amp;$G218,'WEO Oct 2023'!$B$2:$B$573&amp;'WEO Oct 2023'!$C$2:$C$573,0),MATCH(Z$8,'WEO Oct 2023'!$J$1:$BF$1,0)),NA())</f>
        <v>23.507999999999999</v>
      </c>
      <c r="AA218" s="4" cm="1">
        <f t="array" ref="AA218">IFERROR(INDEX('WEO Oct 2023'!$J$2:$BG$573,MATCH($C$5&amp;$G218,'WEO Oct 2023'!$B$2:$B$573&amp;'WEO Oct 2023'!$C$2:$C$573,0),MATCH(AA$8,'WEO Oct 2023'!$J$1:$BF$1,0)),NA())</f>
        <v>21.786000000000001</v>
      </c>
      <c r="AB218" s="4" cm="1">
        <f t="array" ref="AB218">IFERROR(INDEX('WEO Oct 2023'!$J$2:$BG$573,MATCH($C$5&amp;$G218,'WEO Oct 2023'!$B$2:$B$573&amp;'WEO Oct 2023'!$C$2:$C$573,0),MATCH(AB$8,'WEO Oct 2023'!$J$1:$BF$1,0)),NA())</f>
        <v>22.151</v>
      </c>
      <c r="AC218" s="4" cm="1">
        <f t="array" ref="AC218">IFERROR(INDEX('WEO Oct 2023'!$J$2:$BG$573,MATCH($C$5&amp;$G218,'WEO Oct 2023'!$B$2:$B$573&amp;'WEO Oct 2023'!$C$2:$C$573,0),MATCH(AC$8,'WEO Oct 2023'!$J$1:$BF$1,0)),NA())</f>
        <v>21.390999999999998</v>
      </c>
      <c r="AD218" s="4" t="e" cm="1">
        <f t="array" ref="AD218">IFERROR(INDEX('WEO Oct 2023'!$J$2:$BG$573,MATCH($C$5&amp;$G218,'WEO Oct 2023'!$B$2:$B$573&amp;'WEO Oct 2023'!$C$2:$C$573,0),MATCH(AD$8,'WEO Oct 2023'!$J$1:$BF$1,0)),NA())</f>
        <v>#N/A</v>
      </c>
    </row>
    <row r="219" spans="3:30" x14ac:dyDescent="0.35">
      <c r="C219" s="28"/>
      <c r="F219" s="4" t="s">
        <v>189</v>
      </c>
      <c r="G219" s="4" t="s">
        <v>190</v>
      </c>
      <c r="H219" s="4" cm="1">
        <f t="array" ref="H219">IFERROR(INDEX('WEO Oct 2023'!$J$2:$BG$529,MATCH($C$5&amp;$G219,'WEO Oct 2023'!$B$2:$B$529&amp;'WEO Oct 2023'!$C$2:$C$529,0),MATCH(H$8,'WEO Oct 2023'!$J$1:$BF$1,0)),NA())</f>
        <v>60.203000000000003</v>
      </c>
      <c r="I219" s="4" cm="1">
        <f t="array" ref="I219">IFERROR(INDEX('WEO Oct 2023'!$J$2:$BG$529,MATCH($C$5&amp;$G219,'WEO Oct 2023'!$B$2:$B$529&amp;'WEO Oct 2023'!$C$2:$C$529,0),MATCH(I$8,'WEO Oct 2023'!$J$1:$BF$1,0)),NA())</f>
        <v>69.058999999999997</v>
      </c>
      <c r="J219" s="4" cm="1">
        <f t="array" ref="J219">IFERROR(INDEX('WEO Oct 2023'!$J$2:$BG$529,MATCH($C$5&amp;$G219,'WEO Oct 2023'!$B$2:$B$529&amp;'WEO Oct 2023'!$C$2:$C$529,0),MATCH(J$8,'WEO Oct 2023'!$J$1:$BF$1,0)),NA())</f>
        <v>70.55</v>
      </c>
      <c r="K219" s="4" cm="1">
        <f t="array" ref="K219">IFERROR(INDEX('WEO Oct 2023'!$J$2:$BG$529,MATCH($C$5&amp;$G219,'WEO Oct 2023'!$B$2:$B$529&amp;'WEO Oct 2023'!$C$2:$C$529,0),MATCH(K$8,'WEO Oct 2023'!$J$1:$BF$1,0)),NA())</f>
        <v>71.805999999999997</v>
      </c>
      <c r="L219" s="4" cm="1">
        <f t="array" ref="L219">IFERROR(INDEX('WEO Oct 2023'!$J$2:$BG$529,MATCH($C$5&amp;$G219,'WEO Oct 2023'!$B$2:$B$529&amp;'WEO Oct 2023'!$C$2:$C$529,0),MATCH(L$8,'WEO Oct 2023'!$J$1:$BF$1,0)),NA())</f>
        <v>73.507000000000005</v>
      </c>
      <c r="M219" s="4" cm="1">
        <f t="array" ref="M219">IFERROR(INDEX('WEO Oct 2023'!$J$2:$BG$529,MATCH($C$5&amp;$G219,'WEO Oct 2023'!$B$2:$B$529&amp;'WEO Oct 2023'!$C$2:$C$529,0),MATCH(M$8,'WEO Oct 2023'!$J$1:$BF$1,0)),NA())</f>
        <v>74.176000000000002</v>
      </c>
      <c r="N219" s="4" cm="1">
        <f t="array" ref="N219">IFERROR(INDEX('WEO Oct 2023'!$J$2:$BG$529,MATCH($C$5&amp;$G219,'WEO Oct 2023'!$B$2:$B$529&amp;'WEO Oct 2023'!$C$2:$C$529,0),MATCH(N$8,'WEO Oct 2023'!$J$1:$BF$1,0)),NA())</f>
        <v>82.162999999999997</v>
      </c>
      <c r="O219" s="4" cm="1">
        <f t="array" ref="O219">IFERROR(INDEX('WEO Oct 2023'!$J$2:$BG$529,MATCH($C$5&amp;$G219,'WEO Oct 2023'!$B$2:$B$529&amp;'WEO Oct 2023'!$C$2:$C$529,0),MATCH(O$8,'WEO Oct 2023'!$J$1:$BF$1,0)),NA())</f>
        <v>87.843000000000004</v>
      </c>
      <c r="P219" s="4" cm="1">
        <f t="array" ref="P219">IFERROR(INDEX('WEO Oct 2023'!$J$2:$BG$529,MATCH($C$5&amp;$G219,'WEO Oct 2023'!$B$2:$B$529&amp;'WEO Oct 2023'!$C$2:$C$529,0),MATCH(P$8,'WEO Oct 2023'!$J$1:$BF$1,0)),NA())</f>
        <v>92.325000000000003</v>
      </c>
      <c r="Q219" s="4" cm="1">
        <f t="array" ref="Q219">IFERROR(INDEX('WEO Oct 2023'!$J$2:$BG$529,MATCH($C$5&amp;$G219,'WEO Oct 2023'!$B$2:$B$529&amp;'WEO Oct 2023'!$C$2:$C$529,0),MATCH(Q$8,'WEO Oct 2023'!$J$1:$BF$1,0)),NA())</f>
        <v>96.424999999999997</v>
      </c>
      <c r="R219" s="4" cm="1">
        <f t="array" ref="R219">IFERROR(INDEX('WEO Oct 2023'!$J$2:$BG$573,MATCH($C$5&amp;$G219,'WEO Oct 2023'!$B$2:$B$573&amp;'WEO Oct 2023'!$C$2:$C$573,0),MATCH(R$8,'WEO Oct 2023'!$J$1:$BF$1,0)),NA())</f>
        <v>100.8</v>
      </c>
      <c r="S219" s="4" cm="1">
        <f t="array" ref="S219">IFERROR(INDEX('WEO Oct 2023'!$J$2:$BG$573,MATCH($C$5&amp;$G219,'WEO Oct 2023'!$B$2:$B$573&amp;'WEO Oct 2023'!$C$2:$C$573,0),MATCH(S$8,'WEO Oct 2023'!$J$1:$BF$1,0)),NA())</f>
        <v>105.8</v>
      </c>
      <c r="T219" s="4" cm="1">
        <f t="array" ref="T219">IFERROR(INDEX('WEO Oct 2023'!$J$2:$BG$573,MATCH($C$5&amp;$G219,'WEO Oct 2023'!$B$2:$B$573&amp;'WEO Oct 2023'!$C$2:$C$573,0),MATCH(T$8,'WEO Oct 2023'!$J$1:$BF$1,0)),NA())</f>
        <v>111.325</v>
      </c>
      <c r="U219" s="4" cm="1">
        <f t="array" ref="U219">IFERROR(INDEX('WEO Oct 2023'!$J$2:$BG$573,MATCH($C$5&amp;$G219,'WEO Oct 2023'!$B$2:$B$573&amp;'WEO Oct 2023'!$C$2:$C$573,0),MATCH(U$8,'WEO Oct 2023'!$J$1:$BF$1,0)),NA())</f>
        <v>118</v>
      </c>
      <c r="V219" s="4" cm="1">
        <f t="array" ref="V219">IFERROR(INDEX('WEO Oct 2023'!$J$2:$BG$573,MATCH($C$5&amp;$G219,'WEO Oct 2023'!$B$2:$B$573&amp;'WEO Oct 2023'!$C$2:$C$573,0),MATCH(V$8,'WEO Oct 2023'!$J$1:$BF$1,0)),NA())</f>
        <v>125.875</v>
      </c>
      <c r="W219" s="4" cm="1">
        <f t="array" ref="W219">IFERROR(INDEX('WEO Oct 2023'!$J$2:$BG$573,MATCH($C$5&amp;$G219,'WEO Oct 2023'!$B$2:$B$573&amp;'WEO Oct 2023'!$C$2:$C$573,0),MATCH(W$8,'WEO Oct 2023'!$J$1:$BF$1,0)),NA())</f>
        <v>132.69999999999999</v>
      </c>
      <c r="X219" s="4" cm="1">
        <f t="array" ref="X219">IFERROR(INDEX('WEO Oct 2023'!$J$2:$BG$573,MATCH($C$5&amp;$G219,'WEO Oct 2023'!$B$2:$B$573&amp;'WEO Oct 2023'!$C$2:$C$573,0),MATCH(X$8,'WEO Oct 2023'!$J$1:$BF$1,0)),NA())</f>
        <v>138.554</v>
      </c>
      <c r="Y219" s="4" cm="1">
        <f t="array" ref="Y219">IFERROR(INDEX('WEO Oct 2023'!$J$2:$BG$573,MATCH($C$5&amp;$G219,'WEO Oct 2023'!$B$2:$B$573&amp;'WEO Oct 2023'!$C$2:$C$573,0),MATCH(Y$8,'WEO Oct 2023'!$J$1:$BF$1,0)),NA())</f>
        <v>143.946</v>
      </c>
      <c r="Z219" s="4" cm="1">
        <f t="array" ref="Z219">IFERROR(INDEX('WEO Oct 2023'!$J$2:$BG$573,MATCH($C$5&amp;$G219,'WEO Oct 2023'!$B$2:$B$573&amp;'WEO Oct 2023'!$C$2:$C$573,0),MATCH(Z$8,'WEO Oct 2023'!$J$1:$BF$1,0)),NA())</f>
        <v>150.959</v>
      </c>
      <c r="AA219" s="4" cm="1">
        <f t="array" ref="AA219">IFERROR(INDEX('WEO Oct 2023'!$J$2:$BG$573,MATCH($C$5&amp;$G219,'WEO Oct 2023'!$B$2:$B$573&amp;'WEO Oct 2023'!$C$2:$C$573,0),MATCH(AA$8,'WEO Oct 2023'!$J$1:$BF$1,0)),NA())</f>
        <v>157.727</v>
      </c>
      <c r="AB219" s="4" cm="1">
        <f t="array" ref="AB219">IFERROR(INDEX('WEO Oct 2023'!$J$2:$BG$573,MATCH($C$5&amp;$G219,'WEO Oct 2023'!$B$2:$B$573&amp;'WEO Oct 2023'!$C$2:$C$573,0),MATCH(AB$8,'WEO Oct 2023'!$J$1:$BF$1,0)),NA())</f>
        <v>166.01300000000001</v>
      </c>
      <c r="AC219" s="4" cm="1">
        <f t="array" ref="AC219">IFERROR(INDEX('WEO Oct 2023'!$J$2:$BG$573,MATCH($C$5&amp;$G219,'WEO Oct 2023'!$B$2:$B$573&amp;'WEO Oct 2023'!$C$2:$C$573,0),MATCH(AC$8,'WEO Oct 2023'!$J$1:$BF$1,0)),NA())</f>
        <v>174.31200000000001</v>
      </c>
      <c r="AD219" s="4" t="e" cm="1">
        <f t="array" ref="AD219">IFERROR(INDEX('WEO Oct 2023'!$J$2:$BG$573,MATCH($C$5&amp;$G219,'WEO Oct 2023'!$B$2:$B$573&amp;'WEO Oct 2023'!$C$2:$C$573,0),MATCH(AD$8,'WEO Oct 2023'!$J$1:$BF$1,0)),NA())</f>
        <v>#N/A</v>
      </c>
    </row>
    <row r="220" spans="3:30" x14ac:dyDescent="0.35">
      <c r="C220" s="28"/>
      <c r="F220" s="4"/>
      <c r="G220" s="4"/>
      <c r="H220" s="4">
        <f>H219/$G$223</f>
        <v>0.39880364867281848</v>
      </c>
      <c r="I220" s="4">
        <f t="shared" ref="I220:AD220" si="213">I219/$G$223</f>
        <v>0.45746858418510983</v>
      </c>
      <c r="J220" s="4">
        <f t="shared" si="213"/>
        <v>0.46734543816532964</v>
      </c>
      <c r="K220" s="4">
        <f t="shared" si="213"/>
        <v>0.4756655780708669</v>
      </c>
      <c r="L220" s="4">
        <f t="shared" si="213"/>
        <v>0.48693353824548391</v>
      </c>
      <c r="M220" s="4">
        <f t="shared" si="213"/>
        <v>0.4913652051219205</v>
      </c>
      <c r="N220" s="4">
        <f t="shared" si="213"/>
        <v>0.5442736107154923</v>
      </c>
      <c r="O220" s="4">
        <f t="shared" si="213"/>
        <v>0.58189972111632959</v>
      </c>
      <c r="P220" s="4">
        <f t="shared" si="213"/>
        <v>0.61158990189389173</v>
      </c>
      <c r="Q220" s="4">
        <f t="shared" si="213"/>
        <v>0.63874959426069322</v>
      </c>
      <c r="R220" s="4">
        <f t="shared" si="213"/>
        <v>0.66773097331063402</v>
      </c>
      <c r="S220" s="4">
        <f t="shared" si="213"/>
        <v>0.70085254936770913</v>
      </c>
      <c r="T220" s="4">
        <f t="shared" si="213"/>
        <v>0.73745189091077712</v>
      </c>
      <c r="U220" s="4">
        <f t="shared" si="213"/>
        <v>0.78166919494697229</v>
      </c>
      <c r="V220" s="4">
        <f t="shared" si="213"/>
        <v>0.83383567723686558</v>
      </c>
      <c r="W220" s="4">
        <f t="shared" si="213"/>
        <v>0.879046628554773</v>
      </c>
      <c r="X220" s="4">
        <f t="shared" si="213"/>
        <v>0.91782536980239671</v>
      </c>
      <c r="Y220" s="4">
        <f t="shared" si="213"/>
        <v>0.95354367742234647</v>
      </c>
      <c r="Z220" s="4">
        <f t="shared" si="213"/>
        <v>1</v>
      </c>
      <c r="AA220" s="4">
        <f t="shared" si="213"/>
        <v>1.0448333653508568</v>
      </c>
      <c r="AB220" s="4">
        <f t="shared" si="213"/>
        <v>1.0997224411926416</v>
      </c>
      <c r="AC220" s="4">
        <f t="shared" si="213"/>
        <v>1.154697633132175</v>
      </c>
      <c r="AD220" s="4" t="e">
        <f t="shared" si="213"/>
        <v>#N/A</v>
      </c>
    </row>
    <row r="221" spans="3:30" x14ac:dyDescent="0.35">
      <c r="C221" s="28"/>
      <c r="F221" s="15" t="s">
        <v>655</v>
      </c>
      <c r="G221" s="15" t="s">
        <v>654</v>
      </c>
      <c r="P221" s="4" cm="1">
        <f t="array" ref="P221">IFERROR(INDEX('WEO Oct 2023'!$J$2:$BG$529,MATCH($C$5&amp;$G221,'WEO Oct 2023'!$B$2:$B$529&amp;'WEO Oct 2023'!$C$2:$C$529,0),MATCH(P$8,'WEO Oct 2023'!$J$1:$BF$1,0)),NA())</f>
        <v>6.6840000000000002</v>
      </c>
      <c r="Q221" s="4" cm="1">
        <f t="array" ref="Q221">IFERROR(INDEX('WEO Oct 2023'!$J$2:$BG$529,MATCH($C$5&amp;$G221,'WEO Oct 2023'!$B$2:$B$529&amp;'WEO Oct 2023'!$C$2:$C$529,0),MATCH(Q$8,'WEO Oct 2023'!$J$1:$BF$1,0)),NA())</f>
        <v>7.0469999999999997</v>
      </c>
      <c r="R221" s="4" cm="1">
        <f t="array" ref="R221">IFERROR(INDEX('WEO Oct 2023'!$J$2:$BG$573,MATCH($C$5&amp;$G221,'WEO Oct 2023'!$B$2:$B$573&amp;'WEO Oct 2023'!$C$2:$C$573,0),MATCH(R$8,'WEO Oct 2023'!$J$1:$BF$1,0)),NA())</f>
        <v>7.431</v>
      </c>
      <c r="S221" s="4" cm="1">
        <f t="array" ref="S221">IFERROR(INDEX('WEO Oct 2023'!$J$2:$BG$573,MATCH($C$5&amp;$G221,'WEO Oct 2023'!$B$2:$B$573&amp;'WEO Oct 2023'!$C$2:$C$573,0),MATCH(S$8,'WEO Oct 2023'!$J$1:$BF$1,0)),NA())</f>
        <v>7.593</v>
      </c>
      <c r="T221" s="4" cm="1">
        <f t="array" ref="T221">IFERROR(INDEX('WEO Oct 2023'!$J$2:$BG$573,MATCH($C$5&amp;$G221,'WEO Oct 2023'!$B$2:$B$573&amp;'WEO Oct 2023'!$C$2:$C$573,0),MATCH(T$8,'WEO Oct 2023'!$J$1:$BF$1,0)),NA())</f>
        <v>7.7560000000000002</v>
      </c>
      <c r="U221" s="4" cm="1">
        <f t="array" ref="U221">IFERROR(INDEX('WEO Oct 2023'!$J$2:$BG$573,MATCH($C$5&amp;$G221,'WEO Oct 2023'!$B$2:$B$573&amp;'WEO Oct 2023'!$C$2:$C$573,0),MATCH(U$8,'WEO Oct 2023'!$J$1:$BF$1,0)),NA())</f>
        <v>7.92</v>
      </c>
      <c r="V221" s="4" cm="1">
        <f t="array" ref="V221">IFERROR(INDEX('WEO Oct 2023'!$J$2:$BG$573,MATCH($C$5&amp;$G221,'WEO Oct 2023'!$B$2:$B$573&amp;'WEO Oct 2023'!$C$2:$C$573,0),MATCH(V$8,'WEO Oct 2023'!$J$1:$BF$1,0)),NA())</f>
        <v>8.0850000000000009</v>
      </c>
      <c r="W221" s="4" cm="1">
        <f t="array" ref="W221">IFERROR(INDEX('WEO Oct 2023'!$J$2:$BG$573,MATCH($C$5&amp;$G221,'WEO Oct 2023'!$B$2:$B$573&amp;'WEO Oct 2023'!$C$2:$C$573,0),MATCH(W$8,'WEO Oct 2023'!$J$1:$BF$1,0)),NA())</f>
        <v>8.2539999999999996</v>
      </c>
      <c r="X221" s="4" cm="1">
        <f t="array" ref="X221">IFERROR(INDEX('WEO Oct 2023'!$J$2:$BG$573,MATCH($C$5&amp;$G221,'WEO Oct 2023'!$B$2:$B$573&amp;'WEO Oct 2023'!$C$2:$C$573,0),MATCH(X$8,'WEO Oct 2023'!$J$1:$BF$1,0)),NA())</f>
        <v>8.4260000000000002</v>
      </c>
      <c r="Y221" s="4" cm="1">
        <f t="array" ref="Y221">IFERROR(INDEX('WEO Oct 2023'!$J$2:$BG$573,MATCH($C$5&amp;$G221,'WEO Oct 2023'!$B$2:$B$573&amp;'WEO Oct 2023'!$C$2:$C$573,0),MATCH(Y$8,'WEO Oct 2023'!$J$1:$BF$1,0)),NA())</f>
        <v>8.6010000000000009</v>
      </c>
      <c r="Z221" s="4" cm="1">
        <f t="array" ref="Z221">IFERROR(INDEX('WEO Oct 2023'!$J$2:$BG$573,MATCH($C$5&amp;$G221,'WEO Oct 2023'!$B$2:$B$573&amp;'WEO Oct 2023'!$C$2:$C$573,0),MATCH(Z$8,'WEO Oct 2023'!$J$1:$BF$1,0)),NA())</f>
        <v>8.7810000000000006</v>
      </c>
      <c r="AA221" s="4" cm="1">
        <f t="array" ref="AA221">IFERROR(INDEX('WEO Oct 2023'!$J$2:$BG$573,MATCH($C$5&amp;$G221,'WEO Oct 2023'!$B$2:$B$573&amp;'WEO Oct 2023'!$C$2:$C$573,0),MATCH(AA$8,'WEO Oct 2023'!$J$1:$BF$1,0)),NA())</f>
        <v>11.782</v>
      </c>
      <c r="AB221" s="4" cm="1">
        <f t="array" ref="AB221">IFERROR(INDEX('WEO Oct 2023'!$J$2:$BG$573,MATCH($C$5&amp;$G221,'WEO Oct 2023'!$B$2:$B$573&amp;'WEO Oct 2023'!$C$2:$C$573,0),MATCH(AB$8,'WEO Oct 2023'!$J$1:$BF$1,0)),NA())</f>
        <v>12.026999999999999</v>
      </c>
    </row>
    <row r="222" spans="3:30" x14ac:dyDescent="0.35">
      <c r="C222" s="28"/>
      <c r="F222" s="64" t="s">
        <v>191</v>
      </c>
      <c r="G222" s="64">
        <f>C2</f>
        <v>2020</v>
      </c>
    </row>
    <row r="223" spans="3:30" x14ac:dyDescent="0.35">
      <c r="C223" s="28"/>
      <c r="F223" s="41" t="s">
        <v>192</v>
      </c>
      <c r="G223" s="41">
        <f>_xlfn.XLOOKUP(C2,H9:AC9,H219:AC219)</f>
        <v>150.959</v>
      </c>
    </row>
    <row r="224" spans="3:30" x14ac:dyDescent="0.35">
      <c r="C224" s="28"/>
      <c r="F224" s="41" t="s">
        <v>193</v>
      </c>
      <c r="G224" s="41">
        <f>_xlfn.XLOOKUP(C2,H9:AC9,H8:AC8)</f>
        <v>2020</v>
      </c>
    </row>
    <row r="225" spans="3:28" x14ac:dyDescent="0.35">
      <c r="C225" s="28"/>
      <c r="F225" s="4" t="s">
        <v>194</v>
      </c>
      <c r="P225" s="4">
        <v>0.51527500000000004</v>
      </c>
      <c r="Q225" s="4">
        <v>0.62620500000000001</v>
      </c>
      <c r="R225" s="4">
        <v>0.83389999999999975</v>
      </c>
      <c r="S225" s="4">
        <v>1.247849</v>
      </c>
      <c r="T225" s="4">
        <v>3.5584989999999999</v>
      </c>
      <c r="U225" s="4">
        <v>2.1215769999999994</v>
      </c>
      <c r="V225" s="4">
        <v>1.1460170000000001</v>
      </c>
      <c r="W225" s="4">
        <v>0.98078399999999988</v>
      </c>
      <c r="X225" s="4">
        <v>17.742975999999999</v>
      </c>
      <c r="Y225" s="4">
        <v>0.26519900000000002</v>
      </c>
      <c r="Z225" s="4">
        <v>0.23880999999999997</v>
      </c>
      <c r="AA225" s="4">
        <v>2.2046249999999996</v>
      </c>
      <c r="AB225" s="4">
        <v>1.7718130000000001</v>
      </c>
    </row>
    <row r="226" spans="3:28" x14ac:dyDescent="0.35">
      <c r="C226" s="28"/>
      <c r="F226" s="65" t="s">
        <v>195</v>
      </c>
      <c r="P226" s="4">
        <f t="shared" ref="P226:Q226" si="214">P225*1000</f>
        <v>515.27500000000009</v>
      </c>
      <c r="Q226" s="4">
        <f t="shared" si="214"/>
        <v>626.20500000000004</v>
      </c>
      <c r="R226" s="4">
        <f>R225*1000</f>
        <v>833.89999999999975</v>
      </c>
      <c r="S226" s="4">
        <f t="shared" ref="S226:AA226" si="215">S225*1000</f>
        <v>1247.8489999999999</v>
      </c>
      <c r="T226" s="4">
        <f t="shared" si="215"/>
        <v>3558.4989999999998</v>
      </c>
      <c r="U226" s="4">
        <f t="shared" si="215"/>
        <v>2121.5769999999993</v>
      </c>
      <c r="V226" s="4">
        <f t="shared" si="215"/>
        <v>1146.0170000000001</v>
      </c>
      <c r="W226" s="4">
        <f t="shared" si="215"/>
        <v>980.78399999999988</v>
      </c>
      <c r="X226" s="4">
        <f t="shared" si="215"/>
        <v>17742.975999999999</v>
      </c>
      <c r="Y226" s="4">
        <f t="shared" si="215"/>
        <v>265.19900000000001</v>
      </c>
      <c r="Z226" s="4">
        <f t="shared" si="215"/>
        <v>238.80999999999997</v>
      </c>
      <c r="AA226" s="4">
        <f t="shared" si="215"/>
        <v>2204.6249999999995</v>
      </c>
      <c r="AB226" s="4">
        <f t="shared" ref="AB226" si="216">AB225*1000</f>
        <v>1771.8130000000001</v>
      </c>
    </row>
    <row r="227" spans="3:28" x14ac:dyDescent="0.35">
      <c r="C227" s="28"/>
      <c r="F227" s="65" t="s">
        <v>1303</v>
      </c>
      <c r="P227" s="7">
        <f t="shared" ref="P227:Q227" si="217">(P225/1000)/P208</f>
        <v>3.6157111781629362E-5</v>
      </c>
      <c r="Q227" s="7">
        <f t="shared" si="217"/>
        <v>3.4818181818181819E-5</v>
      </c>
      <c r="R227" s="7">
        <f>(R225/1000)/R208</f>
        <v>3.9159427095562322E-5</v>
      </c>
      <c r="S227" s="7">
        <f t="shared" ref="S227:AA227" si="218">(S225/1000)/S208</f>
        <v>5.8691924180424257E-5</v>
      </c>
      <c r="T227" s="7">
        <f t="shared" si="218"/>
        <v>1.5331088707940199E-4</v>
      </c>
      <c r="U227" s="7">
        <f t="shared" si="218"/>
        <v>9.766500943700224E-5</v>
      </c>
      <c r="V227" s="7">
        <f t="shared" si="218"/>
        <v>5.5205790259646422E-5</v>
      </c>
      <c r="W227" s="7">
        <f t="shared" si="218"/>
        <v>4.312465373961219E-5</v>
      </c>
      <c r="X227" s="7">
        <f t="shared" si="218"/>
        <v>7.3591771049357098E-4</v>
      </c>
      <c r="Y227" s="7">
        <f t="shared" si="218"/>
        <v>1.0714678194820413E-5</v>
      </c>
      <c r="Z227" s="7">
        <f t="shared" si="218"/>
        <v>1.0013837638376383E-5</v>
      </c>
      <c r="AA227" s="7">
        <f t="shared" si="218"/>
        <v>8.3787815445424119E-5</v>
      </c>
      <c r="AB227" s="7">
        <f t="shared" ref="AB227" si="219">(AB225/1000)/AB208</f>
        <v>5.6189166904512733E-5</v>
      </c>
    </row>
    <row r="228" spans="3:28" x14ac:dyDescent="0.35">
      <c r="C228" s="28"/>
      <c r="F228" s="65" t="s">
        <v>1369</v>
      </c>
      <c r="O228" s="87"/>
      <c r="P228" s="57">
        <f>P225/(P213*1000)</f>
        <v>3.9087261532453863E-5</v>
      </c>
      <c r="Q228" s="57">
        <f t="shared" ref="Q228:AA228" si="220">Q225/(Q213*1000)</f>
        <v>3.8480870623136482E-5</v>
      </c>
      <c r="R228" s="57">
        <f t="shared" si="220"/>
        <v>4.1287748857615837E-5</v>
      </c>
      <c r="S228" s="57">
        <f t="shared" si="220"/>
        <v>6.3856892905431281E-5</v>
      </c>
      <c r="T228" s="57">
        <f t="shared" si="220"/>
        <v>1.5601169082037118E-4</v>
      </c>
      <c r="U228" s="57">
        <f t="shared" si="220"/>
        <v>9.9476066849387077E-5</v>
      </c>
      <c r="V228" s="57">
        <f t="shared" si="220"/>
        <v>5.5823795589171438E-5</v>
      </c>
      <c r="W228" s="57">
        <f t="shared" si="220"/>
        <v>4.3992193789446921E-5</v>
      </c>
      <c r="X228" s="57">
        <f t="shared" si="220"/>
        <v>7.5525468338466506E-4</v>
      </c>
      <c r="Y228" s="57">
        <f t="shared" si="220"/>
        <v>1.1186399498438843E-5</v>
      </c>
      <c r="Z228" s="57">
        <f t="shared" si="220"/>
        <v>1.0128634239657E-5</v>
      </c>
      <c r="AA228" s="57">
        <f t="shared" si="220"/>
        <v>8.7425353121961465E-5</v>
      </c>
      <c r="AB228" s="57">
        <f t="shared" ref="AB228" si="221">AB225/(AB213*1000)</f>
        <v>6.0242280380922388E-5</v>
      </c>
    </row>
    <row r="229" spans="3:28" x14ac:dyDescent="0.35">
      <c r="C229" s="28"/>
      <c r="F229" s="4" t="s">
        <v>1304</v>
      </c>
      <c r="P229" s="4">
        <v>552.21832599999925</v>
      </c>
      <c r="Q229" s="4">
        <v>660.0768740000002</v>
      </c>
      <c r="R229" s="4">
        <v>716.01933099999917</v>
      </c>
      <c r="S229" s="4">
        <v>701.37494700000036</v>
      </c>
      <c r="T229" s="4">
        <v>621.89822500000025</v>
      </c>
      <c r="U229" s="4">
        <v>629.29618200000027</v>
      </c>
      <c r="V229" s="4">
        <v>573.12677399999984</v>
      </c>
      <c r="W229" s="4">
        <v>574.70189700000014</v>
      </c>
      <c r="X229" s="4">
        <v>843.30127399999913</v>
      </c>
      <c r="Y229" s="4">
        <v>708.93434899999875</v>
      </c>
      <c r="Z229" s="4">
        <v>1106.6131939999977</v>
      </c>
      <c r="AA229" s="4">
        <v>1240.4923160000005</v>
      </c>
      <c r="AB229" s="4">
        <v>725.27666299999999</v>
      </c>
    </row>
    <row r="230" spans="3:28" x14ac:dyDescent="0.35">
      <c r="C230" s="28"/>
      <c r="F230" s="4" t="s">
        <v>1305</v>
      </c>
      <c r="P230" s="7">
        <f>P225/P229</f>
        <v>9.3310014488726101E-4</v>
      </c>
      <c r="Q230" s="7">
        <f t="shared" ref="Q230:AA230" si="222">Q225/Q229</f>
        <v>9.4868495574653301E-4</v>
      </c>
      <c r="R230" s="7">
        <f t="shared" si="222"/>
        <v>1.1646333609951107E-3</v>
      </c>
      <c r="S230" s="7">
        <f t="shared" si="222"/>
        <v>1.7791468106145504E-3</v>
      </c>
      <c r="T230" s="7">
        <f t="shared" si="222"/>
        <v>5.721995749384875E-3</v>
      </c>
      <c r="U230" s="7">
        <f t="shared" si="222"/>
        <v>3.3713489143654117E-3</v>
      </c>
      <c r="V230" s="7">
        <f t="shared" si="222"/>
        <v>1.9995872675806982E-3</v>
      </c>
      <c r="W230" s="7">
        <f t="shared" si="222"/>
        <v>1.7065960720154011E-3</v>
      </c>
      <c r="X230" s="7">
        <f t="shared" si="222"/>
        <v>2.1039901808567667E-2</v>
      </c>
      <c r="Y230" s="7">
        <f t="shared" si="222"/>
        <v>3.7408118308004354E-4</v>
      </c>
      <c r="Z230" s="7">
        <f t="shared" si="222"/>
        <v>2.1580259597013304E-4</v>
      </c>
      <c r="AA230" s="7">
        <f t="shared" si="222"/>
        <v>1.7772177800414513E-3</v>
      </c>
      <c r="AB230" s="7">
        <f t="shared" ref="AB230" si="223">AB225/AB229</f>
        <v>2.4429477610256435E-3</v>
      </c>
    </row>
    <row r="231" spans="3:28" x14ac:dyDescent="0.35">
      <c r="C231" s="28"/>
      <c r="F231" s="4" t="s">
        <v>1338</v>
      </c>
      <c r="G231" s="81">
        <f>AB212</f>
        <v>0.93271978665513455</v>
      </c>
    </row>
    <row r="232" spans="3:28" x14ac:dyDescent="0.35">
      <c r="C232" s="28"/>
      <c r="F232" s="4" t="s">
        <v>1343</v>
      </c>
      <c r="G232" s="81">
        <f>AVERAGE(P212:AB212)</f>
        <v>0.95716302178179136</v>
      </c>
    </row>
    <row r="233" spans="3:28" x14ac:dyDescent="0.35">
      <c r="C233" s="28"/>
    </row>
    <row r="234" spans="3:28" x14ac:dyDescent="0.35">
      <c r="C234" s="28"/>
    </row>
    <row r="235" spans="3:28" x14ac:dyDescent="0.35">
      <c r="C235" s="28"/>
    </row>
    <row r="236" spans="3:28" x14ac:dyDescent="0.35">
      <c r="C236" s="28"/>
    </row>
    <row r="237" spans="3:28" x14ac:dyDescent="0.35">
      <c r="C237" s="28"/>
    </row>
    <row r="238" spans="3:28" x14ac:dyDescent="0.35">
      <c r="C238" s="28"/>
    </row>
    <row r="239" spans="3:28" x14ac:dyDescent="0.35">
      <c r="C239" s="28"/>
    </row>
    <row r="240" spans="3:28" x14ac:dyDescent="0.35">
      <c r="C240" s="28"/>
    </row>
    <row r="241" spans="2:4" x14ac:dyDescent="0.35">
      <c r="C241" s="28"/>
    </row>
    <row r="242" spans="2:4" x14ac:dyDescent="0.35">
      <c r="B242" s="3" t="s">
        <v>196</v>
      </c>
      <c r="C242" s="28"/>
    </row>
    <row r="243" spans="2:4" x14ac:dyDescent="0.35">
      <c r="B243" s="1" t="s">
        <v>197</v>
      </c>
      <c r="D243" s="10"/>
    </row>
    <row r="244" spans="2:4" x14ac:dyDescent="0.35">
      <c r="B244" t="s">
        <v>198</v>
      </c>
    </row>
    <row r="245" spans="2:4" x14ac:dyDescent="0.35">
      <c r="B245" t="s">
        <v>199</v>
      </c>
    </row>
    <row r="246" spans="2:4" x14ac:dyDescent="0.35">
      <c r="B246" t="s">
        <v>200</v>
      </c>
    </row>
    <row r="248" spans="2:4" x14ac:dyDescent="0.35">
      <c r="B248" t="s">
        <v>201</v>
      </c>
    </row>
    <row r="249" spans="2:4" x14ac:dyDescent="0.35">
      <c r="B249" t="s">
        <v>10</v>
      </c>
    </row>
    <row r="250" spans="2:4" x14ac:dyDescent="0.35">
      <c r="B250" t="s">
        <v>202</v>
      </c>
    </row>
    <row r="251" spans="2:4" x14ac:dyDescent="0.35">
      <c r="B251" t="s">
        <v>203</v>
      </c>
    </row>
    <row r="254" spans="2:4" x14ac:dyDescent="0.35">
      <c r="B254" s="33" t="str">
        <f>Lists!$A$2</f>
        <v>Social insurance benefits (271)</v>
      </c>
    </row>
    <row r="255" spans="2:4" x14ac:dyDescent="0.35">
      <c r="B255" s="33" t="str">
        <f>Lists!$A$3</f>
        <v>Social assistance benefits (272)</v>
      </c>
    </row>
    <row r="256" spans="2:4" x14ac:dyDescent="0.35">
      <c r="B256" s="33" t="str">
        <f>Lists!$A$4</f>
        <v>Public servant benefits (273)</v>
      </c>
    </row>
    <row r="257" spans="2:2" x14ac:dyDescent="0.35">
      <c r="B257" s="38" t="str">
        <f>Lists!$A$7</f>
        <v>Provident fund withdrawals</v>
      </c>
    </row>
    <row r="260" spans="2:2" x14ac:dyDescent="0.35">
      <c r="B260" s="4" t="s">
        <v>48</v>
      </c>
    </row>
    <row r="261" spans="2:2" x14ac:dyDescent="0.35">
      <c r="B261" s="4" t="s">
        <v>29</v>
      </c>
    </row>
    <row r="262" spans="2:2" x14ac:dyDescent="0.35">
      <c r="B262" s="4" t="s">
        <v>118</v>
      </c>
    </row>
    <row r="263" spans="2:2" x14ac:dyDescent="0.35">
      <c r="B263" s="4" t="s">
        <v>46</v>
      </c>
    </row>
    <row r="264" spans="2:2" x14ac:dyDescent="0.35">
      <c r="B264" s="4" t="s">
        <v>125</v>
      </c>
    </row>
    <row r="265" spans="2:2" x14ac:dyDescent="0.35">
      <c r="B265" s="4" t="s">
        <v>53</v>
      </c>
    </row>
    <row r="266" spans="2:2" x14ac:dyDescent="0.35">
      <c r="B266" s="4" t="s">
        <v>43</v>
      </c>
    </row>
    <row r="267" spans="2:2" x14ac:dyDescent="0.35">
      <c r="B267" s="4" t="s">
        <v>173</v>
      </c>
    </row>
    <row r="268" spans="2:2" x14ac:dyDescent="0.35">
      <c r="B268" s="4" t="s">
        <v>101</v>
      </c>
    </row>
  </sheetData>
  <mergeCells count="5">
    <mergeCell ref="H7:AC7"/>
    <mergeCell ref="AE7:AZ7"/>
    <mergeCell ref="BB7:BW7"/>
    <mergeCell ref="B77:B90"/>
    <mergeCell ref="B93:B104"/>
  </mergeCells>
  <phoneticPr fontId="9" type="noConversion"/>
  <dataValidations count="5">
    <dataValidation type="list" allowBlank="1" showInputMessage="1" showErrorMessage="1" sqref="C6" xr:uid="{1E823097-F064-CD49-800D-1F4C21C3FFE5}">
      <formula1>$B$249:$B$251</formula1>
    </dataValidation>
    <dataValidation type="list" allowBlank="1" showInputMessage="1" showErrorMessage="1" sqref="F35" xr:uid="{16B6FF98-102C-4544-B058-4D475190DCDB}">
      <formula1>#REF!</formula1>
    </dataValidation>
    <dataValidation type="list" allowBlank="1" showInputMessage="1" showErrorMessage="1" sqref="C2" xr:uid="{2FC37DC8-93F0-9C4E-839E-DD531FA27212}">
      <formula1>$R$9:$AC$9</formula1>
    </dataValidation>
    <dataValidation type="list" allowBlank="1" showInputMessage="1" showErrorMessage="1" sqref="F10:F34 F55:F74 F36:F53" xr:uid="{7F84DBD5-1012-AA44-900A-4CDFDBBD61D8}">
      <formula1>$B$254:$B$257</formula1>
    </dataValidation>
    <dataValidation type="list" allowBlank="1" showInputMessage="1" showErrorMessage="1" sqref="G55:G74 G10:G34 G36:G53" xr:uid="{A2F6EB43-12D7-2946-BE4B-32640094E5AA}">
      <formula1>$B$260:$B$268</formula1>
    </dataValidation>
  </dataValidation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2B13D8-BE71-E54F-91AB-E583D4259D55}">
  <sheetPr>
    <tabColor theme="4"/>
  </sheetPr>
  <dimension ref="A1:BW268"/>
  <sheetViews>
    <sheetView zoomScaleNormal="100" workbookViewId="0">
      <pane xSplit="2" ySplit="9" topLeftCell="C10" activePane="bottomRight" state="frozen"/>
      <selection pane="topRight" activeCell="B1" sqref="B1"/>
      <selection pane="bottomLeft" activeCell="A6" sqref="A6"/>
      <selection pane="bottomRight" activeCell="G195" sqref="G195:AC195"/>
    </sheetView>
  </sheetViews>
  <sheetFormatPr defaultColWidth="11" defaultRowHeight="15.5" x14ac:dyDescent="0.35"/>
  <cols>
    <col min="1" max="1" width="5.6640625" customWidth="1"/>
    <col min="2" max="2" width="50" customWidth="1"/>
    <col min="3" max="3" width="19" customWidth="1"/>
    <col min="4" max="4" width="24.6640625" customWidth="1"/>
    <col min="5" max="5" width="34.6640625" customWidth="1"/>
    <col min="6" max="6" width="45" customWidth="1"/>
    <col min="7" max="7" width="44" customWidth="1"/>
    <col min="8" max="12" width="17.5" hidden="1" customWidth="1"/>
    <col min="13" max="29" width="17.5" customWidth="1"/>
    <col min="30" max="30" width="2.6640625" customWidth="1"/>
    <col min="31" max="35" width="9" hidden="1" customWidth="1"/>
    <col min="36" max="52" width="9" customWidth="1"/>
    <col min="53" max="53" width="2.83203125" customWidth="1"/>
    <col min="54" max="58" width="9" hidden="1" customWidth="1"/>
    <col min="59" max="75" width="9" customWidth="1"/>
    <col min="76" max="129" width="7.1640625" customWidth="1"/>
  </cols>
  <sheetData>
    <row r="1" spans="1:75" ht="28.5" x14ac:dyDescent="0.65">
      <c r="B1" s="31" t="s">
        <v>287</v>
      </c>
      <c r="D1" s="16"/>
      <c r="E1" s="17"/>
    </row>
    <row r="2" spans="1:75" x14ac:dyDescent="0.35">
      <c r="B2" t="s">
        <v>1</v>
      </c>
      <c r="C2" s="4" t="s">
        <v>2</v>
      </c>
    </row>
    <row r="3" spans="1:75" x14ac:dyDescent="0.35">
      <c r="B3" t="s">
        <v>3</v>
      </c>
      <c r="C3" s="4" t="s">
        <v>205</v>
      </c>
    </row>
    <row r="4" spans="1:75" x14ac:dyDescent="0.35">
      <c r="B4" t="s">
        <v>5</v>
      </c>
      <c r="C4" s="4" t="s">
        <v>288</v>
      </c>
      <c r="H4" s="42"/>
      <c r="I4" s="42"/>
      <c r="J4" s="42"/>
      <c r="K4" s="42"/>
      <c r="L4" s="42"/>
      <c r="M4" s="42"/>
      <c r="N4" s="42"/>
      <c r="O4" s="42"/>
      <c r="P4" s="42"/>
      <c r="Q4" s="42"/>
      <c r="R4" s="42"/>
      <c r="S4" s="42"/>
      <c r="T4" s="42"/>
      <c r="U4" s="42"/>
      <c r="V4" s="42"/>
      <c r="W4" s="42"/>
      <c r="X4" s="42"/>
      <c r="Y4" s="42"/>
      <c r="Z4" s="42"/>
      <c r="AA4" s="42"/>
      <c r="AB4" s="42"/>
      <c r="AC4" s="42"/>
      <c r="AE4" s="42"/>
      <c r="AF4" s="42"/>
      <c r="AG4" s="42"/>
      <c r="AH4" s="42"/>
      <c r="AI4" s="42"/>
      <c r="AJ4" s="42"/>
      <c r="AK4" s="42"/>
      <c r="AL4" s="42"/>
      <c r="AM4" s="42"/>
      <c r="AN4" s="42"/>
      <c r="AO4" s="42"/>
      <c r="AP4" s="42"/>
      <c r="AQ4" s="42"/>
      <c r="AR4" s="42"/>
      <c r="AS4" s="42"/>
      <c r="AT4" s="42"/>
      <c r="AU4" s="42"/>
      <c r="AV4" s="42"/>
      <c r="AW4" s="42"/>
      <c r="AX4" s="42"/>
      <c r="AY4" s="42"/>
      <c r="AZ4" s="42"/>
      <c r="BB4" s="42"/>
      <c r="BC4" s="42"/>
      <c r="BD4" s="42"/>
      <c r="BE4" s="42"/>
      <c r="BF4" s="42"/>
      <c r="BG4" s="42"/>
      <c r="BH4" s="42"/>
      <c r="BI4" s="42"/>
      <c r="BJ4" s="42"/>
      <c r="BK4" s="42"/>
      <c r="BL4" s="42"/>
      <c r="BM4" s="42"/>
      <c r="BN4" s="42"/>
      <c r="BO4" s="42"/>
      <c r="BP4" s="42"/>
      <c r="BQ4" s="42"/>
      <c r="BR4" s="42"/>
      <c r="BS4" s="42"/>
      <c r="BT4" s="42"/>
      <c r="BU4" s="42"/>
      <c r="BV4" s="42"/>
      <c r="BW4" s="42"/>
    </row>
    <row r="5" spans="1:75" x14ac:dyDescent="0.35">
      <c r="B5" t="s">
        <v>7</v>
      </c>
      <c r="C5" s="4" t="s">
        <v>289</v>
      </c>
      <c r="H5" s="42"/>
      <c r="I5" s="42"/>
      <c r="J5" s="42"/>
      <c r="K5" s="42"/>
      <c r="L5" s="42"/>
      <c r="M5" s="42"/>
      <c r="N5" s="42"/>
      <c r="O5" s="42"/>
      <c r="P5" s="42"/>
      <c r="Q5" s="42"/>
      <c r="R5" s="42"/>
      <c r="S5" s="42"/>
      <c r="T5" s="42"/>
      <c r="U5" s="42"/>
      <c r="V5" s="42"/>
      <c r="W5" s="42"/>
      <c r="X5" s="42"/>
      <c r="Y5" s="42"/>
      <c r="Z5" s="42"/>
      <c r="AA5" s="42"/>
      <c r="AB5" s="42"/>
      <c r="AC5" s="42"/>
      <c r="AE5" s="42"/>
      <c r="AF5" s="42"/>
      <c r="AG5" s="42"/>
      <c r="AH5" s="42"/>
      <c r="AI5" s="42"/>
      <c r="AJ5" s="42"/>
      <c r="AK5" s="42"/>
      <c r="AL5" s="42"/>
      <c r="AM5" s="42"/>
      <c r="AN5" s="42"/>
      <c r="AO5" s="42"/>
      <c r="AP5" s="42"/>
      <c r="AQ5" s="42"/>
      <c r="AR5" s="42"/>
      <c r="AS5" s="42"/>
      <c r="AT5" s="42"/>
      <c r="AU5" s="42"/>
      <c r="AV5" s="42"/>
      <c r="AW5" s="42"/>
      <c r="AX5" s="42"/>
      <c r="AY5" s="42"/>
      <c r="AZ5" s="42"/>
      <c r="BB5" s="42"/>
      <c r="BC5" s="42"/>
      <c r="BD5" s="42"/>
      <c r="BE5" s="42"/>
      <c r="BF5" s="42"/>
      <c r="BG5" s="42"/>
      <c r="BH5" s="42"/>
      <c r="BI5" s="42"/>
      <c r="BJ5" s="42"/>
      <c r="BK5" s="42"/>
      <c r="BL5" s="42"/>
      <c r="BM5" s="42"/>
      <c r="BN5" s="42"/>
      <c r="BO5" s="42"/>
      <c r="BP5" s="42"/>
      <c r="BQ5" s="42"/>
      <c r="BR5" s="42"/>
      <c r="BS5" s="42"/>
      <c r="BT5" s="42"/>
      <c r="BU5" s="42"/>
      <c r="BV5" s="42"/>
      <c r="BW5" s="42"/>
    </row>
    <row r="6" spans="1:75" x14ac:dyDescent="0.35">
      <c r="B6" t="s">
        <v>9</v>
      </c>
      <c r="C6" s="4" t="s">
        <v>10</v>
      </c>
      <c r="H6" s="42"/>
      <c r="I6" s="42"/>
      <c r="J6" s="42"/>
      <c r="K6" s="42"/>
      <c r="L6" s="42"/>
      <c r="M6" s="42"/>
      <c r="N6" s="42"/>
      <c r="O6" s="42"/>
      <c r="P6" s="42"/>
      <c r="Q6" s="42"/>
      <c r="R6" s="42"/>
      <c r="S6" s="42"/>
      <c r="T6" s="42"/>
      <c r="U6" s="42"/>
      <c r="V6" s="42"/>
      <c r="W6" s="42"/>
      <c r="X6" s="42"/>
      <c r="Y6" s="42"/>
      <c r="Z6" s="42"/>
      <c r="AA6" s="42"/>
      <c r="AB6" s="42"/>
      <c r="AC6" s="42"/>
      <c r="AE6" s="42"/>
      <c r="AF6" s="42"/>
      <c r="AG6" s="42"/>
      <c r="AH6" s="42"/>
      <c r="AI6" s="42"/>
      <c r="AJ6" s="42"/>
      <c r="AK6" s="42"/>
      <c r="AL6" s="42"/>
      <c r="AM6" s="42"/>
      <c r="AN6" s="42"/>
      <c r="AO6" s="42"/>
      <c r="AP6" s="42"/>
      <c r="AQ6" s="42"/>
      <c r="AR6" s="42"/>
      <c r="AS6" s="42"/>
      <c r="AT6" s="42"/>
      <c r="AU6" s="42"/>
      <c r="AV6" s="42"/>
      <c r="AW6" s="42"/>
      <c r="AX6" s="42"/>
      <c r="AY6" s="42"/>
      <c r="AZ6" s="42"/>
      <c r="BB6" s="42"/>
      <c r="BC6" s="42"/>
      <c r="BD6" s="42"/>
      <c r="BE6" s="42"/>
      <c r="BF6" s="42"/>
      <c r="BG6" s="42"/>
      <c r="BH6" s="42"/>
      <c r="BI6" s="42"/>
      <c r="BJ6" s="42"/>
      <c r="BK6" s="42"/>
      <c r="BL6" s="42"/>
      <c r="BM6" s="42"/>
      <c r="BN6" s="42"/>
      <c r="BO6" s="42"/>
      <c r="BP6" s="42"/>
      <c r="BQ6" s="42"/>
      <c r="BR6" s="42"/>
      <c r="BS6" s="42"/>
      <c r="BT6" s="42"/>
      <c r="BU6" s="42"/>
      <c r="BV6" s="42"/>
      <c r="BW6" s="42"/>
    </row>
    <row r="7" spans="1:75" x14ac:dyDescent="0.35">
      <c r="C7" s="14"/>
      <c r="D7" s="14"/>
      <c r="H7" s="119" t="s">
        <v>11</v>
      </c>
      <c r="I7" s="119"/>
      <c r="J7" s="119"/>
      <c r="K7" s="119"/>
      <c r="L7" s="119"/>
      <c r="M7" s="119"/>
      <c r="N7" s="119"/>
      <c r="O7" s="119"/>
      <c r="P7" s="119"/>
      <c r="Q7" s="119"/>
      <c r="R7" s="119"/>
      <c r="S7" s="119"/>
      <c r="T7" s="119"/>
      <c r="U7" s="119"/>
      <c r="V7" s="119"/>
      <c r="W7" s="119"/>
      <c r="X7" s="119"/>
      <c r="Y7" s="119"/>
      <c r="Z7" s="119"/>
      <c r="AA7" s="119"/>
      <c r="AB7" s="119"/>
      <c r="AC7" s="119"/>
      <c r="AE7" s="120" t="s">
        <v>12</v>
      </c>
      <c r="AF7" s="120"/>
      <c r="AG7" s="120"/>
      <c r="AH7" s="120"/>
      <c r="AI7" s="120"/>
      <c r="AJ7" s="120"/>
      <c r="AK7" s="120"/>
      <c r="AL7" s="120"/>
      <c r="AM7" s="120"/>
      <c r="AN7" s="120"/>
      <c r="AO7" s="120"/>
      <c r="AP7" s="120"/>
      <c r="AQ7" s="120"/>
      <c r="AR7" s="120"/>
      <c r="AS7" s="120"/>
      <c r="AT7" s="120"/>
      <c r="AU7" s="120"/>
      <c r="AV7" s="120"/>
      <c r="AW7" s="120"/>
      <c r="AX7" s="120"/>
      <c r="AY7" s="120"/>
      <c r="AZ7" s="120"/>
      <c r="BB7" s="121" t="s">
        <v>13</v>
      </c>
      <c r="BC7" s="121"/>
      <c r="BD7" s="121"/>
      <c r="BE7" s="121"/>
      <c r="BF7" s="121"/>
      <c r="BG7" s="121"/>
      <c r="BH7" s="121"/>
      <c r="BI7" s="121"/>
      <c r="BJ7" s="121"/>
      <c r="BK7" s="121"/>
      <c r="BL7" s="121"/>
      <c r="BM7" s="121"/>
      <c r="BN7" s="121"/>
      <c r="BO7" s="121"/>
      <c r="BP7" s="121"/>
      <c r="BQ7" s="121"/>
      <c r="BR7" s="121"/>
      <c r="BS7" s="121"/>
      <c r="BT7" s="121"/>
      <c r="BU7" s="121"/>
      <c r="BV7" s="121"/>
      <c r="BW7" s="121"/>
    </row>
    <row r="8" spans="1:75" x14ac:dyDescent="0.35">
      <c r="C8" s="14"/>
      <c r="D8" s="14"/>
      <c r="H8" s="54">
        <v>2003</v>
      </c>
      <c r="I8" s="54">
        <v>2004</v>
      </c>
      <c r="J8" s="54">
        <v>2005</v>
      </c>
      <c r="K8" s="54">
        <v>2006</v>
      </c>
      <c r="L8" s="54">
        <v>2007</v>
      </c>
      <c r="M8" s="54">
        <v>2008</v>
      </c>
      <c r="N8" s="54">
        <v>2009</v>
      </c>
      <c r="O8" s="54">
        <v>2010</v>
      </c>
      <c r="P8" s="54">
        <v>2011</v>
      </c>
      <c r="Q8" s="54">
        <v>2012</v>
      </c>
      <c r="R8" s="54">
        <v>2013</v>
      </c>
      <c r="S8" s="54">
        <v>2014</v>
      </c>
      <c r="T8" s="54">
        <v>2015</v>
      </c>
      <c r="U8" s="54">
        <v>2016</v>
      </c>
      <c r="V8" s="54">
        <v>2017</v>
      </c>
      <c r="W8" s="54">
        <v>2018</v>
      </c>
      <c r="X8" s="54">
        <v>2019</v>
      </c>
      <c r="Y8" s="54">
        <v>2020</v>
      </c>
      <c r="Z8" s="54">
        <v>2021</v>
      </c>
      <c r="AA8" s="54">
        <v>2022</v>
      </c>
      <c r="AB8" s="54">
        <v>2023</v>
      </c>
      <c r="AC8" s="54">
        <v>2024</v>
      </c>
    </row>
    <row r="9" spans="1:75" x14ac:dyDescent="0.35">
      <c r="B9" s="104" t="s">
        <v>14</v>
      </c>
      <c r="C9" s="104" t="s">
        <v>15</v>
      </c>
      <c r="D9" s="104" t="s">
        <v>16</v>
      </c>
      <c r="E9" s="104" t="str">
        <f>_xlfn.CONCAT("Expenditure (",C2,"), ",C4," ",C6,"")</f>
        <v>Expenditure (2021-22), WST thousands</v>
      </c>
      <c r="F9" s="104" t="s">
        <v>17</v>
      </c>
      <c r="G9" s="104" t="s">
        <v>18</v>
      </c>
      <c r="H9" s="105"/>
      <c r="I9" s="105"/>
      <c r="J9" s="105"/>
      <c r="K9" s="105"/>
      <c r="L9" s="105"/>
      <c r="M9" s="105" t="s">
        <v>290</v>
      </c>
      <c r="N9" s="105" t="s">
        <v>291</v>
      </c>
      <c r="O9" s="105" t="s">
        <v>292</v>
      </c>
      <c r="P9" s="105" t="s">
        <v>293</v>
      </c>
      <c r="Q9" s="105" t="s">
        <v>208</v>
      </c>
      <c r="R9" s="105" t="s">
        <v>209</v>
      </c>
      <c r="S9" s="105" t="s">
        <v>210</v>
      </c>
      <c r="T9" s="105" t="s">
        <v>211</v>
      </c>
      <c r="U9" s="105" t="s">
        <v>212</v>
      </c>
      <c r="V9" s="105" t="s">
        <v>19</v>
      </c>
      <c r="W9" s="105" t="s">
        <v>20</v>
      </c>
      <c r="X9" s="105" t="s">
        <v>21</v>
      </c>
      <c r="Y9" s="105" t="s">
        <v>22</v>
      </c>
      <c r="Z9" s="105" t="s">
        <v>23</v>
      </c>
      <c r="AA9" s="105" t="s">
        <v>2</v>
      </c>
      <c r="AB9" s="105" t="s">
        <v>24</v>
      </c>
      <c r="AC9" s="105" t="s">
        <v>25</v>
      </c>
      <c r="AE9" s="71">
        <f>H9</f>
        <v>0</v>
      </c>
      <c r="AF9" s="71">
        <f t="shared" ref="AF9:AZ9" si="0">I9</f>
        <v>0</v>
      </c>
      <c r="AG9" s="71">
        <f t="shared" si="0"/>
        <v>0</v>
      </c>
      <c r="AH9" s="71">
        <f t="shared" si="0"/>
        <v>0</v>
      </c>
      <c r="AI9" s="71">
        <f t="shared" si="0"/>
        <v>0</v>
      </c>
      <c r="AJ9" s="105" t="str">
        <f t="shared" si="0"/>
        <v>2007-08</v>
      </c>
      <c r="AK9" s="105" t="str">
        <f t="shared" si="0"/>
        <v>2008-09</v>
      </c>
      <c r="AL9" s="105" t="str">
        <f t="shared" si="0"/>
        <v>2009-10</v>
      </c>
      <c r="AM9" s="105" t="str">
        <f t="shared" si="0"/>
        <v>2010-11</v>
      </c>
      <c r="AN9" s="105" t="str">
        <f t="shared" si="0"/>
        <v>2011-12</v>
      </c>
      <c r="AO9" s="105" t="str">
        <f t="shared" si="0"/>
        <v>2012-13</v>
      </c>
      <c r="AP9" s="105" t="str">
        <f t="shared" si="0"/>
        <v>2013-14</v>
      </c>
      <c r="AQ9" s="105" t="str">
        <f t="shared" si="0"/>
        <v>2014-15</v>
      </c>
      <c r="AR9" s="105" t="str">
        <f t="shared" si="0"/>
        <v>2015-16</v>
      </c>
      <c r="AS9" s="105" t="str">
        <f t="shared" si="0"/>
        <v>2016-17</v>
      </c>
      <c r="AT9" s="105" t="str">
        <f t="shared" si="0"/>
        <v>2017-18</v>
      </c>
      <c r="AU9" s="105" t="str">
        <f t="shared" si="0"/>
        <v>2018-19</v>
      </c>
      <c r="AV9" s="105" t="str">
        <f t="shared" si="0"/>
        <v>2019-20</v>
      </c>
      <c r="AW9" s="105" t="str">
        <f t="shared" si="0"/>
        <v>2020-21</v>
      </c>
      <c r="AX9" s="105" t="str">
        <f t="shared" si="0"/>
        <v>2021-22</v>
      </c>
      <c r="AY9" s="105" t="str">
        <f t="shared" si="0"/>
        <v>2022-23</v>
      </c>
      <c r="AZ9" s="105" t="str">
        <f t="shared" si="0"/>
        <v>2023-24</v>
      </c>
      <c r="BB9" s="71">
        <f>H9</f>
        <v>0</v>
      </c>
      <c r="BC9" s="71">
        <f t="shared" ref="BC9:BW9" si="1">I9</f>
        <v>0</v>
      </c>
      <c r="BD9" s="71">
        <f t="shared" si="1"/>
        <v>0</v>
      </c>
      <c r="BE9" s="71">
        <f t="shared" si="1"/>
        <v>0</v>
      </c>
      <c r="BF9" s="71">
        <f t="shared" si="1"/>
        <v>0</v>
      </c>
      <c r="BG9" s="105" t="str">
        <f t="shared" si="1"/>
        <v>2007-08</v>
      </c>
      <c r="BH9" s="105" t="str">
        <f t="shared" si="1"/>
        <v>2008-09</v>
      </c>
      <c r="BI9" s="105" t="str">
        <f t="shared" si="1"/>
        <v>2009-10</v>
      </c>
      <c r="BJ9" s="105" t="str">
        <f t="shared" si="1"/>
        <v>2010-11</v>
      </c>
      <c r="BK9" s="105" t="str">
        <f t="shared" si="1"/>
        <v>2011-12</v>
      </c>
      <c r="BL9" s="105" t="str">
        <f t="shared" si="1"/>
        <v>2012-13</v>
      </c>
      <c r="BM9" s="105" t="str">
        <f t="shared" si="1"/>
        <v>2013-14</v>
      </c>
      <c r="BN9" s="105" t="str">
        <f t="shared" si="1"/>
        <v>2014-15</v>
      </c>
      <c r="BO9" s="105" t="str">
        <f t="shared" si="1"/>
        <v>2015-16</v>
      </c>
      <c r="BP9" s="105" t="str">
        <f t="shared" si="1"/>
        <v>2016-17</v>
      </c>
      <c r="BQ9" s="105" t="str">
        <f t="shared" si="1"/>
        <v>2017-18</v>
      </c>
      <c r="BR9" s="105" t="str">
        <f t="shared" si="1"/>
        <v>2018-19</v>
      </c>
      <c r="BS9" s="105" t="str">
        <f t="shared" si="1"/>
        <v>2019-20</v>
      </c>
      <c r="BT9" s="105" t="str">
        <f t="shared" si="1"/>
        <v>2020-21</v>
      </c>
      <c r="BU9" s="105" t="str">
        <f t="shared" si="1"/>
        <v>2021-22</v>
      </c>
      <c r="BV9" s="105" t="str">
        <f t="shared" si="1"/>
        <v>2022-23</v>
      </c>
      <c r="BW9" s="105" t="str">
        <f t="shared" si="1"/>
        <v>2023-24</v>
      </c>
    </row>
    <row r="10" spans="1:75" x14ac:dyDescent="0.35">
      <c r="A10">
        <v>1</v>
      </c>
      <c r="B10" s="4" t="s">
        <v>294</v>
      </c>
      <c r="C10" s="4">
        <v>1990</v>
      </c>
      <c r="D10" s="4" t="s">
        <v>295</v>
      </c>
      <c r="E10" s="6">
        <f t="shared" ref="E10" si="2">_xlfn.XLOOKUP($C$2,$R$9:$AC$9,R10:AC10)</f>
        <v>33388.307999999997</v>
      </c>
      <c r="F10" s="4" t="s">
        <v>28</v>
      </c>
      <c r="G10" s="4" t="s">
        <v>29</v>
      </c>
      <c r="H10" s="5"/>
      <c r="I10" s="5"/>
      <c r="J10" s="5"/>
      <c r="K10" s="5"/>
      <c r="L10" s="5"/>
      <c r="M10" s="5">
        <v>15200</v>
      </c>
      <c r="N10" s="5">
        <v>15300</v>
      </c>
      <c r="O10" s="5">
        <v>15400</v>
      </c>
      <c r="P10" s="5">
        <v>15940</v>
      </c>
      <c r="Q10" s="5">
        <v>16674.260999999999</v>
      </c>
      <c r="R10" s="5">
        <v>16911.381000000001</v>
      </c>
      <c r="S10" s="5">
        <v>17609.641</v>
      </c>
      <c r="T10" s="5">
        <v>17646.615000000002</v>
      </c>
      <c r="U10" s="5">
        <v>17872.429</v>
      </c>
      <c r="V10" s="5">
        <v>18091.572</v>
      </c>
      <c r="W10" s="5">
        <v>18628.86</v>
      </c>
      <c r="X10" s="5">
        <v>19255.68</v>
      </c>
      <c r="Y10" s="5">
        <v>19255.68</v>
      </c>
      <c r="Z10" s="5">
        <v>27088.308000000001</v>
      </c>
      <c r="AA10" s="5">
        <v>33388.307999999997</v>
      </c>
      <c r="AB10" s="5">
        <v>35014.307999999997</v>
      </c>
      <c r="AC10" s="5">
        <v>33388.307999999997</v>
      </c>
      <c r="AE10" s="4"/>
      <c r="AF10" s="4"/>
      <c r="AG10" s="4"/>
      <c r="AH10" s="4"/>
      <c r="AI10" s="4"/>
      <c r="AJ10" s="4" t="s">
        <v>296</v>
      </c>
      <c r="AK10" s="4" t="s">
        <v>297</v>
      </c>
      <c r="AL10" s="4" t="s">
        <v>298</v>
      </c>
      <c r="AM10" s="4" t="s">
        <v>299</v>
      </c>
      <c r="AN10" s="4" t="s">
        <v>300</v>
      </c>
      <c r="AO10" s="4" t="s">
        <v>301</v>
      </c>
      <c r="AP10" s="4" t="s">
        <v>302</v>
      </c>
      <c r="AQ10" s="4" t="s">
        <v>303</v>
      </c>
      <c r="AR10" s="4" t="s">
        <v>304</v>
      </c>
      <c r="AS10" s="4" t="s">
        <v>305</v>
      </c>
      <c r="AT10" s="4" t="s">
        <v>306</v>
      </c>
      <c r="AU10" s="4" t="s">
        <v>307</v>
      </c>
      <c r="AV10" s="4" t="s">
        <v>308</v>
      </c>
      <c r="AW10" s="4" t="s">
        <v>309</v>
      </c>
      <c r="AX10" s="4" t="s">
        <v>310</v>
      </c>
      <c r="AY10" s="4" t="s">
        <v>311</v>
      </c>
      <c r="AZ10" s="4" t="s">
        <v>311</v>
      </c>
      <c r="BB10" s="4"/>
      <c r="BC10" s="4"/>
      <c r="BD10" s="4"/>
      <c r="BE10" s="4"/>
      <c r="BF10" s="4"/>
      <c r="BG10" s="4" t="s">
        <v>89</v>
      </c>
      <c r="BH10" s="4" t="s">
        <v>89</v>
      </c>
      <c r="BI10" s="4" t="s">
        <v>89</v>
      </c>
      <c r="BJ10" s="4" t="s">
        <v>89</v>
      </c>
      <c r="BK10" s="4" t="s">
        <v>89</v>
      </c>
      <c r="BL10" s="4" t="s">
        <v>89</v>
      </c>
      <c r="BM10" s="4" t="s">
        <v>89</v>
      </c>
      <c r="BN10" s="4" t="s">
        <v>89</v>
      </c>
      <c r="BO10" s="4" t="s">
        <v>89</v>
      </c>
      <c r="BP10" s="4" t="s">
        <v>89</v>
      </c>
      <c r="BQ10" s="4" t="s">
        <v>89</v>
      </c>
      <c r="BR10" s="4" t="s">
        <v>89</v>
      </c>
      <c r="BS10" s="4" t="s">
        <v>89</v>
      </c>
      <c r="BT10" s="4" t="s">
        <v>89</v>
      </c>
      <c r="BU10" s="4" t="s">
        <v>89</v>
      </c>
      <c r="BV10" s="4" t="s">
        <v>89</v>
      </c>
      <c r="BW10" s="4" t="s">
        <v>226</v>
      </c>
    </row>
    <row r="11" spans="1:75" x14ac:dyDescent="0.35">
      <c r="A11">
        <v>2</v>
      </c>
      <c r="B11" s="4" t="s">
        <v>312</v>
      </c>
      <c r="C11" s="4">
        <v>2021</v>
      </c>
      <c r="D11" s="51"/>
      <c r="E11" s="6">
        <f t="shared" ref="E11" si="3">_xlfn.XLOOKUP($C$2,$R$9:$AC$9,R11:AC11)</f>
        <v>3000</v>
      </c>
      <c r="F11" s="4" t="s">
        <v>28</v>
      </c>
      <c r="G11" s="4" t="s">
        <v>48</v>
      </c>
      <c r="H11" s="5"/>
      <c r="I11" s="5"/>
      <c r="J11" s="5"/>
      <c r="K11" s="5"/>
      <c r="L11" s="5"/>
      <c r="M11" s="5"/>
      <c r="N11" s="5"/>
      <c r="O11" s="5"/>
      <c r="P11" s="5"/>
      <c r="Q11" s="5"/>
      <c r="R11" s="5"/>
      <c r="S11" s="5"/>
      <c r="T11" s="5"/>
      <c r="U11" s="5"/>
      <c r="V11" s="5"/>
      <c r="W11" s="5"/>
      <c r="X11" s="5"/>
      <c r="Y11" s="5"/>
      <c r="Z11" s="5"/>
      <c r="AA11" s="5">
        <v>3000</v>
      </c>
      <c r="AB11" s="5">
        <v>2501.6999999999998</v>
      </c>
      <c r="AC11" s="5">
        <v>2000</v>
      </c>
      <c r="AE11" s="4"/>
      <c r="AF11" s="4"/>
      <c r="AG11" s="4"/>
      <c r="AH11" s="4"/>
      <c r="AI11" s="4"/>
      <c r="AJ11" s="4"/>
      <c r="AK11" s="4"/>
      <c r="AL11" s="4"/>
      <c r="AM11" s="4"/>
      <c r="AN11" s="4"/>
      <c r="AO11" s="4" t="str">
        <f t="shared" ref="AO11" si="4">IF(R11=0,"","*")</f>
        <v/>
      </c>
      <c r="AP11" s="4" t="str">
        <f t="shared" ref="AP11" si="5">IF(S11=0,"","*")</f>
        <v/>
      </c>
      <c r="AQ11" s="4" t="str">
        <f t="shared" ref="AQ11" si="6">IF(T11=0,"","*")</f>
        <v/>
      </c>
      <c r="AR11" s="4" t="str">
        <f t="shared" ref="AR11" si="7">IF(U11=0,"","*")</f>
        <v/>
      </c>
      <c r="AS11" s="4" t="str">
        <f t="shared" ref="AS11" si="8">IF(V11=0,"","*")</f>
        <v/>
      </c>
      <c r="AT11" s="4" t="str">
        <f t="shared" ref="AT11" si="9">IF(W11=0,"","*")</f>
        <v/>
      </c>
      <c r="AU11" s="4" t="str">
        <f t="shared" ref="AU11" si="10">IF(X11=0,"","*")</f>
        <v/>
      </c>
      <c r="AV11" s="4" t="str">
        <f t="shared" ref="AV11" si="11">IF(Y11=0,"","*")</f>
        <v/>
      </c>
      <c r="AW11" s="4" t="str">
        <f t="shared" ref="AW11" si="12">IF(Z11=0,"","*")</f>
        <v/>
      </c>
      <c r="AX11" s="4" t="s">
        <v>313</v>
      </c>
      <c r="AY11" s="4" t="s">
        <v>314</v>
      </c>
      <c r="AZ11" s="4" t="s">
        <v>314</v>
      </c>
      <c r="BB11" s="4"/>
      <c r="BC11" s="4"/>
      <c r="BD11" s="4"/>
      <c r="BE11" s="4"/>
      <c r="BF11" s="4"/>
      <c r="BG11" s="4" t="str">
        <f t="shared" ref="BG11:BG27" si="13">IF(M11=0,"","*")</f>
        <v/>
      </c>
      <c r="BH11" s="4" t="str">
        <f t="shared" ref="BH11:BH27" si="14">IF(N11=0,"","*")</f>
        <v/>
      </c>
      <c r="BI11" s="4" t="str">
        <f t="shared" ref="BI11:BI27" si="15">IF(O11=0,"","*")</f>
        <v/>
      </c>
      <c r="BJ11" s="4" t="str">
        <f t="shared" ref="BJ11:BJ27" si="16">IF(P11=0,"","*")</f>
        <v/>
      </c>
      <c r="BK11" s="4" t="str">
        <f t="shared" ref="BK11:BK27" si="17">IF(Q11=0,"","*")</f>
        <v/>
      </c>
      <c r="BL11" s="4" t="str">
        <f t="shared" ref="BL11" si="18">IF(R11=0,"","*")</f>
        <v/>
      </c>
      <c r="BM11" s="4" t="str">
        <f t="shared" ref="BM11" si="19">IF(S11=0,"","*")</f>
        <v/>
      </c>
      <c r="BN11" s="4" t="str">
        <f t="shared" ref="BN11" si="20">IF(T11=0,"","*")</f>
        <v/>
      </c>
      <c r="BO11" s="4" t="str">
        <f t="shared" ref="BO11" si="21">IF(U11=0,"","*")</f>
        <v/>
      </c>
      <c r="BP11" s="4" t="str">
        <f t="shared" ref="BP11" si="22">IF(V11=0,"","*")</f>
        <v/>
      </c>
      <c r="BQ11" s="4" t="str">
        <f t="shared" ref="BQ11" si="23">IF(W11=0,"","*")</f>
        <v/>
      </c>
      <c r="BR11" s="4" t="str">
        <f t="shared" ref="BR11" si="24">IF(X11=0,"","*")</f>
        <v/>
      </c>
      <c r="BS11" s="4" t="str">
        <f t="shared" ref="BS11" si="25">IF(Y11=0,"","*")</f>
        <v/>
      </c>
      <c r="BT11" s="4" t="str">
        <f t="shared" ref="BT11" si="26">IF(Z11=0,"","*")</f>
        <v/>
      </c>
      <c r="BU11" s="4" t="s">
        <v>89</v>
      </c>
      <c r="BV11" s="4" t="s">
        <v>89</v>
      </c>
      <c r="BW11" s="4" t="s">
        <v>226</v>
      </c>
    </row>
    <row r="12" spans="1:75" hidden="1" x14ac:dyDescent="0.35">
      <c r="A12">
        <v>3</v>
      </c>
      <c r="B12" s="4"/>
      <c r="C12" s="4"/>
      <c r="D12" s="51"/>
      <c r="E12" s="6">
        <f t="shared" ref="E12" si="27">_xlfn.XLOOKUP($C$2,$R$9:$AC$9,R12:AC12)</f>
        <v>0</v>
      </c>
      <c r="F12" s="4"/>
      <c r="G12" s="4"/>
      <c r="H12" s="5"/>
      <c r="I12" s="5"/>
      <c r="J12" s="5"/>
      <c r="K12" s="5"/>
      <c r="L12" s="5"/>
      <c r="M12" s="5"/>
      <c r="N12" s="5"/>
      <c r="O12" s="5"/>
      <c r="P12" s="5"/>
      <c r="Q12" s="5"/>
      <c r="R12" s="5"/>
      <c r="S12" s="5"/>
      <c r="T12" s="5"/>
      <c r="U12" s="5"/>
      <c r="V12" s="5"/>
      <c r="W12" s="5"/>
      <c r="X12" s="5"/>
      <c r="Y12" s="5"/>
      <c r="Z12" s="5"/>
      <c r="AA12" s="5"/>
      <c r="AB12" s="5"/>
      <c r="AC12" s="5"/>
      <c r="AE12" s="4"/>
      <c r="AF12" s="4"/>
      <c r="AG12" s="4"/>
      <c r="AH12" s="4"/>
      <c r="AI12" s="4"/>
      <c r="AJ12" s="4"/>
      <c r="AK12" s="4"/>
      <c r="AL12" s="4"/>
      <c r="AM12" s="4"/>
      <c r="AN12" s="4"/>
      <c r="AO12" s="4" t="str">
        <f t="shared" ref="AO12" si="28">IF(R12=0,"","*")</f>
        <v/>
      </c>
      <c r="AP12" s="4" t="str">
        <f t="shared" ref="AP12" si="29">IF(S12=0,"","*")</f>
        <v/>
      </c>
      <c r="AQ12" s="4" t="str">
        <f t="shared" ref="AQ12" si="30">IF(T12=0,"","*")</f>
        <v/>
      </c>
      <c r="AR12" s="4" t="str">
        <f t="shared" ref="AR12" si="31">IF(U12=0,"","*")</f>
        <v/>
      </c>
      <c r="AS12" s="4" t="str">
        <f t="shared" ref="AS12" si="32">IF(V12=0,"","*")</f>
        <v/>
      </c>
      <c r="AT12" s="4" t="str">
        <f t="shared" ref="AT12" si="33">IF(W12=0,"","*")</f>
        <v/>
      </c>
      <c r="AU12" s="4" t="str">
        <f t="shared" ref="AU12" si="34">IF(X12=0,"","*")</f>
        <v/>
      </c>
      <c r="AV12" s="4" t="str">
        <f t="shared" ref="AV12" si="35">IF(Y12=0,"","*")</f>
        <v/>
      </c>
      <c r="AW12" s="4" t="str">
        <f t="shared" ref="AW12" si="36">IF(Z12=0,"","*")</f>
        <v/>
      </c>
      <c r="AX12" s="4" t="str">
        <f>IF(AA12=0,"","*")</f>
        <v/>
      </c>
      <c r="AY12" s="4" t="str">
        <f t="shared" ref="AY12" si="37">IF(AB12=0,"","*")</f>
        <v/>
      </c>
      <c r="AZ12" s="4" t="str">
        <f t="shared" ref="AZ12" si="38">IF(AC12=0,"","*")</f>
        <v/>
      </c>
      <c r="BB12" s="4"/>
      <c r="BC12" s="4"/>
      <c r="BD12" s="4"/>
      <c r="BE12" s="4"/>
      <c r="BF12" s="4"/>
      <c r="BG12" s="4" t="str">
        <f t="shared" si="13"/>
        <v/>
      </c>
      <c r="BH12" s="4" t="str">
        <f t="shared" si="14"/>
        <v/>
      </c>
      <c r="BI12" s="4" t="str">
        <f t="shared" si="15"/>
        <v/>
      </c>
      <c r="BJ12" s="4" t="str">
        <f t="shared" si="16"/>
        <v/>
      </c>
      <c r="BK12" s="4" t="str">
        <f t="shared" si="17"/>
        <v/>
      </c>
      <c r="BL12" s="4" t="str">
        <f t="shared" ref="BL12" si="39">IF(R12=0,"","*")</f>
        <v/>
      </c>
      <c r="BM12" s="4" t="str">
        <f t="shared" ref="BM12" si="40">IF(S12=0,"","*")</f>
        <v/>
      </c>
      <c r="BN12" s="4" t="str">
        <f t="shared" ref="BN12" si="41">IF(T12=0,"","*")</f>
        <v/>
      </c>
      <c r="BO12" s="4" t="str">
        <f t="shared" ref="BO12" si="42">IF(U12=0,"","*")</f>
        <v/>
      </c>
      <c r="BP12" s="4" t="str">
        <f t="shared" ref="BP12" si="43">IF(V12=0,"","*")</f>
        <v/>
      </c>
      <c r="BQ12" s="4" t="str">
        <f t="shared" ref="BQ12" si="44">IF(W12=0,"","*")</f>
        <v/>
      </c>
      <c r="BR12" s="4" t="str">
        <f t="shared" ref="BR12" si="45">IF(X12=0,"","*")</f>
        <v/>
      </c>
      <c r="BS12" s="4" t="str">
        <f t="shared" ref="BS12" si="46">IF(Y12=0,"","*")</f>
        <v/>
      </c>
      <c r="BT12" s="4" t="str">
        <f t="shared" ref="BT12" si="47">IF(Z12=0,"","*")</f>
        <v/>
      </c>
      <c r="BU12" s="4" t="str">
        <f t="shared" ref="BU12" si="48">IF(AA12=0,"","*")</f>
        <v/>
      </c>
      <c r="BV12" s="4" t="str">
        <f t="shared" ref="BV12" si="49">IF(AB12=0,"","*")</f>
        <v/>
      </c>
      <c r="BW12" s="4" t="str">
        <f t="shared" ref="BW12" si="50">IF(AC12=0,"","*")</f>
        <v/>
      </c>
    </row>
    <row r="13" spans="1:75" hidden="1" x14ac:dyDescent="0.35">
      <c r="A13">
        <v>4</v>
      </c>
      <c r="B13" s="4"/>
      <c r="C13" s="4"/>
      <c r="D13" s="51"/>
      <c r="E13" s="6">
        <f t="shared" ref="E13" si="51">_xlfn.XLOOKUP($C$2,$R$9:$AC$9,R13:AC13)</f>
        <v>0</v>
      </c>
      <c r="F13" s="4"/>
      <c r="G13" s="4"/>
      <c r="H13" s="5"/>
      <c r="I13" s="5"/>
      <c r="J13" s="5"/>
      <c r="K13" s="5"/>
      <c r="L13" s="5"/>
      <c r="M13" s="5"/>
      <c r="N13" s="5"/>
      <c r="O13" s="5"/>
      <c r="P13" s="5"/>
      <c r="Q13" s="5"/>
      <c r="R13" s="5"/>
      <c r="S13" s="5"/>
      <c r="T13" s="5"/>
      <c r="U13" s="5"/>
      <c r="V13" s="5"/>
      <c r="W13" s="5"/>
      <c r="X13" s="5"/>
      <c r="Y13" s="5"/>
      <c r="Z13" s="5"/>
      <c r="AA13" s="5"/>
      <c r="AB13" s="5"/>
      <c r="AC13" s="5"/>
      <c r="AE13" s="4"/>
      <c r="AF13" s="4"/>
      <c r="AG13" s="4"/>
      <c r="AH13" s="4"/>
      <c r="AI13" s="4"/>
      <c r="AJ13" s="4"/>
      <c r="AK13" s="4"/>
      <c r="AL13" s="4"/>
      <c r="AM13" s="4"/>
      <c r="AN13" s="4"/>
      <c r="AO13" s="4" t="str">
        <f t="shared" ref="AO13" si="52">IF(R13=0,"","*")</f>
        <v/>
      </c>
      <c r="AP13" s="4" t="str">
        <f t="shared" ref="AP13" si="53">IF(S13=0,"","*")</f>
        <v/>
      </c>
      <c r="AQ13" s="4" t="str">
        <f t="shared" ref="AQ13" si="54">IF(T13=0,"","*")</f>
        <v/>
      </c>
      <c r="AR13" s="4" t="str">
        <f t="shared" ref="AR13" si="55">IF(U13=0,"","*")</f>
        <v/>
      </c>
      <c r="AS13" s="4" t="str">
        <f t="shared" ref="AS13" si="56">IF(V13=0,"","*")</f>
        <v/>
      </c>
      <c r="AT13" s="4" t="str">
        <f t="shared" ref="AT13" si="57">IF(W13=0,"","*")</f>
        <v/>
      </c>
      <c r="AU13" s="4" t="str">
        <f t="shared" ref="AU13" si="58">IF(X13=0,"","*")</f>
        <v/>
      </c>
      <c r="AV13" s="4" t="str">
        <f t="shared" ref="AV13" si="59">IF(Y13=0,"","*")</f>
        <v/>
      </c>
      <c r="AW13" s="4" t="str">
        <f t="shared" ref="AW13" si="60">IF(Z13=0,"","*")</f>
        <v/>
      </c>
      <c r="AX13" s="4" t="str">
        <f>IF(AA13=0,"","*")</f>
        <v/>
      </c>
      <c r="AY13" s="4" t="str">
        <f t="shared" ref="AY13" si="61">IF(AB13=0,"","*")</f>
        <v/>
      </c>
      <c r="AZ13" s="4" t="str">
        <f t="shared" ref="AZ13" si="62">IF(AC13=0,"","*")</f>
        <v/>
      </c>
      <c r="BB13" s="4"/>
      <c r="BC13" s="4"/>
      <c r="BD13" s="4"/>
      <c r="BE13" s="4"/>
      <c r="BF13" s="4"/>
      <c r="BG13" s="4" t="str">
        <f t="shared" si="13"/>
        <v/>
      </c>
      <c r="BH13" s="4" t="str">
        <f t="shared" si="14"/>
        <v/>
      </c>
      <c r="BI13" s="4" t="str">
        <f t="shared" si="15"/>
        <v/>
      </c>
      <c r="BJ13" s="4" t="str">
        <f t="shared" si="16"/>
        <v/>
      </c>
      <c r="BK13" s="4" t="str">
        <f t="shared" si="17"/>
        <v/>
      </c>
      <c r="BL13" s="4" t="str">
        <f t="shared" ref="BL13" si="63">IF(R13=0,"","*")</f>
        <v/>
      </c>
      <c r="BM13" s="4" t="str">
        <f t="shared" ref="BM13" si="64">IF(S13=0,"","*")</f>
        <v/>
      </c>
      <c r="BN13" s="4" t="str">
        <f t="shared" ref="BN13" si="65">IF(T13=0,"","*")</f>
        <v/>
      </c>
      <c r="BO13" s="4" t="str">
        <f t="shared" ref="BO13" si="66">IF(U13=0,"","*")</f>
        <v/>
      </c>
      <c r="BP13" s="4" t="str">
        <f t="shared" ref="BP13" si="67">IF(V13=0,"","*")</f>
        <v/>
      </c>
      <c r="BQ13" s="4" t="str">
        <f t="shared" ref="BQ13" si="68">IF(W13=0,"","*")</f>
        <v/>
      </c>
      <c r="BR13" s="4" t="str">
        <f t="shared" ref="BR13" si="69">IF(X13=0,"","*")</f>
        <v/>
      </c>
      <c r="BS13" s="4" t="str">
        <f t="shared" ref="BS13" si="70">IF(Y13=0,"","*")</f>
        <v/>
      </c>
      <c r="BT13" s="4" t="str">
        <f t="shared" ref="BT13" si="71">IF(Z13=0,"","*")</f>
        <v/>
      </c>
      <c r="BU13" s="4" t="str">
        <f t="shared" ref="BU13" si="72">IF(AA13=0,"","*")</f>
        <v/>
      </c>
      <c r="BV13" s="4" t="str">
        <f t="shared" ref="BV13" si="73">IF(AB13=0,"","*")</f>
        <v/>
      </c>
      <c r="BW13" s="4" t="str">
        <f t="shared" ref="BW13" si="74">IF(AC13=0,"","*")</f>
        <v/>
      </c>
    </row>
    <row r="14" spans="1:75" hidden="1" x14ac:dyDescent="0.35">
      <c r="A14">
        <v>5</v>
      </c>
      <c r="B14" s="4"/>
      <c r="C14" s="4"/>
      <c r="D14" s="51"/>
      <c r="E14" s="6">
        <f t="shared" ref="E14:E34" si="75">_xlfn.XLOOKUP($C$2,$R$9:$AC$9,R14:AC14)</f>
        <v>0</v>
      </c>
      <c r="F14" s="4"/>
      <c r="G14" s="4"/>
      <c r="H14" s="5"/>
      <c r="I14" s="5"/>
      <c r="J14" s="5"/>
      <c r="K14" s="5"/>
      <c r="L14" s="5"/>
      <c r="M14" s="5"/>
      <c r="N14" s="5"/>
      <c r="O14" s="5"/>
      <c r="P14" s="5"/>
      <c r="Q14" s="5"/>
      <c r="R14" s="5"/>
      <c r="S14" s="5"/>
      <c r="T14" s="5"/>
      <c r="U14" s="5"/>
      <c r="V14" s="5"/>
      <c r="W14" s="5"/>
      <c r="X14" s="5"/>
      <c r="Y14" s="5"/>
      <c r="Z14" s="5"/>
      <c r="AA14" s="5"/>
      <c r="AB14" s="5"/>
      <c r="AC14" s="5"/>
      <c r="AE14" s="4"/>
      <c r="AF14" s="4"/>
      <c r="AG14" s="4"/>
      <c r="AH14" s="4"/>
      <c r="AI14" s="4"/>
      <c r="AJ14" s="4"/>
      <c r="AK14" s="4"/>
      <c r="AL14" s="4"/>
      <c r="AM14" s="4"/>
      <c r="AN14" s="4"/>
      <c r="AO14" s="4" t="str">
        <f t="shared" ref="AO14:AZ27" si="76">IF(R14=0,"","*")</f>
        <v/>
      </c>
      <c r="AP14" s="4" t="str">
        <f t="shared" si="76"/>
        <v/>
      </c>
      <c r="AQ14" s="4" t="str">
        <f t="shared" si="76"/>
        <v/>
      </c>
      <c r="AR14" s="4" t="str">
        <f t="shared" si="76"/>
        <v/>
      </c>
      <c r="AS14" s="4" t="str">
        <f t="shared" si="76"/>
        <v/>
      </c>
      <c r="AT14" s="4" t="str">
        <f t="shared" si="76"/>
        <v/>
      </c>
      <c r="AU14" s="4" t="str">
        <f t="shared" si="76"/>
        <v/>
      </c>
      <c r="AV14" s="4" t="str">
        <f t="shared" si="76"/>
        <v/>
      </c>
      <c r="AW14" s="4" t="str">
        <f t="shared" si="76"/>
        <v/>
      </c>
      <c r="AX14" s="4" t="str">
        <f>IF(AA14=0,"","*")</f>
        <v/>
      </c>
      <c r="AY14" s="4" t="str">
        <f t="shared" si="76"/>
        <v/>
      </c>
      <c r="AZ14" s="4" t="str">
        <f t="shared" si="76"/>
        <v/>
      </c>
      <c r="BB14" s="4"/>
      <c r="BC14" s="4"/>
      <c r="BD14" s="4"/>
      <c r="BE14" s="4"/>
      <c r="BF14" s="4"/>
      <c r="BG14" s="4" t="str">
        <f t="shared" si="13"/>
        <v/>
      </c>
      <c r="BH14" s="4" t="str">
        <f t="shared" si="14"/>
        <v/>
      </c>
      <c r="BI14" s="4" t="str">
        <f t="shared" si="15"/>
        <v/>
      </c>
      <c r="BJ14" s="4" t="str">
        <f t="shared" si="16"/>
        <v/>
      </c>
      <c r="BK14" s="4" t="str">
        <f t="shared" si="17"/>
        <v/>
      </c>
      <c r="BL14" s="4" t="str">
        <f t="shared" ref="BL14:BW27" si="77">IF(R14=0,"","*")</f>
        <v/>
      </c>
      <c r="BM14" s="4" t="str">
        <f t="shared" si="77"/>
        <v/>
      </c>
      <c r="BN14" s="4" t="str">
        <f t="shared" si="77"/>
        <v/>
      </c>
      <c r="BO14" s="4" t="str">
        <f t="shared" si="77"/>
        <v/>
      </c>
      <c r="BP14" s="4" t="str">
        <f t="shared" si="77"/>
        <v/>
      </c>
      <c r="BQ14" s="4" t="str">
        <f t="shared" si="77"/>
        <v/>
      </c>
      <c r="BR14" s="4" t="str">
        <f t="shared" si="77"/>
        <v/>
      </c>
      <c r="BS14" s="4" t="str">
        <f t="shared" si="77"/>
        <v/>
      </c>
      <c r="BT14" s="4" t="str">
        <f t="shared" si="77"/>
        <v/>
      </c>
      <c r="BU14" s="4" t="str">
        <f t="shared" si="77"/>
        <v/>
      </c>
      <c r="BV14" s="4" t="str">
        <f t="shared" si="77"/>
        <v/>
      </c>
      <c r="BW14" s="4" t="str">
        <f t="shared" si="77"/>
        <v/>
      </c>
    </row>
    <row r="15" spans="1:75" hidden="1" x14ac:dyDescent="0.35">
      <c r="A15">
        <v>6</v>
      </c>
      <c r="B15" s="4"/>
      <c r="C15" s="4"/>
      <c r="D15" s="51"/>
      <c r="E15" s="6">
        <f t="shared" si="75"/>
        <v>0</v>
      </c>
      <c r="F15" s="4"/>
      <c r="G15" s="4"/>
      <c r="H15" s="5"/>
      <c r="I15" s="5"/>
      <c r="J15" s="5"/>
      <c r="K15" s="5"/>
      <c r="L15" s="5"/>
      <c r="M15" s="5"/>
      <c r="N15" s="5"/>
      <c r="O15" s="5"/>
      <c r="P15" s="5"/>
      <c r="Q15" s="5"/>
      <c r="R15" s="5"/>
      <c r="S15" s="5"/>
      <c r="T15" s="5"/>
      <c r="U15" s="5"/>
      <c r="V15" s="5"/>
      <c r="W15" s="5"/>
      <c r="X15" s="5"/>
      <c r="Y15" s="5"/>
      <c r="Z15" s="19"/>
      <c r="AA15" s="5"/>
      <c r="AB15" s="5"/>
      <c r="AC15" s="5"/>
      <c r="AE15" s="4"/>
      <c r="AF15" s="4"/>
      <c r="AG15" s="4"/>
      <c r="AH15" s="4"/>
      <c r="AI15" s="4"/>
      <c r="AJ15" s="4"/>
      <c r="AK15" s="4"/>
      <c r="AL15" s="4"/>
      <c r="AM15" s="4"/>
      <c r="AN15" s="4"/>
      <c r="AO15" s="4" t="str">
        <f t="shared" si="76"/>
        <v/>
      </c>
      <c r="AP15" s="4" t="str">
        <f t="shared" si="76"/>
        <v/>
      </c>
      <c r="AQ15" s="4" t="str">
        <f t="shared" si="76"/>
        <v/>
      </c>
      <c r="AR15" s="4" t="str">
        <f t="shared" si="76"/>
        <v/>
      </c>
      <c r="AS15" s="4" t="str">
        <f t="shared" si="76"/>
        <v/>
      </c>
      <c r="AT15" s="4" t="str">
        <f t="shared" si="76"/>
        <v/>
      </c>
      <c r="AU15" s="4" t="str">
        <f t="shared" si="76"/>
        <v/>
      </c>
      <c r="AV15" s="4" t="str">
        <f t="shared" si="76"/>
        <v/>
      </c>
      <c r="AW15" s="4" t="str">
        <f t="shared" si="76"/>
        <v/>
      </c>
      <c r="AX15" s="4" t="str">
        <f t="shared" si="76"/>
        <v/>
      </c>
      <c r="AY15" s="4" t="str">
        <f t="shared" si="76"/>
        <v/>
      </c>
      <c r="AZ15" s="4" t="str">
        <f t="shared" si="76"/>
        <v/>
      </c>
      <c r="BB15" s="4"/>
      <c r="BC15" s="4"/>
      <c r="BD15" s="4"/>
      <c r="BE15" s="4"/>
      <c r="BF15" s="4"/>
      <c r="BG15" s="4" t="str">
        <f t="shared" si="13"/>
        <v/>
      </c>
      <c r="BH15" s="4" t="str">
        <f t="shared" si="14"/>
        <v/>
      </c>
      <c r="BI15" s="4" t="str">
        <f t="shared" si="15"/>
        <v/>
      </c>
      <c r="BJ15" s="4" t="str">
        <f t="shared" si="16"/>
        <v/>
      </c>
      <c r="BK15" s="4" t="str">
        <f t="shared" si="17"/>
        <v/>
      </c>
      <c r="BL15" s="4" t="str">
        <f t="shared" si="77"/>
        <v/>
      </c>
      <c r="BM15" s="4" t="str">
        <f t="shared" si="77"/>
        <v/>
      </c>
      <c r="BN15" s="4" t="str">
        <f t="shared" si="77"/>
        <v/>
      </c>
      <c r="BO15" s="4" t="str">
        <f t="shared" si="77"/>
        <v/>
      </c>
      <c r="BP15" s="4" t="str">
        <f t="shared" si="77"/>
        <v/>
      </c>
      <c r="BQ15" s="4" t="str">
        <f t="shared" si="77"/>
        <v/>
      </c>
      <c r="BR15" s="4" t="str">
        <f t="shared" si="77"/>
        <v/>
      </c>
      <c r="BS15" s="4" t="str">
        <f t="shared" si="77"/>
        <v/>
      </c>
      <c r="BT15" s="4" t="str">
        <f t="shared" si="77"/>
        <v/>
      </c>
      <c r="BU15" s="4" t="str">
        <f t="shared" si="77"/>
        <v/>
      </c>
      <c r="BV15" s="4" t="str">
        <f t="shared" si="77"/>
        <v/>
      </c>
      <c r="BW15" s="4" t="str">
        <f t="shared" si="77"/>
        <v/>
      </c>
    </row>
    <row r="16" spans="1:75" hidden="1" x14ac:dyDescent="0.35">
      <c r="A16">
        <v>7</v>
      </c>
      <c r="B16" s="4"/>
      <c r="C16" s="4"/>
      <c r="D16" s="4"/>
      <c r="E16" s="6">
        <f t="shared" si="75"/>
        <v>0</v>
      </c>
      <c r="F16" s="4"/>
      <c r="G16" s="4"/>
      <c r="H16" s="5"/>
      <c r="I16" s="5"/>
      <c r="J16" s="5"/>
      <c r="K16" s="5"/>
      <c r="L16" s="5"/>
      <c r="M16" s="5"/>
      <c r="N16" s="5"/>
      <c r="O16" s="5"/>
      <c r="P16" s="5"/>
      <c r="Q16" s="5"/>
      <c r="R16" s="5"/>
      <c r="S16" s="5"/>
      <c r="T16" s="5"/>
      <c r="U16" s="5"/>
      <c r="V16" s="5"/>
      <c r="W16" s="5"/>
      <c r="X16" s="5"/>
      <c r="Y16" s="5"/>
      <c r="Z16" s="5"/>
      <c r="AA16" s="5"/>
      <c r="AB16" s="5"/>
      <c r="AC16" s="5"/>
      <c r="AE16" s="4"/>
      <c r="AF16" s="4"/>
      <c r="AG16" s="4"/>
      <c r="AH16" s="4"/>
      <c r="AI16" s="4"/>
      <c r="AJ16" s="4"/>
      <c r="AK16" s="4"/>
      <c r="AL16" s="4"/>
      <c r="AM16" s="4"/>
      <c r="AN16" s="4"/>
      <c r="AO16" s="4" t="str">
        <f t="shared" si="76"/>
        <v/>
      </c>
      <c r="AP16" s="4" t="str">
        <f t="shared" si="76"/>
        <v/>
      </c>
      <c r="AQ16" s="4" t="str">
        <f t="shared" si="76"/>
        <v/>
      </c>
      <c r="AR16" s="4" t="str">
        <f t="shared" si="76"/>
        <v/>
      </c>
      <c r="AS16" s="4" t="str">
        <f t="shared" si="76"/>
        <v/>
      </c>
      <c r="AT16" s="4" t="str">
        <f t="shared" si="76"/>
        <v/>
      </c>
      <c r="AU16" s="4" t="str">
        <f t="shared" si="76"/>
        <v/>
      </c>
      <c r="AV16" s="4" t="str">
        <f t="shared" si="76"/>
        <v/>
      </c>
      <c r="AW16" s="4" t="str">
        <f t="shared" si="76"/>
        <v/>
      </c>
      <c r="AX16" s="4" t="str">
        <f t="shared" si="76"/>
        <v/>
      </c>
      <c r="AY16" s="4" t="str">
        <f>IF(AB16=0,"","*")</f>
        <v/>
      </c>
      <c r="AZ16" s="4" t="str">
        <f t="shared" si="76"/>
        <v/>
      </c>
      <c r="BB16" s="4"/>
      <c r="BC16" s="4"/>
      <c r="BD16" s="4"/>
      <c r="BE16" s="4"/>
      <c r="BF16" s="4"/>
      <c r="BG16" s="4" t="str">
        <f t="shared" si="13"/>
        <v/>
      </c>
      <c r="BH16" s="4" t="str">
        <f t="shared" si="14"/>
        <v/>
      </c>
      <c r="BI16" s="4" t="str">
        <f t="shared" si="15"/>
        <v/>
      </c>
      <c r="BJ16" s="4" t="str">
        <f t="shared" si="16"/>
        <v/>
      </c>
      <c r="BK16" s="4" t="str">
        <f t="shared" si="17"/>
        <v/>
      </c>
      <c r="BL16" s="4" t="str">
        <f t="shared" si="77"/>
        <v/>
      </c>
      <c r="BM16" s="4" t="str">
        <f t="shared" si="77"/>
        <v/>
      </c>
      <c r="BN16" s="4" t="str">
        <f t="shared" si="77"/>
        <v/>
      </c>
      <c r="BO16" s="4" t="str">
        <f t="shared" si="77"/>
        <v/>
      </c>
      <c r="BP16" s="4" t="str">
        <f t="shared" si="77"/>
        <v/>
      </c>
      <c r="BQ16" s="4" t="str">
        <f t="shared" si="77"/>
        <v/>
      </c>
      <c r="BR16" s="4" t="str">
        <f t="shared" si="77"/>
        <v/>
      </c>
      <c r="BS16" s="4" t="str">
        <f t="shared" si="77"/>
        <v/>
      </c>
      <c r="BT16" s="4" t="str">
        <f t="shared" si="77"/>
        <v/>
      </c>
      <c r="BU16" s="4" t="str">
        <f t="shared" si="77"/>
        <v/>
      </c>
      <c r="BV16" s="4" t="str">
        <f t="shared" si="77"/>
        <v/>
      </c>
      <c r="BW16" s="4" t="str">
        <f t="shared" si="77"/>
        <v/>
      </c>
    </row>
    <row r="17" spans="1:75" hidden="1" x14ac:dyDescent="0.35">
      <c r="A17">
        <v>8</v>
      </c>
      <c r="B17" s="4"/>
      <c r="C17" s="4"/>
      <c r="D17" s="4"/>
      <c r="E17" s="6">
        <f t="shared" si="75"/>
        <v>0</v>
      </c>
      <c r="F17" s="4"/>
      <c r="G17" s="4"/>
      <c r="H17" s="5"/>
      <c r="I17" s="5"/>
      <c r="J17" s="5"/>
      <c r="K17" s="5"/>
      <c r="L17" s="5"/>
      <c r="M17" s="5"/>
      <c r="N17" s="5"/>
      <c r="O17" s="5"/>
      <c r="P17" s="5"/>
      <c r="Q17" s="5"/>
      <c r="R17" s="5"/>
      <c r="S17" s="5"/>
      <c r="T17" s="5"/>
      <c r="U17" s="5"/>
      <c r="V17" s="5"/>
      <c r="W17" s="5"/>
      <c r="X17" s="5"/>
      <c r="Y17" s="5"/>
      <c r="Z17" s="5"/>
      <c r="AA17" s="5"/>
      <c r="AB17" s="5"/>
      <c r="AC17" s="5"/>
      <c r="AE17" s="4"/>
      <c r="AF17" s="4"/>
      <c r="AG17" s="4"/>
      <c r="AH17" s="4"/>
      <c r="AI17" s="4"/>
      <c r="AJ17" s="4"/>
      <c r="AK17" s="4"/>
      <c r="AL17" s="4"/>
      <c r="AM17" s="4"/>
      <c r="AN17" s="4"/>
      <c r="AO17" s="4" t="str">
        <f t="shared" si="76"/>
        <v/>
      </c>
      <c r="AP17" s="4" t="str">
        <f t="shared" si="76"/>
        <v/>
      </c>
      <c r="AQ17" s="4" t="str">
        <f t="shared" si="76"/>
        <v/>
      </c>
      <c r="AR17" s="4" t="str">
        <f t="shared" si="76"/>
        <v/>
      </c>
      <c r="AS17" s="4" t="str">
        <f t="shared" si="76"/>
        <v/>
      </c>
      <c r="AT17" s="4" t="str">
        <f t="shared" si="76"/>
        <v/>
      </c>
      <c r="AU17" s="4" t="str">
        <f t="shared" si="76"/>
        <v/>
      </c>
      <c r="AV17" s="4" t="str">
        <f t="shared" si="76"/>
        <v/>
      </c>
      <c r="AW17" s="4" t="str">
        <f t="shared" si="76"/>
        <v/>
      </c>
      <c r="AX17" s="4" t="str">
        <f t="shared" si="76"/>
        <v/>
      </c>
      <c r="AY17" s="4" t="str">
        <f t="shared" si="76"/>
        <v/>
      </c>
      <c r="AZ17" s="4" t="str">
        <f t="shared" si="76"/>
        <v/>
      </c>
      <c r="BB17" s="4"/>
      <c r="BC17" s="4"/>
      <c r="BD17" s="4"/>
      <c r="BE17" s="4"/>
      <c r="BF17" s="4"/>
      <c r="BG17" s="4" t="str">
        <f t="shared" si="13"/>
        <v/>
      </c>
      <c r="BH17" s="4" t="str">
        <f t="shared" si="14"/>
        <v/>
      </c>
      <c r="BI17" s="4" t="str">
        <f t="shared" si="15"/>
        <v/>
      </c>
      <c r="BJ17" s="4" t="str">
        <f t="shared" si="16"/>
        <v/>
      </c>
      <c r="BK17" s="4" t="str">
        <f t="shared" si="17"/>
        <v/>
      </c>
      <c r="BL17" s="4" t="str">
        <f t="shared" si="77"/>
        <v/>
      </c>
      <c r="BM17" s="4" t="str">
        <f t="shared" si="77"/>
        <v/>
      </c>
      <c r="BN17" s="4" t="str">
        <f t="shared" si="77"/>
        <v/>
      </c>
      <c r="BO17" s="4" t="str">
        <f t="shared" si="77"/>
        <v/>
      </c>
      <c r="BP17" s="4" t="str">
        <f>IF(V17=0,"","*")</f>
        <v/>
      </c>
      <c r="BQ17" s="4" t="str">
        <f t="shared" si="77"/>
        <v/>
      </c>
      <c r="BR17" s="4" t="str">
        <f t="shared" si="77"/>
        <v/>
      </c>
      <c r="BS17" s="4" t="str">
        <f t="shared" si="77"/>
        <v/>
      </c>
      <c r="BT17" s="4" t="str">
        <f t="shared" si="77"/>
        <v/>
      </c>
      <c r="BU17" s="4" t="str">
        <f t="shared" si="77"/>
        <v/>
      </c>
      <c r="BV17" s="4" t="str">
        <f t="shared" si="77"/>
        <v/>
      </c>
      <c r="BW17" s="4" t="str">
        <f t="shared" si="77"/>
        <v/>
      </c>
    </row>
    <row r="18" spans="1:75" hidden="1" x14ac:dyDescent="0.35">
      <c r="A18">
        <v>9</v>
      </c>
      <c r="B18" s="4"/>
      <c r="C18" s="4"/>
      <c r="D18" s="4"/>
      <c r="E18" s="6">
        <f t="shared" si="75"/>
        <v>0</v>
      </c>
      <c r="F18" s="4"/>
      <c r="G18" s="4"/>
      <c r="H18" s="5"/>
      <c r="I18" s="5"/>
      <c r="J18" s="5"/>
      <c r="K18" s="5"/>
      <c r="L18" s="5"/>
      <c r="M18" s="5"/>
      <c r="N18" s="5"/>
      <c r="O18" s="5"/>
      <c r="P18" s="5"/>
      <c r="Q18" s="5"/>
      <c r="R18" s="5"/>
      <c r="S18" s="5"/>
      <c r="T18" s="5"/>
      <c r="U18" s="5"/>
      <c r="V18" s="5"/>
      <c r="W18" s="5"/>
      <c r="X18" s="5"/>
      <c r="Y18" s="5"/>
      <c r="Z18" s="5"/>
      <c r="AA18" s="5"/>
      <c r="AB18" s="5"/>
      <c r="AC18" s="5"/>
      <c r="AE18" s="4"/>
      <c r="AF18" s="4"/>
      <c r="AG18" s="4"/>
      <c r="AH18" s="4"/>
      <c r="AI18" s="4"/>
      <c r="AJ18" s="4"/>
      <c r="AK18" s="4"/>
      <c r="AL18" s="4"/>
      <c r="AM18" s="4"/>
      <c r="AN18" s="4"/>
      <c r="AO18" s="4" t="str">
        <f>IF(R18=0,"","*")</f>
        <v/>
      </c>
      <c r="AP18" s="4" t="str">
        <f t="shared" si="76"/>
        <v/>
      </c>
      <c r="AQ18" s="4" t="str">
        <f t="shared" si="76"/>
        <v/>
      </c>
      <c r="AR18" s="4" t="str">
        <f t="shared" si="76"/>
        <v/>
      </c>
      <c r="AS18" s="4" t="str">
        <f t="shared" si="76"/>
        <v/>
      </c>
      <c r="AT18" s="4" t="str">
        <f t="shared" si="76"/>
        <v/>
      </c>
      <c r="AU18" s="4" t="str">
        <f t="shared" si="76"/>
        <v/>
      </c>
      <c r="AV18" s="4" t="str">
        <f t="shared" si="76"/>
        <v/>
      </c>
      <c r="AW18" s="4" t="str">
        <f t="shared" si="76"/>
        <v/>
      </c>
      <c r="AX18" s="4" t="str">
        <f t="shared" si="76"/>
        <v/>
      </c>
      <c r="AY18" s="4" t="str">
        <f t="shared" si="76"/>
        <v/>
      </c>
      <c r="AZ18" s="4" t="str">
        <f t="shared" si="76"/>
        <v/>
      </c>
      <c r="BB18" s="4"/>
      <c r="BC18" s="4"/>
      <c r="BD18" s="4"/>
      <c r="BE18" s="4"/>
      <c r="BF18" s="4"/>
      <c r="BG18" s="4" t="str">
        <f t="shared" si="13"/>
        <v/>
      </c>
      <c r="BH18" s="4" t="str">
        <f t="shared" si="14"/>
        <v/>
      </c>
      <c r="BI18" s="4" t="str">
        <f t="shared" si="15"/>
        <v/>
      </c>
      <c r="BJ18" s="4" t="str">
        <f t="shared" si="16"/>
        <v/>
      </c>
      <c r="BK18" s="4" t="str">
        <f t="shared" si="17"/>
        <v/>
      </c>
      <c r="BL18" s="4" t="str">
        <f t="shared" si="77"/>
        <v/>
      </c>
      <c r="BM18" s="4" t="str">
        <f t="shared" si="77"/>
        <v/>
      </c>
      <c r="BN18" s="4" t="str">
        <f t="shared" si="77"/>
        <v/>
      </c>
      <c r="BO18" s="4" t="str">
        <f t="shared" si="77"/>
        <v/>
      </c>
      <c r="BP18" s="4" t="str">
        <f t="shared" si="77"/>
        <v/>
      </c>
      <c r="BQ18" s="4" t="str">
        <f t="shared" si="77"/>
        <v/>
      </c>
      <c r="BR18" s="4" t="str">
        <f t="shared" si="77"/>
        <v/>
      </c>
      <c r="BS18" s="4" t="str">
        <f t="shared" si="77"/>
        <v/>
      </c>
      <c r="BT18" s="4" t="str">
        <f t="shared" si="77"/>
        <v/>
      </c>
      <c r="BU18" s="4" t="str">
        <f t="shared" si="77"/>
        <v/>
      </c>
      <c r="BV18" s="4" t="str">
        <f t="shared" si="77"/>
        <v/>
      </c>
      <c r="BW18" s="4" t="str">
        <f t="shared" si="77"/>
        <v/>
      </c>
    </row>
    <row r="19" spans="1:75" ht="17" hidden="1" customHeight="1" x14ac:dyDescent="0.35">
      <c r="A19">
        <v>10</v>
      </c>
      <c r="B19" s="4"/>
      <c r="C19" s="4"/>
      <c r="D19" s="4"/>
      <c r="E19" s="6">
        <f t="shared" si="75"/>
        <v>0</v>
      </c>
      <c r="F19" s="4"/>
      <c r="G19" s="4"/>
      <c r="H19" s="5"/>
      <c r="I19" s="5"/>
      <c r="J19" s="5"/>
      <c r="K19" s="5"/>
      <c r="L19" s="5"/>
      <c r="M19" s="5"/>
      <c r="N19" s="5"/>
      <c r="O19" s="5"/>
      <c r="P19" s="5"/>
      <c r="Q19" s="5"/>
      <c r="R19" s="5"/>
      <c r="S19" s="5"/>
      <c r="T19" s="5"/>
      <c r="U19" s="5"/>
      <c r="V19" s="5"/>
      <c r="W19" s="5"/>
      <c r="X19" s="5"/>
      <c r="Y19" s="5"/>
      <c r="Z19" s="5"/>
      <c r="AA19" s="5"/>
      <c r="AB19" s="5"/>
      <c r="AC19" s="5"/>
      <c r="AE19" s="4"/>
      <c r="AF19" s="4"/>
      <c r="AG19" s="4"/>
      <c r="AH19" s="4"/>
      <c r="AI19" s="4"/>
      <c r="AJ19" s="4"/>
      <c r="AK19" s="4"/>
      <c r="AL19" s="4"/>
      <c r="AM19" s="4"/>
      <c r="AN19" s="4"/>
      <c r="AO19" s="4" t="str">
        <f t="shared" si="76"/>
        <v/>
      </c>
      <c r="AP19" s="4" t="str">
        <f t="shared" si="76"/>
        <v/>
      </c>
      <c r="AQ19" s="4" t="str">
        <f t="shared" si="76"/>
        <v/>
      </c>
      <c r="AR19" s="4" t="str">
        <f t="shared" si="76"/>
        <v/>
      </c>
      <c r="AS19" s="4" t="str">
        <f t="shared" si="76"/>
        <v/>
      </c>
      <c r="AT19" s="4" t="str">
        <f t="shared" si="76"/>
        <v/>
      </c>
      <c r="AU19" s="4" t="str">
        <f t="shared" si="76"/>
        <v/>
      </c>
      <c r="AV19" s="4" t="str">
        <f t="shared" si="76"/>
        <v/>
      </c>
      <c r="AW19" s="4" t="str">
        <f t="shared" si="76"/>
        <v/>
      </c>
      <c r="AX19" s="4" t="str">
        <f t="shared" si="76"/>
        <v/>
      </c>
      <c r="AY19" s="4" t="str">
        <f t="shared" si="76"/>
        <v/>
      </c>
      <c r="AZ19" s="4" t="str">
        <f t="shared" si="76"/>
        <v/>
      </c>
      <c r="BB19" s="4"/>
      <c r="BC19" s="4"/>
      <c r="BD19" s="4"/>
      <c r="BE19" s="4"/>
      <c r="BF19" s="4"/>
      <c r="BG19" s="4" t="str">
        <f t="shared" si="13"/>
        <v/>
      </c>
      <c r="BH19" s="4" t="str">
        <f t="shared" si="14"/>
        <v/>
      </c>
      <c r="BI19" s="4" t="str">
        <f t="shared" si="15"/>
        <v/>
      </c>
      <c r="BJ19" s="4" t="str">
        <f t="shared" si="16"/>
        <v/>
      </c>
      <c r="BK19" s="4" t="str">
        <f t="shared" si="17"/>
        <v/>
      </c>
      <c r="BL19" s="4" t="str">
        <f t="shared" si="77"/>
        <v/>
      </c>
      <c r="BM19" s="4" t="str">
        <f t="shared" si="77"/>
        <v/>
      </c>
      <c r="BN19" s="4" t="str">
        <f t="shared" si="77"/>
        <v/>
      </c>
      <c r="BO19" s="4" t="str">
        <f t="shared" si="77"/>
        <v/>
      </c>
      <c r="BP19" s="4" t="str">
        <f t="shared" si="77"/>
        <v/>
      </c>
      <c r="BQ19" s="4" t="str">
        <f t="shared" si="77"/>
        <v/>
      </c>
      <c r="BR19" s="4" t="str">
        <f t="shared" si="77"/>
        <v/>
      </c>
      <c r="BS19" s="4" t="str">
        <f t="shared" si="77"/>
        <v/>
      </c>
      <c r="BT19" s="4" t="str">
        <f t="shared" si="77"/>
        <v/>
      </c>
      <c r="BU19" s="4" t="str">
        <f t="shared" si="77"/>
        <v/>
      </c>
      <c r="BV19" s="4" t="str">
        <f t="shared" si="77"/>
        <v/>
      </c>
      <c r="BW19" s="4" t="str">
        <f t="shared" si="77"/>
        <v/>
      </c>
    </row>
    <row r="20" spans="1:75" ht="17" hidden="1" customHeight="1" x14ac:dyDescent="0.35">
      <c r="A20">
        <v>11</v>
      </c>
      <c r="B20" s="4"/>
      <c r="C20" s="4"/>
      <c r="D20" s="4"/>
      <c r="E20" s="6">
        <f t="shared" si="75"/>
        <v>0</v>
      </c>
      <c r="F20" s="4"/>
      <c r="G20" s="4"/>
      <c r="H20" s="5"/>
      <c r="I20" s="5"/>
      <c r="J20" s="5"/>
      <c r="K20" s="5"/>
      <c r="L20" s="5"/>
      <c r="M20" s="5"/>
      <c r="N20" s="5"/>
      <c r="O20" s="5"/>
      <c r="P20" s="5"/>
      <c r="Q20" s="5"/>
      <c r="R20" s="5"/>
      <c r="S20" s="5"/>
      <c r="T20" s="5"/>
      <c r="U20" s="5"/>
      <c r="V20" s="5"/>
      <c r="W20" s="5"/>
      <c r="X20" s="5"/>
      <c r="Y20" s="5"/>
      <c r="Z20" s="5"/>
      <c r="AA20" s="5"/>
      <c r="AB20" s="5"/>
      <c r="AC20" s="5"/>
      <c r="AE20" s="4"/>
      <c r="AF20" s="4"/>
      <c r="AG20" s="4"/>
      <c r="AH20" s="4"/>
      <c r="AI20" s="4"/>
      <c r="AJ20" s="4"/>
      <c r="AK20" s="4"/>
      <c r="AL20" s="4"/>
      <c r="AM20" s="4"/>
      <c r="AN20" s="4"/>
      <c r="AO20" s="4" t="str">
        <f t="shared" si="76"/>
        <v/>
      </c>
      <c r="AP20" s="4" t="str">
        <f t="shared" si="76"/>
        <v/>
      </c>
      <c r="AQ20" s="4" t="str">
        <f t="shared" si="76"/>
        <v/>
      </c>
      <c r="AR20" s="4" t="str">
        <f t="shared" si="76"/>
        <v/>
      </c>
      <c r="AS20" s="4" t="str">
        <f t="shared" si="76"/>
        <v/>
      </c>
      <c r="AT20" s="4" t="str">
        <f t="shared" si="76"/>
        <v/>
      </c>
      <c r="AU20" s="4" t="str">
        <f t="shared" si="76"/>
        <v/>
      </c>
      <c r="AV20" s="4" t="str">
        <f t="shared" si="76"/>
        <v/>
      </c>
      <c r="AW20" s="4" t="str">
        <f t="shared" si="76"/>
        <v/>
      </c>
      <c r="AX20" s="4" t="str">
        <f t="shared" si="76"/>
        <v/>
      </c>
      <c r="AY20" s="4" t="str">
        <f t="shared" si="76"/>
        <v/>
      </c>
      <c r="AZ20" s="4" t="str">
        <f t="shared" si="76"/>
        <v/>
      </c>
      <c r="BB20" s="4"/>
      <c r="BC20" s="4"/>
      <c r="BD20" s="4"/>
      <c r="BE20" s="4"/>
      <c r="BF20" s="4"/>
      <c r="BG20" s="4" t="str">
        <f t="shared" si="13"/>
        <v/>
      </c>
      <c r="BH20" s="4" t="str">
        <f t="shared" si="14"/>
        <v/>
      </c>
      <c r="BI20" s="4" t="str">
        <f t="shared" si="15"/>
        <v/>
      </c>
      <c r="BJ20" s="4" t="str">
        <f t="shared" si="16"/>
        <v/>
      </c>
      <c r="BK20" s="4" t="str">
        <f t="shared" si="17"/>
        <v/>
      </c>
      <c r="BL20" s="4" t="str">
        <f t="shared" si="77"/>
        <v/>
      </c>
      <c r="BM20" s="4" t="str">
        <f t="shared" si="77"/>
        <v/>
      </c>
      <c r="BN20" s="4" t="str">
        <f t="shared" si="77"/>
        <v/>
      </c>
      <c r="BO20" s="4" t="str">
        <f t="shared" si="77"/>
        <v/>
      </c>
      <c r="BP20" s="4" t="str">
        <f t="shared" si="77"/>
        <v/>
      </c>
      <c r="BQ20" s="4" t="str">
        <f t="shared" si="77"/>
        <v/>
      </c>
      <c r="BR20" s="4" t="str">
        <f t="shared" si="77"/>
        <v/>
      </c>
      <c r="BS20" s="4" t="str">
        <f t="shared" si="77"/>
        <v/>
      </c>
      <c r="BT20" s="4" t="str">
        <f t="shared" si="77"/>
        <v/>
      </c>
      <c r="BU20" s="4" t="str">
        <f t="shared" si="77"/>
        <v/>
      </c>
      <c r="BV20" s="4" t="str">
        <f t="shared" si="77"/>
        <v/>
      </c>
      <c r="BW20" s="4" t="str">
        <f t="shared" si="77"/>
        <v/>
      </c>
    </row>
    <row r="21" spans="1:75" ht="17" hidden="1" customHeight="1" x14ac:dyDescent="0.35">
      <c r="A21">
        <v>12</v>
      </c>
      <c r="B21" s="4"/>
      <c r="C21" s="4"/>
      <c r="D21" s="4"/>
      <c r="E21" s="6">
        <f t="shared" si="75"/>
        <v>0</v>
      </c>
      <c r="F21" s="4"/>
      <c r="G21" s="4"/>
      <c r="H21" s="5"/>
      <c r="I21" s="5"/>
      <c r="J21" s="5"/>
      <c r="K21" s="5"/>
      <c r="L21" s="5"/>
      <c r="M21" s="5"/>
      <c r="N21" s="5"/>
      <c r="O21" s="5"/>
      <c r="P21" s="5"/>
      <c r="Q21" s="5"/>
      <c r="R21" s="5"/>
      <c r="S21" s="5"/>
      <c r="T21" s="5"/>
      <c r="U21" s="5"/>
      <c r="V21" s="5"/>
      <c r="W21" s="5"/>
      <c r="X21" s="5"/>
      <c r="Y21" s="5"/>
      <c r="Z21" s="5"/>
      <c r="AA21" s="5"/>
      <c r="AB21" s="5"/>
      <c r="AC21" s="5"/>
      <c r="AE21" s="4"/>
      <c r="AF21" s="4"/>
      <c r="AG21" s="4"/>
      <c r="AH21" s="4"/>
      <c r="AI21" s="4"/>
      <c r="AJ21" s="4"/>
      <c r="AK21" s="4"/>
      <c r="AL21" s="4"/>
      <c r="AM21" s="4"/>
      <c r="AN21" s="4"/>
      <c r="AO21" s="4" t="str">
        <f t="shared" si="76"/>
        <v/>
      </c>
      <c r="AP21" s="4" t="str">
        <f t="shared" si="76"/>
        <v/>
      </c>
      <c r="AQ21" s="4" t="str">
        <f t="shared" si="76"/>
        <v/>
      </c>
      <c r="AR21" s="4" t="str">
        <f t="shared" si="76"/>
        <v/>
      </c>
      <c r="AS21" s="4" t="str">
        <f t="shared" si="76"/>
        <v/>
      </c>
      <c r="AT21" s="4" t="str">
        <f t="shared" si="76"/>
        <v/>
      </c>
      <c r="AU21" s="4" t="str">
        <f t="shared" si="76"/>
        <v/>
      </c>
      <c r="AV21" s="4" t="str">
        <f t="shared" si="76"/>
        <v/>
      </c>
      <c r="AW21" s="4" t="str">
        <f t="shared" si="76"/>
        <v/>
      </c>
      <c r="AX21" s="4" t="str">
        <f t="shared" si="76"/>
        <v/>
      </c>
      <c r="AY21" s="4" t="str">
        <f t="shared" si="76"/>
        <v/>
      </c>
      <c r="AZ21" s="4" t="str">
        <f t="shared" si="76"/>
        <v/>
      </c>
      <c r="BB21" s="4"/>
      <c r="BC21" s="4"/>
      <c r="BD21" s="4"/>
      <c r="BE21" s="4"/>
      <c r="BF21" s="4"/>
      <c r="BG21" s="4" t="str">
        <f t="shared" si="13"/>
        <v/>
      </c>
      <c r="BH21" s="4" t="str">
        <f t="shared" si="14"/>
        <v/>
      </c>
      <c r="BI21" s="4" t="str">
        <f t="shared" si="15"/>
        <v/>
      </c>
      <c r="BJ21" s="4" t="str">
        <f t="shared" si="16"/>
        <v/>
      </c>
      <c r="BK21" s="4" t="str">
        <f t="shared" si="17"/>
        <v/>
      </c>
      <c r="BL21" s="4" t="str">
        <f t="shared" si="77"/>
        <v/>
      </c>
      <c r="BM21" s="4" t="str">
        <f t="shared" si="77"/>
        <v/>
      </c>
      <c r="BN21" s="4" t="str">
        <f t="shared" si="77"/>
        <v/>
      </c>
      <c r="BO21" s="4" t="str">
        <f t="shared" si="77"/>
        <v/>
      </c>
      <c r="BP21" s="4" t="str">
        <f t="shared" si="77"/>
        <v/>
      </c>
      <c r="BQ21" s="4" t="str">
        <f t="shared" si="77"/>
        <v/>
      </c>
      <c r="BR21" s="4" t="str">
        <f t="shared" si="77"/>
        <v/>
      </c>
      <c r="BS21" s="4" t="str">
        <f t="shared" si="77"/>
        <v/>
      </c>
      <c r="BT21" s="4" t="str">
        <f t="shared" si="77"/>
        <v/>
      </c>
      <c r="BU21" s="4" t="str">
        <f t="shared" si="77"/>
        <v/>
      </c>
      <c r="BV21" s="4" t="str">
        <f t="shared" si="77"/>
        <v/>
      </c>
      <c r="BW21" s="4" t="str">
        <f t="shared" si="77"/>
        <v/>
      </c>
    </row>
    <row r="22" spans="1:75" ht="17" hidden="1" customHeight="1" x14ac:dyDescent="0.35">
      <c r="A22">
        <v>13</v>
      </c>
      <c r="B22" s="4"/>
      <c r="C22" s="4"/>
      <c r="D22" s="51"/>
      <c r="E22" s="6">
        <f t="shared" si="75"/>
        <v>0</v>
      </c>
      <c r="F22" s="4"/>
      <c r="G22" s="4"/>
      <c r="H22" s="5"/>
      <c r="I22" s="5"/>
      <c r="J22" s="5"/>
      <c r="K22" s="5"/>
      <c r="L22" s="5"/>
      <c r="M22" s="5"/>
      <c r="N22" s="5"/>
      <c r="O22" s="5"/>
      <c r="P22" s="5"/>
      <c r="Q22" s="5"/>
      <c r="R22" s="5"/>
      <c r="S22" s="5"/>
      <c r="T22" s="5"/>
      <c r="U22" s="5"/>
      <c r="V22" s="5"/>
      <c r="W22" s="5"/>
      <c r="X22" s="5"/>
      <c r="Y22" s="5"/>
      <c r="Z22" s="5"/>
      <c r="AA22" s="5"/>
      <c r="AB22" s="5"/>
      <c r="AC22" s="5"/>
      <c r="AE22" s="4"/>
      <c r="AF22" s="4"/>
      <c r="AG22" s="4"/>
      <c r="AH22" s="4"/>
      <c r="AI22" s="4"/>
      <c r="AJ22" s="4"/>
      <c r="AK22" s="4"/>
      <c r="AL22" s="4"/>
      <c r="AM22" s="4"/>
      <c r="AN22" s="4"/>
      <c r="AO22" s="4" t="str">
        <f t="shared" si="76"/>
        <v/>
      </c>
      <c r="AP22" s="4" t="str">
        <f t="shared" si="76"/>
        <v/>
      </c>
      <c r="AQ22" s="4" t="str">
        <f t="shared" si="76"/>
        <v/>
      </c>
      <c r="AR22" s="4" t="str">
        <f t="shared" si="76"/>
        <v/>
      </c>
      <c r="AS22" s="4" t="str">
        <f t="shared" si="76"/>
        <v/>
      </c>
      <c r="AT22" s="4" t="str">
        <f t="shared" si="76"/>
        <v/>
      </c>
      <c r="AU22" s="4" t="str">
        <f t="shared" si="76"/>
        <v/>
      </c>
      <c r="AV22" s="4" t="str">
        <f t="shared" si="76"/>
        <v/>
      </c>
      <c r="AW22" s="4" t="str">
        <f t="shared" si="76"/>
        <v/>
      </c>
      <c r="AX22" s="4" t="str">
        <f t="shared" si="76"/>
        <v/>
      </c>
      <c r="AY22" s="4" t="str">
        <f t="shared" si="76"/>
        <v/>
      </c>
      <c r="AZ22" s="4" t="str">
        <f t="shared" si="76"/>
        <v/>
      </c>
      <c r="BB22" s="4"/>
      <c r="BC22" s="4"/>
      <c r="BD22" s="4"/>
      <c r="BE22" s="4"/>
      <c r="BF22" s="4"/>
      <c r="BG22" s="4" t="str">
        <f t="shared" si="13"/>
        <v/>
      </c>
      <c r="BH22" s="4" t="str">
        <f t="shared" si="14"/>
        <v/>
      </c>
      <c r="BI22" s="4" t="str">
        <f t="shared" si="15"/>
        <v/>
      </c>
      <c r="BJ22" s="4" t="str">
        <f t="shared" si="16"/>
        <v/>
      </c>
      <c r="BK22" s="4" t="str">
        <f t="shared" si="17"/>
        <v/>
      </c>
      <c r="BL22" s="4" t="str">
        <f t="shared" si="77"/>
        <v/>
      </c>
      <c r="BM22" s="4" t="str">
        <f t="shared" si="77"/>
        <v/>
      </c>
      <c r="BN22" s="4" t="str">
        <f t="shared" si="77"/>
        <v/>
      </c>
      <c r="BO22" s="4" t="str">
        <f t="shared" si="77"/>
        <v/>
      </c>
      <c r="BP22" s="4" t="str">
        <f t="shared" si="77"/>
        <v/>
      </c>
      <c r="BQ22" s="4" t="str">
        <f t="shared" si="77"/>
        <v/>
      </c>
      <c r="BR22" s="4" t="str">
        <f t="shared" si="77"/>
        <v/>
      </c>
      <c r="BS22" s="4" t="str">
        <f t="shared" si="77"/>
        <v/>
      </c>
      <c r="BT22" s="4" t="str">
        <f t="shared" si="77"/>
        <v/>
      </c>
      <c r="BU22" s="4" t="str">
        <f t="shared" si="77"/>
        <v/>
      </c>
      <c r="BV22" s="4" t="str">
        <f t="shared" si="77"/>
        <v/>
      </c>
      <c r="BW22" s="4" t="str">
        <f t="shared" si="77"/>
        <v/>
      </c>
    </row>
    <row r="23" spans="1:75" ht="17" hidden="1" customHeight="1" x14ac:dyDescent="0.35">
      <c r="A23">
        <v>14</v>
      </c>
      <c r="B23" s="4"/>
      <c r="C23" s="4"/>
      <c r="D23" s="51"/>
      <c r="E23" s="6">
        <f t="shared" si="75"/>
        <v>0</v>
      </c>
      <c r="F23" s="4"/>
      <c r="G23" s="4"/>
      <c r="H23" s="5"/>
      <c r="I23" s="5"/>
      <c r="J23" s="5"/>
      <c r="K23" s="5"/>
      <c r="L23" s="5"/>
      <c r="M23" s="5"/>
      <c r="N23" s="5"/>
      <c r="O23" s="5"/>
      <c r="P23" s="5"/>
      <c r="Q23" s="5"/>
      <c r="R23" s="5"/>
      <c r="S23" s="5"/>
      <c r="T23" s="5"/>
      <c r="U23" s="5"/>
      <c r="V23" s="5"/>
      <c r="W23" s="5"/>
      <c r="X23" s="5"/>
      <c r="Y23" s="5"/>
      <c r="Z23" s="5"/>
      <c r="AA23" s="5"/>
      <c r="AB23" s="5"/>
      <c r="AC23" s="5"/>
      <c r="AE23" s="4"/>
      <c r="AF23" s="4"/>
      <c r="AG23" s="4"/>
      <c r="AH23" s="4"/>
      <c r="AI23" s="4"/>
      <c r="AJ23" s="4"/>
      <c r="AK23" s="4"/>
      <c r="AL23" s="4"/>
      <c r="AM23" s="4"/>
      <c r="AN23" s="4"/>
      <c r="AO23" s="4" t="str">
        <f t="shared" si="76"/>
        <v/>
      </c>
      <c r="AP23" s="4" t="str">
        <f t="shared" si="76"/>
        <v/>
      </c>
      <c r="AQ23" s="4" t="str">
        <f t="shared" si="76"/>
        <v/>
      </c>
      <c r="AR23" s="4" t="str">
        <f t="shared" si="76"/>
        <v/>
      </c>
      <c r="AS23" s="4" t="str">
        <f t="shared" si="76"/>
        <v/>
      </c>
      <c r="AT23" s="4" t="str">
        <f t="shared" si="76"/>
        <v/>
      </c>
      <c r="AU23" s="4" t="str">
        <f t="shared" si="76"/>
        <v/>
      </c>
      <c r="AV23" s="4" t="str">
        <f t="shared" si="76"/>
        <v/>
      </c>
      <c r="AW23" s="4" t="str">
        <f t="shared" si="76"/>
        <v/>
      </c>
      <c r="AX23" s="4" t="str">
        <f t="shared" si="76"/>
        <v/>
      </c>
      <c r="AY23" s="4" t="str">
        <f t="shared" si="76"/>
        <v/>
      </c>
      <c r="AZ23" s="4" t="str">
        <f t="shared" si="76"/>
        <v/>
      </c>
      <c r="BB23" s="4"/>
      <c r="BC23" s="4"/>
      <c r="BD23" s="4"/>
      <c r="BE23" s="4"/>
      <c r="BF23" s="4"/>
      <c r="BG23" s="4" t="str">
        <f t="shared" si="13"/>
        <v/>
      </c>
      <c r="BH23" s="4" t="str">
        <f t="shared" si="14"/>
        <v/>
      </c>
      <c r="BI23" s="4" t="str">
        <f t="shared" si="15"/>
        <v/>
      </c>
      <c r="BJ23" s="4" t="str">
        <f t="shared" si="16"/>
        <v/>
      </c>
      <c r="BK23" s="4" t="str">
        <f t="shared" si="17"/>
        <v/>
      </c>
      <c r="BL23" s="4" t="str">
        <f t="shared" si="77"/>
        <v/>
      </c>
      <c r="BM23" s="4" t="str">
        <f t="shared" si="77"/>
        <v/>
      </c>
      <c r="BN23" s="4" t="str">
        <f t="shared" si="77"/>
        <v/>
      </c>
      <c r="BO23" s="4" t="str">
        <f t="shared" si="77"/>
        <v/>
      </c>
      <c r="BP23" s="4" t="str">
        <f t="shared" si="77"/>
        <v/>
      </c>
      <c r="BQ23" s="4" t="str">
        <f t="shared" si="77"/>
        <v/>
      </c>
      <c r="BR23" s="4" t="str">
        <f t="shared" si="77"/>
        <v/>
      </c>
      <c r="BS23" s="4" t="str">
        <f t="shared" si="77"/>
        <v/>
      </c>
      <c r="BT23" s="4" t="str">
        <f t="shared" si="77"/>
        <v/>
      </c>
      <c r="BU23" s="4" t="str">
        <f t="shared" si="77"/>
        <v/>
      </c>
      <c r="BV23" s="4" t="str">
        <f t="shared" si="77"/>
        <v/>
      </c>
      <c r="BW23" s="4" t="str">
        <f t="shared" si="77"/>
        <v/>
      </c>
    </row>
    <row r="24" spans="1:75" ht="17" hidden="1" customHeight="1" x14ac:dyDescent="0.35">
      <c r="A24">
        <v>15</v>
      </c>
      <c r="B24" s="4"/>
      <c r="C24" s="4"/>
      <c r="D24" s="51"/>
      <c r="E24" s="6">
        <f t="shared" si="75"/>
        <v>0</v>
      </c>
      <c r="F24" s="4"/>
      <c r="G24" s="4"/>
      <c r="H24" s="5"/>
      <c r="I24" s="5"/>
      <c r="J24" s="5"/>
      <c r="K24" s="5"/>
      <c r="L24" s="5"/>
      <c r="M24" s="5"/>
      <c r="N24" s="5"/>
      <c r="O24" s="5"/>
      <c r="P24" s="5"/>
      <c r="Q24" s="5"/>
      <c r="R24" s="5"/>
      <c r="S24" s="5"/>
      <c r="T24" s="5"/>
      <c r="U24" s="5"/>
      <c r="V24" s="5"/>
      <c r="W24" s="5"/>
      <c r="X24" s="5"/>
      <c r="Y24" s="5"/>
      <c r="Z24" s="5"/>
      <c r="AA24" s="5"/>
      <c r="AB24" s="5"/>
      <c r="AC24" s="5"/>
      <c r="AE24" s="4"/>
      <c r="AF24" s="4"/>
      <c r="AG24" s="4"/>
      <c r="AH24" s="4"/>
      <c r="AI24" s="4"/>
      <c r="AJ24" s="4"/>
      <c r="AK24" s="4"/>
      <c r="AL24" s="4"/>
      <c r="AM24" s="4"/>
      <c r="AN24" s="4"/>
      <c r="AO24" s="4" t="str">
        <f t="shared" si="76"/>
        <v/>
      </c>
      <c r="AP24" s="4" t="str">
        <f t="shared" si="76"/>
        <v/>
      </c>
      <c r="AQ24" s="4" t="str">
        <f t="shared" si="76"/>
        <v/>
      </c>
      <c r="AR24" s="4" t="str">
        <f t="shared" si="76"/>
        <v/>
      </c>
      <c r="AS24" s="4" t="str">
        <f t="shared" si="76"/>
        <v/>
      </c>
      <c r="AT24" s="4" t="str">
        <f t="shared" si="76"/>
        <v/>
      </c>
      <c r="AU24" s="4" t="str">
        <f t="shared" si="76"/>
        <v/>
      </c>
      <c r="AV24" s="4" t="str">
        <f t="shared" si="76"/>
        <v/>
      </c>
      <c r="AW24" s="4" t="str">
        <f t="shared" si="76"/>
        <v/>
      </c>
      <c r="AX24" s="4" t="str">
        <f t="shared" si="76"/>
        <v/>
      </c>
      <c r="AY24" s="4" t="str">
        <f t="shared" si="76"/>
        <v/>
      </c>
      <c r="AZ24" s="4" t="str">
        <f t="shared" si="76"/>
        <v/>
      </c>
      <c r="BB24" s="4"/>
      <c r="BC24" s="4"/>
      <c r="BD24" s="4"/>
      <c r="BE24" s="4"/>
      <c r="BF24" s="4"/>
      <c r="BG24" s="4" t="str">
        <f t="shared" si="13"/>
        <v/>
      </c>
      <c r="BH24" s="4" t="str">
        <f t="shared" si="14"/>
        <v/>
      </c>
      <c r="BI24" s="4" t="str">
        <f t="shared" si="15"/>
        <v/>
      </c>
      <c r="BJ24" s="4" t="str">
        <f t="shared" si="16"/>
        <v/>
      </c>
      <c r="BK24" s="4" t="str">
        <f t="shared" si="17"/>
        <v/>
      </c>
      <c r="BL24" s="4" t="str">
        <f t="shared" si="77"/>
        <v/>
      </c>
      <c r="BM24" s="4" t="str">
        <f t="shared" si="77"/>
        <v/>
      </c>
      <c r="BN24" s="4" t="str">
        <f t="shared" si="77"/>
        <v/>
      </c>
      <c r="BO24" s="4" t="str">
        <f t="shared" si="77"/>
        <v/>
      </c>
      <c r="BP24" s="4" t="str">
        <f t="shared" si="77"/>
        <v/>
      </c>
      <c r="BQ24" s="4" t="str">
        <f t="shared" si="77"/>
        <v/>
      </c>
      <c r="BR24" s="4" t="str">
        <f t="shared" si="77"/>
        <v/>
      </c>
      <c r="BS24" s="4" t="str">
        <f t="shared" si="77"/>
        <v/>
      </c>
      <c r="BT24" s="4" t="str">
        <f t="shared" si="77"/>
        <v/>
      </c>
      <c r="BU24" s="4" t="str">
        <f t="shared" si="77"/>
        <v/>
      </c>
      <c r="BV24" s="4" t="str">
        <f t="shared" si="77"/>
        <v/>
      </c>
      <c r="BW24" s="4" t="str">
        <f t="shared" si="77"/>
        <v/>
      </c>
    </row>
    <row r="25" spans="1:75" ht="17" hidden="1" customHeight="1" x14ac:dyDescent="0.35">
      <c r="A25">
        <v>16</v>
      </c>
      <c r="B25" s="4"/>
      <c r="C25" s="4"/>
      <c r="D25" s="51"/>
      <c r="E25" s="6">
        <f t="shared" si="75"/>
        <v>0</v>
      </c>
      <c r="F25" s="4"/>
      <c r="G25" s="4"/>
      <c r="H25" s="5"/>
      <c r="I25" s="5"/>
      <c r="J25" s="5"/>
      <c r="K25" s="5"/>
      <c r="L25" s="5"/>
      <c r="M25" s="5"/>
      <c r="N25" s="5"/>
      <c r="O25" s="5"/>
      <c r="P25" s="5"/>
      <c r="Q25" s="5"/>
      <c r="R25" s="5"/>
      <c r="S25" s="5"/>
      <c r="T25" s="5"/>
      <c r="U25" s="5"/>
      <c r="V25" s="5"/>
      <c r="W25" s="5"/>
      <c r="X25" s="5"/>
      <c r="Y25" s="5"/>
      <c r="Z25" s="5"/>
      <c r="AA25" s="5"/>
      <c r="AB25" s="5"/>
      <c r="AC25" s="5"/>
      <c r="AE25" s="4"/>
      <c r="AF25" s="4"/>
      <c r="AG25" s="4"/>
      <c r="AH25" s="4"/>
      <c r="AI25" s="4"/>
      <c r="AJ25" s="4"/>
      <c r="AK25" s="4"/>
      <c r="AL25" s="4"/>
      <c r="AM25" s="4"/>
      <c r="AN25" s="4"/>
      <c r="AO25" s="4" t="str">
        <f t="shared" si="76"/>
        <v/>
      </c>
      <c r="AP25" s="4" t="str">
        <f t="shared" si="76"/>
        <v/>
      </c>
      <c r="AQ25" s="4" t="str">
        <f t="shared" si="76"/>
        <v/>
      </c>
      <c r="AR25" s="4" t="str">
        <f t="shared" si="76"/>
        <v/>
      </c>
      <c r="AS25" s="4" t="str">
        <f t="shared" si="76"/>
        <v/>
      </c>
      <c r="AT25" s="4" t="str">
        <f t="shared" si="76"/>
        <v/>
      </c>
      <c r="AU25" s="4" t="str">
        <f t="shared" si="76"/>
        <v/>
      </c>
      <c r="AV25" s="4" t="str">
        <f t="shared" si="76"/>
        <v/>
      </c>
      <c r="AW25" s="4" t="str">
        <f t="shared" si="76"/>
        <v/>
      </c>
      <c r="AX25" s="4" t="str">
        <f t="shared" si="76"/>
        <v/>
      </c>
      <c r="AY25" s="4" t="str">
        <f t="shared" si="76"/>
        <v/>
      </c>
      <c r="AZ25" s="4" t="str">
        <f t="shared" si="76"/>
        <v/>
      </c>
      <c r="BB25" s="4"/>
      <c r="BC25" s="4"/>
      <c r="BD25" s="4"/>
      <c r="BE25" s="4"/>
      <c r="BF25" s="4"/>
      <c r="BG25" s="4" t="str">
        <f t="shared" si="13"/>
        <v/>
      </c>
      <c r="BH25" s="4" t="str">
        <f t="shared" si="14"/>
        <v/>
      </c>
      <c r="BI25" s="4" t="str">
        <f t="shared" si="15"/>
        <v/>
      </c>
      <c r="BJ25" s="4" t="str">
        <f t="shared" si="16"/>
        <v/>
      </c>
      <c r="BK25" s="4" t="str">
        <f t="shared" si="17"/>
        <v/>
      </c>
      <c r="BL25" s="4" t="str">
        <f t="shared" si="77"/>
        <v/>
      </c>
      <c r="BM25" s="4" t="str">
        <f t="shared" si="77"/>
        <v/>
      </c>
      <c r="BN25" s="4" t="str">
        <f t="shared" si="77"/>
        <v/>
      </c>
      <c r="BO25" s="4" t="str">
        <f t="shared" si="77"/>
        <v/>
      </c>
      <c r="BP25" s="4" t="str">
        <f t="shared" si="77"/>
        <v/>
      </c>
      <c r="BQ25" s="4" t="str">
        <f t="shared" si="77"/>
        <v/>
      </c>
      <c r="BR25" s="4" t="str">
        <f t="shared" si="77"/>
        <v/>
      </c>
      <c r="BS25" s="4" t="str">
        <f t="shared" si="77"/>
        <v/>
      </c>
      <c r="BT25" s="4" t="str">
        <f t="shared" si="77"/>
        <v/>
      </c>
      <c r="BU25" s="4" t="str">
        <f t="shared" si="77"/>
        <v/>
      </c>
      <c r="BV25" s="4" t="str">
        <f t="shared" si="77"/>
        <v/>
      </c>
      <c r="BW25" s="4" t="str">
        <f t="shared" si="77"/>
        <v/>
      </c>
    </row>
    <row r="26" spans="1:75" ht="17" hidden="1" customHeight="1" x14ac:dyDescent="0.35">
      <c r="A26">
        <v>17</v>
      </c>
      <c r="B26" s="4"/>
      <c r="C26" s="4"/>
      <c r="D26" s="51"/>
      <c r="E26" s="6">
        <f t="shared" si="75"/>
        <v>0</v>
      </c>
      <c r="F26" s="4"/>
      <c r="G26" s="4"/>
      <c r="H26" s="5"/>
      <c r="I26" s="5"/>
      <c r="J26" s="5"/>
      <c r="K26" s="5"/>
      <c r="L26" s="5"/>
      <c r="M26" s="5"/>
      <c r="N26" s="5"/>
      <c r="O26" s="5"/>
      <c r="P26" s="5"/>
      <c r="Q26" s="5"/>
      <c r="R26" s="5"/>
      <c r="S26" s="5"/>
      <c r="T26" s="5"/>
      <c r="U26" s="5"/>
      <c r="V26" s="5"/>
      <c r="W26" s="5"/>
      <c r="X26" s="5"/>
      <c r="Y26" s="5"/>
      <c r="Z26" s="5"/>
      <c r="AA26" s="5"/>
      <c r="AB26" s="5"/>
      <c r="AC26" s="5"/>
      <c r="AE26" s="4"/>
      <c r="AF26" s="4"/>
      <c r="AG26" s="4"/>
      <c r="AH26" s="4"/>
      <c r="AI26" s="4"/>
      <c r="AJ26" s="4"/>
      <c r="AK26" s="4"/>
      <c r="AL26" s="4"/>
      <c r="AM26" s="4"/>
      <c r="AN26" s="4"/>
      <c r="AO26" s="4" t="str">
        <f t="shared" si="76"/>
        <v/>
      </c>
      <c r="AP26" s="4" t="str">
        <f t="shared" si="76"/>
        <v/>
      </c>
      <c r="AQ26" s="4" t="str">
        <f t="shared" si="76"/>
        <v/>
      </c>
      <c r="AR26" s="4" t="str">
        <f t="shared" si="76"/>
        <v/>
      </c>
      <c r="AS26" s="4" t="str">
        <f t="shared" si="76"/>
        <v/>
      </c>
      <c r="AT26" s="4" t="str">
        <f t="shared" si="76"/>
        <v/>
      </c>
      <c r="AU26" s="4" t="str">
        <f t="shared" si="76"/>
        <v/>
      </c>
      <c r="AV26" s="4" t="str">
        <f t="shared" si="76"/>
        <v/>
      </c>
      <c r="AW26" s="4" t="str">
        <f t="shared" si="76"/>
        <v/>
      </c>
      <c r="AX26" s="4" t="str">
        <f t="shared" si="76"/>
        <v/>
      </c>
      <c r="AY26" s="4" t="str">
        <f t="shared" si="76"/>
        <v/>
      </c>
      <c r="AZ26" s="4" t="str">
        <f t="shared" si="76"/>
        <v/>
      </c>
      <c r="BB26" s="4"/>
      <c r="BC26" s="4"/>
      <c r="BD26" s="4"/>
      <c r="BE26" s="4"/>
      <c r="BF26" s="4"/>
      <c r="BG26" s="4" t="str">
        <f t="shared" si="13"/>
        <v/>
      </c>
      <c r="BH26" s="4" t="str">
        <f t="shared" si="14"/>
        <v/>
      </c>
      <c r="BI26" s="4" t="str">
        <f t="shared" si="15"/>
        <v/>
      </c>
      <c r="BJ26" s="4" t="str">
        <f t="shared" si="16"/>
        <v/>
      </c>
      <c r="BK26" s="4" t="str">
        <f t="shared" si="17"/>
        <v/>
      </c>
      <c r="BL26" s="4" t="str">
        <f t="shared" si="77"/>
        <v/>
      </c>
      <c r="BM26" s="4" t="str">
        <f t="shared" si="77"/>
        <v/>
      </c>
      <c r="BN26" s="4" t="str">
        <f t="shared" si="77"/>
        <v/>
      </c>
      <c r="BO26" s="4" t="str">
        <f t="shared" si="77"/>
        <v/>
      </c>
      <c r="BP26" s="4" t="str">
        <f t="shared" si="77"/>
        <v/>
      </c>
      <c r="BQ26" s="4" t="str">
        <f t="shared" si="77"/>
        <v/>
      </c>
      <c r="BR26" s="4" t="str">
        <f t="shared" si="77"/>
        <v/>
      </c>
      <c r="BS26" s="4" t="str">
        <f t="shared" si="77"/>
        <v/>
      </c>
      <c r="BT26" s="4" t="str">
        <f t="shared" si="77"/>
        <v/>
      </c>
      <c r="BU26" s="4" t="str">
        <f t="shared" si="77"/>
        <v/>
      </c>
      <c r="BV26" s="4" t="str">
        <f t="shared" si="77"/>
        <v/>
      </c>
      <c r="BW26" s="4" t="str">
        <f t="shared" si="77"/>
        <v/>
      </c>
    </row>
    <row r="27" spans="1:75" ht="17" hidden="1" customHeight="1" x14ac:dyDescent="0.35">
      <c r="A27">
        <v>18</v>
      </c>
      <c r="B27" s="4"/>
      <c r="C27" s="4"/>
      <c r="D27" s="4"/>
      <c r="E27" s="6">
        <f t="shared" si="75"/>
        <v>0</v>
      </c>
      <c r="F27" s="4"/>
      <c r="G27" s="4"/>
      <c r="H27" s="5"/>
      <c r="I27" s="5"/>
      <c r="J27" s="5"/>
      <c r="K27" s="5"/>
      <c r="L27" s="5"/>
      <c r="M27" s="5"/>
      <c r="N27" s="5"/>
      <c r="O27" s="5"/>
      <c r="P27" s="5"/>
      <c r="Q27" s="5"/>
      <c r="R27" s="5"/>
      <c r="S27" s="5"/>
      <c r="T27" s="5"/>
      <c r="U27" s="5"/>
      <c r="V27" s="5"/>
      <c r="W27" s="5"/>
      <c r="X27" s="5"/>
      <c r="Y27" s="5"/>
      <c r="Z27" s="5"/>
      <c r="AA27" s="5"/>
      <c r="AB27" s="5"/>
      <c r="AC27" s="5"/>
      <c r="AE27" s="4"/>
      <c r="AF27" s="4"/>
      <c r="AG27" s="4"/>
      <c r="AH27" s="4"/>
      <c r="AI27" s="4"/>
      <c r="AJ27" s="4"/>
      <c r="AK27" s="4"/>
      <c r="AL27" s="4"/>
      <c r="AM27" s="4"/>
      <c r="AN27" s="4"/>
      <c r="AO27" s="4" t="str">
        <f t="shared" si="76"/>
        <v/>
      </c>
      <c r="AP27" s="4" t="str">
        <f t="shared" si="76"/>
        <v/>
      </c>
      <c r="AQ27" s="4" t="str">
        <f t="shared" si="76"/>
        <v/>
      </c>
      <c r="AR27" s="4" t="str">
        <f t="shared" si="76"/>
        <v/>
      </c>
      <c r="AS27" s="4" t="str">
        <f t="shared" si="76"/>
        <v/>
      </c>
      <c r="AT27" s="4" t="str">
        <f t="shared" si="76"/>
        <v/>
      </c>
      <c r="AU27" s="4" t="str">
        <f t="shared" si="76"/>
        <v/>
      </c>
      <c r="AV27" s="4" t="str">
        <f t="shared" si="76"/>
        <v/>
      </c>
      <c r="AW27" s="4" t="str">
        <f t="shared" si="76"/>
        <v/>
      </c>
      <c r="AX27" s="4" t="str">
        <f t="shared" si="76"/>
        <v/>
      </c>
      <c r="AY27" s="4" t="str">
        <f t="shared" si="76"/>
        <v/>
      </c>
      <c r="AZ27" s="4" t="str">
        <f t="shared" si="76"/>
        <v/>
      </c>
      <c r="BB27" s="4"/>
      <c r="BC27" s="4"/>
      <c r="BD27" s="4"/>
      <c r="BE27" s="4"/>
      <c r="BF27" s="4"/>
      <c r="BG27" s="4" t="str">
        <f t="shared" si="13"/>
        <v/>
      </c>
      <c r="BH27" s="4" t="str">
        <f t="shared" si="14"/>
        <v/>
      </c>
      <c r="BI27" s="4" t="str">
        <f t="shared" si="15"/>
        <v/>
      </c>
      <c r="BJ27" s="4" t="str">
        <f t="shared" si="16"/>
        <v/>
      </c>
      <c r="BK27" s="4" t="str">
        <f t="shared" si="17"/>
        <v/>
      </c>
      <c r="BL27" s="4" t="str">
        <f t="shared" si="77"/>
        <v/>
      </c>
      <c r="BM27" s="4" t="str">
        <f t="shared" si="77"/>
        <v/>
      </c>
      <c r="BN27" s="4" t="str">
        <f t="shared" si="77"/>
        <v/>
      </c>
      <c r="BO27" s="4" t="str">
        <f t="shared" si="77"/>
        <v/>
      </c>
      <c r="BP27" s="4" t="str">
        <f t="shared" si="77"/>
        <v/>
      </c>
      <c r="BQ27" s="4" t="str">
        <f t="shared" si="77"/>
        <v/>
      </c>
      <c r="BR27" s="4" t="str">
        <f t="shared" si="77"/>
        <v/>
      </c>
      <c r="BS27" s="4" t="str">
        <f t="shared" si="77"/>
        <v/>
      </c>
      <c r="BT27" s="4" t="str">
        <f t="shared" si="77"/>
        <v/>
      </c>
      <c r="BU27" s="4" t="str">
        <f t="shared" si="77"/>
        <v/>
      </c>
      <c r="BV27" s="4" t="str">
        <f t="shared" si="77"/>
        <v/>
      </c>
      <c r="BW27" s="4" t="str">
        <f t="shared" si="77"/>
        <v/>
      </c>
    </row>
    <row r="28" spans="1:75" ht="17" hidden="1" customHeight="1" x14ac:dyDescent="0.35">
      <c r="A28">
        <v>19</v>
      </c>
      <c r="B28" s="4"/>
      <c r="C28" s="4"/>
      <c r="D28" s="4"/>
      <c r="E28" s="6">
        <f t="shared" si="75"/>
        <v>0</v>
      </c>
      <c r="F28" s="4"/>
      <c r="G28" s="4"/>
      <c r="H28" s="5"/>
      <c r="I28" s="5"/>
      <c r="J28" s="5"/>
      <c r="K28" s="5"/>
      <c r="L28" s="5"/>
      <c r="M28" s="5"/>
      <c r="N28" s="5"/>
      <c r="O28" s="5"/>
      <c r="P28" s="5"/>
      <c r="Q28" s="5"/>
      <c r="R28" s="5"/>
      <c r="S28" s="5"/>
      <c r="T28" s="5"/>
      <c r="U28" s="5"/>
      <c r="V28" s="5"/>
      <c r="W28" s="5"/>
      <c r="X28" s="5"/>
      <c r="Y28" s="5"/>
      <c r="Z28" s="5"/>
      <c r="AA28" s="5"/>
      <c r="AB28" s="5"/>
      <c r="AC28" s="5"/>
      <c r="AE28" s="4"/>
      <c r="AF28" s="4"/>
      <c r="AG28" s="4"/>
      <c r="AH28" s="4"/>
      <c r="AI28" s="4"/>
      <c r="AJ28" s="4"/>
      <c r="AK28" s="4"/>
      <c r="AL28" s="4"/>
      <c r="AM28" s="4"/>
      <c r="AN28" s="4"/>
      <c r="AO28" s="4"/>
      <c r="AP28" s="4"/>
      <c r="AQ28" s="4"/>
      <c r="AR28" s="4"/>
      <c r="AS28" s="4"/>
      <c r="AT28" s="4"/>
      <c r="AU28" s="4"/>
      <c r="AV28" s="4"/>
      <c r="AW28" s="4"/>
      <c r="AX28" s="4"/>
      <c r="AY28" s="4"/>
      <c r="AZ28" s="4"/>
      <c r="BB28" s="4"/>
      <c r="BC28" s="4"/>
      <c r="BD28" s="4"/>
      <c r="BE28" s="4"/>
      <c r="BF28" s="4"/>
      <c r="BG28" s="4"/>
      <c r="BH28" s="4"/>
      <c r="BI28" s="4"/>
      <c r="BJ28" s="4"/>
      <c r="BK28" s="4"/>
      <c r="BL28" s="4"/>
      <c r="BM28" s="4"/>
      <c r="BN28" s="4"/>
      <c r="BO28" s="4"/>
      <c r="BP28" s="4"/>
      <c r="BQ28" s="4"/>
      <c r="BR28" s="4"/>
      <c r="BS28" s="4"/>
      <c r="BT28" s="4"/>
      <c r="BU28" s="4"/>
      <c r="BV28" s="4"/>
      <c r="BW28" s="4"/>
    </row>
    <row r="29" spans="1:75" ht="17" hidden="1" customHeight="1" x14ac:dyDescent="0.35">
      <c r="A29">
        <v>20</v>
      </c>
      <c r="B29" s="4"/>
      <c r="C29" s="4"/>
      <c r="D29" s="4"/>
      <c r="E29" s="6">
        <f t="shared" si="75"/>
        <v>0</v>
      </c>
      <c r="F29" s="4"/>
      <c r="G29" s="4"/>
      <c r="H29" s="5"/>
      <c r="I29" s="5"/>
      <c r="J29" s="5"/>
      <c r="K29" s="5"/>
      <c r="L29" s="5"/>
      <c r="M29" s="5"/>
      <c r="N29" s="5"/>
      <c r="O29" s="5"/>
      <c r="P29" s="5"/>
      <c r="Q29" s="5"/>
      <c r="R29" s="5"/>
      <c r="S29" s="5"/>
      <c r="T29" s="5"/>
      <c r="U29" s="5"/>
      <c r="V29" s="5"/>
      <c r="W29" s="5"/>
      <c r="X29" s="5"/>
      <c r="Y29" s="5"/>
      <c r="Z29" s="5"/>
      <c r="AA29" s="5"/>
      <c r="AB29" s="5"/>
      <c r="AC29" s="5"/>
      <c r="AE29" s="4"/>
      <c r="AF29" s="4"/>
      <c r="AG29" s="4"/>
      <c r="AH29" s="4"/>
      <c r="AI29" s="4"/>
      <c r="AJ29" s="4"/>
      <c r="AK29" s="4"/>
      <c r="AL29" s="4"/>
      <c r="AM29" s="4"/>
      <c r="AN29" s="4"/>
      <c r="AO29" s="4"/>
      <c r="AP29" s="4"/>
      <c r="AQ29" s="4"/>
      <c r="AR29" s="4"/>
      <c r="AS29" s="4"/>
      <c r="AT29" s="4"/>
      <c r="AU29" s="4"/>
      <c r="AV29" s="4"/>
      <c r="AW29" s="4"/>
      <c r="AX29" s="4"/>
      <c r="AY29" s="4"/>
      <c r="AZ29" s="4"/>
      <c r="BB29" s="4"/>
      <c r="BC29" s="4"/>
      <c r="BD29" s="4"/>
      <c r="BE29" s="4"/>
      <c r="BF29" s="4"/>
      <c r="BG29" s="4"/>
      <c r="BH29" s="4"/>
      <c r="BI29" s="4"/>
      <c r="BJ29" s="4"/>
      <c r="BK29" s="4"/>
      <c r="BL29" s="4"/>
      <c r="BM29" s="4"/>
      <c r="BN29" s="4"/>
      <c r="BO29" s="4"/>
      <c r="BP29" s="4"/>
      <c r="BQ29" s="4"/>
      <c r="BR29" s="4"/>
      <c r="BS29" s="4"/>
      <c r="BT29" s="4"/>
      <c r="BU29" s="4"/>
      <c r="BV29" s="4"/>
      <c r="BW29" s="4"/>
    </row>
    <row r="30" spans="1:75" ht="17" hidden="1" customHeight="1" x14ac:dyDescent="0.35">
      <c r="A30">
        <v>21</v>
      </c>
      <c r="B30" s="4"/>
      <c r="C30" s="4"/>
      <c r="D30" s="4"/>
      <c r="E30" s="6">
        <f t="shared" si="75"/>
        <v>0</v>
      </c>
      <c r="F30" s="4"/>
      <c r="G30" s="4"/>
      <c r="H30" s="5"/>
      <c r="I30" s="5"/>
      <c r="J30" s="5"/>
      <c r="K30" s="5"/>
      <c r="L30" s="5"/>
      <c r="M30" s="5"/>
      <c r="N30" s="5"/>
      <c r="O30" s="5"/>
      <c r="P30" s="5"/>
      <c r="Q30" s="5"/>
      <c r="R30" s="5"/>
      <c r="S30" s="5"/>
      <c r="T30" s="5"/>
      <c r="U30" s="5"/>
      <c r="V30" s="5"/>
      <c r="W30" s="5"/>
      <c r="X30" s="5"/>
      <c r="Y30" s="5"/>
      <c r="Z30" s="5"/>
      <c r="AA30" s="5"/>
      <c r="AB30" s="5"/>
      <c r="AC30" s="5"/>
      <c r="AE30" s="4"/>
      <c r="AF30" s="4"/>
      <c r="AG30" s="4"/>
      <c r="AH30" s="4"/>
      <c r="AI30" s="4"/>
      <c r="AJ30" s="4"/>
      <c r="AK30" s="4"/>
      <c r="AL30" s="4"/>
      <c r="AM30" s="4"/>
      <c r="AN30" s="4"/>
      <c r="AO30" s="4"/>
      <c r="AP30" s="4"/>
      <c r="AQ30" s="4"/>
      <c r="AR30" s="4"/>
      <c r="AS30" s="4"/>
      <c r="AT30" s="4"/>
      <c r="AU30" s="4"/>
      <c r="AV30" s="4"/>
      <c r="AW30" s="4"/>
      <c r="AX30" s="4"/>
      <c r="AY30" s="4"/>
      <c r="AZ30" s="4"/>
      <c r="BB30" s="4"/>
      <c r="BC30" s="4"/>
      <c r="BD30" s="4"/>
      <c r="BE30" s="4"/>
      <c r="BF30" s="4"/>
      <c r="BG30" s="4"/>
      <c r="BH30" s="4"/>
      <c r="BI30" s="4"/>
      <c r="BJ30" s="4"/>
      <c r="BK30" s="4"/>
      <c r="BL30" s="4"/>
      <c r="BM30" s="4"/>
      <c r="BN30" s="4"/>
      <c r="BO30" s="4"/>
      <c r="BP30" s="4"/>
      <c r="BQ30" s="4"/>
      <c r="BR30" s="4"/>
      <c r="BS30" s="4"/>
      <c r="BT30" s="4"/>
      <c r="BU30" s="4"/>
      <c r="BV30" s="4"/>
      <c r="BW30" s="4"/>
    </row>
    <row r="31" spans="1:75" ht="17" hidden="1" customHeight="1" x14ac:dyDescent="0.35">
      <c r="A31">
        <v>22</v>
      </c>
      <c r="B31" s="4"/>
      <c r="C31" s="4"/>
      <c r="D31" s="4"/>
      <c r="E31" s="6">
        <f t="shared" si="75"/>
        <v>0</v>
      </c>
      <c r="F31" s="4"/>
      <c r="G31" s="4"/>
      <c r="H31" s="5"/>
      <c r="I31" s="5"/>
      <c r="J31" s="5"/>
      <c r="K31" s="5"/>
      <c r="L31" s="5"/>
      <c r="M31" s="5"/>
      <c r="N31" s="5"/>
      <c r="O31" s="5"/>
      <c r="P31" s="5"/>
      <c r="Q31" s="5"/>
      <c r="R31" s="5"/>
      <c r="S31" s="5"/>
      <c r="T31" s="5"/>
      <c r="U31" s="5"/>
      <c r="V31" s="5"/>
      <c r="W31" s="5"/>
      <c r="X31" s="5"/>
      <c r="Y31" s="5"/>
      <c r="Z31" s="5"/>
      <c r="AA31" s="5"/>
      <c r="AB31" s="5"/>
      <c r="AC31" s="5"/>
      <c r="AE31" s="4"/>
      <c r="AF31" s="4"/>
      <c r="AG31" s="4"/>
      <c r="AH31" s="4"/>
      <c r="AI31" s="4"/>
      <c r="AJ31" s="4"/>
      <c r="AK31" s="4"/>
      <c r="AL31" s="4"/>
      <c r="AM31" s="4"/>
      <c r="AN31" s="4"/>
      <c r="AO31" s="4"/>
      <c r="AP31" s="4"/>
      <c r="AQ31" s="4"/>
      <c r="AR31" s="4"/>
      <c r="AS31" s="4"/>
      <c r="AT31" s="4"/>
      <c r="AU31" s="4"/>
      <c r="AV31" s="4"/>
      <c r="AW31" s="4"/>
      <c r="AX31" s="4"/>
      <c r="AY31" s="4"/>
      <c r="AZ31" s="4"/>
      <c r="BB31" s="4"/>
      <c r="BC31" s="4"/>
      <c r="BD31" s="4"/>
      <c r="BE31" s="4"/>
      <c r="BF31" s="4"/>
      <c r="BG31" s="4"/>
      <c r="BH31" s="4"/>
      <c r="BI31" s="4"/>
      <c r="BJ31" s="4"/>
      <c r="BK31" s="4"/>
      <c r="BL31" s="4"/>
      <c r="BM31" s="4"/>
      <c r="BN31" s="4"/>
      <c r="BO31" s="4"/>
      <c r="BP31" s="4"/>
      <c r="BQ31" s="4"/>
      <c r="BR31" s="4"/>
      <c r="BS31" s="4"/>
      <c r="BT31" s="4"/>
      <c r="BU31" s="4"/>
      <c r="BV31" s="4"/>
      <c r="BW31" s="4"/>
    </row>
    <row r="32" spans="1:75" ht="17" hidden="1" customHeight="1" x14ac:dyDescent="0.35">
      <c r="A32">
        <v>23</v>
      </c>
      <c r="B32" s="4"/>
      <c r="C32" s="4"/>
      <c r="D32" s="4"/>
      <c r="E32" s="6">
        <f t="shared" si="75"/>
        <v>0</v>
      </c>
      <c r="F32" s="4"/>
      <c r="G32" s="4"/>
      <c r="H32" s="5"/>
      <c r="I32" s="5"/>
      <c r="J32" s="5"/>
      <c r="K32" s="5"/>
      <c r="L32" s="5"/>
      <c r="M32" s="5"/>
      <c r="N32" s="5"/>
      <c r="O32" s="5"/>
      <c r="P32" s="5"/>
      <c r="Q32" s="5"/>
      <c r="R32" s="5"/>
      <c r="S32" s="5"/>
      <c r="T32" s="5"/>
      <c r="U32" s="5"/>
      <c r="V32" s="5"/>
      <c r="W32" s="5"/>
      <c r="X32" s="5"/>
      <c r="Y32" s="5"/>
      <c r="Z32" s="5"/>
      <c r="AA32" s="5"/>
      <c r="AB32" s="5"/>
      <c r="AC32" s="5"/>
      <c r="AE32" s="4"/>
      <c r="AF32" s="4"/>
      <c r="AG32" s="4"/>
      <c r="AH32" s="4"/>
      <c r="AI32" s="4"/>
      <c r="AJ32" s="4"/>
      <c r="AK32" s="4"/>
      <c r="AL32" s="4"/>
      <c r="AM32" s="4"/>
      <c r="AN32" s="4"/>
      <c r="AO32" s="4"/>
      <c r="AP32" s="4"/>
      <c r="AQ32" s="4"/>
      <c r="AR32" s="4"/>
      <c r="AS32" s="4"/>
      <c r="AT32" s="4"/>
      <c r="AU32" s="4"/>
      <c r="AV32" s="4"/>
      <c r="AW32" s="4"/>
      <c r="AX32" s="4"/>
      <c r="AY32" s="4"/>
      <c r="AZ32" s="4"/>
      <c r="BB32" s="4"/>
      <c r="BC32" s="4"/>
      <c r="BD32" s="4"/>
      <c r="BE32" s="4"/>
      <c r="BF32" s="4"/>
      <c r="BG32" s="4"/>
      <c r="BH32" s="4"/>
      <c r="BI32" s="4"/>
      <c r="BJ32" s="4"/>
      <c r="BK32" s="4"/>
      <c r="BL32" s="4"/>
      <c r="BM32" s="4"/>
      <c r="BN32" s="4"/>
      <c r="BO32" s="4"/>
      <c r="BP32" s="4"/>
      <c r="BQ32" s="4"/>
      <c r="BR32" s="4"/>
      <c r="BS32" s="4"/>
      <c r="BT32" s="4"/>
      <c r="BU32" s="4"/>
      <c r="BV32" s="4"/>
      <c r="BW32" s="4"/>
    </row>
    <row r="33" spans="1:75" ht="17" hidden="1" customHeight="1" x14ac:dyDescent="0.35">
      <c r="A33">
        <v>24</v>
      </c>
      <c r="B33" s="4"/>
      <c r="C33" s="4"/>
      <c r="D33" s="4"/>
      <c r="E33" s="6">
        <f t="shared" si="75"/>
        <v>0</v>
      </c>
      <c r="F33" s="4"/>
      <c r="G33" s="4"/>
      <c r="H33" s="5"/>
      <c r="I33" s="5"/>
      <c r="J33" s="5"/>
      <c r="K33" s="5"/>
      <c r="L33" s="5"/>
      <c r="M33" s="5"/>
      <c r="N33" s="5"/>
      <c r="O33" s="5"/>
      <c r="P33" s="5"/>
      <c r="Q33" s="5"/>
      <c r="R33" s="5"/>
      <c r="S33" s="5"/>
      <c r="T33" s="5"/>
      <c r="U33" s="5"/>
      <c r="V33" s="5"/>
      <c r="W33" s="5"/>
      <c r="X33" s="5"/>
      <c r="Y33" s="5"/>
      <c r="Z33" s="5"/>
      <c r="AA33" s="5"/>
      <c r="AB33" s="5"/>
      <c r="AC33" s="5"/>
      <c r="AE33" s="4" t="str">
        <f t="shared" ref="AE33:AN34" si="78">IF(H33=0,"","*")</f>
        <v/>
      </c>
      <c r="AF33" s="4" t="str">
        <f t="shared" si="78"/>
        <v/>
      </c>
      <c r="AG33" s="4" t="str">
        <f t="shared" si="78"/>
        <v/>
      </c>
      <c r="AH33" s="4" t="str">
        <f t="shared" si="78"/>
        <v/>
      </c>
      <c r="AI33" s="4" t="str">
        <f t="shared" si="78"/>
        <v/>
      </c>
      <c r="AJ33" s="4" t="str">
        <f t="shared" si="78"/>
        <v/>
      </c>
      <c r="AK33" s="4" t="str">
        <f t="shared" si="78"/>
        <v/>
      </c>
      <c r="AL33" s="4" t="str">
        <f t="shared" si="78"/>
        <v/>
      </c>
      <c r="AM33" s="4" t="str">
        <f t="shared" si="78"/>
        <v/>
      </c>
      <c r="AN33" s="4" t="str">
        <f t="shared" si="78"/>
        <v/>
      </c>
      <c r="AO33" s="4" t="str">
        <f t="shared" ref="AO33:AW34" si="79">IF(R33=0,"","*")</f>
        <v/>
      </c>
      <c r="AP33" s="4" t="str">
        <f t="shared" si="79"/>
        <v/>
      </c>
      <c r="AQ33" s="4" t="str">
        <f t="shared" si="79"/>
        <v/>
      </c>
      <c r="AR33" s="4" t="str">
        <f t="shared" si="79"/>
        <v/>
      </c>
      <c r="AS33" s="4" t="str">
        <f t="shared" si="79"/>
        <v/>
      </c>
      <c r="AT33" s="4" t="str">
        <f t="shared" si="79"/>
        <v/>
      </c>
      <c r="AU33" s="4" t="str">
        <f t="shared" si="79"/>
        <v/>
      </c>
      <c r="AV33" s="4" t="str">
        <f t="shared" si="79"/>
        <v/>
      </c>
      <c r="AW33" s="4" t="str">
        <f t="shared" si="79"/>
        <v/>
      </c>
      <c r="AX33" s="4"/>
      <c r="AY33" s="4" t="str">
        <f>IF(AB33=0,"","*")</f>
        <v/>
      </c>
      <c r="AZ33" s="4" t="str">
        <f t="shared" ref="AZ33:AZ34" si="80">IF(AC33=0,"","*")</f>
        <v/>
      </c>
      <c r="BB33" s="4" t="str">
        <f t="shared" ref="BB33:BF34" si="81">IF(H33=0,"","*")</f>
        <v/>
      </c>
      <c r="BC33" s="4" t="str">
        <f t="shared" si="81"/>
        <v/>
      </c>
      <c r="BD33" s="4" t="str">
        <f t="shared" si="81"/>
        <v/>
      </c>
      <c r="BE33" s="4" t="str">
        <f t="shared" si="81"/>
        <v/>
      </c>
      <c r="BF33" s="4" t="str">
        <f t="shared" si="81"/>
        <v/>
      </c>
      <c r="BG33" s="4" t="str">
        <f t="shared" ref="BG33:BK34" si="82">IF(M33=0,"","*")</f>
        <v/>
      </c>
      <c r="BH33" s="4" t="str">
        <f t="shared" si="82"/>
        <v/>
      </c>
      <c r="BI33" s="4" t="str">
        <f t="shared" si="82"/>
        <v/>
      </c>
      <c r="BJ33" s="4" t="str">
        <f t="shared" si="82"/>
        <v/>
      </c>
      <c r="BK33" s="4" t="str">
        <f t="shared" si="82"/>
        <v/>
      </c>
      <c r="BL33" s="4" t="str">
        <f t="shared" ref="BL33:BT34" si="83">IF(R33=0,"","*")</f>
        <v/>
      </c>
      <c r="BM33" s="4" t="str">
        <f t="shared" si="83"/>
        <v/>
      </c>
      <c r="BN33" s="4" t="str">
        <f t="shared" si="83"/>
        <v/>
      </c>
      <c r="BO33" s="4" t="str">
        <f t="shared" si="83"/>
        <v/>
      </c>
      <c r="BP33" s="4" t="str">
        <f t="shared" si="83"/>
        <v/>
      </c>
      <c r="BQ33" s="4" t="str">
        <f t="shared" si="83"/>
        <v/>
      </c>
      <c r="BR33" s="4" t="str">
        <f t="shared" si="83"/>
        <v/>
      </c>
      <c r="BS33" s="4" t="str">
        <f t="shared" si="83"/>
        <v/>
      </c>
      <c r="BT33" s="4" t="str">
        <f t="shared" si="83"/>
        <v/>
      </c>
      <c r="BU33" s="4"/>
      <c r="BV33" s="4" t="str">
        <f>IF(AB33=0,"","*")</f>
        <v/>
      </c>
      <c r="BW33" s="4" t="str">
        <f t="shared" ref="BW33:BW34" si="84">IF(AC33=0,"","*")</f>
        <v/>
      </c>
    </row>
    <row r="34" spans="1:75" ht="17" hidden="1" customHeight="1" x14ac:dyDescent="0.35">
      <c r="A34">
        <v>25</v>
      </c>
      <c r="B34" s="4"/>
      <c r="C34" s="4"/>
      <c r="D34" s="4"/>
      <c r="E34" s="6">
        <f t="shared" si="75"/>
        <v>0</v>
      </c>
      <c r="F34" s="4"/>
      <c r="G34" s="4"/>
      <c r="H34" s="5"/>
      <c r="I34" s="5"/>
      <c r="J34" s="5"/>
      <c r="K34" s="5"/>
      <c r="L34" s="5"/>
      <c r="M34" s="5"/>
      <c r="N34" s="5"/>
      <c r="O34" s="5"/>
      <c r="P34" s="5"/>
      <c r="Q34" s="5"/>
      <c r="R34" s="5"/>
      <c r="S34" s="5"/>
      <c r="T34" s="5"/>
      <c r="U34" s="5"/>
      <c r="V34" s="5"/>
      <c r="W34" s="5"/>
      <c r="X34" s="5"/>
      <c r="Y34" s="5"/>
      <c r="Z34" s="5"/>
      <c r="AA34" s="5"/>
      <c r="AB34" s="5"/>
      <c r="AC34" s="5"/>
      <c r="AE34" s="4" t="str">
        <f t="shared" si="78"/>
        <v/>
      </c>
      <c r="AF34" s="4" t="str">
        <f t="shared" si="78"/>
        <v/>
      </c>
      <c r="AG34" s="4" t="str">
        <f t="shared" si="78"/>
        <v/>
      </c>
      <c r="AH34" s="4" t="str">
        <f t="shared" si="78"/>
        <v/>
      </c>
      <c r="AI34" s="4" t="str">
        <f t="shared" si="78"/>
        <v/>
      </c>
      <c r="AJ34" s="4" t="str">
        <f t="shared" si="78"/>
        <v/>
      </c>
      <c r="AK34" s="4" t="str">
        <f t="shared" si="78"/>
        <v/>
      </c>
      <c r="AL34" s="4" t="str">
        <f t="shared" si="78"/>
        <v/>
      </c>
      <c r="AM34" s="4" t="str">
        <f t="shared" si="78"/>
        <v/>
      </c>
      <c r="AN34" s="4" t="str">
        <f t="shared" si="78"/>
        <v/>
      </c>
      <c r="AO34" s="4" t="str">
        <f t="shared" si="79"/>
        <v/>
      </c>
      <c r="AP34" s="4" t="str">
        <f t="shared" si="79"/>
        <v/>
      </c>
      <c r="AQ34" s="4" t="str">
        <f t="shared" si="79"/>
        <v/>
      </c>
      <c r="AR34" s="4" t="str">
        <f t="shared" si="79"/>
        <v/>
      </c>
      <c r="AS34" s="4" t="str">
        <f t="shared" si="79"/>
        <v/>
      </c>
      <c r="AT34" s="4" t="str">
        <f t="shared" si="79"/>
        <v/>
      </c>
      <c r="AU34" s="4" t="str">
        <f t="shared" si="79"/>
        <v/>
      </c>
      <c r="AV34" s="4" t="str">
        <f t="shared" si="79"/>
        <v/>
      </c>
      <c r="AW34" s="4" t="str">
        <f t="shared" si="79"/>
        <v/>
      </c>
      <c r="AX34" s="4"/>
      <c r="AY34" s="4" t="str">
        <f>IF(AB34=0,"","*")</f>
        <v/>
      </c>
      <c r="AZ34" s="4" t="str">
        <f t="shared" si="80"/>
        <v/>
      </c>
      <c r="BB34" s="4" t="str">
        <f t="shared" si="81"/>
        <v/>
      </c>
      <c r="BC34" s="4" t="str">
        <f t="shared" si="81"/>
        <v/>
      </c>
      <c r="BD34" s="4" t="str">
        <f t="shared" si="81"/>
        <v/>
      </c>
      <c r="BE34" s="4" t="str">
        <f t="shared" si="81"/>
        <v/>
      </c>
      <c r="BF34" s="4" t="str">
        <f t="shared" si="81"/>
        <v/>
      </c>
      <c r="BG34" s="4" t="str">
        <f t="shared" si="82"/>
        <v/>
      </c>
      <c r="BH34" s="4" t="str">
        <f t="shared" si="82"/>
        <v/>
      </c>
      <c r="BI34" s="4" t="str">
        <f t="shared" si="82"/>
        <v/>
      </c>
      <c r="BJ34" s="4" t="str">
        <f t="shared" si="82"/>
        <v/>
      </c>
      <c r="BK34" s="4" t="str">
        <f t="shared" si="82"/>
        <v/>
      </c>
      <c r="BL34" s="4" t="str">
        <f t="shared" si="83"/>
        <v/>
      </c>
      <c r="BM34" s="4" t="str">
        <f t="shared" si="83"/>
        <v/>
      </c>
      <c r="BN34" s="4" t="str">
        <f t="shared" si="83"/>
        <v/>
      </c>
      <c r="BO34" s="4" t="str">
        <f t="shared" si="83"/>
        <v/>
      </c>
      <c r="BP34" s="4" t="str">
        <f t="shared" si="83"/>
        <v/>
      </c>
      <c r="BQ34" s="4" t="str">
        <f t="shared" si="83"/>
        <v/>
      </c>
      <c r="BR34" s="4" t="str">
        <f t="shared" si="83"/>
        <v/>
      </c>
      <c r="BS34" s="4" t="str">
        <f t="shared" si="83"/>
        <v/>
      </c>
      <c r="BT34" s="4" t="str">
        <f t="shared" si="83"/>
        <v/>
      </c>
      <c r="BU34" s="4"/>
      <c r="BV34" s="4" t="str">
        <f>IF(AB34=0,"","*")</f>
        <v/>
      </c>
      <c r="BW34" s="4" t="str">
        <f t="shared" si="84"/>
        <v/>
      </c>
    </row>
    <row r="35" spans="1:75" x14ac:dyDescent="0.35">
      <c r="B35" s="114" t="s">
        <v>1415</v>
      </c>
      <c r="C35" s="114"/>
      <c r="D35" s="114"/>
      <c r="E35" s="114"/>
      <c r="F35" s="114"/>
      <c r="G35" s="114"/>
    </row>
    <row r="36" spans="1:75" ht="17" customHeight="1" x14ac:dyDescent="0.35">
      <c r="A36" t="s">
        <v>107</v>
      </c>
      <c r="B36" s="4" t="s">
        <v>315</v>
      </c>
      <c r="C36" s="4">
        <v>1972</v>
      </c>
      <c r="D36" s="4" t="s">
        <v>295</v>
      </c>
      <c r="E36" s="6">
        <f t="shared" ref="E36:E37" si="85">_xlfn.XLOOKUP($C$2,$R$9:$AC$9,R36:AC36)</f>
        <v>0</v>
      </c>
      <c r="F36" s="4" t="s">
        <v>1415</v>
      </c>
      <c r="G36" s="4" t="s">
        <v>29</v>
      </c>
      <c r="H36" s="5"/>
      <c r="I36" s="5"/>
      <c r="J36" s="5"/>
      <c r="K36" s="5"/>
      <c r="L36" s="5"/>
      <c r="M36" s="5"/>
      <c r="N36" s="5"/>
      <c r="O36" s="5"/>
      <c r="P36" s="5"/>
      <c r="Q36" s="5"/>
      <c r="R36" s="5"/>
      <c r="S36" s="5"/>
      <c r="T36" s="5"/>
      <c r="U36" s="5"/>
      <c r="V36" s="5">
        <v>630.27800000000002</v>
      </c>
      <c r="W36" s="5">
        <v>630.27800000000002</v>
      </c>
      <c r="X36" s="5">
        <v>471.565</v>
      </c>
      <c r="Y36" s="5"/>
      <c r="Z36" s="5"/>
      <c r="AA36" s="5"/>
      <c r="AB36" s="5"/>
      <c r="AC36" s="5"/>
      <c r="AE36" s="4" t="str">
        <f t="shared" ref="AE36:AE53" si="86">IF(H36=0,"","*")</f>
        <v/>
      </c>
      <c r="AF36" s="4" t="str">
        <f t="shared" ref="AF36:AF53" si="87">IF(I36=0,"","*")</f>
        <v/>
      </c>
      <c r="AG36" s="4" t="str">
        <f t="shared" ref="AG36:AG53" si="88">IF(J36=0,"","*")</f>
        <v/>
      </c>
      <c r="AH36" s="4" t="str">
        <f t="shared" ref="AH36:AH53" si="89">IF(K36=0,"","*")</f>
        <v/>
      </c>
      <c r="AI36" s="4" t="str">
        <f t="shared" ref="AI36:AI53" si="90">IF(L36=0,"","*")</f>
        <v/>
      </c>
      <c r="AJ36" s="4" t="str">
        <f t="shared" ref="AJ36:AJ53" si="91">IF(M36=0,"","*")</f>
        <v/>
      </c>
      <c r="AK36" s="4" t="str">
        <f t="shared" ref="AK36:AK53" si="92">IF(N36=0,"","*")</f>
        <v/>
      </c>
      <c r="AL36" s="4" t="str">
        <f t="shared" ref="AL36:AL53" si="93">IF(O36=0,"","*")</f>
        <v/>
      </c>
      <c r="AM36" s="4" t="str">
        <f t="shared" ref="AM36:AM53" si="94">IF(P36=0,"","*")</f>
        <v/>
      </c>
      <c r="AN36" s="4" t="str">
        <f t="shared" ref="AN36:AN53" si="95">IF(Q36=0,"","*")</f>
        <v/>
      </c>
      <c r="AO36" s="4" t="str">
        <f t="shared" ref="AO36:AO53" si="96">IF(R36=0,"","*")</f>
        <v/>
      </c>
      <c r="AP36" s="4" t="str">
        <f t="shared" ref="AP36:AP53" si="97">IF(S36=0,"","*")</f>
        <v/>
      </c>
      <c r="AQ36" s="4" t="str">
        <f t="shared" ref="AQ36:AQ53" si="98">IF(T36=0,"","*")</f>
        <v/>
      </c>
      <c r="AR36" s="4" t="str">
        <f t="shared" ref="AR36:AR53" si="99">IF(U36=0,"","*")</f>
        <v/>
      </c>
      <c r="AS36" s="4" t="s">
        <v>316</v>
      </c>
      <c r="AT36" s="4" t="s">
        <v>316</v>
      </c>
      <c r="AU36" s="4" t="s">
        <v>316</v>
      </c>
      <c r="AV36" s="4" t="str">
        <f t="shared" ref="AV36:AV53" si="100">IF(Y36=0,"","*")</f>
        <v/>
      </c>
      <c r="AW36" s="4" t="str">
        <f t="shared" ref="AW36:AW53" si="101">IF(Z36=0,"","*")</f>
        <v/>
      </c>
      <c r="AX36" s="4"/>
      <c r="AY36" s="4" t="str">
        <f t="shared" ref="AY36:AY53" si="102">IF(AB36=0,"","*")</f>
        <v/>
      </c>
      <c r="AZ36" s="4" t="str">
        <f t="shared" ref="AZ36:AZ37" si="103">IF(AC36=0,"","*")</f>
        <v/>
      </c>
      <c r="BB36" s="4" t="str">
        <f t="shared" ref="BB36:BB53" si="104">IF(H36=0,"","*")</f>
        <v/>
      </c>
      <c r="BC36" s="4" t="str">
        <f t="shared" ref="BC36:BC53" si="105">IF(I36=0,"","*")</f>
        <v/>
      </c>
      <c r="BD36" s="4" t="str">
        <f t="shared" ref="BD36:BD53" si="106">IF(J36=0,"","*")</f>
        <v/>
      </c>
      <c r="BE36" s="4" t="str">
        <f t="shared" ref="BE36:BE53" si="107">IF(K36=0,"","*")</f>
        <v/>
      </c>
      <c r="BF36" s="4" t="str">
        <f t="shared" ref="BF36:BF53" si="108">IF(L36=0,"","*")</f>
        <v/>
      </c>
      <c r="BG36" s="4" t="str">
        <f t="shared" ref="BG36:BK51" si="109">IF(M36=0,"","*")</f>
        <v/>
      </c>
      <c r="BH36" s="4" t="str">
        <f t="shared" si="109"/>
        <v/>
      </c>
      <c r="BI36" s="4" t="str">
        <f t="shared" si="109"/>
        <v/>
      </c>
      <c r="BJ36" s="4" t="str">
        <f t="shared" si="109"/>
        <v/>
      </c>
      <c r="BK36" s="4" t="str">
        <f t="shared" si="109"/>
        <v/>
      </c>
      <c r="BL36" s="4" t="str">
        <f t="shared" ref="BL36:BL53" si="110">IF(R36=0,"","*")</f>
        <v/>
      </c>
      <c r="BM36" s="4" t="str">
        <f t="shared" ref="BM36:BM53" si="111">IF(S36=0,"","*")</f>
        <v/>
      </c>
      <c r="BN36" s="4" t="str">
        <f t="shared" ref="BN36:BN53" si="112">IF(T36=0,"","*")</f>
        <v/>
      </c>
      <c r="BO36" s="4" t="str">
        <f t="shared" ref="BO36:BO53" si="113">IF(U36=0,"","*")</f>
        <v/>
      </c>
      <c r="BP36" s="4" t="s">
        <v>88</v>
      </c>
      <c r="BQ36" s="4" t="s">
        <v>88</v>
      </c>
      <c r="BR36" s="4" t="s">
        <v>88</v>
      </c>
      <c r="BS36" s="4" t="str">
        <f t="shared" ref="BS36:BS53" si="114">IF(Y36=0,"","*")</f>
        <v/>
      </c>
      <c r="BT36" s="4" t="str">
        <f t="shared" ref="BT36:BT53" si="115">IF(Z36=0,"","*")</f>
        <v/>
      </c>
      <c r="BU36" s="4"/>
      <c r="BV36" s="4" t="str">
        <f t="shared" ref="BV36:BV53" si="116">IF(AB36=0,"","*")</f>
        <v/>
      </c>
      <c r="BW36" s="4" t="str">
        <f t="shared" ref="BW36:BW37" si="117">IF(AC36=0,"","*")</f>
        <v/>
      </c>
    </row>
    <row r="37" spans="1:75" ht="17" customHeight="1" x14ac:dyDescent="0.35">
      <c r="A37" t="s">
        <v>116</v>
      </c>
      <c r="B37" s="4" t="s">
        <v>317</v>
      </c>
      <c r="C37" s="4">
        <v>1972</v>
      </c>
      <c r="D37" s="4" t="s">
        <v>295</v>
      </c>
      <c r="E37" s="6">
        <f t="shared" si="85"/>
        <v>0</v>
      </c>
      <c r="F37" s="4" t="s">
        <v>1415</v>
      </c>
      <c r="G37" s="4" t="s">
        <v>101</v>
      </c>
      <c r="H37" s="5"/>
      <c r="I37" s="5"/>
      <c r="J37" s="5"/>
      <c r="K37" s="5"/>
      <c r="L37" s="5"/>
      <c r="M37" s="5"/>
      <c r="N37" s="5"/>
      <c r="O37" s="5"/>
      <c r="P37" s="5"/>
      <c r="Q37" s="5"/>
      <c r="R37" s="5"/>
      <c r="S37" s="5"/>
      <c r="T37" s="5"/>
      <c r="U37" s="5"/>
      <c r="V37" s="5">
        <v>46543.313000000002</v>
      </c>
      <c r="W37" s="5">
        <v>48707.714</v>
      </c>
      <c r="X37" s="5">
        <v>55020.264000000003</v>
      </c>
      <c r="Y37" s="5"/>
      <c r="Z37" s="5"/>
      <c r="AA37" s="5"/>
      <c r="AB37" s="5"/>
      <c r="AC37" s="5"/>
      <c r="AE37" s="4" t="str">
        <f t="shared" si="86"/>
        <v/>
      </c>
      <c r="AF37" s="4" t="str">
        <f t="shared" si="87"/>
        <v/>
      </c>
      <c r="AG37" s="4" t="str">
        <f t="shared" si="88"/>
        <v/>
      </c>
      <c r="AH37" s="4" t="str">
        <f t="shared" si="89"/>
        <v/>
      </c>
      <c r="AI37" s="4" t="str">
        <f t="shared" si="90"/>
        <v/>
      </c>
      <c r="AJ37" s="4" t="str">
        <f t="shared" si="91"/>
        <v/>
      </c>
      <c r="AK37" s="4" t="str">
        <f t="shared" si="92"/>
        <v/>
      </c>
      <c r="AL37" s="4" t="str">
        <f t="shared" si="93"/>
        <v/>
      </c>
      <c r="AM37" s="4" t="str">
        <f t="shared" si="94"/>
        <v/>
      </c>
      <c r="AN37" s="4" t="str">
        <f t="shared" si="95"/>
        <v/>
      </c>
      <c r="AO37" s="4" t="str">
        <f t="shared" si="96"/>
        <v/>
      </c>
      <c r="AP37" s="4" t="str">
        <f t="shared" si="97"/>
        <v/>
      </c>
      <c r="AQ37" s="4" t="str">
        <f t="shared" si="98"/>
        <v/>
      </c>
      <c r="AR37" s="4" t="str">
        <f t="shared" si="99"/>
        <v/>
      </c>
      <c r="AS37" s="4" t="s">
        <v>316</v>
      </c>
      <c r="AT37" s="4" t="s">
        <v>316</v>
      </c>
      <c r="AU37" s="4" t="s">
        <v>316</v>
      </c>
      <c r="AV37" s="4" t="str">
        <f t="shared" si="100"/>
        <v/>
      </c>
      <c r="AW37" s="4" t="str">
        <f t="shared" si="101"/>
        <v/>
      </c>
      <c r="AX37" s="4"/>
      <c r="AY37" s="4" t="str">
        <f t="shared" si="102"/>
        <v/>
      </c>
      <c r="AZ37" s="4" t="str">
        <f t="shared" si="103"/>
        <v/>
      </c>
      <c r="BB37" s="4" t="str">
        <f t="shared" si="104"/>
        <v/>
      </c>
      <c r="BC37" s="4" t="str">
        <f t="shared" si="105"/>
        <v/>
      </c>
      <c r="BD37" s="4" t="str">
        <f t="shared" si="106"/>
        <v/>
      </c>
      <c r="BE37" s="4" t="str">
        <f t="shared" si="107"/>
        <v/>
      </c>
      <c r="BF37" s="4" t="str">
        <f t="shared" si="108"/>
        <v/>
      </c>
      <c r="BG37" s="4" t="str">
        <f t="shared" si="109"/>
        <v/>
      </c>
      <c r="BH37" s="4" t="str">
        <f t="shared" si="109"/>
        <v/>
      </c>
      <c r="BI37" s="4" t="str">
        <f t="shared" si="109"/>
        <v/>
      </c>
      <c r="BJ37" s="4" t="str">
        <f t="shared" si="109"/>
        <v/>
      </c>
      <c r="BK37" s="4" t="str">
        <f t="shared" si="109"/>
        <v/>
      </c>
      <c r="BL37" s="4" t="str">
        <f t="shared" si="110"/>
        <v/>
      </c>
      <c r="BM37" s="4" t="str">
        <f t="shared" si="111"/>
        <v/>
      </c>
      <c r="BN37" s="4" t="str">
        <f t="shared" si="112"/>
        <v/>
      </c>
      <c r="BO37" s="4" t="str">
        <f t="shared" si="113"/>
        <v/>
      </c>
      <c r="BP37" s="4" t="s">
        <v>88</v>
      </c>
      <c r="BQ37" s="4" t="s">
        <v>88</v>
      </c>
      <c r="BR37" s="4" t="s">
        <v>88</v>
      </c>
      <c r="BS37" s="4" t="str">
        <f t="shared" si="114"/>
        <v/>
      </c>
      <c r="BT37" s="4" t="str">
        <f t="shared" si="115"/>
        <v/>
      </c>
      <c r="BU37" s="4"/>
      <c r="BV37" s="4" t="str">
        <f t="shared" si="116"/>
        <v/>
      </c>
      <c r="BW37" s="4" t="str">
        <f t="shared" si="117"/>
        <v/>
      </c>
    </row>
    <row r="38" spans="1:75" ht="17" customHeight="1" x14ac:dyDescent="0.35">
      <c r="A38" t="s">
        <v>107</v>
      </c>
      <c r="B38" s="4" t="s">
        <v>318</v>
      </c>
      <c r="C38" s="4">
        <v>1972</v>
      </c>
      <c r="D38" s="4" t="s">
        <v>295</v>
      </c>
      <c r="E38" s="6">
        <f t="shared" ref="E38:E53" si="118">_xlfn.XLOOKUP($C$2,$R$9:$AC$9,R38:AC38)</f>
        <v>0</v>
      </c>
      <c r="F38" s="4" t="s">
        <v>1415</v>
      </c>
      <c r="G38" s="4" t="s">
        <v>118</v>
      </c>
      <c r="H38" s="5"/>
      <c r="I38" s="5"/>
      <c r="J38" s="5"/>
      <c r="K38" s="5"/>
      <c r="L38" s="5"/>
      <c r="M38" s="5"/>
      <c r="N38" s="5"/>
      <c r="O38" s="5"/>
      <c r="P38" s="5"/>
      <c r="Q38" s="5"/>
      <c r="R38" s="5"/>
      <c r="S38" s="5"/>
      <c r="T38" s="5"/>
      <c r="U38" s="5"/>
      <c r="V38" s="5">
        <v>766.33299999999997</v>
      </c>
      <c r="W38" s="5">
        <v>767.79600000000005</v>
      </c>
      <c r="X38" s="5">
        <v>822.08299999999997</v>
      </c>
      <c r="Y38" s="5"/>
      <c r="Z38" s="5"/>
      <c r="AA38" s="5"/>
      <c r="AB38" s="5"/>
      <c r="AC38" s="5"/>
      <c r="AE38" s="4" t="str">
        <f t="shared" si="86"/>
        <v/>
      </c>
      <c r="AF38" s="4" t="str">
        <f t="shared" si="87"/>
        <v/>
      </c>
      <c r="AG38" s="4" t="str">
        <f t="shared" si="88"/>
        <v/>
      </c>
      <c r="AH38" s="4" t="str">
        <f t="shared" si="89"/>
        <v/>
      </c>
      <c r="AI38" s="4" t="str">
        <f t="shared" si="90"/>
        <v/>
      </c>
      <c r="AJ38" s="4" t="str">
        <f t="shared" si="91"/>
        <v/>
      </c>
      <c r="AK38" s="4" t="str">
        <f t="shared" si="92"/>
        <v/>
      </c>
      <c r="AL38" s="4" t="str">
        <f t="shared" si="93"/>
        <v/>
      </c>
      <c r="AM38" s="4" t="str">
        <f t="shared" si="94"/>
        <v/>
      </c>
      <c r="AN38" s="4" t="str">
        <f t="shared" si="95"/>
        <v/>
      </c>
      <c r="AO38" s="4" t="str">
        <f t="shared" si="96"/>
        <v/>
      </c>
      <c r="AP38" s="4" t="str">
        <f t="shared" si="97"/>
        <v/>
      </c>
      <c r="AQ38" s="4" t="str">
        <f t="shared" si="98"/>
        <v/>
      </c>
      <c r="AR38" s="4" t="str">
        <f t="shared" si="99"/>
        <v/>
      </c>
      <c r="AS38" s="4" t="s">
        <v>316</v>
      </c>
      <c r="AT38" s="4" t="s">
        <v>316</v>
      </c>
      <c r="AU38" s="4" t="s">
        <v>316</v>
      </c>
      <c r="AV38" s="4" t="str">
        <f t="shared" si="100"/>
        <v/>
      </c>
      <c r="AW38" s="4" t="str">
        <f t="shared" si="101"/>
        <v/>
      </c>
      <c r="AX38" s="4"/>
      <c r="AY38" s="4" t="str">
        <f t="shared" si="102"/>
        <v/>
      </c>
      <c r="AZ38" s="4" t="str">
        <f t="shared" ref="AZ38:AZ53" si="119">IF(AC38=0,"","*")</f>
        <v/>
      </c>
      <c r="BB38" s="4" t="str">
        <f t="shared" si="104"/>
        <v/>
      </c>
      <c r="BC38" s="4" t="str">
        <f t="shared" si="105"/>
        <v/>
      </c>
      <c r="BD38" s="4" t="str">
        <f t="shared" si="106"/>
        <v/>
      </c>
      <c r="BE38" s="4" t="str">
        <f t="shared" si="107"/>
        <v/>
      </c>
      <c r="BF38" s="4" t="str">
        <f t="shared" si="108"/>
        <v/>
      </c>
      <c r="BG38" s="4" t="str">
        <f t="shared" si="109"/>
        <v/>
      </c>
      <c r="BH38" s="4" t="str">
        <f t="shared" si="109"/>
        <v/>
      </c>
      <c r="BI38" s="4" t="str">
        <f t="shared" si="109"/>
        <v/>
      </c>
      <c r="BJ38" s="4" t="str">
        <f t="shared" si="109"/>
        <v/>
      </c>
      <c r="BK38" s="4" t="str">
        <f t="shared" si="109"/>
        <v/>
      </c>
      <c r="BL38" s="4" t="str">
        <f t="shared" si="110"/>
        <v/>
      </c>
      <c r="BM38" s="4" t="str">
        <f t="shared" si="111"/>
        <v/>
      </c>
      <c r="BN38" s="4" t="str">
        <f t="shared" si="112"/>
        <v/>
      </c>
      <c r="BO38" s="4" t="str">
        <f t="shared" si="113"/>
        <v/>
      </c>
      <c r="BP38" s="4" t="s">
        <v>88</v>
      </c>
      <c r="BQ38" s="4" t="s">
        <v>88</v>
      </c>
      <c r="BR38" s="4" t="s">
        <v>88</v>
      </c>
      <c r="BS38" s="4" t="str">
        <f t="shared" si="114"/>
        <v/>
      </c>
      <c r="BT38" s="4" t="str">
        <f t="shared" si="115"/>
        <v/>
      </c>
      <c r="BU38" s="4"/>
      <c r="BV38" s="4" t="str">
        <f t="shared" si="116"/>
        <v/>
      </c>
      <c r="BW38" s="4" t="str">
        <f t="shared" ref="BW38:BW53" si="120">IF(AC38=0,"","*")</f>
        <v/>
      </c>
    </row>
    <row r="39" spans="1:75" ht="17" customHeight="1" x14ac:dyDescent="0.35">
      <c r="A39" t="s">
        <v>116</v>
      </c>
      <c r="B39" s="4" t="s">
        <v>1439</v>
      </c>
      <c r="C39" s="4">
        <v>1972</v>
      </c>
      <c r="D39" s="4" t="s">
        <v>295</v>
      </c>
      <c r="E39" s="6">
        <f t="shared" si="118"/>
        <v>64830</v>
      </c>
      <c r="F39" s="4" t="s">
        <v>1415</v>
      </c>
      <c r="G39" s="4" t="s">
        <v>29</v>
      </c>
      <c r="H39" s="5"/>
      <c r="I39" s="5"/>
      <c r="J39" s="5"/>
      <c r="K39" s="5"/>
      <c r="L39" s="5"/>
      <c r="M39" s="5"/>
      <c r="N39" s="5"/>
      <c r="O39" s="5"/>
      <c r="P39" s="5"/>
      <c r="Q39" s="5"/>
      <c r="R39" s="5"/>
      <c r="S39" s="5"/>
      <c r="T39" s="5"/>
      <c r="U39" s="5"/>
      <c r="V39" s="5"/>
      <c r="W39" s="5"/>
      <c r="X39" s="5"/>
      <c r="Y39" s="5">
        <v>57183.201000000001</v>
      </c>
      <c r="Z39" s="5">
        <v>65044</v>
      </c>
      <c r="AA39" s="5">
        <v>64830</v>
      </c>
      <c r="AB39" s="5"/>
      <c r="AC39" s="5"/>
      <c r="AE39" s="4" t="str">
        <f t="shared" si="86"/>
        <v/>
      </c>
      <c r="AF39" s="4" t="str">
        <f t="shared" si="87"/>
        <v/>
      </c>
      <c r="AG39" s="4" t="str">
        <f t="shared" si="88"/>
        <v/>
      </c>
      <c r="AH39" s="4" t="str">
        <f t="shared" si="89"/>
        <v/>
      </c>
      <c r="AI39" s="4" t="str">
        <f t="shared" si="90"/>
        <v/>
      </c>
      <c r="AJ39" s="4" t="str">
        <f t="shared" si="91"/>
        <v/>
      </c>
      <c r="AK39" s="4" t="str">
        <f t="shared" si="92"/>
        <v/>
      </c>
      <c r="AL39" s="4" t="str">
        <f t="shared" si="93"/>
        <v/>
      </c>
      <c r="AM39" s="4" t="str">
        <f t="shared" si="94"/>
        <v/>
      </c>
      <c r="AN39" s="4" t="str">
        <f t="shared" si="95"/>
        <v/>
      </c>
      <c r="AO39" s="4" t="str">
        <f t="shared" si="96"/>
        <v/>
      </c>
      <c r="AP39" s="4" t="str">
        <f t="shared" si="97"/>
        <v/>
      </c>
      <c r="AQ39" s="4" t="str">
        <f t="shared" si="98"/>
        <v/>
      </c>
      <c r="AR39" s="4" t="str">
        <f t="shared" si="99"/>
        <v/>
      </c>
      <c r="AS39" s="4" t="str">
        <f t="shared" ref="AS39:AS53" si="121">IF(V39=0,"","*")</f>
        <v/>
      </c>
      <c r="AT39" s="4" t="str">
        <f t="shared" ref="AT39:AT53" si="122">IF(W39=0,"","*")</f>
        <v/>
      </c>
      <c r="AU39" s="4" t="str">
        <f t="shared" ref="AU39:AU53" si="123">IF(X39=0,"","*")</f>
        <v/>
      </c>
      <c r="AV39" s="4" t="s">
        <v>1443</v>
      </c>
      <c r="AW39" s="4" t="s">
        <v>1442</v>
      </c>
      <c r="AX39" s="4" t="s">
        <v>1442</v>
      </c>
      <c r="AY39" s="4" t="str">
        <f t="shared" si="102"/>
        <v/>
      </c>
      <c r="AZ39" s="4" t="str">
        <f t="shared" si="119"/>
        <v/>
      </c>
      <c r="BB39" s="4" t="str">
        <f t="shared" si="104"/>
        <v/>
      </c>
      <c r="BC39" s="4" t="str">
        <f t="shared" si="105"/>
        <v/>
      </c>
      <c r="BD39" s="4" t="str">
        <f t="shared" si="106"/>
        <v/>
      </c>
      <c r="BE39" s="4" t="str">
        <f t="shared" si="107"/>
        <v/>
      </c>
      <c r="BF39" s="4" t="str">
        <f t="shared" si="108"/>
        <v/>
      </c>
      <c r="BG39" s="4" t="str">
        <f t="shared" si="109"/>
        <v/>
      </c>
      <c r="BH39" s="4" t="str">
        <f t="shared" si="109"/>
        <v/>
      </c>
      <c r="BI39" s="4" t="str">
        <f t="shared" si="109"/>
        <v/>
      </c>
      <c r="BJ39" s="4" t="str">
        <f t="shared" si="109"/>
        <v/>
      </c>
      <c r="BK39" s="4" t="str">
        <f t="shared" si="109"/>
        <v/>
      </c>
      <c r="BL39" s="4" t="str">
        <f t="shared" si="110"/>
        <v/>
      </c>
      <c r="BM39" s="4" t="str">
        <f t="shared" si="111"/>
        <v/>
      </c>
      <c r="BN39" s="4" t="str">
        <f t="shared" si="112"/>
        <v/>
      </c>
      <c r="BO39" s="4" t="str">
        <f t="shared" si="113"/>
        <v/>
      </c>
      <c r="BP39" s="4" t="str">
        <f t="shared" ref="BP39:BP53" si="124">IF(V39=0,"","*")</f>
        <v/>
      </c>
      <c r="BQ39" s="4" t="str">
        <f t="shared" ref="BQ39:BQ53" si="125">IF(W39=0,"","*")</f>
        <v/>
      </c>
      <c r="BR39" s="4" t="str">
        <f t="shared" ref="BR39:BR53" si="126">IF(X39=0,"","*")</f>
        <v/>
      </c>
      <c r="BS39" s="4" t="s">
        <v>88</v>
      </c>
      <c r="BT39" s="4" t="s">
        <v>88</v>
      </c>
      <c r="BU39" s="4" t="s">
        <v>88</v>
      </c>
      <c r="BV39" s="4" t="str">
        <f t="shared" si="116"/>
        <v/>
      </c>
      <c r="BW39" s="4" t="str">
        <f t="shared" si="120"/>
        <v/>
      </c>
    </row>
    <row r="40" spans="1:75" ht="17" hidden="1" customHeight="1" x14ac:dyDescent="0.35">
      <c r="A40" t="s">
        <v>107</v>
      </c>
      <c r="B40" s="4"/>
      <c r="C40" s="4"/>
      <c r="D40" s="4"/>
      <c r="E40" s="6">
        <f t="shared" si="118"/>
        <v>0</v>
      </c>
      <c r="F40" s="4"/>
      <c r="G40" s="4"/>
      <c r="H40" s="5"/>
      <c r="I40" s="5"/>
      <c r="J40" s="5"/>
      <c r="K40" s="5"/>
      <c r="L40" s="5"/>
      <c r="M40" s="5"/>
      <c r="N40" s="5"/>
      <c r="O40" s="5"/>
      <c r="P40" s="5"/>
      <c r="Q40" s="5"/>
      <c r="R40" s="5"/>
      <c r="S40" s="5"/>
      <c r="T40" s="5"/>
      <c r="U40" s="5"/>
      <c r="V40" s="5"/>
      <c r="W40" s="5"/>
      <c r="X40" s="5"/>
      <c r="Y40" s="5"/>
      <c r="Z40" s="5"/>
      <c r="AA40" s="5"/>
      <c r="AB40" s="5"/>
      <c r="AC40" s="5"/>
      <c r="AE40" s="4" t="str">
        <f t="shared" si="86"/>
        <v/>
      </c>
      <c r="AF40" s="4" t="str">
        <f t="shared" si="87"/>
        <v/>
      </c>
      <c r="AG40" s="4" t="str">
        <f t="shared" si="88"/>
        <v/>
      </c>
      <c r="AH40" s="4" t="str">
        <f t="shared" si="89"/>
        <v/>
      </c>
      <c r="AI40" s="4" t="str">
        <f t="shared" si="90"/>
        <v/>
      </c>
      <c r="AJ40" s="4" t="str">
        <f t="shared" si="91"/>
        <v/>
      </c>
      <c r="AK40" s="4" t="str">
        <f t="shared" si="92"/>
        <v/>
      </c>
      <c r="AL40" s="4" t="str">
        <f t="shared" si="93"/>
        <v/>
      </c>
      <c r="AM40" s="4" t="str">
        <f t="shared" si="94"/>
        <v/>
      </c>
      <c r="AN40" s="4" t="str">
        <f t="shared" si="95"/>
        <v/>
      </c>
      <c r="AO40" s="4" t="str">
        <f t="shared" si="96"/>
        <v/>
      </c>
      <c r="AP40" s="4" t="str">
        <f t="shared" si="97"/>
        <v/>
      </c>
      <c r="AQ40" s="4" t="str">
        <f t="shared" si="98"/>
        <v/>
      </c>
      <c r="AR40" s="4" t="str">
        <f t="shared" si="99"/>
        <v/>
      </c>
      <c r="AS40" s="4" t="str">
        <f t="shared" si="121"/>
        <v/>
      </c>
      <c r="AT40" s="4" t="str">
        <f t="shared" si="122"/>
        <v/>
      </c>
      <c r="AU40" s="4" t="str">
        <f t="shared" si="123"/>
        <v/>
      </c>
      <c r="AV40" s="4" t="str">
        <f t="shared" si="100"/>
        <v/>
      </c>
      <c r="AW40" s="4" t="str">
        <f t="shared" si="101"/>
        <v/>
      </c>
      <c r="AX40" s="4"/>
      <c r="AY40" s="4" t="str">
        <f t="shared" si="102"/>
        <v/>
      </c>
      <c r="AZ40" s="4" t="str">
        <f t="shared" si="119"/>
        <v/>
      </c>
      <c r="BB40" s="4" t="str">
        <f t="shared" si="104"/>
        <v/>
      </c>
      <c r="BC40" s="4" t="str">
        <f t="shared" si="105"/>
        <v/>
      </c>
      <c r="BD40" s="4" t="str">
        <f t="shared" si="106"/>
        <v/>
      </c>
      <c r="BE40" s="4" t="str">
        <f t="shared" si="107"/>
        <v/>
      </c>
      <c r="BF40" s="4" t="str">
        <f t="shared" si="108"/>
        <v/>
      </c>
      <c r="BG40" s="4" t="str">
        <f t="shared" si="109"/>
        <v/>
      </c>
      <c r="BH40" s="4" t="str">
        <f t="shared" si="109"/>
        <v/>
      </c>
      <c r="BI40" s="4" t="str">
        <f t="shared" si="109"/>
        <v/>
      </c>
      <c r="BJ40" s="4" t="str">
        <f t="shared" si="109"/>
        <v/>
      </c>
      <c r="BK40" s="4" t="str">
        <f t="shared" si="109"/>
        <v/>
      </c>
      <c r="BL40" s="4" t="str">
        <f t="shared" si="110"/>
        <v/>
      </c>
      <c r="BM40" s="4" t="str">
        <f t="shared" si="111"/>
        <v/>
      </c>
      <c r="BN40" s="4" t="str">
        <f t="shared" si="112"/>
        <v/>
      </c>
      <c r="BO40" s="4" t="str">
        <f t="shared" si="113"/>
        <v/>
      </c>
      <c r="BP40" s="4" t="str">
        <f t="shared" si="124"/>
        <v/>
      </c>
      <c r="BQ40" s="4" t="str">
        <f t="shared" si="125"/>
        <v/>
      </c>
      <c r="BR40" s="4" t="str">
        <f t="shared" si="126"/>
        <v/>
      </c>
      <c r="BS40" s="4" t="str">
        <f t="shared" si="114"/>
        <v/>
      </c>
      <c r="BT40" s="4" t="str">
        <f t="shared" si="115"/>
        <v/>
      </c>
      <c r="BU40" s="4"/>
      <c r="BV40" s="4" t="str">
        <f t="shared" si="116"/>
        <v/>
      </c>
      <c r="BW40" s="4" t="str">
        <f t="shared" si="120"/>
        <v/>
      </c>
    </row>
    <row r="41" spans="1:75" ht="17" hidden="1" customHeight="1" x14ac:dyDescent="0.35">
      <c r="A41" t="s">
        <v>116</v>
      </c>
      <c r="B41" s="4"/>
      <c r="C41" s="4"/>
      <c r="D41" s="4"/>
      <c r="E41" s="6">
        <f t="shared" si="118"/>
        <v>0</v>
      </c>
      <c r="F41" s="4"/>
      <c r="G41" s="4"/>
      <c r="H41" s="5"/>
      <c r="I41" s="5"/>
      <c r="J41" s="5"/>
      <c r="K41" s="5"/>
      <c r="L41" s="5"/>
      <c r="M41" s="5"/>
      <c r="N41" s="5"/>
      <c r="O41" s="5"/>
      <c r="P41" s="5"/>
      <c r="Q41" s="5"/>
      <c r="R41" s="5"/>
      <c r="S41" s="5"/>
      <c r="T41" s="5"/>
      <c r="U41" s="5"/>
      <c r="V41" s="5"/>
      <c r="W41" s="5"/>
      <c r="X41" s="5"/>
      <c r="Y41" s="5"/>
      <c r="Z41" s="5"/>
      <c r="AA41" s="5"/>
      <c r="AB41" s="5"/>
      <c r="AC41" s="5"/>
      <c r="AE41" s="4" t="str">
        <f t="shared" si="86"/>
        <v/>
      </c>
      <c r="AF41" s="4" t="str">
        <f t="shared" si="87"/>
        <v/>
      </c>
      <c r="AG41" s="4" t="str">
        <f t="shared" si="88"/>
        <v/>
      </c>
      <c r="AH41" s="4" t="str">
        <f t="shared" si="89"/>
        <v/>
      </c>
      <c r="AI41" s="4" t="str">
        <f t="shared" si="90"/>
        <v/>
      </c>
      <c r="AJ41" s="4" t="str">
        <f t="shared" si="91"/>
        <v/>
      </c>
      <c r="AK41" s="4" t="str">
        <f t="shared" si="92"/>
        <v/>
      </c>
      <c r="AL41" s="4" t="str">
        <f t="shared" si="93"/>
        <v/>
      </c>
      <c r="AM41" s="4" t="str">
        <f t="shared" si="94"/>
        <v/>
      </c>
      <c r="AN41" s="4" t="str">
        <f t="shared" si="95"/>
        <v/>
      </c>
      <c r="AO41" s="4" t="str">
        <f t="shared" si="96"/>
        <v/>
      </c>
      <c r="AP41" s="4" t="str">
        <f t="shared" si="97"/>
        <v/>
      </c>
      <c r="AQ41" s="4" t="str">
        <f t="shared" si="98"/>
        <v/>
      </c>
      <c r="AR41" s="4" t="str">
        <f t="shared" si="99"/>
        <v/>
      </c>
      <c r="AS41" s="4" t="str">
        <f t="shared" si="121"/>
        <v/>
      </c>
      <c r="AT41" s="4" t="str">
        <f t="shared" si="122"/>
        <v/>
      </c>
      <c r="AU41" s="4" t="str">
        <f t="shared" si="123"/>
        <v/>
      </c>
      <c r="AV41" s="4" t="str">
        <f t="shared" si="100"/>
        <v/>
      </c>
      <c r="AW41" s="4" t="str">
        <f t="shared" si="101"/>
        <v/>
      </c>
      <c r="AX41" s="4"/>
      <c r="AY41" s="4" t="str">
        <f t="shared" si="102"/>
        <v/>
      </c>
      <c r="AZ41" s="4" t="str">
        <f t="shared" si="119"/>
        <v/>
      </c>
      <c r="BB41" s="4" t="str">
        <f t="shared" si="104"/>
        <v/>
      </c>
      <c r="BC41" s="4" t="str">
        <f t="shared" si="105"/>
        <v/>
      </c>
      <c r="BD41" s="4" t="str">
        <f t="shared" si="106"/>
        <v/>
      </c>
      <c r="BE41" s="4" t="str">
        <f t="shared" si="107"/>
        <v/>
      </c>
      <c r="BF41" s="4" t="str">
        <f t="shared" si="108"/>
        <v/>
      </c>
      <c r="BG41" s="4" t="str">
        <f t="shared" si="109"/>
        <v/>
      </c>
      <c r="BH41" s="4" t="str">
        <f t="shared" si="109"/>
        <v/>
      </c>
      <c r="BI41" s="4" t="str">
        <f t="shared" si="109"/>
        <v/>
      </c>
      <c r="BJ41" s="4" t="str">
        <f t="shared" si="109"/>
        <v/>
      </c>
      <c r="BK41" s="4" t="str">
        <f t="shared" si="109"/>
        <v/>
      </c>
      <c r="BL41" s="4" t="str">
        <f t="shared" si="110"/>
        <v/>
      </c>
      <c r="BM41" s="4" t="str">
        <f t="shared" si="111"/>
        <v/>
      </c>
      <c r="BN41" s="4" t="str">
        <f t="shared" si="112"/>
        <v/>
      </c>
      <c r="BO41" s="4" t="str">
        <f t="shared" si="113"/>
        <v/>
      </c>
      <c r="BP41" s="4" t="str">
        <f t="shared" si="124"/>
        <v/>
      </c>
      <c r="BQ41" s="4" t="str">
        <f t="shared" si="125"/>
        <v/>
      </c>
      <c r="BR41" s="4" t="str">
        <f t="shared" si="126"/>
        <v/>
      </c>
      <c r="BS41" s="4" t="str">
        <f t="shared" si="114"/>
        <v/>
      </c>
      <c r="BT41" s="4" t="str">
        <f t="shared" si="115"/>
        <v/>
      </c>
      <c r="BU41" s="4"/>
      <c r="BV41" s="4" t="str">
        <f t="shared" si="116"/>
        <v/>
      </c>
      <c r="BW41" s="4" t="str">
        <f t="shared" si="120"/>
        <v/>
      </c>
    </row>
    <row r="42" spans="1:75" ht="17" hidden="1" customHeight="1" x14ac:dyDescent="0.35">
      <c r="A42" t="s">
        <v>107</v>
      </c>
      <c r="B42" s="4"/>
      <c r="C42" s="4"/>
      <c r="D42" s="4"/>
      <c r="E42" s="6">
        <f t="shared" si="118"/>
        <v>0</v>
      </c>
      <c r="F42" s="4"/>
      <c r="G42" s="4"/>
      <c r="H42" s="5"/>
      <c r="I42" s="5"/>
      <c r="J42" s="5"/>
      <c r="K42" s="5"/>
      <c r="L42" s="5"/>
      <c r="M42" s="5"/>
      <c r="N42" s="5"/>
      <c r="O42" s="5"/>
      <c r="P42" s="5"/>
      <c r="Q42" s="5"/>
      <c r="R42" s="5"/>
      <c r="S42" s="5"/>
      <c r="T42" s="5"/>
      <c r="U42" s="5"/>
      <c r="V42" s="5"/>
      <c r="W42" s="5"/>
      <c r="X42" s="5"/>
      <c r="Y42" s="5"/>
      <c r="Z42" s="5"/>
      <c r="AA42" s="5"/>
      <c r="AB42" s="5"/>
      <c r="AC42" s="5"/>
      <c r="AE42" s="4" t="str">
        <f t="shared" si="86"/>
        <v/>
      </c>
      <c r="AF42" s="4" t="str">
        <f t="shared" si="87"/>
        <v/>
      </c>
      <c r="AG42" s="4" t="str">
        <f t="shared" si="88"/>
        <v/>
      </c>
      <c r="AH42" s="4" t="str">
        <f t="shared" si="89"/>
        <v/>
      </c>
      <c r="AI42" s="4" t="str">
        <f t="shared" si="90"/>
        <v/>
      </c>
      <c r="AJ42" s="4" t="str">
        <f t="shared" si="91"/>
        <v/>
      </c>
      <c r="AK42" s="4" t="str">
        <f t="shared" si="92"/>
        <v/>
      </c>
      <c r="AL42" s="4" t="str">
        <f t="shared" si="93"/>
        <v/>
      </c>
      <c r="AM42" s="4" t="str">
        <f t="shared" si="94"/>
        <v/>
      </c>
      <c r="AN42" s="4" t="str">
        <f t="shared" si="95"/>
        <v/>
      </c>
      <c r="AO42" s="4" t="str">
        <f t="shared" si="96"/>
        <v/>
      </c>
      <c r="AP42" s="4" t="str">
        <f t="shared" si="97"/>
        <v/>
      </c>
      <c r="AQ42" s="4" t="str">
        <f t="shared" si="98"/>
        <v/>
      </c>
      <c r="AR42" s="4" t="str">
        <f t="shared" si="99"/>
        <v/>
      </c>
      <c r="AS42" s="4" t="str">
        <f t="shared" si="121"/>
        <v/>
      </c>
      <c r="AT42" s="4" t="str">
        <f t="shared" si="122"/>
        <v/>
      </c>
      <c r="AU42" s="4" t="str">
        <f t="shared" si="123"/>
        <v/>
      </c>
      <c r="AV42" s="4" t="str">
        <f t="shared" si="100"/>
        <v/>
      </c>
      <c r="AW42" s="4" t="str">
        <f t="shared" si="101"/>
        <v/>
      </c>
      <c r="AX42" s="4"/>
      <c r="AY42" s="4" t="str">
        <f t="shared" si="102"/>
        <v/>
      </c>
      <c r="AZ42" s="4" t="str">
        <f t="shared" si="119"/>
        <v/>
      </c>
      <c r="BB42" s="4" t="str">
        <f t="shared" si="104"/>
        <v/>
      </c>
      <c r="BC42" s="4" t="str">
        <f t="shared" si="105"/>
        <v/>
      </c>
      <c r="BD42" s="4" t="str">
        <f t="shared" si="106"/>
        <v/>
      </c>
      <c r="BE42" s="4" t="str">
        <f t="shared" si="107"/>
        <v/>
      </c>
      <c r="BF42" s="4" t="str">
        <f t="shared" si="108"/>
        <v/>
      </c>
      <c r="BG42" s="4" t="str">
        <f t="shared" si="109"/>
        <v/>
      </c>
      <c r="BH42" s="4" t="str">
        <f t="shared" si="109"/>
        <v/>
      </c>
      <c r="BI42" s="4" t="str">
        <f t="shared" si="109"/>
        <v/>
      </c>
      <c r="BJ42" s="4" t="str">
        <f t="shared" si="109"/>
        <v/>
      </c>
      <c r="BK42" s="4" t="str">
        <f t="shared" si="109"/>
        <v/>
      </c>
      <c r="BL42" s="4" t="str">
        <f t="shared" si="110"/>
        <v/>
      </c>
      <c r="BM42" s="4" t="str">
        <f t="shared" si="111"/>
        <v/>
      </c>
      <c r="BN42" s="4" t="str">
        <f t="shared" si="112"/>
        <v/>
      </c>
      <c r="BO42" s="4" t="str">
        <f t="shared" si="113"/>
        <v/>
      </c>
      <c r="BP42" s="4" t="str">
        <f t="shared" si="124"/>
        <v/>
      </c>
      <c r="BQ42" s="4" t="str">
        <f t="shared" si="125"/>
        <v/>
      </c>
      <c r="BR42" s="4" t="str">
        <f t="shared" si="126"/>
        <v/>
      </c>
      <c r="BS42" s="4" t="str">
        <f t="shared" si="114"/>
        <v/>
      </c>
      <c r="BT42" s="4" t="str">
        <f t="shared" si="115"/>
        <v/>
      </c>
      <c r="BU42" s="4"/>
      <c r="BV42" s="4" t="str">
        <f t="shared" si="116"/>
        <v/>
      </c>
      <c r="BW42" s="4" t="str">
        <f t="shared" si="120"/>
        <v/>
      </c>
    </row>
    <row r="43" spans="1:75" ht="17" hidden="1" customHeight="1" x14ac:dyDescent="0.35">
      <c r="A43" t="s">
        <v>116</v>
      </c>
      <c r="B43" s="4"/>
      <c r="C43" s="4"/>
      <c r="D43" s="4"/>
      <c r="E43" s="6">
        <f t="shared" si="118"/>
        <v>0</v>
      </c>
      <c r="F43" s="4"/>
      <c r="G43" s="4"/>
      <c r="H43" s="5"/>
      <c r="I43" s="5"/>
      <c r="J43" s="5"/>
      <c r="K43" s="5"/>
      <c r="L43" s="5"/>
      <c r="M43" s="5"/>
      <c r="N43" s="5"/>
      <c r="O43" s="5"/>
      <c r="P43" s="5"/>
      <c r="Q43" s="5"/>
      <c r="R43" s="5"/>
      <c r="S43" s="5"/>
      <c r="T43" s="5"/>
      <c r="U43" s="5"/>
      <c r="V43" s="5"/>
      <c r="W43" s="5"/>
      <c r="X43" s="5"/>
      <c r="Y43" s="5"/>
      <c r="Z43" s="5"/>
      <c r="AA43" s="5"/>
      <c r="AB43" s="5"/>
      <c r="AC43" s="5"/>
      <c r="AE43" s="4" t="str">
        <f t="shared" si="86"/>
        <v/>
      </c>
      <c r="AF43" s="4" t="str">
        <f t="shared" si="87"/>
        <v/>
      </c>
      <c r="AG43" s="4" t="str">
        <f t="shared" si="88"/>
        <v/>
      </c>
      <c r="AH43" s="4" t="str">
        <f t="shared" si="89"/>
        <v/>
      </c>
      <c r="AI43" s="4" t="str">
        <f t="shared" si="90"/>
        <v/>
      </c>
      <c r="AJ43" s="4" t="str">
        <f t="shared" si="91"/>
        <v/>
      </c>
      <c r="AK43" s="4" t="str">
        <f t="shared" si="92"/>
        <v/>
      </c>
      <c r="AL43" s="4" t="str">
        <f t="shared" si="93"/>
        <v/>
      </c>
      <c r="AM43" s="4" t="str">
        <f t="shared" si="94"/>
        <v/>
      </c>
      <c r="AN43" s="4" t="str">
        <f t="shared" si="95"/>
        <v/>
      </c>
      <c r="AO43" s="4" t="str">
        <f t="shared" si="96"/>
        <v/>
      </c>
      <c r="AP43" s="4" t="str">
        <f t="shared" si="97"/>
        <v/>
      </c>
      <c r="AQ43" s="4" t="str">
        <f t="shared" si="98"/>
        <v/>
      </c>
      <c r="AR43" s="4" t="str">
        <f t="shared" si="99"/>
        <v/>
      </c>
      <c r="AS43" s="4" t="str">
        <f t="shared" si="121"/>
        <v/>
      </c>
      <c r="AT43" s="4" t="str">
        <f t="shared" si="122"/>
        <v/>
      </c>
      <c r="AU43" s="4" t="str">
        <f t="shared" si="123"/>
        <v/>
      </c>
      <c r="AV43" s="4" t="str">
        <f t="shared" si="100"/>
        <v/>
      </c>
      <c r="AW43" s="4" t="str">
        <f t="shared" si="101"/>
        <v/>
      </c>
      <c r="AX43" s="4"/>
      <c r="AY43" s="4" t="str">
        <f t="shared" si="102"/>
        <v/>
      </c>
      <c r="AZ43" s="4" t="str">
        <f t="shared" si="119"/>
        <v/>
      </c>
      <c r="BB43" s="4" t="str">
        <f t="shared" si="104"/>
        <v/>
      </c>
      <c r="BC43" s="4" t="str">
        <f t="shared" si="105"/>
        <v/>
      </c>
      <c r="BD43" s="4" t="str">
        <f t="shared" si="106"/>
        <v/>
      </c>
      <c r="BE43" s="4" t="str">
        <f t="shared" si="107"/>
        <v/>
      </c>
      <c r="BF43" s="4" t="str">
        <f t="shared" si="108"/>
        <v/>
      </c>
      <c r="BG43" s="4" t="str">
        <f t="shared" si="109"/>
        <v/>
      </c>
      <c r="BH43" s="4" t="str">
        <f t="shared" si="109"/>
        <v/>
      </c>
      <c r="BI43" s="4" t="str">
        <f t="shared" si="109"/>
        <v/>
      </c>
      <c r="BJ43" s="4" t="str">
        <f t="shared" si="109"/>
        <v/>
      </c>
      <c r="BK43" s="4" t="str">
        <f t="shared" si="109"/>
        <v/>
      </c>
      <c r="BL43" s="4" t="str">
        <f t="shared" si="110"/>
        <v/>
      </c>
      <c r="BM43" s="4" t="str">
        <f t="shared" si="111"/>
        <v/>
      </c>
      <c r="BN43" s="4" t="str">
        <f t="shared" si="112"/>
        <v/>
      </c>
      <c r="BO43" s="4" t="str">
        <f t="shared" si="113"/>
        <v/>
      </c>
      <c r="BP43" s="4" t="str">
        <f t="shared" si="124"/>
        <v/>
      </c>
      <c r="BQ43" s="4" t="str">
        <f t="shared" si="125"/>
        <v/>
      </c>
      <c r="BR43" s="4" t="str">
        <f t="shared" si="126"/>
        <v/>
      </c>
      <c r="BS43" s="4" t="str">
        <f t="shared" si="114"/>
        <v/>
      </c>
      <c r="BT43" s="4" t="str">
        <f t="shared" si="115"/>
        <v/>
      </c>
      <c r="BU43" s="4"/>
      <c r="BV43" s="4" t="str">
        <f t="shared" si="116"/>
        <v/>
      </c>
      <c r="BW43" s="4" t="str">
        <f t="shared" si="120"/>
        <v/>
      </c>
    </row>
    <row r="44" spans="1:75" ht="17" hidden="1" customHeight="1" x14ac:dyDescent="0.35">
      <c r="A44" t="s">
        <v>107</v>
      </c>
      <c r="B44" s="4"/>
      <c r="C44" s="4"/>
      <c r="D44" s="4"/>
      <c r="E44" s="6">
        <f t="shared" si="118"/>
        <v>0</v>
      </c>
      <c r="F44" s="4"/>
      <c r="G44" s="4"/>
      <c r="H44" s="5"/>
      <c r="I44" s="5"/>
      <c r="J44" s="5"/>
      <c r="K44" s="5"/>
      <c r="L44" s="5"/>
      <c r="M44" s="5"/>
      <c r="N44" s="5"/>
      <c r="O44" s="5"/>
      <c r="P44" s="5"/>
      <c r="Q44" s="5"/>
      <c r="R44" s="5"/>
      <c r="S44" s="5"/>
      <c r="T44" s="5"/>
      <c r="U44" s="5"/>
      <c r="V44" s="5"/>
      <c r="W44" s="5"/>
      <c r="X44" s="5"/>
      <c r="Y44" s="5"/>
      <c r="Z44" s="5"/>
      <c r="AA44" s="5"/>
      <c r="AB44" s="5"/>
      <c r="AC44" s="5"/>
      <c r="AE44" s="4" t="str">
        <f t="shared" si="86"/>
        <v/>
      </c>
      <c r="AF44" s="4" t="str">
        <f t="shared" si="87"/>
        <v/>
      </c>
      <c r="AG44" s="4" t="str">
        <f t="shared" si="88"/>
        <v/>
      </c>
      <c r="AH44" s="4" t="str">
        <f t="shared" si="89"/>
        <v/>
      </c>
      <c r="AI44" s="4" t="str">
        <f t="shared" si="90"/>
        <v/>
      </c>
      <c r="AJ44" s="4" t="str">
        <f t="shared" si="91"/>
        <v/>
      </c>
      <c r="AK44" s="4" t="str">
        <f t="shared" si="92"/>
        <v/>
      </c>
      <c r="AL44" s="4" t="str">
        <f t="shared" si="93"/>
        <v/>
      </c>
      <c r="AM44" s="4" t="str">
        <f t="shared" si="94"/>
        <v/>
      </c>
      <c r="AN44" s="4" t="str">
        <f t="shared" si="95"/>
        <v/>
      </c>
      <c r="AO44" s="4" t="str">
        <f t="shared" si="96"/>
        <v/>
      </c>
      <c r="AP44" s="4" t="str">
        <f t="shared" si="97"/>
        <v/>
      </c>
      <c r="AQ44" s="4" t="str">
        <f t="shared" si="98"/>
        <v/>
      </c>
      <c r="AR44" s="4" t="str">
        <f t="shared" si="99"/>
        <v/>
      </c>
      <c r="AS44" s="4" t="str">
        <f t="shared" si="121"/>
        <v/>
      </c>
      <c r="AT44" s="4" t="str">
        <f t="shared" si="122"/>
        <v/>
      </c>
      <c r="AU44" s="4" t="str">
        <f t="shared" si="123"/>
        <v/>
      </c>
      <c r="AV44" s="4" t="str">
        <f t="shared" si="100"/>
        <v/>
      </c>
      <c r="AW44" s="4" t="str">
        <f t="shared" si="101"/>
        <v/>
      </c>
      <c r="AX44" s="4"/>
      <c r="AY44" s="4" t="str">
        <f t="shared" si="102"/>
        <v/>
      </c>
      <c r="AZ44" s="4" t="str">
        <f t="shared" si="119"/>
        <v/>
      </c>
      <c r="BB44" s="4" t="str">
        <f t="shared" si="104"/>
        <v/>
      </c>
      <c r="BC44" s="4" t="str">
        <f t="shared" si="105"/>
        <v/>
      </c>
      <c r="BD44" s="4" t="str">
        <f t="shared" si="106"/>
        <v/>
      </c>
      <c r="BE44" s="4" t="str">
        <f t="shared" si="107"/>
        <v/>
      </c>
      <c r="BF44" s="4" t="str">
        <f t="shared" si="108"/>
        <v/>
      </c>
      <c r="BG44" s="4" t="str">
        <f t="shared" si="109"/>
        <v/>
      </c>
      <c r="BH44" s="4" t="str">
        <f t="shared" si="109"/>
        <v/>
      </c>
      <c r="BI44" s="4" t="str">
        <f t="shared" si="109"/>
        <v/>
      </c>
      <c r="BJ44" s="4" t="str">
        <f t="shared" si="109"/>
        <v/>
      </c>
      <c r="BK44" s="4" t="str">
        <f t="shared" si="109"/>
        <v/>
      </c>
      <c r="BL44" s="4" t="str">
        <f t="shared" si="110"/>
        <v/>
      </c>
      <c r="BM44" s="4" t="str">
        <f t="shared" si="111"/>
        <v/>
      </c>
      <c r="BN44" s="4" t="str">
        <f t="shared" si="112"/>
        <v/>
      </c>
      <c r="BO44" s="4" t="str">
        <f t="shared" si="113"/>
        <v/>
      </c>
      <c r="BP44" s="4" t="str">
        <f t="shared" si="124"/>
        <v/>
      </c>
      <c r="BQ44" s="4" t="str">
        <f t="shared" si="125"/>
        <v/>
      </c>
      <c r="BR44" s="4" t="str">
        <f t="shared" si="126"/>
        <v/>
      </c>
      <c r="BS44" s="4" t="str">
        <f t="shared" si="114"/>
        <v/>
      </c>
      <c r="BT44" s="4" t="str">
        <f t="shared" si="115"/>
        <v/>
      </c>
      <c r="BU44" s="4"/>
      <c r="BV44" s="4" t="str">
        <f t="shared" si="116"/>
        <v/>
      </c>
      <c r="BW44" s="4" t="str">
        <f t="shared" si="120"/>
        <v/>
      </c>
    </row>
    <row r="45" spans="1:75" ht="17" hidden="1" customHeight="1" x14ac:dyDescent="0.35">
      <c r="A45" t="s">
        <v>116</v>
      </c>
      <c r="B45" s="4"/>
      <c r="C45" s="4"/>
      <c r="D45" s="4"/>
      <c r="E45" s="6">
        <f t="shared" si="118"/>
        <v>0</v>
      </c>
      <c r="F45" s="4"/>
      <c r="G45" s="4"/>
      <c r="H45" s="5"/>
      <c r="I45" s="5"/>
      <c r="J45" s="5"/>
      <c r="K45" s="5"/>
      <c r="L45" s="5"/>
      <c r="M45" s="5"/>
      <c r="N45" s="5"/>
      <c r="O45" s="5"/>
      <c r="P45" s="5"/>
      <c r="Q45" s="5"/>
      <c r="R45" s="5"/>
      <c r="S45" s="5"/>
      <c r="T45" s="5"/>
      <c r="U45" s="5"/>
      <c r="V45" s="5"/>
      <c r="W45" s="5"/>
      <c r="X45" s="5"/>
      <c r="Y45" s="5"/>
      <c r="Z45" s="5"/>
      <c r="AA45" s="5"/>
      <c r="AB45" s="5"/>
      <c r="AC45" s="5"/>
      <c r="AE45" s="4" t="str">
        <f t="shared" si="86"/>
        <v/>
      </c>
      <c r="AF45" s="4" t="str">
        <f t="shared" si="87"/>
        <v/>
      </c>
      <c r="AG45" s="4" t="str">
        <f t="shared" si="88"/>
        <v/>
      </c>
      <c r="AH45" s="4" t="str">
        <f t="shared" si="89"/>
        <v/>
      </c>
      <c r="AI45" s="4" t="str">
        <f t="shared" si="90"/>
        <v/>
      </c>
      <c r="AJ45" s="4" t="str">
        <f t="shared" si="91"/>
        <v/>
      </c>
      <c r="AK45" s="4" t="str">
        <f t="shared" si="92"/>
        <v/>
      </c>
      <c r="AL45" s="4" t="str">
        <f t="shared" si="93"/>
        <v/>
      </c>
      <c r="AM45" s="4" t="str">
        <f t="shared" si="94"/>
        <v/>
      </c>
      <c r="AN45" s="4" t="str">
        <f t="shared" si="95"/>
        <v/>
      </c>
      <c r="AO45" s="4" t="str">
        <f t="shared" si="96"/>
        <v/>
      </c>
      <c r="AP45" s="4" t="str">
        <f t="shared" si="97"/>
        <v/>
      </c>
      <c r="AQ45" s="4" t="str">
        <f t="shared" si="98"/>
        <v/>
      </c>
      <c r="AR45" s="4" t="str">
        <f t="shared" si="99"/>
        <v/>
      </c>
      <c r="AS45" s="4" t="str">
        <f t="shared" si="121"/>
        <v/>
      </c>
      <c r="AT45" s="4" t="str">
        <f t="shared" si="122"/>
        <v/>
      </c>
      <c r="AU45" s="4" t="str">
        <f t="shared" si="123"/>
        <v/>
      </c>
      <c r="AV45" s="4" t="str">
        <f t="shared" si="100"/>
        <v/>
      </c>
      <c r="AW45" s="4" t="str">
        <f t="shared" si="101"/>
        <v/>
      </c>
      <c r="AX45" s="4"/>
      <c r="AY45" s="4" t="str">
        <f t="shared" si="102"/>
        <v/>
      </c>
      <c r="AZ45" s="4" t="str">
        <f t="shared" si="119"/>
        <v/>
      </c>
      <c r="BB45" s="4" t="str">
        <f t="shared" si="104"/>
        <v/>
      </c>
      <c r="BC45" s="4" t="str">
        <f t="shared" si="105"/>
        <v/>
      </c>
      <c r="BD45" s="4" t="str">
        <f t="shared" si="106"/>
        <v/>
      </c>
      <c r="BE45" s="4" t="str">
        <f t="shared" si="107"/>
        <v/>
      </c>
      <c r="BF45" s="4" t="str">
        <f t="shared" si="108"/>
        <v/>
      </c>
      <c r="BG45" s="4" t="str">
        <f t="shared" si="109"/>
        <v/>
      </c>
      <c r="BH45" s="4" t="str">
        <f t="shared" si="109"/>
        <v/>
      </c>
      <c r="BI45" s="4" t="str">
        <f t="shared" si="109"/>
        <v/>
      </c>
      <c r="BJ45" s="4" t="str">
        <f t="shared" si="109"/>
        <v/>
      </c>
      <c r="BK45" s="4" t="str">
        <f t="shared" si="109"/>
        <v/>
      </c>
      <c r="BL45" s="4" t="str">
        <f t="shared" si="110"/>
        <v/>
      </c>
      <c r="BM45" s="4" t="str">
        <f t="shared" si="111"/>
        <v/>
      </c>
      <c r="BN45" s="4" t="str">
        <f t="shared" si="112"/>
        <v/>
      </c>
      <c r="BO45" s="4" t="str">
        <f t="shared" si="113"/>
        <v/>
      </c>
      <c r="BP45" s="4" t="str">
        <f t="shared" si="124"/>
        <v/>
      </c>
      <c r="BQ45" s="4" t="str">
        <f t="shared" si="125"/>
        <v/>
      </c>
      <c r="BR45" s="4" t="str">
        <f t="shared" si="126"/>
        <v/>
      </c>
      <c r="BS45" s="4" t="str">
        <f t="shared" si="114"/>
        <v/>
      </c>
      <c r="BT45" s="4" t="str">
        <f t="shared" si="115"/>
        <v/>
      </c>
      <c r="BU45" s="4"/>
      <c r="BV45" s="4" t="str">
        <f t="shared" si="116"/>
        <v/>
      </c>
      <c r="BW45" s="4" t="str">
        <f t="shared" si="120"/>
        <v/>
      </c>
    </row>
    <row r="46" spans="1:75" ht="17" hidden="1" customHeight="1" x14ac:dyDescent="0.35">
      <c r="A46" t="s">
        <v>107</v>
      </c>
      <c r="B46" s="4"/>
      <c r="C46" s="4"/>
      <c r="D46" s="4"/>
      <c r="E46" s="6">
        <f t="shared" si="118"/>
        <v>0</v>
      </c>
      <c r="F46" s="4"/>
      <c r="G46" s="4"/>
      <c r="H46" s="5"/>
      <c r="I46" s="5"/>
      <c r="J46" s="5"/>
      <c r="K46" s="5"/>
      <c r="L46" s="5"/>
      <c r="M46" s="5"/>
      <c r="N46" s="5"/>
      <c r="O46" s="5"/>
      <c r="P46" s="5"/>
      <c r="Q46" s="5"/>
      <c r="R46" s="5"/>
      <c r="S46" s="5"/>
      <c r="T46" s="5"/>
      <c r="U46" s="5"/>
      <c r="V46" s="5"/>
      <c r="W46" s="5"/>
      <c r="X46" s="5"/>
      <c r="Y46" s="5"/>
      <c r="Z46" s="5"/>
      <c r="AA46" s="5"/>
      <c r="AB46" s="5"/>
      <c r="AC46" s="5"/>
      <c r="AE46" s="4" t="str">
        <f t="shared" si="86"/>
        <v/>
      </c>
      <c r="AF46" s="4" t="str">
        <f t="shared" si="87"/>
        <v/>
      </c>
      <c r="AG46" s="4" t="str">
        <f t="shared" si="88"/>
        <v/>
      </c>
      <c r="AH46" s="4" t="str">
        <f t="shared" si="89"/>
        <v/>
      </c>
      <c r="AI46" s="4" t="str">
        <f t="shared" si="90"/>
        <v/>
      </c>
      <c r="AJ46" s="4" t="str">
        <f t="shared" si="91"/>
        <v/>
      </c>
      <c r="AK46" s="4" t="str">
        <f t="shared" si="92"/>
        <v/>
      </c>
      <c r="AL46" s="4" t="str">
        <f t="shared" si="93"/>
        <v/>
      </c>
      <c r="AM46" s="4" t="str">
        <f t="shared" si="94"/>
        <v/>
      </c>
      <c r="AN46" s="4" t="str">
        <f t="shared" si="95"/>
        <v/>
      </c>
      <c r="AO46" s="4" t="str">
        <f t="shared" si="96"/>
        <v/>
      </c>
      <c r="AP46" s="4" t="str">
        <f t="shared" si="97"/>
        <v/>
      </c>
      <c r="AQ46" s="4" t="str">
        <f t="shared" si="98"/>
        <v/>
      </c>
      <c r="AR46" s="4" t="str">
        <f t="shared" si="99"/>
        <v/>
      </c>
      <c r="AS46" s="4" t="str">
        <f t="shared" si="121"/>
        <v/>
      </c>
      <c r="AT46" s="4" t="str">
        <f t="shared" si="122"/>
        <v/>
      </c>
      <c r="AU46" s="4" t="str">
        <f t="shared" si="123"/>
        <v/>
      </c>
      <c r="AV46" s="4" t="str">
        <f t="shared" si="100"/>
        <v/>
      </c>
      <c r="AW46" s="4" t="str">
        <f t="shared" si="101"/>
        <v/>
      </c>
      <c r="AX46" s="4"/>
      <c r="AY46" s="4" t="str">
        <f t="shared" si="102"/>
        <v/>
      </c>
      <c r="AZ46" s="4" t="str">
        <f t="shared" si="119"/>
        <v/>
      </c>
      <c r="BB46" s="4" t="str">
        <f t="shared" si="104"/>
        <v/>
      </c>
      <c r="BC46" s="4" t="str">
        <f t="shared" si="105"/>
        <v/>
      </c>
      <c r="BD46" s="4" t="str">
        <f t="shared" si="106"/>
        <v/>
      </c>
      <c r="BE46" s="4" t="str">
        <f t="shared" si="107"/>
        <v/>
      </c>
      <c r="BF46" s="4" t="str">
        <f t="shared" si="108"/>
        <v/>
      </c>
      <c r="BG46" s="4" t="str">
        <f t="shared" si="109"/>
        <v/>
      </c>
      <c r="BH46" s="4" t="str">
        <f t="shared" si="109"/>
        <v/>
      </c>
      <c r="BI46" s="4" t="str">
        <f t="shared" si="109"/>
        <v/>
      </c>
      <c r="BJ46" s="4" t="str">
        <f t="shared" si="109"/>
        <v/>
      </c>
      <c r="BK46" s="4" t="str">
        <f t="shared" si="109"/>
        <v/>
      </c>
      <c r="BL46" s="4" t="str">
        <f t="shared" si="110"/>
        <v/>
      </c>
      <c r="BM46" s="4" t="str">
        <f t="shared" si="111"/>
        <v/>
      </c>
      <c r="BN46" s="4" t="str">
        <f t="shared" si="112"/>
        <v/>
      </c>
      <c r="BO46" s="4" t="str">
        <f t="shared" si="113"/>
        <v/>
      </c>
      <c r="BP46" s="4" t="str">
        <f t="shared" si="124"/>
        <v/>
      </c>
      <c r="BQ46" s="4" t="str">
        <f t="shared" si="125"/>
        <v/>
      </c>
      <c r="BR46" s="4" t="str">
        <f t="shared" si="126"/>
        <v/>
      </c>
      <c r="BS46" s="4" t="str">
        <f t="shared" si="114"/>
        <v/>
      </c>
      <c r="BT46" s="4" t="str">
        <f t="shared" si="115"/>
        <v/>
      </c>
      <c r="BU46" s="4"/>
      <c r="BV46" s="4" t="str">
        <f t="shared" si="116"/>
        <v/>
      </c>
      <c r="BW46" s="4" t="str">
        <f t="shared" si="120"/>
        <v/>
      </c>
    </row>
    <row r="47" spans="1:75" ht="17" hidden="1" customHeight="1" x14ac:dyDescent="0.35">
      <c r="A47" t="s">
        <v>116</v>
      </c>
      <c r="B47" s="4"/>
      <c r="C47" s="4"/>
      <c r="D47" s="4"/>
      <c r="E47" s="6">
        <f t="shared" si="118"/>
        <v>0</v>
      </c>
      <c r="F47" s="4"/>
      <c r="G47" s="4"/>
      <c r="H47" s="5"/>
      <c r="I47" s="5"/>
      <c r="J47" s="5"/>
      <c r="K47" s="5"/>
      <c r="L47" s="5"/>
      <c r="M47" s="5"/>
      <c r="N47" s="5"/>
      <c r="O47" s="5"/>
      <c r="P47" s="5"/>
      <c r="Q47" s="5"/>
      <c r="R47" s="5"/>
      <c r="S47" s="5"/>
      <c r="T47" s="5"/>
      <c r="U47" s="5"/>
      <c r="V47" s="5"/>
      <c r="W47" s="5"/>
      <c r="X47" s="5"/>
      <c r="Y47" s="5"/>
      <c r="Z47" s="5"/>
      <c r="AA47" s="5"/>
      <c r="AB47" s="5"/>
      <c r="AC47" s="5"/>
      <c r="AE47" s="4" t="str">
        <f t="shared" si="86"/>
        <v/>
      </c>
      <c r="AF47" s="4" t="str">
        <f t="shared" si="87"/>
        <v/>
      </c>
      <c r="AG47" s="4" t="str">
        <f t="shared" si="88"/>
        <v/>
      </c>
      <c r="AH47" s="4" t="str">
        <f t="shared" si="89"/>
        <v/>
      </c>
      <c r="AI47" s="4" t="str">
        <f t="shared" si="90"/>
        <v/>
      </c>
      <c r="AJ47" s="4" t="str">
        <f t="shared" si="91"/>
        <v/>
      </c>
      <c r="AK47" s="4" t="str">
        <f t="shared" si="92"/>
        <v/>
      </c>
      <c r="AL47" s="4" t="str">
        <f t="shared" si="93"/>
        <v/>
      </c>
      <c r="AM47" s="4" t="str">
        <f t="shared" si="94"/>
        <v/>
      </c>
      <c r="AN47" s="4" t="str">
        <f t="shared" si="95"/>
        <v/>
      </c>
      <c r="AO47" s="4" t="str">
        <f t="shared" si="96"/>
        <v/>
      </c>
      <c r="AP47" s="4" t="str">
        <f t="shared" si="97"/>
        <v/>
      </c>
      <c r="AQ47" s="4" t="str">
        <f t="shared" si="98"/>
        <v/>
      </c>
      <c r="AR47" s="4" t="str">
        <f t="shared" si="99"/>
        <v/>
      </c>
      <c r="AS47" s="4" t="str">
        <f t="shared" si="121"/>
        <v/>
      </c>
      <c r="AT47" s="4" t="str">
        <f t="shared" si="122"/>
        <v/>
      </c>
      <c r="AU47" s="4" t="str">
        <f t="shared" si="123"/>
        <v/>
      </c>
      <c r="AV47" s="4" t="str">
        <f t="shared" si="100"/>
        <v/>
      </c>
      <c r="AW47" s="4" t="str">
        <f t="shared" si="101"/>
        <v/>
      </c>
      <c r="AX47" s="4"/>
      <c r="AY47" s="4" t="str">
        <f t="shared" si="102"/>
        <v/>
      </c>
      <c r="AZ47" s="4" t="str">
        <f t="shared" si="119"/>
        <v/>
      </c>
      <c r="BB47" s="4" t="str">
        <f t="shared" si="104"/>
        <v/>
      </c>
      <c r="BC47" s="4" t="str">
        <f t="shared" si="105"/>
        <v/>
      </c>
      <c r="BD47" s="4" t="str">
        <f t="shared" si="106"/>
        <v/>
      </c>
      <c r="BE47" s="4" t="str">
        <f t="shared" si="107"/>
        <v/>
      </c>
      <c r="BF47" s="4" t="str">
        <f t="shared" si="108"/>
        <v/>
      </c>
      <c r="BG47" s="4" t="str">
        <f t="shared" si="109"/>
        <v/>
      </c>
      <c r="BH47" s="4" t="str">
        <f t="shared" si="109"/>
        <v/>
      </c>
      <c r="BI47" s="4" t="str">
        <f t="shared" si="109"/>
        <v/>
      </c>
      <c r="BJ47" s="4" t="str">
        <f t="shared" si="109"/>
        <v/>
      </c>
      <c r="BK47" s="4" t="str">
        <f t="shared" si="109"/>
        <v/>
      </c>
      <c r="BL47" s="4" t="str">
        <f t="shared" si="110"/>
        <v/>
      </c>
      <c r="BM47" s="4" t="str">
        <f t="shared" si="111"/>
        <v/>
      </c>
      <c r="BN47" s="4" t="str">
        <f t="shared" si="112"/>
        <v/>
      </c>
      <c r="BO47" s="4" t="str">
        <f t="shared" si="113"/>
        <v/>
      </c>
      <c r="BP47" s="4" t="str">
        <f t="shared" si="124"/>
        <v/>
      </c>
      <c r="BQ47" s="4" t="str">
        <f t="shared" si="125"/>
        <v/>
      </c>
      <c r="BR47" s="4" t="str">
        <f t="shared" si="126"/>
        <v/>
      </c>
      <c r="BS47" s="4" t="str">
        <f t="shared" si="114"/>
        <v/>
      </c>
      <c r="BT47" s="4" t="str">
        <f t="shared" si="115"/>
        <v/>
      </c>
      <c r="BU47" s="4"/>
      <c r="BV47" s="4" t="str">
        <f t="shared" si="116"/>
        <v/>
      </c>
      <c r="BW47" s="4" t="str">
        <f t="shared" si="120"/>
        <v/>
      </c>
    </row>
    <row r="48" spans="1:75" ht="17" hidden="1" customHeight="1" x14ac:dyDescent="0.35">
      <c r="A48" t="s">
        <v>107</v>
      </c>
      <c r="B48" s="4"/>
      <c r="C48" s="4"/>
      <c r="D48" s="4"/>
      <c r="E48" s="6">
        <f t="shared" si="118"/>
        <v>0</v>
      </c>
      <c r="F48" s="4"/>
      <c r="G48" s="4"/>
      <c r="H48" s="5"/>
      <c r="I48" s="5"/>
      <c r="J48" s="5"/>
      <c r="K48" s="5"/>
      <c r="L48" s="5"/>
      <c r="M48" s="5"/>
      <c r="N48" s="5"/>
      <c r="O48" s="5"/>
      <c r="P48" s="5"/>
      <c r="Q48" s="5"/>
      <c r="R48" s="5"/>
      <c r="S48" s="5"/>
      <c r="T48" s="5"/>
      <c r="U48" s="5"/>
      <c r="V48" s="5"/>
      <c r="W48" s="5"/>
      <c r="X48" s="5"/>
      <c r="Y48" s="5"/>
      <c r="Z48" s="5"/>
      <c r="AA48" s="5"/>
      <c r="AB48" s="5"/>
      <c r="AC48" s="5"/>
      <c r="AE48" s="4" t="str">
        <f t="shared" si="86"/>
        <v/>
      </c>
      <c r="AF48" s="4" t="str">
        <f t="shared" si="87"/>
        <v/>
      </c>
      <c r="AG48" s="4" t="str">
        <f t="shared" si="88"/>
        <v/>
      </c>
      <c r="AH48" s="4" t="str">
        <f t="shared" si="89"/>
        <v/>
      </c>
      <c r="AI48" s="4" t="str">
        <f t="shared" si="90"/>
        <v/>
      </c>
      <c r="AJ48" s="4" t="str">
        <f t="shared" si="91"/>
        <v/>
      </c>
      <c r="AK48" s="4" t="str">
        <f t="shared" si="92"/>
        <v/>
      </c>
      <c r="AL48" s="4" t="str">
        <f t="shared" si="93"/>
        <v/>
      </c>
      <c r="AM48" s="4" t="str">
        <f t="shared" si="94"/>
        <v/>
      </c>
      <c r="AN48" s="4" t="str">
        <f t="shared" si="95"/>
        <v/>
      </c>
      <c r="AO48" s="4" t="str">
        <f t="shared" si="96"/>
        <v/>
      </c>
      <c r="AP48" s="4" t="str">
        <f t="shared" si="97"/>
        <v/>
      </c>
      <c r="AQ48" s="4" t="str">
        <f t="shared" si="98"/>
        <v/>
      </c>
      <c r="AR48" s="4" t="str">
        <f t="shared" si="99"/>
        <v/>
      </c>
      <c r="AS48" s="4" t="str">
        <f t="shared" si="121"/>
        <v/>
      </c>
      <c r="AT48" s="4" t="str">
        <f t="shared" si="122"/>
        <v/>
      </c>
      <c r="AU48" s="4" t="str">
        <f t="shared" si="123"/>
        <v/>
      </c>
      <c r="AV48" s="4" t="str">
        <f t="shared" si="100"/>
        <v/>
      </c>
      <c r="AW48" s="4" t="str">
        <f t="shared" si="101"/>
        <v/>
      </c>
      <c r="AX48" s="4"/>
      <c r="AY48" s="4" t="str">
        <f t="shared" si="102"/>
        <v/>
      </c>
      <c r="AZ48" s="4" t="str">
        <f t="shared" si="119"/>
        <v/>
      </c>
      <c r="BB48" s="4" t="str">
        <f t="shared" si="104"/>
        <v/>
      </c>
      <c r="BC48" s="4" t="str">
        <f t="shared" si="105"/>
        <v/>
      </c>
      <c r="BD48" s="4" t="str">
        <f t="shared" si="106"/>
        <v/>
      </c>
      <c r="BE48" s="4" t="str">
        <f t="shared" si="107"/>
        <v/>
      </c>
      <c r="BF48" s="4" t="str">
        <f t="shared" si="108"/>
        <v/>
      </c>
      <c r="BG48" s="4" t="str">
        <f t="shared" si="109"/>
        <v/>
      </c>
      <c r="BH48" s="4" t="str">
        <f t="shared" si="109"/>
        <v/>
      </c>
      <c r="BI48" s="4" t="str">
        <f t="shared" si="109"/>
        <v/>
      </c>
      <c r="BJ48" s="4" t="str">
        <f t="shared" si="109"/>
        <v/>
      </c>
      <c r="BK48" s="4" t="str">
        <f t="shared" si="109"/>
        <v/>
      </c>
      <c r="BL48" s="4" t="str">
        <f t="shared" si="110"/>
        <v/>
      </c>
      <c r="BM48" s="4" t="str">
        <f t="shared" si="111"/>
        <v/>
      </c>
      <c r="BN48" s="4" t="str">
        <f t="shared" si="112"/>
        <v/>
      </c>
      <c r="BO48" s="4" t="str">
        <f t="shared" si="113"/>
        <v/>
      </c>
      <c r="BP48" s="4" t="str">
        <f t="shared" si="124"/>
        <v/>
      </c>
      <c r="BQ48" s="4" t="str">
        <f t="shared" si="125"/>
        <v/>
      </c>
      <c r="BR48" s="4" t="str">
        <f t="shared" si="126"/>
        <v/>
      </c>
      <c r="BS48" s="4" t="str">
        <f t="shared" si="114"/>
        <v/>
      </c>
      <c r="BT48" s="4" t="str">
        <f t="shared" si="115"/>
        <v/>
      </c>
      <c r="BU48" s="4"/>
      <c r="BV48" s="4" t="str">
        <f t="shared" si="116"/>
        <v/>
      </c>
      <c r="BW48" s="4" t="str">
        <f t="shared" si="120"/>
        <v/>
      </c>
    </row>
    <row r="49" spans="1:75" ht="17" hidden="1" customHeight="1" x14ac:dyDescent="0.35">
      <c r="A49" t="s">
        <v>116</v>
      </c>
      <c r="B49" s="4"/>
      <c r="C49" s="4"/>
      <c r="D49" s="4"/>
      <c r="E49" s="6">
        <f t="shared" si="118"/>
        <v>0</v>
      </c>
      <c r="F49" s="4"/>
      <c r="G49" s="4"/>
      <c r="H49" s="5"/>
      <c r="I49" s="5"/>
      <c r="J49" s="5"/>
      <c r="K49" s="5"/>
      <c r="L49" s="5"/>
      <c r="M49" s="5"/>
      <c r="N49" s="5"/>
      <c r="O49" s="5"/>
      <c r="P49" s="5"/>
      <c r="Q49" s="5"/>
      <c r="R49" s="5"/>
      <c r="S49" s="5"/>
      <c r="T49" s="5"/>
      <c r="U49" s="5"/>
      <c r="V49" s="5"/>
      <c r="W49" s="5"/>
      <c r="X49" s="5"/>
      <c r="Y49" s="5"/>
      <c r="Z49" s="5"/>
      <c r="AA49" s="5"/>
      <c r="AB49" s="5"/>
      <c r="AC49" s="5"/>
      <c r="AE49" s="4" t="str">
        <f t="shared" si="86"/>
        <v/>
      </c>
      <c r="AF49" s="4" t="str">
        <f t="shared" si="87"/>
        <v/>
      </c>
      <c r="AG49" s="4" t="str">
        <f t="shared" si="88"/>
        <v/>
      </c>
      <c r="AH49" s="4" t="str">
        <f t="shared" si="89"/>
        <v/>
      </c>
      <c r="AI49" s="4" t="str">
        <f t="shared" si="90"/>
        <v/>
      </c>
      <c r="AJ49" s="4" t="str">
        <f t="shared" si="91"/>
        <v/>
      </c>
      <c r="AK49" s="4" t="str">
        <f t="shared" si="92"/>
        <v/>
      </c>
      <c r="AL49" s="4" t="str">
        <f t="shared" si="93"/>
        <v/>
      </c>
      <c r="AM49" s="4" t="str">
        <f t="shared" si="94"/>
        <v/>
      </c>
      <c r="AN49" s="4" t="str">
        <f t="shared" si="95"/>
        <v/>
      </c>
      <c r="AO49" s="4" t="str">
        <f t="shared" si="96"/>
        <v/>
      </c>
      <c r="AP49" s="4" t="str">
        <f t="shared" si="97"/>
        <v/>
      </c>
      <c r="AQ49" s="4" t="str">
        <f t="shared" si="98"/>
        <v/>
      </c>
      <c r="AR49" s="4" t="str">
        <f t="shared" si="99"/>
        <v/>
      </c>
      <c r="AS49" s="4" t="str">
        <f t="shared" si="121"/>
        <v/>
      </c>
      <c r="AT49" s="4" t="str">
        <f t="shared" si="122"/>
        <v/>
      </c>
      <c r="AU49" s="4" t="str">
        <f t="shared" si="123"/>
        <v/>
      </c>
      <c r="AV49" s="4" t="str">
        <f t="shared" si="100"/>
        <v/>
      </c>
      <c r="AW49" s="4" t="str">
        <f t="shared" si="101"/>
        <v/>
      </c>
      <c r="AX49" s="4"/>
      <c r="AY49" s="4" t="str">
        <f t="shared" si="102"/>
        <v/>
      </c>
      <c r="AZ49" s="4" t="str">
        <f t="shared" si="119"/>
        <v/>
      </c>
      <c r="BB49" s="4" t="str">
        <f t="shared" si="104"/>
        <v/>
      </c>
      <c r="BC49" s="4" t="str">
        <f t="shared" si="105"/>
        <v/>
      </c>
      <c r="BD49" s="4" t="str">
        <f t="shared" si="106"/>
        <v/>
      </c>
      <c r="BE49" s="4" t="str">
        <f t="shared" si="107"/>
        <v/>
      </c>
      <c r="BF49" s="4" t="str">
        <f t="shared" si="108"/>
        <v/>
      </c>
      <c r="BG49" s="4" t="str">
        <f t="shared" si="109"/>
        <v/>
      </c>
      <c r="BH49" s="4" t="str">
        <f t="shared" si="109"/>
        <v/>
      </c>
      <c r="BI49" s="4" t="str">
        <f t="shared" si="109"/>
        <v/>
      </c>
      <c r="BJ49" s="4" t="str">
        <f t="shared" si="109"/>
        <v/>
      </c>
      <c r="BK49" s="4" t="str">
        <f t="shared" si="109"/>
        <v/>
      </c>
      <c r="BL49" s="4" t="str">
        <f t="shared" si="110"/>
        <v/>
      </c>
      <c r="BM49" s="4" t="str">
        <f t="shared" si="111"/>
        <v/>
      </c>
      <c r="BN49" s="4" t="str">
        <f t="shared" si="112"/>
        <v/>
      </c>
      <c r="BO49" s="4" t="str">
        <f t="shared" si="113"/>
        <v/>
      </c>
      <c r="BP49" s="4" t="str">
        <f t="shared" si="124"/>
        <v/>
      </c>
      <c r="BQ49" s="4" t="str">
        <f t="shared" si="125"/>
        <v/>
      </c>
      <c r="BR49" s="4" t="str">
        <f t="shared" si="126"/>
        <v/>
      </c>
      <c r="BS49" s="4" t="str">
        <f t="shared" si="114"/>
        <v/>
      </c>
      <c r="BT49" s="4" t="str">
        <f t="shared" si="115"/>
        <v/>
      </c>
      <c r="BU49" s="4"/>
      <c r="BV49" s="4" t="str">
        <f t="shared" si="116"/>
        <v/>
      </c>
      <c r="BW49" s="4" t="str">
        <f t="shared" si="120"/>
        <v/>
      </c>
    </row>
    <row r="50" spans="1:75" ht="17" hidden="1" customHeight="1" x14ac:dyDescent="0.35">
      <c r="A50" t="s">
        <v>107</v>
      </c>
      <c r="B50" s="4"/>
      <c r="C50" s="4"/>
      <c r="D50" s="4"/>
      <c r="E50" s="6">
        <f t="shared" si="118"/>
        <v>0</v>
      </c>
      <c r="F50" s="4"/>
      <c r="G50" s="4"/>
      <c r="H50" s="5"/>
      <c r="I50" s="5"/>
      <c r="J50" s="5"/>
      <c r="K50" s="5"/>
      <c r="L50" s="5"/>
      <c r="M50" s="5"/>
      <c r="N50" s="5"/>
      <c r="O50" s="5"/>
      <c r="P50" s="5"/>
      <c r="Q50" s="5"/>
      <c r="R50" s="5"/>
      <c r="S50" s="5"/>
      <c r="T50" s="5"/>
      <c r="U50" s="5"/>
      <c r="V50" s="5"/>
      <c r="W50" s="5"/>
      <c r="X50" s="5"/>
      <c r="Y50" s="5"/>
      <c r="Z50" s="5"/>
      <c r="AA50" s="5"/>
      <c r="AB50" s="5"/>
      <c r="AC50" s="5"/>
      <c r="AE50" s="4" t="str">
        <f t="shared" si="86"/>
        <v/>
      </c>
      <c r="AF50" s="4" t="str">
        <f t="shared" si="87"/>
        <v/>
      </c>
      <c r="AG50" s="4" t="str">
        <f t="shared" si="88"/>
        <v/>
      </c>
      <c r="AH50" s="4" t="str">
        <f t="shared" si="89"/>
        <v/>
      </c>
      <c r="AI50" s="4" t="str">
        <f t="shared" si="90"/>
        <v/>
      </c>
      <c r="AJ50" s="4" t="str">
        <f t="shared" si="91"/>
        <v/>
      </c>
      <c r="AK50" s="4" t="str">
        <f t="shared" si="92"/>
        <v/>
      </c>
      <c r="AL50" s="4" t="str">
        <f t="shared" si="93"/>
        <v/>
      </c>
      <c r="AM50" s="4" t="str">
        <f t="shared" si="94"/>
        <v/>
      </c>
      <c r="AN50" s="4" t="str">
        <f t="shared" si="95"/>
        <v/>
      </c>
      <c r="AO50" s="4" t="str">
        <f t="shared" si="96"/>
        <v/>
      </c>
      <c r="AP50" s="4" t="str">
        <f t="shared" si="97"/>
        <v/>
      </c>
      <c r="AQ50" s="4" t="str">
        <f t="shared" si="98"/>
        <v/>
      </c>
      <c r="AR50" s="4" t="str">
        <f t="shared" si="99"/>
        <v/>
      </c>
      <c r="AS50" s="4" t="str">
        <f t="shared" si="121"/>
        <v/>
      </c>
      <c r="AT50" s="4" t="str">
        <f t="shared" si="122"/>
        <v/>
      </c>
      <c r="AU50" s="4" t="str">
        <f t="shared" si="123"/>
        <v/>
      </c>
      <c r="AV50" s="4" t="str">
        <f t="shared" si="100"/>
        <v/>
      </c>
      <c r="AW50" s="4" t="str">
        <f t="shared" si="101"/>
        <v/>
      </c>
      <c r="AX50" s="4"/>
      <c r="AY50" s="4" t="str">
        <f t="shared" si="102"/>
        <v/>
      </c>
      <c r="AZ50" s="4" t="str">
        <f t="shared" si="119"/>
        <v/>
      </c>
      <c r="BB50" s="4" t="str">
        <f t="shared" si="104"/>
        <v/>
      </c>
      <c r="BC50" s="4" t="str">
        <f t="shared" si="105"/>
        <v/>
      </c>
      <c r="BD50" s="4" t="str">
        <f t="shared" si="106"/>
        <v/>
      </c>
      <c r="BE50" s="4" t="str">
        <f t="shared" si="107"/>
        <v/>
      </c>
      <c r="BF50" s="4" t="str">
        <f t="shared" si="108"/>
        <v/>
      </c>
      <c r="BG50" s="4" t="str">
        <f t="shared" si="109"/>
        <v/>
      </c>
      <c r="BH50" s="4" t="str">
        <f t="shared" si="109"/>
        <v/>
      </c>
      <c r="BI50" s="4" t="str">
        <f t="shared" si="109"/>
        <v/>
      </c>
      <c r="BJ50" s="4" t="str">
        <f t="shared" si="109"/>
        <v/>
      </c>
      <c r="BK50" s="4" t="str">
        <f t="shared" si="109"/>
        <v/>
      </c>
      <c r="BL50" s="4" t="str">
        <f t="shared" si="110"/>
        <v/>
      </c>
      <c r="BM50" s="4" t="str">
        <f t="shared" si="111"/>
        <v/>
      </c>
      <c r="BN50" s="4" t="str">
        <f t="shared" si="112"/>
        <v/>
      </c>
      <c r="BO50" s="4" t="str">
        <f t="shared" si="113"/>
        <v/>
      </c>
      <c r="BP50" s="4" t="str">
        <f t="shared" si="124"/>
        <v/>
      </c>
      <c r="BQ50" s="4" t="str">
        <f t="shared" si="125"/>
        <v/>
      </c>
      <c r="BR50" s="4" t="str">
        <f t="shared" si="126"/>
        <v/>
      </c>
      <c r="BS50" s="4" t="str">
        <f t="shared" si="114"/>
        <v/>
      </c>
      <c r="BT50" s="4" t="str">
        <f t="shared" si="115"/>
        <v/>
      </c>
      <c r="BU50" s="4"/>
      <c r="BV50" s="4" t="str">
        <f t="shared" si="116"/>
        <v/>
      </c>
      <c r="BW50" s="4" t="str">
        <f t="shared" si="120"/>
        <v/>
      </c>
    </row>
    <row r="51" spans="1:75" ht="17" hidden="1" customHeight="1" x14ac:dyDescent="0.35">
      <c r="A51" t="s">
        <v>116</v>
      </c>
      <c r="B51" s="4"/>
      <c r="C51" s="4"/>
      <c r="D51" s="4"/>
      <c r="E51" s="6">
        <f t="shared" si="118"/>
        <v>0</v>
      </c>
      <c r="F51" s="4"/>
      <c r="G51" s="4"/>
      <c r="H51" s="5"/>
      <c r="I51" s="5"/>
      <c r="J51" s="5"/>
      <c r="K51" s="5"/>
      <c r="L51" s="5"/>
      <c r="M51" s="5"/>
      <c r="N51" s="5"/>
      <c r="O51" s="5"/>
      <c r="P51" s="5"/>
      <c r="Q51" s="5"/>
      <c r="R51" s="5"/>
      <c r="S51" s="5"/>
      <c r="T51" s="5"/>
      <c r="U51" s="5"/>
      <c r="V51" s="5"/>
      <c r="W51" s="5"/>
      <c r="X51" s="5"/>
      <c r="Y51" s="5"/>
      <c r="Z51" s="5"/>
      <c r="AA51" s="5"/>
      <c r="AB51" s="5"/>
      <c r="AC51" s="5"/>
      <c r="AE51" s="4" t="str">
        <f t="shared" si="86"/>
        <v/>
      </c>
      <c r="AF51" s="4" t="str">
        <f t="shared" si="87"/>
        <v/>
      </c>
      <c r="AG51" s="4" t="str">
        <f t="shared" si="88"/>
        <v/>
      </c>
      <c r="AH51" s="4" t="str">
        <f t="shared" si="89"/>
        <v/>
      </c>
      <c r="AI51" s="4" t="str">
        <f t="shared" si="90"/>
        <v/>
      </c>
      <c r="AJ51" s="4" t="str">
        <f t="shared" si="91"/>
        <v/>
      </c>
      <c r="AK51" s="4" t="str">
        <f t="shared" si="92"/>
        <v/>
      </c>
      <c r="AL51" s="4" t="str">
        <f t="shared" si="93"/>
        <v/>
      </c>
      <c r="AM51" s="4" t="str">
        <f t="shared" si="94"/>
        <v/>
      </c>
      <c r="AN51" s="4" t="str">
        <f t="shared" si="95"/>
        <v/>
      </c>
      <c r="AO51" s="4" t="str">
        <f t="shared" si="96"/>
        <v/>
      </c>
      <c r="AP51" s="4" t="str">
        <f t="shared" si="97"/>
        <v/>
      </c>
      <c r="AQ51" s="4" t="str">
        <f t="shared" si="98"/>
        <v/>
      </c>
      <c r="AR51" s="4" t="str">
        <f t="shared" si="99"/>
        <v/>
      </c>
      <c r="AS51" s="4" t="str">
        <f t="shared" si="121"/>
        <v/>
      </c>
      <c r="AT51" s="4" t="str">
        <f t="shared" si="122"/>
        <v/>
      </c>
      <c r="AU51" s="4" t="str">
        <f t="shared" si="123"/>
        <v/>
      </c>
      <c r="AV51" s="4" t="str">
        <f t="shared" si="100"/>
        <v/>
      </c>
      <c r="AW51" s="4" t="str">
        <f t="shared" si="101"/>
        <v/>
      </c>
      <c r="AX51" s="4"/>
      <c r="AY51" s="4" t="str">
        <f t="shared" si="102"/>
        <v/>
      </c>
      <c r="AZ51" s="4" t="str">
        <f t="shared" si="119"/>
        <v/>
      </c>
      <c r="BB51" s="4" t="str">
        <f t="shared" si="104"/>
        <v/>
      </c>
      <c r="BC51" s="4" t="str">
        <f t="shared" si="105"/>
        <v/>
      </c>
      <c r="BD51" s="4" t="str">
        <f t="shared" si="106"/>
        <v/>
      </c>
      <c r="BE51" s="4" t="str">
        <f t="shared" si="107"/>
        <v/>
      </c>
      <c r="BF51" s="4" t="str">
        <f t="shared" si="108"/>
        <v/>
      </c>
      <c r="BG51" s="4" t="str">
        <f t="shared" si="109"/>
        <v/>
      </c>
      <c r="BH51" s="4" t="str">
        <f t="shared" si="109"/>
        <v/>
      </c>
      <c r="BI51" s="4" t="str">
        <f t="shared" si="109"/>
        <v/>
      </c>
      <c r="BJ51" s="4" t="str">
        <f t="shared" si="109"/>
        <v/>
      </c>
      <c r="BK51" s="4" t="str">
        <f t="shared" si="109"/>
        <v/>
      </c>
      <c r="BL51" s="4" t="str">
        <f t="shared" si="110"/>
        <v/>
      </c>
      <c r="BM51" s="4" t="str">
        <f t="shared" si="111"/>
        <v/>
      </c>
      <c r="BN51" s="4" t="str">
        <f t="shared" si="112"/>
        <v/>
      </c>
      <c r="BO51" s="4" t="str">
        <f t="shared" si="113"/>
        <v/>
      </c>
      <c r="BP51" s="4" t="str">
        <f t="shared" si="124"/>
        <v/>
      </c>
      <c r="BQ51" s="4" t="str">
        <f t="shared" si="125"/>
        <v/>
      </c>
      <c r="BR51" s="4" t="str">
        <f t="shared" si="126"/>
        <v/>
      </c>
      <c r="BS51" s="4" t="str">
        <f t="shared" si="114"/>
        <v/>
      </c>
      <c r="BT51" s="4" t="str">
        <f t="shared" si="115"/>
        <v/>
      </c>
      <c r="BU51" s="4"/>
      <c r="BV51" s="4" t="str">
        <f t="shared" si="116"/>
        <v/>
      </c>
      <c r="BW51" s="4" t="str">
        <f t="shared" si="120"/>
        <v/>
      </c>
    </row>
    <row r="52" spans="1:75" ht="17" hidden="1" customHeight="1" x14ac:dyDescent="0.35">
      <c r="A52" t="s">
        <v>107</v>
      </c>
      <c r="B52" s="4"/>
      <c r="C52" s="4"/>
      <c r="D52" s="4"/>
      <c r="E52" s="6">
        <f t="shared" si="118"/>
        <v>0</v>
      </c>
      <c r="F52" s="4"/>
      <c r="G52" s="4"/>
      <c r="H52" s="5"/>
      <c r="I52" s="5"/>
      <c r="J52" s="5"/>
      <c r="K52" s="5"/>
      <c r="L52" s="5"/>
      <c r="M52" s="5"/>
      <c r="N52" s="5"/>
      <c r="O52" s="5"/>
      <c r="P52" s="5"/>
      <c r="Q52" s="5"/>
      <c r="R52" s="5"/>
      <c r="S52" s="5"/>
      <c r="T52" s="5"/>
      <c r="U52" s="5"/>
      <c r="V52" s="5"/>
      <c r="W52" s="5"/>
      <c r="X52" s="5"/>
      <c r="Y52" s="5"/>
      <c r="Z52" s="5"/>
      <c r="AA52" s="5"/>
      <c r="AB52" s="5"/>
      <c r="AC52" s="5"/>
      <c r="AE52" s="4" t="str">
        <f t="shared" si="86"/>
        <v/>
      </c>
      <c r="AF52" s="4" t="str">
        <f t="shared" si="87"/>
        <v/>
      </c>
      <c r="AG52" s="4" t="str">
        <f t="shared" si="88"/>
        <v/>
      </c>
      <c r="AH52" s="4" t="str">
        <f t="shared" si="89"/>
        <v/>
      </c>
      <c r="AI52" s="4" t="str">
        <f t="shared" si="90"/>
        <v/>
      </c>
      <c r="AJ52" s="4" t="str">
        <f t="shared" si="91"/>
        <v/>
      </c>
      <c r="AK52" s="4" t="str">
        <f t="shared" si="92"/>
        <v/>
      </c>
      <c r="AL52" s="4" t="str">
        <f t="shared" si="93"/>
        <v/>
      </c>
      <c r="AM52" s="4" t="str">
        <f t="shared" si="94"/>
        <v/>
      </c>
      <c r="AN52" s="4" t="str">
        <f t="shared" si="95"/>
        <v/>
      </c>
      <c r="AO52" s="4" t="str">
        <f t="shared" si="96"/>
        <v/>
      </c>
      <c r="AP52" s="4" t="str">
        <f t="shared" si="97"/>
        <v/>
      </c>
      <c r="AQ52" s="4" t="str">
        <f t="shared" si="98"/>
        <v/>
      </c>
      <c r="AR52" s="4" t="str">
        <f t="shared" si="99"/>
        <v/>
      </c>
      <c r="AS52" s="4" t="str">
        <f t="shared" si="121"/>
        <v/>
      </c>
      <c r="AT52" s="4" t="str">
        <f t="shared" si="122"/>
        <v/>
      </c>
      <c r="AU52" s="4" t="str">
        <f t="shared" si="123"/>
        <v/>
      </c>
      <c r="AV52" s="4" t="str">
        <f t="shared" si="100"/>
        <v/>
      </c>
      <c r="AW52" s="4" t="str">
        <f t="shared" si="101"/>
        <v/>
      </c>
      <c r="AX52" s="4"/>
      <c r="AY52" s="4" t="str">
        <f t="shared" si="102"/>
        <v/>
      </c>
      <c r="AZ52" s="4" t="str">
        <f t="shared" si="119"/>
        <v/>
      </c>
      <c r="BB52" s="4" t="str">
        <f t="shared" si="104"/>
        <v/>
      </c>
      <c r="BC52" s="4" t="str">
        <f t="shared" si="105"/>
        <v/>
      </c>
      <c r="BD52" s="4" t="str">
        <f t="shared" si="106"/>
        <v/>
      </c>
      <c r="BE52" s="4" t="str">
        <f t="shared" si="107"/>
        <v/>
      </c>
      <c r="BF52" s="4" t="str">
        <f t="shared" si="108"/>
        <v/>
      </c>
      <c r="BG52" s="4" t="str">
        <f t="shared" ref="BG52:BK53" si="127">IF(M52=0,"","*")</f>
        <v/>
      </c>
      <c r="BH52" s="4" t="str">
        <f t="shared" si="127"/>
        <v/>
      </c>
      <c r="BI52" s="4" t="str">
        <f t="shared" si="127"/>
        <v/>
      </c>
      <c r="BJ52" s="4" t="str">
        <f t="shared" si="127"/>
        <v/>
      </c>
      <c r="BK52" s="4" t="str">
        <f t="shared" si="127"/>
        <v/>
      </c>
      <c r="BL52" s="4" t="str">
        <f t="shared" si="110"/>
        <v/>
      </c>
      <c r="BM52" s="4" t="str">
        <f t="shared" si="111"/>
        <v/>
      </c>
      <c r="BN52" s="4" t="str">
        <f t="shared" si="112"/>
        <v/>
      </c>
      <c r="BO52" s="4" t="str">
        <f t="shared" si="113"/>
        <v/>
      </c>
      <c r="BP52" s="4" t="str">
        <f t="shared" si="124"/>
        <v/>
      </c>
      <c r="BQ52" s="4" t="str">
        <f t="shared" si="125"/>
        <v/>
      </c>
      <c r="BR52" s="4" t="str">
        <f t="shared" si="126"/>
        <v/>
      </c>
      <c r="BS52" s="4" t="str">
        <f t="shared" si="114"/>
        <v/>
      </c>
      <c r="BT52" s="4" t="str">
        <f t="shared" si="115"/>
        <v/>
      </c>
      <c r="BU52" s="4"/>
      <c r="BV52" s="4" t="str">
        <f t="shared" si="116"/>
        <v/>
      </c>
      <c r="BW52" s="4" t="str">
        <f t="shared" si="120"/>
        <v/>
      </c>
    </row>
    <row r="53" spans="1:75" ht="17" hidden="1" customHeight="1" x14ac:dyDescent="0.35">
      <c r="A53" t="s">
        <v>116</v>
      </c>
      <c r="B53" s="4"/>
      <c r="C53" s="4"/>
      <c r="D53" s="4"/>
      <c r="E53" s="6">
        <f t="shared" si="118"/>
        <v>0</v>
      </c>
      <c r="F53" s="4"/>
      <c r="G53" s="4"/>
      <c r="H53" s="5"/>
      <c r="I53" s="5"/>
      <c r="J53" s="5"/>
      <c r="K53" s="5"/>
      <c r="L53" s="5"/>
      <c r="M53" s="5"/>
      <c r="N53" s="5"/>
      <c r="O53" s="5"/>
      <c r="P53" s="5"/>
      <c r="Q53" s="5"/>
      <c r="R53" s="5"/>
      <c r="S53" s="5"/>
      <c r="T53" s="5"/>
      <c r="U53" s="5"/>
      <c r="V53" s="5"/>
      <c r="W53" s="5"/>
      <c r="X53" s="5"/>
      <c r="Y53" s="5"/>
      <c r="Z53" s="5"/>
      <c r="AA53" s="5"/>
      <c r="AB53" s="5"/>
      <c r="AC53" s="5"/>
      <c r="AE53" s="4" t="str">
        <f t="shared" si="86"/>
        <v/>
      </c>
      <c r="AF53" s="4" t="str">
        <f t="shared" si="87"/>
        <v/>
      </c>
      <c r="AG53" s="4" t="str">
        <f t="shared" si="88"/>
        <v/>
      </c>
      <c r="AH53" s="4" t="str">
        <f t="shared" si="89"/>
        <v/>
      </c>
      <c r="AI53" s="4" t="str">
        <f t="shared" si="90"/>
        <v/>
      </c>
      <c r="AJ53" s="4" t="str">
        <f t="shared" si="91"/>
        <v/>
      </c>
      <c r="AK53" s="4" t="str">
        <f t="shared" si="92"/>
        <v/>
      </c>
      <c r="AL53" s="4" t="str">
        <f t="shared" si="93"/>
        <v/>
      </c>
      <c r="AM53" s="4" t="str">
        <f t="shared" si="94"/>
        <v/>
      </c>
      <c r="AN53" s="4" t="str">
        <f t="shared" si="95"/>
        <v/>
      </c>
      <c r="AO53" s="4" t="str">
        <f t="shared" si="96"/>
        <v/>
      </c>
      <c r="AP53" s="4" t="str">
        <f t="shared" si="97"/>
        <v/>
      </c>
      <c r="AQ53" s="4" t="str">
        <f t="shared" si="98"/>
        <v/>
      </c>
      <c r="AR53" s="4" t="str">
        <f t="shared" si="99"/>
        <v/>
      </c>
      <c r="AS53" s="4" t="str">
        <f t="shared" si="121"/>
        <v/>
      </c>
      <c r="AT53" s="4" t="str">
        <f t="shared" si="122"/>
        <v/>
      </c>
      <c r="AU53" s="4" t="str">
        <f t="shared" si="123"/>
        <v/>
      </c>
      <c r="AV53" s="4" t="str">
        <f t="shared" si="100"/>
        <v/>
      </c>
      <c r="AW53" s="4" t="str">
        <f t="shared" si="101"/>
        <v/>
      </c>
      <c r="AX53" s="4"/>
      <c r="AY53" s="4" t="str">
        <f t="shared" si="102"/>
        <v/>
      </c>
      <c r="AZ53" s="4" t="str">
        <f t="shared" si="119"/>
        <v/>
      </c>
      <c r="BB53" s="4" t="str">
        <f t="shared" si="104"/>
        <v/>
      </c>
      <c r="BC53" s="4" t="str">
        <f t="shared" si="105"/>
        <v/>
      </c>
      <c r="BD53" s="4" t="str">
        <f t="shared" si="106"/>
        <v/>
      </c>
      <c r="BE53" s="4" t="str">
        <f t="shared" si="107"/>
        <v/>
      </c>
      <c r="BF53" s="4" t="str">
        <f t="shared" si="108"/>
        <v/>
      </c>
      <c r="BG53" s="4" t="str">
        <f t="shared" si="127"/>
        <v/>
      </c>
      <c r="BH53" s="4" t="str">
        <f t="shared" si="127"/>
        <v/>
      </c>
      <c r="BI53" s="4" t="str">
        <f t="shared" si="127"/>
        <v/>
      </c>
      <c r="BJ53" s="4" t="str">
        <f t="shared" si="127"/>
        <v/>
      </c>
      <c r="BK53" s="4" t="str">
        <f t="shared" si="127"/>
        <v/>
      </c>
      <c r="BL53" s="4" t="str">
        <f t="shared" si="110"/>
        <v/>
      </c>
      <c r="BM53" s="4" t="str">
        <f t="shared" si="111"/>
        <v/>
      </c>
      <c r="BN53" s="4" t="str">
        <f t="shared" si="112"/>
        <v/>
      </c>
      <c r="BO53" s="4" t="str">
        <f t="shared" si="113"/>
        <v/>
      </c>
      <c r="BP53" s="4" t="str">
        <f t="shared" si="124"/>
        <v/>
      </c>
      <c r="BQ53" s="4" t="str">
        <f t="shared" si="125"/>
        <v/>
      </c>
      <c r="BR53" s="4" t="str">
        <f t="shared" si="126"/>
        <v/>
      </c>
      <c r="BS53" s="4" t="str">
        <f t="shared" si="114"/>
        <v/>
      </c>
      <c r="BT53" s="4" t="str">
        <f t="shared" si="115"/>
        <v/>
      </c>
      <c r="BU53" s="4"/>
      <c r="BV53" s="4" t="str">
        <f t="shared" si="116"/>
        <v/>
      </c>
      <c r="BW53" s="4" t="str">
        <f t="shared" si="120"/>
        <v/>
      </c>
    </row>
    <row r="54" spans="1:75" x14ac:dyDescent="0.35">
      <c r="B54" s="101" t="s">
        <v>143</v>
      </c>
      <c r="C54" s="102"/>
      <c r="D54" s="102"/>
      <c r="E54" s="102"/>
      <c r="F54" s="102"/>
      <c r="G54" s="102"/>
      <c r="S54" s="19"/>
      <c r="T54" s="19"/>
      <c r="U54" s="19"/>
      <c r="V54" s="19"/>
      <c r="X54" s="19"/>
      <c r="Y54" s="10"/>
      <c r="Z54" s="19"/>
    </row>
    <row r="55" spans="1:75" ht="17" customHeight="1" x14ac:dyDescent="0.35">
      <c r="A55" t="s">
        <v>144</v>
      </c>
      <c r="B55" s="4" t="s">
        <v>1375</v>
      </c>
      <c r="C55" s="4"/>
      <c r="D55" s="4"/>
      <c r="E55" s="6">
        <f t="shared" ref="E55:E60" si="128">_xlfn.XLOOKUP($C$2,$R$9:$AC$9,R55:AC55)</f>
        <v>42757</v>
      </c>
      <c r="F55" s="4"/>
      <c r="G55" s="4"/>
      <c r="H55" s="5"/>
      <c r="I55" s="5"/>
      <c r="J55" s="5"/>
      <c r="K55" s="5"/>
      <c r="L55" s="5"/>
      <c r="M55" s="5"/>
      <c r="N55" s="5"/>
      <c r="O55" s="5"/>
      <c r="P55" s="5"/>
      <c r="Q55" s="5"/>
      <c r="R55" s="5"/>
      <c r="S55" s="5"/>
      <c r="T55" s="5"/>
      <c r="U55" s="5"/>
      <c r="V55" s="5"/>
      <c r="W55" s="5"/>
      <c r="X55" s="5"/>
      <c r="Y55" s="5"/>
      <c r="Z55" s="5"/>
      <c r="AA55" s="5">
        <v>42757</v>
      </c>
      <c r="AB55" s="5"/>
      <c r="AC55" s="5"/>
      <c r="AE55" s="4" t="str">
        <f t="shared" ref="AE55:AN60" si="129">IF(H55=0,"","*")</f>
        <v/>
      </c>
      <c r="AF55" s="4" t="str">
        <f t="shared" si="129"/>
        <v/>
      </c>
      <c r="AG55" s="4" t="str">
        <f t="shared" si="129"/>
        <v/>
      </c>
      <c r="AH55" s="4" t="str">
        <f t="shared" si="129"/>
        <v/>
      </c>
      <c r="AI55" s="4" t="str">
        <f t="shared" si="129"/>
        <v/>
      </c>
      <c r="AJ55" s="4" t="str">
        <f t="shared" si="129"/>
        <v/>
      </c>
      <c r="AK55" s="4" t="str">
        <f t="shared" si="129"/>
        <v/>
      </c>
      <c r="AL55" s="4" t="str">
        <f t="shared" si="129"/>
        <v/>
      </c>
      <c r="AM55" s="4" t="str">
        <f t="shared" si="129"/>
        <v/>
      </c>
      <c r="AN55" s="4" t="str">
        <f t="shared" si="129"/>
        <v/>
      </c>
      <c r="AO55" s="4" t="str">
        <f t="shared" ref="AO55:AW60" si="130">IF(R55=0,"","*")</f>
        <v/>
      </c>
      <c r="AP55" s="4" t="str">
        <f t="shared" si="130"/>
        <v/>
      </c>
      <c r="AQ55" s="4" t="str">
        <f t="shared" si="130"/>
        <v/>
      </c>
      <c r="AR55" s="4" t="str">
        <f t="shared" si="130"/>
        <v/>
      </c>
      <c r="AS55" s="4" t="str">
        <f t="shared" si="130"/>
        <v/>
      </c>
      <c r="AT55" s="4" t="str">
        <f t="shared" si="130"/>
        <v/>
      </c>
      <c r="AU55" s="4" t="str">
        <f t="shared" si="130"/>
        <v/>
      </c>
      <c r="AV55" s="4" t="str">
        <f t="shared" si="130"/>
        <v/>
      </c>
      <c r="AW55" s="4" t="str">
        <f t="shared" si="130"/>
        <v/>
      </c>
      <c r="AX55" s="4"/>
      <c r="AY55" s="4" t="str">
        <f t="shared" ref="AY55:AY60" si="131">IF(AB55=0,"","*")</f>
        <v/>
      </c>
      <c r="AZ55" s="4" t="str">
        <f t="shared" ref="AZ55:AZ60" si="132">IF(AC55=0,"","*")</f>
        <v/>
      </c>
      <c r="BB55" s="4" t="str">
        <f t="shared" ref="BB55:BB64" si="133">IF(H55=0,"","*")</f>
        <v/>
      </c>
      <c r="BC55" s="4" t="str">
        <f t="shared" ref="BC55:BC64" si="134">IF(I55=0,"","*")</f>
        <v/>
      </c>
      <c r="BD55" s="4" t="str">
        <f t="shared" ref="BD55:BD64" si="135">IF(J55=0,"","*")</f>
        <v/>
      </c>
      <c r="BE55" s="4" t="str">
        <f t="shared" ref="BE55:BE64" si="136">IF(K55=0,"","*")</f>
        <v/>
      </c>
      <c r="BF55" s="4" t="str">
        <f t="shared" ref="BF55:BF64" si="137">IF(L55=0,"","*")</f>
        <v/>
      </c>
      <c r="BG55" s="4" t="str">
        <f t="shared" ref="BG55:BK55" si="138">IF(M55=0,"","*")</f>
        <v/>
      </c>
      <c r="BH55" s="4" t="str">
        <f t="shared" si="138"/>
        <v/>
      </c>
      <c r="BI55" s="4" t="str">
        <f t="shared" si="138"/>
        <v/>
      </c>
      <c r="BJ55" s="4" t="str">
        <f t="shared" si="138"/>
        <v/>
      </c>
      <c r="BK55" s="4" t="str">
        <f t="shared" si="138"/>
        <v/>
      </c>
      <c r="BL55" s="4" t="str">
        <f t="shared" ref="BL55:BL64" si="139">IF(R55=0,"","*")</f>
        <v/>
      </c>
      <c r="BM55" s="4" t="str">
        <f t="shared" ref="BM55:BM64" si="140">IF(S55=0,"","*")</f>
        <v/>
      </c>
      <c r="BN55" s="4" t="str">
        <f t="shared" ref="BN55:BN64" si="141">IF(T55=0,"","*")</f>
        <v/>
      </c>
      <c r="BO55" s="4" t="str">
        <f t="shared" ref="BO55:BO64" si="142">IF(U55=0,"","*")</f>
        <v/>
      </c>
      <c r="BP55" s="4" t="str">
        <f t="shared" ref="BP55:BP64" si="143">IF(V55=0,"","*")</f>
        <v/>
      </c>
      <c r="BQ55" s="4" t="str">
        <f t="shared" ref="BQ55:BQ64" si="144">IF(W55=0,"","*")</f>
        <v/>
      </c>
      <c r="BR55" s="4" t="str">
        <f t="shared" ref="BR55:BR64" si="145">IF(X55=0,"","*")</f>
        <v/>
      </c>
      <c r="BS55" s="4" t="str">
        <f t="shared" ref="BS55:BS64" si="146">IF(Y55=0,"","*")</f>
        <v/>
      </c>
      <c r="BT55" s="4" t="str">
        <f t="shared" ref="BT55:BT64" si="147">IF(Z55=0,"","*")</f>
        <v/>
      </c>
      <c r="BU55" s="4"/>
      <c r="BV55" s="4" t="str">
        <f t="shared" ref="BV55:BV60" si="148">IF(AB55=0,"","*")</f>
        <v/>
      </c>
      <c r="BW55" s="4" t="str">
        <f t="shared" ref="BW55:BW60" si="149">IF(AC55=0,"","*")</f>
        <v/>
      </c>
    </row>
    <row r="56" spans="1:75" ht="17" hidden="1" customHeight="1" x14ac:dyDescent="0.35">
      <c r="A56" t="s">
        <v>146</v>
      </c>
      <c r="B56" s="4"/>
      <c r="C56" s="4"/>
      <c r="D56" s="4"/>
      <c r="E56" s="6">
        <f t="shared" si="128"/>
        <v>0</v>
      </c>
      <c r="F56" s="4"/>
      <c r="G56" s="4"/>
      <c r="H56" s="5"/>
      <c r="I56" s="5"/>
      <c r="J56" s="5"/>
      <c r="K56" s="5"/>
      <c r="L56" s="5"/>
      <c r="M56" s="5"/>
      <c r="N56" s="5"/>
      <c r="O56" s="5"/>
      <c r="P56" s="5"/>
      <c r="Q56" s="5"/>
      <c r="R56" s="5"/>
      <c r="S56" s="5"/>
      <c r="T56" s="5"/>
      <c r="U56" s="5"/>
      <c r="V56" s="5"/>
      <c r="W56" s="5"/>
      <c r="X56" s="5"/>
      <c r="Y56" s="5"/>
      <c r="Z56" s="5"/>
      <c r="AA56" s="5"/>
      <c r="AB56" s="5"/>
      <c r="AC56" s="5"/>
      <c r="AE56" s="4" t="str">
        <f t="shared" si="129"/>
        <v/>
      </c>
      <c r="AF56" s="4" t="str">
        <f t="shared" si="129"/>
        <v/>
      </c>
      <c r="AG56" s="4" t="str">
        <f t="shared" si="129"/>
        <v/>
      </c>
      <c r="AH56" s="4" t="str">
        <f t="shared" si="129"/>
        <v/>
      </c>
      <c r="AI56" s="4" t="str">
        <f t="shared" si="129"/>
        <v/>
      </c>
      <c r="AJ56" s="4" t="str">
        <f t="shared" si="129"/>
        <v/>
      </c>
      <c r="AK56" s="4" t="str">
        <f t="shared" si="129"/>
        <v/>
      </c>
      <c r="AL56" s="4" t="str">
        <f t="shared" si="129"/>
        <v/>
      </c>
      <c r="AM56" s="4" t="str">
        <f t="shared" si="129"/>
        <v/>
      </c>
      <c r="AN56" s="4" t="str">
        <f t="shared" si="129"/>
        <v/>
      </c>
      <c r="AO56" s="4" t="str">
        <f t="shared" si="130"/>
        <v/>
      </c>
      <c r="AP56" s="4" t="str">
        <f t="shared" si="130"/>
        <v/>
      </c>
      <c r="AQ56" s="4" t="str">
        <f t="shared" si="130"/>
        <v/>
      </c>
      <c r="AR56" s="4" t="str">
        <f t="shared" si="130"/>
        <v/>
      </c>
      <c r="AS56" s="4" t="str">
        <f t="shared" si="130"/>
        <v/>
      </c>
      <c r="AT56" s="4" t="str">
        <f t="shared" si="130"/>
        <v/>
      </c>
      <c r="AU56" s="4" t="str">
        <f t="shared" si="130"/>
        <v/>
      </c>
      <c r="AV56" s="4" t="str">
        <f t="shared" si="130"/>
        <v/>
      </c>
      <c r="AW56" s="4" t="str">
        <f t="shared" si="130"/>
        <v/>
      </c>
      <c r="AX56" s="4"/>
      <c r="AY56" s="4" t="str">
        <f t="shared" si="131"/>
        <v/>
      </c>
      <c r="AZ56" s="4" t="str">
        <f t="shared" si="132"/>
        <v/>
      </c>
      <c r="BB56" s="4" t="str">
        <f t="shared" si="133"/>
        <v/>
      </c>
      <c r="BC56" s="4" t="str">
        <f t="shared" si="134"/>
        <v/>
      </c>
      <c r="BD56" s="4" t="str">
        <f t="shared" si="135"/>
        <v/>
      </c>
      <c r="BE56" s="4" t="str">
        <f t="shared" si="136"/>
        <v/>
      </c>
      <c r="BF56" s="4" t="str">
        <f t="shared" si="137"/>
        <v/>
      </c>
      <c r="BG56" s="4" t="str">
        <f t="shared" ref="BG56:BG64" si="150">IF(M56=0,"","*")</f>
        <v/>
      </c>
      <c r="BH56" s="4" t="str">
        <f t="shared" ref="BH56:BH64" si="151">IF(N56=0,"","*")</f>
        <v/>
      </c>
      <c r="BI56" s="4" t="str">
        <f t="shared" ref="BI56:BI64" si="152">IF(O56=0,"","*")</f>
        <v/>
      </c>
      <c r="BJ56" s="4" t="str">
        <f t="shared" ref="BJ56:BJ64" si="153">IF(P56=0,"","*")</f>
        <v/>
      </c>
      <c r="BK56" s="4" t="str">
        <f t="shared" ref="BK56:BK64" si="154">IF(Q56=0,"","*")</f>
        <v/>
      </c>
      <c r="BL56" s="4" t="str">
        <f t="shared" si="139"/>
        <v/>
      </c>
      <c r="BM56" s="4" t="str">
        <f t="shared" si="140"/>
        <v/>
      </c>
      <c r="BN56" s="4" t="str">
        <f t="shared" si="141"/>
        <v/>
      </c>
      <c r="BO56" s="4" t="str">
        <f t="shared" si="142"/>
        <v/>
      </c>
      <c r="BP56" s="4" t="str">
        <f t="shared" si="143"/>
        <v/>
      </c>
      <c r="BQ56" s="4" t="str">
        <f t="shared" si="144"/>
        <v/>
      </c>
      <c r="BR56" s="4" t="str">
        <f t="shared" si="145"/>
        <v/>
      </c>
      <c r="BS56" s="4" t="str">
        <f t="shared" si="146"/>
        <v/>
      </c>
      <c r="BT56" s="4" t="str">
        <f t="shared" si="147"/>
        <v/>
      </c>
      <c r="BU56" s="4"/>
      <c r="BV56" s="4" t="str">
        <f t="shared" si="148"/>
        <v/>
      </c>
      <c r="BW56" s="4" t="str">
        <f t="shared" si="149"/>
        <v/>
      </c>
    </row>
    <row r="57" spans="1:75" ht="17" hidden="1" customHeight="1" x14ac:dyDescent="0.35">
      <c r="A57" t="s">
        <v>148</v>
      </c>
      <c r="B57" s="4"/>
      <c r="C57" s="4"/>
      <c r="D57" s="4"/>
      <c r="E57" s="6">
        <f t="shared" si="128"/>
        <v>0</v>
      </c>
      <c r="F57" s="4"/>
      <c r="G57" s="4"/>
      <c r="H57" s="5"/>
      <c r="I57" s="5"/>
      <c r="J57" s="5"/>
      <c r="K57" s="5"/>
      <c r="L57" s="5"/>
      <c r="M57" s="5"/>
      <c r="N57" s="5"/>
      <c r="O57" s="5"/>
      <c r="P57" s="5"/>
      <c r="Q57" s="5"/>
      <c r="R57" s="5"/>
      <c r="S57" s="5"/>
      <c r="T57" s="5"/>
      <c r="U57" s="5"/>
      <c r="V57" s="5"/>
      <c r="W57" s="5"/>
      <c r="X57" s="5"/>
      <c r="Y57" s="5"/>
      <c r="Z57" s="5"/>
      <c r="AA57" s="5"/>
      <c r="AB57" s="5"/>
      <c r="AC57" s="5"/>
      <c r="AE57" s="4" t="str">
        <f t="shared" si="129"/>
        <v/>
      </c>
      <c r="AF57" s="4" t="str">
        <f t="shared" si="129"/>
        <v/>
      </c>
      <c r="AG57" s="4" t="str">
        <f t="shared" si="129"/>
        <v/>
      </c>
      <c r="AH57" s="4" t="str">
        <f t="shared" si="129"/>
        <v/>
      </c>
      <c r="AI57" s="4" t="str">
        <f t="shared" si="129"/>
        <v/>
      </c>
      <c r="AJ57" s="4" t="str">
        <f t="shared" si="129"/>
        <v/>
      </c>
      <c r="AK57" s="4" t="str">
        <f t="shared" si="129"/>
        <v/>
      </c>
      <c r="AL57" s="4" t="str">
        <f t="shared" si="129"/>
        <v/>
      </c>
      <c r="AM57" s="4" t="str">
        <f t="shared" si="129"/>
        <v/>
      </c>
      <c r="AN57" s="4" t="str">
        <f t="shared" si="129"/>
        <v/>
      </c>
      <c r="AO57" s="4" t="str">
        <f t="shared" si="130"/>
        <v/>
      </c>
      <c r="AP57" s="4" t="str">
        <f t="shared" si="130"/>
        <v/>
      </c>
      <c r="AQ57" s="4" t="str">
        <f t="shared" si="130"/>
        <v/>
      </c>
      <c r="AR57" s="4" t="str">
        <f t="shared" si="130"/>
        <v/>
      </c>
      <c r="AS57" s="4" t="str">
        <f t="shared" si="130"/>
        <v/>
      </c>
      <c r="AT57" s="4" t="str">
        <f t="shared" si="130"/>
        <v/>
      </c>
      <c r="AU57" s="4" t="str">
        <f t="shared" si="130"/>
        <v/>
      </c>
      <c r="AV57" s="4" t="str">
        <f t="shared" si="130"/>
        <v/>
      </c>
      <c r="AW57" s="4" t="str">
        <f t="shared" si="130"/>
        <v/>
      </c>
      <c r="AX57" s="4"/>
      <c r="AY57" s="4" t="str">
        <f t="shared" si="131"/>
        <v/>
      </c>
      <c r="AZ57" s="4" t="str">
        <f t="shared" si="132"/>
        <v/>
      </c>
      <c r="BB57" s="4" t="str">
        <f t="shared" si="133"/>
        <v/>
      </c>
      <c r="BC57" s="4" t="str">
        <f t="shared" si="134"/>
        <v/>
      </c>
      <c r="BD57" s="4" t="str">
        <f t="shared" si="135"/>
        <v/>
      </c>
      <c r="BE57" s="4" t="str">
        <f t="shared" si="136"/>
        <v/>
      </c>
      <c r="BF57" s="4" t="str">
        <f t="shared" si="137"/>
        <v/>
      </c>
      <c r="BG57" s="4" t="str">
        <f t="shared" si="150"/>
        <v/>
      </c>
      <c r="BH57" s="4" t="str">
        <f t="shared" si="151"/>
        <v/>
      </c>
      <c r="BI57" s="4" t="str">
        <f t="shared" si="152"/>
        <v/>
      </c>
      <c r="BJ57" s="4" t="str">
        <f t="shared" si="153"/>
        <v/>
      </c>
      <c r="BK57" s="4" t="str">
        <f t="shared" si="154"/>
        <v/>
      </c>
      <c r="BL57" s="4" t="str">
        <f t="shared" si="139"/>
        <v/>
      </c>
      <c r="BM57" s="4" t="str">
        <f t="shared" si="140"/>
        <v/>
      </c>
      <c r="BN57" s="4" t="str">
        <f t="shared" si="141"/>
        <v/>
      </c>
      <c r="BO57" s="4" t="str">
        <f t="shared" si="142"/>
        <v/>
      </c>
      <c r="BP57" s="4" t="str">
        <f t="shared" si="143"/>
        <v/>
      </c>
      <c r="BQ57" s="4" t="str">
        <f t="shared" si="144"/>
        <v/>
      </c>
      <c r="BR57" s="4" t="str">
        <f t="shared" si="145"/>
        <v/>
      </c>
      <c r="BS57" s="4" t="str">
        <f t="shared" si="146"/>
        <v/>
      </c>
      <c r="BT57" s="4" t="str">
        <f t="shared" si="147"/>
        <v/>
      </c>
      <c r="BU57" s="4"/>
      <c r="BV57" s="4" t="str">
        <f t="shared" si="148"/>
        <v/>
      </c>
      <c r="BW57" s="4" t="str">
        <f t="shared" si="149"/>
        <v/>
      </c>
    </row>
    <row r="58" spans="1:75" ht="17" hidden="1" customHeight="1" x14ac:dyDescent="0.35">
      <c r="A58" t="s">
        <v>149</v>
      </c>
      <c r="B58" s="4"/>
      <c r="C58" s="4"/>
      <c r="D58" s="4"/>
      <c r="E58" s="6">
        <f t="shared" si="128"/>
        <v>0</v>
      </c>
      <c r="F58" s="4"/>
      <c r="G58" s="4"/>
      <c r="H58" s="5"/>
      <c r="I58" s="5"/>
      <c r="J58" s="5"/>
      <c r="K58" s="5"/>
      <c r="L58" s="5"/>
      <c r="M58" s="5"/>
      <c r="N58" s="5"/>
      <c r="O58" s="5"/>
      <c r="P58" s="5"/>
      <c r="Q58" s="5"/>
      <c r="R58" s="5"/>
      <c r="S58" s="5"/>
      <c r="T58" s="5"/>
      <c r="U58" s="5"/>
      <c r="V58" s="5"/>
      <c r="W58" s="5"/>
      <c r="X58" s="5"/>
      <c r="Y58" s="5"/>
      <c r="Z58" s="5"/>
      <c r="AA58" s="5"/>
      <c r="AB58" s="5"/>
      <c r="AC58" s="5"/>
      <c r="AE58" s="4" t="str">
        <f t="shared" si="129"/>
        <v/>
      </c>
      <c r="AF58" s="4" t="str">
        <f t="shared" si="129"/>
        <v/>
      </c>
      <c r="AG58" s="4" t="str">
        <f t="shared" si="129"/>
        <v/>
      </c>
      <c r="AH58" s="4" t="str">
        <f t="shared" si="129"/>
        <v/>
      </c>
      <c r="AI58" s="4" t="str">
        <f t="shared" si="129"/>
        <v/>
      </c>
      <c r="AJ58" s="4" t="str">
        <f t="shared" si="129"/>
        <v/>
      </c>
      <c r="AK58" s="4" t="str">
        <f t="shared" si="129"/>
        <v/>
      </c>
      <c r="AL58" s="4" t="str">
        <f t="shared" si="129"/>
        <v/>
      </c>
      <c r="AM58" s="4" t="str">
        <f t="shared" si="129"/>
        <v/>
      </c>
      <c r="AN58" s="4" t="str">
        <f t="shared" si="129"/>
        <v/>
      </c>
      <c r="AO58" s="4" t="str">
        <f t="shared" si="130"/>
        <v/>
      </c>
      <c r="AP58" s="4" t="str">
        <f t="shared" si="130"/>
        <v/>
      </c>
      <c r="AQ58" s="4" t="str">
        <f t="shared" si="130"/>
        <v/>
      </c>
      <c r="AR58" s="4" t="str">
        <f t="shared" si="130"/>
        <v/>
      </c>
      <c r="AS58" s="4" t="str">
        <f t="shared" si="130"/>
        <v/>
      </c>
      <c r="AT58" s="4" t="str">
        <f t="shared" si="130"/>
        <v/>
      </c>
      <c r="AU58" s="4" t="str">
        <f t="shared" si="130"/>
        <v/>
      </c>
      <c r="AV58" s="4" t="str">
        <f t="shared" si="130"/>
        <v/>
      </c>
      <c r="AW58" s="4" t="str">
        <f t="shared" si="130"/>
        <v/>
      </c>
      <c r="AX58" s="4"/>
      <c r="AY58" s="4" t="str">
        <f t="shared" si="131"/>
        <v/>
      </c>
      <c r="AZ58" s="4" t="str">
        <f t="shared" si="132"/>
        <v/>
      </c>
      <c r="BB58" s="4" t="str">
        <f t="shared" si="133"/>
        <v/>
      </c>
      <c r="BC58" s="4" t="str">
        <f t="shared" si="134"/>
        <v/>
      </c>
      <c r="BD58" s="4" t="str">
        <f t="shared" si="135"/>
        <v/>
      </c>
      <c r="BE58" s="4" t="str">
        <f t="shared" si="136"/>
        <v/>
      </c>
      <c r="BF58" s="4" t="str">
        <f t="shared" si="137"/>
        <v/>
      </c>
      <c r="BG58" s="4" t="str">
        <f t="shared" si="150"/>
        <v/>
      </c>
      <c r="BH58" s="4" t="str">
        <f t="shared" si="151"/>
        <v/>
      </c>
      <c r="BI58" s="4" t="str">
        <f t="shared" si="152"/>
        <v/>
      </c>
      <c r="BJ58" s="4" t="str">
        <f t="shared" si="153"/>
        <v/>
      </c>
      <c r="BK58" s="4" t="str">
        <f t="shared" si="154"/>
        <v/>
      </c>
      <c r="BL58" s="4" t="str">
        <f t="shared" si="139"/>
        <v/>
      </c>
      <c r="BM58" s="4" t="str">
        <f t="shared" si="140"/>
        <v/>
      </c>
      <c r="BN58" s="4" t="str">
        <f t="shared" si="141"/>
        <v/>
      </c>
      <c r="BO58" s="4" t="str">
        <f t="shared" si="142"/>
        <v/>
      </c>
      <c r="BP58" s="4" t="str">
        <f t="shared" si="143"/>
        <v/>
      </c>
      <c r="BQ58" s="4" t="str">
        <f t="shared" si="144"/>
        <v/>
      </c>
      <c r="BR58" s="4" t="str">
        <f t="shared" si="145"/>
        <v/>
      </c>
      <c r="BS58" s="4" t="str">
        <f t="shared" si="146"/>
        <v/>
      </c>
      <c r="BT58" s="4" t="str">
        <f t="shared" si="147"/>
        <v/>
      </c>
      <c r="BU58" s="4"/>
      <c r="BV58" s="4" t="str">
        <f t="shared" si="148"/>
        <v/>
      </c>
      <c r="BW58" s="4" t="str">
        <f t="shared" si="149"/>
        <v/>
      </c>
    </row>
    <row r="59" spans="1:75" ht="17" hidden="1" customHeight="1" x14ac:dyDescent="0.35">
      <c r="A59" t="s">
        <v>150</v>
      </c>
      <c r="B59" s="4"/>
      <c r="C59" s="4"/>
      <c r="D59" s="4"/>
      <c r="E59" s="6">
        <f t="shared" si="128"/>
        <v>0</v>
      </c>
      <c r="F59" s="4"/>
      <c r="G59" s="4"/>
      <c r="H59" s="5"/>
      <c r="I59" s="5"/>
      <c r="J59" s="5"/>
      <c r="K59" s="5"/>
      <c r="L59" s="5"/>
      <c r="M59" s="5"/>
      <c r="N59" s="5"/>
      <c r="O59" s="5"/>
      <c r="P59" s="5"/>
      <c r="Q59" s="5"/>
      <c r="R59" s="5"/>
      <c r="S59" s="5"/>
      <c r="T59" s="5"/>
      <c r="U59" s="5"/>
      <c r="V59" s="5"/>
      <c r="W59" s="5"/>
      <c r="X59" s="5"/>
      <c r="Y59" s="5"/>
      <c r="Z59" s="5"/>
      <c r="AA59" s="5"/>
      <c r="AB59" s="5"/>
      <c r="AC59" s="5"/>
      <c r="AE59" s="4" t="str">
        <f t="shared" si="129"/>
        <v/>
      </c>
      <c r="AF59" s="4" t="str">
        <f t="shared" si="129"/>
        <v/>
      </c>
      <c r="AG59" s="4" t="str">
        <f t="shared" si="129"/>
        <v/>
      </c>
      <c r="AH59" s="4" t="str">
        <f t="shared" si="129"/>
        <v/>
      </c>
      <c r="AI59" s="4" t="str">
        <f t="shared" si="129"/>
        <v/>
      </c>
      <c r="AJ59" s="4" t="str">
        <f t="shared" si="129"/>
        <v/>
      </c>
      <c r="AK59" s="4" t="str">
        <f t="shared" si="129"/>
        <v/>
      </c>
      <c r="AL59" s="4" t="str">
        <f t="shared" si="129"/>
        <v/>
      </c>
      <c r="AM59" s="4" t="str">
        <f t="shared" si="129"/>
        <v/>
      </c>
      <c r="AN59" s="4" t="str">
        <f t="shared" si="129"/>
        <v/>
      </c>
      <c r="AO59" s="4" t="str">
        <f t="shared" si="130"/>
        <v/>
      </c>
      <c r="AP59" s="4" t="str">
        <f t="shared" si="130"/>
        <v/>
      </c>
      <c r="AQ59" s="4" t="str">
        <f t="shared" si="130"/>
        <v/>
      </c>
      <c r="AR59" s="4" t="str">
        <f t="shared" si="130"/>
        <v/>
      </c>
      <c r="AS59" s="4" t="str">
        <f t="shared" si="130"/>
        <v/>
      </c>
      <c r="AT59" s="4" t="str">
        <f t="shared" si="130"/>
        <v/>
      </c>
      <c r="AU59" s="4" t="str">
        <f t="shared" si="130"/>
        <v/>
      </c>
      <c r="AV59" s="4" t="str">
        <f t="shared" si="130"/>
        <v/>
      </c>
      <c r="AW59" s="4" t="str">
        <f t="shared" si="130"/>
        <v/>
      </c>
      <c r="AX59" s="4"/>
      <c r="AY59" s="4" t="str">
        <f t="shared" si="131"/>
        <v/>
      </c>
      <c r="AZ59" s="4" t="str">
        <f t="shared" si="132"/>
        <v/>
      </c>
      <c r="BB59" s="4" t="str">
        <f t="shared" si="133"/>
        <v/>
      </c>
      <c r="BC59" s="4" t="str">
        <f t="shared" si="134"/>
        <v/>
      </c>
      <c r="BD59" s="4" t="str">
        <f t="shared" si="135"/>
        <v/>
      </c>
      <c r="BE59" s="4" t="str">
        <f t="shared" si="136"/>
        <v/>
      </c>
      <c r="BF59" s="4" t="str">
        <f t="shared" si="137"/>
        <v/>
      </c>
      <c r="BG59" s="4" t="str">
        <f t="shared" si="150"/>
        <v/>
      </c>
      <c r="BH59" s="4" t="str">
        <f t="shared" si="151"/>
        <v/>
      </c>
      <c r="BI59" s="4" t="str">
        <f t="shared" si="152"/>
        <v/>
      </c>
      <c r="BJ59" s="4" t="str">
        <f t="shared" si="153"/>
        <v/>
      </c>
      <c r="BK59" s="4" t="str">
        <f t="shared" si="154"/>
        <v/>
      </c>
      <c r="BL59" s="4" t="str">
        <f t="shared" si="139"/>
        <v/>
      </c>
      <c r="BM59" s="4" t="str">
        <f t="shared" si="140"/>
        <v/>
      </c>
      <c r="BN59" s="4" t="str">
        <f t="shared" si="141"/>
        <v/>
      </c>
      <c r="BO59" s="4" t="str">
        <f t="shared" si="142"/>
        <v/>
      </c>
      <c r="BP59" s="4" t="str">
        <f t="shared" si="143"/>
        <v/>
      </c>
      <c r="BQ59" s="4" t="str">
        <f t="shared" si="144"/>
        <v/>
      </c>
      <c r="BR59" s="4" t="str">
        <f t="shared" si="145"/>
        <v/>
      </c>
      <c r="BS59" s="4" t="str">
        <f t="shared" si="146"/>
        <v/>
      </c>
      <c r="BT59" s="4" t="str">
        <f t="shared" si="147"/>
        <v/>
      </c>
      <c r="BU59" s="4"/>
      <c r="BV59" s="4" t="str">
        <f t="shared" si="148"/>
        <v/>
      </c>
      <c r="BW59" s="4" t="str">
        <f t="shared" si="149"/>
        <v/>
      </c>
    </row>
    <row r="60" spans="1:75" ht="17" hidden="1" customHeight="1" x14ac:dyDescent="0.35">
      <c r="A60" t="s">
        <v>151</v>
      </c>
      <c r="B60" s="4"/>
      <c r="C60" s="4"/>
      <c r="D60" s="4"/>
      <c r="E60" s="6">
        <f t="shared" si="128"/>
        <v>0</v>
      </c>
      <c r="F60" s="4"/>
      <c r="G60" s="4"/>
      <c r="H60" s="5"/>
      <c r="I60" s="5"/>
      <c r="J60" s="5"/>
      <c r="K60" s="5"/>
      <c r="L60" s="5"/>
      <c r="M60" s="5"/>
      <c r="N60" s="5"/>
      <c r="O60" s="5"/>
      <c r="P60" s="5"/>
      <c r="Q60" s="5"/>
      <c r="R60" s="5"/>
      <c r="S60" s="5"/>
      <c r="T60" s="5"/>
      <c r="U60" s="5"/>
      <c r="V60" s="5"/>
      <c r="W60" s="5"/>
      <c r="X60" s="5"/>
      <c r="Y60" s="5"/>
      <c r="Z60" s="5"/>
      <c r="AA60" s="5"/>
      <c r="AB60" s="5"/>
      <c r="AC60" s="5"/>
      <c r="AE60" s="4" t="str">
        <f t="shared" si="129"/>
        <v/>
      </c>
      <c r="AF60" s="4" t="str">
        <f t="shared" si="129"/>
        <v/>
      </c>
      <c r="AG60" s="4" t="str">
        <f t="shared" si="129"/>
        <v/>
      </c>
      <c r="AH60" s="4" t="str">
        <f t="shared" si="129"/>
        <v/>
      </c>
      <c r="AI60" s="4" t="str">
        <f t="shared" si="129"/>
        <v/>
      </c>
      <c r="AJ60" s="4" t="str">
        <f t="shared" si="129"/>
        <v/>
      </c>
      <c r="AK60" s="4" t="str">
        <f t="shared" si="129"/>
        <v/>
      </c>
      <c r="AL60" s="4" t="str">
        <f t="shared" si="129"/>
        <v/>
      </c>
      <c r="AM60" s="4" t="str">
        <f t="shared" si="129"/>
        <v/>
      </c>
      <c r="AN60" s="4" t="str">
        <f t="shared" si="129"/>
        <v/>
      </c>
      <c r="AO60" s="4" t="str">
        <f t="shared" si="130"/>
        <v/>
      </c>
      <c r="AP60" s="4" t="str">
        <f t="shared" si="130"/>
        <v/>
      </c>
      <c r="AQ60" s="4" t="str">
        <f t="shared" si="130"/>
        <v/>
      </c>
      <c r="AR60" s="4" t="str">
        <f t="shared" si="130"/>
        <v/>
      </c>
      <c r="AS60" s="4" t="str">
        <f t="shared" si="130"/>
        <v/>
      </c>
      <c r="AT60" s="4" t="str">
        <f t="shared" si="130"/>
        <v/>
      </c>
      <c r="AU60" s="4" t="str">
        <f t="shared" si="130"/>
        <v/>
      </c>
      <c r="AV60" s="4" t="str">
        <f t="shared" si="130"/>
        <v/>
      </c>
      <c r="AW60" s="4" t="str">
        <f t="shared" si="130"/>
        <v/>
      </c>
      <c r="AX60" s="4"/>
      <c r="AY60" s="4" t="str">
        <f t="shared" si="131"/>
        <v/>
      </c>
      <c r="AZ60" s="4" t="str">
        <f t="shared" si="132"/>
        <v/>
      </c>
      <c r="BB60" s="4" t="str">
        <f t="shared" si="133"/>
        <v/>
      </c>
      <c r="BC60" s="4" t="str">
        <f t="shared" si="134"/>
        <v/>
      </c>
      <c r="BD60" s="4" t="str">
        <f t="shared" si="135"/>
        <v/>
      </c>
      <c r="BE60" s="4" t="str">
        <f t="shared" si="136"/>
        <v/>
      </c>
      <c r="BF60" s="4" t="str">
        <f t="shared" si="137"/>
        <v/>
      </c>
      <c r="BG60" s="4" t="str">
        <f t="shared" si="150"/>
        <v/>
      </c>
      <c r="BH60" s="4" t="str">
        <f t="shared" si="151"/>
        <v/>
      </c>
      <c r="BI60" s="4" t="str">
        <f t="shared" si="152"/>
        <v/>
      </c>
      <c r="BJ60" s="4" t="str">
        <f t="shared" si="153"/>
        <v/>
      </c>
      <c r="BK60" s="4" t="str">
        <f t="shared" si="154"/>
        <v/>
      </c>
      <c r="BL60" s="4" t="str">
        <f t="shared" si="139"/>
        <v/>
      </c>
      <c r="BM60" s="4" t="str">
        <f t="shared" si="140"/>
        <v/>
      </c>
      <c r="BN60" s="4" t="str">
        <f t="shared" si="141"/>
        <v/>
      </c>
      <c r="BO60" s="4" t="str">
        <f t="shared" si="142"/>
        <v/>
      </c>
      <c r="BP60" s="4" t="str">
        <f t="shared" si="143"/>
        <v/>
      </c>
      <c r="BQ60" s="4" t="str">
        <f t="shared" si="144"/>
        <v/>
      </c>
      <c r="BR60" s="4" t="str">
        <f t="shared" si="145"/>
        <v/>
      </c>
      <c r="BS60" s="4" t="str">
        <f t="shared" si="146"/>
        <v/>
      </c>
      <c r="BT60" s="4" t="str">
        <f t="shared" si="147"/>
        <v/>
      </c>
      <c r="BU60" s="4"/>
      <c r="BV60" s="4" t="str">
        <f t="shared" si="148"/>
        <v/>
      </c>
      <c r="BW60" s="4" t="str">
        <f t="shared" si="149"/>
        <v/>
      </c>
    </row>
    <row r="61" spans="1:75" hidden="1" x14ac:dyDescent="0.35">
      <c r="A61" t="s">
        <v>152</v>
      </c>
      <c r="B61" s="4"/>
      <c r="C61" s="26"/>
      <c r="D61" s="51"/>
      <c r="E61" s="6">
        <f t="shared" ref="E61:E74" si="155">_xlfn.XLOOKUP($C$2,$R$9:$AC$9,R61:AC61)</f>
        <v>0</v>
      </c>
      <c r="F61" s="4"/>
      <c r="G61" s="4"/>
      <c r="H61" s="4"/>
      <c r="I61" s="4"/>
      <c r="J61" s="4"/>
      <c r="K61" s="4"/>
      <c r="L61" s="4"/>
      <c r="M61" s="4"/>
      <c r="N61" s="4"/>
      <c r="O61" s="4"/>
      <c r="P61" s="4"/>
      <c r="Q61" s="4"/>
      <c r="R61" s="4"/>
      <c r="S61" s="4"/>
      <c r="T61" s="4"/>
      <c r="U61" s="4"/>
      <c r="V61" s="5"/>
      <c r="W61" s="4"/>
      <c r="X61" s="4"/>
      <c r="Y61" s="49"/>
      <c r="Z61" s="4"/>
      <c r="AA61" s="4"/>
      <c r="AB61" s="4"/>
      <c r="AC61" s="4"/>
      <c r="AE61" s="4" t="str">
        <f t="shared" ref="AE61:AO64" si="156">IF(H61=0,"","*")</f>
        <v/>
      </c>
      <c r="AF61" s="4" t="str">
        <f t="shared" si="156"/>
        <v/>
      </c>
      <c r="AG61" s="4" t="str">
        <f t="shared" si="156"/>
        <v/>
      </c>
      <c r="AH61" s="4" t="str">
        <f t="shared" si="156"/>
        <v/>
      </c>
      <c r="AI61" s="4" t="str">
        <f t="shared" si="156"/>
        <v/>
      </c>
      <c r="AJ61" s="4" t="str">
        <f t="shared" si="156"/>
        <v/>
      </c>
      <c r="AK61" s="4" t="str">
        <f t="shared" si="156"/>
        <v/>
      </c>
      <c r="AL61" s="4" t="str">
        <f t="shared" si="156"/>
        <v/>
      </c>
      <c r="AM61" s="4" t="str">
        <f t="shared" si="156"/>
        <v/>
      </c>
      <c r="AN61" s="4" t="str">
        <f t="shared" si="156"/>
        <v/>
      </c>
      <c r="AO61" s="4" t="str">
        <f t="shared" si="156"/>
        <v/>
      </c>
      <c r="AP61" s="4" t="str">
        <f t="shared" ref="AP61:AW68" si="157">IF(S61=0,"","*")</f>
        <v/>
      </c>
      <c r="AQ61" s="4" t="str">
        <f t="shared" si="157"/>
        <v/>
      </c>
      <c r="AR61" s="4" t="str">
        <f t="shared" si="157"/>
        <v/>
      </c>
      <c r="AS61" s="4" t="str">
        <f t="shared" si="157"/>
        <v/>
      </c>
      <c r="AT61" s="4" t="str">
        <f t="shared" si="157"/>
        <v/>
      </c>
      <c r="AU61" s="4" t="str">
        <f t="shared" si="157"/>
        <v/>
      </c>
      <c r="AV61" s="4" t="str">
        <f t="shared" si="157"/>
        <v/>
      </c>
      <c r="AW61" s="4" t="str">
        <f t="shared" si="157"/>
        <v/>
      </c>
      <c r="AX61" s="4"/>
      <c r="AY61" s="4" t="str">
        <f t="shared" ref="AY61:AZ61" si="158">IF(AB61=0,"","*")</f>
        <v/>
      </c>
      <c r="AZ61" s="4" t="str">
        <f t="shared" si="158"/>
        <v/>
      </c>
      <c r="BB61" s="4" t="str">
        <f t="shared" si="133"/>
        <v/>
      </c>
      <c r="BC61" s="4" t="str">
        <f t="shared" si="134"/>
        <v/>
      </c>
      <c r="BD61" s="4" t="str">
        <f t="shared" si="135"/>
        <v/>
      </c>
      <c r="BE61" s="4" t="str">
        <f t="shared" si="136"/>
        <v/>
      </c>
      <c r="BF61" s="4" t="str">
        <f t="shared" si="137"/>
        <v/>
      </c>
      <c r="BG61" s="4" t="str">
        <f t="shared" si="150"/>
        <v/>
      </c>
      <c r="BH61" s="4" t="str">
        <f t="shared" si="151"/>
        <v/>
      </c>
      <c r="BI61" s="4" t="str">
        <f t="shared" si="152"/>
        <v/>
      </c>
      <c r="BJ61" s="4" t="str">
        <f t="shared" si="153"/>
        <v/>
      </c>
      <c r="BK61" s="4" t="str">
        <f t="shared" si="154"/>
        <v/>
      </c>
      <c r="BL61" s="4" t="str">
        <f t="shared" si="139"/>
        <v/>
      </c>
      <c r="BM61" s="4" t="str">
        <f t="shared" si="140"/>
        <v/>
      </c>
      <c r="BN61" s="4" t="str">
        <f t="shared" si="141"/>
        <v/>
      </c>
      <c r="BO61" s="4" t="str">
        <f t="shared" si="142"/>
        <v/>
      </c>
      <c r="BP61" s="4" t="str">
        <f t="shared" si="143"/>
        <v/>
      </c>
      <c r="BQ61" s="4" t="str">
        <f t="shared" si="144"/>
        <v/>
      </c>
      <c r="BR61" s="4" t="str">
        <f t="shared" si="145"/>
        <v/>
      </c>
      <c r="BS61" s="4" t="str">
        <f t="shared" si="146"/>
        <v/>
      </c>
      <c r="BT61" s="4" t="str">
        <f t="shared" si="147"/>
        <v/>
      </c>
      <c r="BU61" s="4"/>
      <c r="BV61" s="4" t="str">
        <f t="shared" ref="BV61:BW64" si="159">IF(AB61=0,"","*")</f>
        <v/>
      </c>
      <c r="BW61" s="4" t="str">
        <f t="shared" si="159"/>
        <v/>
      </c>
    </row>
    <row r="62" spans="1:75" hidden="1" x14ac:dyDescent="0.35">
      <c r="A62" t="s">
        <v>153</v>
      </c>
      <c r="B62" s="4"/>
      <c r="C62" s="4"/>
      <c r="D62" s="4"/>
      <c r="E62" s="6">
        <f t="shared" si="155"/>
        <v>0</v>
      </c>
      <c r="F62" s="4"/>
      <c r="G62" s="4"/>
      <c r="H62" s="4"/>
      <c r="I62" s="4"/>
      <c r="J62" s="4"/>
      <c r="K62" s="4"/>
      <c r="L62" s="4"/>
      <c r="M62" s="4"/>
      <c r="N62" s="4"/>
      <c r="O62" s="4"/>
      <c r="P62" s="4"/>
      <c r="Q62" s="4"/>
      <c r="R62" s="4"/>
      <c r="S62" s="4"/>
      <c r="T62" s="4"/>
      <c r="U62" s="4"/>
      <c r="V62" s="5"/>
      <c r="W62" s="4"/>
      <c r="X62" s="4"/>
      <c r="Y62" s="49"/>
      <c r="Z62" s="4"/>
      <c r="AA62" s="4"/>
      <c r="AB62" s="4"/>
      <c r="AC62" s="4"/>
      <c r="AE62" s="4" t="str">
        <f t="shared" si="156"/>
        <v/>
      </c>
      <c r="AF62" s="4" t="str">
        <f t="shared" si="156"/>
        <v/>
      </c>
      <c r="AG62" s="4" t="str">
        <f t="shared" si="156"/>
        <v/>
      </c>
      <c r="AH62" s="4" t="str">
        <f t="shared" si="156"/>
        <v/>
      </c>
      <c r="AI62" s="4" t="str">
        <f t="shared" si="156"/>
        <v/>
      </c>
      <c r="AJ62" s="4" t="str">
        <f t="shared" si="156"/>
        <v/>
      </c>
      <c r="AK62" s="4" t="str">
        <f t="shared" si="156"/>
        <v/>
      </c>
      <c r="AL62" s="4" t="str">
        <f t="shared" si="156"/>
        <v/>
      </c>
      <c r="AM62" s="4" t="str">
        <f t="shared" si="156"/>
        <v/>
      </c>
      <c r="AN62" s="4" t="str">
        <f t="shared" si="156"/>
        <v/>
      </c>
      <c r="AO62" s="4" t="str">
        <f t="shared" si="156"/>
        <v/>
      </c>
      <c r="AP62" s="4" t="str">
        <f t="shared" si="157"/>
        <v/>
      </c>
      <c r="AQ62" s="4" t="str">
        <f t="shared" si="157"/>
        <v/>
      </c>
      <c r="AR62" s="4" t="str">
        <f t="shared" si="157"/>
        <v/>
      </c>
      <c r="AS62" s="4" t="str">
        <f t="shared" si="157"/>
        <v/>
      </c>
      <c r="AT62" s="4" t="str">
        <f t="shared" si="157"/>
        <v/>
      </c>
      <c r="AU62" s="4" t="str">
        <f t="shared" si="157"/>
        <v/>
      </c>
      <c r="AV62" s="4" t="str">
        <f t="shared" si="157"/>
        <v/>
      </c>
      <c r="AW62" s="4" t="str">
        <f t="shared" si="157"/>
        <v/>
      </c>
      <c r="AX62" s="4"/>
      <c r="AY62" s="4" t="str">
        <f t="shared" ref="AY62:AZ64" si="160">IF(AB62=0,"","*")</f>
        <v/>
      </c>
      <c r="AZ62" s="4" t="str">
        <f t="shared" si="160"/>
        <v/>
      </c>
      <c r="BB62" s="4" t="str">
        <f t="shared" si="133"/>
        <v/>
      </c>
      <c r="BC62" s="4" t="str">
        <f t="shared" si="134"/>
        <v/>
      </c>
      <c r="BD62" s="4" t="str">
        <f t="shared" si="135"/>
        <v/>
      </c>
      <c r="BE62" s="4" t="str">
        <f t="shared" si="136"/>
        <v/>
      </c>
      <c r="BF62" s="4" t="str">
        <f t="shared" si="137"/>
        <v/>
      </c>
      <c r="BG62" s="4" t="str">
        <f t="shared" si="150"/>
        <v/>
      </c>
      <c r="BH62" s="4" t="str">
        <f t="shared" si="151"/>
        <v/>
      </c>
      <c r="BI62" s="4" t="str">
        <f t="shared" si="152"/>
        <v/>
      </c>
      <c r="BJ62" s="4" t="str">
        <f t="shared" si="153"/>
        <v/>
      </c>
      <c r="BK62" s="4" t="str">
        <f t="shared" si="154"/>
        <v/>
      </c>
      <c r="BL62" s="4" t="str">
        <f t="shared" si="139"/>
        <v/>
      </c>
      <c r="BM62" s="4" t="str">
        <f t="shared" si="140"/>
        <v/>
      </c>
      <c r="BN62" s="4" t="str">
        <f t="shared" si="141"/>
        <v/>
      </c>
      <c r="BO62" s="4" t="str">
        <f t="shared" si="142"/>
        <v/>
      </c>
      <c r="BP62" s="4" t="str">
        <f t="shared" si="143"/>
        <v/>
      </c>
      <c r="BQ62" s="4" t="str">
        <f t="shared" si="144"/>
        <v/>
      </c>
      <c r="BR62" s="4" t="str">
        <f t="shared" si="145"/>
        <v/>
      </c>
      <c r="BS62" s="4" t="str">
        <f t="shared" si="146"/>
        <v/>
      </c>
      <c r="BT62" s="4" t="str">
        <f t="shared" si="147"/>
        <v/>
      </c>
      <c r="BU62" s="4"/>
      <c r="BV62" s="4" t="str">
        <f t="shared" si="159"/>
        <v/>
      </c>
      <c r="BW62" s="4" t="str">
        <f t="shared" si="159"/>
        <v/>
      </c>
    </row>
    <row r="63" spans="1:75" hidden="1" x14ac:dyDescent="0.35">
      <c r="A63" t="s">
        <v>154</v>
      </c>
      <c r="B63" s="4"/>
      <c r="C63" s="4"/>
      <c r="D63" s="4"/>
      <c r="E63" s="6">
        <f t="shared" si="155"/>
        <v>0</v>
      </c>
      <c r="F63" s="4"/>
      <c r="G63" s="4"/>
      <c r="H63" s="4"/>
      <c r="I63" s="4"/>
      <c r="J63" s="4"/>
      <c r="K63" s="4"/>
      <c r="L63" s="4"/>
      <c r="M63" s="4"/>
      <c r="N63" s="4"/>
      <c r="O63" s="4"/>
      <c r="P63" s="4"/>
      <c r="Q63" s="4"/>
      <c r="R63" s="4"/>
      <c r="S63" s="4"/>
      <c r="T63" s="4"/>
      <c r="U63" s="4"/>
      <c r="V63" s="5"/>
      <c r="W63" s="4"/>
      <c r="X63" s="4"/>
      <c r="Y63" s="49"/>
      <c r="Z63" s="4"/>
      <c r="AA63" s="4"/>
      <c r="AB63" s="4"/>
      <c r="AC63" s="4"/>
      <c r="AE63" s="4" t="str">
        <f t="shared" si="156"/>
        <v/>
      </c>
      <c r="AF63" s="4" t="str">
        <f t="shared" si="156"/>
        <v/>
      </c>
      <c r="AG63" s="4" t="str">
        <f t="shared" si="156"/>
        <v/>
      </c>
      <c r="AH63" s="4" t="str">
        <f t="shared" si="156"/>
        <v/>
      </c>
      <c r="AI63" s="4" t="str">
        <f t="shared" si="156"/>
        <v/>
      </c>
      <c r="AJ63" s="4" t="str">
        <f t="shared" si="156"/>
        <v/>
      </c>
      <c r="AK63" s="4" t="str">
        <f t="shared" si="156"/>
        <v/>
      </c>
      <c r="AL63" s="4" t="str">
        <f t="shared" si="156"/>
        <v/>
      </c>
      <c r="AM63" s="4" t="str">
        <f t="shared" si="156"/>
        <v/>
      </c>
      <c r="AN63" s="4" t="str">
        <f t="shared" si="156"/>
        <v/>
      </c>
      <c r="AO63" s="4" t="str">
        <f t="shared" si="156"/>
        <v/>
      </c>
      <c r="AP63" s="4" t="str">
        <f t="shared" si="157"/>
        <v/>
      </c>
      <c r="AQ63" s="4" t="str">
        <f t="shared" si="157"/>
        <v/>
      </c>
      <c r="AR63" s="4" t="str">
        <f t="shared" si="157"/>
        <v/>
      </c>
      <c r="AS63" s="4" t="str">
        <f t="shared" si="157"/>
        <v/>
      </c>
      <c r="AT63" s="4" t="str">
        <f t="shared" si="157"/>
        <v/>
      </c>
      <c r="AU63" s="4" t="str">
        <f t="shared" si="157"/>
        <v/>
      </c>
      <c r="AV63" s="4" t="str">
        <f t="shared" si="157"/>
        <v/>
      </c>
      <c r="AW63" s="4" t="str">
        <f t="shared" si="157"/>
        <v/>
      </c>
      <c r="AX63" s="4"/>
      <c r="AY63" s="4" t="str">
        <f t="shared" si="160"/>
        <v/>
      </c>
      <c r="AZ63" s="4" t="str">
        <f t="shared" si="160"/>
        <v/>
      </c>
      <c r="BB63" s="4" t="str">
        <f t="shared" si="133"/>
        <v/>
      </c>
      <c r="BC63" s="4" t="str">
        <f t="shared" si="134"/>
        <v/>
      </c>
      <c r="BD63" s="4" t="str">
        <f t="shared" si="135"/>
        <v/>
      </c>
      <c r="BE63" s="4" t="str">
        <f t="shared" si="136"/>
        <v/>
      </c>
      <c r="BF63" s="4" t="str">
        <f t="shared" si="137"/>
        <v/>
      </c>
      <c r="BG63" s="4" t="str">
        <f t="shared" si="150"/>
        <v/>
      </c>
      <c r="BH63" s="4" t="str">
        <f t="shared" si="151"/>
        <v/>
      </c>
      <c r="BI63" s="4" t="str">
        <f t="shared" si="152"/>
        <v/>
      </c>
      <c r="BJ63" s="4" t="str">
        <f t="shared" si="153"/>
        <v/>
      </c>
      <c r="BK63" s="4" t="str">
        <f t="shared" si="154"/>
        <v/>
      </c>
      <c r="BL63" s="4" t="str">
        <f t="shared" si="139"/>
        <v/>
      </c>
      <c r="BM63" s="4" t="str">
        <f t="shared" si="140"/>
        <v/>
      </c>
      <c r="BN63" s="4" t="str">
        <f t="shared" si="141"/>
        <v/>
      </c>
      <c r="BO63" s="4" t="str">
        <f t="shared" si="142"/>
        <v/>
      </c>
      <c r="BP63" s="4" t="str">
        <f t="shared" si="143"/>
        <v/>
      </c>
      <c r="BQ63" s="4" t="str">
        <f t="shared" si="144"/>
        <v/>
      </c>
      <c r="BR63" s="4" t="str">
        <f t="shared" si="145"/>
        <v/>
      </c>
      <c r="BS63" s="4" t="str">
        <f t="shared" si="146"/>
        <v/>
      </c>
      <c r="BT63" s="4" t="str">
        <f t="shared" si="147"/>
        <v/>
      </c>
      <c r="BU63" s="4"/>
      <c r="BV63" s="4" t="str">
        <f t="shared" si="159"/>
        <v/>
      </c>
      <c r="BW63" s="4" t="str">
        <f t="shared" si="159"/>
        <v/>
      </c>
    </row>
    <row r="64" spans="1:75" hidden="1" x14ac:dyDescent="0.35">
      <c r="A64" t="s">
        <v>155</v>
      </c>
      <c r="B64" s="4"/>
      <c r="C64" s="4"/>
      <c r="D64" s="4"/>
      <c r="E64" s="6">
        <f t="shared" si="155"/>
        <v>0</v>
      </c>
      <c r="F64" s="4"/>
      <c r="G64" s="4"/>
      <c r="H64" s="4"/>
      <c r="I64" s="4"/>
      <c r="J64" s="4"/>
      <c r="K64" s="4"/>
      <c r="L64" s="4"/>
      <c r="M64" s="4"/>
      <c r="N64" s="4"/>
      <c r="O64" s="4"/>
      <c r="P64" s="4"/>
      <c r="Q64" s="4"/>
      <c r="R64" s="4"/>
      <c r="S64" s="4"/>
      <c r="T64" s="4"/>
      <c r="U64" s="4"/>
      <c r="V64" s="4"/>
      <c r="W64" s="4"/>
      <c r="X64" s="4"/>
      <c r="Y64" s="49"/>
      <c r="Z64" s="4"/>
      <c r="AA64" s="4"/>
      <c r="AB64" s="4"/>
      <c r="AC64" s="4"/>
      <c r="AE64" s="4" t="str">
        <f t="shared" si="156"/>
        <v/>
      </c>
      <c r="AF64" s="4" t="str">
        <f t="shared" si="156"/>
        <v/>
      </c>
      <c r="AG64" s="4" t="str">
        <f t="shared" si="156"/>
        <v/>
      </c>
      <c r="AH64" s="4" t="str">
        <f t="shared" si="156"/>
        <v/>
      </c>
      <c r="AI64" s="4" t="str">
        <f t="shared" si="156"/>
        <v/>
      </c>
      <c r="AJ64" s="4" t="str">
        <f t="shared" si="156"/>
        <v/>
      </c>
      <c r="AK64" s="4" t="str">
        <f t="shared" si="156"/>
        <v/>
      </c>
      <c r="AL64" s="4" t="str">
        <f t="shared" si="156"/>
        <v/>
      </c>
      <c r="AM64" s="4" t="str">
        <f t="shared" si="156"/>
        <v/>
      </c>
      <c r="AN64" s="4" t="str">
        <f t="shared" si="156"/>
        <v/>
      </c>
      <c r="AO64" s="4" t="str">
        <f t="shared" si="156"/>
        <v/>
      </c>
      <c r="AP64" s="4" t="str">
        <f t="shared" si="157"/>
        <v/>
      </c>
      <c r="AQ64" s="4" t="str">
        <f t="shared" si="157"/>
        <v/>
      </c>
      <c r="AR64" s="4" t="str">
        <f t="shared" si="157"/>
        <v/>
      </c>
      <c r="AS64" s="4" t="str">
        <f t="shared" si="157"/>
        <v/>
      </c>
      <c r="AT64" s="4" t="str">
        <f t="shared" si="157"/>
        <v/>
      </c>
      <c r="AU64" s="4" t="str">
        <f t="shared" si="157"/>
        <v/>
      </c>
      <c r="AV64" s="4" t="str">
        <f t="shared" si="157"/>
        <v/>
      </c>
      <c r="AW64" s="4" t="str">
        <f t="shared" si="157"/>
        <v/>
      </c>
      <c r="AX64" s="4"/>
      <c r="AY64" s="4" t="str">
        <f t="shared" si="160"/>
        <v/>
      </c>
      <c r="AZ64" s="4" t="str">
        <f t="shared" si="160"/>
        <v/>
      </c>
      <c r="BB64" s="4" t="str">
        <f t="shared" si="133"/>
        <v/>
      </c>
      <c r="BC64" s="4" t="str">
        <f t="shared" si="134"/>
        <v/>
      </c>
      <c r="BD64" s="4" t="str">
        <f t="shared" si="135"/>
        <v/>
      </c>
      <c r="BE64" s="4" t="str">
        <f t="shared" si="136"/>
        <v/>
      </c>
      <c r="BF64" s="4" t="str">
        <f t="shared" si="137"/>
        <v/>
      </c>
      <c r="BG64" s="4" t="str">
        <f t="shared" si="150"/>
        <v/>
      </c>
      <c r="BH64" s="4" t="str">
        <f t="shared" si="151"/>
        <v/>
      </c>
      <c r="BI64" s="4" t="str">
        <f t="shared" si="152"/>
        <v/>
      </c>
      <c r="BJ64" s="4" t="str">
        <f t="shared" si="153"/>
        <v/>
      </c>
      <c r="BK64" s="4" t="str">
        <f t="shared" si="154"/>
        <v/>
      </c>
      <c r="BL64" s="4" t="str">
        <f t="shared" si="139"/>
        <v/>
      </c>
      <c r="BM64" s="4" t="str">
        <f t="shared" si="140"/>
        <v/>
      </c>
      <c r="BN64" s="4" t="str">
        <f t="shared" si="141"/>
        <v/>
      </c>
      <c r="BO64" s="4" t="str">
        <f t="shared" si="142"/>
        <v/>
      </c>
      <c r="BP64" s="4" t="str">
        <f t="shared" si="143"/>
        <v/>
      </c>
      <c r="BQ64" s="4" t="str">
        <f t="shared" si="144"/>
        <v/>
      </c>
      <c r="BR64" s="4" t="str">
        <f t="shared" si="145"/>
        <v/>
      </c>
      <c r="BS64" s="4" t="str">
        <f t="shared" si="146"/>
        <v/>
      </c>
      <c r="BT64" s="4" t="str">
        <f t="shared" si="147"/>
        <v/>
      </c>
      <c r="BU64" s="4"/>
      <c r="BV64" s="4" t="str">
        <f t="shared" si="159"/>
        <v/>
      </c>
      <c r="BW64" s="4" t="str">
        <f t="shared" si="159"/>
        <v/>
      </c>
    </row>
    <row r="65" spans="1:75" hidden="1" x14ac:dyDescent="0.35">
      <c r="A65" t="s">
        <v>156</v>
      </c>
      <c r="B65" s="4"/>
      <c r="C65" s="4"/>
      <c r="D65" s="4"/>
      <c r="E65" s="6">
        <f t="shared" si="155"/>
        <v>0</v>
      </c>
      <c r="F65" s="4"/>
      <c r="G65" s="4"/>
      <c r="H65" s="4"/>
      <c r="I65" s="4"/>
      <c r="J65" s="4"/>
      <c r="K65" s="4"/>
      <c r="L65" s="4"/>
      <c r="M65" s="4"/>
      <c r="N65" s="4"/>
      <c r="O65" s="4"/>
      <c r="P65" s="4"/>
      <c r="Q65" s="4"/>
      <c r="R65" s="4"/>
      <c r="S65" s="4"/>
      <c r="T65" s="4"/>
      <c r="U65" s="4"/>
      <c r="V65" s="4"/>
      <c r="W65" s="4"/>
      <c r="X65" s="4"/>
      <c r="Y65" s="4"/>
      <c r="Z65" s="4"/>
      <c r="AA65" s="4"/>
      <c r="AB65" s="4"/>
      <c r="AC65" s="4"/>
      <c r="AE65" s="4"/>
      <c r="AF65" s="4"/>
      <c r="AG65" s="4"/>
      <c r="AH65" s="4"/>
      <c r="AI65" s="4"/>
      <c r="AJ65" s="4"/>
      <c r="AK65" s="4"/>
      <c r="AL65" s="4"/>
      <c r="AM65" s="4"/>
      <c r="AN65" s="4"/>
      <c r="AO65" s="4"/>
      <c r="AP65" s="4" t="str">
        <f t="shared" si="157"/>
        <v/>
      </c>
      <c r="AQ65" s="4" t="str">
        <f t="shared" si="157"/>
        <v/>
      </c>
      <c r="AR65" s="4" t="str">
        <f t="shared" si="157"/>
        <v/>
      </c>
      <c r="AS65" s="4" t="str">
        <f t="shared" si="157"/>
        <v/>
      </c>
      <c r="AT65" s="4" t="str">
        <f t="shared" si="157"/>
        <v/>
      </c>
      <c r="AU65" s="4" t="str">
        <f t="shared" si="157"/>
        <v/>
      </c>
      <c r="AV65" s="4" t="str">
        <f t="shared" si="157"/>
        <v/>
      </c>
      <c r="AW65" s="4" t="str">
        <f t="shared" si="157"/>
        <v/>
      </c>
      <c r="AX65" s="4"/>
      <c r="AY65" s="4"/>
      <c r="AZ65" s="4"/>
      <c r="BB65" s="4"/>
      <c r="BC65" s="4"/>
      <c r="BD65" s="4"/>
      <c r="BE65" s="4"/>
      <c r="BF65" s="4"/>
      <c r="BG65" s="4"/>
      <c r="BH65" s="4"/>
      <c r="BI65" s="4"/>
      <c r="BJ65" s="4"/>
      <c r="BK65" s="4"/>
      <c r="BL65" s="4"/>
      <c r="BM65" s="4"/>
      <c r="BN65" s="4"/>
      <c r="BO65" s="4"/>
      <c r="BP65" s="4"/>
      <c r="BQ65" s="4"/>
      <c r="BR65" s="4"/>
      <c r="BS65" s="4"/>
      <c r="BT65" s="4"/>
      <c r="BU65" s="4"/>
      <c r="BV65" s="4"/>
      <c r="BW65" s="4"/>
    </row>
    <row r="66" spans="1:75" hidden="1" x14ac:dyDescent="0.35">
      <c r="A66" t="s">
        <v>157</v>
      </c>
      <c r="B66" s="4"/>
      <c r="C66" s="4"/>
      <c r="D66" s="4"/>
      <c r="E66" s="6">
        <f t="shared" si="155"/>
        <v>0</v>
      </c>
      <c r="F66" s="4"/>
      <c r="G66" s="4"/>
      <c r="H66" s="4"/>
      <c r="I66" s="4"/>
      <c r="J66" s="4"/>
      <c r="K66" s="4"/>
      <c r="L66" s="4"/>
      <c r="M66" s="4"/>
      <c r="N66" s="4"/>
      <c r="O66" s="4"/>
      <c r="P66" s="4"/>
      <c r="Q66" s="4"/>
      <c r="R66" s="4"/>
      <c r="S66" s="4"/>
      <c r="T66" s="4"/>
      <c r="U66" s="4"/>
      <c r="V66" s="4"/>
      <c r="W66" s="4"/>
      <c r="X66" s="4"/>
      <c r="Y66" s="4"/>
      <c r="Z66" s="4"/>
      <c r="AA66" s="4"/>
      <c r="AB66" s="4"/>
      <c r="AC66" s="4"/>
      <c r="AE66" s="4"/>
      <c r="AF66" s="4"/>
      <c r="AG66" s="4"/>
      <c r="AH66" s="4"/>
      <c r="AI66" s="4"/>
      <c r="AJ66" s="4"/>
      <c r="AK66" s="4"/>
      <c r="AL66" s="4"/>
      <c r="AM66" s="4"/>
      <c r="AN66" s="4"/>
      <c r="AO66" s="4"/>
      <c r="AP66" s="4" t="str">
        <f t="shared" si="157"/>
        <v/>
      </c>
      <c r="AQ66" s="4" t="str">
        <f t="shared" si="157"/>
        <v/>
      </c>
      <c r="AR66" s="4" t="str">
        <f t="shared" si="157"/>
        <v/>
      </c>
      <c r="AS66" s="4" t="str">
        <f t="shared" si="157"/>
        <v/>
      </c>
      <c r="AT66" s="4" t="str">
        <f t="shared" si="157"/>
        <v/>
      </c>
      <c r="AU66" s="4" t="str">
        <f t="shared" si="157"/>
        <v/>
      </c>
      <c r="AV66" s="4" t="str">
        <f t="shared" si="157"/>
        <v/>
      </c>
      <c r="AW66" s="4" t="str">
        <f t="shared" si="157"/>
        <v/>
      </c>
      <c r="AX66" s="4"/>
      <c r="AY66" s="4"/>
      <c r="AZ66" s="4"/>
      <c r="BB66" s="4"/>
      <c r="BC66" s="4"/>
      <c r="BD66" s="4"/>
      <c r="BE66" s="4"/>
      <c r="BF66" s="4"/>
      <c r="BG66" s="4"/>
      <c r="BH66" s="4"/>
      <c r="BI66" s="4"/>
      <c r="BJ66" s="4"/>
      <c r="BK66" s="4"/>
      <c r="BL66" s="4"/>
      <c r="BM66" s="4"/>
      <c r="BN66" s="4"/>
      <c r="BO66" s="4"/>
      <c r="BP66" s="4"/>
      <c r="BQ66" s="4"/>
      <c r="BR66" s="4"/>
      <c r="BS66" s="4"/>
      <c r="BT66" s="4"/>
      <c r="BU66" s="4"/>
      <c r="BV66" s="4"/>
      <c r="BW66" s="4"/>
    </row>
    <row r="67" spans="1:75" hidden="1" x14ac:dyDescent="0.35">
      <c r="A67" t="s">
        <v>158</v>
      </c>
      <c r="B67" s="4"/>
      <c r="C67" s="4"/>
      <c r="D67" s="4"/>
      <c r="E67" s="6">
        <f t="shared" si="155"/>
        <v>0</v>
      </c>
      <c r="F67" s="4"/>
      <c r="G67" s="4"/>
      <c r="H67" s="4"/>
      <c r="I67" s="4"/>
      <c r="J67" s="4"/>
      <c r="K67" s="4"/>
      <c r="L67" s="4"/>
      <c r="M67" s="4"/>
      <c r="N67" s="4"/>
      <c r="O67" s="4"/>
      <c r="P67" s="4"/>
      <c r="Q67" s="4"/>
      <c r="R67" s="4"/>
      <c r="S67" s="4"/>
      <c r="T67" s="4"/>
      <c r="U67" s="4"/>
      <c r="V67" s="4"/>
      <c r="W67" s="4"/>
      <c r="X67" s="4"/>
      <c r="Y67" s="4"/>
      <c r="Z67" s="4"/>
      <c r="AA67" s="4"/>
      <c r="AB67" s="4"/>
      <c r="AC67" s="4"/>
      <c r="AE67" s="4"/>
      <c r="AF67" s="4"/>
      <c r="AG67" s="4"/>
      <c r="AH67" s="4"/>
      <c r="AI67" s="4"/>
      <c r="AJ67" s="4"/>
      <c r="AK67" s="4"/>
      <c r="AL67" s="4"/>
      <c r="AM67" s="4"/>
      <c r="AN67" s="4"/>
      <c r="AO67" s="4"/>
      <c r="AP67" s="4" t="str">
        <f t="shared" si="157"/>
        <v/>
      </c>
      <c r="AQ67" s="4" t="str">
        <f t="shared" si="157"/>
        <v/>
      </c>
      <c r="AR67" s="4" t="str">
        <f t="shared" si="157"/>
        <v/>
      </c>
      <c r="AS67" s="4" t="str">
        <f t="shared" si="157"/>
        <v/>
      </c>
      <c r="AT67" s="4" t="str">
        <f t="shared" si="157"/>
        <v/>
      </c>
      <c r="AU67" s="4" t="str">
        <f t="shared" si="157"/>
        <v/>
      </c>
      <c r="AV67" s="4" t="str">
        <f t="shared" si="157"/>
        <v/>
      </c>
      <c r="AW67" s="4" t="str">
        <f t="shared" si="157"/>
        <v/>
      </c>
      <c r="AX67" s="4"/>
      <c r="AY67" s="4"/>
      <c r="AZ67" s="4"/>
      <c r="BB67" s="4"/>
      <c r="BC67" s="4"/>
      <c r="BD67" s="4"/>
      <c r="BE67" s="4"/>
      <c r="BF67" s="4"/>
      <c r="BG67" s="4"/>
      <c r="BH67" s="4"/>
      <c r="BI67" s="4"/>
      <c r="BJ67" s="4"/>
      <c r="BK67" s="4"/>
      <c r="BL67" s="4"/>
      <c r="BM67" s="4"/>
      <c r="BN67" s="4"/>
      <c r="BO67" s="4"/>
      <c r="BP67" s="4"/>
      <c r="BQ67" s="4"/>
      <c r="BR67" s="4"/>
      <c r="BS67" s="4"/>
      <c r="BT67" s="4"/>
      <c r="BU67" s="4"/>
      <c r="BV67" s="4"/>
      <c r="BW67" s="4"/>
    </row>
    <row r="68" spans="1:75" hidden="1" x14ac:dyDescent="0.35">
      <c r="A68" t="s">
        <v>159</v>
      </c>
      <c r="B68" s="4"/>
      <c r="C68" s="4"/>
      <c r="D68" s="4"/>
      <c r="E68" s="6">
        <f t="shared" si="155"/>
        <v>0</v>
      </c>
      <c r="F68" s="4"/>
      <c r="G68" s="4"/>
      <c r="H68" s="4"/>
      <c r="I68" s="4"/>
      <c r="J68" s="4"/>
      <c r="K68" s="4"/>
      <c r="L68" s="4"/>
      <c r="M68" s="4"/>
      <c r="N68" s="4"/>
      <c r="O68" s="4"/>
      <c r="P68" s="4"/>
      <c r="Q68" s="4"/>
      <c r="R68" s="4"/>
      <c r="S68" s="4"/>
      <c r="T68" s="4"/>
      <c r="U68" s="4"/>
      <c r="V68" s="4"/>
      <c r="W68" s="4"/>
      <c r="X68" s="4"/>
      <c r="Y68" s="4"/>
      <c r="Z68" s="4"/>
      <c r="AA68" s="4"/>
      <c r="AB68" s="4"/>
      <c r="AC68" s="4"/>
      <c r="AE68" s="4"/>
      <c r="AF68" s="4"/>
      <c r="AG68" s="4"/>
      <c r="AH68" s="4"/>
      <c r="AI68" s="4"/>
      <c r="AJ68" s="4"/>
      <c r="AK68" s="4"/>
      <c r="AL68" s="4"/>
      <c r="AM68" s="4"/>
      <c r="AN68" s="4"/>
      <c r="AO68" s="4"/>
      <c r="AP68" s="4" t="str">
        <f t="shared" si="157"/>
        <v/>
      </c>
      <c r="AQ68" s="4" t="str">
        <f t="shared" si="157"/>
        <v/>
      </c>
      <c r="AR68" s="4" t="str">
        <f t="shared" si="157"/>
        <v/>
      </c>
      <c r="AS68" s="4" t="str">
        <f t="shared" si="157"/>
        <v/>
      </c>
      <c r="AT68" s="4" t="str">
        <f t="shared" si="157"/>
        <v/>
      </c>
      <c r="AU68" s="4" t="str">
        <f t="shared" si="157"/>
        <v/>
      </c>
      <c r="AV68" s="4" t="str">
        <f t="shared" si="157"/>
        <v/>
      </c>
      <c r="AW68" s="4" t="str">
        <f t="shared" si="157"/>
        <v/>
      </c>
      <c r="AX68" s="4"/>
      <c r="AY68" s="4"/>
      <c r="AZ68" s="4"/>
      <c r="BB68" s="4"/>
      <c r="BC68" s="4"/>
      <c r="BD68" s="4"/>
      <c r="BE68" s="4"/>
      <c r="BF68" s="4"/>
      <c r="BG68" s="4"/>
      <c r="BH68" s="4"/>
      <c r="BI68" s="4"/>
      <c r="BJ68" s="4"/>
      <c r="BK68" s="4"/>
      <c r="BL68" s="4"/>
      <c r="BM68" s="4"/>
      <c r="BN68" s="4"/>
      <c r="BO68" s="4"/>
      <c r="BP68" s="4"/>
      <c r="BQ68" s="4"/>
      <c r="BR68" s="4"/>
      <c r="BS68" s="4"/>
      <c r="BT68" s="4"/>
      <c r="BU68" s="4"/>
      <c r="BV68" s="4"/>
      <c r="BW68" s="4"/>
    </row>
    <row r="69" spans="1:75" hidden="1" x14ac:dyDescent="0.35">
      <c r="A69" t="s">
        <v>160</v>
      </c>
      <c r="B69" s="4"/>
      <c r="C69" s="4"/>
      <c r="D69" s="4"/>
      <c r="E69" s="6">
        <f t="shared" si="155"/>
        <v>0</v>
      </c>
      <c r="F69" s="4"/>
      <c r="G69" s="4"/>
      <c r="H69" s="4"/>
      <c r="I69" s="4"/>
      <c r="J69" s="4"/>
      <c r="K69" s="4"/>
      <c r="L69" s="4"/>
      <c r="M69" s="4"/>
      <c r="N69" s="4"/>
      <c r="O69" s="4"/>
      <c r="P69" s="4"/>
      <c r="Q69" s="4"/>
      <c r="R69" s="4"/>
      <c r="S69" s="4"/>
      <c r="T69" s="4"/>
      <c r="U69" s="4"/>
      <c r="V69" s="4"/>
      <c r="W69" s="4"/>
      <c r="X69" s="4"/>
      <c r="Y69" s="4"/>
      <c r="Z69" s="4"/>
      <c r="AA69" s="4"/>
      <c r="AB69" s="4"/>
      <c r="AC69" s="4"/>
      <c r="AE69" s="4"/>
      <c r="AF69" s="4"/>
      <c r="AG69" s="4"/>
      <c r="AH69" s="4"/>
      <c r="AI69" s="4"/>
      <c r="AJ69" s="4"/>
      <c r="AK69" s="4"/>
      <c r="AL69" s="4"/>
      <c r="AM69" s="4"/>
      <c r="AN69" s="4"/>
      <c r="AO69" s="4"/>
      <c r="AP69" s="4"/>
      <c r="AQ69" s="4"/>
      <c r="AR69" s="4"/>
      <c r="AS69" s="4"/>
      <c r="AT69" s="4"/>
      <c r="AU69" s="4"/>
      <c r="AV69" s="4"/>
      <c r="AW69" s="4"/>
      <c r="AX69" s="4"/>
      <c r="AY69" s="4"/>
      <c r="AZ69" s="4"/>
      <c r="BB69" s="4"/>
      <c r="BC69" s="4"/>
      <c r="BD69" s="4"/>
      <c r="BE69" s="4"/>
      <c r="BF69" s="4"/>
      <c r="BG69" s="4"/>
      <c r="BH69" s="4"/>
      <c r="BI69" s="4"/>
      <c r="BJ69" s="4"/>
      <c r="BK69" s="4"/>
      <c r="BL69" s="4"/>
      <c r="BM69" s="4"/>
      <c r="BN69" s="4"/>
      <c r="BO69" s="4"/>
      <c r="BP69" s="4"/>
      <c r="BQ69" s="4"/>
      <c r="BR69" s="4"/>
      <c r="BS69" s="4"/>
      <c r="BT69" s="4"/>
      <c r="BU69" s="4"/>
      <c r="BV69" s="4"/>
      <c r="BW69" s="4"/>
    </row>
    <row r="70" spans="1:75" hidden="1" x14ac:dyDescent="0.35">
      <c r="A70" t="s">
        <v>161</v>
      </c>
      <c r="B70" s="4"/>
      <c r="C70" s="4"/>
      <c r="D70" s="4"/>
      <c r="E70" s="6">
        <f t="shared" si="155"/>
        <v>0</v>
      </c>
      <c r="F70" s="4"/>
      <c r="G70" s="4"/>
      <c r="H70" s="4"/>
      <c r="I70" s="4"/>
      <c r="J70" s="4"/>
      <c r="K70" s="4"/>
      <c r="L70" s="4"/>
      <c r="M70" s="4"/>
      <c r="N70" s="4"/>
      <c r="O70" s="4"/>
      <c r="P70" s="4"/>
      <c r="Q70" s="4"/>
      <c r="R70" s="4"/>
      <c r="S70" s="4"/>
      <c r="T70" s="4"/>
      <c r="U70" s="4"/>
      <c r="V70" s="4"/>
      <c r="W70" s="4"/>
      <c r="X70" s="4"/>
      <c r="Y70" s="4"/>
      <c r="Z70" s="4"/>
      <c r="AA70" s="4"/>
      <c r="AB70" s="4"/>
      <c r="AC70" s="4"/>
      <c r="AE70" s="4"/>
      <c r="AF70" s="4"/>
      <c r="AG70" s="4"/>
      <c r="AH70" s="4"/>
      <c r="AI70" s="4"/>
      <c r="AJ70" s="4"/>
      <c r="AK70" s="4"/>
      <c r="AL70" s="4"/>
      <c r="AM70" s="4"/>
      <c r="AN70" s="4"/>
      <c r="AO70" s="4"/>
      <c r="AP70" s="4"/>
      <c r="AQ70" s="4"/>
      <c r="AR70" s="4"/>
      <c r="AS70" s="4"/>
      <c r="AT70" s="4"/>
      <c r="AU70" s="4"/>
      <c r="AV70" s="4"/>
      <c r="AW70" s="4"/>
      <c r="AX70" s="4"/>
      <c r="AY70" s="4"/>
      <c r="AZ70" s="4"/>
      <c r="BB70" s="4"/>
      <c r="BC70" s="4"/>
      <c r="BD70" s="4"/>
      <c r="BE70" s="4"/>
      <c r="BF70" s="4"/>
      <c r="BG70" s="4"/>
      <c r="BH70" s="4"/>
      <c r="BI70" s="4"/>
      <c r="BJ70" s="4"/>
      <c r="BK70" s="4"/>
      <c r="BL70" s="4"/>
      <c r="BM70" s="4"/>
      <c r="BN70" s="4"/>
      <c r="BO70" s="4"/>
      <c r="BP70" s="4"/>
      <c r="BQ70" s="4"/>
      <c r="BR70" s="4"/>
      <c r="BS70" s="4"/>
      <c r="BT70" s="4"/>
      <c r="BU70" s="4"/>
      <c r="BV70" s="4"/>
      <c r="BW70" s="4"/>
    </row>
    <row r="71" spans="1:75" hidden="1" x14ac:dyDescent="0.35">
      <c r="A71" t="s">
        <v>162</v>
      </c>
      <c r="B71" s="4"/>
      <c r="C71" s="4"/>
      <c r="D71" s="4"/>
      <c r="E71" s="6">
        <f t="shared" si="155"/>
        <v>0</v>
      </c>
      <c r="F71" s="4"/>
      <c r="G71" s="4"/>
      <c r="H71" s="4"/>
      <c r="I71" s="4"/>
      <c r="J71" s="4"/>
      <c r="K71" s="4"/>
      <c r="L71" s="4"/>
      <c r="M71" s="4"/>
      <c r="N71" s="4"/>
      <c r="O71" s="4"/>
      <c r="P71" s="4"/>
      <c r="Q71" s="4"/>
      <c r="R71" s="4"/>
      <c r="S71" s="4"/>
      <c r="T71" s="4"/>
      <c r="U71" s="4"/>
      <c r="V71" s="4"/>
      <c r="W71" s="4"/>
      <c r="X71" s="4"/>
      <c r="Y71" s="4"/>
      <c r="Z71" s="4"/>
      <c r="AA71" s="4"/>
      <c r="AB71" s="4"/>
      <c r="AC71" s="4"/>
      <c r="AE71" s="4"/>
      <c r="AF71" s="4"/>
      <c r="AG71" s="4"/>
      <c r="AH71" s="4"/>
      <c r="AI71" s="4"/>
      <c r="AJ71" s="4"/>
      <c r="AK71" s="4"/>
      <c r="AL71" s="4"/>
      <c r="AM71" s="4"/>
      <c r="AN71" s="4"/>
      <c r="AO71" s="4"/>
      <c r="AP71" s="4"/>
      <c r="AQ71" s="4"/>
      <c r="AR71" s="4"/>
      <c r="AS71" s="4"/>
      <c r="AT71" s="4"/>
      <c r="AU71" s="4"/>
      <c r="AV71" s="4"/>
      <c r="AW71" s="4"/>
      <c r="AX71" s="4"/>
      <c r="AY71" s="4"/>
      <c r="AZ71" s="4"/>
      <c r="BB71" s="4"/>
      <c r="BC71" s="4"/>
      <c r="BD71" s="4"/>
      <c r="BE71" s="4"/>
      <c r="BF71" s="4"/>
      <c r="BG71" s="4"/>
      <c r="BH71" s="4"/>
      <c r="BI71" s="4"/>
      <c r="BJ71" s="4"/>
      <c r="BK71" s="4"/>
      <c r="BL71" s="4"/>
      <c r="BM71" s="4"/>
      <c r="BN71" s="4"/>
      <c r="BO71" s="4"/>
      <c r="BP71" s="4"/>
      <c r="BQ71" s="4"/>
      <c r="BR71" s="4"/>
      <c r="BS71" s="4"/>
      <c r="BT71" s="4"/>
      <c r="BU71" s="4"/>
      <c r="BV71" s="4"/>
      <c r="BW71" s="4"/>
    </row>
    <row r="72" spans="1:75" hidden="1" x14ac:dyDescent="0.35">
      <c r="A72" t="s">
        <v>163</v>
      </c>
      <c r="B72" s="4"/>
      <c r="C72" s="4"/>
      <c r="D72" s="4"/>
      <c r="E72" s="6">
        <f t="shared" si="155"/>
        <v>0</v>
      </c>
      <c r="F72" s="4"/>
      <c r="G72" s="4"/>
      <c r="H72" s="4"/>
      <c r="I72" s="4"/>
      <c r="J72" s="4"/>
      <c r="K72" s="4"/>
      <c r="L72" s="4"/>
      <c r="M72" s="4"/>
      <c r="N72" s="4"/>
      <c r="O72" s="4"/>
      <c r="P72" s="4"/>
      <c r="Q72" s="4"/>
      <c r="R72" s="4"/>
      <c r="S72" s="4"/>
      <c r="T72" s="4"/>
      <c r="U72" s="4"/>
      <c r="V72" s="4"/>
      <c r="W72" s="4"/>
      <c r="X72" s="4"/>
      <c r="Y72" s="4"/>
      <c r="Z72" s="4"/>
      <c r="AA72" s="4"/>
      <c r="AB72" s="4"/>
      <c r="AC72" s="4"/>
      <c r="AE72" s="4"/>
      <c r="AF72" s="4"/>
      <c r="AG72" s="4"/>
      <c r="AH72" s="4"/>
      <c r="AI72" s="4"/>
      <c r="AJ72" s="4"/>
      <c r="AK72" s="4"/>
      <c r="AL72" s="4"/>
      <c r="AM72" s="4"/>
      <c r="AN72" s="4"/>
      <c r="AO72" s="4"/>
      <c r="AP72" s="4"/>
      <c r="AQ72" s="4"/>
      <c r="AR72" s="4"/>
      <c r="AS72" s="4"/>
      <c r="AT72" s="4"/>
      <c r="AU72" s="4"/>
      <c r="AV72" s="4"/>
      <c r="AW72" s="4"/>
      <c r="AX72" s="4"/>
      <c r="AY72" s="4"/>
      <c r="AZ72" s="4"/>
      <c r="BB72" s="4"/>
      <c r="BC72" s="4"/>
      <c r="BD72" s="4"/>
      <c r="BE72" s="4"/>
      <c r="BF72" s="4"/>
      <c r="BG72" s="4"/>
      <c r="BH72" s="4"/>
      <c r="BI72" s="4"/>
      <c r="BJ72" s="4"/>
      <c r="BK72" s="4"/>
      <c r="BL72" s="4"/>
      <c r="BM72" s="4"/>
      <c r="BN72" s="4"/>
      <c r="BO72" s="4"/>
      <c r="BP72" s="4"/>
      <c r="BQ72" s="4"/>
      <c r="BR72" s="4"/>
      <c r="BS72" s="4"/>
      <c r="BT72" s="4"/>
      <c r="BU72" s="4"/>
      <c r="BV72" s="4"/>
      <c r="BW72" s="4"/>
    </row>
    <row r="73" spans="1:75" hidden="1" x14ac:dyDescent="0.35">
      <c r="A73" t="s">
        <v>164</v>
      </c>
      <c r="B73" s="4"/>
      <c r="C73" s="4"/>
      <c r="D73" s="4"/>
      <c r="E73" s="6">
        <f t="shared" si="155"/>
        <v>0</v>
      </c>
      <c r="F73" s="4"/>
      <c r="G73" s="4"/>
      <c r="H73" s="4"/>
      <c r="I73" s="4"/>
      <c r="J73" s="4"/>
      <c r="K73" s="4"/>
      <c r="L73" s="4"/>
      <c r="M73" s="4"/>
      <c r="N73" s="4"/>
      <c r="O73" s="4"/>
      <c r="P73" s="4"/>
      <c r="Q73" s="4"/>
      <c r="R73" s="4"/>
      <c r="S73" s="4"/>
      <c r="T73" s="4"/>
      <c r="U73" s="4"/>
      <c r="V73" s="4"/>
      <c r="W73" s="4"/>
      <c r="X73" s="4"/>
      <c r="Y73" s="4"/>
      <c r="Z73" s="4"/>
      <c r="AA73" s="4"/>
      <c r="AB73" s="4"/>
      <c r="AC73" s="4"/>
      <c r="AE73" s="4"/>
      <c r="AF73" s="4"/>
      <c r="AG73" s="4"/>
      <c r="AH73" s="4"/>
      <c r="AI73" s="4"/>
      <c r="AJ73" s="4"/>
      <c r="AK73" s="4"/>
      <c r="AL73" s="4"/>
      <c r="AM73" s="4"/>
      <c r="AN73" s="4"/>
      <c r="AO73" s="4"/>
      <c r="AP73" s="4"/>
      <c r="AQ73" s="4"/>
      <c r="AR73" s="4"/>
      <c r="AS73" s="4"/>
      <c r="AT73" s="4"/>
      <c r="AU73" s="4"/>
      <c r="AV73" s="4"/>
      <c r="AW73" s="4"/>
      <c r="AX73" s="4"/>
      <c r="AY73" s="4"/>
      <c r="AZ73" s="4"/>
      <c r="BB73" s="4"/>
      <c r="BC73" s="4"/>
      <c r="BD73" s="4"/>
      <c r="BE73" s="4"/>
      <c r="BF73" s="4"/>
      <c r="BG73" s="4"/>
      <c r="BH73" s="4"/>
      <c r="BI73" s="4"/>
      <c r="BJ73" s="4"/>
      <c r="BK73" s="4"/>
      <c r="BL73" s="4"/>
      <c r="BM73" s="4"/>
      <c r="BN73" s="4"/>
      <c r="BO73" s="4"/>
      <c r="BP73" s="4"/>
      <c r="BQ73" s="4"/>
      <c r="BR73" s="4"/>
      <c r="BS73" s="4"/>
      <c r="BT73" s="4"/>
      <c r="BU73" s="4"/>
      <c r="BV73" s="4"/>
      <c r="BW73" s="4"/>
    </row>
    <row r="74" spans="1:75" hidden="1" x14ac:dyDescent="0.35">
      <c r="A74" t="s">
        <v>165</v>
      </c>
      <c r="B74" s="4"/>
      <c r="C74" s="4"/>
      <c r="D74" s="4"/>
      <c r="E74" s="6">
        <f t="shared" si="155"/>
        <v>0</v>
      </c>
      <c r="F74" s="4"/>
      <c r="G74" s="4"/>
      <c r="H74" s="4"/>
      <c r="I74" s="4"/>
      <c r="J74" s="4"/>
      <c r="K74" s="4"/>
      <c r="L74" s="4"/>
      <c r="M74" s="4"/>
      <c r="N74" s="4"/>
      <c r="O74" s="4"/>
      <c r="P74" s="4"/>
      <c r="Q74" s="4"/>
      <c r="R74" s="4"/>
      <c r="S74" s="4"/>
      <c r="T74" s="4"/>
      <c r="U74" s="4"/>
      <c r="V74" s="4"/>
      <c r="W74" s="4"/>
      <c r="X74" s="4"/>
      <c r="Y74" s="4"/>
      <c r="Z74" s="4"/>
      <c r="AA74" s="4"/>
      <c r="AB74" s="4"/>
      <c r="AC74" s="4"/>
      <c r="AE74" s="4"/>
      <c r="AF74" s="4"/>
      <c r="AG74" s="4"/>
      <c r="AH74" s="4"/>
      <c r="AI74" s="4"/>
      <c r="AJ74" s="4"/>
      <c r="AK74" s="4"/>
      <c r="AL74" s="4"/>
      <c r="AM74" s="4"/>
      <c r="AN74" s="4"/>
      <c r="AO74" s="4"/>
      <c r="AP74" s="4"/>
      <c r="AQ74" s="4"/>
      <c r="AR74" s="4"/>
      <c r="AS74" s="4"/>
      <c r="AT74" s="4"/>
      <c r="AU74" s="4"/>
      <c r="AV74" s="4"/>
      <c r="AW74" s="4"/>
      <c r="AX74" s="4"/>
      <c r="AY74" s="4"/>
      <c r="AZ74" s="4"/>
      <c r="BB74" s="4"/>
      <c r="BC74" s="4"/>
      <c r="BD74" s="4"/>
      <c r="BE74" s="4"/>
      <c r="BF74" s="4"/>
      <c r="BG74" s="4"/>
      <c r="BH74" s="4"/>
      <c r="BI74" s="4"/>
      <c r="BJ74" s="4"/>
      <c r="BK74" s="4"/>
      <c r="BL74" s="4"/>
      <c r="BM74" s="4"/>
      <c r="BN74" s="4"/>
      <c r="BO74" s="4"/>
      <c r="BP74" s="4"/>
      <c r="BQ74" s="4"/>
      <c r="BR74" s="4"/>
      <c r="BS74" s="4"/>
      <c r="BT74" s="4"/>
      <c r="BU74" s="4"/>
      <c r="BV74" s="4"/>
      <c r="BW74" s="4"/>
    </row>
    <row r="76" spans="1:75" x14ac:dyDescent="0.35">
      <c r="B76" s="1" t="s">
        <v>166</v>
      </c>
    </row>
    <row r="77" spans="1:75" x14ac:dyDescent="0.35">
      <c r="B77" s="122" t="s">
        <v>1457</v>
      </c>
      <c r="G77" s="106" t="s">
        <v>167</v>
      </c>
      <c r="H77" s="106"/>
      <c r="I77" s="106"/>
      <c r="J77" s="106"/>
      <c r="K77" s="106"/>
      <c r="L77" s="106"/>
      <c r="M77" s="106"/>
      <c r="N77" s="106"/>
      <c r="O77" s="106"/>
      <c r="P77" s="106"/>
      <c r="Q77" s="106"/>
      <c r="R77" s="106"/>
      <c r="S77" s="106"/>
      <c r="T77" s="106"/>
      <c r="U77" s="106"/>
      <c r="V77" s="106"/>
      <c r="W77" s="106"/>
      <c r="X77" s="106"/>
      <c r="Y77" s="106"/>
      <c r="Z77" s="106"/>
      <c r="AA77" s="106"/>
      <c r="AB77" s="106"/>
      <c r="AC77" s="106"/>
    </row>
    <row r="78" spans="1:75" x14ac:dyDescent="0.35">
      <c r="B78" s="123"/>
      <c r="G78" s="107" t="str">
        <f>_xlfn.CONCAT(C4,", ",C6)</f>
        <v>WST, thousands</v>
      </c>
      <c r="H78" s="108"/>
      <c r="I78" s="108"/>
      <c r="J78" s="108"/>
      <c r="K78" s="108"/>
      <c r="L78" s="108"/>
      <c r="M78" s="108"/>
      <c r="N78" s="108"/>
      <c r="O78" s="108"/>
      <c r="P78" s="108"/>
      <c r="Q78" s="108"/>
      <c r="R78" s="108"/>
      <c r="S78" s="108"/>
      <c r="T78" s="108"/>
      <c r="U78" s="108"/>
      <c r="V78" s="108"/>
      <c r="W78" s="108"/>
      <c r="X78" s="108"/>
      <c r="Y78" s="108"/>
      <c r="Z78" s="108"/>
      <c r="AA78" s="108"/>
      <c r="AB78" s="108"/>
      <c r="AC78" s="108"/>
    </row>
    <row r="79" spans="1:75" x14ac:dyDescent="0.35">
      <c r="B79" s="124"/>
      <c r="G79" s="33" t="str">
        <f>Lists!$A$2</f>
        <v>Social insurance benefits (271)</v>
      </c>
      <c r="H79" s="30">
        <f>SUMIF($F$10:$F$53,$G79,H$10:H$53)</f>
        <v>0</v>
      </c>
      <c r="I79" s="30">
        <f t="shared" ref="I79:AC81" si="161">SUMIF($F$10:$F$53,$G79,I$10:I$53)</f>
        <v>0</v>
      </c>
      <c r="J79" s="30">
        <f t="shared" si="161"/>
        <v>0</v>
      </c>
      <c r="K79" s="30">
        <f t="shared" si="161"/>
        <v>0</v>
      </c>
      <c r="L79" s="30">
        <f t="shared" si="161"/>
        <v>0</v>
      </c>
      <c r="M79" s="30">
        <f t="shared" si="161"/>
        <v>0</v>
      </c>
      <c r="N79" s="30">
        <f t="shared" si="161"/>
        <v>0</v>
      </c>
      <c r="O79" s="30">
        <f t="shared" si="161"/>
        <v>0</v>
      </c>
      <c r="P79" s="30">
        <f t="shared" si="161"/>
        <v>0</v>
      </c>
      <c r="Q79" s="30">
        <f t="shared" si="161"/>
        <v>0</v>
      </c>
      <c r="R79" s="30">
        <f>SUMIF($F$10:$F$53,$G79,R$10:R$53)</f>
        <v>0</v>
      </c>
      <c r="S79" s="30">
        <f t="shared" si="161"/>
        <v>0</v>
      </c>
      <c r="T79" s="30">
        <f t="shared" si="161"/>
        <v>0</v>
      </c>
      <c r="U79" s="30">
        <f t="shared" si="161"/>
        <v>0</v>
      </c>
      <c r="V79" s="30">
        <f t="shared" si="161"/>
        <v>0</v>
      </c>
      <c r="W79" s="30">
        <f t="shared" si="161"/>
        <v>0</v>
      </c>
      <c r="X79" s="30">
        <f t="shared" si="161"/>
        <v>0</v>
      </c>
      <c r="Y79" s="30">
        <f t="shared" si="161"/>
        <v>0</v>
      </c>
      <c r="Z79" s="30">
        <f t="shared" si="161"/>
        <v>0</v>
      </c>
      <c r="AA79" s="30">
        <f t="shared" si="161"/>
        <v>0</v>
      </c>
      <c r="AB79" s="30">
        <f t="shared" si="161"/>
        <v>0</v>
      </c>
      <c r="AC79" s="30">
        <f t="shared" si="161"/>
        <v>0</v>
      </c>
    </row>
    <row r="80" spans="1:75" x14ac:dyDescent="0.35">
      <c r="B80" s="124"/>
      <c r="G80" s="33" t="str">
        <f>Lists!$A$3</f>
        <v>Social assistance benefits (272)</v>
      </c>
      <c r="H80" s="30">
        <f>SUMIF($F$10:$F$53,$G80,H$10:H$53)</f>
        <v>0</v>
      </c>
      <c r="I80" s="30">
        <f t="shared" si="161"/>
        <v>0</v>
      </c>
      <c r="J80" s="30">
        <f t="shared" si="161"/>
        <v>0</v>
      </c>
      <c r="K80" s="30">
        <f t="shared" si="161"/>
        <v>0</v>
      </c>
      <c r="L80" s="30">
        <f t="shared" si="161"/>
        <v>0</v>
      </c>
      <c r="M80" s="30">
        <f t="shared" si="161"/>
        <v>15200</v>
      </c>
      <c r="N80" s="30">
        <f t="shared" si="161"/>
        <v>15300</v>
      </c>
      <c r="O80" s="30">
        <f t="shared" si="161"/>
        <v>15400</v>
      </c>
      <c r="P80" s="30">
        <f t="shared" si="161"/>
        <v>15940</v>
      </c>
      <c r="Q80" s="30">
        <f t="shared" si="161"/>
        <v>16674.260999999999</v>
      </c>
      <c r="R80" s="30">
        <f t="shared" si="161"/>
        <v>16911.381000000001</v>
      </c>
      <c r="S80" s="30">
        <f t="shared" si="161"/>
        <v>17609.641</v>
      </c>
      <c r="T80" s="30">
        <f t="shared" si="161"/>
        <v>17646.615000000002</v>
      </c>
      <c r="U80" s="30">
        <f t="shared" si="161"/>
        <v>17872.429</v>
      </c>
      <c r="V80" s="30">
        <f t="shared" si="161"/>
        <v>18091.572</v>
      </c>
      <c r="W80" s="30">
        <f t="shared" si="161"/>
        <v>18628.86</v>
      </c>
      <c r="X80" s="30">
        <f t="shared" si="161"/>
        <v>19255.68</v>
      </c>
      <c r="Y80" s="30">
        <f t="shared" si="161"/>
        <v>19255.68</v>
      </c>
      <c r="Z80" s="30">
        <f t="shared" si="161"/>
        <v>27088.308000000001</v>
      </c>
      <c r="AA80" s="30">
        <f t="shared" si="161"/>
        <v>36388.307999999997</v>
      </c>
      <c r="AB80" s="30">
        <f t="shared" si="161"/>
        <v>37516.007999999994</v>
      </c>
      <c r="AC80" s="30">
        <f t="shared" si="161"/>
        <v>35388.307999999997</v>
      </c>
    </row>
    <row r="81" spans="2:29" x14ac:dyDescent="0.35">
      <c r="B81" s="124"/>
      <c r="G81" s="33" t="str">
        <f>Lists!$A$4</f>
        <v>Public servant benefits (273)</v>
      </c>
      <c r="H81" s="30">
        <f>SUMIF($F$10:$F$53,$G81,H$10:H$53)</f>
        <v>0</v>
      </c>
      <c r="I81" s="30">
        <f t="shared" si="161"/>
        <v>0</v>
      </c>
      <c r="J81" s="30">
        <f t="shared" si="161"/>
        <v>0</v>
      </c>
      <c r="K81" s="30">
        <f t="shared" si="161"/>
        <v>0</v>
      </c>
      <c r="L81" s="30">
        <f t="shared" si="161"/>
        <v>0</v>
      </c>
      <c r="M81" s="30">
        <f t="shared" si="161"/>
        <v>0</v>
      </c>
      <c r="N81" s="30">
        <f t="shared" si="161"/>
        <v>0</v>
      </c>
      <c r="O81" s="30">
        <f t="shared" si="161"/>
        <v>0</v>
      </c>
      <c r="P81" s="30">
        <f t="shared" si="161"/>
        <v>0</v>
      </c>
      <c r="Q81" s="30">
        <f t="shared" si="161"/>
        <v>0</v>
      </c>
      <c r="R81" s="30">
        <f t="shared" si="161"/>
        <v>0</v>
      </c>
      <c r="S81" s="30">
        <f t="shared" si="161"/>
        <v>0</v>
      </c>
      <c r="T81" s="30">
        <f t="shared" si="161"/>
        <v>0</v>
      </c>
      <c r="U81" s="30">
        <f t="shared" si="161"/>
        <v>0</v>
      </c>
      <c r="V81" s="30">
        <f t="shared" si="161"/>
        <v>0</v>
      </c>
      <c r="W81" s="30">
        <f t="shared" si="161"/>
        <v>0</v>
      </c>
      <c r="X81" s="30">
        <f t="shared" si="161"/>
        <v>0</v>
      </c>
      <c r="Y81" s="30">
        <f t="shared" si="161"/>
        <v>0</v>
      </c>
      <c r="Z81" s="30">
        <f t="shared" si="161"/>
        <v>0</v>
      </c>
      <c r="AA81" s="30">
        <f t="shared" si="161"/>
        <v>0</v>
      </c>
      <c r="AB81" s="30">
        <f t="shared" si="161"/>
        <v>0</v>
      </c>
      <c r="AC81" s="30">
        <f t="shared" si="161"/>
        <v>0</v>
      </c>
    </row>
    <row r="82" spans="2:29" x14ac:dyDescent="0.35">
      <c r="B82" s="124"/>
      <c r="G82" s="22" t="str">
        <f>Lists!$A$5</f>
        <v>Social benefits (27)</v>
      </c>
      <c r="H82" s="32">
        <f>SUM(H79:H81)</f>
        <v>0</v>
      </c>
      <c r="I82" s="32">
        <f t="shared" ref="I82:AC82" si="162">SUM(I79:I81)</f>
        <v>0</v>
      </c>
      <c r="J82" s="32">
        <f t="shared" si="162"/>
        <v>0</v>
      </c>
      <c r="K82" s="32">
        <f t="shared" si="162"/>
        <v>0</v>
      </c>
      <c r="L82" s="32">
        <f t="shared" si="162"/>
        <v>0</v>
      </c>
      <c r="M82" s="32">
        <f t="shared" si="162"/>
        <v>15200</v>
      </c>
      <c r="N82" s="32">
        <f t="shared" si="162"/>
        <v>15300</v>
      </c>
      <c r="O82" s="32">
        <f t="shared" si="162"/>
        <v>15400</v>
      </c>
      <c r="P82" s="32">
        <f t="shared" si="162"/>
        <v>15940</v>
      </c>
      <c r="Q82" s="32">
        <f t="shared" si="162"/>
        <v>16674.260999999999</v>
      </c>
      <c r="R82" s="32">
        <f t="shared" si="162"/>
        <v>16911.381000000001</v>
      </c>
      <c r="S82" s="32">
        <f t="shared" si="162"/>
        <v>17609.641</v>
      </c>
      <c r="T82" s="32">
        <f t="shared" si="162"/>
        <v>17646.615000000002</v>
      </c>
      <c r="U82" s="32">
        <f t="shared" si="162"/>
        <v>17872.429</v>
      </c>
      <c r="V82" s="32">
        <f t="shared" si="162"/>
        <v>18091.572</v>
      </c>
      <c r="W82" s="32">
        <f t="shared" si="162"/>
        <v>18628.86</v>
      </c>
      <c r="X82" s="32">
        <f t="shared" si="162"/>
        <v>19255.68</v>
      </c>
      <c r="Y82" s="32">
        <f t="shared" si="162"/>
        <v>19255.68</v>
      </c>
      <c r="Z82" s="32">
        <f t="shared" si="162"/>
        <v>27088.308000000001</v>
      </c>
      <c r="AA82" s="32">
        <f t="shared" si="162"/>
        <v>36388.307999999997</v>
      </c>
      <c r="AB82" s="32">
        <f t="shared" si="162"/>
        <v>37516.007999999994</v>
      </c>
      <c r="AC82" s="32">
        <f t="shared" si="162"/>
        <v>35388.307999999997</v>
      </c>
    </row>
    <row r="83" spans="2:29" x14ac:dyDescent="0.35">
      <c r="B83" s="124"/>
      <c r="G83" s="1"/>
    </row>
    <row r="84" spans="2:29" x14ac:dyDescent="0.35">
      <c r="B84" s="124"/>
      <c r="G84" s="38" t="str">
        <f>Lists!$A$7</f>
        <v>Provident fund withdrawals</v>
      </c>
      <c r="H84" s="30">
        <f>SUMIF($F$10:$F$53,$G84,H$10:H$53)</f>
        <v>0</v>
      </c>
      <c r="I84" s="30">
        <f t="shared" ref="I84:AC84" si="163">SUMIF($F$10:$F$53,$G84,I$10:I$53)</f>
        <v>0</v>
      </c>
      <c r="J84" s="30">
        <f t="shared" si="163"/>
        <v>0</v>
      </c>
      <c r="K84" s="30">
        <f t="shared" si="163"/>
        <v>0</v>
      </c>
      <c r="L84" s="30">
        <f t="shared" si="163"/>
        <v>0</v>
      </c>
      <c r="M84" s="30">
        <f t="shared" si="163"/>
        <v>0</v>
      </c>
      <c r="N84" s="30">
        <f t="shared" si="163"/>
        <v>0</v>
      </c>
      <c r="O84" s="30">
        <f t="shared" si="163"/>
        <v>0</v>
      </c>
      <c r="P84" s="30">
        <f t="shared" si="163"/>
        <v>0</v>
      </c>
      <c r="Q84" s="30">
        <f t="shared" si="163"/>
        <v>0</v>
      </c>
      <c r="R84" s="30">
        <f t="shared" si="163"/>
        <v>0</v>
      </c>
      <c r="S84" s="30">
        <f t="shared" si="163"/>
        <v>0</v>
      </c>
      <c r="T84" s="30">
        <f t="shared" si="163"/>
        <v>0</v>
      </c>
      <c r="U84" s="30">
        <f t="shared" si="163"/>
        <v>0</v>
      </c>
      <c r="V84" s="30">
        <f t="shared" si="163"/>
        <v>47939.923999999999</v>
      </c>
      <c r="W84" s="30">
        <f t="shared" si="163"/>
        <v>50105.788</v>
      </c>
      <c r="X84" s="30">
        <f t="shared" si="163"/>
        <v>56313.912000000004</v>
      </c>
      <c r="Y84" s="30">
        <f t="shared" si="163"/>
        <v>57183.201000000001</v>
      </c>
      <c r="Z84" s="30">
        <f t="shared" si="163"/>
        <v>65044</v>
      </c>
      <c r="AA84" s="30">
        <f t="shared" si="163"/>
        <v>64830</v>
      </c>
      <c r="AB84" s="30">
        <f t="shared" si="163"/>
        <v>0</v>
      </c>
      <c r="AC84" s="30">
        <f t="shared" si="163"/>
        <v>0</v>
      </c>
    </row>
    <row r="85" spans="2:29" x14ac:dyDescent="0.35">
      <c r="B85" s="124"/>
      <c r="G85" s="36" t="str">
        <f>Lists!$A$8</f>
        <v>Social benefits (27) + provident fund withdrawals</v>
      </c>
      <c r="H85" s="37">
        <f>H84+H82</f>
        <v>0</v>
      </c>
      <c r="I85" s="37">
        <f t="shared" ref="I85:AC85" si="164">I84+I82</f>
        <v>0</v>
      </c>
      <c r="J85" s="37">
        <f t="shared" si="164"/>
        <v>0</v>
      </c>
      <c r="K85" s="37">
        <f t="shared" si="164"/>
        <v>0</v>
      </c>
      <c r="L85" s="37">
        <f t="shared" si="164"/>
        <v>0</v>
      </c>
      <c r="M85" s="37">
        <f t="shared" si="164"/>
        <v>15200</v>
      </c>
      <c r="N85" s="37">
        <f t="shared" si="164"/>
        <v>15300</v>
      </c>
      <c r="O85" s="37">
        <f t="shared" si="164"/>
        <v>15400</v>
      </c>
      <c r="P85" s="37">
        <f t="shared" si="164"/>
        <v>15940</v>
      </c>
      <c r="Q85" s="37">
        <f t="shared" si="164"/>
        <v>16674.260999999999</v>
      </c>
      <c r="R85" s="37">
        <f t="shared" si="164"/>
        <v>16911.381000000001</v>
      </c>
      <c r="S85" s="37">
        <f t="shared" si="164"/>
        <v>17609.641</v>
      </c>
      <c r="T85" s="37">
        <f t="shared" si="164"/>
        <v>17646.615000000002</v>
      </c>
      <c r="U85" s="37">
        <f t="shared" si="164"/>
        <v>17872.429</v>
      </c>
      <c r="V85" s="37">
        <f t="shared" si="164"/>
        <v>66031.495999999999</v>
      </c>
      <c r="W85" s="37">
        <f t="shared" si="164"/>
        <v>68734.648000000001</v>
      </c>
      <c r="X85" s="37">
        <f t="shared" si="164"/>
        <v>75569.592000000004</v>
      </c>
      <c r="Y85" s="37">
        <f t="shared" si="164"/>
        <v>76438.880999999994</v>
      </c>
      <c r="Z85" s="37">
        <f t="shared" si="164"/>
        <v>92132.308000000005</v>
      </c>
      <c r="AA85" s="37">
        <f t="shared" si="164"/>
        <v>101218.30799999999</v>
      </c>
      <c r="AB85" s="37">
        <f t="shared" si="164"/>
        <v>37516.007999999994</v>
      </c>
      <c r="AC85" s="37">
        <f t="shared" si="164"/>
        <v>35388.307999999997</v>
      </c>
    </row>
    <row r="86" spans="2:29" x14ac:dyDescent="0.35">
      <c r="B86" s="124"/>
    </row>
    <row r="87" spans="2:29" x14ac:dyDescent="0.35">
      <c r="B87" s="124"/>
      <c r="G87" s="107" t="s">
        <v>169</v>
      </c>
      <c r="H87" s="107"/>
      <c r="I87" s="107"/>
      <c r="J87" s="107"/>
      <c r="K87" s="107"/>
      <c r="L87" s="107"/>
      <c r="M87" s="107"/>
      <c r="N87" s="107"/>
      <c r="O87" s="107"/>
      <c r="P87" s="107"/>
      <c r="Q87" s="107"/>
      <c r="R87" s="107"/>
      <c r="S87" s="107"/>
      <c r="T87" s="107"/>
      <c r="U87" s="107"/>
      <c r="V87" s="107"/>
      <c r="W87" s="107"/>
      <c r="X87" s="107"/>
      <c r="Y87" s="107"/>
      <c r="Z87" s="107"/>
      <c r="AA87" s="107"/>
      <c r="AB87" s="107"/>
      <c r="AC87" s="107"/>
    </row>
    <row r="88" spans="2:29" x14ac:dyDescent="0.35">
      <c r="B88" s="124"/>
      <c r="G88" s="33" t="str">
        <f>G79</f>
        <v>Social insurance benefits (271)</v>
      </c>
      <c r="H88" s="57">
        <f t="shared" ref="H88:AC88" si="165">H$79/H$207</f>
        <v>0</v>
      </c>
      <c r="I88" s="57">
        <f t="shared" si="165"/>
        <v>0</v>
      </c>
      <c r="J88" s="57">
        <f t="shared" si="165"/>
        <v>0</v>
      </c>
      <c r="K88" s="57">
        <f t="shared" si="165"/>
        <v>0</v>
      </c>
      <c r="L88" s="57">
        <f t="shared" si="165"/>
        <v>0</v>
      </c>
      <c r="M88" s="57">
        <f t="shared" si="165"/>
        <v>0</v>
      </c>
      <c r="N88" s="57">
        <f t="shared" si="165"/>
        <v>0</v>
      </c>
      <c r="O88" s="57">
        <f t="shared" si="165"/>
        <v>0</v>
      </c>
      <c r="P88" s="57">
        <f t="shared" si="165"/>
        <v>0</v>
      </c>
      <c r="Q88" s="57">
        <f t="shared" si="165"/>
        <v>0</v>
      </c>
      <c r="R88" s="57">
        <f t="shared" si="165"/>
        <v>0</v>
      </c>
      <c r="S88" s="57">
        <f t="shared" si="165"/>
        <v>0</v>
      </c>
      <c r="T88" s="57">
        <f t="shared" si="165"/>
        <v>0</v>
      </c>
      <c r="U88" s="57">
        <f t="shared" si="165"/>
        <v>0</v>
      </c>
      <c r="V88" s="57">
        <f t="shared" si="165"/>
        <v>0</v>
      </c>
      <c r="W88" s="57">
        <f t="shared" si="165"/>
        <v>0</v>
      </c>
      <c r="X88" s="57">
        <f t="shared" si="165"/>
        <v>0</v>
      </c>
      <c r="Y88" s="57">
        <f t="shared" si="165"/>
        <v>0</v>
      </c>
      <c r="Z88" s="57">
        <f t="shared" si="165"/>
        <v>0</v>
      </c>
      <c r="AA88" s="57">
        <f t="shared" si="165"/>
        <v>0</v>
      </c>
      <c r="AB88" s="57">
        <f t="shared" si="165"/>
        <v>0</v>
      </c>
      <c r="AC88" s="57">
        <f t="shared" si="165"/>
        <v>0</v>
      </c>
    </row>
    <row r="89" spans="2:29" x14ac:dyDescent="0.35">
      <c r="B89" s="124"/>
      <c r="G89" s="33" t="str">
        <f t="shared" ref="G89:G94" si="166">G80</f>
        <v>Social assistance benefits (272)</v>
      </c>
      <c r="H89" s="57">
        <f t="shared" ref="H89:AC89" si="167">H$80/H$207</f>
        <v>0</v>
      </c>
      <c r="I89" s="57">
        <f t="shared" si="167"/>
        <v>0</v>
      </c>
      <c r="J89" s="57">
        <f t="shared" si="167"/>
        <v>0</v>
      </c>
      <c r="K89" s="57">
        <f t="shared" si="167"/>
        <v>0</v>
      </c>
      <c r="L89" s="57">
        <f t="shared" si="167"/>
        <v>0</v>
      </c>
      <c r="M89" s="57">
        <f t="shared" si="167"/>
        <v>8.7356321839080452E-3</v>
      </c>
      <c r="N89" s="57">
        <f t="shared" si="167"/>
        <v>8.6981239340534391E-3</v>
      </c>
      <c r="O89" s="57">
        <f t="shared" si="167"/>
        <v>8.9223638470451918E-3</v>
      </c>
      <c r="P89" s="57">
        <f t="shared" si="167"/>
        <v>8.9752252252252255E-3</v>
      </c>
      <c r="Q89" s="57">
        <f t="shared" si="167"/>
        <v>9.3728279932546368E-3</v>
      </c>
      <c r="R89" s="57">
        <f t="shared" si="167"/>
        <v>9.2766763576522231E-3</v>
      </c>
      <c r="S89" s="57">
        <f t="shared" si="167"/>
        <v>9.5187248648648647E-3</v>
      </c>
      <c r="T89" s="57">
        <f t="shared" si="167"/>
        <v>8.8321396396396409E-3</v>
      </c>
      <c r="U89" s="57">
        <f t="shared" si="167"/>
        <v>8.1017357207615586E-3</v>
      </c>
      <c r="V89" s="57">
        <f t="shared" si="167"/>
        <v>8.062197860962567E-3</v>
      </c>
      <c r="W89" s="57">
        <f t="shared" si="167"/>
        <v>8.2648003549245785E-3</v>
      </c>
      <c r="X89" s="57">
        <f t="shared" si="167"/>
        <v>8.0567698744769874E-3</v>
      </c>
      <c r="Y89" s="57">
        <f t="shared" si="167"/>
        <v>8.2148805460750852E-3</v>
      </c>
      <c r="Z89" s="57">
        <f t="shared" si="167"/>
        <v>1.2488846473029046E-2</v>
      </c>
      <c r="AA89" s="57">
        <f t="shared" si="167"/>
        <v>1.6768805529953915E-2</v>
      </c>
      <c r="AB89" s="57">
        <f t="shared" si="167"/>
        <v>1.4637537261022238E-2</v>
      </c>
      <c r="AC89" s="57">
        <f t="shared" si="167"/>
        <v>1.2770952002887043E-2</v>
      </c>
    </row>
    <row r="90" spans="2:29" x14ac:dyDescent="0.35">
      <c r="B90" s="125"/>
      <c r="G90" s="33" t="str">
        <f t="shared" si="166"/>
        <v>Public servant benefits (273)</v>
      </c>
      <c r="H90" s="57">
        <f t="shared" ref="H90:AC90" si="168">H$81/H$207</f>
        <v>0</v>
      </c>
      <c r="I90" s="57">
        <f t="shared" si="168"/>
        <v>0</v>
      </c>
      <c r="J90" s="57">
        <f t="shared" si="168"/>
        <v>0</v>
      </c>
      <c r="K90" s="57">
        <f t="shared" si="168"/>
        <v>0</v>
      </c>
      <c r="L90" s="57">
        <f t="shared" si="168"/>
        <v>0</v>
      </c>
      <c r="M90" s="57">
        <f t="shared" si="168"/>
        <v>0</v>
      </c>
      <c r="N90" s="57">
        <f t="shared" si="168"/>
        <v>0</v>
      </c>
      <c r="O90" s="57">
        <f t="shared" si="168"/>
        <v>0</v>
      </c>
      <c r="P90" s="57">
        <f t="shared" si="168"/>
        <v>0</v>
      </c>
      <c r="Q90" s="57">
        <f t="shared" si="168"/>
        <v>0</v>
      </c>
      <c r="R90" s="57">
        <f t="shared" si="168"/>
        <v>0</v>
      </c>
      <c r="S90" s="57">
        <f t="shared" si="168"/>
        <v>0</v>
      </c>
      <c r="T90" s="57">
        <f t="shared" si="168"/>
        <v>0</v>
      </c>
      <c r="U90" s="57">
        <f t="shared" si="168"/>
        <v>0</v>
      </c>
      <c r="V90" s="57">
        <f t="shared" si="168"/>
        <v>0</v>
      </c>
      <c r="W90" s="57">
        <f t="shared" si="168"/>
        <v>0</v>
      </c>
      <c r="X90" s="57">
        <f t="shared" si="168"/>
        <v>0</v>
      </c>
      <c r="Y90" s="57">
        <f t="shared" si="168"/>
        <v>0</v>
      </c>
      <c r="Z90" s="57">
        <f t="shared" si="168"/>
        <v>0</v>
      </c>
      <c r="AA90" s="57">
        <f t="shared" si="168"/>
        <v>0</v>
      </c>
      <c r="AB90" s="57">
        <f t="shared" si="168"/>
        <v>0</v>
      </c>
      <c r="AC90" s="57">
        <f t="shared" si="168"/>
        <v>0</v>
      </c>
    </row>
    <row r="91" spans="2:29" x14ac:dyDescent="0.35">
      <c r="G91" s="33" t="str">
        <f t="shared" si="166"/>
        <v>Social benefits (27)</v>
      </c>
      <c r="H91" s="57">
        <f t="shared" ref="H91:AC91" si="169">H$82/H$207</f>
        <v>0</v>
      </c>
      <c r="I91" s="57">
        <f t="shared" si="169"/>
        <v>0</v>
      </c>
      <c r="J91" s="57">
        <f t="shared" si="169"/>
        <v>0</v>
      </c>
      <c r="K91" s="57">
        <f t="shared" si="169"/>
        <v>0</v>
      </c>
      <c r="L91" s="57">
        <f t="shared" si="169"/>
        <v>0</v>
      </c>
      <c r="M91" s="57">
        <f t="shared" si="169"/>
        <v>8.7356321839080452E-3</v>
      </c>
      <c r="N91" s="57">
        <f t="shared" si="169"/>
        <v>8.6981239340534391E-3</v>
      </c>
      <c r="O91" s="57">
        <f t="shared" si="169"/>
        <v>8.9223638470451918E-3</v>
      </c>
      <c r="P91" s="57">
        <f t="shared" si="169"/>
        <v>8.9752252252252255E-3</v>
      </c>
      <c r="Q91" s="57">
        <f t="shared" si="169"/>
        <v>9.3728279932546368E-3</v>
      </c>
      <c r="R91" s="57">
        <f t="shared" si="169"/>
        <v>9.2766763576522231E-3</v>
      </c>
      <c r="S91" s="57">
        <f t="shared" si="169"/>
        <v>9.5187248648648647E-3</v>
      </c>
      <c r="T91" s="57">
        <f t="shared" si="169"/>
        <v>8.8321396396396409E-3</v>
      </c>
      <c r="U91" s="57">
        <f t="shared" si="169"/>
        <v>8.1017357207615586E-3</v>
      </c>
      <c r="V91" s="57">
        <f t="shared" si="169"/>
        <v>8.062197860962567E-3</v>
      </c>
      <c r="W91" s="57">
        <f t="shared" si="169"/>
        <v>8.2648003549245785E-3</v>
      </c>
      <c r="X91" s="57">
        <f t="shared" si="169"/>
        <v>8.0567698744769874E-3</v>
      </c>
      <c r="Y91" s="57">
        <f t="shared" si="169"/>
        <v>8.2148805460750852E-3</v>
      </c>
      <c r="Z91" s="57">
        <f t="shared" si="169"/>
        <v>1.2488846473029046E-2</v>
      </c>
      <c r="AA91" s="57">
        <f t="shared" si="169"/>
        <v>1.6768805529953915E-2</v>
      </c>
      <c r="AB91" s="57">
        <f t="shared" si="169"/>
        <v>1.4637537261022238E-2</v>
      </c>
      <c r="AC91" s="57">
        <f t="shared" si="169"/>
        <v>1.2770952002887043E-2</v>
      </c>
    </row>
    <row r="92" spans="2:29" x14ac:dyDescent="0.35">
      <c r="B92" s="1" t="s">
        <v>1449</v>
      </c>
      <c r="G92" s="33"/>
      <c r="H92" s="58"/>
      <c r="I92" s="58"/>
      <c r="J92" s="58"/>
      <c r="K92" s="58"/>
      <c r="L92" s="58"/>
      <c r="M92" s="58"/>
      <c r="N92" s="58"/>
      <c r="O92" s="58"/>
      <c r="P92" s="58"/>
      <c r="Q92" s="58"/>
      <c r="R92" s="58"/>
      <c r="S92" s="58"/>
      <c r="T92" s="58"/>
      <c r="U92" s="58"/>
      <c r="V92" s="58"/>
      <c r="W92" s="58"/>
      <c r="X92" s="58"/>
      <c r="Y92" s="58"/>
      <c r="Z92" s="58"/>
      <c r="AA92" s="58"/>
      <c r="AB92" s="58"/>
      <c r="AC92" s="58"/>
    </row>
    <row r="93" spans="2:29" x14ac:dyDescent="0.35">
      <c r="B93" s="126" t="s">
        <v>1458</v>
      </c>
      <c r="G93" s="38" t="str">
        <f t="shared" si="166"/>
        <v>Provident fund withdrawals</v>
      </c>
      <c r="H93" s="57">
        <f t="shared" ref="H93:AC93" si="170">H$84/H$207</f>
        <v>0</v>
      </c>
      <c r="I93" s="57">
        <f t="shared" si="170"/>
        <v>0</v>
      </c>
      <c r="J93" s="57">
        <f t="shared" si="170"/>
        <v>0</v>
      </c>
      <c r="K93" s="57">
        <f t="shared" si="170"/>
        <v>0</v>
      </c>
      <c r="L93" s="57">
        <f t="shared" si="170"/>
        <v>0</v>
      </c>
      <c r="M93" s="57">
        <f t="shared" si="170"/>
        <v>0</v>
      </c>
      <c r="N93" s="57">
        <f t="shared" si="170"/>
        <v>0</v>
      </c>
      <c r="O93" s="57">
        <f t="shared" si="170"/>
        <v>0</v>
      </c>
      <c r="P93" s="57">
        <f t="shared" si="170"/>
        <v>0</v>
      </c>
      <c r="Q93" s="57">
        <f t="shared" si="170"/>
        <v>0</v>
      </c>
      <c r="R93" s="57">
        <f t="shared" si="170"/>
        <v>0</v>
      </c>
      <c r="S93" s="57">
        <f t="shared" si="170"/>
        <v>0</v>
      </c>
      <c r="T93" s="57">
        <f t="shared" si="170"/>
        <v>0</v>
      </c>
      <c r="U93" s="57">
        <f t="shared" si="170"/>
        <v>0</v>
      </c>
      <c r="V93" s="57">
        <f t="shared" si="170"/>
        <v>2.1363602495543671E-2</v>
      </c>
      <c r="W93" s="57">
        <f t="shared" si="170"/>
        <v>2.2229719609582962E-2</v>
      </c>
      <c r="X93" s="57">
        <f t="shared" si="170"/>
        <v>2.3562306276150628E-2</v>
      </c>
      <c r="Y93" s="57">
        <f t="shared" si="170"/>
        <v>2.43955635665529E-2</v>
      </c>
      <c r="Z93" s="57">
        <f t="shared" si="170"/>
        <v>2.9988012909174733E-2</v>
      </c>
      <c r="AA93" s="57">
        <f t="shared" si="170"/>
        <v>2.9875576036866358E-2</v>
      </c>
      <c r="AB93" s="57">
        <f t="shared" si="170"/>
        <v>0</v>
      </c>
      <c r="AC93" s="57">
        <f t="shared" si="170"/>
        <v>0</v>
      </c>
    </row>
    <row r="94" spans="2:29" x14ac:dyDescent="0.35">
      <c r="B94" s="127"/>
      <c r="G94" s="62" t="str">
        <f t="shared" si="166"/>
        <v>Social benefits (27) + provident fund withdrawals</v>
      </c>
      <c r="H94" s="57">
        <f t="shared" ref="H94:AC94" si="171">H$85/H$207</f>
        <v>0</v>
      </c>
      <c r="I94" s="57">
        <f t="shared" si="171"/>
        <v>0</v>
      </c>
      <c r="J94" s="57">
        <f t="shared" si="171"/>
        <v>0</v>
      </c>
      <c r="K94" s="57">
        <f t="shared" si="171"/>
        <v>0</v>
      </c>
      <c r="L94" s="57">
        <f t="shared" si="171"/>
        <v>0</v>
      </c>
      <c r="M94" s="57">
        <f t="shared" si="171"/>
        <v>8.7356321839080452E-3</v>
      </c>
      <c r="N94" s="57">
        <f t="shared" si="171"/>
        <v>8.6981239340534391E-3</v>
      </c>
      <c r="O94" s="57">
        <f t="shared" si="171"/>
        <v>8.9223638470451918E-3</v>
      </c>
      <c r="P94" s="57">
        <f t="shared" si="171"/>
        <v>8.9752252252252255E-3</v>
      </c>
      <c r="Q94" s="57">
        <f t="shared" si="171"/>
        <v>9.3728279932546368E-3</v>
      </c>
      <c r="R94" s="57">
        <f t="shared" si="171"/>
        <v>9.2766763576522231E-3</v>
      </c>
      <c r="S94" s="57">
        <f t="shared" si="171"/>
        <v>9.5187248648648647E-3</v>
      </c>
      <c r="T94" s="57">
        <f t="shared" si="171"/>
        <v>8.8321396396396409E-3</v>
      </c>
      <c r="U94" s="57">
        <f t="shared" si="171"/>
        <v>8.1017357207615586E-3</v>
      </c>
      <c r="V94" s="57">
        <f t="shared" si="171"/>
        <v>2.942580035650624E-2</v>
      </c>
      <c r="W94" s="57">
        <f t="shared" si="171"/>
        <v>3.0494519964507541E-2</v>
      </c>
      <c r="X94" s="57">
        <f t="shared" si="171"/>
        <v>3.1619076150627617E-2</v>
      </c>
      <c r="Y94" s="57">
        <f t="shared" si="171"/>
        <v>3.2610444112627986E-2</v>
      </c>
      <c r="Z94" s="57">
        <f t="shared" si="171"/>
        <v>4.2476859382203781E-2</v>
      </c>
      <c r="AA94" s="57">
        <f t="shared" si="171"/>
        <v>4.664438156682027E-2</v>
      </c>
      <c r="AB94" s="57">
        <f t="shared" si="171"/>
        <v>1.4637537261022238E-2</v>
      </c>
      <c r="AC94" s="57">
        <f t="shared" si="171"/>
        <v>1.2770952002887043E-2</v>
      </c>
    </row>
    <row r="95" spans="2:29" x14ac:dyDescent="0.35">
      <c r="B95" s="127"/>
    </row>
    <row r="96" spans="2:29" x14ac:dyDescent="0.35">
      <c r="B96" s="127"/>
      <c r="G96" s="107" t="s">
        <v>170</v>
      </c>
      <c r="H96" s="107"/>
      <c r="I96" s="107"/>
      <c r="J96" s="107"/>
      <c r="K96" s="107"/>
      <c r="L96" s="107"/>
      <c r="M96" s="107"/>
      <c r="N96" s="107"/>
      <c r="O96" s="107"/>
      <c r="P96" s="107"/>
      <c r="Q96" s="107"/>
      <c r="R96" s="107"/>
      <c r="S96" s="107"/>
      <c r="T96" s="107"/>
      <c r="U96" s="107"/>
      <c r="V96" s="107"/>
      <c r="W96" s="107"/>
      <c r="X96" s="107"/>
      <c r="Y96" s="107"/>
      <c r="Z96" s="107"/>
      <c r="AA96" s="107"/>
      <c r="AB96" s="107"/>
      <c r="AC96" s="107"/>
    </row>
    <row r="97" spans="2:29" x14ac:dyDescent="0.35">
      <c r="B97" s="127"/>
      <c r="G97" s="33" t="str">
        <f>G88</f>
        <v>Social insurance benefits (271)</v>
      </c>
      <c r="H97" s="57">
        <f>H$79/H$211</f>
        <v>0</v>
      </c>
      <c r="I97" s="57">
        <f t="shared" ref="I97:AC97" si="172">I$79/I$211</f>
        <v>0</v>
      </c>
      <c r="J97" s="57">
        <f t="shared" si="172"/>
        <v>0</v>
      </c>
      <c r="K97" s="57">
        <f t="shared" si="172"/>
        <v>0</v>
      </c>
      <c r="L97" s="57">
        <f t="shared" si="172"/>
        <v>0</v>
      </c>
      <c r="M97" s="57">
        <f t="shared" si="172"/>
        <v>0</v>
      </c>
      <c r="N97" s="57">
        <f t="shared" si="172"/>
        <v>0</v>
      </c>
      <c r="O97" s="57">
        <f t="shared" si="172"/>
        <v>0</v>
      </c>
      <c r="P97" s="57">
        <f t="shared" si="172"/>
        <v>0</v>
      </c>
      <c r="Q97" s="57">
        <f t="shared" si="172"/>
        <v>0</v>
      </c>
      <c r="R97" s="57">
        <f t="shared" si="172"/>
        <v>0</v>
      </c>
      <c r="S97" s="57">
        <f t="shared" si="172"/>
        <v>0</v>
      </c>
      <c r="T97" s="57">
        <f t="shared" si="172"/>
        <v>0</v>
      </c>
      <c r="U97" s="57">
        <f t="shared" si="172"/>
        <v>0</v>
      </c>
      <c r="V97" s="57">
        <f t="shared" si="172"/>
        <v>0</v>
      </c>
      <c r="W97" s="57">
        <f t="shared" si="172"/>
        <v>0</v>
      </c>
      <c r="X97" s="57">
        <f t="shared" si="172"/>
        <v>0</v>
      </c>
      <c r="Y97" s="57">
        <f t="shared" si="172"/>
        <v>0</v>
      </c>
      <c r="Z97" s="57">
        <f t="shared" si="172"/>
        <v>0</v>
      </c>
      <c r="AA97" s="57">
        <f t="shared" si="172"/>
        <v>0</v>
      </c>
      <c r="AB97" s="57">
        <f t="shared" si="172"/>
        <v>0</v>
      </c>
      <c r="AC97" s="57">
        <f t="shared" si="172"/>
        <v>0</v>
      </c>
    </row>
    <row r="98" spans="2:29" x14ac:dyDescent="0.35">
      <c r="B98" s="127"/>
      <c r="G98" s="33" t="str">
        <f t="shared" ref="G98:G103" si="173">G89</f>
        <v>Social assistance benefits (272)</v>
      </c>
      <c r="H98" s="57">
        <f>H$80/H$211</f>
        <v>0</v>
      </c>
      <c r="I98" s="57">
        <f t="shared" ref="I98:AC98" si="174">I$80/I$211</f>
        <v>0</v>
      </c>
      <c r="J98" s="57">
        <f t="shared" si="174"/>
        <v>0</v>
      </c>
      <c r="K98" s="57">
        <f t="shared" si="174"/>
        <v>0</v>
      </c>
      <c r="L98" s="57">
        <f t="shared" si="174"/>
        <v>0</v>
      </c>
      <c r="M98" s="57">
        <f t="shared" si="174"/>
        <v>9.5695870465062408E-3</v>
      </c>
      <c r="N98" s="57">
        <f t="shared" si="174"/>
        <v>9.3726350177081533E-3</v>
      </c>
      <c r="O98" s="57">
        <f t="shared" si="174"/>
        <v>9.189010182497322E-3</v>
      </c>
      <c r="P98" s="57">
        <f t="shared" si="174"/>
        <v>9.3225582339682544E-3</v>
      </c>
      <c r="Q98" s="57">
        <f t="shared" si="174"/>
        <v>9.7097271437014201E-3</v>
      </c>
      <c r="R98" s="57">
        <f t="shared" si="174"/>
        <v>9.6090749761994533E-3</v>
      </c>
      <c r="S98" s="57">
        <f t="shared" si="174"/>
        <v>9.8863362545685233E-3</v>
      </c>
      <c r="T98" s="57">
        <f t="shared" si="174"/>
        <v>9.0112607726925125E-3</v>
      </c>
      <c r="U98" s="57">
        <f t="shared" si="174"/>
        <v>8.2859689441252948E-3</v>
      </c>
      <c r="V98" s="57">
        <f t="shared" si="174"/>
        <v>8.3068158182191352E-3</v>
      </c>
      <c r="W98" s="57">
        <f t="shared" si="174"/>
        <v>8.5466659081399696E-3</v>
      </c>
      <c r="X98" s="57">
        <f t="shared" si="174"/>
        <v>8.3854558870484364E-3</v>
      </c>
      <c r="Y98" s="57">
        <f t="shared" si="174"/>
        <v>8.513574814679882E-3</v>
      </c>
      <c r="Z98" s="57">
        <f t="shared" si="174"/>
        <v>1.2710069230458464E-2</v>
      </c>
      <c r="AA98" s="57">
        <f t="shared" si="174"/>
        <v>1.7274833977755585E-2</v>
      </c>
      <c r="AB98" s="57">
        <f t="shared" si="174"/>
        <v>1.507925090881922E-2</v>
      </c>
      <c r="AC98" s="57">
        <f t="shared" si="174"/>
        <v>1.315633812996847E-2</v>
      </c>
    </row>
    <row r="99" spans="2:29" x14ac:dyDescent="0.35">
      <c r="B99" s="127"/>
      <c r="G99" s="33" t="str">
        <f t="shared" si="173"/>
        <v>Public servant benefits (273)</v>
      </c>
      <c r="H99" s="57">
        <f>H$81/H$211</f>
        <v>0</v>
      </c>
      <c r="I99" s="57">
        <f t="shared" ref="I99:AC99" si="175">I$81/I$211</f>
        <v>0</v>
      </c>
      <c r="J99" s="57">
        <f t="shared" si="175"/>
        <v>0</v>
      </c>
      <c r="K99" s="57">
        <f t="shared" si="175"/>
        <v>0</v>
      </c>
      <c r="L99" s="57">
        <f t="shared" si="175"/>
        <v>0</v>
      </c>
      <c r="M99" s="57">
        <f t="shared" si="175"/>
        <v>0</v>
      </c>
      <c r="N99" s="57">
        <f t="shared" si="175"/>
        <v>0</v>
      </c>
      <c r="O99" s="57">
        <f t="shared" si="175"/>
        <v>0</v>
      </c>
      <c r="P99" s="57">
        <f t="shared" si="175"/>
        <v>0</v>
      </c>
      <c r="Q99" s="57">
        <f t="shared" si="175"/>
        <v>0</v>
      </c>
      <c r="R99" s="57">
        <f t="shared" si="175"/>
        <v>0</v>
      </c>
      <c r="S99" s="57">
        <f t="shared" si="175"/>
        <v>0</v>
      </c>
      <c r="T99" s="57">
        <f t="shared" si="175"/>
        <v>0</v>
      </c>
      <c r="U99" s="57">
        <f t="shared" si="175"/>
        <v>0</v>
      </c>
      <c r="V99" s="57">
        <f t="shared" si="175"/>
        <v>0</v>
      </c>
      <c r="W99" s="57">
        <f t="shared" si="175"/>
        <v>0</v>
      </c>
      <c r="X99" s="57">
        <f t="shared" si="175"/>
        <v>0</v>
      </c>
      <c r="Y99" s="57">
        <f t="shared" si="175"/>
        <v>0</v>
      </c>
      <c r="Z99" s="57">
        <f t="shared" si="175"/>
        <v>0</v>
      </c>
      <c r="AA99" s="57">
        <f t="shared" si="175"/>
        <v>0</v>
      </c>
      <c r="AB99" s="57">
        <f t="shared" si="175"/>
        <v>0</v>
      </c>
      <c r="AC99" s="57">
        <f t="shared" si="175"/>
        <v>0</v>
      </c>
    </row>
    <row r="100" spans="2:29" x14ac:dyDescent="0.35">
      <c r="B100" s="127"/>
      <c r="G100" s="33" t="str">
        <f t="shared" si="173"/>
        <v>Social benefits (27)</v>
      </c>
      <c r="H100" s="57">
        <f>H$82/H$211</f>
        <v>0</v>
      </c>
      <c r="I100" s="57">
        <f t="shared" ref="I100:AC100" si="176">I$82/I$211</f>
        <v>0</v>
      </c>
      <c r="J100" s="57">
        <f t="shared" si="176"/>
        <v>0</v>
      </c>
      <c r="K100" s="57">
        <f t="shared" si="176"/>
        <v>0</v>
      </c>
      <c r="L100" s="57">
        <f t="shared" si="176"/>
        <v>0</v>
      </c>
      <c r="M100" s="57">
        <f t="shared" si="176"/>
        <v>9.5695870465062408E-3</v>
      </c>
      <c r="N100" s="57">
        <f t="shared" si="176"/>
        <v>9.3726350177081533E-3</v>
      </c>
      <c r="O100" s="57">
        <f t="shared" si="176"/>
        <v>9.189010182497322E-3</v>
      </c>
      <c r="P100" s="57">
        <f t="shared" si="176"/>
        <v>9.3225582339682544E-3</v>
      </c>
      <c r="Q100" s="57">
        <f t="shared" si="176"/>
        <v>9.7097271437014201E-3</v>
      </c>
      <c r="R100" s="57">
        <f t="shared" si="176"/>
        <v>9.6090749761994533E-3</v>
      </c>
      <c r="S100" s="57">
        <f t="shared" si="176"/>
        <v>9.8863362545685233E-3</v>
      </c>
      <c r="T100" s="57">
        <f t="shared" si="176"/>
        <v>9.0112607726925125E-3</v>
      </c>
      <c r="U100" s="57">
        <f t="shared" si="176"/>
        <v>8.2859689441252948E-3</v>
      </c>
      <c r="V100" s="57">
        <f t="shared" si="176"/>
        <v>8.3068158182191352E-3</v>
      </c>
      <c r="W100" s="57">
        <f t="shared" si="176"/>
        <v>8.5466659081399696E-3</v>
      </c>
      <c r="X100" s="57">
        <f t="shared" si="176"/>
        <v>8.3854558870484364E-3</v>
      </c>
      <c r="Y100" s="57">
        <f t="shared" si="176"/>
        <v>8.513574814679882E-3</v>
      </c>
      <c r="Z100" s="57">
        <f t="shared" si="176"/>
        <v>1.2710069230458464E-2</v>
      </c>
      <c r="AA100" s="57">
        <f t="shared" si="176"/>
        <v>1.7274833977755585E-2</v>
      </c>
      <c r="AB100" s="57">
        <f t="shared" si="176"/>
        <v>1.507925090881922E-2</v>
      </c>
      <c r="AC100" s="57">
        <f t="shared" si="176"/>
        <v>1.315633812996847E-2</v>
      </c>
    </row>
    <row r="101" spans="2:29" x14ac:dyDescent="0.35">
      <c r="B101" s="127"/>
      <c r="G101" s="33"/>
      <c r="H101" s="58"/>
      <c r="I101" s="58"/>
      <c r="J101" s="58"/>
      <c r="K101" s="58"/>
      <c r="L101" s="58"/>
      <c r="M101" s="58"/>
      <c r="N101" s="58"/>
      <c r="O101" s="58"/>
      <c r="P101" s="58"/>
      <c r="Q101" s="58"/>
      <c r="R101" s="58"/>
      <c r="S101" s="58"/>
      <c r="T101" s="58"/>
      <c r="U101" s="58"/>
      <c r="V101" s="58"/>
      <c r="W101" s="58"/>
      <c r="X101" s="58"/>
      <c r="Y101" s="58"/>
      <c r="Z101" s="58"/>
      <c r="AA101" s="58"/>
      <c r="AB101" s="58"/>
      <c r="AC101" s="58"/>
    </row>
    <row r="102" spans="2:29" x14ac:dyDescent="0.35">
      <c r="B102" s="127"/>
      <c r="G102" s="38" t="str">
        <f t="shared" si="173"/>
        <v>Provident fund withdrawals</v>
      </c>
      <c r="H102" s="57">
        <f>H$84/H$211</f>
        <v>0</v>
      </c>
      <c r="I102" s="57">
        <f t="shared" ref="I102:AC102" si="177">I$84/I$211</f>
        <v>0</v>
      </c>
      <c r="J102" s="57">
        <f t="shared" si="177"/>
        <v>0</v>
      </c>
      <c r="K102" s="57">
        <f t="shared" si="177"/>
        <v>0</v>
      </c>
      <c r="L102" s="57">
        <f t="shared" si="177"/>
        <v>0</v>
      </c>
      <c r="M102" s="57">
        <f t="shared" si="177"/>
        <v>0</v>
      </c>
      <c r="N102" s="57">
        <f t="shared" si="177"/>
        <v>0</v>
      </c>
      <c r="O102" s="57">
        <f t="shared" si="177"/>
        <v>0</v>
      </c>
      <c r="P102" s="57">
        <f t="shared" si="177"/>
        <v>0</v>
      </c>
      <c r="Q102" s="57">
        <f t="shared" si="177"/>
        <v>0</v>
      </c>
      <c r="R102" s="57">
        <f t="shared" si="177"/>
        <v>0</v>
      </c>
      <c r="S102" s="57">
        <f t="shared" si="177"/>
        <v>0</v>
      </c>
      <c r="T102" s="57">
        <f t="shared" si="177"/>
        <v>0</v>
      </c>
      <c r="U102" s="57">
        <f t="shared" si="177"/>
        <v>0</v>
      </c>
      <c r="V102" s="57">
        <f t="shared" si="177"/>
        <v>2.201180301012113E-2</v>
      </c>
      <c r="W102" s="57">
        <f t="shared" si="177"/>
        <v>2.2987849503409701E-2</v>
      </c>
      <c r="X102" s="57">
        <f t="shared" si="177"/>
        <v>2.4523560056208225E-2</v>
      </c>
      <c r="Y102" s="57">
        <f t="shared" si="177"/>
        <v>2.5282589856934549E-2</v>
      </c>
      <c r="Z102" s="57">
        <f t="shared" si="177"/>
        <v>3.0519209358736629E-2</v>
      </c>
      <c r="AA102" s="57">
        <f t="shared" si="177"/>
        <v>3.0777124530711752E-2</v>
      </c>
      <c r="AB102" s="57">
        <f t="shared" si="177"/>
        <v>0</v>
      </c>
      <c r="AC102" s="57">
        <f t="shared" si="177"/>
        <v>0</v>
      </c>
    </row>
    <row r="103" spans="2:29" x14ac:dyDescent="0.35">
      <c r="B103" s="127"/>
      <c r="G103" s="62" t="str">
        <f t="shared" si="173"/>
        <v>Social benefits (27) + provident fund withdrawals</v>
      </c>
      <c r="H103" s="57">
        <f>H$85/H$211</f>
        <v>0</v>
      </c>
      <c r="I103" s="57">
        <f t="shared" ref="I103:AC103" si="178">I$85/I$211</f>
        <v>0</v>
      </c>
      <c r="J103" s="57">
        <f t="shared" si="178"/>
        <v>0</v>
      </c>
      <c r="K103" s="57">
        <f t="shared" si="178"/>
        <v>0</v>
      </c>
      <c r="L103" s="57">
        <f t="shared" si="178"/>
        <v>0</v>
      </c>
      <c r="M103" s="57">
        <f t="shared" si="178"/>
        <v>9.5695870465062408E-3</v>
      </c>
      <c r="N103" s="57">
        <f t="shared" si="178"/>
        <v>9.3726350177081533E-3</v>
      </c>
      <c r="O103" s="57">
        <f t="shared" si="178"/>
        <v>9.189010182497322E-3</v>
      </c>
      <c r="P103" s="57">
        <f t="shared" si="178"/>
        <v>9.3225582339682544E-3</v>
      </c>
      <c r="Q103" s="57">
        <f t="shared" si="178"/>
        <v>9.7097271437014201E-3</v>
      </c>
      <c r="R103" s="57">
        <f t="shared" si="178"/>
        <v>9.6090749761994533E-3</v>
      </c>
      <c r="S103" s="57">
        <f t="shared" si="178"/>
        <v>9.8863362545685233E-3</v>
      </c>
      <c r="T103" s="57">
        <f t="shared" si="178"/>
        <v>9.0112607726925125E-3</v>
      </c>
      <c r="U103" s="57">
        <f t="shared" si="178"/>
        <v>8.2859689441252948E-3</v>
      </c>
      <c r="V103" s="57">
        <f t="shared" si="178"/>
        <v>3.0318618828340263E-2</v>
      </c>
      <c r="W103" s="57">
        <f t="shared" si="178"/>
        <v>3.1534515411549668E-2</v>
      </c>
      <c r="X103" s="57">
        <f t="shared" si="178"/>
        <v>3.2909015943256667E-2</v>
      </c>
      <c r="Y103" s="57">
        <f t="shared" si="178"/>
        <v>3.3796164671614427E-2</v>
      </c>
      <c r="Z103" s="57">
        <f t="shared" si="178"/>
        <v>4.3229278589195091E-2</v>
      </c>
      <c r="AA103" s="57">
        <f t="shared" si="178"/>
        <v>4.8051958508467336E-2</v>
      </c>
      <c r="AB103" s="57">
        <f t="shared" si="178"/>
        <v>1.507925090881922E-2</v>
      </c>
      <c r="AC103" s="57">
        <f t="shared" si="178"/>
        <v>1.315633812996847E-2</v>
      </c>
    </row>
    <row r="104" spans="2:29" x14ac:dyDescent="0.35">
      <c r="B104" s="127"/>
    </row>
    <row r="105" spans="2:29" x14ac:dyDescent="0.35">
      <c r="G105" s="107" t="s">
        <v>171</v>
      </c>
      <c r="H105" s="107"/>
      <c r="I105" s="107"/>
      <c r="J105" s="107"/>
      <c r="K105" s="107"/>
      <c r="L105" s="107"/>
      <c r="M105" s="107"/>
      <c r="N105" s="107"/>
      <c r="O105" s="107"/>
      <c r="P105" s="107"/>
      <c r="Q105" s="107"/>
      <c r="R105" s="107"/>
      <c r="S105" s="107"/>
      <c r="T105" s="107"/>
      <c r="U105" s="107"/>
      <c r="V105" s="107"/>
      <c r="W105" s="107"/>
      <c r="X105" s="107"/>
      <c r="Y105" s="107"/>
      <c r="Z105" s="107"/>
      <c r="AA105" s="107"/>
      <c r="AB105" s="107"/>
      <c r="AC105" s="107"/>
    </row>
    <row r="106" spans="2:29" x14ac:dyDescent="0.35">
      <c r="G106" s="33" t="str">
        <f>G97</f>
        <v>Social insurance benefits (271)</v>
      </c>
      <c r="H106" s="57">
        <f t="shared" ref="H106:AC106" si="179">H$79/H$217</f>
        <v>0</v>
      </c>
      <c r="I106" s="57">
        <f t="shared" si="179"/>
        <v>0</v>
      </c>
      <c r="J106" s="57">
        <f t="shared" si="179"/>
        <v>0</v>
      </c>
      <c r="K106" s="57">
        <f t="shared" si="179"/>
        <v>0</v>
      </c>
      <c r="L106" s="57">
        <f t="shared" si="179"/>
        <v>0</v>
      </c>
      <c r="M106" s="57">
        <f t="shared" si="179"/>
        <v>0</v>
      </c>
      <c r="N106" s="57">
        <f t="shared" si="179"/>
        <v>0</v>
      </c>
      <c r="O106" s="57">
        <f t="shared" si="179"/>
        <v>0</v>
      </c>
      <c r="P106" s="57">
        <f t="shared" si="179"/>
        <v>0</v>
      </c>
      <c r="Q106" s="57">
        <f t="shared" si="179"/>
        <v>0</v>
      </c>
      <c r="R106" s="57">
        <f t="shared" si="179"/>
        <v>0</v>
      </c>
      <c r="S106" s="57">
        <f t="shared" si="179"/>
        <v>0</v>
      </c>
      <c r="T106" s="57">
        <f t="shared" si="179"/>
        <v>0</v>
      </c>
      <c r="U106" s="57">
        <f t="shared" si="179"/>
        <v>0</v>
      </c>
      <c r="V106" s="57">
        <f t="shared" si="179"/>
        <v>0</v>
      </c>
      <c r="W106" s="57">
        <f t="shared" si="179"/>
        <v>0</v>
      </c>
      <c r="X106" s="57">
        <f t="shared" si="179"/>
        <v>0</v>
      </c>
      <c r="Y106" s="57">
        <f t="shared" si="179"/>
        <v>0</v>
      </c>
      <c r="Z106" s="57">
        <f t="shared" si="179"/>
        <v>0</v>
      </c>
      <c r="AA106" s="57">
        <f t="shared" si="179"/>
        <v>0</v>
      </c>
      <c r="AB106" s="57">
        <f t="shared" si="179"/>
        <v>0</v>
      </c>
      <c r="AC106" s="57">
        <f t="shared" si="179"/>
        <v>0</v>
      </c>
    </row>
    <row r="107" spans="2:29" x14ac:dyDescent="0.35">
      <c r="G107" s="33" t="str">
        <f t="shared" ref="G107:G112" si="180">G98</f>
        <v>Social assistance benefits (272)</v>
      </c>
      <c r="H107" s="57">
        <f t="shared" ref="H107:AC107" si="181">H$80/H$217</f>
        <v>0</v>
      </c>
      <c r="I107" s="57">
        <f t="shared" si="181"/>
        <v>0</v>
      </c>
      <c r="J107" s="57">
        <f t="shared" si="181"/>
        <v>0</v>
      </c>
      <c r="K107" s="57">
        <f t="shared" si="181"/>
        <v>0</v>
      </c>
      <c r="L107" s="57">
        <f t="shared" si="181"/>
        <v>0</v>
      </c>
      <c r="M107" s="57">
        <f t="shared" si="181"/>
        <v>3.1535269709543567E-2</v>
      </c>
      <c r="N107" s="57">
        <f t="shared" si="181"/>
        <v>2.7667269439421337E-2</v>
      </c>
      <c r="O107" s="57">
        <f t="shared" si="181"/>
        <v>3.0374753451676527E-2</v>
      </c>
      <c r="P107" s="57">
        <f t="shared" si="181"/>
        <v>2.6655518394648831E-2</v>
      </c>
      <c r="Q107" s="57">
        <f t="shared" si="181"/>
        <v>2.7883379598662206E-2</v>
      </c>
      <c r="R107" s="57">
        <f t="shared" si="181"/>
        <v>3.0198894642857146E-2</v>
      </c>
      <c r="S107" s="57">
        <f t="shared" si="181"/>
        <v>2.6926056574923547E-2</v>
      </c>
      <c r="T107" s="57">
        <f t="shared" si="181"/>
        <v>2.8928877049180332E-2</v>
      </c>
      <c r="U107" s="57">
        <f t="shared" si="181"/>
        <v>2.9639185737976782E-2</v>
      </c>
      <c r="V107" s="57">
        <f t="shared" si="181"/>
        <v>2.6106164502164502E-2</v>
      </c>
      <c r="W107" s="57">
        <f t="shared" si="181"/>
        <v>2.7557485207100593E-2</v>
      </c>
      <c r="X107" s="57">
        <f t="shared" si="181"/>
        <v>2.5369802371541503E-2</v>
      </c>
      <c r="Y107" s="57">
        <f t="shared" si="181"/>
        <v>2.6931020979020979E-2</v>
      </c>
      <c r="Z107" s="57">
        <f t="shared" si="181"/>
        <v>3.5973848605577688E-2</v>
      </c>
      <c r="AA107" s="57">
        <f t="shared" si="181"/>
        <v>5.0609607788595266E-2</v>
      </c>
      <c r="AB107" s="57">
        <f t="shared" si="181"/>
        <v>4.4929350898203588E-2</v>
      </c>
      <c r="AC107" s="57">
        <f t="shared" si="181"/>
        <v>3.6595975180972073E-2</v>
      </c>
    </row>
    <row r="108" spans="2:29" x14ac:dyDescent="0.35">
      <c r="G108" s="33" t="str">
        <f t="shared" si="180"/>
        <v>Public servant benefits (273)</v>
      </c>
      <c r="H108" s="57">
        <f t="shared" ref="H108:AC108" si="182">H$81/H$217</f>
        <v>0</v>
      </c>
      <c r="I108" s="57">
        <f t="shared" si="182"/>
        <v>0</v>
      </c>
      <c r="J108" s="57">
        <f t="shared" si="182"/>
        <v>0</v>
      </c>
      <c r="K108" s="57">
        <f t="shared" si="182"/>
        <v>0</v>
      </c>
      <c r="L108" s="57">
        <f t="shared" si="182"/>
        <v>0</v>
      </c>
      <c r="M108" s="57">
        <f t="shared" si="182"/>
        <v>0</v>
      </c>
      <c r="N108" s="57">
        <f t="shared" si="182"/>
        <v>0</v>
      </c>
      <c r="O108" s="57">
        <f t="shared" si="182"/>
        <v>0</v>
      </c>
      <c r="P108" s="57">
        <f t="shared" si="182"/>
        <v>0</v>
      </c>
      <c r="Q108" s="57">
        <f t="shared" si="182"/>
        <v>0</v>
      </c>
      <c r="R108" s="57">
        <f t="shared" si="182"/>
        <v>0</v>
      </c>
      <c r="S108" s="57">
        <f t="shared" si="182"/>
        <v>0</v>
      </c>
      <c r="T108" s="57">
        <f t="shared" si="182"/>
        <v>0</v>
      </c>
      <c r="U108" s="57">
        <f t="shared" si="182"/>
        <v>0</v>
      </c>
      <c r="V108" s="57">
        <f t="shared" si="182"/>
        <v>0</v>
      </c>
      <c r="W108" s="57">
        <f t="shared" si="182"/>
        <v>0</v>
      </c>
      <c r="X108" s="57">
        <f t="shared" si="182"/>
        <v>0</v>
      </c>
      <c r="Y108" s="57">
        <f t="shared" si="182"/>
        <v>0</v>
      </c>
      <c r="Z108" s="57">
        <f t="shared" si="182"/>
        <v>0</v>
      </c>
      <c r="AA108" s="57">
        <f t="shared" si="182"/>
        <v>0</v>
      </c>
      <c r="AB108" s="57">
        <f t="shared" si="182"/>
        <v>0</v>
      </c>
      <c r="AC108" s="57">
        <f t="shared" si="182"/>
        <v>0</v>
      </c>
    </row>
    <row r="109" spans="2:29" x14ac:dyDescent="0.35">
      <c r="G109" s="33" t="str">
        <f t="shared" si="180"/>
        <v>Social benefits (27)</v>
      </c>
      <c r="H109" s="57">
        <f t="shared" ref="H109:AC109" si="183">H$82/H$217</f>
        <v>0</v>
      </c>
      <c r="I109" s="57">
        <f t="shared" si="183"/>
        <v>0</v>
      </c>
      <c r="J109" s="57">
        <f t="shared" si="183"/>
        <v>0</v>
      </c>
      <c r="K109" s="57">
        <f t="shared" si="183"/>
        <v>0</v>
      </c>
      <c r="L109" s="57">
        <f t="shared" si="183"/>
        <v>0</v>
      </c>
      <c r="M109" s="57">
        <f t="shared" si="183"/>
        <v>3.1535269709543567E-2</v>
      </c>
      <c r="N109" s="57">
        <f t="shared" si="183"/>
        <v>2.7667269439421337E-2</v>
      </c>
      <c r="O109" s="57">
        <f t="shared" si="183"/>
        <v>3.0374753451676527E-2</v>
      </c>
      <c r="P109" s="57">
        <f t="shared" si="183"/>
        <v>2.6655518394648831E-2</v>
      </c>
      <c r="Q109" s="57">
        <f t="shared" si="183"/>
        <v>2.7883379598662206E-2</v>
      </c>
      <c r="R109" s="57">
        <f t="shared" si="183"/>
        <v>3.0198894642857146E-2</v>
      </c>
      <c r="S109" s="57">
        <f t="shared" si="183"/>
        <v>2.6926056574923547E-2</v>
      </c>
      <c r="T109" s="57">
        <f t="shared" si="183"/>
        <v>2.8928877049180332E-2</v>
      </c>
      <c r="U109" s="57">
        <f t="shared" si="183"/>
        <v>2.9639185737976782E-2</v>
      </c>
      <c r="V109" s="57">
        <f t="shared" si="183"/>
        <v>2.6106164502164502E-2</v>
      </c>
      <c r="W109" s="57">
        <f t="shared" si="183"/>
        <v>2.7557485207100593E-2</v>
      </c>
      <c r="X109" s="57">
        <f t="shared" si="183"/>
        <v>2.5369802371541503E-2</v>
      </c>
      <c r="Y109" s="57">
        <f t="shared" si="183"/>
        <v>2.6931020979020979E-2</v>
      </c>
      <c r="Z109" s="57">
        <f t="shared" si="183"/>
        <v>3.5973848605577688E-2</v>
      </c>
      <c r="AA109" s="57">
        <f t="shared" si="183"/>
        <v>5.0609607788595266E-2</v>
      </c>
      <c r="AB109" s="57">
        <f t="shared" si="183"/>
        <v>4.4929350898203588E-2</v>
      </c>
      <c r="AC109" s="57">
        <f t="shared" si="183"/>
        <v>3.6595975180972073E-2</v>
      </c>
    </row>
    <row r="110" spans="2:29" x14ac:dyDescent="0.35">
      <c r="G110" s="33"/>
      <c r="H110" s="58"/>
      <c r="I110" s="58"/>
      <c r="J110" s="58"/>
      <c r="K110" s="58"/>
      <c r="L110" s="58"/>
      <c r="M110" s="58"/>
      <c r="N110" s="58"/>
      <c r="O110" s="58"/>
      <c r="P110" s="58"/>
      <c r="Q110" s="58"/>
      <c r="R110" s="58"/>
      <c r="S110" s="58"/>
      <c r="T110" s="58"/>
      <c r="U110" s="58"/>
      <c r="V110" s="58"/>
      <c r="W110" s="58"/>
      <c r="X110" s="58"/>
      <c r="Y110" s="58"/>
      <c r="Z110" s="58"/>
      <c r="AA110" s="58"/>
      <c r="AB110" s="58"/>
      <c r="AC110" s="58"/>
    </row>
    <row r="111" spans="2:29" x14ac:dyDescent="0.35">
      <c r="G111" s="38" t="str">
        <f t="shared" si="180"/>
        <v>Provident fund withdrawals</v>
      </c>
      <c r="H111" s="57">
        <f t="shared" ref="H111:AC111" si="184">H$84/H$217</f>
        <v>0</v>
      </c>
      <c r="I111" s="57">
        <f t="shared" si="184"/>
        <v>0</v>
      </c>
      <c r="J111" s="57">
        <f t="shared" si="184"/>
        <v>0</v>
      </c>
      <c r="K111" s="57">
        <f t="shared" si="184"/>
        <v>0</v>
      </c>
      <c r="L111" s="57">
        <f t="shared" si="184"/>
        <v>0</v>
      </c>
      <c r="M111" s="57">
        <f t="shared" si="184"/>
        <v>0</v>
      </c>
      <c r="N111" s="57">
        <f t="shared" si="184"/>
        <v>0</v>
      </c>
      <c r="O111" s="57">
        <f t="shared" si="184"/>
        <v>0</v>
      </c>
      <c r="P111" s="57">
        <f t="shared" si="184"/>
        <v>0</v>
      </c>
      <c r="Q111" s="57">
        <f t="shared" si="184"/>
        <v>0</v>
      </c>
      <c r="R111" s="57">
        <f t="shared" si="184"/>
        <v>0</v>
      </c>
      <c r="S111" s="57">
        <f t="shared" si="184"/>
        <v>0</v>
      </c>
      <c r="T111" s="57">
        <f t="shared" si="184"/>
        <v>0</v>
      </c>
      <c r="U111" s="57">
        <f t="shared" si="184"/>
        <v>0</v>
      </c>
      <c r="V111" s="57">
        <f t="shared" si="184"/>
        <v>6.9177379509379508E-2</v>
      </c>
      <c r="W111" s="57">
        <f t="shared" si="184"/>
        <v>7.4120988165680468E-2</v>
      </c>
      <c r="X111" s="57">
        <f t="shared" si="184"/>
        <v>7.4194877470355733E-2</v>
      </c>
      <c r="Y111" s="57">
        <f t="shared" si="184"/>
        <v>7.9976504895104897E-2</v>
      </c>
      <c r="Z111" s="57">
        <f t="shared" si="184"/>
        <v>8.6379814077025233E-2</v>
      </c>
      <c r="AA111" s="57">
        <f t="shared" si="184"/>
        <v>9.0166898470097359E-2</v>
      </c>
      <c r="AB111" s="57">
        <f t="shared" si="184"/>
        <v>0</v>
      </c>
      <c r="AC111" s="57">
        <f t="shared" si="184"/>
        <v>0</v>
      </c>
    </row>
    <row r="112" spans="2:29" x14ac:dyDescent="0.35">
      <c r="G112" s="62" t="str">
        <f t="shared" si="180"/>
        <v>Social benefits (27) + provident fund withdrawals</v>
      </c>
      <c r="H112" s="57">
        <f t="shared" ref="H112:AC112" si="185">H$85/H$217</f>
        <v>0</v>
      </c>
      <c r="I112" s="57">
        <f t="shared" si="185"/>
        <v>0</v>
      </c>
      <c r="J112" s="57">
        <f t="shared" si="185"/>
        <v>0</v>
      </c>
      <c r="K112" s="57">
        <f t="shared" si="185"/>
        <v>0</v>
      </c>
      <c r="L112" s="57">
        <f t="shared" si="185"/>
        <v>0</v>
      </c>
      <c r="M112" s="57">
        <f t="shared" si="185"/>
        <v>3.1535269709543567E-2</v>
      </c>
      <c r="N112" s="57">
        <f t="shared" si="185"/>
        <v>2.7667269439421337E-2</v>
      </c>
      <c r="O112" s="57">
        <f t="shared" si="185"/>
        <v>3.0374753451676527E-2</v>
      </c>
      <c r="P112" s="57">
        <f t="shared" si="185"/>
        <v>2.6655518394648831E-2</v>
      </c>
      <c r="Q112" s="57">
        <f t="shared" si="185"/>
        <v>2.7883379598662206E-2</v>
      </c>
      <c r="R112" s="57">
        <f t="shared" si="185"/>
        <v>3.0198894642857146E-2</v>
      </c>
      <c r="S112" s="57">
        <f t="shared" si="185"/>
        <v>2.6926056574923547E-2</v>
      </c>
      <c r="T112" s="57">
        <f t="shared" si="185"/>
        <v>2.8928877049180332E-2</v>
      </c>
      <c r="U112" s="57">
        <f t="shared" si="185"/>
        <v>2.9639185737976782E-2</v>
      </c>
      <c r="V112" s="57">
        <f t="shared" si="185"/>
        <v>9.5283544011544014E-2</v>
      </c>
      <c r="W112" s="57">
        <f t="shared" si="185"/>
        <v>0.10167847337278106</v>
      </c>
      <c r="X112" s="57">
        <f t="shared" si="185"/>
        <v>9.9564679841897236E-2</v>
      </c>
      <c r="Y112" s="57">
        <f t="shared" si="185"/>
        <v>0.10690752587412587</v>
      </c>
      <c r="Z112" s="57">
        <f t="shared" si="185"/>
        <v>0.12235366268260293</v>
      </c>
      <c r="AA112" s="57">
        <f t="shared" si="185"/>
        <v>0.14077650625869262</v>
      </c>
      <c r="AB112" s="57">
        <f t="shared" si="185"/>
        <v>4.4929350898203588E-2</v>
      </c>
      <c r="AC112" s="57">
        <f t="shared" si="185"/>
        <v>3.6595975180972073E-2</v>
      </c>
    </row>
    <row r="114" spans="7:29" x14ac:dyDescent="0.35">
      <c r="G114" s="107" t="str">
        <f>_xlfn.CONCAT("USD, ",$C$6)</f>
        <v>USD, thousands</v>
      </c>
      <c r="H114" s="107"/>
      <c r="I114" s="107"/>
      <c r="J114" s="107"/>
      <c r="K114" s="107"/>
      <c r="L114" s="107"/>
      <c r="M114" s="107"/>
      <c r="N114" s="107"/>
      <c r="O114" s="107"/>
      <c r="P114" s="107"/>
      <c r="Q114" s="107"/>
      <c r="R114" s="107"/>
      <c r="S114" s="107"/>
      <c r="T114" s="107"/>
      <c r="U114" s="107"/>
      <c r="V114" s="107"/>
      <c r="W114" s="107"/>
      <c r="X114" s="107"/>
      <c r="Y114" s="107"/>
      <c r="Z114" s="107"/>
      <c r="AA114" s="107"/>
      <c r="AB114" s="107"/>
      <c r="AC114" s="107"/>
    </row>
    <row r="115" spans="7:29" x14ac:dyDescent="0.35">
      <c r="G115" s="33" t="str">
        <f>G106</f>
        <v>Social insurance benefits (271)</v>
      </c>
      <c r="H115" s="5">
        <f t="shared" ref="H115:AC115" si="186">H$79/H$209</f>
        <v>0</v>
      </c>
      <c r="I115" s="5">
        <f t="shared" si="186"/>
        <v>0</v>
      </c>
      <c r="J115" s="5">
        <f t="shared" si="186"/>
        <v>0</v>
      </c>
      <c r="K115" s="5">
        <f t="shared" si="186"/>
        <v>0</v>
      </c>
      <c r="L115" s="5">
        <f t="shared" si="186"/>
        <v>0</v>
      </c>
      <c r="M115" s="5">
        <f t="shared" si="186"/>
        <v>0</v>
      </c>
      <c r="N115" s="5">
        <f t="shared" si="186"/>
        <v>0</v>
      </c>
      <c r="O115" s="5">
        <f t="shared" si="186"/>
        <v>0</v>
      </c>
      <c r="P115" s="5">
        <f t="shared" si="186"/>
        <v>0</v>
      </c>
      <c r="Q115" s="5">
        <f t="shared" si="186"/>
        <v>0</v>
      </c>
      <c r="R115" s="5">
        <f t="shared" si="186"/>
        <v>0</v>
      </c>
      <c r="S115" s="5">
        <f t="shared" si="186"/>
        <v>0</v>
      </c>
      <c r="T115" s="5">
        <f t="shared" si="186"/>
        <v>0</v>
      </c>
      <c r="U115" s="5">
        <f t="shared" si="186"/>
        <v>0</v>
      </c>
      <c r="V115" s="5">
        <f t="shared" si="186"/>
        <v>0</v>
      </c>
      <c r="W115" s="5">
        <f t="shared" si="186"/>
        <v>0</v>
      </c>
      <c r="X115" s="5">
        <f t="shared" si="186"/>
        <v>0</v>
      </c>
      <c r="Y115" s="5">
        <f t="shared" si="186"/>
        <v>0</v>
      </c>
      <c r="Z115" s="5">
        <f t="shared" si="186"/>
        <v>0</v>
      </c>
      <c r="AA115" s="5">
        <f t="shared" si="186"/>
        <v>0</v>
      </c>
      <c r="AB115" s="5">
        <f t="shared" si="186"/>
        <v>0</v>
      </c>
      <c r="AC115" s="5">
        <f t="shared" si="186"/>
        <v>0</v>
      </c>
    </row>
    <row r="116" spans="7:29" x14ac:dyDescent="0.35">
      <c r="G116" s="33" t="str">
        <f t="shared" ref="G116:G121" si="187">G107</f>
        <v>Social assistance benefits (272)</v>
      </c>
      <c r="H116" s="5">
        <f t="shared" ref="H116:AC116" si="188">H$80/H$209</f>
        <v>0</v>
      </c>
      <c r="I116" s="5">
        <f t="shared" si="188"/>
        <v>0</v>
      </c>
      <c r="J116" s="5">
        <f t="shared" si="188"/>
        <v>0</v>
      </c>
      <c r="K116" s="5">
        <f t="shared" si="188"/>
        <v>0</v>
      </c>
      <c r="L116" s="5">
        <f t="shared" si="188"/>
        <v>0</v>
      </c>
      <c r="M116" s="5">
        <f t="shared" si="188"/>
        <v>5975.1724137931033</v>
      </c>
      <c r="N116" s="5">
        <f t="shared" si="188"/>
        <v>5375.4405912450256</v>
      </c>
      <c r="O116" s="5">
        <f t="shared" si="188"/>
        <v>6067.2074159907306</v>
      </c>
      <c r="P116" s="5">
        <f t="shared" si="188"/>
        <v>6677.5675675675675</v>
      </c>
      <c r="Q116" s="5">
        <f t="shared" si="188"/>
        <v>7245.1960387858344</v>
      </c>
      <c r="R116" s="5">
        <f t="shared" si="188"/>
        <v>7402.7877334064733</v>
      </c>
      <c r="S116" s="5">
        <f t="shared" si="188"/>
        <v>7586.4237172972971</v>
      </c>
      <c r="T116" s="5">
        <f t="shared" si="188"/>
        <v>7277.6830630630639</v>
      </c>
      <c r="U116" s="5">
        <f t="shared" si="188"/>
        <v>6837.8649483227564</v>
      </c>
      <c r="V116" s="5">
        <f t="shared" si="188"/>
        <v>7135.0451069518704</v>
      </c>
      <c r="W116" s="5">
        <f t="shared" si="188"/>
        <v>7256.4947116237799</v>
      </c>
      <c r="X116" s="5">
        <f t="shared" si="188"/>
        <v>7355.8308953974902</v>
      </c>
      <c r="Y116" s="5">
        <f t="shared" si="188"/>
        <v>7138.7311945392494</v>
      </c>
      <c r="Z116" s="5">
        <f t="shared" si="188"/>
        <v>10540.586423236515</v>
      </c>
      <c r="AA116" s="5">
        <f t="shared" si="188"/>
        <v>13968.415006451611</v>
      </c>
      <c r="AB116" s="5">
        <f t="shared" si="188"/>
        <v>13744.647488099879</v>
      </c>
      <c r="AC116" s="5">
        <f t="shared" si="188"/>
        <v>12719.868194875495</v>
      </c>
    </row>
    <row r="117" spans="7:29" x14ac:dyDescent="0.35">
      <c r="G117" s="33" t="str">
        <f t="shared" si="187"/>
        <v>Public servant benefits (273)</v>
      </c>
      <c r="H117" s="5">
        <f t="shared" ref="H117:AC117" si="189">H$81/H$209</f>
        <v>0</v>
      </c>
      <c r="I117" s="5">
        <f t="shared" si="189"/>
        <v>0</v>
      </c>
      <c r="J117" s="5">
        <f t="shared" si="189"/>
        <v>0</v>
      </c>
      <c r="K117" s="5">
        <f t="shared" si="189"/>
        <v>0</v>
      </c>
      <c r="L117" s="5">
        <f t="shared" si="189"/>
        <v>0</v>
      </c>
      <c r="M117" s="5">
        <f t="shared" si="189"/>
        <v>0</v>
      </c>
      <c r="N117" s="5">
        <f t="shared" si="189"/>
        <v>0</v>
      </c>
      <c r="O117" s="5">
        <f t="shared" si="189"/>
        <v>0</v>
      </c>
      <c r="P117" s="5">
        <f t="shared" si="189"/>
        <v>0</v>
      </c>
      <c r="Q117" s="5">
        <f t="shared" si="189"/>
        <v>0</v>
      </c>
      <c r="R117" s="5">
        <f t="shared" si="189"/>
        <v>0</v>
      </c>
      <c r="S117" s="5">
        <f t="shared" si="189"/>
        <v>0</v>
      </c>
      <c r="T117" s="5">
        <f t="shared" si="189"/>
        <v>0</v>
      </c>
      <c r="U117" s="5">
        <f t="shared" si="189"/>
        <v>0</v>
      </c>
      <c r="V117" s="5">
        <f t="shared" si="189"/>
        <v>0</v>
      </c>
      <c r="W117" s="5">
        <f t="shared" si="189"/>
        <v>0</v>
      </c>
      <c r="X117" s="5">
        <f t="shared" si="189"/>
        <v>0</v>
      </c>
      <c r="Y117" s="5">
        <f t="shared" si="189"/>
        <v>0</v>
      </c>
      <c r="Z117" s="5">
        <f t="shared" si="189"/>
        <v>0</v>
      </c>
      <c r="AA117" s="5">
        <f t="shared" si="189"/>
        <v>0</v>
      </c>
      <c r="AB117" s="5">
        <f t="shared" si="189"/>
        <v>0</v>
      </c>
      <c r="AC117" s="5">
        <f t="shared" si="189"/>
        <v>0</v>
      </c>
    </row>
    <row r="118" spans="7:29" x14ac:dyDescent="0.35">
      <c r="G118" s="33" t="str">
        <f t="shared" si="187"/>
        <v>Social benefits (27)</v>
      </c>
      <c r="H118" s="5">
        <f t="shared" ref="H118:AC118" si="190">H$82/H$209</f>
        <v>0</v>
      </c>
      <c r="I118" s="5">
        <f t="shared" si="190"/>
        <v>0</v>
      </c>
      <c r="J118" s="5">
        <f t="shared" si="190"/>
        <v>0</v>
      </c>
      <c r="K118" s="5">
        <f t="shared" si="190"/>
        <v>0</v>
      </c>
      <c r="L118" s="5">
        <f t="shared" si="190"/>
        <v>0</v>
      </c>
      <c r="M118" s="5">
        <f t="shared" si="190"/>
        <v>5975.1724137931033</v>
      </c>
      <c r="N118" s="5">
        <f t="shared" si="190"/>
        <v>5375.4405912450256</v>
      </c>
      <c r="O118" s="5">
        <f t="shared" si="190"/>
        <v>6067.2074159907306</v>
      </c>
      <c r="P118" s="5">
        <f t="shared" si="190"/>
        <v>6677.5675675675675</v>
      </c>
      <c r="Q118" s="5">
        <f t="shared" si="190"/>
        <v>7245.1960387858344</v>
      </c>
      <c r="R118" s="5">
        <f t="shared" si="190"/>
        <v>7402.7877334064733</v>
      </c>
      <c r="S118" s="5">
        <f t="shared" si="190"/>
        <v>7586.4237172972971</v>
      </c>
      <c r="T118" s="5">
        <f t="shared" si="190"/>
        <v>7277.6830630630639</v>
      </c>
      <c r="U118" s="5">
        <f t="shared" si="190"/>
        <v>6837.8649483227564</v>
      </c>
      <c r="V118" s="5">
        <f t="shared" si="190"/>
        <v>7135.0451069518704</v>
      </c>
      <c r="W118" s="5">
        <f t="shared" si="190"/>
        <v>7256.4947116237799</v>
      </c>
      <c r="X118" s="5">
        <f t="shared" si="190"/>
        <v>7355.8308953974902</v>
      </c>
      <c r="Y118" s="5">
        <f t="shared" si="190"/>
        <v>7138.7311945392494</v>
      </c>
      <c r="Z118" s="5">
        <f t="shared" si="190"/>
        <v>10540.586423236515</v>
      </c>
      <c r="AA118" s="5">
        <f t="shared" si="190"/>
        <v>13968.415006451611</v>
      </c>
      <c r="AB118" s="5">
        <f t="shared" si="190"/>
        <v>13744.647488099879</v>
      </c>
      <c r="AC118" s="5">
        <f t="shared" si="190"/>
        <v>12719.868194875495</v>
      </c>
    </row>
    <row r="119" spans="7:29" x14ac:dyDescent="0.35">
      <c r="G119" s="33"/>
      <c r="H119" s="19"/>
      <c r="I119" s="19"/>
      <c r="J119" s="19"/>
      <c r="K119" s="19"/>
      <c r="L119" s="19"/>
      <c r="M119" s="19"/>
      <c r="N119" s="19"/>
      <c r="O119" s="19"/>
      <c r="P119" s="19"/>
      <c r="Q119" s="19"/>
      <c r="R119" s="19"/>
      <c r="S119" s="19"/>
      <c r="T119" s="19"/>
      <c r="U119" s="19"/>
      <c r="V119" s="19"/>
      <c r="W119" s="19"/>
      <c r="X119" s="19"/>
      <c r="Y119" s="19"/>
      <c r="Z119" s="19"/>
      <c r="AA119" s="19"/>
      <c r="AB119" s="19"/>
      <c r="AC119" s="19"/>
    </row>
    <row r="120" spans="7:29" x14ac:dyDescent="0.35">
      <c r="G120" s="38" t="str">
        <f t="shared" si="187"/>
        <v>Provident fund withdrawals</v>
      </c>
      <c r="H120" s="5">
        <f t="shared" ref="H120:AC120" si="191">H$84/H$209</f>
        <v>0</v>
      </c>
      <c r="I120" s="5">
        <f t="shared" si="191"/>
        <v>0</v>
      </c>
      <c r="J120" s="5">
        <f t="shared" si="191"/>
        <v>0</v>
      </c>
      <c r="K120" s="5">
        <f t="shared" si="191"/>
        <v>0</v>
      </c>
      <c r="L120" s="5">
        <f t="shared" si="191"/>
        <v>0</v>
      </c>
      <c r="M120" s="5">
        <f t="shared" si="191"/>
        <v>0</v>
      </c>
      <c r="N120" s="5">
        <f t="shared" si="191"/>
        <v>0</v>
      </c>
      <c r="O120" s="5">
        <f t="shared" si="191"/>
        <v>0</v>
      </c>
      <c r="P120" s="5">
        <f t="shared" si="191"/>
        <v>0</v>
      </c>
      <c r="Q120" s="5">
        <f t="shared" si="191"/>
        <v>0</v>
      </c>
      <c r="R120" s="5">
        <f t="shared" si="191"/>
        <v>0</v>
      </c>
      <c r="S120" s="5">
        <f t="shared" si="191"/>
        <v>0</v>
      </c>
      <c r="T120" s="5">
        <f t="shared" si="191"/>
        <v>0</v>
      </c>
      <c r="U120" s="5">
        <f t="shared" si="191"/>
        <v>0</v>
      </c>
      <c r="V120" s="5">
        <f t="shared" si="191"/>
        <v>18906.788208556147</v>
      </c>
      <c r="W120" s="5">
        <f t="shared" si="191"/>
        <v>19517.69381721384</v>
      </c>
      <c r="X120" s="5">
        <f t="shared" si="191"/>
        <v>21512.385630125525</v>
      </c>
      <c r="Y120" s="5">
        <f t="shared" si="191"/>
        <v>21199.744739334474</v>
      </c>
      <c r="Z120" s="5">
        <f t="shared" si="191"/>
        <v>25309.882895343475</v>
      </c>
      <c r="AA120" s="5">
        <f t="shared" si="191"/>
        <v>24886.354838709678</v>
      </c>
      <c r="AB120" s="5">
        <f t="shared" si="191"/>
        <v>0</v>
      </c>
      <c r="AC120" s="5">
        <f t="shared" si="191"/>
        <v>0</v>
      </c>
    </row>
    <row r="121" spans="7:29" x14ac:dyDescent="0.35">
      <c r="G121" s="62" t="str">
        <f t="shared" si="187"/>
        <v>Social benefits (27) + provident fund withdrawals</v>
      </c>
      <c r="H121" s="5">
        <f t="shared" ref="H121:AC121" si="192">H$85/H$209</f>
        <v>0</v>
      </c>
      <c r="I121" s="5">
        <f t="shared" si="192"/>
        <v>0</v>
      </c>
      <c r="J121" s="5">
        <f t="shared" si="192"/>
        <v>0</v>
      </c>
      <c r="K121" s="5">
        <f t="shared" si="192"/>
        <v>0</v>
      </c>
      <c r="L121" s="5">
        <f t="shared" si="192"/>
        <v>0</v>
      </c>
      <c r="M121" s="5">
        <f t="shared" si="192"/>
        <v>5975.1724137931033</v>
      </c>
      <c r="N121" s="5">
        <f t="shared" si="192"/>
        <v>5375.4405912450256</v>
      </c>
      <c r="O121" s="5">
        <f t="shared" si="192"/>
        <v>6067.2074159907306</v>
      </c>
      <c r="P121" s="5">
        <f t="shared" si="192"/>
        <v>6677.5675675675675</v>
      </c>
      <c r="Q121" s="5">
        <f t="shared" si="192"/>
        <v>7245.1960387858344</v>
      </c>
      <c r="R121" s="5">
        <f t="shared" si="192"/>
        <v>7402.7877334064733</v>
      </c>
      <c r="S121" s="5">
        <f t="shared" si="192"/>
        <v>7586.4237172972971</v>
      </c>
      <c r="T121" s="5">
        <f t="shared" si="192"/>
        <v>7277.6830630630639</v>
      </c>
      <c r="U121" s="5">
        <f t="shared" si="192"/>
        <v>6837.8649483227564</v>
      </c>
      <c r="V121" s="5">
        <f t="shared" si="192"/>
        <v>26041.833315508018</v>
      </c>
      <c r="W121" s="5">
        <f t="shared" si="192"/>
        <v>26774.188528837622</v>
      </c>
      <c r="X121" s="5">
        <f t="shared" si="192"/>
        <v>28868.216525523014</v>
      </c>
      <c r="Y121" s="5">
        <f t="shared" si="192"/>
        <v>28338.47593387372</v>
      </c>
      <c r="Z121" s="5">
        <f t="shared" si="192"/>
        <v>35850.469318579992</v>
      </c>
      <c r="AA121" s="5">
        <f t="shared" si="192"/>
        <v>38854.769845161289</v>
      </c>
      <c r="AB121" s="5">
        <f t="shared" si="192"/>
        <v>13744.647488099879</v>
      </c>
      <c r="AC121" s="5">
        <f t="shared" si="192"/>
        <v>12719.868194875495</v>
      </c>
    </row>
    <row r="123" spans="7:29" x14ac:dyDescent="0.35">
      <c r="G123" s="107" t="str">
        <f>_xlfn.CONCAT($C$4,", ",$C$6," (constant ",$G$224," prices)")</f>
        <v>WST, thousands (constant 2022 prices)</v>
      </c>
      <c r="H123" s="107"/>
      <c r="I123" s="107"/>
      <c r="J123" s="107"/>
      <c r="K123" s="107"/>
      <c r="L123" s="107"/>
      <c r="M123" s="107"/>
      <c r="N123" s="107"/>
      <c r="O123" s="107"/>
      <c r="P123" s="107"/>
      <c r="Q123" s="107"/>
      <c r="R123" s="107"/>
      <c r="S123" s="107"/>
      <c r="T123" s="107"/>
      <c r="U123" s="107"/>
      <c r="V123" s="107"/>
      <c r="W123" s="107"/>
      <c r="X123" s="107"/>
      <c r="Y123" s="107"/>
      <c r="Z123" s="107"/>
      <c r="AA123" s="107"/>
      <c r="AB123" s="107"/>
      <c r="AC123" s="107"/>
    </row>
    <row r="124" spans="7:29" x14ac:dyDescent="0.35">
      <c r="G124" s="33" t="str">
        <f>G115</f>
        <v>Social insurance benefits (271)</v>
      </c>
      <c r="H124" s="5">
        <f t="shared" ref="H124:AC124" si="193">H$79/H$220</f>
        <v>0</v>
      </c>
      <c r="I124" s="5">
        <f t="shared" si="193"/>
        <v>0</v>
      </c>
      <c r="J124" s="5">
        <f t="shared" si="193"/>
        <v>0</v>
      </c>
      <c r="K124" s="5">
        <f t="shared" si="193"/>
        <v>0</v>
      </c>
      <c r="L124" s="5">
        <f t="shared" si="193"/>
        <v>0</v>
      </c>
      <c r="M124" s="5">
        <f t="shared" si="193"/>
        <v>0</v>
      </c>
      <c r="N124" s="5">
        <f t="shared" si="193"/>
        <v>0</v>
      </c>
      <c r="O124" s="5">
        <f t="shared" si="193"/>
        <v>0</v>
      </c>
      <c r="P124" s="5">
        <f t="shared" si="193"/>
        <v>0</v>
      </c>
      <c r="Q124" s="5">
        <f t="shared" si="193"/>
        <v>0</v>
      </c>
      <c r="R124" s="5">
        <f t="shared" si="193"/>
        <v>0</v>
      </c>
      <c r="S124" s="5">
        <f t="shared" si="193"/>
        <v>0</v>
      </c>
      <c r="T124" s="5">
        <f t="shared" si="193"/>
        <v>0</v>
      </c>
      <c r="U124" s="5">
        <f t="shared" si="193"/>
        <v>0</v>
      </c>
      <c r="V124" s="5">
        <f t="shared" si="193"/>
        <v>0</v>
      </c>
      <c r="W124" s="5">
        <f t="shared" si="193"/>
        <v>0</v>
      </c>
      <c r="X124" s="5">
        <f t="shared" si="193"/>
        <v>0</v>
      </c>
      <c r="Y124" s="5">
        <f t="shared" si="193"/>
        <v>0</v>
      </c>
      <c r="Z124" s="5">
        <f t="shared" si="193"/>
        <v>0</v>
      </c>
      <c r="AA124" s="5">
        <f t="shared" si="193"/>
        <v>0</v>
      </c>
      <c r="AB124" s="5">
        <f t="shared" si="193"/>
        <v>0</v>
      </c>
      <c r="AC124" s="5">
        <f t="shared" si="193"/>
        <v>0</v>
      </c>
    </row>
    <row r="125" spans="7:29" x14ac:dyDescent="0.35">
      <c r="G125" s="33" t="str">
        <f t="shared" ref="G125:G130" si="194">G116</f>
        <v>Social assistance benefits (272)</v>
      </c>
      <c r="H125" s="5">
        <f t="shared" ref="H125:AC125" si="195">H$80/H$209</f>
        <v>0</v>
      </c>
      <c r="I125" s="5">
        <f t="shared" si="195"/>
        <v>0</v>
      </c>
      <c r="J125" s="5">
        <f t="shared" si="195"/>
        <v>0</v>
      </c>
      <c r="K125" s="5">
        <f t="shared" si="195"/>
        <v>0</v>
      </c>
      <c r="L125" s="5">
        <f t="shared" si="195"/>
        <v>0</v>
      </c>
      <c r="M125" s="5">
        <f t="shared" si="195"/>
        <v>5975.1724137931033</v>
      </c>
      <c r="N125" s="5">
        <f t="shared" si="195"/>
        <v>5375.4405912450256</v>
      </c>
      <c r="O125" s="5">
        <f t="shared" si="195"/>
        <v>6067.2074159907306</v>
      </c>
      <c r="P125" s="5">
        <f t="shared" si="195"/>
        <v>6677.5675675675675</v>
      </c>
      <c r="Q125" s="5">
        <f t="shared" si="195"/>
        <v>7245.1960387858344</v>
      </c>
      <c r="R125" s="5">
        <f t="shared" si="195"/>
        <v>7402.7877334064733</v>
      </c>
      <c r="S125" s="5">
        <f t="shared" si="195"/>
        <v>7586.4237172972971</v>
      </c>
      <c r="T125" s="5">
        <f t="shared" si="195"/>
        <v>7277.6830630630639</v>
      </c>
      <c r="U125" s="5">
        <f t="shared" si="195"/>
        <v>6837.8649483227564</v>
      </c>
      <c r="V125" s="5">
        <f t="shared" si="195"/>
        <v>7135.0451069518704</v>
      </c>
      <c r="W125" s="5">
        <f t="shared" si="195"/>
        <v>7256.4947116237799</v>
      </c>
      <c r="X125" s="5">
        <f t="shared" si="195"/>
        <v>7355.8308953974902</v>
      </c>
      <c r="Y125" s="5">
        <f t="shared" si="195"/>
        <v>7138.7311945392494</v>
      </c>
      <c r="Z125" s="5">
        <f t="shared" si="195"/>
        <v>10540.586423236515</v>
      </c>
      <c r="AA125" s="5">
        <f t="shared" si="195"/>
        <v>13968.415006451611</v>
      </c>
      <c r="AB125" s="5">
        <f t="shared" si="195"/>
        <v>13744.647488099879</v>
      </c>
      <c r="AC125" s="5">
        <f t="shared" si="195"/>
        <v>12719.868194875495</v>
      </c>
    </row>
    <row r="126" spans="7:29" x14ac:dyDescent="0.35">
      <c r="G126" s="33" t="str">
        <f t="shared" si="194"/>
        <v>Public servant benefits (273)</v>
      </c>
      <c r="H126" s="5">
        <f t="shared" ref="H126:AC126" si="196">H$81/H$209</f>
        <v>0</v>
      </c>
      <c r="I126" s="5">
        <f t="shared" si="196"/>
        <v>0</v>
      </c>
      <c r="J126" s="5">
        <f t="shared" si="196"/>
        <v>0</v>
      </c>
      <c r="K126" s="5">
        <f t="shared" si="196"/>
        <v>0</v>
      </c>
      <c r="L126" s="5">
        <f t="shared" si="196"/>
        <v>0</v>
      </c>
      <c r="M126" s="5">
        <f t="shared" si="196"/>
        <v>0</v>
      </c>
      <c r="N126" s="5">
        <f t="shared" si="196"/>
        <v>0</v>
      </c>
      <c r="O126" s="5">
        <f t="shared" si="196"/>
        <v>0</v>
      </c>
      <c r="P126" s="5">
        <f t="shared" si="196"/>
        <v>0</v>
      </c>
      <c r="Q126" s="5">
        <f t="shared" si="196"/>
        <v>0</v>
      </c>
      <c r="R126" s="5">
        <f t="shared" si="196"/>
        <v>0</v>
      </c>
      <c r="S126" s="5">
        <f t="shared" si="196"/>
        <v>0</v>
      </c>
      <c r="T126" s="5">
        <f t="shared" si="196"/>
        <v>0</v>
      </c>
      <c r="U126" s="5">
        <f t="shared" si="196"/>
        <v>0</v>
      </c>
      <c r="V126" s="5">
        <f t="shared" si="196"/>
        <v>0</v>
      </c>
      <c r="W126" s="5">
        <f t="shared" si="196"/>
        <v>0</v>
      </c>
      <c r="X126" s="5">
        <f t="shared" si="196"/>
        <v>0</v>
      </c>
      <c r="Y126" s="5">
        <f t="shared" si="196"/>
        <v>0</v>
      </c>
      <c r="Z126" s="5">
        <f t="shared" si="196"/>
        <v>0</v>
      </c>
      <c r="AA126" s="5">
        <f t="shared" si="196"/>
        <v>0</v>
      </c>
      <c r="AB126" s="5">
        <f t="shared" si="196"/>
        <v>0</v>
      </c>
      <c r="AC126" s="5">
        <f t="shared" si="196"/>
        <v>0</v>
      </c>
    </row>
    <row r="127" spans="7:29" x14ac:dyDescent="0.35">
      <c r="G127" s="33" t="str">
        <f t="shared" si="194"/>
        <v>Social benefits (27)</v>
      </c>
      <c r="H127" s="5">
        <f t="shared" ref="H127:AC127" si="197">H$82/H$209</f>
        <v>0</v>
      </c>
      <c r="I127" s="5">
        <f t="shared" si="197"/>
        <v>0</v>
      </c>
      <c r="J127" s="5">
        <f t="shared" si="197"/>
        <v>0</v>
      </c>
      <c r="K127" s="5">
        <f t="shared" si="197"/>
        <v>0</v>
      </c>
      <c r="L127" s="5">
        <f t="shared" si="197"/>
        <v>0</v>
      </c>
      <c r="M127" s="5">
        <f t="shared" si="197"/>
        <v>5975.1724137931033</v>
      </c>
      <c r="N127" s="5">
        <f t="shared" si="197"/>
        <v>5375.4405912450256</v>
      </c>
      <c r="O127" s="5">
        <f t="shared" si="197"/>
        <v>6067.2074159907306</v>
      </c>
      <c r="P127" s="5">
        <f t="shared" si="197"/>
        <v>6677.5675675675675</v>
      </c>
      <c r="Q127" s="5">
        <f t="shared" si="197"/>
        <v>7245.1960387858344</v>
      </c>
      <c r="R127" s="5">
        <f t="shared" si="197"/>
        <v>7402.7877334064733</v>
      </c>
      <c r="S127" s="5">
        <f t="shared" si="197"/>
        <v>7586.4237172972971</v>
      </c>
      <c r="T127" s="5">
        <f t="shared" si="197"/>
        <v>7277.6830630630639</v>
      </c>
      <c r="U127" s="5">
        <f t="shared" si="197"/>
        <v>6837.8649483227564</v>
      </c>
      <c r="V127" s="5">
        <f t="shared" si="197"/>
        <v>7135.0451069518704</v>
      </c>
      <c r="W127" s="5">
        <f t="shared" si="197"/>
        <v>7256.4947116237799</v>
      </c>
      <c r="X127" s="5">
        <f t="shared" si="197"/>
        <v>7355.8308953974902</v>
      </c>
      <c r="Y127" s="5">
        <f t="shared" si="197"/>
        <v>7138.7311945392494</v>
      </c>
      <c r="Z127" s="5">
        <f t="shared" si="197"/>
        <v>10540.586423236515</v>
      </c>
      <c r="AA127" s="5">
        <f t="shared" si="197"/>
        <v>13968.415006451611</v>
      </c>
      <c r="AB127" s="5">
        <f t="shared" si="197"/>
        <v>13744.647488099879</v>
      </c>
      <c r="AC127" s="5">
        <f t="shared" si="197"/>
        <v>12719.868194875495</v>
      </c>
    </row>
    <row r="128" spans="7:29" x14ac:dyDescent="0.35">
      <c r="G128" s="33"/>
      <c r="H128" s="19"/>
      <c r="I128" s="19"/>
      <c r="J128" s="19"/>
      <c r="K128" s="19"/>
      <c r="L128" s="19"/>
      <c r="M128" s="19"/>
      <c r="N128" s="19"/>
      <c r="O128" s="19"/>
      <c r="P128" s="19"/>
      <c r="Q128" s="19"/>
      <c r="R128" s="19"/>
      <c r="S128" s="19"/>
      <c r="T128" s="19"/>
      <c r="U128" s="19"/>
      <c r="V128" s="19"/>
      <c r="W128" s="19"/>
      <c r="X128" s="19"/>
      <c r="Y128" s="19"/>
      <c r="Z128" s="19"/>
      <c r="AA128" s="19"/>
      <c r="AB128" s="19"/>
      <c r="AC128" s="19"/>
    </row>
    <row r="129" spans="7:29" x14ac:dyDescent="0.35">
      <c r="G129" s="38" t="str">
        <f t="shared" si="194"/>
        <v>Provident fund withdrawals</v>
      </c>
      <c r="H129" s="5">
        <f t="shared" ref="H129:AC129" si="198">H$84/H$209</f>
        <v>0</v>
      </c>
      <c r="I129" s="5">
        <f t="shared" si="198"/>
        <v>0</v>
      </c>
      <c r="J129" s="5">
        <f t="shared" si="198"/>
        <v>0</v>
      </c>
      <c r="K129" s="5">
        <f t="shared" si="198"/>
        <v>0</v>
      </c>
      <c r="L129" s="5">
        <f t="shared" si="198"/>
        <v>0</v>
      </c>
      <c r="M129" s="5">
        <f t="shared" si="198"/>
        <v>0</v>
      </c>
      <c r="N129" s="5">
        <f t="shared" si="198"/>
        <v>0</v>
      </c>
      <c r="O129" s="5">
        <f t="shared" si="198"/>
        <v>0</v>
      </c>
      <c r="P129" s="5">
        <f t="shared" si="198"/>
        <v>0</v>
      </c>
      <c r="Q129" s="5">
        <f t="shared" si="198"/>
        <v>0</v>
      </c>
      <c r="R129" s="5">
        <f t="shared" si="198"/>
        <v>0</v>
      </c>
      <c r="S129" s="5">
        <f t="shared" si="198"/>
        <v>0</v>
      </c>
      <c r="T129" s="5">
        <f t="shared" si="198"/>
        <v>0</v>
      </c>
      <c r="U129" s="5">
        <f t="shared" si="198"/>
        <v>0</v>
      </c>
      <c r="V129" s="5">
        <f t="shared" si="198"/>
        <v>18906.788208556147</v>
      </c>
      <c r="W129" s="5">
        <f t="shared" si="198"/>
        <v>19517.69381721384</v>
      </c>
      <c r="X129" s="5">
        <f t="shared" si="198"/>
        <v>21512.385630125525</v>
      </c>
      <c r="Y129" s="5">
        <f t="shared" si="198"/>
        <v>21199.744739334474</v>
      </c>
      <c r="Z129" s="5">
        <f t="shared" si="198"/>
        <v>25309.882895343475</v>
      </c>
      <c r="AA129" s="5">
        <f t="shared" si="198"/>
        <v>24886.354838709678</v>
      </c>
      <c r="AB129" s="5">
        <f t="shared" si="198"/>
        <v>0</v>
      </c>
      <c r="AC129" s="5">
        <f t="shared" si="198"/>
        <v>0</v>
      </c>
    </row>
    <row r="130" spans="7:29" x14ac:dyDescent="0.35">
      <c r="G130" s="62" t="str">
        <f t="shared" si="194"/>
        <v>Social benefits (27) + provident fund withdrawals</v>
      </c>
      <c r="H130" s="5">
        <f t="shared" ref="H130:AC130" si="199">H$85/H$209</f>
        <v>0</v>
      </c>
      <c r="I130" s="5">
        <f t="shared" si="199"/>
        <v>0</v>
      </c>
      <c r="J130" s="5">
        <f t="shared" si="199"/>
        <v>0</v>
      </c>
      <c r="K130" s="5">
        <f t="shared" si="199"/>
        <v>0</v>
      </c>
      <c r="L130" s="5">
        <f t="shared" si="199"/>
        <v>0</v>
      </c>
      <c r="M130" s="5">
        <f t="shared" si="199"/>
        <v>5975.1724137931033</v>
      </c>
      <c r="N130" s="5">
        <f t="shared" si="199"/>
        <v>5375.4405912450256</v>
      </c>
      <c r="O130" s="5">
        <f t="shared" si="199"/>
        <v>6067.2074159907306</v>
      </c>
      <c r="P130" s="5">
        <f t="shared" si="199"/>
        <v>6677.5675675675675</v>
      </c>
      <c r="Q130" s="5">
        <f t="shared" si="199"/>
        <v>7245.1960387858344</v>
      </c>
      <c r="R130" s="5">
        <f t="shared" si="199"/>
        <v>7402.7877334064733</v>
      </c>
      <c r="S130" s="5">
        <f t="shared" si="199"/>
        <v>7586.4237172972971</v>
      </c>
      <c r="T130" s="5">
        <f t="shared" si="199"/>
        <v>7277.6830630630639</v>
      </c>
      <c r="U130" s="5">
        <f t="shared" si="199"/>
        <v>6837.8649483227564</v>
      </c>
      <c r="V130" s="5">
        <f t="shared" si="199"/>
        <v>26041.833315508018</v>
      </c>
      <c r="W130" s="5">
        <f t="shared" si="199"/>
        <v>26774.188528837622</v>
      </c>
      <c r="X130" s="5">
        <f t="shared" si="199"/>
        <v>28868.216525523014</v>
      </c>
      <c r="Y130" s="5">
        <f t="shared" si="199"/>
        <v>28338.47593387372</v>
      </c>
      <c r="Z130" s="5">
        <f t="shared" si="199"/>
        <v>35850.469318579992</v>
      </c>
      <c r="AA130" s="5">
        <f t="shared" si="199"/>
        <v>38854.769845161289</v>
      </c>
      <c r="AB130" s="5">
        <f t="shared" si="199"/>
        <v>13744.647488099879</v>
      </c>
      <c r="AC130" s="5">
        <f t="shared" si="199"/>
        <v>12719.868194875495</v>
      </c>
    </row>
    <row r="133" spans="7:29" x14ac:dyDescent="0.35">
      <c r="G133" s="109" t="s">
        <v>172</v>
      </c>
      <c r="H133" s="109"/>
      <c r="I133" s="109"/>
      <c r="J133" s="109"/>
      <c r="K133" s="109"/>
      <c r="L133" s="109"/>
      <c r="M133" s="109"/>
      <c r="N133" s="109"/>
      <c r="O133" s="109"/>
      <c r="P133" s="109"/>
      <c r="Q133" s="109"/>
      <c r="R133" s="109"/>
      <c r="S133" s="109"/>
      <c r="T133" s="109"/>
      <c r="U133" s="109"/>
      <c r="V133" s="109"/>
      <c r="W133" s="109"/>
      <c r="X133" s="109"/>
      <c r="Y133" s="109"/>
      <c r="Z133" s="109"/>
      <c r="AA133" s="109"/>
      <c r="AB133" s="109"/>
      <c r="AC133" s="109"/>
    </row>
    <row r="134" spans="7:29" x14ac:dyDescent="0.35">
      <c r="G134" s="4" t="s">
        <v>48</v>
      </c>
      <c r="H134" s="5">
        <f t="shared" ref="H134:Q142" si="200">SUMIFS(H$10:H$53,$F$10:$F$53,$G$143,$G$10:$G$53,$G134)</f>
        <v>0</v>
      </c>
      <c r="I134" s="5">
        <f t="shared" si="200"/>
        <v>0</v>
      </c>
      <c r="J134" s="5">
        <f t="shared" si="200"/>
        <v>0</v>
      </c>
      <c r="K134" s="5">
        <f t="shared" si="200"/>
        <v>0</v>
      </c>
      <c r="L134" s="5">
        <f t="shared" si="200"/>
        <v>0</v>
      </c>
      <c r="M134" s="5">
        <f t="shared" si="200"/>
        <v>0</v>
      </c>
      <c r="N134" s="5">
        <f t="shared" si="200"/>
        <v>0</v>
      </c>
      <c r="O134" s="5">
        <f t="shared" si="200"/>
        <v>0</v>
      </c>
      <c r="P134" s="5">
        <f t="shared" si="200"/>
        <v>0</v>
      </c>
      <c r="Q134" s="5">
        <f t="shared" si="200"/>
        <v>0</v>
      </c>
      <c r="R134" s="5">
        <f t="shared" ref="R134:AC142" si="201">SUMIFS(R$10:R$53,$F$10:$F$53,$G$143,$G$10:$G$53,$G134)</f>
        <v>0</v>
      </c>
      <c r="S134" s="5">
        <f t="shared" si="201"/>
        <v>0</v>
      </c>
      <c r="T134" s="5">
        <f t="shared" si="201"/>
        <v>0</v>
      </c>
      <c r="U134" s="5">
        <f t="shared" si="201"/>
        <v>0</v>
      </c>
      <c r="V134" s="5">
        <f t="shared" si="201"/>
        <v>0</v>
      </c>
      <c r="W134" s="5">
        <f t="shared" si="201"/>
        <v>0</v>
      </c>
      <c r="X134" s="5">
        <f t="shared" si="201"/>
        <v>0</v>
      </c>
      <c r="Y134" s="5">
        <f t="shared" si="201"/>
        <v>0</v>
      </c>
      <c r="Z134" s="5">
        <f t="shared" si="201"/>
        <v>0</v>
      </c>
      <c r="AA134" s="5">
        <f t="shared" si="201"/>
        <v>3000</v>
      </c>
      <c r="AB134" s="5">
        <f t="shared" si="201"/>
        <v>2501.6999999999998</v>
      </c>
      <c r="AC134" s="5">
        <f t="shared" si="201"/>
        <v>2000</v>
      </c>
    </row>
    <row r="135" spans="7:29" x14ac:dyDescent="0.35">
      <c r="G135" s="4" t="s">
        <v>29</v>
      </c>
      <c r="H135" s="5">
        <f t="shared" si="200"/>
        <v>0</v>
      </c>
      <c r="I135" s="5">
        <f t="shared" si="200"/>
        <v>0</v>
      </c>
      <c r="J135" s="5">
        <f t="shared" si="200"/>
        <v>0</v>
      </c>
      <c r="K135" s="5">
        <f t="shared" si="200"/>
        <v>0</v>
      </c>
      <c r="L135" s="5">
        <f t="shared" si="200"/>
        <v>0</v>
      </c>
      <c r="M135" s="5">
        <f t="shared" si="200"/>
        <v>15200</v>
      </c>
      <c r="N135" s="5">
        <f t="shared" si="200"/>
        <v>15300</v>
      </c>
      <c r="O135" s="5">
        <f t="shared" si="200"/>
        <v>15400</v>
      </c>
      <c r="P135" s="5">
        <f t="shared" si="200"/>
        <v>15940</v>
      </c>
      <c r="Q135" s="5">
        <f t="shared" si="200"/>
        <v>16674.260999999999</v>
      </c>
      <c r="R135" s="5">
        <f t="shared" si="201"/>
        <v>16911.381000000001</v>
      </c>
      <c r="S135" s="5">
        <f t="shared" si="201"/>
        <v>17609.641</v>
      </c>
      <c r="T135" s="5">
        <f t="shared" si="201"/>
        <v>17646.615000000002</v>
      </c>
      <c r="U135" s="5">
        <f t="shared" si="201"/>
        <v>17872.429</v>
      </c>
      <c r="V135" s="5">
        <f t="shared" si="201"/>
        <v>18091.572</v>
      </c>
      <c r="W135" s="5">
        <f t="shared" si="201"/>
        <v>18628.86</v>
      </c>
      <c r="X135" s="5">
        <f t="shared" si="201"/>
        <v>19255.68</v>
      </c>
      <c r="Y135" s="5">
        <f t="shared" si="201"/>
        <v>19255.68</v>
      </c>
      <c r="Z135" s="5">
        <f t="shared" si="201"/>
        <v>27088.308000000001</v>
      </c>
      <c r="AA135" s="5">
        <f t="shared" si="201"/>
        <v>33388.307999999997</v>
      </c>
      <c r="AB135" s="5">
        <f t="shared" si="201"/>
        <v>35014.307999999997</v>
      </c>
      <c r="AC135" s="5">
        <f t="shared" si="201"/>
        <v>33388.307999999997</v>
      </c>
    </row>
    <row r="136" spans="7:29" x14ac:dyDescent="0.35">
      <c r="G136" s="4" t="s">
        <v>118</v>
      </c>
      <c r="H136" s="5">
        <f t="shared" si="200"/>
        <v>0</v>
      </c>
      <c r="I136" s="5">
        <f t="shared" si="200"/>
        <v>0</v>
      </c>
      <c r="J136" s="5">
        <f t="shared" si="200"/>
        <v>0</v>
      </c>
      <c r="K136" s="5">
        <f t="shared" si="200"/>
        <v>0</v>
      </c>
      <c r="L136" s="5">
        <f t="shared" si="200"/>
        <v>0</v>
      </c>
      <c r="M136" s="5">
        <f t="shared" si="200"/>
        <v>0</v>
      </c>
      <c r="N136" s="5">
        <f t="shared" si="200"/>
        <v>0</v>
      </c>
      <c r="O136" s="5">
        <f t="shared" si="200"/>
        <v>0</v>
      </c>
      <c r="P136" s="5">
        <f t="shared" si="200"/>
        <v>0</v>
      </c>
      <c r="Q136" s="5">
        <f t="shared" si="200"/>
        <v>0</v>
      </c>
      <c r="R136" s="5">
        <f t="shared" si="201"/>
        <v>0</v>
      </c>
      <c r="S136" s="5">
        <f t="shared" si="201"/>
        <v>0</v>
      </c>
      <c r="T136" s="5">
        <f t="shared" si="201"/>
        <v>0</v>
      </c>
      <c r="U136" s="5">
        <f t="shared" si="201"/>
        <v>0</v>
      </c>
      <c r="V136" s="5">
        <f t="shared" si="201"/>
        <v>0</v>
      </c>
      <c r="W136" s="5">
        <f t="shared" si="201"/>
        <v>0</v>
      </c>
      <c r="X136" s="5">
        <f t="shared" si="201"/>
        <v>0</v>
      </c>
      <c r="Y136" s="5">
        <f t="shared" si="201"/>
        <v>0</v>
      </c>
      <c r="Z136" s="5">
        <f t="shared" si="201"/>
        <v>0</v>
      </c>
      <c r="AA136" s="5">
        <f t="shared" si="201"/>
        <v>0</v>
      </c>
      <c r="AB136" s="5">
        <f t="shared" si="201"/>
        <v>0</v>
      </c>
      <c r="AC136" s="5">
        <f t="shared" si="201"/>
        <v>0</v>
      </c>
    </row>
    <row r="137" spans="7:29" x14ac:dyDescent="0.35">
      <c r="G137" s="4" t="s">
        <v>46</v>
      </c>
      <c r="H137" s="5">
        <f t="shared" si="200"/>
        <v>0</v>
      </c>
      <c r="I137" s="5">
        <f t="shared" si="200"/>
        <v>0</v>
      </c>
      <c r="J137" s="5">
        <f t="shared" si="200"/>
        <v>0</v>
      </c>
      <c r="K137" s="5">
        <f t="shared" si="200"/>
        <v>0</v>
      </c>
      <c r="L137" s="5">
        <f t="shared" si="200"/>
        <v>0</v>
      </c>
      <c r="M137" s="5">
        <f t="shared" si="200"/>
        <v>0</v>
      </c>
      <c r="N137" s="5">
        <f t="shared" si="200"/>
        <v>0</v>
      </c>
      <c r="O137" s="5">
        <f t="shared" si="200"/>
        <v>0</v>
      </c>
      <c r="P137" s="5">
        <f t="shared" si="200"/>
        <v>0</v>
      </c>
      <c r="Q137" s="5">
        <f t="shared" si="200"/>
        <v>0</v>
      </c>
      <c r="R137" s="5">
        <f t="shared" si="201"/>
        <v>0</v>
      </c>
      <c r="S137" s="5">
        <f t="shared" si="201"/>
        <v>0</v>
      </c>
      <c r="T137" s="5">
        <f t="shared" si="201"/>
        <v>0</v>
      </c>
      <c r="U137" s="5">
        <f t="shared" si="201"/>
        <v>0</v>
      </c>
      <c r="V137" s="5">
        <f t="shared" si="201"/>
        <v>0</v>
      </c>
      <c r="W137" s="5">
        <f t="shared" si="201"/>
        <v>0</v>
      </c>
      <c r="X137" s="5">
        <f t="shared" si="201"/>
        <v>0</v>
      </c>
      <c r="Y137" s="5">
        <f t="shared" si="201"/>
        <v>0</v>
      </c>
      <c r="Z137" s="5">
        <f t="shared" si="201"/>
        <v>0</v>
      </c>
      <c r="AA137" s="5">
        <f t="shared" si="201"/>
        <v>0</v>
      </c>
      <c r="AB137" s="5">
        <f t="shared" si="201"/>
        <v>0</v>
      </c>
      <c r="AC137" s="5">
        <f t="shared" si="201"/>
        <v>0</v>
      </c>
    </row>
    <row r="138" spans="7:29" x14ac:dyDescent="0.35">
      <c r="G138" s="4" t="s">
        <v>125</v>
      </c>
      <c r="H138" s="5">
        <f t="shared" si="200"/>
        <v>0</v>
      </c>
      <c r="I138" s="5">
        <f t="shared" si="200"/>
        <v>0</v>
      </c>
      <c r="J138" s="5">
        <f t="shared" si="200"/>
        <v>0</v>
      </c>
      <c r="K138" s="5">
        <f t="shared" si="200"/>
        <v>0</v>
      </c>
      <c r="L138" s="5">
        <f t="shared" si="200"/>
        <v>0</v>
      </c>
      <c r="M138" s="5">
        <f t="shared" si="200"/>
        <v>0</v>
      </c>
      <c r="N138" s="5">
        <f t="shared" si="200"/>
        <v>0</v>
      </c>
      <c r="O138" s="5">
        <f t="shared" si="200"/>
        <v>0</v>
      </c>
      <c r="P138" s="5">
        <f t="shared" si="200"/>
        <v>0</v>
      </c>
      <c r="Q138" s="5">
        <f t="shared" si="200"/>
        <v>0</v>
      </c>
      <c r="R138" s="5">
        <f t="shared" si="201"/>
        <v>0</v>
      </c>
      <c r="S138" s="5">
        <f t="shared" si="201"/>
        <v>0</v>
      </c>
      <c r="T138" s="5">
        <f t="shared" si="201"/>
        <v>0</v>
      </c>
      <c r="U138" s="5">
        <f t="shared" si="201"/>
        <v>0</v>
      </c>
      <c r="V138" s="5">
        <f t="shared" si="201"/>
        <v>0</v>
      </c>
      <c r="W138" s="5">
        <f t="shared" si="201"/>
        <v>0</v>
      </c>
      <c r="X138" s="5">
        <f t="shared" si="201"/>
        <v>0</v>
      </c>
      <c r="Y138" s="5">
        <f t="shared" si="201"/>
        <v>0</v>
      </c>
      <c r="Z138" s="5">
        <f t="shared" si="201"/>
        <v>0</v>
      </c>
      <c r="AA138" s="5">
        <f t="shared" si="201"/>
        <v>0</v>
      </c>
      <c r="AB138" s="5">
        <f t="shared" si="201"/>
        <v>0</v>
      </c>
      <c r="AC138" s="5">
        <f t="shared" si="201"/>
        <v>0</v>
      </c>
    </row>
    <row r="139" spans="7:29" x14ac:dyDescent="0.35">
      <c r="G139" s="4" t="s">
        <v>53</v>
      </c>
      <c r="H139" s="5">
        <f t="shared" si="200"/>
        <v>0</v>
      </c>
      <c r="I139" s="5">
        <f t="shared" si="200"/>
        <v>0</v>
      </c>
      <c r="J139" s="5">
        <f t="shared" si="200"/>
        <v>0</v>
      </c>
      <c r="K139" s="5">
        <f t="shared" si="200"/>
        <v>0</v>
      </c>
      <c r="L139" s="5">
        <f t="shared" si="200"/>
        <v>0</v>
      </c>
      <c r="M139" s="5">
        <f t="shared" si="200"/>
        <v>0</v>
      </c>
      <c r="N139" s="5">
        <f t="shared" si="200"/>
        <v>0</v>
      </c>
      <c r="O139" s="5">
        <f t="shared" si="200"/>
        <v>0</v>
      </c>
      <c r="P139" s="5">
        <f t="shared" si="200"/>
        <v>0</v>
      </c>
      <c r="Q139" s="5">
        <f t="shared" si="200"/>
        <v>0</v>
      </c>
      <c r="R139" s="5">
        <f t="shared" si="201"/>
        <v>0</v>
      </c>
      <c r="S139" s="5">
        <f t="shared" si="201"/>
        <v>0</v>
      </c>
      <c r="T139" s="5">
        <f t="shared" si="201"/>
        <v>0</v>
      </c>
      <c r="U139" s="5">
        <f t="shared" si="201"/>
        <v>0</v>
      </c>
      <c r="V139" s="5">
        <f t="shared" si="201"/>
        <v>0</v>
      </c>
      <c r="W139" s="5">
        <f t="shared" si="201"/>
        <v>0</v>
      </c>
      <c r="X139" s="5">
        <f t="shared" si="201"/>
        <v>0</v>
      </c>
      <c r="Y139" s="5">
        <f t="shared" si="201"/>
        <v>0</v>
      </c>
      <c r="Z139" s="5">
        <f t="shared" si="201"/>
        <v>0</v>
      </c>
      <c r="AA139" s="5">
        <f t="shared" si="201"/>
        <v>0</v>
      </c>
      <c r="AB139" s="5">
        <f t="shared" si="201"/>
        <v>0</v>
      </c>
      <c r="AC139" s="5">
        <f t="shared" si="201"/>
        <v>0</v>
      </c>
    </row>
    <row r="140" spans="7:29" x14ac:dyDescent="0.35">
      <c r="G140" s="4" t="s">
        <v>43</v>
      </c>
      <c r="H140" s="5">
        <f t="shared" si="200"/>
        <v>0</v>
      </c>
      <c r="I140" s="5">
        <f t="shared" si="200"/>
        <v>0</v>
      </c>
      <c r="J140" s="5">
        <f t="shared" si="200"/>
        <v>0</v>
      </c>
      <c r="K140" s="5">
        <f t="shared" si="200"/>
        <v>0</v>
      </c>
      <c r="L140" s="5">
        <f t="shared" si="200"/>
        <v>0</v>
      </c>
      <c r="M140" s="5">
        <f t="shared" si="200"/>
        <v>0</v>
      </c>
      <c r="N140" s="5">
        <f t="shared" si="200"/>
        <v>0</v>
      </c>
      <c r="O140" s="5">
        <f t="shared" si="200"/>
        <v>0</v>
      </c>
      <c r="P140" s="5">
        <f t="shared" si="200"/>
        <v>0</v>
      </c>
      <c r="Q140" s="5">
        <f t="shared" si="200"/>
        <v>0</v>
      </c>
      <c r="R140" s="5">
        <f t="shared" si="201"/>
        <v>0</v>
      </c>
      <c r="S140" s="5">
        <f t="shared" si="201"/>
        <v>0</v>
      </c>
      <c r="T140" s="5">
        <f t="shared" si="201"/>
        <v>0</v>
      </c>
      <c r="U140" s="5">
        <f t="shared" si="201"/>
        <v>0</v>
      </c>
      <c r="V140" s="5">
        <f t="shared" si="201"/>
        <v>0</v>
      </c>
      <c r="W140" s="5">
        <f t="shared" si="201"/>
        <v>0</v>
      </c>
      <c r="X140" s="5">
        <f t="shared" si="201"/>
        <v>0</v>
      </c>
      <c r="Y140" s="5">
        <f t="shared" si="201"/>
        <v>0</v>
      </c>
      <c r="Z140" s="5">
        <f t="shared" si="201"/>
        <v>0</v>
      </c>
      <c r="AA140" s="5">
        <f t="shared" si="201"/>
        <v>0</v>
      </c>
      <c r="AB140" s="5">
        <f t="shared" si="201"/>
        <v>0</v>
      </c>
      <c r="AC140" s="5">
        <f t="shared" si="201"/>
        <v>0</v>
      </c>
    </row>
    <row r="141" spans="7:29" x14ac:dyDescent="0.35">
      <c r="G141" s="4" t="s">
        <v>173</v>
      </c>
      <c r="H141" s="5">
        <f t="shared" si="200"/>
        <v>0</v>
      </c>
      <c r="I141" s="5">
        <f t="shared" si="200"/>
        <v>0</v>
      </c>
      <c r="J141" s="5">
        <f t="shared" si="200"/>
        <v>0</v>
      </c>
      <c r="K141" s="5">
        <f t="shared" si="200"/>
        <v>0</v>
      </c>
      <c r="L141" s="5">
        <f t="shared" si="200"/>
        <v>0</v>
      </c>
      <c r="M141" s="5">
        <f t="shared" si="200"/>
        <v>0</v>
      </c>
      <c r="N141" s="5">
        <f t="shared" si="200"/>
        <v>0</v>
      </c>
      <c r="O141" s="5">
        <f t="shared" si="200"/>
        <v>0</v>
      </c>
      <c r="P141" s="5">
        <f t="shared" si="200"/>
        <v>0</v>
      </c>
      <c r="Q141" s="5">
        <f t="shared" si="200"/>
        <v>0</v>
      </c>
      <c r="R141" s="5">
        <f t="shared" si="201"/>
        <v>0</v>
      </c>
      <c r="S141" s="5">
        <f t="shared" si="201"/>
        <v>0</v>
      </c>
      <c r="T141" s="5">
        <f t="shared" si="201"/>
        <v>0</v>
      </c>
      <c r="U141" s="5">
        <f t="shared" si="201"/>
        <v>0</v>
      </c>
      <c r="V141" s="5">
        <f t="shared" si="201"/>
        <v>0</v>
      </c>
      <c r="W141" s="5">
        <f t="shared" si="201"/>
        <v>0</v>
      </c>
      <c r="X141" s="5">
        <f t="shared" si="201"/>
        <v>0</v>
      </c>
      <c r="Y141" s="5">
        <f t="shared" si="201"/>
        <v>0</v>
      </c>
      <c r="Z141" s="5">
        <f t="shared" si="201"/>
        <v>0</v>
      </c>
      <c r="AA141" s="5">
        <f t="shared" si="201"/>
        <v>0</v>
      </c>
      <c r="AB141" s="5">
        <f t="shared" si="201"/>
        <v>0</v>
      </c>
      <c r="AC141" s="5">
        <f t="shared" si="201"/>
        <v>0</v>
      </c>
    </row>
    <row r="142" spans="7:29" x14ac:dyDescent="0.35">
      <c r="G142" s="4" t="s">
        <v>101</v>
      </c>
      <c r="H142" s="5">
        <f t="shared" si="200"/>
        <v>0</v>
      </c>
      <c r="I142" s="5">
        <f t="shared" si="200"/>
        <v>0</v>
      </c>
      <c r="J142" s="5">
        <f t="shared" si="200"/>
        <v>0</v>
      </c>
      <c r="K142" s="5">
        <f t="shared" si="200"/>
        <v>0</v>
      </c>
      <c r="L142" s="5">
        <f t="shared" si="200"/>
        <v>0</v>
      </c>
      <c r="M142" s="5">
        <f t="shared" si="200"/>
        <v>0</v>
      </c>
      <c r="N142" s="5">
        <f t="shared" si="200"/>
        <v>0</v>
      </c>
      <c r="O142" s="5">
        <f t="shared" si="200"/>
        <v>0</v>
      </c>
      <c r="P142" s="5">
        <f t="shared" si="200"/>
        <v>0</v>
      </c>
      <c r="Q142" s="5">
        <f t="shared" si="200"/>
        <v>0</v>
      </c>
      <c r="R142" s="5">
        <f t="shared" si="201"/>
        <v>0</v>
      </c>
      <c r="S142" s="5">
        <f t="shared" si="201"/>
        <v>0</v>
      </c>
      <c r="T142" s="5">
        <f t="shared" si="201"/>
        <v>0</v>
      </c>
      <c r="U142" s="5">
        <f t="shared" si="201"/>
        <v>0</v>
      </c>
      <c r="V142" s="5">
        <f t="shared" si="201"/>
        <v>0</v>
      </c>
      <c r="W142" s="5">
        <f t="shared" si="201"/>
        <v>0</v>
      </c>
      <c r="X142" s="5">
        <f t="shared" si="201"/>
        <v>0</v>
      </c>
      <c r="Y142" s="5">
        <f t="shared" si="201"/>
        <v>0</v>
      </c>
      <c r="Z142" s="5">
        <f t="shared" si="201"/>
        <v>0</v>
      </c>
      <c r="AA142" s="5">
        <f t="shared" si="201"/>
        <v>0</v>
      </c>
      <c r="AB142" s="5">
        <f t="shared" si="201"/>
        <v>0</v>
      </c>
      <c r="AC142" s="5">
        <f t="shared" si="201"/>
        <v>0</v>
      </c>
    </row>
    <row r="143" spans="7:29" x14ac:dyDescent="0.35">
      <c r="G143" s="33" t="s">
        <v>28</v>
      </c>
      <c r="H143" s="23">
        <f t="shared" ref="H143:AC143" si="202">SUM(H134:H142)</f>
        <v>0</v>
      </c>
      <c r="I143" s="23">
        <f t="shared" si="202"/>
        <v>0</v>
      </c>
      <c r="J143" s="23">
        <f t="shared" si="202"/>
        <v>0</v>
      </c>
      <c r="K143" s="23">
        <f t="shared" si="202"/>
        <v>0</v>
      </c>
      <c r="L143" s="23">
        <f t="shared" si="202"/>
        <v>0</v>
      </c>
      <c r="M143" s="23">
        <f t="shared" si="202"/>
        <v>15200</v>
      </c>
      <c r="N143" s="23">
        <f t="shared" si="202"/>
        <v>15300</v>
      </c>
      <c r="O143" s="23">
        <f t="shared" si="202"/>
        <v>15400</v>
      </c>
      <c r="P143" s="23">
        <f t="shared" si="202"/>
        <v>15940</v>
      </c>
      <c r="Q143" s="23">
        <f t="shared" si="202"/>
        <v>16674.260999999999</v>
      </c>
      <c r="R143" s="23">
        <f t="shared" si="202"/>
        <v>16911.381000000001</v>
      </c>
      <c r="S143" s="23">
        <f t="shared" si="202"/>
        <v>17609.641</v>
      </c>
      <c r="T143" s="23">
        <f t="shared" si="202"/>
        <v>17646.615000000002</v>
      </c>
      <c r="U143" s="23">
        <f t="shared" si="202"/>
        <v>17872.429</v>
      </c>
      <c r="V143" s="23">
        <f t="shared" si="202"/>
        <v>18091.572</v>
      </c>
      <c r="W143" s="23">
        <f t="shared" si="202"/>
        <v>18628.86</v>
      </c>
      <c r="X143" s="23">
        <f t="shared" si="202"/>
        <v>19255.68</v>
      </c>
      <c r="Y143" s="23">
        <f t="shared" si="202"/>
        <v>19255.68</v>
      </c>
      <c r="Z143" s="23">
        <f t="shared" si="202"/>
        <v>27088.308000000001</v>
      </c>
      <c r="AA143" s="23">
        <f t="shared" si="202"/>
        <v>36388.307999999997</v>
      </c>
      <c r="AB143" s="23">
        <f t="shared" si="202"/>
        <v>37516.007999999994</v>
      </c>
      <c r="AC143" s="23">
        <f t="shared" si="202"/>
        <v>35388.307999999997</v>
      </c>
    </row>
    <row r="145" spans="7:29" x14ac:dyDescent="0.35">
      <c r="G145" s="110" t="s">
        <v>174</v>
      </c>
      <c r="H145" s="111"/>
      <c r="I145" s="111"/>
      <c r="J145" s="111"/>
      <c r="K145" s="111"/>
      <c r="L145" s="111"/>
      <c r="M145" s="111"/>
      <c r="N145" s="111"/>
      <c r="O145" s="111"/>
      <c r="P145" s="111"/>
      <c r="Q145" s="111"/>
      <c r="R145" s="111"/>
      <c r="S145" s="111"/>
      <c r="T145" s="111"/>
      <c r="U145" s="111"/>
      <c r="V145" s="111"/>
      <c r="W145" s="111"/>
      <c r="X145" s="111"/>
      <c r="Y145" s="111"/>
      <c r="Z145" s="111"/>
      <c r="AA145" s="111"/>
      <c r="AB145" s="111"/>
      <c r="AC145" s="111"/>
    </row>
    <row r="146" spans="7:29" x14ac:dyDescent="0.35">
      <c r="G146" s="4" t="s">
        <v>48</v>
      </c>
      <c r="H146" s="49">
        <f t="shared" ref="H146:Q146" si="203">H134</f>
        <v>0</v>
      </c>
      <c r="I146" s="49">
        <f t="shared" si="203"/>
        <v>0</v>
      </c>
      <c r="J146" s="49">
        <f t="shared" si="203"/>
        <v>0</v>
      </c>
      <c r="K146" s="49">
        <f t="shared" si="203"/>
        <v>0</v>
      </c>
      <c r="L146" s="49">
        <f t="shared" si="203"/>
        <v>0</v>
      </c>
      <c r="M146" s="49">
        <f t="shared" si="203"/>
        <v>0</v>
      </c>
      <c r="N146" s="49">
        <f t="shared" si="203"/>
        <v>0</v>
      </c>
      <c r="O146" s="49">
        <f t="shared" si="203"/>
        <v>0</v>
      </c>
      <c r="P146" s="49">
        <f t="shared" si="203"/>
        <v>0</v>
      </c>
      <c r="Q146" s="49">
        <f t="shared" si="203"/>
        <v>0</v>
      </c>
      <c r="R146" s="49">
        <f>R134</f>
        <v>0</v>
      </c>
      <c r="S146" s="49">
        <f t="shared" ref="S146:AB146" si="204">S134</f>
        <v>0</v>
      </c>
      <c r="T146" s="49">
        <f t="shared" si="204"/>
        <v>0</v>
      </c>
      <c r="U146" s="49">
        <f t="shared" si="204"/>
        <v>0</v>
      </c>
      <c r="V146" s="49">
        <f t="shared" si="204"/>
        <v>0</v>
      </c>
      <c r="W146" s="49">
        <f t="shared" si="204"/>
        <v>0</v>
      </c>
      <c r="X146" s="49">
        <f t="shared" si="204"/>
        <v>0</v>
      </c>
      <c r="Y146" s="49">
        <f t="shared" si="204"/>
        <v>0</v>
      </c>
      <c r="Z146" s="49">
        <f t="shared" si="204"/>
        <v>0</v>
      </c>
      <c r="AA146" s="49">
        <f t="shared" si="204"/>
        <v>3000</v>
      </c>
      <c r="AB146" s="49">
        <f t="shared" si="204"/>
        <v>2501.6999999999998</v>
      </c>
      <c r="AC146" s="49">
        <f>AC134</f>
        <v>2000</v>
      </c>
    </row>
    <row r="147" spans="7:29" x14ac:dyDescent="0.35">
      <c r="G147" s="4" t="s">
        <v>175</v>
      </c>
      <c r="H147" s="49">
        <f t="shared" ref="H147:Q147" si="205">H135+H136</f>
        <v>0</v>
      </c>
      <c r="I147" s="49">
        <f t="shared" si="205"/>
        <v>0</v>
      </c>
      <c r="J147" s="49">
        <f t="shared" si="205"/>
        <v>0</v>
      </c>
      <c r="K147" s="49">
        <f t="shared" si="205"/>
        <v>0</v>
      </c>
      <c r="L147" s="49">
        <f t="shared" si="205"/>
        <v>0</v>
      </c>
      <c r="M147" s="49">
        <f t="shared" si="205"/>
        <v>15200</v>
      </c>
      <c r="N147" s="49">
        <f t="shared" si="205"/>
        <v>15300</v>
      </c>
      <c r="O147" s="49">
        <f t="shared" si="205"/>
        <v>15400</v>
      </c>
      <c r="P147" s="49">
        <f t="shared" si="205"/>
        <v>15940</v>
      </c>
      <c r="Q147" s="49">
        <f t="shared" si="205"/>
        <v>16674.260999999999</v>
      </c>
      <c r="R147" s="49">
        <f>R135+R136</f>
        <v>16911.381000000001</v>
      </c>
      <c r="S147" s="49">
        <f t="shared" ref="S147:AB147" si="206">S135+S136</f>
        <v>17609.641</v>
      </c>
      <c r="T147" s="49">
        <f t="shared" si="206"/>
        <v>17646.615000000002</v>
      </c>
      <c r="U147" s="49">
        <f t="shared" si="206"/>
        <v>17872.429</v>
      </c>
      <c r="V147" s="49">
        <f t="shared" si="206"/>
        <v>18091.572</v>
      </c>
      <c r="W147" s="49">
        <f t="shared" si="206"/>
        <v>18628.86</v>
      </c>
      <c r="X147" s="49">
        <f t="shared" si="206"/>
        <v>19255.68</v>
      </c>
      <c r="Y147" s="49">
        <f t="shared" si="206"/>
        <v>19255.68</v>
      </c>
      <c r="Z147" s="49">
        <f t="shared" si="206"/>
        <v>27088.308000000001</v>
      </c>
      <c r="AA147" s="49">
        <f t="shared" si="206"/>
        <v>33388.307999999997</v>
      </c>
      <c r="AB147" s="49">
        <f t="shared" si="206"/>
        <v>35014.307999999997</v>
      </c>
      <c r="AC147" s="49">
        <f>AC135+AC136</f>
        <v>33388.307999999997</v>
      </c>
    </row>
    <row r="148" spans="7:29" x14ac:dyDescent="0.35">
      <c r="G148" s="4" t="s">
        <v>46</v>
      </c>
      <c r="H148" s="49">
        <f t="shared" ref="H148:Q151" si="207">H137</f>
        <v>0</v>
      </c>
      <c r="I148" s="49">
        <f t="shared" si="207"/>
        <v>0</v>
      </c>
      <c r="J148" s="49">
        <f t="shared" si="207"/>
        <v>0</v>
      </c>
      <c r="K148" s="49">
        <f t="shared" si="207"/>
        <v>0</v>
      </c>
      <c r="L148" s="49">
        <f t="shared" si="207"/>
        <v>0</v>
      </c>
      <c r="M148" s="49">
        <f t="shared" si="207"/>
        <v>0</v>
      </c>
      <c r="N148" s="49">
        <f t="shared" si="207"/>
        <v>0</v>
      </c>
      <c r="O148" s="49">
        <f t="shared" si="207"/>
        <v>0</v>
      </c>
      <c r="P148" s="49">
        <f t="shared" si="207"/>
        <v>0</v>
      </c>
      <c r="Q148" s="49">
        <f t="shared" si="207"/>
        <v>0</v>
      </c>
      <c r="R148" s="49">
        <f>R137</f>
        <v>0</v>
      </c>
      <c r="S148" s="49">
        <f t="shared" ref="S148:AB151" si="208">S137</f>
        <v>0</v>
      </c>
      <c r="T148" s="49">
        <f t="shared" si="208"/>
        <v>0</v>
      </c>
      <c r="U148" s="49">
        <f t="shared" si="208"/>
        <v>0</v>
      </c>
      <c r="V148" s="49">
        <f t="shared" si="208"/>
        <v>0</v>
      </c>
      <c r="W148" s="49">
        <f t="shared" si="208"/>
        <v>0</v>
      </c>
      <c r="X148" s="49">
        <f t="shared" si="208"/>
        <v>0</v>
      </c>
      <c r="Y148" s="49">
        <f t="shared" si="208"/>
        <v>0</v>
      </c>
      <c r="Z148" s="49">
        <f t="shared" si="208"/>
        <v>0</v>
      </c>
      <c r="AA148" s="49">
        <f t="shared" si="208"/>
        <v>0</v>
      </c>
      <c r="AB148" s="49">
        <f t="shared" si="208"/>
        <v>0</v>
      </c>
      <c r="AC148" s="49">
        <f>AC137</f>
        <v>0</v>
      </c>
    </row>
    <row r="149" spans="7:29" x14ac:dyDescent="0.35">
      <c r="G149" s="4" t="s">
        <v>125</v>
      </c>
      <c r="H149" s="49">
        <f t="shared" si="207"/>
        <v>0</v>
      </c>
      <c r="I149" s="49">
        <f t="shared" si="207"/>
        <v>0</v>
      </c>
      <c r="J149" s="49">
        <f t="shared" si="207"/>
        <v>0</v>
      </c>
      <c r="K149" s="49">
        <f t="shared" si="207"/>
        <v>0</v>
      </c>
      <c r="L149" s="49">
        <f t="shared" si="207"/>
        <v>0</v>
      </c>
      <c r="M149" s="49">
        <f t="shared" si="207"/>
        <v>0</v>
      </c>
      <c r="N149" s="49">
        <f t="shared" si="207"/>
        <v>0</v>
      </c>
      <c r="O149" s="49">
        <f t="shared" si="207"/>
        <v>0</v>
      </c>
      <c r="P149" s="49">
        <f t="shared" si="207"/>
        <v>0</v>
      </c>
      <c r="Q149" s="49">
        <f t="shared" si="207"/>
        <v>0</v>
      </c>
      <c r="R149" s="49">
        <f>R138</f>
        <v>0</v>
      </c>
      <c r="S149" s="49">
        <f t="shared" si="208"/>
        <v>0</v>
      </c>
      <c r="T149" s="49">
        <f t="shared" si="208"/>
        <v>0</v>
      </c>
      <c r="U149" s="49">
        <f t="shared" si="208"/>
        <v>0</v>
      </c>
      <c r="V149" s="49">
        <f t="shared" si="208"/>
        <v>0</v>
      </c>
      <c r="W149" s="49">
        <f t="shared" si="208"/>
        <v>0</v>
      </c>
      <c r="X149" s="49">
        <f t="shared" si="208"/>
        <v>0</v>
      </c>
      <c r="Y149" s="49">
        <f t="shared" si="208"/>
        <v>0</v>
      </c>
      <c r="Z149" s="49">
        <f t="shared" si="208"/>
        <v>0</v>
      </c>
      <c r="AA149" s="49">
        <f t="shared" si="208"/>
        <v>0</v>
      </c>
      <c r="AB149" s="49">
        <f t="shared" si="208"/>
        <v>0</v>
      </c>
      <c r="AC149" s="49">
        <f>AC138</f>
        <v>0</v>
      </c>
    </row>
    <row r="150" spans="7:29" x14ac:dyDescent="0.35">
      <c r="G150" s="4" t="s">
        <v>53</v>
      </c>
      <c r="H150" s="49">
        <f t="shared" si="207"/>
        <v>0</v>
      </c>
      <c r="I150" s="49">
        <f t="shared" si="207"/>
        <v>0</v>
      </c>
      <c r="J150" s="49">
        <f t="shared" si="207"/>
        <v>0</v>
      </c>
      <c r="K150" s="49">
        <f t="shared" si="207"/>
        <v>0</v>
      </c>
      <c r="L150" s="49">
        <f t="shared" si="207"/>
        <v>0</v>
      </c>
      <c r="M150" s="49">
        <f t="shared" si="207"/>
        <v>0</v>
      </c>
      <c r="N150" s="49">
        <f t="shared" si="207"/>
        <v>0</v>
      </c>
      <c r="O150" s="49">
        <f t="shared" si="207"/>
        <v>0</v>
      </c>
      <c r="P150" s="49">
        <f t="shared" si="207"/>
        <v>0</v>
      </c>
      <c r="Q150" s="49">
        <f t="shared" si="207"/>
        <v>0</v>
      </c>
      <c r="R150" s="49">
        <f>R139</f>
        <v>0</v>
      </c>
      <c r="S150" s="49">
        <f t="shared" si="208"/>
        <v>0</v>
      </c>
      <c r="T150" s="49">
        <f t="shared" si="208"/>
        <v>0</v>
      </c>
      <c r="U150" s="49">
        <f t="shared" si="208"/>
        <v>0</v>
      </c>
      <c r="V150" s="49">
        <f t="shared" si="208"/>
        <v>0</v>
      </c>
      <c r="W150" s="49">
        <f t="shared" si="208"/>
        <v>0</v>
      </c>
      <c r="X150" s="49">
        <f t="shared" si="208"/>
        <v>0</v>
      </c>
      <c r="Y150" s="49">
        <f t="shared" si="208"/>
        <v>0</v>
      </c>
      <c r="Z150" s="49">
        <f t="shared" si="208"/>
        <v>0</v>
      </c>
      <c r="AA150" s="49">
        <f t="shared" si="208"/>
        <v>0</v>
      </c>
      <c r="AB150" s="49">
        <f t="shared" si="208"/>
        <v>0</v>
      </c>
      <c r="AC150" s="49">
        <f>AC139</f>
        <v>0</v>
      </c>
    </row>
    <row r="151" spans="7:29" x14ac:dyDescent="0.35">
      <c r="G151" s="4" t="s">
        <v>43</v>
      </c>
      <c r="H151" s="49">
        <f t="shared" si="207"/>
        <v>0</v>
      </c>
      <c r="I151" s="49">
        <f t="shared" si="207"/>
        <v>0</v>
      </c>
      <c r="J151" s="49">
        <f t="shared" si="207"/>
        <v>0</v>
      </c>
      <c r="K151" s="49">
        <f t="shared" si="207"/>
        <v>0</v>
      </c>
      <c r="L151" s="49">
        <f t="shared" si="207"/>
        <v>0</v>
      </c>
      <c r="M151" s="49">
        <f t="shared" si="207"/>
        <v>0</v>
      </c>
      <c r="N151" s="49">
        <f t="shared" si="207"/>
        <v>0</v>
      </c>
      <c r="O151" s="49">
        <f t="shared" si="207"/>
        <v>0</v>
      </c>
      <c r="P151" s="49">
        <f t="shared" si="207"/>
        <v>0</v>
      </c>
      <c r="Q151" s="49">
        <f t="shared" si="207"/>
        <v>0</v>
      </c>
      <c r="R151" s="49">
        <f>R140</f>
        <v>0</v>
      </c>
      <c r="S151" s="49">
        <f t="shared" si="208"/>
        <v>0</v>
      </c>
      <c r="T151" s="49">
        <f t="shared" si="208"/>
        <v>0</v>
      </c>
      <c r="U151" s="49">
        <f t="shared" si="208"/>
        <v>0</v>
      </c>
      <c r="V151" s="49">
        <f t="shared" si="208"/>
        <v>0</v>
      </c>
      <c r="W151" s="49">
        <f t="shared" si="208"/>
        <v>0</v>
      </c>
      <c r="X151" s="49">
        <f t="shared" si="208"/>
        <v>0</v>
      </c>
      <c r="Y151" s="49">
        <f t="shared" si="208"/>
        <v>0</v>
      </c>
      <c r="Z151" s="49">
        <f t="shared" si="208"/>
        <v>0</v>
      </c>
      <c r="AA151" s="49">
        <f t="shared" si="208"/>
        <v>0</v>
      </c>
      <c r="AB151" s="49">
        <f t="shared" si="208"/>
        <v>0</v>
      </c>
      <c r="AC151" s="49">
        <f>AC140</f>
        <v>0</v>
      </c>
    </row>
    <row r="152" spans="7:29" x14ac:dyDescent="0.35">
      <c r="G152" s="4" t="s">
        <v>176</v>
      </c>
      <c r="H152" s="49">
        <f>H142+H141</f>
        <v>0</v>
      </c>
      <c r="I152" s="49">
        <f t="shared" ref="I152:AC152" si="209">I142+I141</f>
        <v>0</v>
      </c>
      <c r="J152" s="49">
        <f t="shared" si="209"/>
        <v>0</v>
      </c>
      <c r="K152" s="49">
        <f t="shared" si="209"/>
        <v>0</v>
      </c>
      <c r="L152" s="49">
        <f t="shared" si="209"/>
        <v>0</v>
      </c>
      <c r="M152" s="49">
        <f t="shared" si="209"/>
        <v>0</v>
      </c>
      <c r="N152" s="49">
        <f t="shared" si="209"/>
        <v>0</v>
      </c>
      <c r="O152" s="49">
        <f t="shared" si="209"/>
        <v>0</v>
      </c>
      <c r="P152" s="49">
        <f t="shared" si="209"/>
        <v>0</v>
      </c>
      <c r="Q152" s="49">
        <f t="shared" si="209"/>
        <v>0</v>
      </c>
      <c r="R152" s="49">
        <f t="shared" si="209"/>
        <v>0</v>
      </c>
      <c r="S152" s="49">
        <f t="shared" si="209"/>
        <v>0</v>
      </c>
      <c r="T152" s="49">
        <f t="shared" si="209"/>
        <v>0</v>
      </c>
      <c r="U152" s="49">
        <f t="shared" si="209"/>
        <v>0</v>
      </c>
      <c r="V152" s="49">
        <f t="shared" si="209"/>
        <v>0</v>
      </c>
      <c r="W152" s="49">
        <f t="shared" si="209"/>
        <v>0</v>
      </c>
      <c r="X152" s="49">
        <f t="shared" si="209"/>
        <v>0</v>
      </c>
      <c r="Y152" s="49">
        <f t="shared" si="209"/>
        <v>0</v>
      </c>
      <c r="Z152" s="49">
        <f t="shared" si="209"/>
        <v>0</v>
      </c>
      <c r="AA152" s="49">
        <f t="shared" si="209"/>
        <v>0</v>
      </c>
      <c r="AB152" s="49">
        <f t="shared" si="209"/>
        <v>0</v>
      </c>
      <c r="AC152" s="49">
        <f t="shared" si="209"/>
        <v>0</v>
      </c>
    </row>
    <row r="153" spans="7:29" x14ac:dyDescent="0.35">
      <c r="G153" s="33" t="s">
        <v>28</v>
      </c>
      <c r="H153" s="49">
        <f>SUM(H146:H152)</f>
        <v>0</v>
      </c>
      <c r="I153" s="49">
        <f t="shared" ref="I153:AC153" si="210">SUM(I146:I152)</f>
        <v>0</v>
      </c>
      <c r="J153" s="49">
        <f t="shared" si="210"/>
        <v>0</v>
      </c>
      <c r="K153" s="49">
        <f t="shared" si="210"/>
        <v>0</v>
      </c>
      <c r="L153" s="49">
        <f t="shared" si="210"/>
        <v>0</v>
      </c>
      <c r="M153" s="49">
        <f t="shared" si="210"/>
        <v>15200</v>
      </c>
      <c r="N153" s="49">
        <f t="shared" si="210"/>
        <v>15300</v>
      </c>
      <c r="O153" s="49">
        <f t="shared" si="210"/>
        <v>15400</v>
      </c>
      <c r="P153" s="49">
        <f t="shared" si="210"/>
        <v>15940</v>
      </c>
      <c r="Q153" s="49">
        <f t="shared" si="210"/>
        <v>16674.260999999999</v>
      </c>
      <c r="R153" s="49">
        <f t="shared" si="210"/>
        <v>16911.381000000001</v>
      </c>
      <c r="S153" s="49">
        <f t="shared" si="210"/>
        <v>17609.641</v>
      </c>
      <c r="T153" s="49">
        <f t="shared" si="210"/>
        <v>17646.615000000002</v>
      </c>
      <c r="U153" s="49">
        <f t="shared" si="210"/>
        <v>17872.429</v>
      </c>
      <c r="V153" s="49">
        <f t="shared" si="210"/>
        <v>18091.572</v>
      </c>
      <c r="W153" s="49">
        <f t="shared" si="210"/>
        <v>18628.86</v>
      </c>
      <c r="X153" s="49">
        <f t="shared" si="210"/>
        <v>19255.68</v>
      </c>
      <c r="Y153" s="49">
        <f t="shared" si="210"/>
        <v>19255.68</v>
      </c>
      <c r="Z153" s="49">
        <f t="shared" si="210"/>
        <v>27088.308000000001</v>
      </c>
      <c r="AA153" s="49">
        <f t="shared" si="210"/>
        <v>36388.307999999997</v>
      </c>
      <c r="AB153" s="49">
        <f t="shared" si="210"/>
        <v>37516.007999999994</v>
      </c>
      <c r="AC153" s="49">
        <f t="shared" si="210"/>
        <v>35388.307999999997</v>
      </c>
    </row>
    <row r="155" spans="7:29" x14ac:dyDescent="0.35">
      <c r="G155" s="112" t="s">
        <v>169</v>
      </c>
      <c r="H155" s="112"/>
      <c r="I155" s="112"/>
      <c r="J155" s="112"/>
      <c r="K155" s="112"/>
      <c r="L155" s="112"/>
      <c r="M155" s="112"/>
      <c r="N155" s="112"/>
      <c r="O155" s="112"/>
      <c r="P155" s="112"/>
      <c r="Q155" s="112"/>
      <c r="R155" s="112"/>
      <c r="S155" s="112"/>
      <c r="T155" s="112"/>
      <c r="U155" s="112"/>
      <c r="V155" s="112"/>
      <c r="W155" s="112"/>
      <c r="X155" s="112"/>
      <c r="Y155" s="112"/>
      <c r="Z155" s="112"/>
      <c r="AA155" s="112"/>
      <c r="AB155" s="112"/>
      <c r="AC155" s="112"/>
    </row>
    <row r="156" spans="7:29" x14ac:dyDescent="0.35">
      <c r="G156" s="4" t="s">
        <v>48</v>
      </c>
      <c r="H156" s="57">
        <f t="shared" ref="H156:Q156" si="211">H146/H$207</f>
        <v>0</v>
      </c>
      <c r="I156" s="57">
        <f t="shared" si="211"/>
        <v>0</v>
      </c>
      <c r="J156" s="57">
        <f t="shared" si="211"/>
        <v>0</v>
      </c>
      <c r="K156" s="57">
        <f t="shared" si="211"/>
        <v>0</v>
      </c>
      <c r="L156" s="57">
        <f t="shared" si="211"/>
        <v>0</v>
      </c>
      <c r="M156" s="57">
        <f t="shared" si="211"/>
        <v>0</v>
      </c>
      <c r="N156" s="57">
        <f t="shared" si="211"/>
        <v>0</v>
      </c>
      <c r="O156" s="57">
        <f t="shared" si="211"/>
        <v>0</v>
      </c>
      <c r="P156" s="57">
        <f t="shared" si="211"/>
        <v>0</v>
      </c>
      <c r="Q156" s="57">
        <f t="shared" si="211"/>
        <v>0</v>
      </c>
      <c r="R156" s="57">
        <f>R$146/R$207</f>
        <v>0</v>
      </c>
      <c r="S156" s="57">
        <f t="shared" ref="S156:AC156" si="212">S$146/S$207</f>
        <v>0</v>
      </c>
      <c r="T156" s="57">
        <f t="shared" si="212"/>
        <v>0</v>
      </c>
      <c r="U156" s="57">
        <f t="shared" si="212"/>
        <v>0</v>
      </c>
      <c r="V156" s="57">
        <f t="shared" si="212"/>
        <v>0</v>
      </c>
      <c r="W156" s="57">
        <f t="shared" si="212"/>
        <v>0</v>
      </c>
      <c r="X156" s="57">
        <f t="shared" si="212"/>
        <v>0</v>
      </c>
      <c r="Y156" s="57">
        <f t="shared" si="212"/>
        <v>0</v>
      </c>
      <c r="Z156" s="57">
        <f t="shared" si="212"/>
        <v>0</v>
      </c>
      <c r="AA156" s="57">
        <f t="shared" si="212"/>
        <v>1.3824884792626728E-3</v>
      </c>
      <c r="AB156" s="57">
        <f t="shared" si="212"/>
        <v>9.7608271556769404E-4</v>
      </c>
      <c r="AC156" s="57">
        <f t="shared" si="212"/>
        <v>7.217610970768675E-4</v>
      </c>
    </row>
    <row r="157" spans="7:29" x14ac:dyDescent="0.35">
      <c r="G157" s="4" t="s">
        <v>175</v>
      </c>
      <c r="H157" s="57">
        <f t="shared" ref="H157:Q157" si="213">H147/H$207</f>
        <v>0</v>
      </c>
      <c r="I157" s="57">
        <f t="shared" si="213"/>
        <v>0</v>
      </c>
      <c r="J157" s="57">
        <f t="shared" si="213"/>
        <v>0</v>
      </c>
      <c r="K157" s="57">
        <f t="shared" si="213"/>
        <v>0</v>
      </c>
      <c r="L157" s="57">
        <f t="shared" si="213"/>
        <v>0</v>
      </c>
      <c r="M157" s="57">
        <f t="shared" si="213"/>
        <v>8.7356321839080452E-3</v>
      </c>
      <c r="N157" s="57">
        <f t="shared" si="213"/>
        <v>8.6981239340534391E-3</v>
      </c>
      <c r="O157" s="57">
        <f t="shared" si="213"/>
        <v>8.9223638470451918E-3</v>
      </c>
      <c r="P157" s="57">
        <f t="shared" si="213"/>
        <v>8.9752252252252255E-3</v>
      </c>
      <c r="Q157" s="57">
        <f t="shared" si="213"/>
        <v>9.3728279932546368E-3</v>
      </c>
      <c r="R157" s="57">
        <f>R$147/R$207</f>
        <v>9.2766763576522231E-3</v>
      </c>
      <c r="S157" s="57">
        <f t="shared" ref="S157:AB157" si="214">S$147/S$207</f>
        <v>9.5187248648648647E-3</v>
      </c>
      <c r="T157" s="57">
        <f t="shared" si="214"/>
        <v>8.8321396396396409E-3</v>
      </c>
      <c r="U157" s="57">
        <f t="shared" si="214"/>
        <v>8.1017357207615586E-3</v>
      </c>
      <c r="V157" s="57">
        <f t="shared" si="214"/>
        <v>8.062197860962567E-3</v>
      </c>
      <c r="W157" s="57">
        <f t="shared" si="214"/>
        <v>8.2648003549245785E-3</v>
      </c>
      <c r="X157" s="57">
        <f t="shared" si="214"/>
        <v>8.0567698744769874E-3</v>
      </c>
      <c r="Y157" s="57">
        <f t="shared" si="214"/>
        <v>8.2148805460750852E-3</v>
      </c>
      <c r="Z157" s="57">
        <f t="shared" si="214"/>
        <v>1.2488846473029046E-2</v>
      </c>
      <c r="AA157" s="57">
        <f t="shared" si="214"/>
        <v>1.5386317050691243E-2</v>
      </c>
      <c r="AB157" s="57">
        <f t="shared" si="214"/>
        <v>1.3661454545454544E-2</v>
      </c>
      <c r="AC157" s="57">
        <f>AC$147/AC$207</f>
        <v>1.2049190905810176E-2</v>
      </c>
    </row>
    <row r="158" spans="7:29" x14ac:dyDescent="0.35">
      <c r="G158" s="4" t="s">
        <v>46</v>
      </c>
      <c r="H158" s="57">
        <f t="shared" ref="H158:Q158" si="215">H148/H$207</f>
        <v>0</v>
      </c>
      <c r="I158" s="57">
        <f t="shared" si="215"/>
        <v>0</v>
      </c>
      <c r="J158" s="57">
        <f t="shared" si="215"/>
        <v>0</v>
      </c>
      <c r="K158" s="57">
        <f t="shared" si="215"/>
        <v>0</v>
      </c>
      <c r="L158" s="57">
        <f t="shared" si="215"/>
        <v>0</v>
      </c>
      <c r="M158" s="57">
        <f t="shared" si="215"/>
        <v>0</v>
      </c>
      <c r="N158" s="57">
        <f t="shared" si="215"/>
        <v>0</v>
      </c>
      <c r="O158" s="57">
        <f t="shared" si="215"/>
        <v>0</v>
      </c>
      <c r="P158" s="57">
        <f t="shared" si="215"/>
        <v>0</v>
      </c>
      <c r="Q158" s="57">
        <f t="shared" si="215"/>
        <v>0</v>
      </c>
      <c r="R158" s="57">
        <f>R$148/R$207</f>
        <v>0</v>
      </c>
      <c r="S158" s="57">
        <f t="shared" ref="S158:AC158" si="216">S$148/S$207</f>
        <v>0</v>
      </c>
      <c r="T158" s="57">
        <f t="shared" si="216"/>
        <v>0</v>
      </c>
      <c r="U158" s="57">
        <f t="shared" si="216"/>
        <v>0</v>
      </c>
      <c r="V158" s="57">
        <f t="shared" si="216"/>
        <v>0</v>
      </c>
      <c r="W158" s="57">
        <f t="shared" si="216"/>
        <v>0</v>
      </c>
      <c r="X158" s="57">
        <f t="shared" si="216"/>
        <v>0</v>
      </c>
      <c r="Y158" s="57">
        <f t="shared" si="216"/>
        <v>0</v>
      </c>
      <c r="Z158" s="57">
        <f t="shared" si="216"/>
        <v>0</v>
      </c>
      <c r="AA158" s="57">
        <f t="shared" si="216"/>
        <v>0</v>
      </c>
      <c r="AB158" s="57">
        <f t="shared" si="216"/>
        <v>0</v>
      </c>
      <c r="AC158" s="57">
        <f t="shared" si="216"/>
        <v>0</v>
      </c>
    </row>
    <row r="159" spans="7:29" x14ac:dyDescent="0.35">
      <c r="G159" s="4" t="s">
        <v>125</v>
      </c>
      <c r="H159" s="57">
        <f t="shared" ref="H159:Q159" si="217">H149/H$207</f>
        <v>0</v>
      </c>
      <c r="I159" s="57">
        <f t="shared" si="217"/>
        <v>0</v>
      </c>
      <c r="J159" s="57">
        <f t="shared" si="217"/>
        <v>0</v>
      </c>
      <c r="K159" s="57">
        <f t="shared" si="217"/>
        <v>0</v>
      </c>
      <c r="L159" s="57">
        <f t="shared" si="217"/>
        <v>0</v>
      </c>
      <c r="M159" s="57">
        <f t="shared" si="217"/>
        <v>0</v>
      </c>
      <c r="N159" s="57">
        <f t="shared" si="217"/>
        <v>0</v>
      </c>
      <c r="O159" s="57">
        <f t="shared" si="217"/>
        <v>0</v>
      </c>
      <c r="P159" s="57">
        <f t="shared" si="217"/>
        <v>0</v>
      </c>
      <c r="Q159" s="57">
        <f t="shared" si="217"/>
        <v>0</v>
      </c>
      <c r="R159" s="57">
        <f>R$149/R$207</f>
        <v>0</v>
      </c>
      <c r="S159" s="57">
        <f t="shared" ref="S159:AC159" si="218">S$149/S$207</f>
        <v>0</v>
      </c>
      <c r="T159" s="57">
        <f t="shared" si="218"/>
        <v>0</v>
      </c>
      <c r="U159" s="57">
        <f t="shared" si="218"/>
        <v>0</v>
      </c>
      <c r="V159" s="57">
        <f t="shared" si="218"/>
        <v>0</v>
      </c>
      <c r="W159" s="57">
        <f t="shared" si="218"/>
        <v>0</v>
      </c>
      <c r="X159" s="57">
        <f t="shared" si="218"/>
        <v>0</v>
      </c>
      <c r="Y159" s="57">
        <f t="shared" si="218"/>
        <v>0</v>
      </c>
      <c r="Z159" s="57">
        <f t="shared" si="218"/>
        <v>0</v>
      </c>
      <c r="AA159" s="57">
        <f t="shared" si="218"/>
        <v>0</v>
      </c>
      <c r="AB159" s="57">
        <f t="shared" si="218"/>
        <v>0</v>
      </c>
      <c r="AC159" s="57">
        <f t="shared" si="218"/>
        <v>0</v>
      </c>
    </row>
    <row r="160" spans="7:29" x14ac:dyDescent="0.35">
      <c r="G160" s="4" t="s">
        <v>53</v>
      </c>
      <c r="H160" s="57">
        <f t="shared" ref="H160:Q160" si="219">H150/H$207</f>
        <v>0</v>
      </c>
      <c r="I160" s="57">
        <f t="shared" si="219"/>
        <v>0</v>
      </c>
      <c r="J160" s="57">
        <f t="shared" si="219"/>
        <v>0</v>
      </c>
      <c r="K160" s="57">
        <f t="shared" si="219"/>
        <v>0</v>
      </c>
      <c r="L160" s="57">
        <f t="shared" si="219"/>
        <v>0</v>
      </c>
      <c r="M160" s="57">
        <f t="shared" si="219"/>
        <v>0</v>
      </c>
      <c r="N160" s="57">
        <f t="shared" si="219"/>
        <v>0</v>
      </c>
      <c r="O160" s="57">
        <f t="shared" si="219"/>
        <v>0</v>
      </c>
      <c r="P160" s="57">
        <f t="shared" si="219"/>
        <v>0</v>
      </c>
      <c r="Q160" s="57">
        <f t="shared" si="219"/>
        <v>0</v>
      </c>
      <c r="R160" s="57">
        <f>R$150/R$207</f>
        <v>0</v>
      </c>
      <c r="S160" s="57">
        <f t="shared" ref="S160:AC160" si="220">S$150/S$207</f>
        <v>0</v>
      </c>
      <c r="T160" s="57">
        <f t="shared" si="220"/>
        <v>0</v>
      </c>
      <c r="U160" s="57">
        <f t="shared" si="220"/>
        <v>0</v>
      </c>
      <c r="V160" s="57">
        <f t="shared" si="220"/>
        <v>0</v>
      </c>
      <c r="W160" s="57">
        <f t="shared" si="220"/>
        <v>0</v>
      </c>
      <c r="X160" s="57">
        <f t="shared" si="220"/>
        <v>0</v>
      </c>
      <c r="Y160" s="57">
        <f t="shared" si="220"/>
        <v>0</v>
      </c>
      <c r="Z160" s="57">
        <f t="shared" si="220"/>
        <v>0</v>
      </c>
      <c r="AA160" s="57">
        <f t="shared" si="220"/>
        <v>0</v>
      </c>
      <c r="AB160" s="57">
        <f t="shared" si="220"/>
        <v>0</v>
      </c>
      <c r="AC160" s="57">
        <f t="shared" si="220"/>
        <v>0</v>
      </c>
    </row>
    <row r="161" spans="7:29" x14ac:dyDescent="0.35">
      <c r="G161" s="4" t="s">
        <v>43</v>
      </c>
      <c r="H161" s="57">
        <f t="shared" ref="H161:Q161" si="221">H151/H$207</f>
        <v>0</v>
      </c>
      <c r="I161" s="57">
        <f t="shared" si="221"/>
        <v>0</v>
      </c>
      <c r="J161" s="57">
        <f t="shared" si="221"/>
        <v>0</v>
      </c>
      <c r="K161" s="57">
        <f t="shared" si="221"/>
        <v>0</v>
      </c>
      <c r="L161" s="57">
        <f t="shared" si="221"/>
        <v>0</v>
      </c>
      <c r="M161" s="57">
        <f t="shared" si="221"/>
        <v>0</v>
      </c>
      <c r="N161" s="57">
        <f t="shared" si="221"/>
        <v>0</v>
      </c>
      <c r="O161" s="57">
        <f t="shared" si="221"/>
        <v>0</v>
      </c>
      <c r="P161" s="57">
        <f t="shared" si="221"/>
        <v>0</v>
      </c>
      <c r="Q161" s="57">
        <f t="shared" si="221"/>
        <v>0</v>
      </c>
      <c r="R161" s="57">
        <f>R$151/R$207</f>
        <v>0</v>
      </c>
      <c r="S161" s="57">
        <f t="shared" ref="S161:AC161" si="222">S$151/S$207</f>
        <v>0</v>
      </c>
      <c r="T161" s="57">
        <f t="shared" si="222"/>
        <v>0</v>
      </c>
      <c r="U161" s="57">
        <f t="shared" si="222"/>
        <v>0</v>
      </c>
      <c r="V161" s="57">
        <f t="shared" si="222"/>
        <v>0</v>
      </c>
      <c r="W161" s="57">
        <f t="shared" si="222"/>
        <v>0</v>
      </c>
      <c r="X161" s="57">
        <f t="shared" si="222"/>
        <v>0</v>
      </c>
      <c r="Y161" s="57">
        <f t="shared" si="222"/>
        <v>0</v>
      </c>
      <c r="Z161" s="57">
        <f t="shared" si="222"/>
        <v>0</v>
      </c>
      <c r="AA161" s="57">
        <f t="shared" si="222"/>
        <v>0</v>
      </c>
      <c r="AB161" s="57">
        <f t="shared" si="222"/>
        <v>0</v>
      </c>
      <c r="AC161" s="57">
        <f t="shared" si="222"/>
        <v>0</v>
      </c>
    </row>
    <row r="162" spans="7:29" x14ac:dyDescent="0.35">
      <c r="G162" s="4" t="s">
        <v>176</v>
      </c>
      <c r="H162" s="57">
        <f t="shared" ref="H162:Q162" si="223">H152/H$207</f>
        <v>0</v>
      </c>
      <c r="I162" s="57">
        <f t="shared" si="223"/>
        <v>0</v>
      </c>
      <c r="J162" s="57">
        <f t="shared" si="223"/>
        <v>0</v>
      </c>
      <c r="K162" s="57">
        <f t="shared" si="223"/>
        <v>0</v>
      </c>
      <c r="L162" s="57">
        <f t="shared" si="223"/>
        <v>0</v>
      </c>
      <c r="M162" s="57">
        <f t="shared" si="223"/>
        <v>0</v>
      </c>
      <c r="N162" s="57">
        <f t="shared" si="223"/>
        <v>0</v>
      </c>
      <c r="O162" s="57">
        <f t="shared" si="223"/>
        <v>0</v>
      </c>
      <c r="P162" s="57">
        <f t="shared" si="223"/>
        <v>0</v>
      </c>
      <c r="Q162" s="57">
        <f t="shared" si="223"/>
        <v>0</v>
      </c>
      <c r="R162" s="57">
        <f>R$152/R$207</f>
        <v>0</v>
      </c>
      <c r="S162" s="57">
        <f t="shared" ref="S162:AC162" si="224">S$152/S$207</f>
        <v>0</v>
      </c>
      <c r="T162" s="57">
        <f t="shared" si="224"/>
        <v>0</v>
      </c>
      <c r="U162" s="57">
        <f t="shared" si="224"/>
        <v>0</v>
      </c>
      <c r="V162" s="57">
        <f t="shared" si="224"/>
        <v>0</v>
      </c>
      <c r="W162" s="57">
        <f t="shared" si="224"/>
        <v>0</v>
      </c>
      <c r="X162" s="57">
        <f t="shared" si="224"/>
        <v>0</v>
      </c>
      <c r="Y162" s="57">
        <f t="shared" si="224"/>
        <v>0</v>
      </c>
      <c r="Z162" s="57">
        <f t="shared" si="224"/>
        <v>0</v>
      </c>
      <c r="AA162" s="57">
        <f t="shared" si="224"/>
        <v>0</v>
      </c>
      <c r="AB162" s="57">
        <f t="shared" si="224"/>
        <v>0</v>
      </c>
      <c r="AC162" s="57">
        <f t="shared" si="224"/>
        <v>0</v>
      </c>
    </row>
    <row r="163" spans="7:29" x14ac:dyDescent="0.35">
      <c r="G163" s="33" t="s">
        <v>28</v>
      </c>
      <c r="H163" s="57">
        <f t="shared" ref="H163:Q163" si="225">H153/H$207</f>
        <v>0</v>
      </c>
      <c r="I163" s="57">
        <f t="shared" si="225"/>
        <v>0</v>
      </c>
      <c r="J163" s="57">
        <f t="shared" si="225"/>
        <v>0</v>
      </c>
      <c r="K163" s="57">
        <f t="shared" si="225"/>
        <v>0</v>
      </c>
      <c r="L163" s="57">
        <f t="shared" si="225"/>
        <v>0</v>
      </c>
      <c r="M163" s="57">
        <f t="shared" si="225"/>
        <v>8.7356321839080452E-3</v>
      </c>
      <c r="N163" s="57">
        <f t="shared" si="225"/>
        <v>8.6981239340534391E-3</v>
      </c>
      <c r="O163" s="57">
        <f t="shared" si="225"/>
        <v>8.9223638470451918E-3</v>
      </c>
      <c r="P163" s="57">
        <f t="shared" si="225"/>
        <v>8.9752252252252255E-3</v>
      </c>
      <c r="Q163" s="57">
        <f t="shared" si="225"/>
        <v>9.3728279932546368E-3</v>
      </c>
      <c r="R163" s="57">
        <f>R$153/R$207</f>
        <v>9.2766763576522231E-3</v>
      </c>
      <c r="S163" s="57">
        <f t="shared" ref="S163:AC163" si="226">S$153/S$207</f>
        <v>9.5187248648648647E-3</v>
      </c>
      <c r="T163" s="57">
        <f t="shared" si="226"/>
        <v>8.8321396396396409E-3</v>
      </c>
      <c r="U163" s="57">
        <f t="shared" si="226"/>
        <v>8.1017357207615586E-3</v>
      </c>
      <c r="V163" s="57">
        <f t="shared" si="226"/>
        <v>8.062197860962567E-3</v>
      </c>
      <c r="W163" s="57">
        <f t="shared" si="226"/>
        <v>8.2648003549245785E-3</v>
      </c>
      <c r="X163" s="57">
        <f t="shared" si="226"/>
        <v>8.0567698744769874E-3</v>
      </c>
      <c r="Y163" s="57">
        <f t="shared" si="226"/>
        <v>8.2148805460750852E-3</v>
      </c>
      <c r="Z163" s="57">
        <f t="shared" si="226"/>
        <v>1.2488846473029046E-2</v>
      </c>
      <c r="AA163" s="57">
        <f t="shared" si="226"/>
        <v>1.6768805529953915E-2</v>
      </c>
      <c r="AB163" s="57">
        <f t="shared" si="226"/>
        <v>1.4637537261022238E-2</v>
      </c>
      <c r="AC163" s="57">
        <f t="shared" si="226"/>
        <v>1.2770952002887043E-2</v>
      </c>
    </row>
    <row r="165" spans="7:29" x14ac:dyDescent="0.35">
      <c r="G165" s="112" t="s">
        <v>170</v>
      </c>
      <c r="H165" s="112"/>
      <c r="I165" s="112"/>
      <c r="J165" s="112"/>
      <c r="K165" s="112"/>
      <c r="L165" s="112"/>
      <c r="M165" s="112"/>
      <c r="N165" s="112"/>
      <c r="O165" s="112"/>
      <c r="P165" s="112"/>
      <c r="Q165" s="112"/>
      <c r="R165" s="112"/>
      <c r="S165" s="112"/>
      <c r="T165" s="112"/>
      <c r="U165" s="112"/>
      <c r="V165" s="112"/>
      <c r="W165" s="112"/>
      <c r="X165" s="112"/>
      <c r="Y165" s="112"/>
      <c r="Z165" s="112"/>
      <c r="AA165" s="112"/>
      <c r="AB165" s="112"/>
      <c r="AC165" s="112"/>
    </row>
    <row r="166" spans="7:29" x14ac:dyDescent="0.35">
      <c r="G166" s="4" t="s">
        <v>48</v>
      </c>
      <c r="H166" s="57">
        <f t="shared" ref="H166:AC166" si="227">H$146/H$211</f>
        <v>0</v>
      </c>
      <c r="I166" s="57">
        <f t="shared" si="227"/>
        <v>0</v>
      </c>
      <c r="J166" s="57">
        <f t="shared" si="227"/>
        <v>0</v>
      </c>
      <c r="K166" s="57">
        <f t="shared" si="227"/>
        <v>0</v>
      </c>
      <c r="L166" s="57">
        <f t="shared" si="227"/>
        <v>0</v>
      </c>
      <c r="M166" s="57">
        <f t="shared" si="227"/>
        <v>0</v>
      </c>
      <c r="N166" s="57">
        <f t="shared" si="227"/>
        <v>0</v>
      </c>
      <c r="O166" s="57">
        <f t="shared" si="227"/>
        <v>0</v>
      </c>
      <c r="P166" s="57">
        <f t="shared" si="227"/>
        <v>0</v>
      </c>
      <c r="Q166" s="57">
        <f t="shared" si="227"/>
        <v>0</v>
      </c>
      <c r="R166" s="57">
        <f t="shared" si="227"/>
        <v>0</v>
      </c>
      <c r="S166" s="57">
        <f t="shared" si="227"/>
        <v>0</v>
      </c>
      <c r="T166" s="57">
        <f t="shared" si="227"/>
        <v>0</v>
      </c>
      <c r="U166" s="57">
        <f t="shared" si="227"/>
        <v>0</v>
      </c>
      <c r="V166" s="57">
        <f t="shared" si="227"/>
        <v>0</v>
      </c>
      <c r="W166" s="57">
        <f t="shared" si="227"/>
        <v>0</v>
      </c>
      <c r="X166" s="57">
        <f t="shared" si="227"/>
        <v>0</v>
      </c>
      <c r="Y166" s="57">
        <f t="shared" si="227"/>
        <v>0</v>
      </c>
      <c r="Z166" s="57">
        <f t="shared" si="227"/>
        <v>0</v>
      </c>
      <c r="AA166" s="57">
        <f t="shared" si="227"/>
        <v>1.4242075210880033E-3</v>
      </c>
      <c r="AB166" s="57">
        <f t="shared" si="227"/>
        <v>1.0055377426775537E-3</v>
      </c>
      <c r="AC166" s="57">
        <f t="shared" si="227"/>
        <v>7.4354151828725297E-4</v>
      </c>
    </row>
    <row r="167" spans="7:29" x14ac:dyDescent="0.35">
      <c r="G167" s="4" t="s">
        <v>175</v>
      </c>
      <c r="H167" s="57">
        <f t="shared" ref="H167:AC167" si="228">H$147/H$211</f>
        <v>0</v>
      </c>
      <c r="I167" s="57">
        <f t="shared" si="228"/>
        <v>0</v>
      </c>
      <c r="J167" s="57">
        <f t="shared" si="228"/>
        <v>0</v>
      </c>
      <c r="K167" s="57">
        <f t="shared" si="228"/>
        <v>0</v>
      </c>
      <c r="L167" s="57">
        <f t="shared" si="228"/>
        <v>0</v>
      </c>
      <c r="M167" s="57">
        <f t="shared" si="228"/>
        <v>9.5695870465062408E-3</v>
      </c>
      <c r="N167" s="57">
        <f t="shared" si="228"/>
        <v>9.3726350177081533E-3</v>
      </c>
      <c r="O167" s="57">
        <f t="shared" si="228"/>
        <v>9.189010182497322E-3</v>
      </c>
      <c r="P167" s="57">
        <f t="shared" si="228"/>
        <v>9.3225582339682544E-3</v>
      </c>
      <c r="Q167" s="57">
        <f t="shared" si="228"/>
        <v>9.7097271437014201E-3</v>
      </c>
      <c r="R167" s="57">
        <f t="shared" si="228"/>
        <v>9.6090749761994533E-3</v>
      </c>
      <c r="S167" s="57">
        <f t="shared" si="228"/>
        <v>9.8863362545685233E-3</v>
      </c>
      <c r="T167" s="57">
        <f t="shared" si="228"/>
        <v>9.0112607726925125E-3</v>
      </c>
      <c r="U167" s="57">
        <f t="shared" si="228"/>
        <v>8.2859689441252948E-3</v>
      </c>
      <c r="V167" s="57">
        <f t="shared" si="228"/>
        <v>8.3068158182191352E-3</v>
      </c>
      <c r="W167" s="57">
        <f t="shared" si="228"/>
        <v>8.5466659081399696E-3</v>
      </c>
      <c r="X167" s="57">
        <f t="shared" si="228"/>
        <v>8.3854558870484364E-3</v>
      </c>
      <c r="Y167" s="57">
        <f t="shared" si="228"/>
        <v>8.513574814679882E-3</v>
      </c>
      <c r="Z167" s="57">
        <f t="shared" si="228"/>
        <v>1.2710069230458464E-2</v>
      </c>
      <c r="AA167" s="57">
        <f t="shared" si="228"/>
        <v>1.5850626456667582E-2</v>
      </c>
      <c r="AB167" s="57">
        <f t="shared" si="228"/>
        <v>1.4073713166141668E-2</v>
      </c>
      <c r="AC167" s="57">
        <f t="shared" si="228"/>
        <v>1.2412796611681216E-2</v>
      </c>
    </row>
    <row r="168" spans="7:29" x14ac:dyDescent="0.35">
      <c r="G168" s="4" t="s">
        <v>46</v>
      </c>
      <c r="H168" s="57">
        <f t="shared" ref="H168:AC168" si="229">H$148/H$211</f>
        <v>0</v>
      </c>
      <c r="I168" s="57">
        <f t="shared" si="229"/>
        <v>0</v>
      </c>
      <c r="J168" s="57">
        <f t="shared" si="229"/>
        <v>0</v>
      </c>
      <c r="K168" s="57">
        <f t="shared" si="229"/>
        <v>0</v>
      </c>
      <c r="L168" s="57">
        <f t="shared" si="229"/>
        <v>0</v>
      </c>
      <c r="M168" s="57">
        <f t="shared" si="229"/>
        <v>0</v>
      </c>
      <c r="N168" s="57">
        <f t="shared" si="229"/>
        <v>0</v>
      </c>
      <c r="O168" s="57">
        <f t="shared" si="229"/>
        <v>0</v>
      </c>
      <c r="P168" s="57">
        <f t="shared" si="229"/>
        <v>0</v>
      </c>
      <c r="Q168" s="57">
        <f t="shared" si="229"/>
        <v>0</v>
      </c>
      <c r="R168" s="57">
        <f t="shared" si="229"/>
        <v>0</v>
      </c>
      <c r="S168" s="57">
        <f t="shared" si="229"/>
        <v>0</v>
      </c>
      <c r="T168" s="57">
        <f t="shared" si="229"/>
        <v>0</v>
      </c>
      <c r="U168" s="57">
        <f t="shared" si="229"/>
        <v>0</v>
      </c>
      <c r="V168" s="57">
        <f t="shared" si="229"/>
        <v>0</v>
      </c>
      <c r="W168" s="57">
        <f t="shared" si="229"/>
        <v>0</v>
      </c>
      <c r="X168" s="57">
        <f t="shared" si="229"/>
        <v>0</v>
      </c>
      <c r="Y168" s="57">
        <f t="shared" si="229"/>
        <v>0</v>
      </c>
      <c r="Z168" s="57">
        <f t="shared" si="229"/>
        <v>0</v>
      </c>
      <c r="AA168" s="57">
        <f t="shared" si="229"/>
        <v>0</v>
      </c>
      <c r="AB168" s="57">
        <f t="shared" si="229"/>
        <v>0</v>
      </c>
      <c r="AC168" s="57">
        <f t="shared" si="229"/>
        <v>0</v>
      </c>
    </row>
    <row r="169" spans="7:29" x14ac:dyDescent="0.35">
      <c r="G169" s="4" t="s">
        <v>125</v>
      </c>
      <c r="H169" s="57">
        <f t="shared" ref="H169:AC169" si="230">H$149/H$211</f>
        <v>0</v>
      </c>
      <c r="I169" s="57">
        <f t="shared" si="230"/>
        <v>0</v>
      </c>
      <c r="J169" s="57">
        <f t="shared" si="230"/>
        <v>0</v>
      </c>
      <c r="K169" s="57">
        <f t="shared" si="230"/>
        <v>0</v>
      </c>
      <c r="L169" s="57">
        <f t="shared" si="230"/>
        <v>0</v>
      </c>
      <c r="M169" s="57">
        <f t="shared" si="230"/>
        <v>0</v>
      </c>
      <c r="N169" s="57">
        <f t="shared" si="230"/>
        <v>0</v>
      </c>
      <c r="O169" s="57">
        <f t="shared" si="230"/>
        <v>0</v>
      </c>
      <c r="P169" s="57">
        <f t="shared" si="230"/>
        <v>0</v>
      </c>
      <c r="Q169" s="57">
        <f t="shared" si="230"/>
        <v>0</v>
      </c>
      <c r="R169" s="57">
        <f t="shared" si="230"/>
        <v>0</v>
      </c>
      <c r="S169" s="57">
        <f t="shared" si="230"/>
        <v>0</v>
      </c>
      <c r="T169" s="57">
        <f t="shared" si="230"/>
        <v>0</v>
      </c>
      <c r="U169" s="57">
        <f t="shared" si="230"/>
        <v>0</v>
      </c>
      <c r="V169" s="57">
        <f t="shared" si="230"/>
        <v>0</v>
      </c>
      <c r="W169" s="57">
        <f t="shared" si="230"/>
        <v>0</v>
      </c>
      <c r="X169" s="57">
        <f t="shared" si="230"/>
        <v>0</v>
      </c>
      <c r="Y169" s="57">
        <f t="shared" si="230"/>
        <v>0</v>
      </c>
      <c r="Z169" s="57">
        <f t="shared" si="230"/>
        <v>0</v>
      </c>
      <c r="AA169" s="57">
        <f t="shared" si="230"/>
        <v>0</v>
      </c>
      <c r="AB169" s="57">
        <f t="shared" si="230"/>
        <v>0</v>
      </c>
      <c r="AC169" s="57">
        <f t="shared" si="230"/>
        <v>0</v>
      </c>
    </row>
    <row r="170" spans="7:29" x14ac:dyDescent="0.35">
      <c r="G170" s="4" t="s">
        <v>53</v>
      </c>
      <c r="H170" s="57">
        <f t="shared" ref="H170:AC170" si="231">H$150/H$211</f>
        <v>0</v>
      </c>
      <c r="I170" s="57">
        <f t="shared" si="231"/>
        <v>0</v>
      </c>
      <c r="J170" s="57">
        <f t="shared" si="231"/>
        <v>0</v>
      </c>
      <c r="K170" s="57">
        <f t="shared" si="231"/>
        <v>0</v>
      </c>
      <c r="L170" s="57">
        <f t="shared" si="231"/>
        <v>0</v>
      </c>
      <c r="M170" s="57">
        <f t="shared" si="231"/>
        <v>0</v>
      </c>
      <c r="N170" s="57">
        <f t="shared" si="231"/>
        <v>0</v>
      </c>
      <c r="O170" s="57">
        <f t="shared" si="231"/>
        <v>0</v>
      </c>
      <c r="P170" s="57">
        <f t="shared" si="231"/>
        <v>0</v>
      </c>
      <c r="Q170" s="57">
        <f t="shared" si="231"/>
        <v>0</v>
      </c>
      <c r="R170" s="57">
        <f t="shared" si="231"/>
        <v>0</v>
      </c>
      <c r="S170" s="57">
        <f t="shared" si="231"/>
        <v>0</v>
      </c>
      <c r="T170" s="57">
        <f t="shared" si="231"/>
        <v>0</v>
      </c>
      <c r="U170" s="57">
        <f t="shared" si="231"/>
        <v>0</v>
      </c>
      <c r="V170" s="57">
        <f t="shared" si="231"/>
        <v>0</v>
      </c>
      <c r="W170" s="57">
        <f t="shared" si="231"/>
        <v>0</v>
      </c>
      <c r="X170" s="57">
        <f t="shared" si="231"/>
        <v>0</v>
      </c>
      <c r="Y170" s="57">
        <f t="shared" si="231"/>
        <v>0</v>
      </c>
      <c r="Z170" s="57">
        <f t="shared" si="231"/>
        <v>0</v>
      </c>
      <c r="AA170" s="57">
        <f t="shared" si="231"/>
        <v>0</v>
      </c>
      <c r="AB170" s="57">
        <f t="shared" si="231"/>
        <v>0</v>
      </c>
      <c r="AC170" s="57">
        <f t="shared" si="231"/>
        <v>0</v>
      </c>
    </row>
    <row r="171" spans="7:29" x14ac:dyDescent="0.35">
      <c r="G171" s="4" t="s">
        <v>43</v>
      </c>
      <c r="H171" s="57">
        <f t="shared" ref="H171:AC171" si="232">H$151/H$211</f>
        <v>0</v>
      </c>
      <c r="I171" s="57">
        <f t="shared" si="232"/>
        <v>0</v>
      </c>
      <c r="J171" s="57">
        <f t="shared" si="232"/>
        <v>0</v>
      </c>
      <c r="K171" s="57">
        <f t="shared" si="232"/>
        <v>0</v>
      </c>
      <c r="L171" s="57">
        <f t="shared" si="232"/>
        <v>0</v>
      </c>
      <c r="M171" s="57">
        <f t="shared" si="232"/>
        <v>0</v>
      </c>
      <c r="N171" s="57">
        <f t="shared" si="232"/>
        <v>0</v>
      </c>
      <c r="O171" s="57">
        <f t="shared" si="232"/>
        <v>0</v>
      </c>
      <c r="P171" s="57">
        <f t="shared" si="232"/>
        <v>0</v>
      </c>
      <c r="Q171" s="57">
        <f t="shared" si="232"/>
        <v>0</v>
      </c>
      <c r="R171" s="57">
        <f t="shared" si="232"/>
        <v>0</v>
      </c>
      <c r="S171" s="57">
        <f t="shared" si="232"/>
        <v>0</v>
      </c>
      <c r="T171" s="57">
        <f t="shared" si="232"/>
        <v>0</v>
      </c>
      <c r="U171" s="57">
        <f t="shared" si="232"/>
        <v>0</v>
      </c>
      <c r="V171" s="57">
        <f t="shared" si="232"/>
        <v>0</v>
      </c>
      <c r="W171" s="57">
        <f t="shared" si="232"/>
        <v>0</v>
      </c>
      <c r="X171" s="57">
        <f t="shared" si="232"/>
        <v>0</v>
      </c>
      <c r="Y171" s="57">
        <f t="shared" si="232"/>
        <v>0</v>
      </c>
      <c r="Z171" s="57">
        <f t="shared" si="232"/>
        <v>0</v>
      </c>
      <c r="AA171" s="57">
        <f t="shared" si="232"/>
        <v>0</v>
      </c>
      <c r="AB171" s="57">
        <f t="shared" si="232"/>
        <v>0</v>
      </c>
      <c r="AC171" s="57">
        <f t="shared" si="232"/>
        <v>0</v>
      </c>
    </row>
    <row r="172" spans="7:29" x14ac:dyDescent="0.35">
      <c r="G172" s="4" t="s">
        <v>176</v>
      </c>
      <c r="H172" s="57">
        <f t="shared" ref="H172:AC172" si="233">H$152/H$211</f>
        <v>0</v>
      </c>
      <c r="I172" s="57">
        <f t="shared" si="233"/>
        <v>0</v>
      </c>
      <c r="J172" s="57">
        <f t="shared" si="233"/>
        <v>0</v>
      </c>
      <c r="K172" s="57">
        <f t="shared" si="233"/>
        <v>0</v>
      </c>
      <c r="L172" s="57">
        <f t="shared" si="233"/>
        <v>0</v>
      </c>
      <c r="M172" s="57">
        <f t="shared" si="233"/>
        <v>0</v>
      </c>
      <c r="N172" s="57">
        <f t="shared" si="233"/>
        <v>0</v>
      </c>
      <c r="O172" s="57">
        <f t="shared" si="233"/>
        <v>0</v>
      </c>
      <c r="P172" s="57">
        <f t="shared" si="233"/>
        <v>0</v>
      </c>
      <c r="Q172" s="57">
        <f t="shared" si="233"/>
        <v>0</v>
      </c>
      <c r="R172" s="57">
        <f t="shared" si="233"/>
        <v>0</v>
      </c>
      <c r="S172" s="57">
        <f t="shared" si="233"/>
        <v>0</v>
      </c>
      <c r="T172" s="57">
        <f t="shared" si="233"/>
        <v>0</v>
      </c>
      <c r="U172" s="57">
        <f t="shared" si="233"/>
        <v>0</v>
      </c>
      <c r="V172" s="57">
        <f t="shared" si="233"/>
        <v>0</v>
      </c>
      <c r="W172" s="57">
        <f t="shared" si="233"/>
        <v>0</v>
      </c>
      <c r="X172" s="57">
        <f t="shared" si="233"/>
        <v>0</v>
      </c>
      <c r="Y172" s="57">
        <f t="shared" si="233"/>
        <v>0</v>
      </c>
      <c r="Z172" s="57">
        <f t="shared" si="233"/>
        <v>0</v>
      </c>
      <c r="AA172" s="57">
        <f t="shared" si="233"/>
        <v>0</v>
      </c>
      <c r="AB172" s="57">
        <f t="shared" si="233"/>
        <v>0</v>
      </c>
      <c r="AC172" s="57">
        <f t="shared" si="233"/>
        <v>0</v>
      </c>
    </row>
    <row r="173" spans="7:29" x14ac:dyDescent="0.35">
      <c r="G173" s="33" t="s">
        <v>28</v>
      </c>
      <c r="H173" s="57">
        <f t="shared" ref="H173:AC173" si="234">H$153/H$211</f>
        <v>0</v>
      </c>
      <c r="I173" s="57">
        <f t="shared" si="234"/>
        <v>0</v>
      </c>
      <c r="J173" s="57">
        <f t="shared" si="234"/>
        <v>0</v>
      </c>
      <c r="K173" s="57">
        <f t="shared" si="234"/>
        <v>0</v>
      </c>
      <c r="L173" s="57">
        <f t="shared" si="234"/>
        <v>0</v>
      </c>
      <c r="M173" s="57">
        <f t="shared" si="234"/>
        <v>9.5695870465062408E-3</v>
      </c>
      <c r="N173" s="57">
        <f t="shared" si="234"/>
        <v>9.3726350177081533E-3</v>
      </c>
      <c r="O173" s="57">
        <f t="shared" si="234"/>
        <v>9.189010182497322E-3</v>
      </c>
      <c r="P173" s="57">
        <f t="shared" si="234"/>
        <v>9.3225582339682544E-3</v>
      </c>
      <c r="Q173" s="57">
        <f t="shared" si="234"/>
        <v>9.7097271437014201E-3</v>
      </c>
      <c r="R173" s="57">
        <f t="shared" si="234"/>
        <v>9.6090749761994533E-3</v>
      </c>
      <c r="S173" s="57">
        <f t="shared" si="234"/>
        <v>9.8863362545685233E-3</v>
      </c>
      <c r="T173" s="57">
        <f t="shared" si="234"/>
        <v>9.0112607726925125E-3</v>
      </c>
      <c r="U173" s="57">
        <f t="shared" si="234"/>
        <v>8.2859689441252948E-3</v>
      </c>
      <c r="V173" s="57">
        <f t="shared" si="234"/>
        <v>8.3068158182191352E-3</v>
      </c>
      <c r="W173" s="57">
        <f t="shared" si="234"/>
        <v>8.5466659081399696E-3</v>
      </c>
      <c r="X173" s="57">
        <f t="shared" si="234"/>
        <v>8.3854558870484364E-3</v>
      </c>
      <c r="Y173" s="57">
        <f t="shared" si="234"/>
        <v>8.513574814679882E-3</v>
      </c>
      <c r="Z173" s="57">
        <f t="shared" si="234"/>
        <v>1.2710069230458464E-2</v>
      </c>
      <c r="AA173" s="57">
        <f t="shared" si="234"/>
        <v>1.7274833977755585E-2</v>
      </c>
      <c r="AB173" s="57">
        <f t="shared" si="234"/>
        <v>1.507925090881922E-2</v>
      </c>
      <c r="AC173" s="57">
        <f t="shared" si="234"/>
        <v>1.315633812996847E-2</v>
      </c>
    </row>
    <row r="174" spans="7:29" x14ac:dyDescent="0.35">
      <c r="G174" s="72"/>
      <c r="H174" s="28"/>
      <c r="I174" s="28"/>
      <c r="J174" s="28"/>
      <c r="K174" s="28"/>
      <c r="L174" s="28"/>
      <c r="M174" s="28"/>
      <c r="N174" s="28"/>
      <c r="O174" s="28"/>
      <c r="P174" s="28"/>
      <c r="Q174" s="28"/>
      <c r="R174" s="28"/>
      <c r="S174" s="28"/>
      <c r="T174" s="28"/>
      <c r="U174" s="28"/>
      <c r="V174" s="28"/>
      <c r="W174" s="28"/>
      <c r="X174" s="28"/>
      <c r="Y174" s="28"/>
      <c r="Z174" s="28"/>
      <c r="AA174" s="28"/>
      <c r="AB174" s="28"/>
      <c r="AC174" s="28"/>
    </row>
    <row r="175" spans="7:29" x14ac:dyDescent="0.35">
      <c r="G175" s="112" t="s">
        <v>171</v>
      </c>
      <c r="H175" s="112"/>
      <c r="I175" s="112"/>
      <c r="J175" s="112"/>
      <c r="K175" s="112"/>
      <c r="L175" s="112"/>
      <c r="M175" s="112"/>
      <c r="N175" s="112"/>
      <c r="O175" s="112"/>
      <c r="P175" s="112"/>
      <c r="Q175" s="112"/>
      <c r="R175" s="112"/>
      <c r="S175" s="112"/>
      <c r="T175" s="112"/>
      <c r="U175" s="112"/>
      <c r="V175" s="112"/>
      <c r="W175" s="112"/>
      <c r="X175" s="112"/>
      <c r="Y175" s="112"/>
      <c r="Z175" s="112"/>
      <c r="AA175" s="112"/>
      <c r="AB175" s="112"/>
      <c r="AC175" s="112"/>
    </row>
    <row r="176" spans="7:29" x14ac:dyDescent="0.35">
      <c r="G176" s="4" t="s">
        <v>48</v>
      </c>
      <c r="H176" s="57">
        <f t="shared" ref="H176:AC176" si="235">H$146/H$217</f>
        <v>0</v>
      </c>
      <c r="I176" s="57">
        <f t="shared" si="235"/>
        <v>0</v>
      </c>
      <c r="J176" s="57">
        <f t="shared" si="235"/>
        <v>0</v>
      </c>
      <c r="K176" s="57">
        <f t="shared" si="235"/>
        <v>0</v>
      </c>
      <c r="L176" s="57">
        <f t="shared" si="235"/>
        <v>0</v>
      </c>
      <c r="M176" s="57">
        <f t="shared" si="235"/>
        <v>0</v>
      </c>
      <c r="N176" s="57">
        <f t="shared" si="235"/>
        <v>0</v>
      </c>
      <c r="O176" s="57">
        <f t="shared" si="235"/>
        <v>0</v>
      </c>
      <c r="P176" s="57">
        <f t="shared" si="235"/>
        <v>0</v>
      </c>
      <c r="Q176" s="57">
        <f t="shared" si="235"/>
        <v>0</v>
      </c>
      <c r="R176" s="57">
        <f t="shared" si="235"/>
        <v>0</v>
      </c>
      <c r="S176" s="57">
        <f t="shared" si="235"/>
        <v>0</v>
      </c>
      <c r="T176" s="57">
        <f t="shared" si="235"/>
        <v>0</v>
      </c>
      <c r="U176" s="57">
        <f t="shared" si="235"/>
        <v>0</v>
      </c>
      <c r="V176" s="57">
        <f t="shared" si="235"/>
        <v>0</v>
      </c>
      <c r="W176" s="57">
        <f t="shared" si="235"/>
        <v>0</v>
      </c>
      <c r="X176" s="57">
        <f t="shared" si="235"/>
        <v>0</v>
      </c>
      <c r="Y176" s="57">
        <f t="shared" si="235"/>
        <v>0</v>
      </c>
      <c r="Z176" s="57">
        <f t="shared" si="235"/>
        <v>0</v>
      </c>
      <c r="AA176" s="57">
        <f t="shared" si="235"/>
        <v>4.172461752433936E-3</v>
      </c>
      <c r="AB176" s="57">
        <f t="shared" si="235"/>
        <v>2.9960479041916165E-3</v>
      </c>
      <c r="AC176" s="57">
        <f t="shared" si="235"/>
        <v>2.0682523267838678E-3</v>
      </c>
    </row>
    <row r="177" spans="7:29" x14ac:dyDescent="0.35">
      <c r="G177" s="4" t="s">
        <v>175</v>
      </c>
      <c r="H177" s="57">
        <f t="shared" ref="H177:AC177" si="236">H$147/H$217</f>
        <v>0</v>
      </c>
      <c r="I177" s="57">
        <f t="shared" si="236"/>
        <v>0</v>
      </c>
      <c r="J177" s="57">
        <f t="shared" si="236"/>
        <v>0</v>
      </c>
      <c r="K177" s="57">
        <f t="shared" si="236"/>
        <v>0</v>
      </c>
      <c r="L177" s="57">
        <f t="shared" si="236"/>
        <v>0</v>
      </c>
      <c r="M177" s="57">
        <f t="shared" si="236"/>
        <v>3.1535269709543567E-2</v>
      </c>
      <c r="N177" s="57">
        <f t="shared" si="236"/>
        <v>2.7667269439421337E-2</v>
      </c>
      <c r="O177" s="57">
        <f t="shared" si="236"/>
        <v>3.0374753451676527E-2</v>
      </c>
      <c r="P177" s="57">
        <f t="shared" si="236"/>
        <v>2.6655518394648831E-2</v>
      </c>
      <c r="Q177" s="57">
        <f t="shared" si="236"/>
        <v>2.7883379598662206E-2</v>
      </c>
      <c r="R177" s="57">
        <f t="shared" si="236"/>
        <v>3.0198894642857146E-2</v>
      </c>
      <c r="S177" s="57">
        <f t="shared" si="236"/>
        <v>2.6926056574923547E-2</v>
      </c>
      <c r="T177" s="57">
        <f t="shared" si="236"/>
        <v>2.8928877049180332E-2</v>
      </c>
      <c r="U177" s="57">
        <f t="shared" si="236"/>
        <v>2.9639185737976782E-2</v>
      </c>
      <c r="V177" s="57">
        <f t="shared" si="236"/>
        <v>2.6106164502164502E-2</v>
      </c>
      <c r="W177" s="57">
        <f t="shared" si="236"/>
        <v>2.7557485207100593E-2</v>
      </c>
      <c r="X177" s="57">
        <f t="shared" si="236"/>
        <v>2.5369802371541503E-2</v>
      </c>
      <c r="Y177" s="57">
        <f t="shared" si="236"/>
        <v>2.6931020979020979E-2</v>
      </c>
      <c r="Z177" s="57">
        <f t="shared" si="236"/>
        <v>3.5973848605577688E-2</v>
      </c>
      <c r="AA177" s="57">
        <f t="shared" si="236"/>
        <v>4.6437146036161329E-2</v>
      </c>
      <c r="AB177" s="57">
        <f t="shared" si="236"/>
        <v>4.1933302994011976E-2</v>
      </c>
      <c r="AC177" s="57">
        <f t="shared" si="236"/>
        <v>3.452772285418821E-2</v>
      </c>
    </row>
    <row r="178" spans="7:29" x14ac:dyDescent="0.35">
      <c r="G178" s="4" t="s">
        <v>46</v>
      </c>
      <c r="H178" s="57">
        <f t="shared" ref="H178:AC178" si="237">H$148/H$217</f>
        <v>0</v>
      </c>
      <c r="I178" s="57">
        <f t="shared" si="237"/>
        <v>0</v>
      </c>
      <c r="J178" s="57">
        <f t="shared" si="237"/>
        <v>0</v>
      </c>
      <c r="K178" s="57">
        <f t="shared" si="237"/>
        <v>0</v>
      </c>
      <c r="L178" s="57">
        <f t="shared" si="237"/>
        <v>0</v>
      </c>
      <c r="M178" s="57">
        <f t="shared" si="237"/>
        <v>0</v>
      </c>
      <c r="N178" s="57">
        <f t="shared" si="237"/>
        <v>0</v>
      </c>
      <c r="O178" s="57">
        <f t="shared" si="237"/>
        <v>0</v>
      </c>
      <c r="P178" s="57">
        <f t="shared" si="237"/>
        <v>0</v>
      </c>
      <c r="Q178" s="57">
        <f t="shared" si="237"/>
        <v>0</v>
      </c>
      <c r="R178" s="57">
        <f t="shared" si="237"/>
        <v>0</v>
      </c>
      <c r="S178" s="57">
        <f t="shared" si="237"/>
        <v>0</v>
      </c>
      <c r="T178" s="57">
        <f t="shared" si="237"/>
        <v>0</v>
      </c>
      <c r="U178" s="57">
        <f t="shared" si="237"/>
        <v>0</v>
      </c>
      <c r="V178" s="57">
        <f t="shared" si="237"/>
        <v>0</v>
      </c>
      <c r="W178" s="57">
        <f t="shared" si="237"/>
        <v>0</v>
      </c>
      <c r="X178" s="57">
        <f t="shared" si="237"/>
        <v>0</v>
      </c>
      <c r="Y178" s="57">
        <f t="shared" si="237"/>
        <v>0</v>
      </c>
      <c r="Z178" s="57">
        <f t="shared" si="237"/>
        <v>0</v>
      </c>
      <c r="AA178" s="57">
        <f t="shared" si="237"/>
        <v>0</v>
      </c>
      <c r="AB178" s="57">
        <f t="shared" si="237"/>
        <v>0</v>
      </c>
      <c r="AC178" s="57">
        <f t="shared" si="237"/>
        <v>0</v>
      </c>
    </row>
    <row r="179" spans="7:29" x14ac:dyDescent="0.35">
      <c r="G179" s="4" t="s">
        <v>125</v>
      </c>
      <c r="H179" s="57">
        <f t="shared" ref="H179:AC179" si="238">H$149/H$217</f>
        <v>0</v>
      </c>
      <c r="I179" s="57">
        <f t="shared" si="238"/>
        <v>0</v>
      </c>
      <c r="J179" s="57">
        <f t="shared" si="238"/>
        <v>0</v>
      </c>
      <c r="K179" s="57">
        <f t="shared" si="238"/>
        <v>0</v>
      </c>
      <c r="L179" s="57">
        <f t="shared" si="238"/>
        <v>0</v>
      </c>
      <c r="M179" s="57">
        <f t="shared" si="238"/>
        <v>0</v>
      </c>
      <c r="N179" s="57">
        <f t="shared" si="238"/>
        <v>0</v>
      </c>
      <c r="O179" s="57">
        <f t="shared" si="238"/>
        <v>0</v>
      </c>
      <c r="P179" s="57">
        <f t="shared" si="238"/>
        <v>0</v>
      </c>
      <c r="Q179" s="57">
        <f t="shared" si="238"/>
        <v>0</v>
      </c>
      <c r="R179" s="57">
        <f t="shared" si="238"/>
        <v>0</v>
      </c>
      <c r="S179" s="57">
        <f t="shared" si="238"/>
        <v>0</v>
      </c>
      <c r="T179" s="57">
        <f t="shared" si="238"/>
        <v>0</v>
      </c>
      <c r="U179" s="57">
        <f t="shared" si="238"/>
        <v>0</v>
      </c>
      <c r="V179" s="57">
        <f t="shared" si="238"/>
        <v>0</v>
      </c>
      <c r="W179" s="57">
        <f t="shared" si="238"/>
        <v>0</v>
      </c>
      <c r="X179" s="57">
        <f t="shared" si="238"/>
        <v>0</v>
      </c>
      <c r="Y179" s="57">
        <f t="shared" si="238"/>
        <v>0</v>
      </c>
      <c r="Z179" s="57">
        <f t="shared" si="238"/>
        <v>0</v>
      </c>
      <c r="AA179" s="57">
        <f t="shared" si="238"/>
        <v>0</v>
      </c>
      <c r="AB179" s="57">
        <f t="shared" si="238"/>
        <v>0</v>
      </c>
      <c r="AC179" s="57">
        <f t="shared" si="238"/>
        <v>0</v>
      </c>
    </row>
    <row r="180" spans="7:29" x14ac:dyDescent="0.35">
      <c r="G180" s="4" t="s">
        <v>53</v>
      </c>
      <c r="H180" s="57">
        <f t="shared" ref="H180:AC180" si="239">H$150/H$217</f>
        <v>0</v>
      </c>
      <c r="I180" s="57">
        <f t="shared" si="239"/>
        <v>0</v>
      </c>
      <c r="J180" s="57">
        <f t="shared" si="239"/>
        <v>0</v>
      </c>
      <c r="K180" s="57">
        <f t="shared" si="239"/>
        <v>0</v>
      </c>
      <c r="L180" s="57">
        <f t="shared" si="239"/>
        <v>0</v>
      </c>
      <c r="M180" s="57">
        <f t="shared" si="239"/>
        <v>0</v>
      </c>
      <c r="N180" s="57">
        <f t="shared" si="239"/>
        <v>0</v>
      </c>
      <c r="O180" s="57">
        <f t="shared" si="239"/>
        <v>0</v>
      </c>
      <c r="P180" s="57">
        <f t="shared" si="239"/>
        <v>0</v>
      </c>
      <c r="Q180" s="57">
        <f t="shared" si="239"/>
        <v>0</v>
      </c>
      <c r="R180" s="57">
        <f t="shared" si="239"/>
        <v>0</v>
      </c>
      <c r="S180" s="57">
        <f t="shared" si="239"/>
        <v>0</v>
      </c>
      <c r="T180" s="57">
        <f t="shared" si="239"/>
        <v>0</v>
      </c>
      <c r="U180" s="57">
        <f t="shared" si="239"/>
        <v>0</v>
      </c>
      <c r="V180" s="57">
        <f t="shared" si="239"/>
        <v>0</v>
      </c>
      <c r="W180" s="57">
        <f t="shared" si="239"/>
        <v>0</v>
      </c>
      <c r="X180" s="57">
        <f t="shared" si="239"/>
        <v>0</v>
      </c>
      <c r="Y180" s="57">
        <f t="shared" si="239"/>
        <v>0</v>
      </c>
      <c r="Z180" s="57">
        <f t="shared" si="239"/>
        <v>0</v>
      </c>
      <c r="AA180" s="57">
        <f t="shared" si="239"/>
        <v>0</v>
      </c>
      <c r="AB180" s="57">
        <f t="shared" si="239"/>
        <v>0</v>
      </c>
      <c r="AC180" s="57">
        <f t="shared" si="239"/>
        <v>0</v>
      </c>
    </row>
    <row r="181" spans="7:29" x14ac:dyDescent="0.35">
      <c r="G181" s="4" t="s">
        <v>43</v>
      </c>
      <c r="H181" s="57">
        <f t="shared" ref="H181:AC181" si="240">H$151/H$217</f>
        <v>0</v>
      </c>
      <c r="I181" s="57">
        <f t="shared" si="240"/>
        <v>0</v>
      </c>
      <c r="J181" s="57">
        <f t="shared" si="240"/>
        <v>0</v>
      </c>
      <c r="K181" s="57">
        <f t="shared" si="240"/>
        <v>0</v>
      </c>
      <c r="L181" s="57">
        <f t="shared" si="240"/>
        <v>0</v>
      </c>
      <c r="M181" s="57">
        <f t="shared" si="240"/>
        <v>0</v>
      </c>
      <c r="N181" s="57">
        <f t="shared" si="240"/>
        <v>0</v>
      </c>
      <c r="O181" s="57">
        <f t="shared" si="240"/>
        <v>0</v>
      </c>
      <c r="P181" s="57">
        <f t="shared" si="240"/>
        <v>0</v>
      </c>
      <c r="Q181" s="57">
        <f t="shared" si="240"/>
        <v>0</v>
      </c>
      <c r="R181" s="57">
        <f t="shared" si="240"/>
        <v>0</v>
      </c>
      <c r="S181" s="57">
        <f t="shared" si="240"/>
        <v>0</v>
      </c>
      <c r="T181" s="57">
        <f t="shared" si="240"/>
        <v>0</v>
      </c>
      <c r="U181" s="57">
        <f t="shared" si="240"/>
        <v>0</v>
      </c>
      <c r="V181" s="57">
        <f t="shared" si="240"/>
        <v>0</v>
      </c>
      <c r="W181" s="57">
        <f t="shared" si="240"/>
        <v>0</v>
      </c>
      <c r="X181" s="57">
        <f t="shared" si="240"/>
        <v>0</v>
      </c>
      <c r="Y181" s="57">
        <f t="shared" si="240"/>
        <v>0</v>
      </c>
      <c r="Z181" s="57">
        <f t="shared" si="240"/>
        <v>0</v>
      </c>
      <c r="AA181" s="57">
        <f t="shared" si="240"/>
        <v>0</v>
      </c>
      <c r="AB181" s="57">
        <f t="shared" si="240"/>
        <v>0</v>
      </c>
      <c r="AC181" s="57">
        <f t="shared" si="240"/>
        <v>0</v>
      </c>
    </row>
    <row r="182" spans="7:29" x14ac:dyDescent="0.35">
      <c r="G182" s="4" t="s">
        <v>176</v>
      </c>
      <c r="H182" s="57">
        <f t="shared" ref="H182:AC182" si="241">H$152/H$217</f>
        <v>0</v>
      </c>
      <c r="I182" s="57">
        <f t="shared" si="241"/>
        <v>0</v>
      </c>
      <c r="J182" s="57">
        <f t="shared" si="241"/>
        <v>0</v>
      </c>
      <c r="K182" s="57">
        <f t="shared" si="241"/>
        <v>0</v>
      </c>
      <c r="L182" s="57">
        <f t="shared" si="241"/>
        <v>0</v>
      </c>
      <c r="M182" s="57">
        <f t="shared" si="241"/>
        <v>0</v>
      </c>
      <c r="N182" s="57">
        <f t="shared" si="241"/>
        <v>0</v>
      </c>
      <c r="O182" s="57">
        <f t="shared" si="241"/>
        <v>0</v>
      </c>
      <c r="P182" s="57">
        <f t="shared" si="241"/>
        <v>0</v>
      </c>
      <c r="Q182" s="57">
        <f t="shared" si="241"/>
        <v>0</v>
      </c>
      <c r="R182" s="57">
        <f t="shared" si="241"/>
        <v>0</v>
      </c>
      <c r="S182" s="57">
        <f t="shared" si="241"/>
        <v>0</v>
      </c>
      <c r="T182" s="57">
        <f t="shared" si="241"/>
        <v>0</v>
      </c>
      <c r="U182" s="57">
        <f t="shared" si="241"/>
        <v>0</v>
      </c>
      <c r="V182" s="57">
        <f t="shared" si="241"/>
        <v>0</v>
      </c>
      <c r="W182" s="57">
        <f t="shared" si="241"/>
        <v>0</v>
      </c>
      <c r="X182" s="57">
        <f t="shared" si="241"/>
        <v>0</v>
      </c>
      <c r="Y182" s="57">
        <f t="shared" si="241"/>
        <v>0</v>
      </c>
      <c r="Z182" s="57">
        <f t="shared" si="241"/>
        <v>0</v>
      </c>
      <c r="AA182" s="57">
        <f t="shared" si="241"/>
        <v>0</v>
      </c>
      <c r="AB182" s="57">
        <f t="shared" si="241"/>
        <v>0</v>
      </c>
      <c r="AC182" s="57">
        <f t="shared" si="241"/>
        <v>0</v>
      </c>
    </row>
    <row r="183" spans="7:29" x14ac:dyDescent="0.35">
      <c r="G183" s="33" t="s">
        <v>28</v>
      </c>
      <c r="H183" s="57">
        <f t="shared" ref="H183:AC183" si="242">H$153/H$217</f>
        <v>0</v>
      </c>
      <c r="I183" s="57">
        <f t="shared" si="242"/>
        <v>0</v>
      </c>
      <c r="J183" s="57">
        <f t="shared" si="242"/>
        <v>0</v>
      </c>
      <c r="K183" s="57">
        <f t="shared" si="242"/>
        <v>0</v>
      </c>
      <c r="L183" s="57">
        <f t="shared" si="242"/>
        <v>0</v>
      </c>
      <c r="M183" s="57">
        <f t="shared" si="242"/>
        <v>3.1535269709543567E-2</v>
      </c>
      <c r="N183" s="57">
        <f t="shared" si="242"/>
        <v>2.7667269439421337E-2</v>
      </c>
      <c r="O183" s="57">
        <f t="shared" si="242"/>
        <v>3.0374753451676527E-2</v>
      </c>
      <c r="P183" s="57">
        <f t="shared" si="242"/>
        <v>2.6655518394648831E-2</v>
      </c>
      <c r="Q183" s="57">
        <f t="shared" si="242"/>
        <v>2.7883379598662206E-2</v>
      </c>
      <c r="R183" s="57">
        <f t="shared" si="242"/>
        <v>3.0198894642857146E-2</v>
      </c>
      <c r="S183" s="57">
        <f t="shared" si="242"/>
        <v>2.6926056574923547E-2</v>
      </c>
      <c r="T183" s="57">
        <f t="shared" si="242"/>
        <v>2.8928877049180332E-2</v>
      </c>
      <c r="U183" s="57">
        <f t="shared" si="242"/>
        <v>2.9639185737976782E-2</v>
      </c>
      <c r="V183" s="57">
        <f t="shared" si="242"/>
        <v>2.6106164502164502E-2</v>
      </c>
      <c r="W183" s="57">
        <f t="shared" si="242"/>
        <v>2.7557485207100593E-2</v>
      </c>
      <c r="X183" s="57">
        <f t="shared" si="242"/>
        <v>2.5369802371541503E-2</v>
      </c>
      <c r="Y183" s="57">
        <f t="shared" si="242"/>
        <v>2.6931020979020979E-2</v>
      </c>
      <c r="Z183" s="57">
        <f t="shared" si="242"/>
        <v>3.5973848605577688E-2</v>
      </c>
      <c r="AA183" s="57">
        <f t="shared" si="242"/>
        <v>5.0609607788595266E-2</v>
      </c>
      <c r="AB183" s="57">
        <f t="shared" si="242"/>
        <v>4.4929350898203588E-2</v>
      </c>
      <c r="AC183" s="57">
        <f t="shared" si="242"/>
        <v>3.6595975180972073E-2</v>
      </c>
    </row>
    <row r="184" spans="7:29" x14ac:dyDescent="0.35">
      <c r="G184" s="72"/>
      <c r="H184" s="28"/>
      <c r="I184" s="28"/>
      <c r="J184" s="28"/>
      <c r="K184" s="28"/>
      <c r="L184" s="28"/>
      <c r="M184" s="28"/>
      <c r="N184" s="28"/>
      <c r="O184" s="28"/>
      <c r="P184" s="28"/>
      <c r="Q184" s="28"/>
      <c r="R184" s="28"/>
      <c r="S184" s="28"/>
      <c r="T184" s="28"/>
      <c r="U184" s="28"/>
      <c r="V184" s="28"/>
      <c r="W184" s="28"/>
      <c r="X184" s="28"/>
      <c r="Y184" s="28"/>
      <c r="Z184" s="28"/>
      <c r="AA184" s="28"/>
      <c r="AB184" s="28"/>
      <c r="AC184" s="28"/>
    </row>
    <row r="185" spans="7:29" x14ac:dyDescent="0.35">
      <c r="G185" s="112" t="str">
        <f>_xlfn.CONCAT("USD, ",$C$6)</f>
        <v>USD, thousands</v>
      </c>
      <c r="H185" s="113"/>
      <c r="I185" s="113"/>
      <c r="J185" s="113"/>
      <c r="K185" s="113"/>
      <c r="L185" s="113"/>
      <c r="M185" s="113"/>
      <c r="N185" s="113"/>
      <c r="O185" s="113"/>
      <c r="P185" s="113"/>
      <c r="Q185" s="113"/>
      <c r="R185" s="113"/>
      <c r="S185" s="113"/>
      <c r="T185" s="113"/>
      <c r="U185" s="113"/>
      <c r="V185" s="113"/>
      <c r="W185" s="113"/>
      <c r="X185" s="113"/>
      <c r="Y185" s="113"/>
      <c r="Z185" s="113"/>
      <c r="AA185" s="113"/>
      <c r="AB185" s="113"/>
      <c r="AC185" s="113"/>
    </row>
    <row r="186" spans="7:29" x14ac:dyDescent="0.35">
      <c r="G186" s="4" t="s">
        <v>48</v>
      </c>
      <c r="H186" s="5">
        <f>H$146/H$209</f>
        <v>0</v>
      </c>
      <c r="I186" s="5">
        <f t="shared" ref="I186:AC186" si="243">I$146/I$209</f>
        <v>0</v>
      </c>
      <c r="J186" s="5">
        <f t="shared" si="243"/>
        <v>0</v>
      </c>
      <c r="K186" s="5">
        <f t="shared" si="243"/>
        <v>0</v>
      </c>
      <c r="L186" s="5">
        <f t="shared" si="243"/>
        <v>0</v>
      </c>
      <c r="M186" s="5">
        <f t="shared" si="243"/>
        <v>0</v>
      </c>
      <c r="N186" s="5">
        <f t="shared" si="243"/>
        <v>0</v>
      </c>
      <c r="O186" s="5">
        <f t="shared" si="243"/>
        <v>0</v>
      </c>
      <c r="P186" s="5">
        <f t="shared" si="243"/>
        <v>0</v>
      </c>
      <c r="Q186" s="5">
        <f t="shared" si="243"/>
        <v>0</v>
      </c>
      <c r="R186" s="5">
        <f t="shared" si="243"/>
        <v>0</v>
      </c>
      <c r="S186" s="5">
        <f t="shared" si="243"/>
        <v>0</v>
      </c>
      <c r="T186" s="5">
        <f t="shared" si="243"/>
        <v>0</v>
      </c>
      <c r="U186" s="5">
        <f t="shared" si="243"/>
        <v>0</v>
      </c>
      <c r="V186" s="5">
        <f t="shared" si="243"/>
        <v>0</v>
      </c>
      <c r="W186" s="5">
        <f t="shared" si="243"/>
        <v>0</v>
      </c>
      <c r="X186" s="5">
        <f t="shared" si="243"/>
        <v>0</v>
      </c>
      <c r="Y186" s="5">
        <f t="shared" si="243"/>
        <v>0</v>
      </c>
      <c r="Z186" s="5">
        <f t="shared" si="243"/>
        <v>0</v>
      </c>
      <c r="AA186" s="5">
        <f t="shared" si="243"/>
        <v>1151.6129032258063</v>
      </c>
      <c r="AB186" s="5">
        <f t="shared" si="243"/>
        <v>916.5416699180646</v>
      </c>
      <c r="AC186" s="5">
        <f t="shared" si="243"/>
        <v>718.87405268856014</v>
      </c>
    </row>
    <row r="187" spans="7:29" x14ac:dyDescent="0.35">
      <c r="G187" s="4" t="s">
        <v>175</v>
      </c>
      <c r="H187" s="5">
        <f>H$147/H$209</f>
        <v>0</v>
      </c>
      <c r="I187" s="5">
        <f t="shared" ref="I187:AC187" si="244">I$147/I$209</f>
        <v>0</v>
      </c>
      <c r="J187" s="5">
        <f t="shared" si="244"/>
        <v>0</v>
      </c>
      <c r="K187" s="5">
        <f t="shared" si="244"/>
        <v>0</v>
      </c>
      <c r="L187" s="5">
        <f t="shared" si="244"/>
        <v>0</v>
      </c>
      <c r="M187" s="5">
        <f t="shared" si="244"/>
        <v>5975.1724137931033</v>
      </c>
      <c r="N187" s="5">
        <f t="shared" si="244"/>
        <v>5375.4405912450256</v>
      </c>
      <c r="O187" s="5">
        <f t="shared" si="244"/>
        <v>6067.2074159907306</v>
      </c>
      <c r="P187" s="5">
        <f t="shared" si="244"/>
        <v>6677.5675675675675</v>
      </c>
      <c r="Q187" s="5">
        <f t="shared" si="244"/>
        <v>7245.1960387858344</v>
      </c>
      <c r="R187" s="5">
        <f t="shared" si="244"/>
        <v>7402.7877334064733</v>
      </c>
      <c r="S187" s="5">
        <f t="shared" si="244"/>
        <v>7586.4237172972971</v>
      </c>
      <c r="T187" s="5">
        <f t="shared" si="244"/>
        <v>7277.6830630630639</v>
      </c>
      <c r="U187" s="5">
        <f t="shared" si="244"/>
        <v>6837.8649483227564</v>
      </c>
      <c r="V187" s="5">
        <f t="shared" si="244"/>
        <v>7135.0451069518704</v>
      </c>
      <c r="W187" s="5">
        <f t="shared" si="244"/>
        <v>7256.4947116237799</v>
      </c>
      <c r="X187" s="5">
        <f t="shared" si="244"/>
        <v>7355.8308953974902</v>
      </c>
      <c r="Y187" s="5">
        <f t="shared" si="244"/>
        <v>7138.7311945392494</v>
      </c>
      <c r="Z187" s="5">
        <f t="shared" si="244"/>
        <v>10540.586423236515</v>
      </c>
      <c r="AA187" s="5">
        <f t="shared" si="244"/>
        <v>12816.802103225806</v>
      </c>
      <c r="AB187" s="5">
        <f t="shared" si="244"/>
        <v>12828.105818181815</v>
      </c>
      <c r="AC187" s="5">
        <f t="shared" si="244"/>
        <v>12000.994142186935</v>
      </c>
    </row>
    <row r="188" spans="7:29" x14ac:dyDescent="0.35">
      <c r="G188" s="4" t="s">
        <v>46</v>
      </c>
      <c r="H188" s="5">
        <f>H$148/H$209</f>
        <v>0</v>
      </c>
      <c r="I188" s="5">
        <f t="shared" ref="I188:AC188" si="245">I$148/I$209</f>
        <v>0</v>
      </c>
      <c r="J188" s="5">
        <f t="shared" si="245"/>
        <v>0</v>
      </c>
      <c r="K188" s="5">
        <f t="shared" si="245"/>
        <v>0</v>
      </c>
      <c r="L188" s="5">
        <f t="shared" si="245"/>
        <v>0</v>
      </c>
      <c r="M188" s="5">
        <f t="shared" si="245"/>
        <v>0</v>
      </c>
      <c r="N188" s="5">
        <f t="shared" si="245"/>
        <v>0</v>
      </c>
      <c r="O188" s="5">
        <f t="shared" si="245"/>
        <v>0</v>
      </c>
      <c r="P188" s="5">
        <f t="shared" si="245"/>
        <v>0</v>
      </c>
      <c r="Q188" s="5">
        <f t="shared" si="245"/>
        <v>0</v>
      </c>
      <c r="R188" s="5">
        <f t="shared" si="245"/>
        <v>0</v>
      </c>
      <c r="S188" s="5">
        <f t="shared" si="245"/>
        <v>0</v>
      </c>
      <c r="T188" s="5">
        <f t="shared" si="245"/>
        <v>0</v>
      </c>
      <c r="U188" s="5">
        <f t="shared" si="245"/>
        <v>0</v>
      </c>
      <c r="V188" s="5">
        <f t="shared" si="245"/>
        <v>0</v>
      </c>
      <c r="W188" s="5">
        <f t="shared" si="245"/>
        <v>0</v>
      </c>
      <c r="X188" s="5">
        <f t="shared" si="245"/>
        <v>0</v>
      </c>
      <c r="Y188" s="5">
        <f t="shared" si="245"/>
        <v>0</v>
      </c>
      <c r="Z188" s="5">
        <f t="shared" si="245"/>
        <v>0</v>
      </c>
      <c r="AA188" s="5">
        <f t="shared" si="245"/>
        <v>0</v>
      </c>
      <c r="AB188" s="5">
        <f t="shared" si="245"/>
        <v>0</v>
      </c>
      <c r="AC188" s="5">
        <f t="shared" si="245"/>
        <v>0</v>
      </c>
    </row>
    <row r="189" spans="7:29" x14ac:dyDescent="0.35">
      <c r="G189" s="4" t="s">
        <v>125</v>
      </c>
      <c r="H189" s="5">
        <f>H$149/H$209</f>
        <v>0</v>
      </c>
      <c r="I189" s="5">
        <f t="shared" ref="I189:AC189" si="246">I$149/I$209</f>
        <v>0</v>
      </c>
      <c r="J189" s="5">
        <f t="shared" si="246"/>
        <v>0</v>
      </c>
      <c r="K189" s="5">
        <f t="shared" si="246"/>
        <v>0</v>
      </c>
      <c r="L189" s="5">
        <f t="shared" si="246"/>
        <v>0</v>
      </c>
      <c r="M189" s="5">
        <f t="shared" si="246"/>
        <v>0</v>
      </c>
      <c r="N189" s="5">
        <f t="shared" si="246"/>
        <v>0</v>
      </c>
      <c r="O189" s="5">
        <f t="shared" si="246"/>
        <v>0</v>
      </c>
      <c r="P189" s="5">
        <f t="shared" si="246"/>
        <v>0</v>
      </c>
      <c r="Q189" s="5">
        <f t="shared" si="246"/>
        <v>0</v>
      </c>
      <c r="R189" s="5">
        <f t="shared" si="246"/>
        <v>0</v>
      </c>
      <c r="S189" s="5">
        <f t="shared" si="246"/>
        <v>0</v>
      </c>
      <c r="T189" s="5">
        <f t="shared" si="246"/>
        <v>0</v>
      </c>
      <c r="U189" s="5">
        <f t="shared" si="246"/>
        <v>0</v>
      </c>
      <c r="V189" s="5">
        <f t="shared" si="246"/>
        <v>0</v>
      </c>
      <c r="W189" s="5">
        <f t="shared" si="246"/>
        <v>0</v>
      </c>
      <c r="X189" s="5">
        <f t="shared" si="246"/>
        <v>0</v>
      </c>
      <c r="Y189" s="5">
        <f t="shared" si="246"/>
        <v>0</v>
      </c>
      <c r="Z189" s="5">
        <f t="shared" si="246"/>
        <v>0</v>
      </c>
      <c r="AA189" s="5">
        <f t="shared" si="246"/>
        <v>0</v>
      </c>
      <c r="AB189" s="5">
        <f t="shared" si="246"/>
        <v>0</v>
      </c>
      <c r="AC189" s="5">
        <f t="shared" si="246"/>
        <v>0</v>
      </c>
    </row>
    <row r="190" spans="7:29" x14ac:dyDescent="0.35">
      <c r="G190" s="4" t="s">
        <v>53</v>
      </c>
      <c r="H190" s="5">
        <f>H$150/H$209</f>
        <v>0</v>
      </c>
      <c r="I190" s="5">
        <f t="shared" ref="I190:AC190" si="247">I$150/I$209</f>
        <v>0</v>
      </c>
      <c r="J190" s="5">
        <f t="shared" si="247"/>
        <v>0</v>
      </c>
      <c r="K190" s="5">
        <f t="shared" si="247"/>
        <v>0</v>
      </c>
      <c r="L190" s="5">
        <f t="shared" si="247"/>
        <v>0</v>
      </c>
      <c r="M190" s="5">
        <f t="shared" si="247"/>
        <v>0</v>
      </c>
      <c r="N190" s="5">
        <f t="shared" si="247"/>
        <v>0</v>
      </c>
      <c r="O190" s="5">
        <f t="shared" si="247"/>
        <v>0</v>
      </c>
      <c r="P190" s="5">
        <f t="shared" si="247"/>
        <v>0</v>
      </c>
      <c r="Q190" s="5">
        <f t="shared" si="247"/>
        <v>0</v>
      </c>
      <c r="R190" s="5">
        <f t="shared" si="247"/>
        <v>0</v>
      </c>
      <c r="S190" s="5">
        <f t="shared" si="247"/>
        <v>0</v>
      </c>
      <c r="T190" s="5">
        <f t="shared" si="247"/>
        <v>0</v>
      </c>
      <c r="U190" s="5">
        <f t="shared" si="247"/>
        <v>0</v>
      </c>
      <c r="V190" s="5">
        <f t="shared" si="247"/>
        <v>0</v>
      </c>
      <c r="W190" s="5">
        <f t="shared" si="247"/>
        <v>0</v>
      </c>
      <c r="X190" s="5">
        <f t="shared" si="247"/>
        <v>0</v>
      </c>
      <c r="Y190" s="5">
        <f t="shared" si="247"/>
        <v>0</v>
      </c>
      <c r="Z190" s="5">
        <f t="shared" si="247"/>
        <v>0</v>
      </c>
      <c r="AA190" s="5">
        <f t="shared" si="247"/>
        <v>0</v>
      </c>
      <c r="AB190" s="5">
        <f t="shared" si="247"/>
        <v>0</v>
      </c>
      <c r="AC190" s="5">
        <f t="shared" si="247"/>
        <v>0</v>
      </c>
    </row>
    <row r="191" spans="7:29" x14ac:dyDescent="0.35">
      <c r="G191" s="4" t="s">
        <v>43</v>
      </c>
      <c r="H191" s="5">
        <f>H$151/H$209</f>
        <v>0</v>
      </c>
      <c r="I191" s="5">
        <f t="shared" ref="I191:AC191" si="248">I$151/I$209</f>
        <v>0</v>
      </c>
      <c r="J191" s="5">
        <f t="shared" si="248"/>
        <v>0</v>
      </c>
      <c r="K191" s="5">
        <f t="shared" si="248"/>
        <v>0</v>
      </c>
      <c r="L191" s="5">
        <f t="shared" si="248"/>
        <v>0</v>
      </c>
      <c r="M191" s="5">
        <f t="shared" si="248"/>
        <v>0</v>
      </c>
      <c r="N191" s="5">
        <f t="shared" si="248"/>
        <v>0</v>
      </c>
      <c r="O191" s="5">
        <f t="shared" si="248"/>
        <v>0</v>
      </c>
      <c r="P191" s="5">
        <f t="shared" si="248"/>
        <v>0</v>
      </c>
      <c r="Q191" s="5">
        <f t="shared" si="248"/>
        <v>0</v>
      </c>
      <c r="R191" s="5">
        <f t="shared" si="248"/>
        <v>0</v>
      </c>
      <c r="S191" s="5">
        <f t="shared" si="248"/>
        <v>0</v>
      </c>
      <c r="T191" s="5">
        <f t="shared" si="248"/>
        <v>0</v>
      </c>
      <c r="U191" s="5">
        <f t="shared" si="248"/>
        <v>0</v>
      </c>
      <c r="V191" s="5">
        <f t="shared" si="248"/>
        <v>0</v>
      </c>
      <c r="W191" s="5">
        <f t="shared" si="248"/>
        <v>0</v>
      </c>
      <c r="X191" s="5">
        <f t="shared" si="248"/>
        <v>0</v>
      </c>
      <c r="Y191" s="5">
        <f t="shared" si="248"/>
        <v>0</v>
      </c>
      <c r="Z191" s="5">
        <f t="shared" si="248"/>
        <v>0</v>
      </c>
      <c r="AA191" s="5">
        <f t="shared" si="248"/>
        <v>0</v>
      </c>
      <c r="AB191" s="5">
        <f t="shared" si="248"/>
        <v>0</v>
      </c>
      <c r="AC191" s="5">
        <f t="shared" si="248"/>
        <v>0</v>
      </c>
    </row>
    <row r="192" spans="7:29" x14ac:dyDescent="0.35">
      <c r="G192" s="4" t="s">
        <v>176</v>
      </c>
      <c r="H192" s="5">
        <f>H$152/H$209</f>
        <v>0</v>
      </c>
      <c r="I192" s="5">
        <f t="shared" ref="I192:AC192" si="249">I$152/I$209</f>
        <v>0</v>
      </c>
      <c r="J192" s="5">
        <f t="shared" si="249"/>
        <v>0</v>
      </c>
      <c r="K192" s="5">
        <f t="shared" si="249"/>
        <v>0</v>
      </c>
      <c r="L192" s="5">
        <f t="shared" si="249"/>
        <v>0</v>
      </c>
      <c r="M192" s="5">
        <f t="shared" si="249"/>
        <v>0</v>
      </c>
      <c r="N192" s="5">
        <f t="shared" si="249"/>
        <v>0</v>
      </c>
      <c r="O192" s="5">
        <f t="shared" si="249"/>
        <v>0</v>
      </c>
      <c r="P192" s="5">
        <f t="shared" si="249"/>
        <v>0</v>
      </c>
      <c r="Q192" s="5">
        <f t="shared" si="249"/>
        <v>0</v>
      </c>
      <c r="R192" s="5">
        <f t="shared" si="249"/>
        <v>0</v>
      </c>
      <c r="S192" s="5">
        <f t="shared" si="249"/>
        <v>0</v>
      </c>
      <c r="T192" s="5">
        <f t="shared" si="249"/>
        <v>0</v>
      </c>
      <c r="U192" s="5">
        <f t="shared" si="249"/>
        <v>0</v>
      </c>
      <c r="V192" s="5">
        <f t="shared" si="249"/>
        <v>0</v>
      </c>
      <c r="W192" s="5">
        <f t="shared" si="249"/>
        <v>0</v>
      </c>
      <c r="X192" s="5">
        <f t="shared" si="249"/>
        <v>0</v>
      </c>
      <c r="Y192" s="5">
        <f t="shared" si="249"/>
        <v>0</v>
      </c>
      <c r="Z192" s="5">
        <f t="shared" si="249"/>
        <v>0</v>
      </c>
      <c r="AA192" s="5">
        <f t="shared" si="249"/>
        <v>0</v>
      </c>
      <c r="AB192" s="5">
        <f t="shared" si="249"/>
        <v>0</v>
      </c>
      <c r="AC192" s="5">
        <f t="shared" si="249"/>
        <v>0</v>
      </c>
    </row>
    <row r="193" spans="6:29" x14ac:dyDescent="0.35">
      <c r="G193" s="33" t="s">
        <v>28</v>
      </c>
      <c r="H193" s="5">
        <f>H$153/H$209</f>
        <v>0</v>
      </c>
      <c r="I193" s="5">
        <f t="shared" ref="I193:AC193" si="250">I$153/I$209</f>
        <v>0</v>
      </c>
      <c r="J193" s="5">
        <f t="shared" si="250"/>
        <v>0</v>
      </c>
      <c r="K193" s="5">
        <f t="shared" si="250"/>
        <v>0</v>
      </c>
      <c r="L193" s="5">
        <f t="shared" si="250"/>
        <v>0</v>
      </c>
      <c r="M193" s="5">
        <f t="shared" si="250"/>
        <v>5975.1724137931033</v>
      </c>
      <c r="N193" s="5">
        <f t="shared" si="250"/>
        <v>5375.4405912450256</v>
      </c>
      <c r="O193" s="5">
        <f t="shared" si="250"/>
        <v>6067.2074159907306</v>
      </c>
      <c r="P193" s="5">
        <f t="shared" si="250"/>
        <v>6677.5675675675675</v>
      </c>
      <c r="Q193" s="5">
        <f t="shared" si="250"/>
        <v>7245.1960387858344</v>
      </c>
      <c r="R193" s="5">
        <f t="shared" si="250"/>
        <v>7402.7877334064733</v>
      </c>
      <c r="S193" s="5">
        <f t="shared" si="250"/>
        <v>7586.4237172972971</v>
      </c>
      <c r="T193" s="5">
        <f t="shared" si="250"/>
        <v>7277.6830630630639</v>
      </c>
      <c r="U193" s="5">
        <f t="shared" si="250"/>
        <v>6837.8649483227564</v>
      </c>
      <c r="V193" s="5">
        <f t="shared" si="250"/>
        <v>7135.0451069518704</v>
      </c>
      <c r="W193" s="5">
        <f t="shared" si="250"/>
        <v>7256.4947116237799</v>
      </c>
      <c r="X193" s="5">
        <f t="shared" si="250"/>
        <v>7355.8308953974902</v>
      </c>
      <c r="Y193" s="5">
        <f t="shared" si="250"/>
        <v>7138.7311945392494</v>
      </c>
      <c r="Z193" s="5">
        <f t="shared" si="250"/>
        <v>10540.586423236515</v>
      </c>
      <c r="AA193" s="5">
        <f t="shared" si="250"/>
        <v>13968.415006451611</v>
      </c>
      <c r="AB193" s="5">
        <f t="shared" si="250"/>
        <v>13744.647488099879</v>
      </c>
      <c r="AC193" s="5">
        <f t="shared" si="250"/>
        <v>12719.868194875495</v>
      </c>
    </row>
    <row r="194" spans="6:29" x14ac:dyDescent="0.35">
      <c r="G194" s="72"/>
      <c r="H194" s="28"/>
      <c r="I194" s="28"/>
      <c r="J194" s="28"/>
      <c r="K194" s="28"/>
      <c r="L194" s="28"/>
      <c r="M194" s="28"/>
      <c r="N194" s="28"/>
      <c r="O194" s="28"/>
      <c r="P194" s="28"/>
      <c r="Q194" s="28"/>
      <c r="R194" s="28"/>
      <c r="S194" s="28"/>
      <c r="T194" s="28"/>
      <c r="U194" s="28"/>
      <c r="V194" s="28"/>
      <c r="W194" s="28"/>
      <c r="X194" s="28"/>
      <c r="Y194" s="28"/>
      <c r="Z194" s="28"/>
      <c r="AA194" s="28"/>
      <c r="AB194" s="28"/>
      <c r="AC194" s="28"/>
    </row>
    <row r="195" spans="6:29" x14ac:dyDescent="0.35">
      <c r="G195" s="112" t="str">
        <f>_xlfn.CONCAT($C$4,", ",$C$6," (constant ",$G$224," prices)")</f>
        <v>WST, thousands (constant 2022 prices)</v>
      </c>
      <c r="H195" s="112"/>
      <c r="I195" s="112"/>
      <c r="J195" s="112"/>
      <c r="K195" s="112"/>
      <c r="L195" s="112"/>
      <c r="M195" s="112"/>
      <c r="N195" s="112"/>
      <c r="O195" s="112"/>
      <c r="P195" s="112"/>
      <c r="Q195" s="112"/>
      <c r="R195" s="112"/>
      <c r="S195" s="112"/>
      <c r="T195" s="112"/>
      <c r="U195" s="112"/>
      <c r="V195" s="112"/>
      <c r="W195" s="112"/>
      <c r="X195" s="112"/>
      <c r="Y195" s="112"/>
      <c r="Z195" s="112"/>
      <c r="AA195" s="112"/>
      <c r="AB195" s="112"/>
      <c r="AC195" s="112"/>
    </row>
    <row r="196" spans="6:29" x14ac:dyDescent="0.35">
      <c r="G196" s="4" t="s">
        <v>48</v>
      </c>
      <c r="H196" s="5">
        <f t="shared" ref="H196:AC196" si="251">H$146/H$220</f>
        <v>0</v>
      </c>
      <c r="I196" s="5">
        <f t="shared" si="251"/>
        <v>0</v>
      </c>
      <c r="J196" s="5">
        <f t="shared" si="251"/>
        <v>0</v>
      </c>
      <c r="K196" s="5">
        <f t="shared" si="251"/>
        <v>0</v>
      </c>
      <c r="L196" s="5">
        <f t="shared" si="251"/>
        <v>0</v>
      </c>
      <c r="M196" s="5">
        <f t="shared" si="251"/>
        <v>0</v>
      </c>
      <c r="N196" s="5">
        <f t="shared" si="251"/>
        <v>0</v>
      </c>
      <c r="O196" s="5">
        <f t="shared" si="251"/>
        <v>0</v>
      </c>
      <c r="P196" s="5">
        <f t="shared" si="251"/>
        <v>0</v>
      </c>
      <c r="Q196" s="5">
        <f t="shared" si="251"/>
        <v>0</v>
      </c>
      <c r="R196" s="5">
        <f t="shared" si="251"/>
        <v>0</v>
      </c>
      <c r="S196" s="5">
        <f t="shared" si="251"/>
        <v>0</v>
      </c>
      <c r="T196" s="5">
        <f t="shared" si="251"/>
        <v>0</v>
      </c>
      <c r="U196" s="5">
        <f t="shared" si="251"/>
        <v>0</v>
      </c>
      <c r="V196" s="5">
        <f t="shared" si="251"/>
        <v>0</v>
      </c>
      <c r="W196" s="5">
        <f t="shared" si="251"/>
        <v>0</v>
      </c>
      <c r="X196" s="5">
        <f t="shared" si="251"/>
        <v>0</v>
      </c>
      <c r="Y196" s="5">
        <f t="shared" si="251"/>
        <v>0</v>
      </c>
      <c r="Z196" s="5">
        <f t="shared" si="251"/>
        <v>0</v>
      </c>
      <c r="AA196" s="5">
        <f t="shared" si="251"/>
        <v>3000</v>
      </c>
      <c r="AB196" s="5">
        <f t="shared" si="251"/>
        <v>2234.0262372202424</v>
      </c>
      <c r="AC196" s="5">
        <f t="shared" si="251"/>
        <v>1700.956690177291</v>
      </c>
    </row>
    <row r="197" spans="6:29" x14ac:dyDescent="0.35">
      <c r="G197" s="4" t="s">
        <v>175</v>
      </c>
      <c r="H197" s="5">
        <f t="shared" ref="H197:AC197" si="252">H$147/H$220</f>
        <v>0</v>
      </c>
      <c r="I197" s="5">
        <f t="shared" si="252"/>
        <v>0</v>
      </c>
      <c r="J197" s="5">
        <f t="shared" si="252"/>
        <v>0</v>
      </c>
      <c r="K197" s="5">
        <f t="shared" si="252"/>
        <v>0</v>
      </c>
      <c r="L197" s="5">
        <f t="shared" si="252"/>
        <v>0</v>
      </c>
      <c r="M197" s="5">
        <f t="shared" si="252"/>
        <v>21950.021968641333</v>
      </c>
      <c r="N197" s="5">
        <f t="shared" si="252"/>
        <v>19272.474623041293</v>
      </c>
      <c r="O197" s="5">
        <f t="shared" si="252"/>
        <v>19437.388632872506</v>
      </c>
      <c r="P197" s="5">
        <f t="shared" si="252"/>
        <v>19556.761518771331</v>
      </c>
      <c r="Q197" s="5">
        <f t="shared" si="252"/>
        <v>19264.871590157185</v>
      </c>
      <c r="R197" s="5">
        <f t="shared" si="252"/>
        <v>19579.53865772258</v>
      </c>
      <c r="S197" s="5">
        <f t="shared" si="252"/>
        <v>20643.310772493351</v>
      </c>
      <c r="T197" s="5">
        <f t="shared" si="252"/>
        <v>20296.562614707796</v>
      </c>
      <c r="U197" s="5">
        <f t="shared" si="252"/>
        <v>20541.088407177613</v>
      </c>
      <c r="V197" s="5">
        <f t="shared" si="252"/>
        <v>20516.837152963446</v>
      </c>
      <c r="W197" s="5">
        <f t="shared" si="252"/>
        <v>20375.692021070248</v>
      </c>
      <c r="X197" s="5">
        <f t="shared" si="252"/>
        <v>20609.982722679695</v>
      </c>
      <c r="Y197" s="5">
        <f t="shared" si="252"/>
        <v>20309.520864805392</v>
      </c>
      <c r="Z197" s="5">
        <f t="shared" si="252"/>
        <v>29457.52984885898</v>
      </c>
      <c r="AA197" s="5">
        <f t="shared" si="252"/>
        <v>33388.307999999997</v>
      </c>
      <c r="AB197" s="5">
        <f t="shared" si="252"/>
        <v>31267.89093420899</v>
      </c>
      <c r="AC197" s="5">
        <f t="shared" si="252"/>
        <v>28396.032933149978</v>
      </c>
    </row>
    <row r="198" spans="6:29" x14ac:dyDescent="0.35">
      <c r="G198" s="4" t="s">
        <v>46</v>
      </c>
      <c r="H198" s="5">
        <f t="shared" ref="H198:AC198" si="253">H$148/H$220</f>
        <v>0</v>
      </c>
      <c r="I198" s="5">
        <f t="shared" si="253"/>
        <v>0</v>
      </c>
      <c r="J198" s="5">
        <f t="shared" si="253"/>
        <v>0</v>
      </c>
      <c r="K198" s="5">
        <f t="shared" si="253"/>
        <v>0</v>
      </c>
      <c r="L198" s="5">
        <f t="shared" si="253"/>
        <v>0</v>
      </c>
      <c r="M198" s="5">
        <f t="shared" si="253"/>
        <v>0</v>
      </c>
      <c r="N198" s="5">
        <f t="shared" si="253"/>
        <v>0</v>
      </c>
      <c r="O198" s="5">
        <f t="shared" si="253"/>
        <v>0</v>
      </c>
      <c r="P198" s="5">
        <f t="shared" si="253"/>
        <v>0</v>
      </c>
      <c r="Q198" s="5">
        <f t="shared" si="253"/>
        <v>0</v>
      </c>
      <c r="R198" s="5">
        <f t="shared" si="253"/>
        <v>0</v>
      </c>
      <c r="S198" s="5">
        <f t="shared" si="253"/>
        <v>0</v>
      </c>
      <c r="T198" s="5">
        <f t="shared" si="253"/>
        <v>0</v>
      </c>
      <c r="U198" s="5">
        <f t="shared" si="253"/>
        <v>0</v>
      </c>
      <c r="V198" s="5">
        <f t="shared" si="253"/>
        <v>0</v>
      </c>
      <c r="W198" s="5">
        <f t="shared" si="253"/>
        <v>0</v>
      </c>
      <c r="X198" s="5">
        <f t="shared" si="253"/>
        <v>0</v>
      </c>
      <c r="Y198" s="5">
        <f t="shared" si="253"/>
        <v>0</v>
      </c>
      <c r="Z198" s="5">
        <f t="shared" si="253"/>
        <v>0</v>
      </c>
      <c r="AA198" s="5">
        <f t="shared" si="253"/>
        <v>0</v>
      </c>
      <c r="AB198" s="5">
        <f t="shared" si="253"/>
        <v>0</v>
      </c>
      <c r="AC198" s="5">
        <f t="shared" si="253"/>
        <v>0</v>
      </c>
    </row>
    <row r="199" spans="6:29" x14ac:dyDescent="0.35">
      <c r="G199" s="4" t="s">
        <v>125</v>
      </c>
      <c r="H199" s="5">
        <f t="shared" ref="H199:AC199" si="254">H$149/H$220</f>
        <v>0</v>
      </c>
      <c r="I199" s="5">
        <f t="shared" si="254"/>
        <v>0</v>
      </c>
      <c r="J199" s="5">
        <f t="shared" si="254"/>
        <v>0</v>
      </c>
      <c r="K199" s="5">
        <f t="shared" si="254"/>
        <v>0</v>
      </c>
      <c r="L199" s="5">
        <f t="shared" si="254"/>
        <v>0</v>
      </c>
      <c r="M199" s="5">
        <f t="shared" si="254"/>
        <v>0</v>
      </c>
      <c r="N199" s="5">
        <f t="shared" si="254"/>
        <v>0</v>
      </c>
      <c r="O199" s="5">
        <f t="shared" si="254"/>
        <v>0</v>
      </c>
      <c r="P199" s="5">
        <f t="shared" si="254"/>
        <v>0</v>
      </c>
      <c r="Q199" s="5">
        <f t="shared" si="254"/>
        <v>0</v>
      </c>
      <c r="R199" s="5">
        <f t="shared" si="254"/>
        <v>0</v>
      </c>
      <c r="S199" s="5">
        <f t="shared" si="254"/>
        <v>0</v>
      </c>
      <c r="T199" s="5">
        <f t="shared" si="254"/>
        <v>0</v>
      </c>
      <c r="U199" s="5">
        <f t="shared" si="254"/>
        <v>0</v>
      </c>
      <c r="V199" s="5">
        <f t="shared" si="254"/>
        <v>0</v>
      </c>
      <c r="W199" s="5">
        <f t="shared" si="254"/>
        <v>0</v>
      </c>
      <c r="X199" s="5">
        <f t="shared" si="254"/>
        <v>0</v>
      </c>
      <c r="Y199" s="5">
        <f t="shared" si="254"/>
        <v>0</v>
      </c>
      <c r="Z199" s="5">
        <f t="shared" si="254"/>
        <v>0</v>
      </c>
      <c r="AA199" s="5">
        <f t="shared" si="254"/>
        <v>0</v>
      </c>
      <c r="AB199" s="5">
        <f t="shared" si="254"/>
        <v>0</v>
      </c>
      <c r="AC199" s="5">
        <f t="shared" si="254"/>
        <v>0</v>
      </c>
    </row>
    <row r="200" spans="6:29" x14ac:dyDescent="0.35">
      <c r="G200" s="4" t="s">
        <v>53</v>
      </c>
      <c r="H200" s="5">
        <f t="shared" ref="H200:AC200" si="255">H$150/H$220</f>
        <v>0</v>
      </c>
      <c r="I200" s="5">
        <f t="shared" si="255"/>
        <v>0</v>
      </c>
      <c r="J200" s="5">
        <f t="shared" si="255"/>
        <v>0</v>
      </c>
      <c r="K200" s="5">
        <f t="shared" si="255"/>
        <v>0</v>
      </c>
      <c r="L200" s="5">
        <f t="shared" si="255"/>
        <v>0</v>
      </c>
      <c r="M200" s="5">
        <f t="shared" si="255"/>
        <v>0</v>
      </c>
      <c r="N200" s="5">
        <f t="shared" si="255"/>
        <v>0</v>
      </c>
      <c r="O200" s="5">
        <f t="shared" si="255"/>
        <v>0</v>
      </c>
      <c r="P200" s="5">
        <f t="shared" si="255"/>
        <v>0</v>
      </c>
      <c r="Q200" s="5">
        <f t="shared" si="255"/>
        <v>0</v>
      </c>
      <c r="R200" s="5">
        <f t="shared" si="255"/>
        <v>0</v>
      </c>
      <c r="S200" s="5">
        <f t="shared" si="255"/>
        <v>0</v>
      </c>
      <c r="T200" s="5">
        <f t="shared" si="255"/>
        <v>0</v>
      </c>
      <c r="U200" s="5">
        <f t="shared" si="255"/>
        <v>0</v>
      </c>
      <c r="V200" s="5">
        <f t="shared" si="255"/>
        <v>0</v>
      </c>
      <c r="W200" s="5">
        <f t="shared" si="255"/>
        <v>0</v>
      </c>
      <c r="X200" s="5">
        <f t="shared" si="255"/>
        <v>0</v>
      </c>
      <c r="Y200" s="5">
        <f t="shared" si="255"/>
        <v>0</v>
      </c>
      <c r="Z200" s="5">
        <f t="shared" si="255"/>
        <v>0</v>
      </c>
      <c r="AA200" s="5">
        <f t="shared" si="255"/>
        <v>0</v>
      </c>
      <c r="AB200" s="5">
        <f t="shared" si="255"/>
        <v>0</v>
      </c>
      <c r="AC200" s="5">
        <f t="shared" si="255"/>
        <v>0</v>
      </c>
    </row>
    <row r="201" spans="6:29" x14ac:dyDescent="0.35">
      <c r="G201" s="4" t="s">
        <v>43</v>
      </c>
      <c r="H201" s="5">
        <f t="shared" ref="H201:AC201" si="256">H$151/H$220</f>
        <v>0</v>
      </c>
      <c r="I201" s="5">
        <f t="shared" si="256"/>
        <v>0</v>
      </c>
      <c r="J201" s="5">
        <f t="shared" si="256"/>
        <v>0</v>
      </c>
      <c r="K201" s="5">
        <f t="shared" si="256"/>
        <v>0</v>
      </c>
      <c r="L201" s="5">
        <f t="shared" si="256"/>
        <v>0</v>
      </c>
      <c r="M201" s="5">
        <f t="shared" si="256"/>
        <v>0</v>
      </c>
      <c r="N201" s="5">
        <f t="shared" si="256"/>
        <v>0</v>
      </c>
      <c r="O201" s="5">
        <f t="shared" si="256"/>
        <v>0</v>
      </c>
      <c r="P201" s="5">
        <f t="shared" si="256"/>
        <v>0</v>
      </c>
      <c r="Q201" s="5">
        <f t="shared" si="256"/>
        <v>0</v>
      </c>
      <c r="R201" s="5">
        <f t="shared" si="256"/>
        <v>0</v>
      </c>
      <c r="S201" s="5">
        <f t="shared" si="256"/>
        <v>0</v>
      </c>
      <c r="T201" s="5">
        <f t="shared" si="256"/>
        <v>0</v>
      </c>
      <c r="U201" s="5">
        <f t="shared" si="256"/>
        <v>0</v>
      </c>
      <c r="V201" s="5">
        <f t="shared" si="256"/>
        <v>0</v>
      </c>
      <c r="W201" s="5">
        <f t="shared" si="256"/>
        <v>0</v>
      </c>
      <c r="X201" s="5">
        <f t="shared" si="256"/>
        <v>0</v>
      </c>
      <c r="Y201" s="5">
        <f t="shared" si="256"/>
        <v>0</v>
      </c>
      <c r="Z201" s="5">
        <f t="shared" si="256"/>
        <v>0</v>
      </c>
      <c r="AA201" s="5">
        <f t="shared" si="256"/>
        <v>0</v>
      </c>
      <c r="AB201" s="5">
        <f t="shared" si="256"/>
        <v>0</v>
      </c>
      <c r="AC201" s="5">
        <f t="shared" si="256"/>
        <v>0</v>
      </c>
    </row>
    <row r="202" spans="6:29" x14ac:dyDescent="0.35">
      <c r="G202" s="4" t="s">
        <v>176</v>
      </c>
      <c r="H202" s="5">
        <f t="shared" ref="H202:AC202" si="257">H$152/H$220</f>
        <v>0</v>
      </c>
      <c r="I202" s="5">
        <f t="shared" si="257"/>
        <v>0</v>
      </c>
      <c r="J202" s="5">
        <f t="shared" si="257"/>
        <v>0</v>
      </c>
      <c r="K202" s="5">
        <f t="shared" si="257"/>
        <v>0</v>
      </c>
      <c r="L202" s="5">
        <f t="shared" si="257"/>
        <v>0</v>
      </c>
      <c r="M202" s="5">
        <f t="shared" si="257"/>
        <v>0</v>
      </c>
      <c r="N202" s="5">
        <f t="shared" si="257"/>
        <v>0</v>
      </c>
      <c r="O202" s="5">
        <f t="shared" si="257"/>
        <v>0</v>
      </c>
      <c r="P202" s="5">
        <f t="shared" si="257"/>
        <v>0</v>
      </c>
      <c r="Q202" s="5">
        <f t="shared" si="257"/>
        <v>0</v>
      </c>
      <c r="R202" s="5">
        <f t="shared" si="257"/>
        <v>0</v>
      </c>
      <c r="S202" s="5">
        <f t="shared" si="257"/>
        <v>0</v>
      </c>
      <c r="T202" s="5">
        <f t="shared" si="257"/>
        <v>0</v>
      </c>
      <c r="U202" s="5">
        <f t="shared" si="257"/>
        <v>0</v>
      </c>
      <c r="V202" s="5">
        <f t="shared" si="257"/>
        <v>0</v>
      </c>
      <c r="W202" s="5">
        <f t="shared" si="257"/>
        <v>0</v>
      </c>
      <c r="X202" s="5">
        <f t="shared" si="257"/>
        <v>0</v>
      </c>
      <c r="Y202" s="5">
        <f t="shared" si="257"/>
        <v>0</v>
      </c>
      <c r="Z202" s="5">
        <f t="shared" si="257"/>
        <v>0</v>
      </c>
      <c r="AA202" s="5">
        <f t="shared" si="257"/>
        <v>0</v>
      </c>
      <c r="AB202" s="5">
        <f t="shared" si="257"/>
        <v>0</v>
      </c>
      <c r="AC202" s="5">
        <f t="shared" si="257"/>
        <v>0</v>
      </c>
    </row>
    <row r="203" spans="6:29" x14ac:dyDescent="0.35">
      <c r="G203" s="33" t="s">
        <v>28</v>
      </c>
      <c r="H203" s="5">
        <f t="shared" ref="H203:AC203" si="258">H$153/H$220</f>
        <v>0</v>
      </c>
      <c r="I203" s="5">
        <f t="shared" si="258"/>
        <v>0</v>
      </c>
      <c r="J203" s="5">
        <f t="shared" si="258"/>
        <v>0</v>
      </c>
      <c r="K203" s="5">
        <f t="shared" si="258"/>
        <v>0</v>
      </c>
      <c r="L203" s="5">
        <f t="shared" si="258"/>
        <v>0</v>
      </c>
      <c r="M203" s="5">
        <f t="shared" si="258"/>
        <v>21950.021968641333</v>
      </c>
      <c r="N203" s="5">
        <f t="shared" si="258"/>
        <v>19272.474623041293</v>
      </c>
      <c r="O203" s="5">
        <f t="shared" si="258"/>
        <v>19437.388632872506</v>
      </c>
      <c r="P203" s="5">
        <f t="shared" si="258"/>
        <v>19556.761518771331</v>
      </c>
      <c r="Q203" s="5">
        <f t="shared" si="258"/>
        <v>19264.871590157185</v>
      </c>
      <c r="R203" s="5">
        <f t="shared" si="258"/>
        <v>19579.53865772258</v>
      </c>
      <c r="S203" s="5">
        <f t="shared" si="258"/>
        <v>20643.310772493351</v>
      </c>
      <c r="T203" s="5">
        <f t="shared" si="258"/>
        <v>20296.562614707796</v>
      </c>
      <c r="U203" s="5">
        <f t="shared" si="258"/>
        <v>20541.088407177613</v>
      </c>
      <c r="V203" s="5">
        <f t="shared" si="258"/>
        <v>20516.837152963446</v>
      </c>
      <c r="W203" s="5">
        <f t="shared" si="258"/>
        <v>20375.692021070248</v>
      </c>
      <c r="X203" s="5">
        <f t="shared" si="258"/>
        <v>20609.982722679695</v>
      </c>
      <c r="Y203" s="5">
        <f t="shared" si="258"/>
        <v>20309.520864805392</v>
      </c>
      <c r="Z203" s="5">
        <f t="shared" si="258"/>
        <v>29457.52984885898</v>
      </c>
      <c r="AA203" s="5">
        <f t="shared" si="258"/>
        <v>36388.307999999997</v>
      </c>
      <c r="AB203" s="5">
        <f t="shared" si="258"/>
        <v>33501.917171429232</v>
      </c>
      <c r="AC203" s="5">
        <f t="shared" si="258"/>
        <v>30096.98962332727</v>
      </c>
    </row>
    <row r="204" spans="6:29" x14ac:dyDescent="0.35">
      <c r="G204" s="72"/>
      <c r="H204" s="28"/>
      <c r="I204" s="28"/>
      <c r="J204" s="28"/>
      <c r="K204" s="28"/>
      <c r="L204" s="28"/>
      <c r="M204" s="28"/>
      <c r="N204" s="28"/>
      <c r="O204" s="28"/>
      <c r="P204" s="28"/>
      <c r="Q204" s="28"/>
      <c r="R204" s="28"/>
      <c r="S204" s="28"/>
      <c r="T204" s="28"/>
      <c r="U204" s="28"/>
      <c r="V204" s="28"/>
      <c r="W204" s="28"/>
      <c r="X204" s="28"/>
      <c r="Y204" s="28"/>
      <c r="Z204" s="28"/>
      <c r="AA204" s="28"/>
      <c r="AB204" s="28"/>
      <c r="AC204" s="28"/>
    </row>
    <row r="205" spans="6:29" x14ac:dyDescent="0.35">
      <c r="F205" s="1" t="s">
        <v>177</v>
      </c>
    </row>
    <row r="206" spans="6:29" x14ac:dyDescent="0.35">
      <c r="F206" s="4" t="s">
        <v>178</v>
      </c>
      <c r="G206" s="4" t="s">
        <v>179</v>
      </c>
      <c r="H206" s="4" cm="1">
        <f t="array" ref="H206">IFERROR(INDEX('WEO Oct 2023'!$J$2:$BG$529,MATCH($C$5&amp;$G206,'WEO Oct 2023'!$B$2:$B$529&amp;'WEO Oct 2023'!$C$2:$C$529,0),MATCH(H$8,'WEO Oct 2023'!$J$1:$BF$1,0)),NA())</f>
        <v>1.083</v>
      </c>
      <c r="I206" s="4" cm="1">
        <f t="array" ref="I206">IFERROR(INDEX('WEO Oct 2023'!$J$2:$BG$529,MATCH($C$5&amp;$G206,'WEO Oct 2023'!$B$2:$B$529&amp;'WEO Oct 2023'!$C$2:$C$529,0),MATCH(I$8,'WEO Oct 2023'!$J$1:$BF$1,0)),NA())</f>
        <v>1.1950000000000001</v>
      </c>
      <c r="J206" s="4" cm="1">
        <f t="array" ref="J206">IFERROR(INDEX('WEO Oct 2023'!$J$2:$BG$529,MATCH($C$5&amp;$G206,'WEO Oct 2023'!$B$2:$B$529&amp;'WEO Oct 2023'!$C$2:$C$529,0),MATCH(J$8,'WEO Oct 2023'!$J$1:$BF$1,0)),NA())</f>
        <v>1.3260000000000001</v>
      </c>
      <c r="K206" s="4" cm="1">
        <f t="array" ref="K206">IFERROR(INDEX('WEO Oct 2023'!$J$2:$BG$529,MATCH($C$5&amp;$G206,'WEO Oct 2023'!$B$2:$B$529&amp;'WEO Oct 2023'!$C$2:$C$529,0),MATCH(K$8,'WEO Oct 2023'!$J$1:$BF$1,0)),NA())</f>
        <v>1.425</v>
      </c>
      <c r="L206" s="4" cm="1">
        <f t="array" ref="L206">IFERROR(INDEX('WEO Oct 2023'!$J$2:$BG$529,MATCH($C$5&amp;$G206,'WEO Oct 2023'!$B$2:$B$529&amp;'WEO Oct 2023'!$C$2:$C$529,0),MATCH(L$8,'WEO Oct 2023'!$J$1:$BF$1,0)),NA())</f>
        <v>1.5389999999999999</v>
      </c>
      <c r="M206" s="4" cm="1">
        <f t="array" ref="M206">IFERROR(INDEX('WEO Oct 2023'!$J$2:$BG$573,MATCH($C$5&amp;$G206,'WEO Oct 2023'!$B$2:$B$573&amp;'WEO Oct 2023'!$C$2:$C$573,0),MATCH(M$8,'WEO Oct 2023'!$J$1:$BF$1,0)),NA())</f>
        <v>1.74</v>
      </c>
      <c r="N206" s="4" cm="1">
        <f t="array" ref="N206">IFERROR(INDEX('WEO Oct 2023'!$J$2:$BG$573,MATCH($C$5&amp;$G206,'WEO Oct 2023'!$B$2:$B$573&amp;'WEO Oct 2023'!$C$2:$C$573,0),MATCH(N$8,'WEO Oct 2023'!$J$1:$BF$1,0)),NA())</f>
        <v>1.7589999999999999</v>
      </c>
      <c r="O206" s="4" cm="1">
        <f t="array" ref="O206">IFERROR(INDEX('WEO Oct 2023'!$J$2:$BG$573,MATCH($C$5&amp;$G206,'WEO Oct 2023'!$B$2:$B$573&amp;'WEO Oct 2023'!$C$2:$C$573,0),MATCH(O$8,'WEO Oct 2023'!$J$1:$BF$1,0)),NA())</f>
        <v>1.726</v>
      </c>
      <c r="P206" s="4" cm="1">
        <f t="array" ref="P206">IFERROR(INDEX('WEO Oct 2023'!$J$2:$BG$573,MATCH($C$5&amp;$G206,'WEO Oct 2023'!$B$2:$B$573&amp;'WEO Oct 2023'!$C$2:$C$573,0),MATCH(P$8,'WEO Oct 2023'!$J$1:$BF$1,0)),NA())</f>
        <v>1.776</v>
      </c>
      <c r="Q206" s="4" cm="1">
        <f t="array" ref="Q206">IFERROR(INDEX('WEO Oct 2023'!$J$2:$BG$573,MATCH($C$5&amp;$G206,'WEO Oct 2023'!$B$2:$B$573&amp;'WEO Oct 2023'!$C$2:$C$573,0),MATCH(Q$8,'WEO Oct 2023'!$J$1:$BF$1,0)),NA())</f>
        <v>1.7789999999999999</v>
      </c>
      <c r="R206" s="4" cm="1">
        <f t="array" ref="R206">IFERROR(INDEX('WEO Oct 2023'!$J$2:$BG$573,MATCH($C$5&amp;$G206,'WEO Oct 2023'!$B$2:$B$573&amp;'WEO Oct 2023'!$C$2:$C$573,0),MATCH(R$8,'WEO Oct 2023'!$J$1:$BF$1,0)),NA())</f>
        <v>1.823</v>
      </c>
      <c r="S206" s="4" cm="1">
        <f t="array" ref="S206">IFERROR(INDEX('WEO Oct 2023'!$J$2:$BG$573,MATCH($C$5&amp;$G206,'WEO Oct 2023'!$B$2:$B$573&amp;'WEO Oct 2023'!$C$2:$C$573,0),MATCH(S$8,'WEO Oct 2023'!$J$1:$BF$1,0)),NA())</f>
        <v>1.85</v>
      </c>
      <c r="T206" s="4" cm="1">
        <f t="array" ref="T206">IFERROR(INDEX('WEO Oct 2023'!$J$2:$BG$573,MATCH($C$5&amp;$G206,'WEO Oct 2023'!$B$2:$B$573&amp;'WEO Oct 2023'!$C$2:$C$573,0),MATCH(T$8,'WEO Oct 2023'!$J$1:$BF$1,0)),NA())</f>
        <v>1.998</v>
      </c>
      <c r="U206" s="4" cm="1">
        <f t="array" ref="U206">IFERROR(INDEX('WEO Oct 2023'!$J$2:$BG$573,MATCH($C$5&amp;$G206,'WEO Oct 2023'!$B$2:$B$573&amp;'WEO Oct 2023'!$C$2:$C$573,0),MATCH(U$8,'WEO Oct 2023'!$J$1:$BF$1,0)),NA())</f>
        <v>2.206</v>
      </c>
      <c r="V206" s="4" cm="1">
        <f t="array" ref="V206">IFERROR(INDEX('WEO Oct 2023'!$J$2:$BG$573,MATCH($C$5&amp;$G206,'WEO Oct 2023'!$B$2:$B$573&amp;'WEO Oct 2023'!$C$2:$C$573,0),MATCH(V$8,'WEO Oct 2023'!$J$1:$BF$1,0)),NA())</f>
        <v>2.2440000000000002</v>
      </c>
      <c r="W206" s="4" cm="1">
        <f t="array" ref="W206">IFERROR(INDEX('WEO Oct 2023'!$J$2:$BG$573,MATCH($C$5&amp;$G206,'WEO Oct 2023'!$B$2:$B$573&amp;'WEO Oct 2023'!$C$2:$C$573,0),MATCH(W$8,'WEO Oct 2023'!$J$1:$BF$1,0)),NA())</f>
        <v>2.254</v>
      </c>
      <c r="X206" s="4" cm="1">
        <f t="array" ref="X206">IFERROR(INDEX('WEO Oct 2023'!$J$2:$BG$573,MATCH($C$5&amp;$G206,'WEO Oct 2023'!$B$2:$B$573&amp;'WEO Oct 2023'!$C$2:$C$573,0),MATCH(X$8,'WEO Oct 2023'!$J$1:$BF$1,0)),NA())</f>
        <v>2.39</v>
      </c>
      <c r="Y206" s="4" cm="1">
        <f t="array" ref="Y206">IFERROR(INDEX('WEO Oct 2023'!$J$2:$BG$573,MATCH($C$5&amp;$G206,'WEO Oct 2023'!$B$2:$B$573&amp;'WEO Oct 2023'!$C$2:$C$573,0),MATCH(Y$8,'WEO Oct 2023'!$J$1:$BF$1,0)),NA())</f>
        <v>2.3439999999999999</v>
      </c>
      <c r="Z206" s="4" cm="1">
        <f t="array" ref="Z206">IFERROR(INDEX('WEO Oct 2023'!$J$2:$BG$529,MATCH($C$5&amp;$G206,'WEO Oct 2023'!$B$2:$B$529&amp;'WEO Oct 2023'!$C$2:$C$529,0),MATCH(Z$8,'WEO Oct 2023'!$J$1:$BF$1,0)),NA())</f>
        <v>2.169</v>
      </c>
      <c r="AA206" s="4" cm="1">
        <f t="array" ref="AA206">IFERROR(INDEX('WEO Oct 2023'!$J$2:$BG$529,MATCH($C$5&amp;$G206,'WEO Oct 2023'!$B$2:$B$529&amp;'WEO Oct 2023'!$C$2:$C$529,0),MATCH(AA$8,'WEO Oct 2023'!$J$1:$BF$1,0)),NA())</f>
        <v>2.17</v>
      </c>
      <c r="AB206" s="4" cm="1">
        <f t="array" ref="AB206">IFERROR(INDEX('WEO Oct 2023'!$J$2:$BG$529,MATCH($C$5&amp;$G206,'WEO Oct 2023'!$B$2:$B$529&amp;'WEO Oct 2023'!$C$2:$C$529,0),MATCH(AB$8,'WEO Oct 2023'!$J$1:$BF$1,0)),NA())</f>
        <v>2.5630000000000002</v>
      </c>
      <c r="AC206" s="4" cm="1">
        <f t="array" ref="AC206">IFERROR(INDEX('WEO Oct 2023'!$J$2:$BG$529,MATCH($C$5&amp;$G206,'WEO Oct 2023'!$B$2:$B$529&amp;'WEO Oct 2023'!$C$2:$C$529,0),MATCH(AC$8,'WEO Oct 2023'!$J$1:$BF$1,0)),NA())</f>
        <v>2.7709999999999999</v>
      </c>
    </row>
    <row r="207" spans="6:29" x14ac:dyDescent="0.35">
      <c r="F207" s="65" t="str">
        <f>$C$6</f>
        <v>thousands</v>
      </c>
      <c r="G207" s="4"/>
      <c r="H207" s="5">
        <f>IF($F207=$B$249,H206*1000000,IF($F207=$B$250,H206*1000,IF($F207=$B$251,H206)))</f>
        <v>1083000</v>
      </c>
      <c r="I207" s="5">
        <f t="shared" ref="I207:AC207" si="259">I206*1000000</f>
        <v>1195000</v>
      </c>
      <c r="J207" s="5">
        <f t="shared" si="259"/>
        <v>1326000</v>
      </c>
      <c r="K207" s="5">
        <f t="shared" si="259"/>
        <v>1425000</v>
      </c>
      <c r="L207" s="5">
        <f t="shared" si="259"/>
        <v>1539000</v>
      </c>
      <c r="M207" s="5">
        <f t="shared" si="259"/>
        <v>1740000</v>
      </c>
      <c r="N207" s="5">
        <f t="shared" si="259"/>
        <v>1759000</v>
      </c>
      <c r="O207" s="5">
        <f t="shared" si="259"/>
        <v>1726000</v>
      </c>
      <c r="P207" s="5">
        <f t="shared" si="259"/>
        <v>1776000</v>
      </c>
      <c r="Q207" s="5">
        <f t="shared" si="259"/>
        <v>1779000</v>
      </c>
      <c r="R207" s="5">
        <f t="shared" si="259"/>
        <v>1823000</v>
      </c>
      <c r="S207" s="5">
        <f t="shared" si="259"/>
        <v>1850000</v>
      </c>
      <c r="T207" s="5">
        <f t="shared" si="259"/>
        <v>1998000</v>
      </c>
      <c r="U207" s="5">
        <f t="shared" si="259"/>
        <v>2206000</v>
      </c>
      <c r="V207" s="5">
        <f t="shared" si="259"/>
        <v>2244000</v>
      </c>
      <c r="W207" s="5">
        <f t="shared" si="259"/>
        <v>2254000</v>
      </c>
      <c r="X207" s="5">
        <f t="shared" si="259"/>
        <v>2390000</v>
      </c>
      <c r="Y207" s="5">
        <f t="shared" si="259"/>
        <v>2344000</v>
      </c>
      <c r="Z207" s="5">
        <f t="shared" si="259"/>
        <v>2169000</v>
      </c>
      <c r="AA207" s="5">
        <f t="shared" si="259"/>
        <v>2170000</v>
      </c>
      <c r="AB207" s="5">
        <f t="shared" si="259"/>
        <v>2563000</v>
      </c>
      <c r="AC207" s="5">
        <f t="shared" si="259"/>
        <v>2771000</v>
      </c>
    </row>
    <row r="208" spans="6:29" x14ac:dyDescent="0.35">
      <c r="F208" s="4" t="s">
        <v>180</v>
      </c>
      <c r="G208" s="4" t="s">
        <v>181</v>
      </c>
      <c r="H208" s="4" cm="1">
        <f t="array" ref="H208">IFERROR(INDEX('WEO Oct 2023'!$J$2:$BG$529,MATCH($C$5&amp;$G208,'WEO Oct 2023'!$B$2:$B$529&amp;'WEO Oct 2023'!$C$2:$C$529,0),MATCH(H$8,'WEO Oct 2023'!$J$1:$BF$1,0)),NA())</f>
        <v>0.34200000000000003</v>
      </c>
      <c r="I208" s="4" cm="1">
        <f t="array" ref="I208">IFERROR(INDEX('WEO Oct 2023'!$J$2:$BG$529,MATCH($C$5&amp;$G208,'WEO Oct 2023'!$B$2:$B$529&amp;'WEO Oct 2023'!$C$2:$C$529,0),MATCH(I$8,'WEO Oct 2023'!$J$1:$BF$1,0)),NA())</f>
        <v>0.41799999999999998</v>
      </c>
      <c r="J208" s="4" cm="1">
        <f t="array" ref="J208">IFERROR(INDEX('WEO Oct 2023'!$J$2:$BG$529,MATCH($C$5&amp;$G208,'WEO Oct 2023'!$B$2:$B$529&amp;'WEO Oct 2023'!$C$2:$C$529,0),MATCH(J$8,'WEO Oct 2023'!$J$1:$BF$1,0)),NA())</f>
        <v>0.48599999999999999</v>
      </c>
      <c r="K208" s="4" cm="1">
        <f t="array" ref="K208">IFERROR(INDEX('WEO Oct 2023'!$J$2:$BG$529,MATCH($C$5&amp;$G208,'WEO Oct 2023'!$B$2:$B$529&amp;'WEO Oct 2023'!$C$2:$C$529,0),MATCH(K$8,'WEO Oct 2023'!$J$1:$BF$1,0)),NA())</f>
        <v>0.51600000000000001</v>
      </c>
      <c r="L208" s="4" cm="1">
        <f t="array" ref="L208">IFERROR(INDEX('WEO Oct 2023'!$J$2:$BG$529,MATCH($C$5&amp;$G208,'WEO Oct 2023'!$B$2:$B$529&amp;'WEO Oct 2023'!$C$2:$C$529,0),MATCH(L$8,'WEO Oct 2023'!$J$1:$BF$1,0)),NA())</f>
        <v>0.56799999999999995</v>
      </c>
      <c r="M208" s="4" cm="1">
        <f t="array" ref="M208">IFERROR(INDEX('WEO Oct 2023'!$J$2:$BG$573,MATCH($C$5&amp;$G208,'WEO Oct 2023'!$B$2:$B$573&amp;'WEO Oct 2023'!$C$2:$C$573,0),MATCH(M$8,'WEO Oct 2023'!$J$1:$BF$1,0)),NA())</f>
        <v>0.68400000000000005</v>
      </c>
      <c r="N208" s="4" cm="1">
        <f t="array" ref="N208">IFERROR(INDEX('WEO Oct 2023'!$J$2:$BG$573,MATCH($C$5&amp;$G208,'WEO Oct 2023'!$B$2:$B$573&amp;'WEO Oct 2023'!$C$2:$C$573,0),MATCH(N$8,'WEO Oct 2023'!$J$1:$BF$1,0)),NA())</f>
        <v>0.61799999999999999</v>
      </c>
      <c r="O208" s="4" cm="1">
        <f t="array" ref="O208">IFERROR(INDEX('WEO Oct 2023'!$J$2:$BG$573,MATCH($C$5&amp;$G208,'WEO Oct 2023'!$B$2:$B$573&amp;'WEO Oct 2023'!$C$2:$C$573,0),MATCH(O$8,'WEO Oct 2023'!$J$1:$BF$1,0)),NA())</f>
        <v>0.68</v>
      </c>
      <c r="P208" s="4" cm="1">
        <f t="array" ref="P208">IFERROR(INDEX('WEO Oct 2023'!$J$2:$BG$573,MATCH($C$5&amp;$G208,'WEO Oct 2023'!$B$2:$B$573&amp;'WEO Oct 2023'!$C$2:$C$573,0),MATCH(P$8,'WEO Oct 2023'!$J$1:$BF$1,0)),NA())</f>
        <v>0.74399999999999999</v>
      </c>
      <c r="Q208" s="4" cm="1">
        <f t="array" ref="Q208">IFERROR(INDEX('WEO Oct 2023'!$J$2:$BG$573,MATCH($C$5&amp;$G208,'WEO Oct 2023'!$B$2:$B$573&amp;'WEO Oct 2023'!$C$2:$C$573,0),MATCH(Q$8,'WEO Oct 2023'!$J$1:$BF$1,0)),NA())</f>
        <v>0.77300000000000002</v>
      </c>
      <c r="R208" s="4" cm="1">
        <f t="array" ref="R208">IFERROR(INDEX('WEO Oct 2023'!$J$2:$BG$573,MATCH($C$5&amp;$G208,'WEO Oct 2023'!$B$2:$B$573&amp;'WEO Oct 2023'!$C$2:$C$573,0),MATCH(R$8,'WEO Oct 2023'!$J$1:$BF$1,0)),NA())</f>
        <v>0.79800000000000004</v>
      </c>
      <c r="S208" s="4" cm="1">
        <f t="array" ref="S208">IFERROR(INDEX('WEO Oct 2023'!$J$2:$BG$573,MATCH($C$5&amp;$G208,'WEO Oct 2023'!$B$2:$B$573&amp;'WEO Oct 2023'!$C$2:$C$573,0),MATCH(S$8,'WEO Oct 2023'!$J$1:$BF$1,0)),NA())</f>
        <v>0.79700000000000004</v>
      </c>
      <c r="T208" s="4" cm="1">
        <f t="array" ref="T208">IFERROR(INDEX('WEO Oct 2023'!$J$2:$BG$573,MATCH($C$5&amp;$G208,'WEO Oct 2023'!$B$2:$B$573&amp;'WEO Oct 2023'!$C$2:$C$573,0),MATCH(T$8,'WEO Oct 2023'!$J$1:$BF$1,0)),NA())</f>
        <v>0.82399999999999995</v>
      </c>
      <c r="U208" s="4" cm="1">
        <f t="array" ref="U208">IFERROR(INDEX('WEO Oct 2023'!$J$2:$BG$573,MATCH($C$5&amp;$G208,'WEO Oct 2023'!$B$2:$B$573&amp;'WEO Oct 2023'!$C$2:$C$573,0),MATCH(U$8,'WEO Oct 2023'!$J$1:$BF$1,0)),NA())</f>
        <v>0.84399999999999997</v>
      </c>
      <c r="V208" s="4" cm="1">
        <f t="array" ref="V208">IFERROR(INDEX('WEO Oct 2023'!$J$2:$BG$573,MATCH($C$5&amp;$G208,'WEO Oct 2023'!$B$2:$B$573&amp;'WEO Oct 2023'!$C$2:$C$573,0),MATCH(V$8,'WEO Oct 2023'!$J$1:$BF$1,0)),NA())</f>
        <v>0.88500000000000001</v>
      </c>
      <c r="W208" s="4" cm="1">
        <f t="array" ref="W208">IFERROR(INDEX('WEO Oct 2023'!$J$2:$BG$573,MATCH($C$5&amp;$G208,'WEO Oct 2023'!$B$2:$B$573&amp;'WEO Oct 2023'!$C$2:$C$573,0),MATCH(W$8,'WEO Oct 2023'!$J$1:$BF$1,0)),NA())</f>
        <v>0.878</v>
      </c>
      <c r="X208" s="4" cm="1">
        <f t="array" ref="X208">IFERROR(INDEX('WEO Oct 2023'!$J$2:$BG$573,MATCH($C$5&amp;$G208,'WEO Oct 2023'!$B$2:$B$573&amp;'WEO Oct 2023'!$C$2:$C$573,0),MATCH(X$8,'WEO Oct 2023'!$J$1:$BF$1,0)),NA())</f>
        <v>0.91300000000000003</v>
      </c>
      <c r="Y208" s="4" cm="1">
        <f t="array" ref="Y208">IFERROR(INDEX('WEO Oct 2023'!$J$2:$BG$573,MATCH($C$5&amp;$G208,'WEO Oct 2023'!$B$2:$B$573&amp;'WEO Oct 2023'!$C$2:$C$573,0),MATCH(Y$8,'WEO Oct 2023'!$J$1:$BF$1,0)),NA())</f>
        <v>0.86899999999999999</v>
      </c>
      <c r="Z208" s="4" cm="1">
        <f t="array" ref="Z208">IFERROR(INDEX('WEO Oct 2023'!$J$2:$BG$529,MATCH($C$5&amp;$G208,'WEO Oct 2023'!$B$2:$B$529&amp;'WEO Oct 2023'!$C$2:$C$529,0),MATCH(Z$8,'WEO Oct 2023'!$J$1:$BF$1,0)),NA())</f>
        <v>0.84399999999999997</v>
      </c>
      <c r="AA208" s="4" cm="1">
        <f t="array" ref="AA208">IFERROR(INDEX('WEO Oct 2023'!$J$2:$BG$529,MATCH($C$5&amp;$G208,'WEO Oct 2023'!$B$2:$B$529&amp;'WEO Oct 2023'!$C$2:$C$529,0),MATCH(AA$8,'WEO Oct 2023'!$J$1:$BF$1,0)),NA())</f>
        <v>0.83299999999999996</v>
      </c>
      <c r="AB208" s="4" cm="1">
        <f t="array" ref="AB208">IFERROR(INDEX('WEO Oct 2023'!$J$2:$BG$529,MATCH($C$5&amp;$G208,'WEO Oct 2023'!$B$2:$B$529&amp;'WEO Oct 2023'!$C$2:$C$529,0),MATCH(AB$8,'WEO Oct 2023'!$J$1:$BF$1,0)),NA())</f>
        <v>0.93899999999999995</v>
      </c>
      <c r="AC208" s="4" cm="1">
        <f t="array" ref="AC208">IFERROR(INDEX('WEO Oct 2023'!$J$2:$BG$529,MATCH($C$5&amp;$G208,'WEO Oct 2023'!$B$2:$B$529&amp;'WEO Oct 2023'!$C$2:$C$529,0),MATCH(AC$8,'WEO Oct 2023'!$J$1:$BF$1,0)),NA())</f>
        <v>0.996</v>
      </c>
    </row>
    <row r="209" spans="3:29" x14ac:dyDescent="0.35">
      <c r="F209" s="4" t="s">
        <v>182</v>
      </c>
      <c r="G209" s="4"/>
      <c r="H209" s="4">
        <f>H206/H208</f>
        <v>3.1666666666666665</v>
      </c>
      <c r="I209" s="4">
        <f t="shared" ref="I209:AC209" si="260">I206/I208</f>
        <v>2.8588516746411488</v>
      </c>
      <c r="J209" s="4">
        <f t="shared" si="260"/>
        <v>2.7283950617283952</v>
      </c>
      <c r="K209" s="4">
        <f t="shared" si="260"/>
        <v>2.7616279069767442</v>
      </c>
      <c r="L209" s="4">
        <f t="shared" si="260"/>
        <v>2.709507042253521</v>
      </c>
      <c r="M209" s="4">
        <f t="shared" si="260"/>
        <v>2.5438596491228069</v>
      </c>
      <c r="N209" s="4">
        <f t="shared" si="260"/>
        <v>2.8462783171521036</v>
      </c>
      <c r="O209" s="4">
        <f t="shared" si="260"/>
        <v>2.5382352941176469</v>
      </c>
      <c r="P209" s="4">
        <f t="shared" si="260"/>
        <v>2.3870967741935485</v>
      </c>
      <c r="Q209" s="4">
        <f t="shared" si="260"/>
        <v>2.3014230271668823</v>
      </c>
      <c r="R209" s="4">
        <f t="shared" si="260"/>
        <v>2.2844611528822054</v>
      </c>
      <c r="S209" s="4">
        <f t="shared" si="260"/>
        <v>2.3212045169385194</v>
      </c>
      <c r="T209" s="4">
        <f t="shared" si="260"/>
        <v>2.424757281553398</v>
      </c>
      <c r="U209" s="4">
        <f t="shared" si="260"/>
        <v>2.6137440758293837</v>
      </c>
      <c r="V209" s="4">
        <f t="shared" si="260"/>
        <v>2.5355932203389835</v>
      </c>
      <c r="W209" s="4">
        <f t="shared" si="260"/>
        <v>2.5671981776765378</v>
      </c>
      <c r="X209" s="4">
        <f t="shared" si="260"/>
        <v>2.6177437020810514</v>
      </c>
      <c r="Y209" s="4">
        <f t="shared" si="260"/>
        <v>2.6973532796317605</v>
      </c>
      <c r="Z209" s="4">
        <f t="shared" si="260"/>
        <v>2.5699052132701423</v>
      </c>
      <c r="AA209" s="4">
        <f t="shared" si="260"/>
        <v>2.6050420168067228</v>
      </c>
      <c r="AB209" s="4">
        <f t="shared" si="260"/>
        <v>2.7294994675186373</v>
      </c>
      <c r="AC209" s="4">
        <f t="shared" si="260"/>
        <v>2.7821285140562249</v>
      </c>
    </row>
    <row r="210" spans="3:29" x14ac:dyDescent="0.35">
      <c r="C210" s="28"/>
      <c r="F210" s="4" t="s">
        <v>1373</v>
      </c>
      <c r="G210" s="4"/>
      <c r="H210" s="5">
        <f>IFERROR(INDEX('WDI GNI'!$E$6:$BO$271,MATCH($C$5,'WDI GNI'!$B$6:$B$271,0),MATCH(H$8,'WDI GNI'!$E$5:$BO$5,0)),NA())</f>
        <v>978549800</v>
      </c>
      <c r="I210" s="5">
        <f>IFERROR(INDEX('WDI GNI'!$E$6:$BO$271,MATCH($C$5,'WDI GNI'!$B$6:$B$271,0),MATCH(I$8,'WDI GNI'!$E$5:$BO$5,0)),NA())</f>
        <v>1084345900</v>
      </c>
      <c r="J210" s="5">
        <f>IFERROR(INDEX('WDI GNI'!$E$6:$BO$271,MATCH($C$5,'WDI GNI'!$B$6:$B$271,0),MATCH(J$8,'WDI GNI'!$E$5:$BO$5,0)),NA())</f>
        <v>1198037600</v>
      </c>
      <c r="K210" s="5">
        <f>IFERROR(INDEX('WDI GNI'!$E$6:$BO$271,MATCH($C$5,'WDI GNI'!$B$6:$B$271,0),MATCH(K$8,'WDI GNI'!$E$5:$BO$5,0)),NA())</f>
        <v>1292015600</v>
      </c>
      <c r="L210" s="5">
        <f>IFERROR(INDEX('WDI GNI'!$E$6:$BO$271,MATCH($C$5,'WDI GNI'!$B$6:$B$271,0),MATCH(L$8,'WDI GNI'!$E$5:$BO$5,0)),NA())</f>
        <v>1404320900</v>
      </c>
      <c r="M210" s="5">
        <f>IFERROR(INDEX('WDI GNI'!$E$6:$BO$271,MATCH($C$5,'WDI GNI'!$B$6:$B$271,0),MATCH(M$8,'WDI GNI'!$E$5:$BO$5,0)),NA())</f>
        <v>1588365300</v>
      </c>
      <c r="N210" s="5">
        <f>IFERROR(INDEX('WDI GNI'!$E$6:$BO$271,MATCH($C$5,'WDI GNI'!$B$6:$B$271,0),MATCH(N$8,'WDI GNI'!$E$5:$BO$5,0)),NA())</f>
        <v>1632411800</v>
      </c>
      <c r="O210" s="5">
        <f>IFERROR(INDEX('WDI GNI'!$E$6:$BO$271,MATCH($C$5,'WDI GNI'!$B$6:$B$271,0),MATCH(O$8,'WDI GNI'!$E$5:$BO$5,0)),NA())</f>
        <v>1675915000</v>
      </c>
      <c r="P210" s="5">
        <f>IFERROR(INDEX('WDI GNI'!$E$6:$BO$271,MATCH($C$5,'WDI GNI'!$B$6:$B$271,0),MATCH(P$8,'WDI GNI'!$E$5:$BO$5,0)),NA())</f>
        <v>1709831100</v>
      </c>
      <c r="Q210" s="5">
        <f>IFERROR(INDEX('WDI GNI'!$E$6:$BO$271,MATCH($C$5,'WDI GNI'!$B$6:$B$271,0),MATCH(Q$8,'WDI GNI'!$E$5:$BO$5,0)),NA())</f>
        <v>1717273900</v>
      </c>
      <c r="R210" s="5">
        <f>IFERROR(INDEX('WDI GNI'!$E$6:$BO$271,MATCH($C$5,'WDI GNI'!$B$6:$B$271,0),MATCH(R$8,'WDI GNI'!$E$5:$BO$5,0)),NA())</f>
        <v>1759938500</v>
      </c>
      <c r="S210" s="5">
        <f>IFERROR(INDEX('WDI GNI'!$E$6:$BO$271,MATCH($C$5,'WDI GNI'!$B$6:$B$271,0),MATCH(S$8,'WDI GNI'!$E$5:$BO$5,0)),NA())</f>
        <v>1781210000</v>
      </c>
      <c r="T210" s="5">
        <f>IFERROR(INDEX('WDI GNI'!$E$6:$BO$271,MATCH($C$5,'WDI GNI'!$B$6:$B$271,0),MATCH(T$8,'WDI GNI'!$E$5:$BO$5,0)),NA())</f>
        <v>1958284800</v>
      </c>
      <c r="U210" s="5">
        <f>IFERROR(INDEX('WDI GNI'!$E$6:$BO$271,MATCH($C$5,'WDI GNI'!$B$6:$B$271,0),MATCH(U$8,'WDI GNI'!$E$5:$BO$5,0)),NA())</f>
        <v>2156951000</v>
      </c>
      <c r="V210" s="5">
        <f>IFERROR(INDEX('WDI GNI'!$E$6:$BO$271,MATCH($C$5,'WDI GNI'!$B$6:$B$271,0),MATCH(V$8,'WDI GNI'!$E$5:$BO$5,0)),NA())</f>
        <v>2177919000</v>
      </c>
      <c r="W210" s="5">
        <f>IFERROR(INDEX('WDI GNI'!$E$6:$BO$271,MATCH($C$5,'WDI GNI'!$B$6:$B$271,0),MATCH(W$8,'WDI GNI'!$E$5:$BO$5,0)),NA())</f>
        <v>2179664000</v>
      </c>
      <c r="X210" s="5">
        <f>IFERROR(INDEX('WDI GNI'!$E$6:$BO$271,MATCH($C$5,'WDI GNI'!$B$6:$B$271,0),MATCH(X$8,'WDI GNI'!$E$5:$BO$5,0)),NA())</f>
        <v>2296318800</v>
      </c>
      <c r="Y210" s="5">
        <f>IFERROR(INDEX('WDI GNI'!$E$6:$BO$271,MATCH($C$5,'WDI GNI'!$B$6:$B$271,0),MATCH(Y$8,'WDI GNI'!$E$5:$BO$5,0)),NA())</f>
        <v>2261762000</v>
      </c>
      <c r="Z210" s="5">
        <f>IFERROR(INDEX('WDI GNI'!$E$6:$BO$271,MATCH($C$5,'WDI GNI'!$B$6:$B$271,0),MATCH(Z$8,'WDI GNI'!$E$5:$BO$5,0)),NA())</f>
        <v>2131247871.9695301</v>
      </c>
      <c r="AA210" s="5">
        <f>IFERROR(INDEX('WDI GNI'!$E$6:$BO$271,MATCH($C$5,'WDI GNI'!$B$6:$B$271,0),MATCH(AA$8,'WDI GNI'!$E$5:$BO$5,0)),NA())</f>
        <v>2106434600</v>
      </c>
      <c r="AB210" s="85">
        <f>(AB206*$G$231)*1000000000</f>
        <v>2487922525.2534566</v>
      </c>
      <c r="AC210" s="85">
        <f>(AC206*$G$231)*1000000000</f>
        <v>2689829620.5529957</v>
      </c>
    </row>
    <row r="211" spans="3:29" x14ac:dyDescent="0.35">
      <c r="C211" s="28"/>
      <c r="F211" s="65" t="str">
        <f>$C$6</f>
        <v>thousands</v>
      </c>
      <c r="G211" s="4"/>
      <c r="H211" s="5">
        <f t="shared" ref="H211:AC211" si="261">IF($F211=$B$249,H210/1000,IF($F211=$B$250,H210*1000000,IF($F211=$B$251,H210/1000000000)))</f>
        <v>978549.8</v>
      </c>
      <c r="I211" s="5">
        <f t="shared" si="261"/>
        <v>1084345.8999999999</v>
      </c>
      <c r="J211" s="5">
        <f t="shared" si="261"/>
        <v>1198037.6000000001</v>
      </c>
      <c r="K211" s="5">
        <f t="shared" si="261"/>
        <v>1292015.6000000001</v>
      </c>
      <c r="L211" s="5">
        <f t="shared" si="261"/>
        <v>1404320.9</v>
      </c>
      <c r="M211" s="5">
        <f t="shared" si="261"/>
        <v>1588365.3</v>
      </c>
      <c r="N211" s="5">
        <f t="shared" si="261"/>
        <v>1632411.8</v>
      </c>
      <c r="O211" s="5">
        <f t="shared" si="261"/>
        <v>1675915</v>
      </c>
      <c r="P211" s="5">
        <f t="shared" si="261"/>
        <v>1709831.1</v>
      </c>
      <c r="Q211" s="5">
        <f t="shared" si="261"/>
        <v>1717273.9</v>
      </c>
      <c r="R211" s="5">
        <f t="shared" si="261"/>
        <v>1759938.5</v>
      </c>
      <c r="S211" s="5">
        <f t="shared" si="261"/>
        <v>1781210</v>
      </c>
      <c r="T211" s="5">
        <f t="shared" si="261"/>
        <v>1958284.8</v>
      </c>
      <c r="U211" s="5">
        <f t="shared" si="261"/>
        <v>2156951</v>
      </c>
      <c r="V211" s="5">
        <f t="shared" si="261"/>
        <v>2177919</v>
      </c>
      <c r="W211" s="5">
        <f t="shared" si="261"/>
        <v>2179664</v>
      </c>
      <c r="X211" s="5">
        <f t="shared" si="261"/>
        <v>2296318.7999999998</v>
      </c>
      <c r="Y211" s="5">
        <f t="shared" si="261"/>
        <v>2261762</v>
      </c>
      <c r="Z211" s="5">
        <f t="shared" si="261"/>
        <v>2131247.8719695299</v>
      </c>
      <c r="AA211" s="5">
        <f t="shared" si="261"/>
        <v>2106434.6</v>
      </c>
      <c r="AB211" s="5">
        <f t="shared" si="261"/>
        <v>2487922.5252534566</v>
      </c>
      <c r="AC211" s="5">
        <f t="shared" si="261"/>
        <v>2689829.6205529957</v>
      </c>
    </row>
    <row r="212" spans="3:29" x14ac:dyDescent="0.35">
      <c r="C212" s="28"/>
      <c r="F212" s="65" t="s">
        <v>184</v>
      </c>
      <c r="G212" s="4"/>
      <c r="H212" s="56">
        <f>H211/H207</f>
        <v>0.90355475530932594</v>
      </c>
      <c r="I212" s="56">
        <f t="shared" ref="I212:AC212" si="262">I211/I207</f>
        <v>0.90740242677824257</v>
      </c>
      <c r="J212" s="56">
        <f t="shared" si="262"/>
        <v>0.90349743589743592</v>
      </c>
      <c r="K212" s="56">
        <f t="shared" si="262"/>
        <v>0.90667761403508773</v>
      </c>
      <c r="L212" s="56">
        <f t="shared" si="262"/>
        <v>0.91248921377517866</v>
      </c>
      <c r="M212" s="56">
        <f t="shared" si="262"/>
        <v>0.91285362068965525</v>
      </c>
      <c r="N212" s="56">
        <f t="shared" si="262"/>
        <v>0.92803399658897101</v>
      </c>
      <c r="O212" s="56">
        <f t="shared" si="262"/>
        <v>0.97098203939745076</v>
      </c>
      <c r="P212" s="56">
        <f t="shared" si="262"/>
        <v>0.96274273648648656</v>
      </c>
      <c r="Q212" s="56">
        <f t="shared" si="262"/>
        <v>0.96530292299044407</v>
      </c>
      <c r="R212" s="56">
        <f t="shared" si="262"/>
        <v>0.96540784421283599</v>
      </c>
      <c r="S212" s="56">
        <f t="shared" si="262"/>
        <v>0.96281621621621627</v>
      </c>
      <c r="T212" s="56">
        <f t="shared" si="262"/>
        <v>0.98012252252252252</v>
      </c>
      <c r="U212" s="56">
        <f t="shared" si="262"/>
        <v>0.97776563916591119</v>
      </c>
      <c r="V212" s="56">
        <f t="shared" si="262"/>
        <v>0.9705521390374332</v>
      </c>
      <c r="W212" s="56">
        <f t="shared" si="262"/>
        <v>0.96702040816326529</v>
      </c>
      <c r="X212" s="56">
        <f t="shared" si="262"/>
        <v>0.9608028451882844</v>
      </c>
      <c r="Y212" s="56">
        <f t="shared" si="262"/>
        <v>0.96491552901023891</v>
      </c>
      <c r="Z212" s="56">
        <f t="shared" si="262"/>
        <v>0.98259468509429682</v>
      </c>
      <c r="AA212" s="56">
        <f t="shared" si="262"/>
        <v>0.97070718894009222</v>
      </c>
      <c r="AB212" s="56">
        <f t="shared" si="262"/>
        <v>0.97070718894009234</v>
      </c>
      <c r="AC212" s="56">
        <f t="shared" si="262"/>
        <v>0.97070718894009222</v>
      </c>
    </row>
    <row r="213" spans="3:29" x14ac:dyDescent="0.35">
      <c r="C213" s="28"/>
      <c r="F213" s="65" t="s">
        <v>1368</v>
      </c>
      <c r="G213" s="4"/>
      <c r="H213" s="86">
        <f t="shared" ref="H213:O213" si="263">(H210/1000000000)/H209</f>
        <v>0.3090157263157895</v>
      </c>
      <c r="I213" s="86">
        <f t="shared" si="263"/>
        <v>0.37929421439330535</v>
      </c>
      <c r="J213" s="86">
        <f t="shared" si="263"/>
        <v>0.4390997538461538</v>
      </c>
      <c r="K213" s="86">
        <f t="shared" si="263"/>
        <v>0.46784564884210528</v>
      </c>
      <c r="L213" s="86">
        <f t="shared" si="263"/>
        <v>0.51829387342430155</v>
      </c>
      <c r="M213" s="86">
        <f t="shared" si="263"/>
        <v>0.62439187655172412</v>
      </c>
      <c r="N213" s="86">
        <f t="shared" si="263"/>
        <v>0.57352500989198407</v>
      </c>
      <c r="O213" s="86">
        <f t="shared" si="263"/>
        <v>0.66026778679026654</v>
      </c>
      <c r="P213" s="86">
        <f>(P210/1000000000)/P209</f>
        <v>0.71628059594594584</v>
      </c>
      <c r="Q213" s="86">
        <f t="shared" ref="Q213:AC213" si="264">(Q210/1000000000)/Q209</f>
        <v>0.74617915947161317</v>
      </c>
      <c r="R213" s="86">
        <f t="shared" si="264"/>
        <v>0.7703954596818432</v>
      </c>
      <c r="S213" s="86">
        <f t="shared" si="264"/>
        <v>0.76736452432432434</v>
      </c>
      <c r="T213" s="86">
        <f t="shared" si="264"/>
        <v>0.80762095855855853</v>
      </c>
      <c r="U213" s="86">
        <f t="shared" si="264"/>
        <v>0.82523419945602905</v>
      </c>
      <c r="V213" s="86">
        <f t="shared" si="264"/>
        <v>0.85893864304812828</v>
      </c>
      <c r="W213" s="86">
        <f t="shared" si="264"/>
        <v>0.84904391836734683</v>
      </c>
      <c r="X213" s="86">
        <f t="shared" si="264"/>
        <v>0.87721299765690375</v>
      </c>
      <c r="Y213" s="86">
        <f t="shared" si="264"/>
        <v>0.83851159470989767</v>
      </c>
      <c r="Z213" s="86">
        <f t="shared" si="264"/>
        <v>0.82930991421958655</v>
      </c>
      <c r="AA213" s="86">
        <f t="shared" si="264"/>
        <v>0.80859908838709682</v>
      </c>
      <c r="AB213" s="86">
        <f t="shared" si="264"/>
        <v>0.91149405041474652</v>
      </c>
      <c r="AC213" s="86">
        <f t="shared" si="264"/>
        <v>0.96682436018433193</v>
      </c>
    </row>
    <row r="214" spans="3:29" x14ac:dyDescent="0.35">
      <c r="C214" s="28"/>
      <c r="F214" s="65" t="s">
        <v>1372</v>
      </c>
      <c r="G214" s="4"/>
      <c r="H214" s="96">
        <f>H210/(H221*1000000)</f>
        <v>5528.5299435028246</v>
      </c>
      <c r="I214" s="96">
        <f t="shared" ref="I214:AC214" si="265">I210/(I221*1000000)</f>
        <v>6057.7983240223466</v>
      </c>
      <c r="J214" s="96">
        <f t="shared" si="265"/>
        <v>6655.7644444444441</v>
      </c>
      <c r="K214" s="96">
        <f t="shared" si="265"/>
        <v>7138.2077348066296</v>
      </c>
      <c r="L214" s="96">
        <f t="shared" si="265"/>
        <v>7716.0489010989013</v>
      </c>
      <c r="M214" s="96">
        <f t="shared" si="265"/>
        <v>8679.5918032786885</v>
      </c>
      <c r="N214" s="96">
        <f t="shared" si="265"/>
        <v>8823.8475675675672</v>
      </c>
      <c r="O214" s="96">
        <f t="shared" si="265"/>
        <v>9010.2956989247305</v>
      </c>
      <c r="P214" s="96">
        <f t="shared" si="265"/>
        <v>9143.4818181818173</v>
      </c>
      <c r="Q214" s="96">
        <f t="shared" si="265"/>
        <v>9086.1052910052913</v>
      </c>
      <c r="R214" s="96">
        <f t="shared" si="265"/>
        <v>9214.3376963350784</v>
      </c>
      <c r="S214" s="96">
        <f t="shared" si="265"/>
        <v>9277.1354166666661</v>
      </c>
      <c r="T214" s="96">
        <f t="shared" si="265"/>
        <v>10094.251546391753</v>
      </c>
      <c r="U214" s="96">
        <f t="shared" si="265"/>
        <v>11061.287179487179</v>
      </c>
      <c r="V214" s="96">
        <f t="shared" si="265"/>
        <v>11168.815384615385</v>
      </c>
      <c r="W214" s="96">
        <f t="shared" si="265"/>
        <v>11120.734693877552</v>
      </c>
      <c r="X214" s="96">
        <f t="shared" si="265"/>
        <v>11656.440609137057</v>
      </c>
      <c r="Y214" s="96">
        <f t="shared" si="265"/>
        <v>11423.040404040405</v>
      </c>
      <c r="Z214" s="96">
        <f t="shared" si="265"/>
        <v>10656.23935984765</v>
      </c>
      <c r="AA214" s="96">
        <f t="shared" si="265"/>
        <v>10479.774129353234</v>
      </c>
      <c r="AB214" s="97">
        <f t="shared" si="265"/>
        <v>12316.448144819093</v>
      </c>
      <c r="AC214" s="97">
        <f t="shared" si="265"/>
        <v>13185.439316436254</v>
      </c>
    </row>
    <row r="215" spans="3:29" x14ac:dyDescent="0.35">
      <c r="C215" s="28"/>
      <c r="F215" s="65" t="s">
        <v>1374</v>
      </c>
      <c r="G215" s="4"/>
      <c r="H215" s="5"/>
      <c r="I215" s="5"/>
      <c r="J215" s="5"/>
      <c r="K215" s="5"/>
      <c r="L215" s="5"/>
      <c r="M215" s="5"/>
      <c r="N215" s="5"/>
      <c r="O215" s="5"/>
      <c r="P215" s="5">
        <f>P214/P209</f>
        <v>3830.3775184275178</v>
      </c>
      <c r="Q215" s="5">
        <f>Q214/Q209</f>
        <v>3948.0378808021865</v>
      </c>
      <c r="R215" s="5">
        <f t="shared" ref="R215:AC215" si="266">R214/R209</f>
        <v>4033.4840821038906</v>
      </c>
      <c r="S215" s="5">
        <f t="shared" si="266"/>
        <v>3996.6902308558556</v>
      </c>
      <c r="T215" s="5">
        <f t="shared" si="266"/>
        <v>4162.9946317451477</v>
      </c>
      <c r="U215" s="5">
        <f t="shared" si="266"/>
        <v>4231.9702536206614</v>
      </c>
      <c r="V215" s="5">
        <f t="shared" si="266"/>
        <v>4404.8135540929652</v>
      </c>
      <c r="W215" s="5">
        <f t="shared" si="266"/>
        <v>4331.8567263640152</v>
      </c>
      <c r="X215" s="5">
        <f t="shared" si="266"/>
        <v>4452.8578561264158</v>
      </c>
      <c r="Y215" s="5">
        <f t="shared" si="266"/>
        <v>4234.9070439893821</v>
      </c>
      <c r="Z215" s="5">
        <f t="shared" si="266"/>
        <v>4146.549571097933</v>
      </c>
      <c r="AA215" s="94">
        <f t="shared" si="266"/>
        <v>4022.8810367517253</v>
      </c>
      <c r="AB215" s="94">
        <f t="shared" si="266"/>
        <v>4512.3467842314185</v>
      </c>
      <c r="AC215" s="94">
        <f t="shared" si="266"/>
        <v>4739.3350989428036</v>
      </c>
    </row>
    <row r="216" spans="3:29" x14ac:dyDescent="0.35">
      <c r="C216" s="28"/>
      <c r="F216" s="4" t="s">
        <v>185</v>
      </c>
      <c r="G216" s="4" t="s">
        <v>186</v>
      </c>
      <c r="H216" s="4" cm="1">
        <f t="array" ref="H216">IFERROR(INDEX('WEO Oct 2023'!$J$2:$BG$529,MATCH($C$5&amp;$G216,'WEO Oct 2023'!$B$2:$B$529&amp;'WEO Oct 2023'!$C$2:$C$529,0),MATCH(H$8,'WEO Oct 2023'!$J$1:$BF$1,0)),NA())</f>
        <v>0.309</v>
      </c>
      <c r="I216" s="4" cm="1">
        <f t="array" ref="I216">IFERROR(INDEX('WEO Oct 2023'!$J$2:$BG$529,MATCH($C$5&amp;$G216,'WEO Oct 2023'!$B$2:$B$529&amp;'WEO Oct 2023'!$C$2:$C$529,0),MATCH(I$8,'WEO Oct 2023'!$J$1:$BF$1,0)),NA())</f>
        <v>0.32700000000000001</v>
      </c>
      <c r="J216" s="4" cm="1">
        <f t="array" ref="J216">IFERROR(INDEX('WEO Oct 2023'!$J$2:$BG$529,MATCH($C$5&amp;$G216,'WEO Oct 2023'!$B$2:$B$529&amp;'WEO Oct 2023'!$C$2:$C$529,0),MATCH(J$8,'WEO Oct 2023'!$J$1:$BF$1,0)),NA())</f>
        <v>0.40500000000000003</v>
      </c>
      <c r="K216" s="4" cm="1">
        <f t="array" ref="K216">IFERROR(INDEX('WEO Oct 2023'!$J$2:$BG$529,MATCH($C$5&amp;$G216,'WEO Oct 2023'!$B$2:$B$529&amp;'WEO Oct 2023'!$C$2:$C$529,0),MATCH(K$8,'WEO Oct 2023'!$J$1:$BF$1,0)),NA())</f>
        <v>0.39500000000000002</v>
      </c>
      <c r="L216" s="4" cm="1">
        <f t="array" ref="L216">IFERROR(INDEX('WEO Oct 2023'!$J$2:$BG$529,MATCH($C$5&amp;$G216,'WEO Oct 2023'!$B$2:$B$529&amp;'WEO Oct 2023'!$C$2:$C$529,0),MATCH(L$8,'WEO Oct 2023'!$J$1:$BF$1,0)),NA())</f>
        <v>0.47799999999999998</v>
      </c>
      <c r="M216" s="4" cm="1">
        <f t="array" ref="M216">IFERROR(INDEX('WEO Oct 2023'!$J$2:$BG$573,MATCH($C$5&amp;$G216,'WEO Oct 2023'!$B$2:$B$573&amp;'WEO Oct 2023'!$C$2:$C$573,0),MATCH(M$8,'WEO Oct 2023'!$J$1:$BF$1,0)),NA())</f>
        <v>0.48199999999999998</v>
      </c>
      <c r="N216" s="4" cm="1">
        <f t="array" ref="N216">IFERROR(INDEX('WEO Oct 2023'!$J$2:$BG$573,MATCH($C$5&amp;$G216,'WEO Oct 2023'!$B$2:$B$573&amp;'WEO Oct 2023'!$C$2:$C$573,0),MATCH(N$8,'WEO Oct 2023'!$J$1:$BF$1,0)),NA())</f>
        <v>0.55300000000000005</v>
      </c>
      <c r="O216" s="4" cm="1">
        <f t="array" ref="O216">IFERROR(INDEX('WEO Oct 2023'!$J$2:$BG$573,MATCH($C$5&amp;$G216,'WEO Oct 2023'!$B$2:$B$573&amp;'WEO Oct 2023'!$C$2:$C$573,0),MATCH(O$8,'WEO Oct 2023'!$J$1:$BF$1,0)),NA())</f>
        <v>0.50700000000000001</v>
      </c>
      <c r="P216" s="4" cm="1">
        <f t="array" ref="P216">IFERROR(INDEX('WEO Oct 2023'!$J$2:$BG$573,MATCH($C$5&amp;$G216,'WEO Oct 2023'!$B$2:$B$573&amp;'WEO Oct 2023'!$C$2:$C$573,0),MATCH(P$8,'WEO Oct 2023'!$J$1:$BF$1,0)),NA())</f>
        <v>0.59799999999999998</v>
      </c>
      <c r="Q216" s="4" cm="1">
        <f t="array" ref="Q216">IFERROR(INDEX('WEO Oct 2023'!$J$2:$BG$573,MATCH($C$5&amp;$G216,'WEO Oct 2023'!$B$2:$B$573&amp;'WEO Oct 2023'!$C$2:$C$573,0),MATCH(Q$8,'WEO Oct 2023'!$J$1:$BF$1,0)),NA())</f>
        <v>0.59799999999999998</v>
      </c>
      <c r="R216" s="4" cm="1">
        <f t="array" ref="R216">IFERROR(INDEX('WEO Oct 2023'!$J$2:$BG$573,MATCH($C$5&amp;$G216,'WEO Oct 2023'!$B$2:$B$573&amp;'WEO Oct 2023'!$C$2:$C$573,0),MATCH(R$8,'WEO Oct 2023'!$J$1:$BF$1,0)),NA())</f>
        <v>0.56000000000000005</v>
      </c>
      <c r="S216" s="4" cm="1">
        <f t="array" ref="S216">IFERROR(INDEX('WEO Oct 2023'!$J$2:$BG$573,MATCH($C$5&amp;$G216,'WEO Oct 2023'!$B$2:$B$573&amp;'WEO Oct 2023'!$C$2:$C$573,0),MATCH(S$8,'WEO Oct 2023'!$J$1:$BF$1,0)),NA())</f>
        <v>0.65400000000000003</v>
      </c>
      <c r="T216" s="4" cm="1">
        <f t="array" ref="T216">IFERROR(INDEX('WEO Oct 2023'!$J$2:$BG$573,MATCH($C$5&amp;$G216,'WEO Oct 2023'!$B$2:$B$573&amp;'WEO Oct 2023'!$C$2:$C$573,0),MATCH(T$8,'WEO Oct 2023'!$J$1:$BF$1,0)),NA())</f>
        <v>0.61</v>
      </c>
      <c r="U216" s="4" cm="1">
        <f t="array" ref="U216">IFERROR(INDEX('WEO Oct 2023'!$J$2:$BG$573,MATCH($C$5&amp;$G216,'WEO Oct 2023'!$B$2:$B$573&amp;'WEO Oct 2023'!$C$2:$C$573,0),MATCH(U$8,'WEO Oct 2023'!$J$1:$BF$1,0)),NA())</f>
        <v>0.60299999999999998</v>
      </c>
      <c r="V216" s="4" cm="1">
        <f t="array" ref="V216">IFERROR(INDEX('WEO Oct 2023'!$J$2:$BG$573,MATCH($C$5&amp;$G216,'WEO Oct 2023'!$B$2:$B$573&amp;'WEO Oct 2023'!$C$2:$C$573,0),MATCH(V$8,'WEO Oct 2023'!$J$1:$BF$1,0)),NA())</f>
        <v>0.69299999999999995</v>
      </c>
      <c r="W216" s="4" cm="1">
        <f t="array" ref="W216">IFERROR(INDEX('WEO Oct 2023'!$J$2:$BG$573,MATCH($C$5&amp;$G216,'WEO Oct 2023'!$B$2:$B$573&amp;'WEO Oct 2023'!$C$2:$C$573,0),MATCH(W$8,'WEO Oct 2023'!$J$1:$BF$1,0)),NA())</f>
        <v>0.67600000000000005</v>
      </c>
      <c r="X216" s="4" cm="1">
        <f t="array" ref="X216">IFERROR(INDEX('WEO Oct 2023'!$J$2:$BG$573,MATCH($C$5&amp;$G216,'WEO Oct 2023'!$B$2:$B$573&amp;'WEO Oct 2023'!$C$2:$C$573,0),MATCH(X$8,'WEO Oct 2023'!$J$1:$BF$1,0)),NA())</f>
        <v>0.75900000000000001</v>
      </c>
      <c r="Y216" s="4" cm="1">
        <f t="array" ref="Y216">IFERROR(INDEX('WEO Oct 2023'!$J$2:$BG$573,MATCH($C$5&amp;$G216,'WEO Oct 2023'!$B$2:$B$573&amp;'WEO Oct 2023'!$C$2:$C$573,0),MATCH(Y$8,'WEO Oct 2023'!$J$1:$BF$1,0)),NA())</f>
        <v>0.71499999999999997</v>
      </c>
      <c r="Z216" s="4" cm="1">
        <f t="array" ref="Z216">IFERROR(INDEX('WEO Oct 2023'!$J$2:$BG$529,MATCH($C$5&amp;$G216,'WEO Oct 2023'!$B$2:$B$529&amp;'WEO Oct 2023'!$C$2:$C$529,0),MATCH(Z$8,'WEO Oct 2023'!$J$1:$BF$1,0)),NA())</f>
        <v>0.753</v>
      </c>
      <c r="AA216" s="4" cm="1">
        <f t="array" ref="AA216">IFERROR(INDEX('WEO Oct 2023'!$J$2:$BG$529,MATCH($C$5&amp;$G216,'WEO Oct 2023'!$B$2:$B$529&amp;'WEO Oct 2023'!$C$2:$C$529,0),MATCH(AA$8,'WEO Oct 2023'!$J$1:$BF$1,0)),NA())</f>
        <v>0.71899999999999997</v>
      </c>
      <c r="AB216" s="4" cm="1">
        <f t="array" ref="AB216">IFERROR(INDEX('WEO Oct 2023'!$J$2:$BG$529,MATCH($C$5&amp;$G216,'WEO Oct 2023'!$B$2:$B$529&amp;'WEO Oct 2023'!$C$2:$C$529,0),MATCH(AB$8,'WEO Oct 2023'!$J$1:$BF$1,0)),NA())</f>
        <v>0.83499999999999996</v>
      </c>
      <c r="AC216" s="4" cm="1">
        <f t="array" ref="AC216">IFERROR(INDEX('WEO Oct 2023'!$J$2:$BG$529,MATCH($C$5&amp;$G216,'WEO Oct 2023'!$B$2:$B$529&amp;'WEO Oct 2023'!$C$2:$C$529,0),MATCH(AC$8,'WEO Oct 2023'!$J$1:$BF$1,0)),NA())</f>
        <v>0.96699999999999997</v>
      </c>
    </row>
    <row r="217" spans="3:29" x14ac:dyDescent="0.35">
      <c r="C217" s="28"/>
      <c r="F217" s="65" t="str">
        <f>$C$6</f>
        <v>thousands</v>
      </c>
      <c r="G217" s="4"/>
      <c r="H217" s="5">
        <f>IF($F217=$B$249,H216*1000000,IF($F217=$B$250,H216*1000,IF($F217=$B$251,H216)))</f>
        <v>309000</v>
      </c>
      <c r="I217" s="5">
        <f t="shared" ref="I217:AC217" si="267">I216*1000000</f>
        <v>327000</v>
      </c>
      <c r="J217" s="5">
        <f t="shared" si="267"/>
        <v>405000</v>
      </c>
      <c r="K217" s="5">
        <f t="shared" si="267"/>
        <v>395000</v>
      </c>
      <c r="L217" s="5">
        <f t="shared" si="267"/>
        <v>478000</v>
      </c>
      <c r="M217" s="5">
        <f t="shared" si="267"/>
        <v>482000</v>
      </c>
      <c r="N217" s="5">
        <f t="shared" si="267"/>
        <v>553000</v>
      </c>
      <c r="O217" s="5">
        <f t="shared" si="267"/>
        <v>507000</v>
      </c>
      <c r="P217" s="5">
        <f t="shared" si="267"/>
        <v>598000</v>
      </c>
      <c r="Q217" s="5">
        <f t="shared" si="267"/>
        <v>598000</v>
      </c>
      <c r="R217" s="5">
        <f t="shared" si="267"/>
        <v>560000</v>
      </c>
      <c r="S217" s="5">
        <f t="shared" si="267"/>
        <v>654000</v>
      </c>
      <c r="T217" s="5">
        <f t="shared" si="267"/>
        <v>610000</v>
      </c>
      <c r="U217" s="5">
        <f t="shared" si="267"/>
        <v>603000</v>
      </c>
      <c r="V217" s="5">
        <f t="shared" si="267"/>
        <v>693000</v>
      </c>
      <c r="W217" s="5">
        <f t="shared" si="267"/>
        <v>676000</v>
      </c>
      <c r="X217" s="5">
        <f t="shared" si="267"/>
        <v>759000</v>
      </c>
      <c r="Y217" s="5">
        <f t="shared" si="267"/>
        <v>715000</v>
      </c>
      <c r="Z217" s="5">
        <f t="shared" si="267"/>
        <v>753000</v>
      </c>
      <c r="AA217" s="5">
        <f t="shared" si="267"/>
        <v>719000</v>
      </c>
      <c r="AB217" s="5">
        <f t="shared" si="267"/>
        <v>835000</v>
      </c>
      <c r="AC217" s="5">
        <f t="shared" si="267"/>
        <v>967000</v>
      </c>
    </row>
    <row r="218" spans="3:29" x14ac:dyDescent="0.35">
      <c r="C218" s="28"/>
      <c r="F218" s="4" t="s">
        <v>187</v>
      </c>
      <c r="G218" s="4" t="s">
        <v>188</v>
      </c>
      <c r="H218" s="4" cm="1">
        <f t="array" ref="H218">IFERROR(INDEX('WEO Oct 2023'!$J$2:$BG$529,MATCH($C$5&amp;$G218,'WEO Oct 2023'!$B$2:$B$529&amp;'WEO Oct 2023'!$C$2:$C$529,0),MATCH(H$8,'WEO Oct 2023'!$J$1:$BF$1,0)),NA())</f>
        <v>28.541</v>
      </c>
      <c r="I218" s="4" cm="1">
        <f t="array" ref="I218">IFERROR(INDEX('WEO Oct 2023'!$J$2:$BG$529,MATCH($C$5&amp;$G218,'WEO Oct 2023'!$B$2:$B$529&amp;'WEO Oct 2023'!$C$2:$C$529,0),MATCH(I$8,'WEO Oct 2023'!$J$1:$BF$1,0)),NA())</f>
        <v>27.321000000000002</v>
      </c>
      <c r="J218" s="4" cm="1">
        <f t="array" ref="J218">IFERROR(INDEX('WEO Oct 2023'!$J$2:$BG$529,MATCH($C$5&amp;$G218,'WEO Oct 2023'!$B$2:$B$529&amp;'WEO Oct 2023'!$C$2:$C$529,0),MATCH(J$8,'WEO Oct 2023'!$J$1:$BF$1,0)),NA())</f>
        <v>30.58</v>
      </c>
      <c r="K218" s="4" cm="1">
        <f t="array" ref="K218">IFERROR(INDEX('WEO Oct 2023'!$J$2:$BG$529,MATCH($C$5&amp;$G218,'WEO Oct 2023'!$B$2:$B$529&amp;'WEO Oct 2023'!$C$2:$C$529,0),MATCH(K$8,'WEO Oct 2023'!$J$1:$BF$1,0)),NA())</f>
        <v>27.684000000000001</v>
      </c>
      <c r="L218" s="4" cm="1">
        <f t="array" ref="L218">IFERROR(INDEX('WEO Oct 2023'!$J$2:$BG$529,MATCH($C$5&amp;$G218,'WEO Oct 2023'!$B$2:$B$529&amp;'WEO Oct 2023'!$C$2:$C$529,0),MATCH(L$8,'WEO Oct 2023'!$J$1:$BF$1,0)),NA())</f>
        <v>31.073</v>
      </c>
      <c r="M218" s="4" cm="1">
        <f t="array" ref="M218">IFERROR(INDEX('WEO Oct 2023'!$J$2:$BG$573,MATCH($C$5&amp;$G218,'WEO Oct 2023'!$B$2:$B$573&amp;'WEO Oct 2023'!$C$2:$C$573,0),MATCH(M$8,'WEO Oct 2023'!$J$1:$BF$1,0)),NA())</f>
        <v>27.687999999999999</v>
      </c>
      <c r="N218" s="4" cm="1">
        <f t="array" ref="N218">IFERROR(INDEX('WEO Oct 2023'!$J$2:$BG$573,MATCH($C$5&amp;$G218,'WEO Oct 2023'!$B$2:$B$573&amp;'WEO Oct 2023'!$C$2:$C$573,0),MATCH(N$8,'WEO Oct 2023'!$J$1:$BF$1,0)),NA())</f>
        <v>31.46</v>
      </c>
      <c r="O218" s="4" cm="1">
        <f t="array" ref="O218">IFERROR(INDEX('WEO Oct 2023'!$J$2:$BG$573,MATCH($C$5&amp;$G218,'WEO Oct 2023'!$B$2:$B$573&amp;'WEO Oct 2023'!$C$2:$C$573,0),MATCH(O$8,'WEO Oct 2023'!$J$1:$BF$1,0)),NA())</f>
        <v>29.39</v>
      </c>
      <c r="P218" s="4" cm="1">
        <f t="array" ref="P218">IFERROR(INDEX('WEO Oct 2023'!$J$2:$BG$573,MATCH($C$5&amp;$G218,'WEO Oct 2023'!$B$2:$B$573&amp;'WEO Oct 2023'!$C$2:$C$573,0),MATCH(P$8,'WEO Oct 2023'!$J$1:$BF$1,0)),NA())</f>
        <v>33.652999999999999</v>
      </c>
      <c r="Q218" s="4" cm="1">
        <f t="array" ref="Q218">IFERROR(INDEX('WEO Oct 2023'!$J$2:$BG$573,MATCH($C$5&amp;$G218,'WEO Oct 2023'!$B$2:$B$573&amp;'WEO Oct 2023'!$C$2:$C$573,0),MATCH(Q$8,'WEO Oct 2023'!$J$1:$BF$1,0)),NA())</f>
        <v>33.609000000000002</v>
      </c>
      <c r="R218" s="4" cm="1">
        <f t="array" ref="R218">IFERROR(INDEX('WEO Oct 2023'!$J$2:$BG$573,MATCH($C$5&amp;$G218,'WEO Oct 2023'!$B$2:$B$573&amp;'WEO Oct 2023'!$C$2:$C$573,0),MATCH(R$8,'WEO Oct 2023'!$J$1:$BF$1,0)),NA())</f>
        <v>30.738</v>
      </c>
      <c r="S218" s="4" cm="1">
        <f t="array" ref="S218">IFERROR(INDEX('WEO Oct 2023'!$J$2:$BG$573,MATCH($C$5&amp;$G218,'WEO Oct 2023'!$B$2:$B$573&amp;'WEO Oct 2023'!$C$2:$C$573,0),MATCH(S$8,'WEO Oct 2023'!$J$1:$BF$1,0)),NA())</f>
        <v>35.348999999999997</v>
      </c>
      <c r="T218" s="4" cm="1">
        <f t="array" ref="T218">IFERROR(INDEX('WEO Oct 2023'!$J$2:$BG$573,MATCH($C$5&amp;$G218,'WEO Oct 2023'!$B$2:$B$573&amp;'WEO Oct 2023'!$C$2:$C$573,0),MATCH(T$8,'WEO Oct 2023'!$J$1:$BF$1,0)),NA())</f>
        <v>30.533999999999999</v>
      </c>
      <c r="U218" s="4" cm="1">
        <f t="array" ref="U218">IFERROR(INDEX('WEO Oct 2023'!$J$2:$BG$573,MATCH($C$5&amp;$G218,'WEO Oct 2023'!$B$2:$B$573&amp;'WEO Oct 2023'!$C$2:$C$573,0),MATCH(U$8,'WEO Oct 2023'!$J$1:$BF$1,0)),NA())</f>
        <v>27.347999999999999</v>
      </c>
      <c r="V218" s="4" cm="1">
        <f t="array" ref="V218">IFERROR(INDEX('WEO Oct 2023'!$J$2:$BG$573,MATCH($C$5&amp;$G218,'WEO Oct 2023'!$B$2:$B$573&amp;'WEO Oct 2023'!$C$2:$C$573,0),MATCH(V$8,'WEO Oct 2023'!$J$1:$BF$1,0)),NA())</f>
        <v>30.872</v>
      </c>
      <c r="W218" s="4" cm="1">
        <f t="array" ref="W218">IFERROR(INDEX('WEO Oct 2023'!$J$2:$BG$573,MATCH($C$5&amp;$G218,'WEO Oct 2023'!$B$2:$B$573&amp;'WEO Oct 2023'!$C$2:$C$573,0),MATCH(W$8,'WEO Oct 2023'!$J$1:$BF$1,0)),NA())</f>
        <v>29.974</v>
      </c>
      <c r="X218" s="4" cm="1">
        <f t="array" ref="X218">IFERROR(INDEX('WEO Oct 2023'!$J$2:$BG$573,MATCH($C$5&amp;$G218,'WEO Oct 2023'!$B$2:$B$573&amp;'WEO Oct 2023'!$C$2:$C$573,0),MATCH(X$8,'WEO Oct 2023'!$J$1:$BF$1,0)),NA())</f>
        <v>31.75</v>
      </c>
      <c r="Y218" s="4" cm="1">
        <f t="array" ref="Y218">IFERROR(INDEX('WEO Oct 2023'!$J$2:$BG$573,MATCH($C$5&amp;$G218,'WEO Oct 2023'!$B$2:$B$573&amp;'WEO Oct 2023'!$C$2:$C$573,0),MATCH(Y$8,'WEO Oct 2023'!$J$1:$BF$1,0)),NA())</f>
        <v>30.503</v>
      </c>
      <c r="Z218" s="4" cm="1">
        <f t="array" ref="Z218">IFERROR(INDEX('WEO Oct 2023'!$J$2:$BG$529,MATCH($C$5&amp;$G218,'WEO Oct 2023'!$B$2:$B$529&amp;'WEO Oct 2023'!$C$2:$C$529,0),MATCH(Z$8,'WEO Oct 2023'!$J$1:$BF$1,0)),NA())</f>
        <v>34.728999999999999</v>
      </c>
      <c r="AA218" s="4" cm="1">
        <f t="array" ref="AA218">IFERROR(INDEX('WEO Oct 2023'!$J$2:$BG$529,MATCH($C$5&amp;$G218,'WEO Oct 2023'!$B$2:$B$529&amp;'WEO Oct 2023'!$C$2:$C$529,0),MATCH(AA$8,'WEO Oct 2023'!$J$1:$BF$1,0)),NA())</f>
        <v>33.119999999999997</v>
      </c>
      <c r="AB218" s="4" cm="1">
        <f t="array" ref="AB218">IFERROR(INDEX('WEO Oct 2023'!$J$2:$BG$529,MATCH($C$5&amp;$G218,'WEO Oct 2023'!$B$2:$B$529&amp;'WEO Oct 2023'!$C$2:$C$529,0),MATCH(AB$8,'WEO Oct 2023'!$J$1:$BF$1,0)),NA())</f>
        <v>32.561999999999998</v>
      </c>
      <c r="AC218" s="4" cm="1">
        <f t="array" ref="AC218">IFERROR(INDEX('WEO Oct 2023'!$J$2:$BG$529,MATCH($C$5&amp;$G218,'WEO Oct 2023'!$B$2:$B$529&amp;'WEO Oct 2023'!$C$2:$C$529,0),MATCH(AC$8,'WEO Oct 2023'!$J$1:$BF$1,0)),NA())</f>
        <v>34.905000000000001</v>
      </c>
    </row>
    <row r="219" spans="3:29" x14ac:dyDescent="0.35">
      <c r="C219" s="28"/>
      <c r="F219" s="4" t="s">
        <v>189</v>
      </c>
      <c r="G219" s="4" t="s">
        <v>190</v>
      </c>
      <c r="H219" s="4" cm="1">
        <f t="array" ref="H219">IFERROR(INDEX('WEO Oct 2023'!$J$2:$BG$529,MATCH($C$5&amp;$G219,'WEO Oct 2023'!$B$2:$B$529&amp;'WEO Oct 2023'!$C$2:$C$529,0),MATCH(H$8,'WEO Oct 2023'!$J$1:$BF$1,0)),NA())</f>
        <v>59.768999999999998</v>
      </c>
      <c r="I219" s="4" cm="1">
        <f t="array" ref="I219">IFERROR(INDEX('WEO Oct 2023'!$J$2:$BG$529,MATCH($C$5&amp;$G219,'WEO Oct 2023'!$B$2:$B$529&amp;'WEO Oct 2023'!$C$2:$C$529,0),MATCH(I$8,'WEO Oct 2023'!$J$1:$BF$1,0)),NA())</f>
        <v>64.459000000000003</v>
      </c>
      <c r="J219" s="4" cm="1">
        <f t="array" ref="J219">IFERROR(INDEX('WEO Oct 2023'!$J$2:$BG$529,MATCH($C$5&amp;$G219,'WEO Oct 2023'!$B$2:$B$529&amp;'WEO Oct 2023'!$C$2:$C$529,0),MATCH(J$8,'WEO Oct 2023'!$J$1:$BF$1,0)),NA())</f>
        <v>69.5</v>
      </c>
      <c r="K219" s="4" cm="1">
        <f t="array" ref="K219">IFERROR(INDEX('WEO Oct 2023'!$J$2:$BG$529,MATCH($C$5&amp;$G219,'WEO Oct 2023'!$B$2:$B$529&amp;'WEO Oct 2023'!$C$2:$C$529,0),MATCH(K$8,'WEO Oct 2023'!$J$1:$BF$1,0)),NA())</f>
        <v>71.745999999999995</v>
      </c>
      <c r="L219" s="4" cm="1">
        <f t="array" ref="L219">IFERROR(INDEX('WEO Oct 2023'!$J$2:$BG$529,MATCH($C$5&amp;$G219,'WEO Oct 2023'!$B$2:$B$529&amp;'WEO Oct 2023'!$C$2:$C$529,0),MATCH(L$8,'WEO Oct 2023'!$J$1:$BF$1,0)),NA())</f>
        <v>74.962000000000003</v>
      </c>
      <c r="M219" s="4" cm="1">
        <f t="array" ref="M219">IFERROR(INDEX('WEO Oct 2023'!$J$2:$BG$573,MATCH($C$5&amp;$G219,'WEO Oct 2023'!$B$2:$B$573&amp;'WEO Oct 2023'!$C$2:$C$573,0),MATCH(M$8,'WEO Oct 2023'!$J$1:$BF$1,0)),NA())</f>
        <v>79.659000000000006</v>
      </c>
      <c r="N219" s="4" cm="1">
        <f t="array" ref="N219">IFERROR(INDEX('WEO Oct 2023'!$J$2:$BG$573,MATCH($C$5&amp;$G219,'WEO Oct 2023'!$B$2:$B$573&amp;'WEO Oct 2023'!$C$2:$C$573,0),MATCH(N$8,'WEO Oct 2023'!$J$1:$BF$1,0)),NA())</f>
        <v>91.322999999999993</v>
      </c>
      <c r="O219" s="4" cm="1">
        <f t="array" ref="O219">IFERROR(INDEX('WEO Oct 2023'!$J$2:$BG$573,MATCH($C$5&amp;$G219,'WEO Oct 2023'!$B$2:$B$573&amp;'WEO Oct 2023'!$C$2:$C$573,0),MATCH(O$8,'WEO Oct 2023'!$J$1:$BF$1,0)),NA())</f>
        <v>91.14</v>
      </c>
      <c r="P219" s="4" cm="1">
        <f t="array" ref="P219">IFERROR(INDEX('WEO Oct 2023'!$J$2:$BG$573,MATCH($C$5&amp;$G219,'WEO Oct 2023'!$B$2:$B$573&amp;'WEO Oct 2023'!$C$2:$C$573,0),MATCH(P$8,'WEO Oct 2023'!$J$1:$BF$1,0)),NA())</f>
        <v>93.76</v>
      </c>
      <c r="Q219" s="4" cm="1">
        <f t="array" ref="Q219">IFERROR(INDEX('WEO Oct 2023'!$J$2:$BG$573,MATCH($C$5&amp;$G219,'WEO Oct 2023'!$B$2:$B$573&amp;'WEO Oct 2023'!$C$2:$C$573,0),MATCH(Q$8,'WEO Oct 2023'!$J$1:$BF$1,0)),NA())</f>
        <v>99.564999999999998</v>
      </c>
      <c r="R219" s="4" cm="1">
        <f t="array" ref="R219">IFERROR(INDEX('WEO Oct 2023'!$J$2:$BG$573,MATCH($C$5&amp;$G219,'WEO Oct 2023'!$B$2:$B$573&amp;'WEO Oct 2023'!$C$2:$C$573,0),MATCH(R$8,'WEO Oct 2023'!$J$1:$BF$1,0)),NA())</f>
        <v>99.358000000000004</v>
      </c>
      <c r="S219" s="4" cm="1">
        <f t="array" ref="S219">IFERROR(INDEX('WEO Oct 2023'!$J$2:$BG$573,MATCH($C$5&amp;$G219,'WEO Oct 2023'!$B$2:$B$573&amp;'WEO Oct 2023'!$C$2:$C$573,0),MATCH(S$8,'WEO Oct 2023'!$J$1:$BF$1,0)),NA())</f>
        <v>98.129000000000005</v>
      </c>
      <c r="T219" s="4" cm="1">
        <f t="array" ref="T219">IFERROR(INDEX('WEO Oct 2023'!$J$2:$BG$573,MATCH($C$5&amp;$G219,'WEO Oct 2023'!$B$2:$B$573&amp;'WEO Oct 2023'!$C$2:$C$573,0),MATCH(T$8,'WEO Oct 2023'!$J$1:$BF$1,0)),NA())</f>
        <v>100.015</v>
      </c>
      <c r="U219" s="4" cm="1">
        <f t="array" ref="U219">IFERROR(INDEX('WEO Oct 2023'!$J$2:$BG$573,MATCH($C$5&amp;$G219,'WEO Oct 2023'!$B$2:$B$573&amp;'WEO Oct 2023'!$C$2:$C$573,0),MATCH(U$8,'WEO Oct 2023'!$J$1:$BF$1,0)),NA())</f>
        <v>100.089</v>
      </c>
      <c r="V219" s="4" cm="1">
        <f t="array" ref="V219">IFERROR(INDEX('WEO Oct 2023'!$J$2:$BG$573,MATCH($C$5&amp;$G219,'WEO Oct 2023'!$B$2:$B$573&amp;'WEO Oct 2023'!$C$2:$C$573,0),MATCH(V$8,'WEO Oct 2023'!$J$1:$BF$1,0)),NA())</f>
        <v>101.43600000000001</v>
      </c>
      <c r="W219" s="4" cm="1">
        <f t="array" ref="W219">IFERROR(INDEX('WEO Oct 2023'!$J$2:$BG$573,MATCH($C$5&amp;$G219,'WEO Oct 2023'!$B$2:$B$573&amp;'WEO Oct 2023'!$C$2:$C$573,0),MATCH(W$8,'WEO Oct 2023'!$J$1:$BF$1,0)),NA())</f>
        <v>105.172</v>
      </c>
      <c r="X219" s="4" cm="1">
        <f t="array" ref="X219">IFERROR(INDEX('WEO Oct 2023'!$J$2:$BG$573,MATCH($C$5&amp;$G219,'WEO Oct 2023'!$B$2:$B$573&amp;'WEO Oct 2023'!$C$2:$C$573,0),MATCH(X$8,'WEO Oct 2023'!$J$1:$BF$1,0)),NA())</f>
        <v>107.47499999999999</v>
      </c>
      <c r="Y219" s="4" cm="1">
        <f t="array" ref="Y219">IFERROR(INDEX('WEO Oct 2023'!$J$2:$BG$573,MATCH($C$5&amp;$G219,'WEO Oct 2023'!$B$2:$B$573&amp;'WEO Oct 2023'!$C$2:$C$573,0),MATCH(Y$8,'WEO Oct 2023'!$J$1:$BF$1,0)),NA())</f>
        <v>109.065</v>
      </c>
      <c r="Z219" s="4" cm="1">
        <f t="array" ref="Z219">IFERROR(INDEX('WEO Oct 2023'!$J$2:$BG$529,MATCH($C$5&amp;$G219,'WEO Oct 2023'!$B$2:$B$529&amp;'WEO Oct 2023'!$C$2:$C$529,0),MATCH(Z$8,'WEO Oct 2023'!$J$1:$BF$1,0)),NA())</f>
        <v>105.782</v>
      </c>
      <c r="AA219" s="4" cm="1">
        <f t="array" ref="AA219">IFERROR(INDEX('WEO Oct 2023'!$J$2:$BG$529,MATCH($C$5&amp;$G219,'WEO Oct 2023'!$B$2:$B$529&amp;'WEO Oct 2023'!$C$2:$C$529,0),MATCH(AA$8,'WEO Oct 2023'!$J$1:$BF$1,0)),NA())</f>
        <v>115.03400000000001</v>
      </c>
      <c r="AB219" s="4" cm="1">
        <f t="array" ref="AB219">IFERROR(INDEX('WEO Oct 2023'!$J$2:$BG$529,MATCH($C$5&amp;$G219,'WEO Oct 2023'!$B$2:$B$529&amp;'WEO Oct 2023'!$C$2:$C$529,0),MATCH(AB$8,'WEO Oct 2023'!$J$1:$BF$1,0)),NA())</f>
        <v>128.81700000000001</v>
      </c>
      <c r="AC219" s="4" cm="1">
        <f t="array" ref="AC219">IFERROR(INDEX('WEO Oct 2023'!$J$2:$BG$529,MATCH($C$5&amp;$G219,'WEO Oct 2023'!$B$2:$B$529&amp;'WEO Oct 2023'!$C$2:$C$529,0),MATCH(AC$8,'WEO Oct 2023'!$J$1:$BF$1,0)),NA())</f>
        <v>135.25800000000001</v>
      </c>
    </row>
    <row r="220" spans="3:29" x14ac:dyDescent="0.35">
      <c r="C220" s="28"/>
      <c r="F220" s="4"/>
      <c r="G220" s="4"/>
      <c r="H220" s="4">
        <f>H219/$G$223</f>
        <v>0.5195768207660344</v>
      </c>
      <c r="I220" s="4">
        <f t="shared" ref="I220:AC220" si="268">I219/$G$223</f>
        <v>0.56034737555853054</v>
      </c>
      <c r="J220" s="4">
        <f t="shared" si="268"/>
        <v>0.60416920214892988</v>
      </c>
      <c r="K220" s="4">
        <f t="shared" si="268"/>
        <v>0.62369386442269237</v>
      </c>
      <c r="L220" s="4">
        <f t="shared" si="268"/>
        <v>0.651650816280404</v>
      </c>
      <c r="M220" s="4">
        <f t="shared" si="268"/>
        <v>0.69248222264721737</v>
      </c>
      <c r="N220" s="4">
        <f t="shared" si="268"/>
        <v>0.79387833162369381</v>
      </c>
      <c r="O220" s="4">
        <f t="shared" si="268"/>
        <v>0.79228749760940242</v>
      </c>
      <c r="P220" s="4">
        <f t="shared" si="268"/>
        <v>0.81506337256811034</v>
      </c>
      <c r="Q220" s="4">
        <f t="shared" si="268"/>
        <v>0.86552671384112512</v>
      </c>
      <c r="R220" s="4">
        <f t="shared" si="268"/>
        <v>0.86372724585774641</v>
      </c>
      <c r="S220" s="4">
        <f t="shared" si="268"/>
        <v>0.8530434480240624</v>
      </c>
      <c r="T220" s="4">
        <f t="shared" si="268"/>
        <v>0.86943860076151391</v>
      </c>
      <c r="U220" s="4">
        <f t="shared" si="268"/>
        <v>0.87008188883286675</v>
      </c>
      <c r="V220" s="4">
        <f t="shared" si="268"/>
        <v>0.88179147034789718</v>
      </c>
      <c r="W220" s="4">
        <f t="shared" si="268"/>
        <v>0.91426882486916905</v>
      </c>
      <c r="X220" s="4">
        <f t="shared" si="268"/>
        <v>0.93428899281951416</v>
      </c>
      <c r="Y220" s="4">
        <f t="shared" si="268"/>
        <v>0.94811099327155446</v>
      </c>
      <c r="Z220" s="4">
        <f t="shared" si="268"/>
        <v>0.91957160491680712</v>
      </c>
      <c r="AA220" s="4">
        <f t="shared" si="268"/>
        <v>1</v>
      </c>
      <c r="AB220" s="4">
        <f t="shared" si="268"/>
        <v>1.119816749830485</v>
      </c>
      <c r="AC220" s="4">
        <f t="shared" si="268"/>
        <v>1.1758088912843159</v>
      </c>
    </row>
    <row r="221" spans="3:29" x14ac:dyDescent="0.35">
      <c r="C221" s="28"/>
      <c r="F221" s="15" t="s">
        <v>655</v>
      </c>
      <c r="G221" s="15" t="s">
        <v>654</v>
      </c>
      <c r="H221" s="4" cm="1">
        <f t="array" ref="H221">IFERROR(INDEX('WEO Oct 2023'!$J$2:$BG$529,MATCH($C$5&amp;$G221,'WEO Oct 2023'!$B$2:$B$529&amp;'WEO Oct 2023'!$C$2:$C$529,0),MATCH(H$8,'WEO Oct 2023'!$J$1:$BF$1,0)),NA())</f>
        <v>0.17699999999999999</v>
      </c>
      <c r="I221" s="4" cm="1">
        <f t="array" ref="I221">IFERROR(INDEX('WEO Oct 2023'!$J$2:$BG$529,MATCH($C$5&amp;$G221,'WEO Oct 2023'!$B$2:$B$529&amp;'WEO Oct 2023'!$C$2:$C$529,0),MATCH(I$8,'WEO Oct 2023'!$J$1:$BF$1,0)),NA())</f>
        <v>0.17899999999999999</v>
      </c>
      <c r="J221" s="4" cm="1">
        <f t="array" ref="J221">IFERROR(INDEX('WEO Oct 2023'!$J$2:$BG$529,MATCH($C$5&amp;$G221,'WEO Oct 2023'!$B$2:$B$529&amp;'WEO Oct 2023'!$C$2:$C$529,0),MATCH(J$8,'WEO Oct 2023'!$J$1:$BF$1,0)),NA())</f>
        <v>0.18</v>
      </c>
      <c r="K221" s="4" cm="1">
        <f t="array" ref="K221">IFERROR(INDEX('WEO Oct 2023'!$J$2:$BG$529,MATCH($C$5&amp;$G221,'WEO Oct 2023'!$B$2:$B$529&amp;'WEO Oct 2023'!$C$2:$C$529,0),MATCH(K$8,'WEO Oct 2023'!$J$1:$BF$1,0)),NA())</f>
        <v>0.18099999999999999</v>
      </c>
      <c r="L221" s="4" cm="1">
        <f t="array" ref="L221">IFERROR(INDEX('WEO Oct 2023'!$J$2:$BG$529,MATCH($C$5&amp;$G221,'WEO Oct 2023'!$B$2:$B$529&amp;'WEO Oct 2023'!$C$2:$C$529,0),MATCH(L$8,'WEO Oct 2023'!$J$1:$BF$1,0)),NA())</f>
        <v>0.182</v>
      </c>
      <c r="M221" s="4" cm="1">
        <f t="array" ref="M221">IFERROR(INDEX('WEO Oct 2023'!$J$2:$BG$573,MATCH($C$5&amp;$G221,'WEO Oct 2023'!$B$2:$B$573&amp;'WEO Oct 2023'!$C$2:$C$573,0),MATCH(M$8,'WEO Oct 2023'!$J$1:$BF$1,0)),NA())</f>
        <v>0.183</v>
      </c>
      <c r="N221" s="4" cm="1">
        <f t="array" ref="N221">IFERROR(INDEX('WEO Oct 2023'!$J$2:$BG$573,MATCH($C$5&amp;$G221,'WEO Oct 2023'!$B$2:$B$573&amp;'WEO Oct 2023'!$C$2:$C$573,0),MATCH(N$8,'WEO Oct 2023'!$J$1:$BF$1,0)),NA())</f>
        <v>0.185</v>
      </c>
      <c r="O221" s="4" cm="1">
        <f t="array" ref="O221">IFERROR(INDEX('WEO Oct 2023'!$J$2:$BG$573,MATCH($C$5&amp;$G221,'WEO Oct 2023'!$B$2:$B$573&amp;'WEO Oct 2023'!$C$2:$C$573,0),MATCH(O$8,'WEO Oct 2023'!$J$1:$BF$1,0)),NA())</f>
        <v>0.186</v>
      </c>
      <c r="P221" s="4" cm="1">
        <f t="array" ref="P221">IFERROR(INDEX('WEO Oct 2023'!$J$2:$BG$573,MATCH($C$5&amp;$G221,'WEO Oct 2023'!$B$2:$B$573&amp;'WEO Oct 2023'!$C$2:$C$573,0),MATCH(P$8,'WEO Oct 2023'!$J$1:$BF$1,0)),NA())</f>
        <v>0.187</v>
      </c>
      <c r="Q221" s="4" cm="1">
        <f t="array" ref="Q221">IFERROR(INDEX('WEO Oct 2023'!$J$2:$BG$573,MATCH($C$5&amp;$G221,'WEO Oct 2023'!$B$2:$B$573&amp;'WEO Oct 2023'!$C$2:$C$573,0),MATCH(Q$8,'WEO Oct 2023'!$J$1:$BF$1,0)),NA())</f>
        <v>0.189</v>
      </c>
      <c r="R221" s="4" cm="1">
        <f t="array" ref="R221">IFERROR(INDEX('WEO Oct 2023'!$J$2:$BG$573,MATCH($C$5&amp;$G221,'WEO Oct 2023'!$B$2:$B$573&amp;'WEO Oct 2023'!$C$2:$C$573,0),MATCH(R$8,'WEO Oct 2023'!$J$1:$BF$1,0)),NA())</f>
        <v>0.191</v>
      </c>
      <c r="S221" s="4" cm="1">
        <f t="array" ref="S221">IFERROR(INDEX('WEO Oct 2023'!$J$2:$BG$573,MATCH($C$5&amp;$G221,'WEO Oct 2023'!$B$2:$B$573&amp;'WEO Oct 2023'!$C$2:$C$573,0),MATCH(S$8,'WEO Oct 2023'!$J$1:$BF$1,0)),NA())</f>
        <v>0.192</v>
      </c>
      <c r="T221" s="4" cm="1">
        <f t="array" ref="T221">IFERROR(INDEX('WEO Oct 2023'!$J$2:$BG$573,MATCH($C$5&amp;$G221,'WEO Oct 2023'!$B$2:$B$573&amp;'WEO Oct 2023'!$C$2:$C$573,0),MATCH(T$8,'WEO Oct 2023'!$J$1:$BF$1,0)),NA())</f>
        <v>0.19400000000000001</v>
      </c>
      <c r="U221" s="4" cm="1">
        <f t="array" ref="U221">IFERROR(INDEX('WEO Oct 2023'!$J$2:$BG$573,MATCH($C$5&amp;$G221,'WEO Oct 2023'!$B$2:$B$573&amp;'WEO Oct 2023'!$C$2:$C$573,0),MATCH(U$8,'WEO Oct 2023'!$J$1:$BF$1,0)),NA())</f>
        <v>0.19500000000000001</v>
      </c>
      <c r="V221" s="4" cm="1">
        <f t="array" ref="V221">IFERROR(INDEX('WEO Oct 2023'!$J$2:$BG$573,MATCH($C$5&amp;$G221,'WEO Oct 2023'!$B$2:$B$573&amp;'WEO Oct 2023'!$C$2:$C$573,0),MATCH(V$8,'WEO Oct 2023'!$J$1:$BF$1,0)),NA())</f>
        <v>0.19500000000000001</v>
      </c>
      <c r="W221" s="4" cm="1">
        <f t="array" ref="W221">IFERROR(INDEX('WEO Oct 2023'!$J$2:$BG$573,MATCH($C$5&amp;$G221,'WEO Oct 2023'!$B$2:$B$573&amp;'WEO Oct 2023'!$C$2:$C$573,0),MATCH(W$8,'WEO Oct 2023'!$J$1:$BF$1,0)),NA())</f>
        <v>0.19600000000000001</v>
      </c>
      <c r="X221" s="4" cm="1">
        <f t="array" ref="X221">IFERROR(INDEX('WEO Oct 2023'!$J$2:$BG$573,MATCH($C$5&amp;$G221,'WEO Oct 2023'!$B$2:$B$573&amp;'WEO Oct 2023'!$C$2:$C$573,0),MATCH(X$8,'WEO Oct 2023'!$J$1:$BF$1,0)),NA())</f>
        <v>0.19700000000000001</v>
      </c>
      <c r="Y221" s="4" cm="1">
        <f t="array" ref="Y221">IFERROR(INDEX('WEO Oct 2023'!$J$2:$BG$573,MATCH($C$5&amp;$G221,'WEO Oct 2023'!$B$2:$B$573&amp;'WEO Oct 2023'!$C$2:$C$573,0),MATCH(Y$8,'WEO Oct 2023'!$J$1:$BF$1,0)),NA())</f>
        <v>0.19800000000000001</v>
      </c>
      <c r="Z221" s="4" cm="1">
        <f t="array" ref="Z221">IFERROR(INDEX('WEO Oct 2023'!$J$2:$BG$529,MATCH($C$5&amp;$G221,'WEO Oct 2023'!$B$2:$B$529&amp;'WEO Oct 2023'!$C$2:$C$529,0),MATCH(Z$8,'WEO Oct 2023'!$J$1:$BF$1,0)),NA())</f>
        <v>0.2</v>
      </c>
      <c r="AA221" s="4" cm="1">
        <f t="array" ref="AA221">IFERROR(INDEX('WEO Oct 2023'!$J$2:$BG$529,MATCH($C$5&amp;$G221,'WEO Oct 2023'!$B$2:$B$529&amp;'WEO Oct 2023'!$C$2:$C$529,0),MATCH(AA$8,'WEO Oct 2023'!$J$1:$BF$1,0)),NA())</f>
        <v>0.20100000000000001</v>
      </c>
      <c r="AB221" s="4" cm="1">
        <f t="array" ref="AB221">IFERROR(INDEX('WEO Oct 2023'!$J$2:$BG$529,MATCH($C$5&amp;$G221,'WEO Oct 2023'!$B$2:$B$529&amp;'WEO Oct 2023'!$C$2:$C$529,0),MATCH(AB$8,'WEO Oct 2023'!$J$1:$BF$1,0)),NA())</f>
        <v>0.20200000000000001</v>
      </c>
      <c r="AC221" s="4" cm="1">
        <f t="array" ref="AC221">IFERROR(INDEX('WEO Oct 2023'!$J$2:$BG$529,MATCH($C$5&amp;$G221,'WEO Oct 2023'!$B$2:$B$529&amp;'WEO Oct 2023'!$C$2:$C$529,0),MATCH(AC$8,'WEO Oct 2023'!$J$1:$BF$1,0)),NA())</f>
        <v>0.20399999999999999</v>
      </c>
    </row>
    <row r="222" spans="3:29" x14ac:dyDescent="0.35">
      <c r="C222" s="28"/>
      <c r="F222" s="64" t="s">
        <v>191</v>
      </c>
      <c r="G222" s="64" t="str">
        <f>C2</f>
        <v>2021-22</v>
      </c>
    </row>
    <row r="223" spans="3:29" x14ac:dyDescent="0.35">
      <c r="C223" s="28"/>
      <c r="F223" s="41" t="s">
        <v>192</v>
      </c>
      <c r="G223" s="41">
        <f>_xlfn.XLOOKUP(C2,H9:AC9,H219:AC219)</f>
        <v>115.03400000000001</v>
      </c>
    </row>
    <row r="224" spans="3:29" x14ac:dyDescent="0.35">
      <c r="C224" s="28"/>
      <c r="F224" s="41" t="s">
        <v>193</v>
      </c>
      <c r="G224" s="41">
        <f>_xlfn.XLOOKUP(C2,H9:AC9,H8:AC8)</f>
        <v>2022</v>
      </c>
    </row>
    <row r="225" spans="3:27" x14ac:dyDescent="0.35">
      <c r="C225" s="28"/>
      <c r="F225" s="4" t="s">
        <v>194</v>
      </c>
      <c r="O225" s="4">
        <v>0.124768</v>
      </c>
      <c r="P225" s="4">
        <v>8.1567000000000001E-2</v>
      </c>
      <c r="Q225" s="4">
        <v>9.6733000000000013E-2</v>
      </c>
      <c r="R225" s="4">
        <v>0.59651399999999999</v>
      </c>
      <c r="S225" s="4">
        <v>1.9089780000000001</v>
      </c>
      <c r="T225" s="4">
        <v>0.28686400000000001</v>
      </c>
      <c r="U225" s="4">
        <v>0.23983399999999996</v>
      </c>
      <c r="V225" s="4">
        <v>0.23955799999999997</v>
      </c>
      <c r="W225" s="4">
        <v>0.14632600000000001</v>
      </c>
      <c r="X225" s="4">
        <v>9.1646000000000005E-2</v>
      </c>
      <c r="Y225" s="4">
        <v>11.448452999999999</v>
      </c>
      <c r="Z225" s="4">
        <v>1.276716</v>
      </c>
      <c r="AA225" s="4">
        <v>4.6653279999999997</v>
      </c>
    </row>
    <row r="226" spans="3:27" x14ac:dyDescent="0.35">
      <c r="C226" s="28"/>
      <c r="F226" s="65" t="s">
        <v>195</v>
      </c>
      <c r="O226" s="4">
        <f t="shared" ref="O226:P226" si="269">O225*1000</f>
        <v>124.768</v>
      </c>
      <c r="P226" s="4">
        <f t="shared" si="269"/>
        <v>81.567000000000007</v>
      </c>
      <c r="Q226" s="4">
        <f>Q225*1000</f>
        <v>96.733000000000018</v>
      </c>
      <c r="R226" s="4">
        <f t="shared" ref="R226:Z226" si="270">R225*1000</f>
        <v>596.51400000000001</v>
      </c>
      <c r="S226" s="4">
        <f t="shared" si="270"/>
        <v>1908.9780000000001</v>
      </c>
      <c r="T226" s="4">
        <f t="shared" si="270"/>
        <v>286.86400000000003</v>
      </c>
      <c r="U226" s="4">
        <f t="shared" si="270"/>
        <v>239.83399999999997</v>
      </c>
      <c r="V226" s="4">
        <f t="shared" si="270"/>
        <v>239.55799999999996</v>
      </c>
      <c r="W226" s="4">
        <f t="shared" si="270"/>
        <v>146.32600000000002</v>
      </c>
      <c r="X226" s="4">
        <f t="shared" si="270"/>
        <v>91.646000000000001</v>
      </c>
      <c r="Y226" s="4">
        <f t="shared" si="270"/>
        <v>11448.453</v>
      </c>
      <c r="Z226" s="4">
        <f t="shared" si="270"/>
        <v>1276.7159999999999</v>
      </c>
      <c r="AA226" s="4">
        <f t="shared" ref="AA226" si="271">AA225*1000</f>
        <v>4665.3279999999995</v>
      </c>
    </row>
    <row r="227" spans="3:27" x14ac:dyDescent="0.35">
      <c r="C227" s="28"/>
      <c r="F227" s="65" t="s">
        <v>1303</v>
      </c>
      <c r="O227" s="7">
        <f t="shared" ref="O227:AA227" si="272">(O225/1000)/O208</f>
        <v>1.8348235294117648E-4</v>
      </c>
      <c r="P227" s="7">
        <f t="shared" si="272"/>
        <v>1.0963306451612904E-4</v>
      </c>
      <c r="Q227" s="7">
        <f t="shared" si="272"/>
        <v>1.2513971539456663E-4</v>
      </c>
      <c r="R227" s="7">
        <f t="shared" si="272"/>
        <v>7.4751127819548875E-4</v>
      </c>
      <c r="S227" s="7">
        <f t="shared" si="272"/>
        <v>2.3952045169385195E-3</v>
      </c>
      <c r="T227" s="7">
        <f t="shared" si="272"/>
        <v>3.4813592233009713E-4</v>
      </c>
      <c r="U227" s="7">
        <f t="shared" si="272"/>
        <v>2.8416350710900473E-4</v>
      </c>
      <c r="V227" s="7">
        <f t="shared" si="272"/>
        <v>2.7068700564971749E-4</v>
      </c>
      <c r="W227" s="7">
        <f t="shared" si="272"/>
        <v>1.6665831435079727E-4</v>
      </c>
      <c r="X227" s="7">
        <f t="shared" si="272"/>
        <v>1.0037897042716321E-4</v>
      </c>
      <c r="Y227" s="7">
        <f t="shared" si="272"/>
        <v>1.3174284234752589E-2</v>
      </c>
      <c r="Z227" s="7">
        <f t="shared" si="272"/>
        <v>1.512696682464455E-3</v>
      </c>
      <c r="AA227" s="7">
        <f t="shared" si="272"/>
        <v>5.6006338535414162E-3</v>
      </c>
    </row>
    <row r="228" spans="3:27" x14ac:dyDescent="0.35">
      <c r="C228" s="28"/>
      <c r="F228" s="65" t="s">
        <v>1369</v>
      </c>
      <c r="O228" s="57">
        <f>O225/(O213*1000)</f>
        <v>1.8896575373838803E-4</v>
      </c>
      <c r="P228" s="57">
        <f>P225/(P213*1000)</f>
        <v>1.1387576385798877E-4</v>
      </c>
      <c r="Q228" s="57">
        <f t="shared" ref="Q228:Z228" si="273">Q225/(Q213*1000)</f>
        <v>1.2963776697877611E-4</v>
      </c>
      <c r="R228" s="57">
        <f t="shared" si="273"/>
        <v>7.7429584053668673E-4</v>
      </c>
      <c r="S228" s="57">
        <f t="shared" si="273"/>
        <v>2.4877068713606266E-3</v>
      </c>
      <c r="T228" s="57">
        <f t="shared" si="273"/>
        <v>3.5519632936717585E-4</v>
      </c>
      <c r="U228" s="57">
        <f t="shared" si="273"/>
        <v>2.9062537659986916E-4</v>
      </c>
      <c r="V228" s="57">
        <f t="shared" si="273"/>
        <v>2.7890001449914624E-4</v>
      </c>
      <c r="W228" s="57">
        <f t="shared" si="273"/>
        <v>1.7234208600348363E-4</v>
      </c>
      <c r="X228" s="57">
        <f t="shared" si="273"/>
        <v>1.0447405618110171E-4</v>
      </c>
      <c r="Y228" s="57">
        <f t="shared" si="273"/>
        <v>1.3653303153143464E-2</v>
      </c>
      <c r="Z228" s="57">
        <f t="shared" si="273"/>
        <v>1.5394920259713045E-3</v>
      </c>
      <c r="AA228" s="57">
        <f t="shared" ref="AA228" si="274">AA225/(AA213*1000)</f>
        <v>5.7696429132833614E-3</v>
      </c>
    </row>
    <row r="229" spans="3:27" x14ac:dyDescent="0.35">
      <c r="C229" s="28"/>
      <c r="F229" s="4" t="s">
        <v>1304</v>
      </c>
      <c r="O229" s="4">
        <v>155.05185900000021</v>
      </c>
      <c r="P229" s="4">
        <v>105.74640800000006</v>
      </c>
      <c r="Q229" s="4">
        <v>125.974662</v>
      </c>
      <c r="R229" s="4">
        <v>121.87168300000005</v>
      </c>
      <c r="S229" s="4">
        <v>101.79990999999995</v>
      </c>
      <c r="T229" s="4">
        <v>102.09289900000007</v>
      </c>
      <c r="U229" s="4">
        <v>98.727683999999968</v>
      </c>
      <c r="V229" s="4">
        <v>146.77189700000011</v>
      </c>
      <c r="W229" s="4">
        <v>142.25109500000005</v>
      </c>
      <c r="X229" s="4">
        <v>134.64416800000001</v>
      </c>
      <c r="Y229" s="4">
        <v>181.98116199999984</v>
      </c>
      <c r="Z229" s="4">
        <v>97.630721999999921</v>
      </c>
      <c r="AA229" s="4">
        <v>138.30126799999999</v>
      </c>
    </row>
    <row r="230" spans="3:27" x14ac:dyDescent="0.35">
      <c r="C230" s="28"/>
      <c r="F230" s="4" t="s">
        <v>1305</v>
      </c>
      <c r="O230" s="7">
        <f>O225/O229</f>
        <v>8.0468561167009183E-4</v>
      </c>
      <c r="P230" s="7">
        <f t="shared" ref="P230:Z230" si="275">P225/P229</f>
        <v>7.7134534914888038E-4</v>
      </c>
      <c r="Q230" s="7">
        <f t="shared" si="275"/>
        <v>7.6787663855768093E-4</v>
      </c>
      <c r="R230" s="7">
        <f t="shared" si="275"/>
        <v>4.8946070597876276E-3</v>
      </c>
      <c r="S230" s="7">
        <f t="shared" si="275"/>
        <v>1.8752256264273719E-2</v>
      </c>
      <c r="T230" s="7">
        <f t="shared" si="275"/>
        <v>2.8098330325598826E-3</v>
      </c>
      <c r="U230" s="7">
        <f t="shared" si="275"/>
        <v>2.429247707259091E-3</v>
      </c>
      <c r="V230" s="7">
        <f t="shared" si="275"/>
        <v>1.6321789449924449E-3</v>
      </c>
      <c r="W230" s="7">
        <f t="shared" si="275"/>
        <v>1.0286458603359079E-3</v>
      </c>
      <c r="X230" s="7">
        <f t="shared" si="275"/>
        <v>6.8065332023886844E-4</v>
      </c>
      <c r="Y230" s="7">
        <f t="shared" si="275"/>
        <v>6.2910099453041241E-2</v>
      </c>
      <c r="Z230" s="7">
        <f t="shared" si="275"/>
        <v>1.3076990253129552E-2</v>
      </c>
      <c r="AA230" s="7">
        <f t="shared" ref="AA230" si="276">AA225/AA229</f>
        <v>3.3733081897701758E-2</v>
      </c>
    </row>
    <row r="231" spans="3:27" x14ac:dyDescent="0.35">
      <c r="C231" s="28"/>
      <c r="F231" s="4" t="s">
        <v>1338</v>
      </c>
      <c r="G231" s="81">
        <f>AA212</f>
        <v>0.97070718894009222</v>
      </c>
    </row>
    <row r="232" spans="3:27" x14ac:dyDescent="0.35">
      <c r="C232" s="28"/>
      <c r="F232" s="4" t="s">
        <v>1341</v>
      </c>
      <c r="G232" s="81">
        <f>AVERAGE(M212:AA212)</f>
        <v>0.96284135558027373</v>
      </c>
    </row>
    <row r="233" spans="3:27" x14ac:dyDescent="0.35">
      <c r="C233" s="28"/>
    </row>
    <row r="234" spans="3:27" x14ac:dyDescent="0.35">
      <c r="C234" s="28"/>
    </row>
    <row r="235" spans="3:27" x14ac:dyDescent="0.35">
      <c r="C235" s="28"/>
    </row>
    <row r="236" spans="3:27" x14ac:dyDescent="0.35">
      <c r="C236" s="28"/>
    </row>
    <row r="237" spans="3:27" x14ac:dyDescent="0.35">
      <c r="C237" s="28"/>
    </row>
    <row r="238" spans="3:27" x14ac:dyDescent="0.35">
      <c r="C238" s="28"/>
    </row>
    <row r="239" spans="3:27" x14ac:dyDescent="0.35">
      <c r="C239" s="28"/>
    </row>
    <row r="240" spans="3:27" x14ac:dyDescent="0.35">
      <c r="C240" s="28"/>
    </row>
    <row r="241" spans="2:4" x14ac:dyDescent="0.35">
      <c r="C241" s="28"/>
    </row>
    <row r="242" spans="2:4" x14ac:dyDescent="0.35">
      <c r="B242" s="3" t="s">
        <v>196</v>
      </c>
      <c r="C242" s="28"/>
    </row>
    <row r="243" spans="2:4" x14ac:dyDescent="0.35">
      <c r="B243" s="1" t="s">
        <v>197</v>
      </c>
      <c r="D243" s="10"/>
    </row>
    <row r="244" spans="2:4" x14ac:dyDescent="0.35">
      <c r="B244" t="s">
        <v>198</v>
      </c>
    </row>
    <row r="245" spans="2:4" x14ac:dyDescent="0.35">
      <c r="B245" t="s">
        <v>199</v>
      </c>
    </row>
    <row r="246" spans="2:4" x14ac:dyDescent="0.35">
      <c r="B246" t="s">
        <v>200</v>
      </c>
    </row>
    <row r="248" spans="2:4" x14ac:dyDescent="0.35">
      <c r="B248" t="s">
        <v>201</v>
      </c>
    </row>
    <row r="249" spans="2:4" x14ac:dyDescent="0.35">
      <c r="B249" t="s">
        <v>10</v>
      </c>
    </row>
    <row r="250" spans="2:4" x14ac:dyDescent="0.35">
      <c r="B250" t="s">
        <v>202</v>
      </c>
    </row>
    <row r="251" spans="2:4" x14ac:dyDescent="0.35">
      <c r="B251" t="s">
        <v>203</v>
      </c>
    </row>
    <row r="254" spans="2:4" x14ac:dyDescent="0.35">
      <c r="B254" s="33" t="str">
        <f>Lists!$A$2</f>
        <v>Social insurance benefits (271)</v>
      </c>
    </row>
    <row r="255" spans="2:4" x14ac:dyDescent="0.35">
      <c r="B255" s="33" t="str">
        <f>Lists!$A$3</f>
        <v>Social assistance benefits (272)</v>
      </c>
    </row>
    <row r="256" spans="2:4" x14ac:dyDescent="0.35">
      <c r="B256" s="33" t="str">
        <f>Lists!$A$4</f>
        <v>Public servant benefits (273)</v>
      </c>
    </row>
    <row r="257" spans="2:2" x14ac:dyDescent="0.35">
      <c r="B257" s="38" t="str">
        <f>Lists!$A$7</f>
        <v>Provident fund withdrawals</v>
      </c>
    </row>
    <row r="260" spans="2:2" x14ac:dyDescent="0.35">
      <c r="B260" s="4" t="s">
        <v>48</v>
      </c>
    </row>
    <row r="261" spans="2:2" x14ac:dyDescent="0.35">
      <c r="B261" s="4" t="s">
        <v>29</v>
      </c>
    </row>
    <row r="262" spans="2:2" x14ac:dyDescent="0.35">
      <c r="B262" s="4" t="s">
        <v>118</v>
      </c>
    </row>
    <row r="263" spans="2:2" x14ac:dyDescent="0.35">
      <c r="B263" s="4" t="s">
        <v>46</v>
      </c>
    </row>
    <row r="264" spans="2:2" x14ac:dyDescent="0.35">
      <c r="B264" s="4" t="s">
        <v>125</v>
      </c>
    </row>
    <row r="265" spans="2:2" x14ac:dyDescent="0.35">
      <c r="B265" s="4" t="s">
        <v>53</v>
      </c>
    </row>
    <row r="266" spans="2:2" x14ac:dyDescent="0.35">
      <c r="B266" s="4" t="s">
        <v>43</v>
      </c>
    </row>
    <row r="267" spans="2:2" x14ac:dyDescent="0.35">
      <c r="B267" s="4" t="s">
        <v>173</v>
      </c>
    </row>
    <row r="268" spans="2:2" x14ac:dyDescent="0.35">
      <c r="B268" s="4" t="s">
        <v>101</v>
      </c>
    </row>
  </sheetData>
  <mergeCells count="5">
    <mergeCell ref="H7:AC7"/>
    <mergeCell ref="AE7:AZ7"/>
    <mergeCell ref="BB7:BW7"/>
    <mergeCell ref="B77:B90"/>
    <mergeCell ref="B93:B104"/>
  </mergeCells>
  <phoneticPr fontId="9" type="noConversion"/>
  <dataValidations count="5">
    <dataValidation type="list" allowBlank="1" showInputMessage="1" showErrorMessage="1" sqref="G36:G53 G55:G74 G10:G34" xr:uid="{45286D2F-77EA-9049-878E-9B302DFFB7BD}">
      <formula1>$B$260:$B$268</formula1>
    </dataValidation>
    <dataValidation type="list" allowBlank="1" showInputMessage="1" showErrorMessage="1" sqref="F10:F34 F55:F74 F36:F53" xr:uid="{8C1EE8DD-FC50-4C45-A368-F03F046B57A4}">
      <formula1>$B$254:$B$257</formula1>
    </dataValidation>
    <dataValidation type="list" allowBlank="1" showInputMessage="1" showErrorMessage="1" sqref="C2" xr:uid="{D0AAC4CF-2139-984F-8510-17B6EEBD755C}">
      <formula1>$R$9:$AC$9</formula1>
    </dataValidation>
    <dataValidation type="list" allowBlank="1" showInputMessage="1" showErrorMessage="1" sqref="F35" xr:uid="{7E129CD3-7E18-9245-B580-16C36A663AE8}">
      <formula1>#REF!</formula1>
    </dataValidation>
    <dataValidation type="list" allowBlank="1" showInputMessage="1" showErrorMessage="1" sqref="C6" xr:uid="{BBBFF2D5-EA3D-DB43-9064-2EDC578B0831}">
      <formula1>$B$249:$B$251</formula1>
    </dataValidation>
  </dataValidation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F5371-B692-3B40-B257-6AED0A947957}">
  <sheetPr>
    <tabColor theme="4"/>
  </sheetPr>
  <dimension ref="A1:BW268"/>
  <sheetViews>
    <sheetView zoomScaleNormal="100" workbookViewId="0">
      <pane xSplit="2" ySplit="9" topLeftCell="C10" activePane="bottomRight" state="frozen"/>
      <selection pane="topRight" activeCell="B1" sqref="B1"/>
      <selection pane="bottomLeft" activeCell="A6" sqref="A6"/>
      <selection pane="bottomRight" activeCell="G195" sqref="G195:AC195"/>
    </sheetView>
  </sheetViews>
  <sheetFormatPr defaultColWidth="11" defaultRowHeight="15.5" x14ac:dyDescent="0.35"/>
  <cols>
    <col min="1" max="1" width="5.6640625" customWidth="1"/>
    <col min="2" max="2" width="50" customWidth="1"/>
    <col min="3" max="3" width="25.33203125" customWidth="1"/>
    <col min="4" max="4" width="24.6640625" customWidth="1"/>
    <col min="5" max="5" width="34.6640625" customWidth="1"/>
    <col min="6" max="6" width="45" customWidth="1"/>
    <col min="7" max="7" width="44" customWidth="1"/>
    <col min="8" max="14" width="17.5" hidden="1" customWidth="1"/>
    <col min="15" max="29" width="17.5" customWidth="1"/>
    <col min="30" max="30" width="2.6640625" customWidth="1"/>
    <col min="31" max="37" width="9" hidden="1" customWidth="1"/>
    <col min="38" max="52" width="9" customWidth="1"/>
    <col min="53" max="53" width="2.83203125" customWidth="1"/>
    <col min="54" max="60" width="9" hidden="1" customWidth="1"/>
    <col min="61" max="75" width="9" customWidth="1"/>
    <col min="76" max="129" width="7.1640625" customWidth="1"/>
  </cols>
  <sheetData>
    <row r="1" spans="1:75" ht="28.5" x14ac:dyDescent="0.65">
      <c r="B1" s="31" t="s">
        <v>444</v>
      </c>
      <c r="D1" s="16"/>
      <c r="E1" s="17"/>
    </row>
    <row r="2" spans="1:75" x14ac:dyDescent="0.35">
      <c r="B2" t="s">
        <v>1</v>
      </c>
      <c r="C2" s="4">
        <v>2019</v>
      </c>
    </row>
    <row r="3" spans="1:75" x14ac:dyDescent="0.35">
      <c r="B3" t="s">
        <v>3</v>
      </c>
      <c r="C3" s="4" t="s">
        <v>320</v>
      </c>
    </row>
    <row r="4" spans="1:75" x14ac:dyDescent="0.35">
      <c r="B4" t="s">
        <v>5</v>
      </c>
      <c r="C4" s="4" t="s">
        <v>445</v>
      </c>
      <c r="H4" s="42"/>
      <c r="I4" s="42"/>
      <c r="J4" s="42"/>
      <c r="K4" s="42"/>
      <c r="L4" s="42"/>
      <c r="M4" s="42"/>
      <c r="N4" s="42"/>
      <c r="O4" s="42"/>
      <c r="P4" s="42"/>
      <c r="Q4" s="42"/>
      <c r="R4" s="42"/>
      <c r="S4" s="42"/>
      <c r="T4" s="42"/>
      <c r="U4" s="42"/>
      <c r="V4" s="42"/>
      <c r="W4" s="42"/>
      <c r="X4" s="42"/>
      <c r="Y4" s="42"/>
      <c r="Z4" s="42"/>
      <c r="AA4" s="42"/>
      <c r="AB4" s="42"/>
      <c r="AC4" s="42"/>
      <c r="AE4" s="42"/>
      <c r="AF4" s="42"/>
      <c r="AG4" s="42"/>
      <c r="AH4" s="42"/>
      <c r="AI4" s="42"/>
      <c r="AJ4" s="42"/>
      <c r="AK4" s="42"/>
      <c r="AL4" s="42"/>
      <c r="AM4" s="42"/>
      <c r="AN4" s="42"/>
      <c r="AO4" s="42"/>
      <c r="AP4" s="42"/>
      <c r="AQ4" s="42"/>
      <c r="AR4" s="42"/>
      <c r="AS4" s="42"/>
      <c r="AT4" s="42"/>
      <c r="AU4" s="42"/>
      <c r="AV4" s="42"/>
      <c r="AW4" s="42"/>
      <c r="AX4" s="42"/>
      <c r="AY4" s="42"/>
      <c r="AZ4" s="42"/>
      <c r="BB4" s="42"/>
      <c r="BC4" s="42"/>
      <c r="BD4" s="42"/>
      <c r="BE4" s="42"/>
      <c r="BF4" s="42"/>
      <c r="BG4" s="42"/>
      <c r="BH4" s="42"/>
      <c r="BI4" s="42"/>
      <c r="BJ4" s="42"/>
      <c r="BK4" s="42"/>
      <c r="BL4" s="42"/>
      <c r="BM4" s="42"/>
      <c r="BN4" s="42"/>
      <c r="BO4" s="42"/>
      <c r="BP4" s="42"/>
      <c r="BQ4" s="42"/>
      <c r="BR4" s="42"/>
      <c r="BS4" s="42"/>
      <c r="BT4" s="42"/>
      <c r="BU4" s="42"/>
      <c r="BV4" s="42"/>
      <c r="BW4" s="42"/>
    </row>
    <row r="5" spans="1:75" x14ac:dyDescent="0.35">
      <c r="B5" t="s">
        <v>7</v>
      </c>
      <c r="C5" s="4" t="s">
        <v>446</v>
      </c>
      <c r="H5" s="42"/>
      <c r="I5" s="42"/>
      <c r="J5" s="42"/>
      <c r="K5" s="42"/>
      <c r="L5" s="42"/>
      <c r="M5" s="42"/>
      <c r="N5" s="42"/>
      <c r="O5" s="42"/>
      <c r="P5" s="42"/>
      <c r="Q5" s="42"/>
      <c r="R5" s="42"/>
      <c r="S5" s="42"/>
      <c r="T5" s="42"/>
      <c r="U5" s="42"/>
      <c r="V5" s="42"/>
      <c r="W5" s="42"/>
      <c r="X5" s="42"/>
      <c r="Y5" s="42"/>
      <c r="Z5" s="42"/>
      <c r="AA5" s="42"/>
      <c r="AB5" s="42"/>
      <c r="AC5" s="42"/>
      <c r="AE5" s="42"/>
      <c r="AF5" s="42"/>
      <c r="AG5" s="42"/>
      <c r="AH5" s="42"/>
      <c r="AI5" s="42"/>
      <c r="AJ5" s="42"/>
      <c r="AK5" s="42"/>
      <c r="AL5" s="42"/>
      <c r="AM5" s="42"/>
      <c r="AN5" s="42"/>
      <c r="AO5" s="42"/>
      <c r="AP5" s="42"/>
      <c r="AQ5" s="42"/>
      <c r="AR5" s="42"/>
      <c r="AS5" s="42"/>
      <c r="AT5" s="42"/>
      <c r="AU5" s="42"/>
      <c r="AV5" s="42"/>
      <c r="AW5" s="42"/>
      <c r="AX5" s="42"/>
      <c r="AY5" s="42"/>
      <c r="AZ5" s="42"/>
      <c r="BB5" s="42"/>
      <c r="BC5" s="42"/>
      <c r="BD5" s="42"/>
      <c r="BE5" s="42"/>
      <c r="BF5" s="42"/>
      <c r="BG5" s="42"/>
      <c r="BH5" s="42"/>
      <c r="BI5" s="42"/>
      <c r="BJ5" s="42"/>
      <c r="BK5" s="42"/>
      <c r="BL5" s="42"/>
      <c r="BM5" s="42"/>
      <c r="BN5" s="42"/>
      <c r="BO5" s="42"/>
      <c r="BP5" s="42"/>
      <c r="BQ5" s="42"/>
      <c r="BR5" s="42"/>
      <c r="BS5" s="42"/>
      <c r="BT5" s="42"/>
      <c r="BU5" s="42"/>
      <c r="BV5" s="42"/>
      <c r="BW5" s="42"/>
    </row>
    <row r="6" spans="1:75" x14ac:dyDescent="0.35">
      <c r="B6" t="s">
        <v>9</v>
      </c>
      <c r="C6" s="4" t="s">
        <v>10</v>
      </c>
      <c r="H6" s="42"/>
      <c r="I6" s="42"/>
      <c r="J6" s="42"/>
      <c r="K6" s="42"/>
      <c r="L6" s="42"/>
      <c r="M6" s="42"/>
      <c r="N6" s="42"/>
      <c r="O6" s="42"/>
      <c r="P6" s="42"/>
      <c r="Q6" s="42"/>
      <c r="R6" s="42"/>
      <c r="S6" s="42"/>
      <c r="T6" s="42"/>
      <c r="U6" s="42"/>
      <c r="V6" s="42"/>
      <c r="W6" s="42"/>
      <c r="X6" s="42"/>
      <c r="Y6" s="42"/>
      <c r="Z6" s="42"/>
      <c r="AA6" s="42"/>
      <c r="AB6" s="42"/>
      <c r="AC6" s="42"/>
      <c r="AE6" s="42"/>
      <c r="AF6" s="42"/>
      <c r="AG6" s="42"/>
      <c r="AH6" s="42"/>
      <c r="AI6" s="42"/>
      <c r="AJ6" s="42"/>
      <c r="AK6" s="42"/>
      <c r="AL6" s="42"/>
      <c r="AM6" s="42"/>
      <c r="AN6" s="42"/>
      <c r="AO6" s="42"/>
      <c r="AP6" s="42"/>
      <c r="AQ6" s="42"/>
      <c r="AR6" s="42"/>
      <c r="AS6" s="42"/>
      <c r="AT6" s="42"/>
      <c r="AU6" s="42"/>
      <c r="AV6" s="42"/>
      <c r="AW6" s="42"/>
      <c r="AX6" s="42"/>
      <c r="AY6" s="42"/>
      <c r="AZ6" s="42"/>
      <c r="BB6" s="42"/>
      <c r="BC6" s="42"/>
      <c r="BD6" s="42"/>
      <c r="BE6" s="42"/>
      <c r="BF6" s="42"/>
      <c r="BG6" s="42"/>
      <c r="BH6" s="42"/>
      <c r="BI6" s="42"/>
      <c r="BJ6" s="42"/>
      <c r="BK6" s="42"/>
      <c r="BL6" s="42"/>
      <c r="BM6" s="42"/>
      <c r="BN6" s="42"/>
      <c r="BO6" s="42"/>
      <c r="BP6" s="42"/>
      <c r="BQ6" s="42"/>
      <c r="BR6" s="42"/>
      <c r="BS6" s="42"/>
      <c r="BT6" s="42"/>
      <c r="BU6" s="42"/>
      <c r="BV6" s="42"/>
      <c r="BW6" s="42"/>
    </row>
    <row r="7" spans="1:75" x14ac:dyDescent="0.35">
      <c r="C7" s="14"/>
      <c r="D7" s="14"/>
      <c r="H7" s="119" t="s">
        <v>11</v>
      </c>
      <c r="I7" s="119"/>
      <c r="J7" s="119"/>
      <c r="K7" s="119"/>
      <c r="L7" s="119"/>
      <c r="M7" s="119"/>
      <c r="N7" s="119"/>
      <c r="O7" s="119"/>
      <c r="P7" s="119"/>
      <c r="Q7" s="119"/>
      <c r="R7" s="119"/>
      <c r="S7" s="119"/>
      <c r="T7" s="119"/>
      <c r="U7" s="119"/>
      <c r="V7" s="119"/>
      <c r="W7" s="119"/>
      <c r="X7" s="119"/>
      <c r="Y7" s="119"/>
      <c r="Z7" s="119"/>
      <c r="AA7" s="119"/>
      <c r="AB7" s="119"/>
      <c r="AC7" s="119"/>
      <c r="AE7" s="120" t="s">
        <v>12</v>
      </c>
      <c r="AF7" s="120"/>
      <c r="AG7" s="120"/>
      <c r="AH7" s="120"/>
      <c r="AI7" s="120"/>
      <c r="AJ7" s="120"/>
      <c r="AK7" s="120"/>
      <c r="AL7" s="120"/>
      <c r="AM7" s="120"/>
      <c r="AN7" s="120"/>
      <c r="AO7" s="120"/>
      <c r="AP7" s="120"/>
      <c r="AQ7" s="120"/>
      <c r="AR7" s="120"/>
      <c r="AS7" s="120"/>
      <c r="AT7" s="120"/>
      <c r="AU7" s="120"/>
      <c r="AV7" s="120"/>
      <c r="AW7" s="120"/>
      <c r="AX7" s="120"/>
      <c r="AY7" s="120"/>
      <c r="AZ7" s="120"/>
      <c r="BB7" s="121" t="s">
        <v>13</v>
      </c>
      <c r="BC7" s="121"/>
      <c r="BD7" s="121"/>
      <c r="BE7" s="121"/>
      <c r="BF7" s="121"/>
      <c r="BG7" s="121"/>
      <c r="BH7" s="121"/>
      <c r="BI7" s="121"/>
      <c r="BJ7" s="121"/>
      <c r="BK7" s="121"/>
      <c r="BL7" s="121"/>
      <c r="BM7" s="121"/>
      <c r="BN7" s="121"/>
      <c r="BO7" s="121"/>
      <c r="BP7" s="121"/>
      <c r="BQ7" s="121"/>
      <c r="BR7" s="121"/>
      <c r="BS7" s="121"/>
      <c r="BT7" s="121"/>
      <c r="BU7" s="121"/>
      <c r="BV7" s="121"/>
      <c r="BW7" s="121"/>
    </row>
    <row r="8" spans="1:75" x14ac:dyDescent="0.35">
      <c r="C8" s="14"/>
      <c r="D8" s="14"/>
      <c r="H8" s="54">
        <v>2002</v>
      </c>
      <c r="I8" s="54">
        <v>2003</v>
      </c>
      <c r="J8" s="54">
        <v>2004</v>
      </c>
      <c r="K8" s="54">
        <v>2005</v>
      </c>
      <c r="L8" s="54">
        <v>2006</v>
      </c>
      <c r="M8" s="54">
        <v>2007</v>
      </c>
      <c r="N8" s="54">
        <v>2008</v>
      </c>
      <c r="O8" s="54">
        <v>2009</v>
      </c>
      <c r="P8" s="54">
        <v>2010</v>
      </c>
      <c r="Q8" s="54">
        <v>2011</v>
      </c>
      <c r="R8" s="54">
        <v>2012</v>
      </c>
      <c r="S8" s="54">
        <v>2013</v>
      </c>
      <c r="T8" s="54">
        <v>2014</v>
      </c>
      <c r="U8" s="54">
        <v>2015</v>
      </c>
      <c r="V8" s="54">
        <v>2016</v>
      </c>
      <c r="W8" s="54">
        <v>2017</v>
      </c>
      <c r="X8" s="54">
        <v>2018</v>
      </c>
      <c r="Y8" s="54">
        <v>2019</v>
      </c>
      <c r="Z8" s="54">
        <v>2020</v>
      </c>
      <c r="AA8" s="54">
        <v>2021</v>
      </c>
      <c r="AB8" s="54">
        <v>2022</v>
      </c>
      <c r="AC8" s="54">
        <v>2023</v>
      </c>
    </row>
    <row r="9" spans="1:75" x14ac:dyDescent="0.35">
      <c r="B9" s="104" t="s">
        <v>14</v>
      </c>
      <c r="C9" s="104" t="s">
        <v>15</v>
      </c>
      <c r="D9" s="104" t="s">
        <v>16</v>
      </c>
      <c r="E9" s="104" t="str">
        <f>_xlfn.CONCAT("Expenditure (",C2,"), ",C4," ",C6,"")</f>
        <v>Expenditure (2019), SBD thousands</v>
      </c>
      <c r="F9" s="104" t="s">
        <v>17</v>
      </c>
      <c r="G9" s="104" t="s">
        <v>18</v>
      </c>
      <c r="H9" s="105"/>
      <c r="I9" s="105"/>
      <c r="J9" s="105"/>
      <c r="K9" s="105"/>
      <c r="L9" s="105"/>
      <c r="M9" s="105"/>
      <c r="N9" s="105"/>
      <c r="O9" s="105">
        <v>2009</v>
      </c>
      <c r="P9" s="105">
        <v>2010</v>
      </c>
      <c r="Q9" s="105">
        <v>2011</v>
      </c>
      <c r="R9" s="105">
        <v>2012</v>
      </c>
      <c r="S9" s="105">
        <v>2013</v>
      </c>
      <c r="T9" s="105">
        <v>2014</v>
      </c>
      <c r="U9" s="105">
        <v>2015</v>
      </c>
      <c r="V9" s="105">
        <v>2016</v>
      </c>
      <c r="W9" s="105">
        <v>2017</v>
      </c>
      <c r="X9" s="105">
        <v>2018</v>
      </c>
      <c r="Y9" s="105">
        <v>2019</v>
      </c>
      <c r="Z9" s="105">
        <v>2020</v>
      </c>
      <c r="AA9" s="105">
        <v>2021</v>
      </c>
      <c r="AB9" s="105">
        <v>2022</v>
      </c>
      <c r="AC9" s="105">
        <v>2023</v>
      </c>
      <c r="AE9" s="71">
        <f>H9</f>
        <v>0</v>
      </c>
      <c r="AF9" s="71">
        <f t="shared" ref="AF9:AZ9" si="0">I9</f>
        <v>0</v>
      </c>
      <c r="AG9" s="71">
        <f t="shared" si="0"/>
        <v>0</v>
      </c>
      <c r="AH9" s="71">
        <f t="shared" si="0"/>
        <v>0</v>
      </c>
      <c r="AI9" s="71">
        <f t="shared" si="0"/>
        <v>0</v>
      </c>
      <c r="AJ9" s="71">
        <f t="shared" si="0"/>
        <v>0</v>
      </c>
      <c r="AK9" s="71">
        <f t="shared" si="0"/>
        <v>0</v>
      </c>
      <c r="AL9" s="105">
        <f t="shared" si="0"/>
        <v>2009</v>
      </c>
      <c r="AM9" s="105">
        <f t="shared" si="0"/>
        <v>2010</v>
      </c>
      <c r="AN9" s="105">
        <f t="shared" si="0"/>
        <v>2011</v>
      </c>
      <c r="AO9" s="105">
        <f t="shared" si="0"/>
        <v>2012</v>
      </c>
      <c r="AP9" s="105">
        <f t="shared" si="0"/>
        <v>2013</v>
      </c>
      <c r="AQ9" s="105">
        <f t="shared" si="0"/>
        <v>2014</v>
      </c>
      <c r="AR9" s="105">
        <f t="shared" si="0"/>
        <v>2015</v>
      </c>
      <c r="AS9" s="105">
        <f t="shared" si="0"/>
        <v>2016</v>
      </c>
      <c r="AT9" s="105">
        <f t="shared" si="0"/>
        <v>2017</v>
      </c>
      <c r="AU9" s="105">
        <f t="shared" si="0"/>
        <v>2018</v>
      </c>
      <c r="AV9" s="105">
        <f t="shared" si="0"/>
        <v>2019</v>
      </c>
      <c r="AW9" s="105">
        <f t="shared" si="0"/>
        <v>2020</v>
      </c>
      <c r="AX9" s="105">
        <f t="shared" si="0"/>
        <v>2021</v>
      </c>
      <c r="AY9" s="105">
        <f t="shared" si="0"/>
        <v>2022</v>
      </c>
      <c r="AZ9" s="105">
        <f t="shared" si="0"/>
        <v>2023</v>
      </c>
      <c r="BB9" s="71">
        <f>H9</f>
        <v>0</v>
      </c>
      <c r="BC9" s="71">
        <f t="shared" ref="BC9:BW9" si="1">I9</f>
        <v>0</v>
      </c>
      <c r="BD9" s="71">
        <f t="shared" si="1"/>
        <v>0</v>
      </c>
      <c r="BE9" s="71">
        <f t="shared" si="1"/>
        <v>0</v>
      </c>
      <c r="BF9" s="71">
        <f t="shared" si="1"/>
        <v>0</v>
      </c>
      <c r="BG9" s="71">
        <f t="shared" si="1"/>
        <v>0</v>
      </c>
      <c r="BH9" s="71">
        <f t="shared" si="1"/>
        <v>0</v>
      </c>
      <c r="BI9" s="105">
        <f t="shared" si="1"/>
        <v>2009</v>
      </c>
      <c r="BJ9" s="105">
        <f t="shared" si="1"/>
        <v>2010</v>
      </c>
      <c r="BK9" s="105">
        <f t="shared" si="1"/>
        <v>2011</v>
      </c>
      <c r="BL9" s="105">
        <f t="shared" si="1"/>
        <v>2012</v>
      </c>
      <c r="BM9" s="105">
        <f t="shared" si="1"/>
        <v>2013</v>
      </c>
      <c r="BN9" s="105">
        <f t="shared" si="1"/>
        <v>2014</v>
      </c>
      <c r="BO9" s="105">
        <f t="shared" si="1"/>
        <v>2015</v>
      </c>
      <c r="BP9" s="105">
        <f t="shared" si="1"/>
        <v>2016</v>
      </c>
      <c r="BQ9" s="105">
        <f t="shared" si="1"/>
        <v>2017</v>
      </c>
      <c r="BR9" s="105">
        <f t="shared" si="1"/>
        <v>2018</v>
      </c>
      <c r="BS9" s="105">
        <f t="shared" si="1"/>
        <v>2019</v>
      </c>
      <c r="BT9" s="105">
        <f t="shared" si="1"/>
        <v>2020</v>
      </c>
      <c r="BU9" s="105">
        <f t="shared" si="1"/>
        <v>2021</v>
      </c>
      <c r="BV9" s="105">
        <f t="shared" si="1"/>
        <v>2022</v>
      </c>
      <c r="BW9" s="105">
        <f t="shared" si="1"/>
        <v>2023</v>
      </c>
    </row>
    <row r="10" spans="1:75" x14ac:dyDescent="0.35">
      <c r="A10">
        <v>1</v>
      </c>
      <c r="B10" s="4" t="s">
        <v>447</v>
      </c>
      <c r="C10" s="4"/>
      <c r="D10" s="4"/>
      <c r="E10" s="6">
        <f t="shared" ref="E10:E34" si="2">_xlfn.XLOOKUP($C$2,$R$9:$AC$9,R10:AC10)</f>
        <v>15933.772000000001</v>
      </c>
      <c r="F10" s="4" t="s">
        <v>1418</v>
      </c>
      <c r="G10" s="4" t="s">
        <v>29</v>
      </c>
      <c r="H10" s="5"/>
      <c r="I10" s="5"/>
      <c r="J10" s="5"/>
      <c r="K10" s="5"/>
      <c r="L10" s="5"/>
      <c r="M10" s="5"/>
      <c r="N10" s="5"/>
      <c r="O10" s="5">
        <v>2893.2809999999999</v>
      </c>
      <c r="P10" s="5">
        <v>4077.7669999999998</v>
      </c>
      <c r="Q10" s="5">
        <v>4876.116</v>
      </c>
      <c r="R10" s="5">
        <v>6192.9660000000003</v>
      </c>
      <c r="S10" s="5">
        <v>5789.2610000000004</v>
      </c>
      <c r="T10" s="5">
        <v>6100</v>
      </c>
      <c r="U10" s="29">
        <v>12300</v>
      </c>
      <c r="V10" s="5">
        <v>15197.791999999999</v>
      </c>
      <c r="W10" s="5">
        <v>13934.454</v>
      </c>
      <c r="X10" s="5">
        <v>12948.837</v>
      </c>
      <c r="Y10" s="5">
        <v>15933.772000000001</v>
      </c>
      <c r="Z10" s="5">
        <v>15975.236000000001</v>
      </c>
      <c r="AA10" s="5">
        <v>16104.451999999999</v>
      </c>
      <c r="AB10" s="5">
        <v>16063.441999999999</v>
      </c>
      <c r="AC10" s="5">
        <v>15907.824000000001</v>
      </c>
      <c r="AE10" s="4"/>
      <c r="AF10" s="4"/>
      <c r="AG10" s="4"/>
      <c r="AH10" s="4"/>
      <c r="AI10" s="4"/>
      <c r="AJ10" s="4" t="str">
        <f t="shared" ref="AJ10:AY16" si="3">IF(M10=0,"","*")</f>
        <v/>
      </c>
      <c r="AK10" s="4" t="str">
        <f t="shared" ref="AK10:AK13" si="4">IF(N10=0,"","*")</f>
        <v/>
      </c>
      <c r="AL10" s="4" t="s">
        <v>448</v>
      </c>
      <c r="AM10" s="4" t="s">
        <v>449</v>
      </c>
      <c r="AN10" s="4" t="s">
        <v>450</v>
      </c>
      <c r="AO10" s="4" t="s">
        <v>451</v>
      </c>
      <c r="AP10" s="4" t="s">
        <v>451</v>
      </c>
      <c r="AQ10" s="4" t="s">
        <v>452</v>
      </c>
      <c r="AR10" s="4" t="s">
        <v>453</v>
      </c>
      <c r="AS10" s="4" t="s">
        <v>454</v>
      </c>
      <c r="AT10" s="4" t="s">
        <v>455</v>
      </c>
      <c r="AU10" s="4" t="s">
        <v>456</v>
      </c>
      <c r="AV10" s="4" t="s">
        <v>457</v>
      </c>
      <c r="AW10" s="4" t="s">
        <v>458</v>
      </c>
      <c r="AX10" s="4" t="s">
        <v>459</v>
      </c>
      <c r="AY10" s="4" t="s">
        <v>459</v>
      </c>
      <c r="AZ10" s="4" t="s">
        <v>459</v>
      </c>
      <c r="BB10" s="4"/>
      <c r="BC10" s="4"/>
      <c r="BD10" s="4"/>
      <c r="BE10" s="4"/>
      <c r="BF10" s="4"/>
      <c r="BG10" s="4" t="str">
        <f t="shared" ref="BG10:BV25" si="5">IF(M10=0,"","*")</f>
        <v/>
      </c>
      <c r="BH10" s="4" t="str">
        <f t="shared" ref="BH10:BH13" si="6">IF(N10=0,"","*")</f>
        <v/>
      </c>
      <c r="BI10" s="4" t="s">
        <v>88</v>
      </c>
      <c r="BJ10" s="4" t="s">
        <v>88</v>
      </c>
      <c r="BK10" s="4" t="s">
        <v>88</v>
      </c>
      <c r="BL10" s="4" t="s">
        <v>88</v>
      </c>
      <c r="BM10" s="4" t="s">
        <v>335</v>
      </c>
      <c r="BN10" s="4" t="s">
        <v>88</v>
      </c>
      <c r="BO10" s="4" t="s">
        <v>88</v>
      </c>
      <c r="BP10" s="4" t="s">
        <v>88</v>
      </c>
      <c r="BQ10" s="4" t="s">
        <v>88</v>
      </c>
      <c r="BR10" s="4" t="s">
        <v>88</v>
      </c>
      <c r="BS10" s="4" t="s">
        <v>88</v>
      </c>
      <c r="BT10" s="4" t="s">
        <v>88</v>
      </c>
      <c r="BU10" s="4" t="s">
        <v>88</v>
      </c>
      <c r="BV10" s="4" t="s">
        <v>89</v>
      </c>
      <c r="BW10" s="4" t="s">
        <v>226</v>
      </c>
    </row>
    <row r="11" spans="1:75" hidden="1" x14ac:dyDescent="0.35">
      <c r="A11">
        <v>2</v>
      </c>
      <c r="B11" s="4"/>
      <c r="C11" s="4"/>
      <c r="D11" s="15"/>
      <c r="E11" s="6">
        <f t="shared" si="2"/>
        <v>0</v>
      </c>
      <c r="F11" s="4"/>
      <c r="G11" s="4"/>
      <c r="H11" s="5"/>
      <c r="I11" s="5"/>
      <c r="J11" s="5"/>
      <c r="K11" s="5"/>
      <c r="L11" s="5"/>
      <c r="M11" s="5"/>
      <c r="N11" s="5"/>
      <c r="O11" s="5"/>
      <c r="P11" s="5"/>
      <c r="Q11" s="5"/>
      <c r="R11" s="5"/>
      <c r="S11" s="5"/>
      <c r="T11" s="5"/>
      <c r="U11" s="5"/>
      <c r="V11" s="5"/>
      <c r="W11" s="4"/>
      <c r="X11" s="5"/>
      <c r="Y11" s="5"/>
      <c r="Z11" s="5"/>
      <c r="AA11" s="5"/>
      <c r="AB11" s="78"/>
      <c r="AC11" s="5"/>
      <c r="AE11" s="4"/>
      <c r="AF11" s="4"/>
      <c r="AG11" s="4"/>
      <c r="AH11" s="4"/>
      <c r="AI11" s="4"/>
      <c r="AJ11" s="4" t="str">
        <f t="shared" si="3"/>
        <v/>
      </c>
      <c r="AK11" s="4" t="str">
        <f t="shared" si="4"/>
        <v/>
      </c>
      <c r="AL11" s="4" t="str">
        <f t="shared" ref="AL11:AL13" si="7">IF(O11=0,"","*")</f>
        <v/>
      </c>
      <c r="AM11" s="4" t="str">
        <f t="shared" ref="AM11:AM13" si="8">IF(P11=0,"","*")</f>
        <v/>
      </c>
      <c r="AN11" s="4" t="str">
        <f t="shared" ref="AN11:AN13" si="9">IF(Q11=0,"","*")</f>
        <v/>
      </c>
      <c r="AO11" s="4" t="str">
        <f t="shared" ref="AO11:AO13" si="10">IF(R11=0,"","*")</f>
        <v/>
      </c>
      <c r="AP11" s="4" t="str">
        <f t="shared" ref="AP11:AP13" si="11">IF(S11=0,"","*")</f>
        <v/>
      </c>
      <c r="AQ11" s="4" t="str">
        <f t="shared" ref="AQ11:AQ13" si="12">IF(T11=0,"","*")</f>
        <v/>
      </c>
      <c r="AR11" s="4" t="str">
        <f t="shared" ref="AR11:AR13" si="13">IF(U11=0,"","*")</f>
        <v/>
      </c>
      <c r="AS11" s="4" t="str">
        <f t="shared" ref="AS11:AS13" si="14">IF(V11=0,"","*")</f>
        <v/>
      </c>
      <c r="AT11" s="4" t="str">
        <f t="shared" ref="AT11:AT13" si="15">IF(W11=0,"","*")</f>
        <v/>
      </c>
      <c r="AU11" s="4" t="str">
        <f t="shared" ref="AU11:AU13" si="16">IF(X11=0,"","*")</f>
        <v/>
      </c>
      <c r="AV11" s="4" t="str">
        <f t="shared" ref="AV11:AV13" si="17">IF(Y11=0,"","*")</f>
        <v/>
      </c>
      <c r="AW11" s="4" t="str">
        <f t="shared" ref="AW11:AW13" si="18">IF(Z11=0,"","*")</f>
        <v/>
      </c>
      <c r="AX11" s="4" t="str">
        <f t="shared" ref="AX11:AX13" si="19">IF(AA11=0,"","*")</f>
        <v/>
      </c>
      <c r="AY11" s="4" t="str">
        <f t="shared" ref="AY11:AY13" si="20">IF(AB11=0,"","*")</f>
        <v/>
      </c>
      <c r="AZ11" s="4" t="str">
        <f t="shared" ref="AZ11:AZ13" si="21">IF(AC11=0,"","*")</f>
        <v/>
      </c>
      <c r="BB11" s="4"/>
      <c r="BC11" s="4"/>
      <c r="BD11" s="4"/>
      <c r="BE11" s="4"/>
      <c r="BF11" s="4"/>
      <c r="BG11" s="4" t="str">
        <f t="shared" si="5"/>
        <v/>
      </c>
      <c r="BH11" s="4" t="str">
        <f t="shared" si="6"/>
        <v/>
      </c>
      <c r="BI11" s="4" t="str">
        <f t="shared" ref="BI11:BI13" si="22">IF(O11=0,"","*")</f>
        <v/>
      </c>
      <c r="BJ11" s="4" t="str">
        <f t="shared" ref="BJ11:BJ13" si="23">IF(P11=0,"","*")</f>
        <v/>
      </c>
      <c r="BK11" s="4" t="str">
        <f t="shared" ref="BK11:BK13" si="24">IF(Q11=0,"","*")</f>
        <v/>
      </c>
      <c r="BL11" s="4" t="str">
        <f t="shared" ref="BL11:BL13" si="25">IF(R11=0,"","*")</f>
        <v/>
      </c>
      <c r="BM11" s="4" t="str">
        <f t="shared" ref="BM11:BM13" si="26">IF(S11=0,"","*")</f>
        <v/>
      </c>
      <c r="BN11" s="4" t="str">
        <f t="shared" ref="BN11:BN13" si="27">IF(T11=0,"","*")</f>
        <v/>
      </c>
      <c r="BO11" s="4" t="str">
        <f t="shared" ref="BO11:BO13" si="28">IF(U11=0,"","*")</f>
        <v/>
      </c>
      <c r="BP11" s="4" t="str">
        <f t="shared" ref="BP11:BP13" si="29">IF(V11=0,"","*")</f>
        <v/>
      </c>
      <c r="BQ11" s="4" t="str">
        <f t="shared" ref="BQ11:BQ13" si="30">IF(W11=0,"","*")</f>
        <v/>
      </c>
      <c r="BR11" s="4" t="str">
        <f t="shared" ref="BR11:BR13" si="31">IF(X11=0,"","*")</f>
        <v/>
      </c>
      <c r="BS11" s="4" t="str">
        <f t="shared" ref="BS11:BS13" si="32">IF(Y11=0,"","*")</f>
        <v/>
      </c>
      <c r="BT11" s="4" t="str">
        <f t="shared" ref="BT11:BT13" si="33">IF(Z11=0,"","*")</f>
        <v/>
      </c>
      <c r="BU11" s="4" t="str">
        <f t="shared" ref="BU11:BU13" si="34">IF(AA11=0,"","*")</f>
        <v/>
      </c>
      <c r="BV11" s="4" t="str">
        <f t="shared" ref="BV11:BV13" si="35">IF(AB11=0,"","*")</f>
        <v/>
      </c>
      <c r="BW11" s="4" t="str">
        <f t="shared" ref="BW11:BW13" si="36">IF(AC11=0,"","*")</f>
        <v/>
      </c>
    </row>
    <row r="12" spans="1:75" hidden="1" x14ac:dyDescent="0.35">
      <c r="A12">
        <v>3</v>
      </c>
      <c r="B12" s="4"/>
      <c r="C12" s="4"/>
      <c r="D12" s="51"/>
      <c r="E12" s="6">
        <f t="shared" si="2"/>
        <v>0</v>
      </c>
      <c r="F12" s="4"/>
      <c r="G12" s="4"/>
      <c r="H12" s="5"/>
      <c r="I12" s="5"/>
      <c r="J12" s="5"/>
      <c r="K12" s="5"/>
      <c r="L12" s="5"/>
      <c r="M12" s="5"/>
      <c r="N12" s="5"/>
      <c r="O12" s="5"/>
      <c r="P12" s="5"/>
      <c r="Q12" s="5"/>
      <c r="R12" s="5"/>
      <c r="S12" s="5"/>
      <c r="T12" s="5"/>
      <c r="U12" s="5"/>
      <c r="V12" s="5"/>
      <c r="W12" s="5"/>
      <c r="X12" s="5"/>
      <c r="Y12" s="5"/>
      <c r="Z12" s="5"/>
      <c r="AA12" s="5"/>
      <c r="AB12" s="5"/>
      <c r="AC12" s="5"/>
      <c r="AE12" s="4"/>
      <c r="AF12" s="4"/>
      <c r="AG12" s="4"/>
      <c r="AH12" s="4"/>
      <c r="AI12" s="4"/>
      <c r="AJ12" s="4" t="str">
        <f t="shared" si="3"/>
        <v/>
      </c>
      <c r="AK12" s="4" t="str">
        <f t="shared" si="4"/>
        <v/>
      </c>
      <c r="AL12" s="4" t="str">
        <f t="shared" si="7"/>
        <v/>
      </c>
      <c r="AM12" s="4" t="str">
        <f t="shared" si="8"/>
        <v/>
      </c>
      <c r="AN12" s="4" t="str">
        <f t="shared" si="9"/>
        <v/>
      </c>
      <c r="AO12" s="4" t="str">
        <f t="shared" si="10"/>
        <v/>
      </c>
      <c r="AP12" s="4" t="str">
        <f t="shared" si="11"/>
        <v/>
      </c>
      <c r="AQ12" s="4" t="str">
        <f t="shared" si="12"/>
        <v/>
      </c>
      <c r="AR12" s="4" t="str">
        <f t="shared" si="13"/>
        <v/>
      </c>
      <c r="AS12" s="4" t="str">
        <f t="shared" si="14"/>
        <v/>
      </c>
      <c r="AT12" s="4" t="str">
        <f t="shared" si="15"/>
        <v/>
      </c>
      <c r="AU12" s="4" t="str">
        <f t="shared" si="16"/>
        <v/>
      </c>
      <c r="AV12" s="4" t="str">
        <f t="shared" si="17"/>
        <v/>
      </c>
      <c r="AW12" s="4" t="str">
        <f t="shared" si="18"/>
        <v/>
      </c>
      <c r="AX12" s="4" t="str">
        <f t="shared" si="19"/>
        <v/>
      </c>
      <c r="AY12" s="4" t="str">
        <f t="shared" si="20"/>
        <v/>
      </c>
      <c r="AZ12" s="4" t="str">
        <f t="shared" si="21"/>
        <v/>
      </c>
      <c r="BB12" s="4"/>
      <c r="BC12" s="4"/>
      <c r="BD12" s="4"/>
      <c r="BE12" s="4"/>
      <c r="BF12" s="4"/>
      <c r="BG12" s="4" t="str">
        <f t="shared" si="5"/>
        <v/>
      </c>
      <c r="BH12" s="4" t="str">
        <f t="shared" si="6"/>
        <v/>
      </c>
      <c r="BI12" s="4" t="str">
        <f t="shared" si="22"/>
        <v/>
      </c>
      <c r="BJ12" s="4" t="str">
        <f t="shared" si="23"/>
        <v/>
      </c>
      <c r="BK12" s="4" t="str">
        <f t="shared" si="24"/>
        <v/>
      </c>
      <c r="BL12" s="4" t="str">
        <f t="shared" si="25"/>
        <v/>
      </c>
      <c r="BM12" s="4" t="str">
        <f t="shared" si="26"/>
        <v/>
      </c>
      <c r="BN12" s="4" t="str">
        <f t="shared" si="27"/>
        <v/>
      </c>
      <c r="BO12" s="4" t="str">
        <f t="shared" si="28"/>
        <v/>
      </c>
      <c r="BP12" s="4" t="str">
        <f t="shared" si="29"/>
        <v/>
      </c>
      <c r="BQ12" s="4" t="str">
        <f t="shared" si="30"/>
        <v/>
      </c>
      <c r="BR12" s="4" t="str">
        <f t="shared" si="31"/>
        <v/>
      </c>
      <c r="BS12" s="4" t="str">
        <f t="shared" si="32"/>
        <v/>
      </c>
      <c r="BT12" s="4" t="str">
        <f t="shared" si="33"/>
        <v/>
      </c>
      <c r="BU12" s="4" t="str">
        <f t="shared" si="34"/>
        <v/>
      </c>
      <c r="BV12" s="4" t="str">
        <f t="shared" si="35"/>
        <v/>
      </c>
      <c r="BW12" s="4" t="str">
        <f t="shared" si="36"/>
        <v/>
      </c>
    </row>
    <row r="13" spans="1:75" hidden="1" x14ac:dyDescent="0.35">
      <c r="A13">
        <v>4</v>
      </c>
      <c r="B13" s="4"/>
      <c r="C13" s="11"/>
      <c r="D13" s="51"/>
      <c r="E13" s="6">
        <f t="shared" si="2"/>
        <v>0</v>
      </c>
      <c r="F13" s="4"/>
      <c r="G13" s="4"/>
      <c r="H13" s="5"/>
      <c r="I13" s="5"/>
      <c r="J13" s="5"/>
      <c r="K13" s="5"/>
      <c r="L13" s="5"/>
      <c r="M13" s="5"/>
      <c r="N13" s="5"/>
      <c r="O13" s="5"/>
      <c r="P13" s="5"/>
      <c r="Q13" s="5"/>
      <c r="R13" s="5"/>
      <c r="S13" s="5"/>
      <c r="T13" s="5"/>
      <c r="U13" s="5"/>
      <c r="V13" s="5"/>
      <c r="W13" s="5"/>
      <c r="X13" s="5"/>
      <c r="Y13" s="5"/>
      <c r="Z13" s="5"/>
      <c r="AA13" s="5"/>
      <c r="AB13" s="5"/>
      <c r="AC13" s="5"/>
      <c r="AE13" s="4"/>
      <c r="AF13" s="4"/>
      <c r="AG13" s="4"/>
      <c r="AH13" s="4"/>
      <c r="AI13" s="4"/>
      <c r="AJ13" s="4" t="str">
        <f t="shared" si="3"/>
        <v/>
      </c>
      <c r="AK13" s="4" t="str">
        <f t="shared" si="4"/>
        <v/>
      </c>
      <c r="AL13" s="4" t="str">
        <f t="shared" si="7"/>
        <v/>
      </c>
      <c r="AM13" s="4" t="str">
        <f t="shared" si="8"/>
        <v/>
      </c>
      <c r="AN13" s="4" t="str">
        <f t="shared" si="9"/>
        <v/>
      </c>
      <c r="AO13" s="4" t="str">
        <f t="shared" si="10"/>
        <v/>
      </c>
      <c r="AP13" s="4" t="str">
        <f t="shared" si="11"/>
        <v/>
      </c>
      <c r="AQ13" s="4" t="str">
        <f t="shared" si="12"/>
        <v/>
      </c>
      <c r="AR13" s="4" t="str">
        <f t="shared" si="13"/>
        <v/>
      </c>
      <c r="AS13" s="4" t="str">
        <f t="shared" si="14"/>
        <v/>
      </c>
      <c r="AT13" s="4" t="str">
        <f t="shared" si="15"/>
        <v/>
      </c>
      <c r="AU13" s="4" t="str">
        <f t="shared" si="16"/>
        <v/>
      </c>
      <c r="AV13" s="4" t="str">
        <f t="shared" si="17"/>
        <v/>
      </c>
      <c r="AW13" s="4" t="str">
        <f t="shared" si="18"/>
        <v/>
      </c>
      <c r="AX13" s="4" t="str">
        <f t="shared" si="19"/>
        <v/>
      </c>
      <c r="AY13" s="4" t="str">
        <f t="shared" si="20"/>
        <v/>
      </c>
      <c r="AZ13" s="4" t="str">
        <f t="shared" si="21"/>
        <v/>
      </c>
      <c r="BB13" s="4"/>
      <c r="BC13" s="4"/>
      <c r="BD13" s="4"/>
      <c r="BE13" s="4"/>
      <c r="BF13" s="4"/>
      <c r="BG13" s="4" t="str">
        <f t="shared" si="5"/>
        <v/>
      </c>
      <c r="BH13" s="4" t="str">
        <f t="shared" si="6"/>
        <v/>
      </c>
      <c r="BI13" s="4" t="str">
        <f t="shared" si="22"/>
        <v/>
      </c>
      <c r="BJ13" s="4" t="str">
        <f t="shared" si="23"/>
        <v/>
      </c>
      <c r="BK13" s="4" t="str">
        <f t="shared" si="24"/>
        <v/>
      </c>
      <c r="BL13" s="4" t="str">
        <f t="shared" si="25"/>
        <v/>
      </c>
      <c r="BM13" s="4" t="str">
        <f t="shared" si="26"/>
        <v/>
      </c>
      <c r="BN13" s="4" t="str">
        <f t="shared" si="27"/>
        <v/>
      </c>
      <c r="BO13" s="4" t="str">
        <f t="shared" si="28"/>
        <v/>
      </c>
      <c r="BP13" s="4" t="str">
        <f t="shared" si="29"/>
        <v/>
      </c>
      <c r="BQ13" s="4" t="str">
        <f t="shared" si="30"/>
        <v/>
      </c>
      <c r="BR13" s="4" t="str">
        <f t="shared" si="31"/>
        <v/>
      </c>
      <c r="BS13" s="4" t="str">
        <f t="shared" si="32"/>
        <v/>
      </c>
      <c r="BT13" s="4" t="str">
        <f t="shared" si="33"/>
        <v/>
      </c>
      <c r="BU13" s="4" t="str">
        <f t="shared" si="34"/>
        <v/>
      </c>
      <c r="BV13" s="4" t="str">
        <f t="shared" si="35"/>
        <v/>
      </c>
      <c r="BW13" s="4" t="str">
        <f t="shared" si="36"/>
        <v/>
      </c>
    </row>
    <row r="14" spans="1:75" hidden="1" x14ac:dyDescent="0.35">
      <c r="A14">
        <v>5</v>
      </c>
      <c r="B14" s="4"/>
      <c r="C14" s="4"/>
      <c r="D14" s="51"/>
      <c r="E14" s="6">
        <f t="shared" si="2"/>
        <v>0</v>
      </c>
      <c r="F14" s="4"/>
      <c r="G14" s="4"/>
      <c r="H14" s="5"/>
      <c r="I14" s="5"/>
      <c r="J14" s="5"/>
      <c r="K14" s="5"/>
      <c r="L14" s="5"/>
      <c r="M14" s="5"/>
      <c r="N14" s="5"/>
      <c r="O14" s="5"/>
      <c r="P14" s="5"/>
      <c r="Q14" s="5"/>
      <c r="R14" s="5"/>
      <c r="S14" s="5"/>
      <c r="T14" s="5"/>
      <c r="U14" s="5"/>
      <c r="V14" s="5"/>
      <c r="W14" s="5"/>
      <c r="X14" s="5"/>
      <c r="Y14" s="5"/>
      <c r="Z14" s="5"/>
      <c r="AA14" s="5"/>
      <c r="AB14" s="5"/>
      <c r="AC14" s="5"/>
      <c r="AE14" s="4"/>
      <c r="AF14" s="4"/>
      <c r="AG14" s="4"/>
      <c r="AH14" s="4"/>
      <c r="AI14" s="4"/>
      <c r="AJ14" s="4" t="str">
        <f t="shared" si="3"/>
        <v/>
      </c>
      <c r="AK14" s="4" t="str">
        <f t="shared" si="3"/>
        <v/>
      </c>
      <c r="AL14" s="4" t="str">
        <f t="shared" si="3"/>
        <v/>
      </c>
      <c r="AM14" s="4" t="str">
        <f t="shared" si="3"/>
        <v/>
      </c>
      <c r="AN14" s="4" t="str">
        <f t="shared" si="3"/>
        <v/>
      </c>
      <c r="AO14" s="4" t="str">
        <f t="shared" si="3"/>
        <v/>
      </c>
      <c r="AP14" s="4" t="str">
        <f t="shared" si="3"/>
        <v/>
      </c>
      <c r="AQ14" s="4" t="str">
        <f t="shared" si="3"/>
        <v/>
      </c>
      <c r="AR14" s="4" t="str">
        <f t="shared" si="3"/>
        <v/>
      </c>
      <c r="AS14" s="4" t="str">
        <f t="shared" si="3"/>
        <v/>
      </c>
      <c r="AT14" s="4" t="str">
        <f t="shared" si="3"/>
        <v/>
      </c>
      <c r="AU14" s="4" t="str">
        <f t="shared" si="3"/>
        <v/>
      </c>
      <c r="AV14" s="4" t="str">
        <f t="shared" si="3"/>
        <v/>
      </c>
      <c r="AW14" s="4" t="str">
        <f t="shared" si="3"/>
        <v/>
      </c>
      <c r="AX14" s="4" t="str">
        <f t="shared" si="3"/>
        <v/>
      </c>
      <c r="AY14" s="4" t="str">
        <f t="shared" si="3"/>
        <v/>
      </c>
      <c r="AZ14" s="4" t="str">
        <f t="shared" ref="AZ14:AZ16" si="37">IF(AC14=0,"","*")</f>
        <v/>
      </c>
      <c r="BB14" s="4"/>
      <c r="BC14" s="4"/>
      <c r="BD14" s="4"/>
      <c r="BE14" s="4"/>
      <c r="BF14" s="4"/>
      <c r="BG14" s="4" t="str">
        <f t="shared" si="5"/>
        <v/>
      </c>
      <c r="BH14" s="4" t="str">
        <f t="shared" si="5"/>
        <v/>
      </c>
      <c r="BI14" s="4" t="str">
        <f t="shared" si="5"/>
        <v/>
      </c>
      <c r="BJ14" s="4" t="str">
        <f t="shared" si="5"/>
        <v/>
      </c>
      <c r="BK14" s="4" t="str">
        <f t="shared" si="5"/>
        <v/>
      </c>
      <c r="BL14" s="4" t="str">
        <f t="shared" si="5"/>
        <v/>
      </c>
      <c r="BM14" s="4" t="str">
        <f t="shared" si="5"/>
        <v/>
      </c>
      <c r="BN14" s="4" t="str">
        <f t="shared" si="5"/>
        <v/>
      </c>
      <c r="BO14" s="4" t="str">
        <f t="shared" si="5"/>
        <v/>
      </c>
      <c r="BP14" s="4" t="str">
        <f t="shared" si="5"/>
        <v/>
      </c>
      <c r="BQ14" s="4" t="str">
        <f t="shared" si="5"/>
        <v/>
      </c>
      <c r="BR14" s="4" t="str">
        <f t="shared" si="5"/>
        <v/>
      </c>
      <c r="BS14" s="4" t="str">
        <f t="shared" si="5"/>
        <v/>
      </c>
      <c r="BT14" s="4" t="str">
        <f t="shared" si="5"/>
        <v/>
      </c>
      <c r="BU14" s="4" t="str">
        <f t="shared" si="5"/>
        <v/>
      </c>
      <c r="BV14" s="4" t="str">
        <f t="shared" si="5"/>
        <v/>
      </c>
      <c r="BW14" s="4" t="str">
        <f t="shared" ref="BL14:BW27" si="38">IF(AC14=0,"","*")</f>
        <v/>
      </c>
    </row>
    <row r="15" spans="1:75" hidden="1" x14ac:dyDescent="0.35">
      <c r="A15">
        <v>6</v>
      </c>
      <c r="B15" s="4"/>
      <c r="C15" s="4"/>
      <c r="D15" s="51"/>
      <c r="E15" s="6">
        <f t="shared" si="2"/>
        <v>0</v>
      </c>
      <c r="F15" s="4"/>
      <c r="G15" s="4"/>
      <c r="H15" s="5"/>
      <c r="I15" s="5"/>
      <c r="J15" s="5"/>
      <c r="K15" s="5"/>
      <c r="L15" s="5"/>
      <c r="M15" s="5"/>
      <c r="N15" s="5"/>
      <c r="O15" s="5"/>
      <c r="P15" s="5"/>
      <c r="Q15" s="5"/>
      <c r="R15" s="5"/>
      <c r="S15" s="5"/>
      <c r="T15" s="5"/>
      <c r="U15" s="5"/>
      <c r="V15" s="5"/>
      <c r="W15" s="5"/>
      <c r="X15" s="5"/>
      <c r="Y15" s="5"/>
      <c r="Z15" s="19"/>
      <c r="AA15" s="5"/>
      <c r="AB15" s="5"/>
      <c r="AC15" s="5"/>
      <c r="AE15" s="4"/>
      <c r="AF15" s="4"/>
      <c r="AG15" s="4"/>
      <c r="AH15" s="4"/>
      <c r="AI15" s="4"/>
      <c r="AJ15" s="4" t="str">
        <f t="shared" si="3"/>
        <v/>
      </c>
      <c r="AK15" s="4" t="str">
        <f t="shared" si="3"/>
        <v/>
      </c>
      <c r="AL15" s="4" t="str">
        <f t="shared" si="3"/>
        <v/>
      </c>
      <c r="AM15" s="4" t="str">
        <f t="shared" si="3"/>
        <v/>
      </c>
      <c r="AN15" s="4" t="str">
        <f t="shared" si="3"/>
        <v/>
      </c>
      <c r="AO15" s="4" t="str">
        <f t="shared" si="3"/>
        <v/>
      </c>
      <c r="AP15" s="4" t="str">
        <f t="shared" si="3"/>
        <v/>
      </c>
      <c r="AQ15" s="4" t="str">
        <f t="shared" si="3"/>
        <v/>
      </c>
      <c r="AR15" s="4" t="str">
        <f t="shared" si="3"/>
        <v/>
      </c>
      <c r="AS15" s="4" t="str">
        <f t="shared" si="3"/>
        <v/>
      </c>
      <c r="AT15" s="4" t="str">
        <f t="shared" si="3"/>
        <v/>
      </c>
      <c r="AU15" s="4" t="str">
        <f t="shared" si="3"/>
        <v/>
      </c>
      <c r="AV15" s="4" t="str">
        <f t="shared" si="3"/>
        <v/>
      </c>
      <c r="AW15" s="4" t="str">
        <f t="shared" si="3"/>
        <v/>
      </c>
      <c r="AX15" s="4" t="str">
        <f t="shared" si="3"/>
        <v/>
      </c>
      <c r="AY15" s="4" t="str">
        <f t="shared" si="3"/>
        <v/>
      </c>
      <c r="AZ15" s="4" t="str">
        <f t="shared" si="37"/>
        <v/>
      </c>
      <c r="BB15" s="4"/>
      <c r="BC15" s="4"/>
      <c r="BD15" s="4"/>
      <c r="BE15" s="4"/>
      <c r="BF15" s="4"/>
      <c r="BG15" s="4" t="str">
        <f t="shared" si="5"/>
        <v/>
      </c>
      <c r="BH15" s="4" t="str">
        <f t="shared" si="5"/>
        <v/>
      </c>
      <c r="BI15" s="4" t="str">
        <f t="shared" si="5"/>
        <v/>
      </c>
      <c r="BJ15" s="4" t="str">
        <f t="shared" si="5"/>
        <v/>
      </c>
      <c r="BK15" s="4" t="str">
        <f t="shared" si="5"/>
        <v/>
      </c>
      <c r="BL15" s="4" t="str">
        <f t="shared" si="5"/>
        <v/>
      </c>
      <c r="BM15" s="4" t="str">
        <f t="shared" si="5"/>
        <v/>
      </c>
      <c r="BN15" s="4" t="str">
        <f t="shared" si="5"/>
        <v/>
      </c>
      <c r="BO15" s="4" t="str">
        <f t="shared" si="5"/>
        <v/>
      </c>
      <c r="BP15" s="4" t="str">
        <f t="shared" si="5"/>
        <v/>
      </c>
      <c r="BQ15" s="4" t="str">
        <f t="shared" si="5"/>
        <v/>
      </c>
      <c r="BR15" s="4" t="str">
        <f t="shared" si="5"/>
        <v/>
      </c>
      <c r="BS15" s="4" t="str">
        <f t="shared" si="5"/>
        <v/>
      </c>
      <c r="BT15" s="4" t="str">
        <f t="shared" si="5"/>
        <v/>
      </c>
      <c r="BU15" s="4" t="str">
        <f t="shared" si="5"/>
        <v/>
      </c>
      <c r="BV15" s="4" t="str">
        <f t="shared" si="5"/>
        <v/>
      </c>
      <c r="BW15" s="4" t="str">
        <f t="shared" si="38"/>
        <v/>
      </c>
    </row>
    <row r="16" spans="1:75" hidden="1" x14ac:dyDescent="0.35">
      <c r="A16">
        <v>7</v>
      </c>
      <c r="B16" s="4"/>
      <c r="C16" s="4"/>
      <c r="D16" s="4"/>
      <c r="E16" s="6">
        <f t="shared" si="2"/>
        <v>0</v>
      </c>
      <c r="F16" s="4"/>
      <c r="G16" s="4"/>
      <c r="H16" s="5"/>
      <c r="I16" s="5"/>
      <c r="J16" s="5"/>
      <c r="K16" s="5"/>
      <c r="L16" s="5"/>
      <c r="M16" s="5"/>
      <c r="N16" s="5"/>
      <c r="O16" s="5"/>
      <c r="P16" s="5"/>
      <c r="Q16" s="5"/>
      <c r="R16" s="5"/>
      <c r="S16" s="5"/>
      <c r="T16" s="5"/>
      <c r="U16" s="5"/>
      <c r="V16" s="5"/>
      <c r="W16" s="5"/>
      <c r="X16" s="5"/>
      <c r="Y16" s="5"/>
      <c r="Z16" s="5"/>
      <c r="AA16" s="5"/>
      <c r="AB16" s="5"/>
      <c r="AC16" s="5"/>
      <c r="AE16" s="4"/>
      <c r="AF16" s="4"/>
      <c r="AG16" s="4"/>
      <c r="AH16" s="4"/>
      <c r="AI16" s="4"/>
      <c r="AJ16" s="4" t="str">
        <f t="shared" si="3"/>
        <v/>
      </c>
      <c r="AK16" s="4" t="str">
        <f t="shared" si="3"/>
        <v/>
      </c>
      <c r="AL16" s="4" t="str">
        <f t="shared" si="3"/>
        <v/>
      </c>
      <c r="AM16" s="4" t="str">
        <f t="shared" si="3"/>
        <v/>
      </c>
      <c r="AN16" s="4" t="str">
        <f t="shared" si="3"/>
        <v/>
      </c>
      <c r="AO16" s="4" t="str">
        <f t="shared" si="3"/>
        <v/>
      </c>
      <c r="AP16" s="4" t="str">
        <f t="shared" si="3"/>
        <v/>
      </c>
      <c r="AQ16" s="4" t="str">
        <f t="shared" si="3"/>
        <v/>
      </c>
      <c r="AR16" s="4" t="str">
        <f t="shared" si="3"/>
        <v/>
      </c>
      <c r="AS16" s="4" t="str">
        <f t="shared" si="3"/>
        <v/>
      </c>
      <c r="AT16" s="4" t="str">
        <f t="shared" si="3"/>
        <v/>
      </c>
      <c r="AU16" s="4" t="str">
        <f t="shared" si="3"/>
        <v/>
      </c>
      <c r="AV16" s="4" t="str">
        <f t="shared" si="3"/>
        <v/>
      </c>
      <c r="AW16" s="4" t="str">
        <f t="shared" si="3"/>
        <v/>
      </c>
      <c r="AX16" s="4" t="str">
        <f t="shared" si="3"/>
        <v/>
      </c>
      <c r="AY16" s="4" t="str">
        <f t="shared" si="3"/>
        <v/>
      </c>
      <c r="AZ16" s="4" t="str">
        <f t="shared" si="37"/>
        <v/>
      </c>
      <c r="BB16" s="4"/>
      <c r="BC16" s="4"/>
      <c r="BD16" s="4"/>
      <c r="BE16" s="4"/>
      <c r="BF16" s="4"/>
      <c r="BG16" s="4" t="str">
        <f t="shared" si="5"/>
        <v/>
      </c>
      <c r="BH16" s="4" t="str">
        <f t="shared" si="5"/>
        <v/>
      </c>
      <c r="BI16" s="4" t="str">
        <f t="shared" si="5"/>
        <v/>
      </c>
      <c r="BJ16" s="4" t="str">
        <f t="shared" si="5"/>
        <v/>
      </c>
      <c r="BK16" s="4" t="str">
        <f t="shared" si="5"/>
        <v/>
      </c>
      <c r="BL16" s="4" t="str">
        <f t="shared" si="5"/>
        <v/>
      </c>
      <c r="BM16" s="4" t="str">
        <f t="shared" si="5"/>
        <v/>
      </c>
      <c r="BN16" s="4" t="str">
        <f t="shared" si="5"/>
        <v/>
      </c>
      <c r="BO16" s="4" t="str">
        <f t="shared" si="5"/>
        <v/>
      </c>
      <c r="BP16" s="4" t="str">
        <f t="shared" si="5"/>
        <v/>
      </c>
      <c r="BQ16" s="4" t="str">
        <f t="shared" si="5"/>
        <v/>
      </c>
      <c r="BR16" s="4" t="str">
        <f t="shared" si="5"/>
        <v/>
      </c>
      <c r="BS16" s="4" t="str">
        <f t="shared" si="5"/>
        <v/>
      </c>
      <c r="BT16" s="4" t="str">
        <f t="shared" si="5"/>
        <v/>
      </c>
      <c r="BU16" s="4" t="str">
        <f t="shared" si="5"/>
        <v/>
      </c>
      <c r="BV16" s="4" t="str">
        <f t="shared" si="5"/>
        <v/>
      </c>
      <c r="BW16" s="4" t="str">
        <f t="shared" si="38"/>
        <v/>
      </c>
    </row>
    <row r="17" spans="1:75" hidden="1" x14ac:dyDescent="0.35">
      <c r="A17">
        <v>8</v>
      </c>
      <c r="B17" s="4"/>
      <c r="C17" s="4"/>
      <c r="D17" s="4"/>
      <c r="E17" s="6">
        <f t="shared" si="2"/>
        <v>0</v>
      </c>
      <c r="F17" s="4"/>
      <c r="G17" s="4"/>
      <c r="H17" s="5"/>
      <c r="I17" s="5"/>
      <c r="J17" s="5"/>
      <c r="K17" s="5"/>
      <c r="L17" s="5"/>
      <c r="M17" s="5"/>
      <c r="N17" s="5"/>
      <c r="O17" s="5"/>
      <c r="P17" s="5"/>
      <c r="Q17" s="5"/>
      <c r="R17" s="5"/>
      <c r="S17" s="5"/>
      <c r="T17" s="5"/>
      <c r="U17" s="5"/>
      <c r="V17" s="5"/>
      <c r="W17" s="5"/>
      <c r="X17" s="5"/>
      <c r="Y17" s="5"/>
      <c r="Z17" s="5"/>
      <c r="AA17" s="5"/>
      <c r="AB17" s="5"/>
      <c r="AC17" s="5"/>
      <c r="AE17" s="4"/>
      <c r="AF17" s="4"/>
      <c r="AG17" s="4"/>
      <c r="AH17" s="4"/>
      <c r="AI17" s="4"/>
      <c r="AJ17" s="4"/>
      <c r="AK17" s="4"/>
      <c r="AL17" s="4"/>
      <c r="AM17" s="4"/>
      <c r="AN17" s="4"/>
      <c r="AO17" s="4"/>
      <c r="AP17" s="4"/>
      <c r="AQ17" s="4"/>
      <c r="AR17" s="4"/>
      <c r="AS17" s="4"/>
      <c r="AT17" s="4"/>
      <c r="AU17" s="4"/>
      <c r="AV17" s="4"/>
      <c r="AW17" s="4"/>
      <c r="AX17" s="4"/>
      <c r="AY17" s="4"/>
      <c r="AZ17" s="4"/>
      <c r="BB17" s="4"/>
      <c r="BC17" s="4"/>
      <c r="BD17" s="4"/>
      <c r="BE17" s="4"/>
      <c r="BF17" s="4"/>
      <c r="BG17" s="4" t="str">
        <f t="shared" si="5"/>
        <v/>
      </c>
      <c r="BH17" s="4" t="str">
        <f t="shared" si="5"/>
        <v/>
      </c>
      <c r="BI17" s="4" t="str">
        <f t="shared" si="5"/>
        <v/>
      </c>
      <c r="BJ17" s="4" t="str">
        <f t="shared" si="5"/>
        <v/>
      </c>
      <c r="BK17" s="4" t="str">
        <f t="shared" si="5"/>
        <v/>
      </c>
      <c r="BL17" s="4" t="str">
        <f t="shared" si="5"/>
        <v/>
      </c>
      <c r="BM17" s="4" t="str">
        <f t="shared" si="5"/>
        <v/>
      </c>
      <c r="BN17" s="4" t="str">
        <f t="shared" si="5"/>
        <v/>
      </c>
      <c r="BO17" s="4" t="str">
        <f t="shared" si="5"/>
        <v/>
      </c>
      <c r="BP17" s="4" t="str">
        <f t="shared" si="5"/>
        <v/>
      </c>
      <c r="BQ17" s="4" t="str">
        <f t="shared" si="5"/>
        <v/>
      </c>
      <c r="BR17" s="4" t="str">
        <f t="shared" si="5"/>
        <v/>
      </c>
      <c r="BS17" s="4" t="str">
        <f t="shared" si="5"/>
        <v/>
      </c>
      <c r="BT17" s="4" t="str">
        <f t="shared" si="5"/>
        <v/>
      </c>
      <c r="BU17" s="4" t="str">
        <f t="shared" si="5"/>
        <v/>
      </c>
      <c r="BV17" s="4" t="str">
        <f t="shared" si="5"/>
        <v/>
      </c>
      <c r="BW17" s="4" t="str">
        <f t="shared" si="38"/>
        <v/>
      </c>
    </row>
    <row r="18" spans="1:75" hidden="1" x14ac:dyDescent="0.35">
      <c r="A18">
        <v>9</v>
      </c>
      <c r="B18" s="4"/>
      <c r="C18" s="4"/>
      <c r="D18" s="4"/>
      <c r="E18" s="6">
        <f t="shared" si="2"/>
        <v>0</v>
      </c>
      <c r="F18" s="4"/>
      <c r="G18" s="4"/>
      <c r="H18" s="5"/>
      <c r="I18" s="5"/>
      <c r="J18" s="5"/>
      <c r="K18" s="5"/>
      <c r="L18" s="5"/>
      <c r="M18" s="5"/>
      <c r="N18" s="5"/>
      <c r="O18" s="5"/>
      <c r="P18" s="5"/>
      <c r="Q18" s="5"/>
      <c r="R18" s="5"/>
      <c r="S18" s="5"/>
      <c r="T18" s="5"/>
      <c r="U18" s="5"/>
      <c r="V18" s="5"/>
      <c r="W18" s="5"/>
      <c r="X18" s="5"/>
      <c r="Y18" s="5"/>
      <c r="Z18" s="5"/>
      <c r="AA18" s="5"/>
      <c r="AB18" s="5"/>
      <c r="AC18" s="5"/>
      <c r="AE18" s="4"/>
      <c r="AF18" s="4"/>
      <c r="AG18" s="4"/>
      <c r="AH18" s="4"/>
      <c r="AI18" s="4"/>
      <c r="AJ18" s="4"/>
      <c r="AK18" s="4"/>
      <c r="AL18" s="4"/>
      <c r="AM18" s="4"/>
      <c r="AN18" s="4"/>
      <c r="AO18" s="4"/>
      <c r="AP18" s="4"/>
      <c r="AQ18" s="4"/>
      <c r="AR18" s="4"/>
      <c r="AS18" s="4"/>
      <c r="AT18" s="4"/>
      <c r="AU18" s="4"/>
      <c r="AV18" s="4"/>
      <c r="AW18" s="4"/>
      <c r="AX18" s="4"/>
      <c r="AY18" s="4"/>
      <c r="AZ18" s="4"/>
      <c r="BB18" s="4"/>
      <c r="BC18" s="4"/>
      <c r="BD18" s="4"/>
      <c r="BE18" s="4"/>
      <c r="BF18" s="4"/>
      <c r="BG18" s="4" t="str">
        <f t="shared" si="5"/>
        <v/>
      </c>
      <c r="BH18" s="4" t="str">
        <f t="shared" si="5"/>
        <v/>
      </c>
      <c r="BI18" s="4" t="str">
        <f t="shared" si="5"/>
        <v/>
      </c>
      <c r="BJ18" s="4" t="str">
        <f t="shared" si="5"/>
        <v/>
      </c>
      <c r="BK18" s="4" t="str">
        <f t="shared" si="5"/>
        <v/>
      </c>
      <c r="BL18" s="4" t="str">
        <f t="shared" si="5"/>
        <v/>
      </c>
      <c r="BM18" s="4" t="str">
        <f t="shared" si="5"/>
        <v/>
      </c>
      <c r="BN18" s="4" t="str">
        <f t="shared" si="5"/>
        <v/>
      </c>
      <c r="BO18" s="4" t="str">
        <f t="shared" si="5"/>
        <v/>
      </c>
      <c r="BP18" s="4" t="str">
        <f t="shared" si="5"/>
        <v/>
      </c>
      <c r="BQ18" s="4" t="str">
        <f t="shared" si="5"/>
        <v/>
      </c>
      <c r="BR18" s="4" t="str">
        <f t="shared" si="5"/>
        <v/>
      </c>
      <c r="BS18" s="4" t="str">
        <f t="shared" si="5"/>
        <v/>
      </c>
      <c r="BT18" s="4" t="str">
        <f t="shared" si="5"/>
        <v/>
      </c>
      <c r="BU18" s="4" t="str">
        <f t="shared" si="5"/>
        <v/>
      </c>
      <c r="BV18" s="4" t="str">
        <f t="shared" si="5"/>
        <v/>
      </c>
      <c r="BW18" s="4" t="str">
        <f t="shared" si="38"/>
        <v/>
      </c>
    </row>
    <row r="19" spans="1:75" ht="17" hidden="1" customHeight="1" x14ac:dyDescent="0.35">
      <c r="A19">
        <v>10</v>
      </c>
      <c r="B19" s="4"/>
      <c r="C19" s="4"/>
      <c r="D19" s="4"/>
      <c r="E19" s="6">
        <f t="shared" si="2"/>
        <v>0</v>
      </c>
      <c r="F19" s="4"/>
      <c r="G19" s="4"/>
      <c r="H19" s="5"/>
      <c r="I19" s="5"/>
      <c r="J19" s="5"/>
      <c r="K19" s="5"/>
      <c r="L19" s="5"/>
      <c r="M19" s="5"/>
      <c r="N19" s="5"/>
      <c r="O19" s="5"/>
      <c r="P19" s="5"/>
      <c r="Q19" s="5"/>
      <c r="R19" s="5"/>
      <c r="S19" s="5"/>
      <c r="T19" s="5"/>
      <c r="U19" s="5"/>
      <c r="V19" s="5"/>
      <c r="W19" s="5"/>
      <c r="X19" s="5"/>
      <c r="Y19" s="5"/>
      <c r="Z19" s="5"/>
      <c r="AA19" s="5"/>
      <c r="AB19" s="5"/>
      <c r="AC19" s="5"/>
      <c r="AE19" s="4"/>
      <c r="AF19" s="4"/>
      <c r="AG19" s="4"/>
      <c r="AH19" s="4"/>
      <c r="AI19" s="4"/>
      <c r="AJ19" s="4"/>
      <c r="AK19" s="4"/>
      <c r="AL19" s="4"/>
      <c r="AM19" s="4"/>
      <c r="AN19" s="4"/>
      <c r="AO19" s="4" t="str">
        <f t="shared" ref="AO19:AZ27" si="39">IF(R19=0,"","*")</f>
        <v/>
      </c>
      <c r="AP19" s="4" t="str">
        <f t="shared" si="39"/>
        <v/>
      </c>
      <c r="AQ19" s="4" t="str">
        <f t="shared" si="39"/>
        <v/>
      </c>
      <c r="AR19" s="4" t="str">
        <f t="shared" si="39"/>
        <v/>
      </c>
      <c r="AS19" s="4" t="str">
        <f t="shared" si="39"/>
        <v/>
      </c>
      <c r="AT19" s="4" t="str">
        <f t="shared" si="39"/>
        <v/>
      </c>
      <c r="AU19" s="4" t="str">
        <f t="shared" si="39"/>
        <v/>
      </c>
      <c r="AV19" s="4" t="str">
        <f t="shared" si="39"/>
        <v/>
      </c>
      <c r="AW19" s="4" t="str">
        <f t="shared" si="39"/>
        <v/>
      </c>
      <c r="AX19" s="4" t="str">
        <f t="shared" si="39"/>
        <v/>
      </c>
      <c r="AY19" s="4" t="str">
        <f t="shared" si="39"/>
        <v/>
      </c>
      <c r="AZ19" s="4" t="str">
        <f t="shared" si="39"/>
        <v/>
      </c>
      <c r="BB19" s="4"/>
      <c r="BC19" s="4"/>
      <c r="BD19" s="4"/>
      <c r="BE19" s="4"/>
      <c r="BF19" s="4"/>
      <c r="BG19" s="4" t="str">
        <f t="shared" si="5"/>
        <v/>
      </c>
      <c r="BH19" s="4" t="str">
        <f t="shared" si="5"/>
        <v/>
      </c>
      <c r="BI19" s="4" t="str">
        <f t="shared" si="5"/>
        <v/>
      </c>
      <c r="BJ19" s="4" t="str">
        <f t="shared" si="5"/>
        <v/>
      </c>
      <c r="BK19" s="4" t="str">
        <f t="shared" si="5"/>
        <v/>
      </c>
      <c r="BL19" s="4" t="str">
        <f t="shared" si="38"/>
        <v/>
      </c>
      <c r="BM19" s="4" t="str">
        <f t="shared" si="38"/>
        <v/>
      </c>
      <c r="BN19" s="4" t="str">
        <f t="shared" si="38"/>
        <v/>
      </c>
      <c r="BO19" s="4" t="str">
        <f t="shared" si="38"/>
        <v/>
      </c>
      <c r="BP19" s="4" t="str">
        <f t="shared" si="38"/>
        <v/>
      </c>
      <c r="BQ19" s="4" t="str">
        <f t="shared" si="38"/>
        <v/>
      </c>
      <c r="BR19" s="4" t="str">
        <f t="shared" si="38"/>
        <v/>
      </c>
      <c r="BS19" s="4" t="str">
        <f t="shared" si="38"/>
        <v/>
      </c>
      <c r="BT19" s="4" t="str">
        <f t="shared" si="38"/>
        <v/>
      </c>
      <c r="BU19" s="4" t="str">
        <f t="shared" si="38"/>
        <v/>
      </c>
      <c r="BV19" s="4" t="str">
        <f t="shared" si="38"/>
        <v/>
      </c>
      <c r="BW19" s="4" t="str">
        <f t="shared" si="38"/>
        <v/>
      </c>
    </row>
    <row r="20" spans="1:75" ht="17" hidden="1" customHeight="1" x14ac:dyDescent="0.35">
      <c r="A20">
        <v>11</v>
      </c>
      <c r="B20" s="4"/>
      <c r="C20" s="4"/>
      <c r="D20" s="4"/>
      <c r="E20" s="6">
        <f t="shared" si="2"/>
        <v>0</v>
      </c>
      <c r="F20" s="4"/>
      <c r="G20" s="4"/>
      <c r="H20" s="5"/>
      <c r="I20" s="5"/>
      <c r="J20" s="5"/>
      <c r="K20" s="5"/>
      <c r="L20" s="5"/>
      <c r="M20" s="5"/>
      <c r="N20" s="5"/>
      <c r="O20" s="5"/>
      <c r="P20" s="5"/>
      <c r="Q20" s="5"/>
      <c r="R20" s="5"/>
      <c r="S20" s="5"/>
      <c r="T20" s="5"/>
      <c r="U20" s="5"/>
      <c r="V20" s="5"/>
      <c r="W20" s="5"/>
      <c r="X20" s="5"/>
      <c r="Y20" s="5"/>
      <c r="Z20" s="5"/>
      <c r="AA20" s="5"/>
      <c r="AB20" s="5"/>
      <c r="AC20" s="5"/>
      <c r="AE20" s="4"/>
      <c r="AF20" s="4"/>
      <c r="AG20" s="4"/>
      <c r="AH20" s="4"/>
      <c r="AI20" s="4"/>
      <c r="AJ20" s="4"/>
      <c r="AK20" s="4"/>
      <c r="AL20" s="4"/>
      <c r="AM20" s="4"/>
      <c r="AN20" s="4"/>
      <c r="AO20" s="4" t="str">
        <f t="shared" si="39"/>
        <v/>
      </c>
      <c r="AP20" s="4" t="str">
        <f t="shared" si="39"/>
        <v/>
      </c>
      <c r="AQ20" s="4" t="str">
        <f t="shared" si="39"/>
        <v/>
      </c>
      <c r="AR20" s="4" t="str">
        <f t="shared" si="39"/>
        <v/>
      </c>
      <c r="AS20" s="4" t="str">
        <f t="shared" si="39"/>
        <v/>
      </c>
      <c r="AT20" s="4" t="str">
        <f t="shared" si="39"/>
        <v/>
      </c>
      <c r="AU20" s="4" t="str">
        <f t="shared" si="39"/>
        <v/>
      </c>
      <c r="AV20" s="4" t="str">
        <f t="shared" si="39"/>
        <v/>
      </c>
      <c r="AW20" s="4" t="str">
        <f t="shared" si="39"/>
        <v/>
      </c>
      <c r="AX20" s="4" t="str">
        <f t="shared" si="39"/>
        <v/>
      </c>
      <c r="AY20" s="4" t="str">
        <f t="shared" si="39"/>
        <v/>
      </c>
      <c r="AZ20" s="4" t="str">
        <f t="shared" si="39"/>
        <v/>
      </c>
      <c r="BB20" s="4"/>
      <c r="BC20" s="4"/>
      <c r="BD20" s="4"/>
      <c r="BE20" s="4"/>
      <c r="BF20" s="4"/>
      <c r="BG20" s="4" t="str">
        <f t="shared" si="5"/>
        <v/>
      </c>
      <c r="BH20" s="4" t="str">
        <f t="shared" si="5"/>
        <v/>
      </c>
      <c r="BI20" s="4" t="str">
        <f t="shared" si="5"/>
        <v/>
      </c>
      <c r="BJ20" s="4" t="str">
        <f t="shared" si="5"/>
        <v/>
      </c>
      <c r="BK20" s="4" t="str">
        <f t="shared" si="5"/>
        <v/>
      </c>
      <c r="BL20" s="4" t="str">
        <f t="shared" si="38"/>
        <v/>
      </c>
      <c r="BM20" s="4" t="str">
        <f t="shared" si="38"/>
        <v/>
      </c>
      <c r="BN20" s="4" t="str">
        <f t="shared" si="38"/>
        <v/>
      </c>
      <c r="BO20" s="4" t="str">
        <f t="shared" si="38"/>
        <v/>
      </c>
      <c r="BP20" s="4" t="str">
        <f t="shared" si="38"/>
        <v/>
      </c>
      <c r="BQ20" s="4" t="str">
        <f t="shared" si="38"/>
        <v/>
      </c>
      <c r="BR20" s="4" t="str">
        <f t="shared" si="38"/>
        <v/>
      </c>
      <c r="BS20" s="4" t="str">
        <f t="shared" si="38"/>
        <v/>
      </c>
      <c r="BT20" s="4" t="str">
        <f t="shared" si="38"/>
        <v/>
      </c>
      <c r="BU20" s="4" t="str">
        <f t="shared" si="38"/>
        <v/>
      </c>
      <c r="BV20" s="4" t="str">
        <f t="shared" si="38"/>
        <v/>
      </c>
      <c r="BW20" s="4" t="str">
        <f t="shared" si="38"/>
        <v/>
      </c>
    </row>
    <row r="21" spans="1:75" ht="17" hidden="1" customHeight="1" x14ac:dyDescent="0.35">
      <c r="A21">
        <v>12</v>
      </c>
      <c r="B21" s="4"/>
      <c r="C21" s="4"/>
      <c r="D21" s="4"/>
      <c r="E21" s="6">
        <f t="shared" si="2"/>
        <v>0</v>
      </c>
      <c r="F21" s="4"/>
      <c r="G21" s="4"/>
      <c r="H21" s="5"/>
      <c r="I21" s="5"/>
      <c r="J21" s="5"/>
      <c r="K21" s="5"/>
      <c r="L21" s="5"/>
      <c r="M21" s="5"/>
      <c r="N21" s="5"/>
      <c r="O21" s="5"/>
      <c r="P21" s="5"/>
      <c r="Q21" s="5"/>
      <c r="R21" s="5"/>
      <c r="S21" s="5"/>
      <c r="T21" s="5"/>
      <c r="U21" s="5"/>
      <c r="V21" s="5"/>
      <c r="W21" s="5"/>
      <c r="X21" s="5"/>
      <c r="Y21" s="5"/>
      <c r="Z21" s="5"/>
      <c r="AA21" s="5"/>
      <c r="AB21" s="5"/>
      <c r="AC21" s="5"/>
      <c r="AE21" s="4"/>
      <c r="AF21" s="4"/>
      <c r="AG21" s="4"/>
      <c r="AH21" s="4"/>
      <c r="AI21" s="4"/>
      <c r="AJ21" s="4"/>
      <c r="AK21" s="4"/>
      <c r="AL21" s="4"/>
      <c r="AM21" s="4"/>
      <c r="AN21" s="4"/>
      <c r="AO21" s="4" t="str">
        <f t="shared" si="39"/>
        <v/>
      </c>
      <c r="AP21" s="4" t="str">
        <f t="shared" si="39"/>
        <v/>
      </c>
      <c r="AQ21" s="4" t="str">
        <f t="shared" si="39"/>
        <v/>
      </c>
      <c r="AR21" s="4" t="str">
        <f t="shared" si="39"/>
        <v/>
      </c>
      <c r="AS21" s="4" t="str">
        <f t="shared" si="39"/>
        <v/>
      </c>
      <c r="AT21" s="4" t="str">
        <f t="shared" si="39"/>
        <v/>
      </c>
      <c r="AU21" s="4" t="str">
        <f t="shared" si="39"/>
        <v/>
      </c>
      <c r="AV21" s="4" t="str">
        <f t="shared" si="39"/>
        <v/>
      </c>
      <c r="AW21" s="4" t="str">
        <f t="shared" si="39"/>
        <v/>
      </c>
      <c r="AX21" s="4" t="str">
        <f t="shared" si="39"/>
        <v/>
      </c>
      <c r="AY21" s="4" t="str">
        <f t="shared" si="39"/>
        <v/>
      </c>
      <c r="AZ21" s="4" t="str">
        <f t="shared" si="39"/>
        <v/>
      </c>
      <c r="BB21" s="4"/>
      <c r="BC21" s="4"/>
      <c r="BD21" s="4"/>
      <c r="BE21" s="4"/>
      <c r="BF21" s="4"/>
      <c r="BG21" s="4" t="str">
        <f t="shared" si="5"/>
        <v/>
      </c>
      <c r="BH21" s="4" t="str">
        <f t="shared" si="5"/>
        <v/>
      </c>
      <c r="BI21" s="4" t="str">
        <f t="shared" si="5"/>
        <v/>
      </c>
      <c r="BJ21" s="4" t="str">
        <f t="shared" si="5"/>
        <v/>
      </c>
      <c r="BK21" s="4" t="str">
        <f t="shared" si="5"/>
        <v/>
      </c>
      <c r="BL21" s="4" t="str">
        <f t="shared" si="38"/>
        <v/>
      </c>
      <c r="BM21" s="4" t="str">
        <f t="shared" si="38"/>
        <v/>
      </c>
      <c r="BN21" s="4" t="str">
        <f t="shared" si="38"/>
        <v/>
      </c>
      <c r="BO21" s="4" t="str">
        <f t="shared" si="38"/>
        <v/>
      </c>
      <c r="BP21" s="4" t="str">
        <f t="shared" si="38"/>
        <v/>
      </c>
      <c r="BQ21" s="4" t="str">
        <f t="shared" si="38"/>
        <v/>
      </c>
      <c r="BR21" s="4" t="str">
        <f t="shared" si="38"/>
        <v/>
      </c>
      <c r="BS21" s="4" t="str">
        <f t="shared" si="38"/>
        <v/>
      </c>
      <c r="BT21" s="4" t="str">
        <f t="shared" si="38"/>
        <v/>
      </c>
      <c r="BU21" s="4" t="str">
        <f t="shared" si="38"/>
        <v/>
      </c>
      <c r="BV21" s="4" t="str">
        <f t="shared" si="38"/>
        <v/>
      </c>
      <c r="BW21" s="4" t="str">
        <f t="shared" si="38"/>
        <v/>
      </c>
    </row>
    <row r="22" spans="1:75" ht="17" hidden="1" customHeight="1" x14ac:dyDescent="0.35">
      <c r="A22">
        <v>13</v>
      </c>
      <c r="B22" s="4"/>
      <c r="C22" s="4"/>
      <c r="D22" s="51"/>
      <c r="E22" s="6">
        <f t="shared" si="2"/>
        <v>0</v>
      </c>
      <c r="F22" s="4"/>
      <c r="G22" s="4"/>
      <c r="H22" s="5"/>
      <c r="I22" s="5"/>
      <c r="J22" s="5"/>
      <c r="K22" s="5"/>
      <c r="L22" s="5"/>
      <c r="M22" s="5"/>
      <c r="N22" s="5"/>
      <c r="O22" s="5"/>
      <c r="P22" s="5"/>
      <c r="Q22" s="5"/>
      <c r="R22" s="5"/>
      <c r="S22" s="5"/>
      <c r="T22" s="5"/>
      <c r="U22" s="5"/>
      <c r="V22" s="5"/>
      <c r="W22" s="5"/>
      <c r="X22" s="5"/>
      <c r="Y22" s="5"/>
      <c r="Z22" s="5"/>
      <c r="AA22" s="5"/>
      <c r="AB22" s="5"/>
      <c r="AC22" s="5"/>
      <c r="AE22" s="4"/>
      <c r="AF22" s="4"/>
      <c r="AG22" s="4"/>
      <c r="AH22" s="4"/>
      <c r="AI22" s="4"/>
      <c r="AJ22" s="4"/>
      <c r="AK22" s="4"/>
      <c r="AL22" s="4"/>
      <c r="AM22" s="4"/>
      <c r="AN22" s="4"/>
      <c r="AO22" s="4" t="str">
        <f t="shared" si="39"/>
        <v/>
      </c>
      <c r="AP22" s="4" t="str">
        <f t="shared" si="39"/>
        <v/>
      </c>
      <c r="AQ22" s="4" t="str">
        <f t="shared" si="39"/>
        <v/>
      </c>
      <c r="AR22" s="4" t="str">
        <f t="shared" si="39"/>
        <v/>
      </c>
      <c r="AS22" s="4" t="str">
        <f t="shared" si="39"/>
        <v/>
      </c>
      <c r="AT22" s="4" t="str">
        <f t="shared" si="39"/>
        <v/>
      </c>
      <c r="AU22" s="4" t="str">
        <f t="shared" si="39"/>
        <v/>
      </c>
      <c r="AV22" s="4" t="str">
        <f t="shared" si="39"/>
        <v/>
      </c>
      <c r="AW22" s="4" t="str">
        <f t="shared" si="39"/>
        <v/>
      </c>
      <c r="AX22" s="4" t="str">
        <f t="shared" si="39"/>
        <v/>
      </c>
      <c r="AY22" s="4" t="str">
        <f t="shared" si="39"/>
        <v/>
      </c>
      <c r="AZ22" s="4" t="str">
        <f t="shared" si="39"/>
        <v/>
      </c>
      <c r="BB22" s="4"/>
      <c r="BC22" s="4"/>
      <c r="BD22" s="4"/>
      <c r="BE22" s="4"/>
      <c r="BF22" s="4"/>
      <c r="BG22" s="4" t="str">
        <f t="shared" si="5"/>
        <v/>
      </c>
      <c r="BH22" s="4" t="str">
        <f t="shared" si="5"/>
        <v/>
      </c>
      <c r="BI22" s="4" t="str">
        <f t="shared" si="5"/>
        <v/>
      </c>
      <c r="BJ22" s="4" t="str">
        <f t="shared" si="5"/>
        <v/>
      </c>
      <c r="BK22" s="4" t="str">
        <f t="shared" si="5"/>
        <v/>
      </c>
      <c r="BL22" s="4" t="str">
        <f t="shared" si="38"/>
        <v/>
      </c>
      <c r="BM22" s="4" t="str">
        <f t="shared" si="38"/>
        <v/>
      </c>
      <c r="BN22" s="4" t="str">
        <f t="shared" si="38"/>
        <v/>
      </c>
      <c r="BO22" s="4" t="str">
        <f t="shared" si="38"/>
        <v/>
      </c>
      <c r="BP22" s="4" t="str">
        <f t="shared" si="38"/>
        <v/>
      </c>
      <c r="BQ22" s="4" t="str">
        <f t="shared" si="38"/>
        <v/>
      </c>
      <c r="BR22" s="4" t="str">
        <f t="shared" si="38"/>
        <v/>
      </c>
      <c r="BS22" s="4" t="str">
        <f t="shared" si="38"/>
        <v/>
      </c>
      <c r="BT22" s="4" t="str">
        <f t="shared" si="38"/>
        <v/>
      </c>
      <c r="BU22" s="4" t="str">
        <f t="shared" si="38"/>
        <v/>
      </c>
      <c r="BV22" s="4" t="str">
        <f t="shared" si="38"/>
        <v/>
      </c>
      <c r="BW22" s="4" t="str">
        <f t="shared" si="38"/>
        <v/>
      </c>
    </row>
    <row r="23" spans="1:75" ht="17" hidden="1" customHeight="1" x14ac:dyDescent="0.35">
      <c r="A23">
        <v>14</v>
      </c>
      <c r="B23" s="4"/>
      <c r="C23" s="4"/>
      <c r="D23" s="51"/>
      <c r="E23" s="6">
        <f t="shared" si="2"/>
        <v>0</v>
      </c>
      <c r="F23" s="4"/>
      <c r="G23" s="4"/>
      <c r="H23" s="5"/>
      <c r="I23" s="5"/>
      <c r="J23" s="5"/>
      <c r="K23" s="5"/>
      <c r="L23" s="5"/>
      <c r="M23" s="5"/>
      <c r="N23" s="5"/>
      <c r="O23" s="5"/>
      <c r="P23" s="5"/>
      <c r="Q23" s="5"/>
      <c r="R23" s="5"/>
      <c r="S23" s="5"/>
      <c r="T23" s="5"/>
      <c r="U23" s="5"/>
      <c r="V23" s="5"/>
      <c r="W23" s="5"/>
      <c r="X23" s="5"/>
      <c r="Y23" s="5"/>
      <c r="Z23" s="5"/>
      <c r="AA23" s="5"/>
      <c r="AB23" s="5"/>
      <c r="AC23" s="5"/>
      <c r="AE23" s="4"/>
      <c r="AF23" s="4"/>
      <c r="AG23" s="4"/>
      <c r="AH23" s="4"/>
      <c r="AI23" s="4"/>
      <c r="AJ23" s="4"/>
      <c r="AK23" s="4"/>
      <c r="AL23" s="4"/>
      <c r="AM23" s="4"/>
      <c r="AN23" s="4"/>
      <c r="AO23" s="4" t="str">
        <f t="shared" si="39"/>
        <v/>
      </c>
      <c r="AP23" s="4" t="str">
        <f t="shared" si="39"/>
        <v/>
      </c>
      <c r="AQ23" s="4" t="str">
        <f t="shared" si="39"/>
        <v/>
      </c>
      <c r="AR23" s="4" t="str">
        <f t="shared" si="39"/>
        <v/>
      </c>
      <c r="AS23" s="4" t="str">
        <f t="shared" si="39"/>
        <v/>
      </c>
      <c r="AT23" s="4" t="str">
        <f t="shared" si="39"/>
        <v/>
      </c>
      <c r="AU23" s="4" t="str">
        <f t="shared" si="39"/>
        <v/>
      </c>
      <c r="AV23" s="4" t="str">
        <f t="shared" si="39"/>
        <v/>
      </c>
      <c r="AW23" s="4" t="str">
        <f t="shared" si="39"/>
        <v/>
      </c>
      <c r="AX23" s="4" t="str">
        <f t="shared" si="39"/>
        <v/>
      </c>
      <c r="AY23" s="4" t="str">
        <f t="shared" si="39"/>
        <v/>
      </c>
      <c r="AZ23" s="4" t="str">
        <f t="shared" si="39"/>
        <v/>
      </c>
      <c r="BB23" s="4"/>
      <c r="BC23" s="4"/>
      <c r="BD23" s="4"/>
      <c r="BE23" s="4"/>
      <c r="BF23" s="4"/>
      <c r="BG23" s="4" t="str">
        <f t="shared" si="5"/>
        <v/>
      </c>
      <c r="BH23" s="4" t="str">
        <f t="shared" si="5"/>
        <v/>
      </c>
      <c r="BI23" s="4" t="str">
        <f t="shared" si="5"/>
        <v/>
      </c>
      <c r="BJ23" s="4" t="str">
        <f t="shared" si="5"/>
        <v/>
      </c>
      <c r="BK23" s="4" t="str">
        <f t="shared" si="5"/>
        <v/>
      </c>
      <c r="BL23" s="4" t="str">
        <f t="shared" si="38"/>
        <v/>
      </c>
      <c r="BM23" s="4" t="str">
        <f t="shared" si="38"/>
        <v/>
      </c>
      <c r="BN23" s="4" t="str">
        <f t="shared" si="38"/>
        <v/>
      </c>
      <c r="BO23" s="4" t="str">
        <f t="shared" si="38"/>
        <v/>
      </c>
      <c r="BP23" s="4" t="str">
        <f t="shared" si="38"/>
        <v/>
      </c>
      <c r="BQ23" s="4" t="str">
        <f t="shared" si="38"/>
        <v/>
      </c>
      <c r="BR23" s="4" t="str">
        <f t="shared" si="38"/>
        <v/>
      </c>
      <c r="BS23" s="4" t="str">
        <f t="shared" si="38"/>
        <v/>
      </c>
      <c r="BT23" s="4" t="str">
        <f t="shared" si="38"/>
        <v/>
      </c>
      <c r="BU23" s="4" t="str">
        <f t="shared" si="38"/>
        <v/>
      </c>
      <c r="BV23" s="4" t="str">
        <f t="shared" si="38"/>
        <v/>
      </c>
      <c r="BW23" s="4" t="str">
        <f t="shared" si="38"/>
        <v/>
      </c>
    </row>
    <row r="24" spans="1:75" ht="17" hidden="1" customHeight="1" x14ac:dyDescent="0.35">
      <c r="A24">
        <v>15</v>
      </c>
      <c r="B24" s="4"/>
      <c r="C24" s="4"/>
      <c r="D24" s="51"/>
      <c r="E24" s="6">
        <f t="shared" si="2"/>
        <v>0</v>
      </c>
      <c r="F24" s="4"/>
      <c r="G24" s="4"/>
      <c r="H24" s="5"/>
      <c r="I24" s="5"/>
      <c r="J24" s="5"/>
      <c r="K24" s="5"/>
      <c r="L24" s="5"/>
      <c r="M24" s="5"/>
      <c r="N24" s="5"/>
      <c r="O24" s="5"/>
      <c r="P24" s="5"/>
      <c r="Q24" s="5"/>
      <c r="R24" s="5"/>
      <c r="S24" s="5"/>
      <c r="T24" s="5"/>
      <c r="U24" s="5"/>
      <c r="V24" s="5"/>
      <c r="W24" s="5"/>
      <c r="X24" s="5"/>
      <c r="Y24" s="5"/>
      <c r="Z24" s="5"/>
      <c r="AA24" s="5"/>
      <c r="AB24" s="5"/>
      <c r="AC24" s="5"/>
      <c r="AE24" s="4"/>
      <c r="AF24" s="4"/>
      <c r="AG24" s="4"/>
      <c r="AH24" s="4"/>
      <c r="AI24" s="4"/>
      <c r="AJ24" s="4"/>
      <c r="AK24" s="4"/>
      <c r="AL24" s="4"/>
      <c r="AM24" s="4"/>
      <c r="AN24" s="4"/>
      <c r="AO24" s="4" t="str">
        <f t="shared" si="39"/>
        <v/>
      </c>
      <c r="AP24" s="4" t="str">
        <f t="shared" si="39"/>
        <v/>
      </c>
      <c r="AQ24" s="4" t="str">
        <f t="shared" si="39"/>
        <v/>
      </c>
      <c r="AR24" s="4" t="str">
        <f t="shared" si="39"/>
        <v/>
      </c>
      <c r="AS24" s="4" t="str">
        <f t="shared" si="39"/>
        <v/>
      </c>
      <c r="AT24" s="4" t="str">
        <f t="shared" si="39"/>
        <v/>
      </c>
      <c r="AU24" s="4" t="str">
        <f t="shared" si="39"/>
        <v/>
      </c>
      <c r="AV24" s="4" t="str">
        <f t="shared" si="39"/>
        <v/>
      </c>
      <c r="AW24" s="4" t="str">
        <f t="shared" si="39"/>
        <v/>
      </c>
      <c r="AX24" s="4" t="str">
        <f t="shared" si="39"/>
        <v/>
      </c>
      <c r="AY24" s="4" t="str">
        <f t="shared" si="39"/>
        <v/>
      </c>
      <c r="AZ24" s="4" t="str">
        <f t="shared" si="39"/>
        <v/>
      </c>
      <c r="BB24" s="4"/>
      <c r="BC24" s="4"/>
      <c r="BD24" s="4"/>
      <c r="BE24" s="4"/>
      <c r="BF24" s="4"/>
      <c r="BG24" s="4" t="str">
        <f t="shared" si="5"/>
        <v/>
      </c>
      <c r="BH24" s="4" t="str">
        <f t="shared" si="5"/>
        <v/>
      </c>
      <c r="BI24" s="4" t="str">
        <f t="shared" si="5"/>
        <v/>
      </c>
      <c r="BJ24" s="4" t="str">
        <f t="shared" si="5"/>
        <v/>
      </c>
      <c r="BK24" s="4" t="str">
        <f t="shared" si="5"/>
        <v/>
      </c>
      <c r="BL24" s="4" t="str">
        <f t="shared" si="38"/>
        <v/>
      </c>
      <c r="BM24" s="4" t="str">
        <f t="shared" si="38"/>
        <v/>
      </c>
      <c r="BN24" s="4" t="str">
        <f t="shared" si="38"/>
        <v/>
      </c>
      <c r="BO24" s="4" t="str">
        <f t="shared" si="38"/>
        <v/>
      </c>
      <c r="BP24" s="4" t="str">
        <f t="shared" si="38"/>
        <v/>
      </c>
      <c r="BQ24" s="4" t="str">
        <f t="shared" si="38"/>
        <v/>
      </c>
      <c r="BR24" s="4" t="str">
        <f t="shared" si="38"/>
        <v/>
      </c>
      <c r="BS24" s="4" t="str">
        <f t="shared" si="38"/>
        <v/>
      </c>
      <c r="BT24" s="4" t="str">
        <f t="shared" si="38"/>
        <v/>
      </c>
      <c r="BU24" s="4" t="str">
        <f t="shared" si="38"/>
        <v/>
      </c>
      <c r="BV24" s="4" t="str">
        <f t="shared" si="38"/>
        <v/>
      </c>
      <c r="BW24" s="4" t="str">
        <f t="shared" si="38"/>
        <v/>
      </c>
    </row>
    <row r="25" spans="1:75" ht="17" hidden="1" customHeight="1" x14ac:dyDescent="0.35">
      <c r="A25">
        <v>16</v>
      </c>
      <c r="B25" s="4"/>
      <c r="C25" s="4"/>
      <c r="D25" s="51"/>
      <c r="E25" s="6">
        <f t="shared" si="2"/>
        <v>0</v>
      </c>
      <c r="F25" s="4"/>
      <c r="G25" s="4"/>
      <c r="H25" s="5"/>
      <c r="I25" s="5"/>
      <c r="J25" s="5"/>
      <c r="K25" s="5"/>
      <c r="L25" s="5"/>
      <c r="M25" s="5"/>
      <c r="N25" s="5"/>
      <c r="O25" s="5"/>
      <c r="P25" s="5"/>
      <c r="Q25" s="5"/>
      <c r="R25" s="5"/>
      <c r="S25" s="5"/>
      <c r="T25" s="5"/>
      <c r="U25" s="5"/>
      <c r="V25" s="5"/>
      <c r="W25" s="5"/>
      <c r="X25" s="5"/>
      <c r="Y25" s="5"/>
      <c r="Z25" s="5"/>
      <c r="AA25" s="5"/>
      <c r="AB25" s="5"/>
      <c r="AC25" s="5"/>
      <c r="AE25" s="4"/>
      <c r="AF25" s="4"/>
      <c r="AG25" s="4"/>
      <c r="AH25" s="4"/>
      <c r="AI25" s="4"/>
      <c r="AJ25" s="4"/>
      <c r="AK25" s="4"/>
      <c r="AL25" s="4"/>
      <c r="AM25" s="4"/>
      <c r="AN25" s="4"/>
      <c r="AO25" s="4" t="str">
        <f t="shared" si="39"/>
        <v/>
      </c>
      <c r="AP25" s="4" t="str">
        <f t="shared" si="39"/>
        <v/>
      </c>
      <c r="AQ25" s="4" t="str">
        <f t="shared" si="39"/>
        <v/>
      </c>
      <c r="AR25" s="4" t="str">
        <f t="shared" si="39"/>
        <v/>
      </c>
      <c r="AS25" s="4" t="str">
        <f t="shared" si="39"/>
        <v/>
      </c>
      <c r="AT25" s="4" t="str">
        <f t="shared" si="39"/>
        <v/>
      </c>
      <c r="AU25" s="4" t="str">
        <f t="shared" si="39"/>
        <v/>
      </c>
      <c r="AV25" s="4" t="str">
        <f t="shared" si="39"/>
        <v/>
      </c>
      <c r="AW25" s="4" t="str">
        <f t="shared" si="39"/>
        <v/>
      </c>
      <c r="AX25" s="4" t="str">
        <f t="shared" si="39"/>
        <v/>
      </c>
      <c r="AY25" s="4" t="str">
        <f t="shared" si="39"/>
        <v/>
      </c>
      <c r="AZ25" s="4" t="str">
        <f t="shared" si="39"/>
        <v/>
      </c>
      <c r="BB25" s="4"/>
      <c r="BC25" s="4"/>
      <c r="BD25" s="4"/>
      <c r="BE25" s="4"/>
      <c r="BF25" s="4"/>
      <c r="BG25" s="4" t="str">
        <f t="shared" si="5"/>
        <v/>
      </c>
      <c r="BH25" s="4" t="str">
        <f t="shared" si="5"/>
        <v/>
      </c>
      <c r="BI25" s="4" t="str">
        <f t="shared" si="5"/>
        <v/>
      </c>
      <c r="BJ25" s="4" t="str">
        <f t="shared" si="5"/>
        <v/>
      </c>
      <c r="BK25" s="4" t="str">
        <f t="shared" si="5"/>
        <v/>
      </c>
      <c r="BL25" s="4" t="str">
        <f t="shared" si="38"/>
        <v/>
      </c>
      <c r="BM25" s="4" t="str">
        <f t="shared" si="38"/>
        <v/>
      </c>
      <c r="BN25" s="4" t="str">
        <f t="shared" si="38"/>
        <v/>
      </c>
      <c r="BO25" s="4" t="str">
        <f t="shared" si="38"/>
        <v/>
      </c>
      <c r="BP25" s="4" t="str">
        <f t="shared" si="38"/>
        <v/>
      </c>
      <c r="BQ25" s="4" t="str">
        <f t="shared" si="38"/>
        <v/>
      </c>
      <c r="BR25" s="4" t="str">
        <f t="shared" si="38"/>
        <v/>
      </c>
      <c r="BS25" s="4" t="str">
        <f t="shared" si="38"/>
        <v/>
      </c>
      <c r="BT25" s="4" t="str">
        <f t="shared" si="38"/>
        <v/>
      </c>
      <c r="BU25" s="4" t="str">
        <f t="shared" si="38"/>
        <v/>
      </c>
      <c r="BV25" s="4" t="str">
        <f t="shared" si="38"/>
        <v/>
      </c>
      <c r="BW25" s="4" t="str">
        <f t="shared" si="38"/>
        <v/>
      </c>
    </row>
    <row r="26" spans="1:75" ht="17" hidden="1" customHeight="1" x14ac:dyDescent="0.35">
      <c r="A26">
        <v>17</v>
      </c>
      <c r="B26" s="4"/>
      <c r="C26" s="4"/>
      <c r="D26" s="51"/>
      <c r="E26" s="6">
        <f t="shared" si="2"/>
        <v>0</v>
      </c>
      <c r="F26" s="4"/>
      <c r="G26" s="4"/>
      <c r="H26" s="5"/>
      <c r="I26" s="5"/>
      <c r="J26" s="5"/>
      <c r="K26" s="5"/>
      <c r="L26" s="5"/>
      <c r="M26" s="5"/>
      <c r="N26" s="5"/>
      <c r="O26" s="5"/>
      <c r="P26" s="5"/>
      <c r="Q26" s="5"/>
      <c r="R26" s="5"/>
      <c r="S26" s="5"/>
      <c r="T26" s="5"/>
      <c r="U26" s="5"/>
      <c r="V26" s="5"/>
      <c r="W26" s="5"/>
      <c r="X26" s="5"/>
      <c r="Y26" s="5"/>
      <c r="Z26" s="5"/>
      <c r="AA26" s="5"/>
      <c r="AB26" s="5"/>
      <c r="AC26" s="5"/>
      <c r="AE26" s="4"/>
      <c r="AF26" s="4"/>
      <c r="AG26" s="4"/>
      <c r="AH26" s="4"/>
      <c r="AI26" s="4"/>
      <c r="AJ26" s="4"/>
      <c r="AK26" s="4"/>
      <c r="AL26" s="4"/>
      <c r="AM26" s="4"/>
      <c r="AN26" s="4"/>
      <c r="AO26" s="4" t="str">
        <f t="shared" si="39"/>
        <v/>
      </c>
      <c r="AP26" s="4" t="str">
        <f t="shared" si="39"/>
        <v/>
      </c>
      <c r="AQ26" s="4" t="str">
        <f t="shared" si="39"/>
        <v/>
      </c>
      <c r="AR26" s="4" t="str">
        <f t="shared" si="39"/>
        <v/>
      </c>
      <c r="AS26" s="4" t="str">
        <f t="shared" si="39"/>
        <v/>
      </c>
      <c r="AT26" s="4" t="str">
        <f t="shared" si="39"/>
        <v/>
      </c>
      <c r="AU26" s="4" t="str">
        <f t="shared" si="39"/>
        <v/>
      </c>
      <c r="AV26" s="4" t="str">
        <f t="shared" si="39"/>
        <v/>
      </c>
      <c r="AW26" s="4" t="str">
        <f t="shared" si="39"/>
        <v/>
      </c>
      <c r="AX26" s="4" t="str">
        <f t="shared" si="39"/>
        <v/>
      </c>
      <c r="AY26" s="4" t="str">
        <f t="shared" si="39"/>
        <v/>
      </c>
      <c r="AZ26" s="4" t="str">
        <f t="shared" si="39"/>
        <v/>
      </c>
      <c r="BB26" s="4"/>
      <c r="BC26" s="4"/>
      <c r="BD26" s="4"/>
      <c r="BE26" s="4"/>
      <c r="BF26" s="4"/>
      <c r="BG26" s="4" t="str">
        <f t="shared" ref="BG26:BV27" si="40">IF(M26=0,"","*")</f>
        <v/>
      </c>
      <c r="BH26" s="4" t="str">
        <f t="shared" si="40"/>
        <v/>
      </c>
      <c r="BI26" s="4" t="str">
        <f t="shared" si="40"/>
        <v/>
      </c>
      <c r="BJ26" s="4" t="str">
        <f t="shared" si="40"/>
        <v/>
      </c>
      <c r="BK26" s="4" t="str">
        <f t="shared" si="40"/>
        <v/>
      </c>
      <c r="BL26" s="4" t="str">
        <f t="shared" si="40"/>
        <v/>
      </c>
      <c r="BM26" s="4" t="str">
        <f t="shared" si="40"/>
        <v/>
      </c>
      <c r="BN26" s="4" t="str">
        <f t="shared" si="40"/>
        <v/>
      </c>
      <c r="BO26" s="4" t="str">
        <f t="shared" si="40"/>
        <v/>
      </c>
      <c r="BP26" s="4" t="str">
        <f t="shared" si="40"/>
        <v/>
      </c>
      <c r="BQ26" s="4" t="str">
        <f t="shared" si="40"/>
        <v/>
      </c>
      <c r="BR26" s="4" t="str">
        <f t="shared" si="40"/>
        <v/>
      </c>
      <c r="BS26" s="4" t="str">
        <f t="shared" si="40"/>
        <v/>
      </c>
      <c r="BT26" s="4" t="str">
        <f t="shared" si="40"/>
        <v/>
      </c>
      <c r="BU26" s="4" t="str">
        <f t="shared" si="40"/>
        <v/>
      </c>
      <c r="BV26" s="4" t="str">
        <f t="shared" si="40"/>
        <v/>
      </c>
      <c r="BW26" s="4" t="str">
        <f t="shared" si="38"/>
        <v/>
      </c>
    </row>
    <row r="27" spans="1:75" ht="17" hidden="1" customHeight="1" x14ac:dyDescent="0.35">
      <c r="A27">
        <v>18</v>
      </c>
      <c r="B27" s="4"/>
      <c r="C27" s="4"/>
      <c r="D27" s="4"/>
      <c r="E27" s="6">
        <f t="shared" si="2"/>
        <v>0</v>
      </c>
      <c r="F27" s="4"/>
      <c r="G27" s="4"/>
      <c r="H27" s="5"/>
      <c r="I27" s="5"/>
      <c r="J27" s="5"/>
      <c r="K27" s="5"/>
      <c r="L27" s="5"/>
      <c r="M27" s="5"/>
      <c r="N27" s="5"/>
      <c r="O27" s="5"/>
      <c r="P27" s="5"/>
      <c r="Q27" s="5"/>
      <c r="R27" s="5"/>
      <c r="S27" s="5"/>
      <c r="T27" s="5"/>
      <c r="U27" s="5"/>
      <c r="V27" s="5"/>
      <c r="W27" s="5"/>
      <c r="X27" s="5"/>
      <c r="Y27" s="5"/>
      <c r="Z27" s="5"/>
      <c r="AA27" s="5"/>
      <c r="AB27" s="5"/>
      <c r="AC27" s="5"/>
      <c r="AE27" s="4"/>
      <c r="AF27" s="4"/>
      <c r="AG27" s="4"/>
      <c r="AH27" s="4"/>
      <c r="AI27" s="4"/>
      <c r="AJ27" s="4"/>
      <c r="AK27" s="4"/>
      <c r="AL27" s="4"/>
      <c r="AM27" s="4"/>
      <c r="AN27" s="4"/>
      <c r="AO27" s="4" t="str">
        <f t="shared" si="39"/>
        <v/>
      </c>
      <c r="AP27" s="4" t="str">
        <f t="shared" si="39"/>
        <v/>
      </c>
      <c r="AQ27" s="4" t="str">
        <f t="shared" si="39"/>
        <v/>
      </c>
      <c r="AR27" s="4" t="str">
        <f t="shared" si="39"/>
        <v/>
      </c>
      <c r="AS27" s="4" t="str">
        <f t="shared" si="39"/>
        <v/>
      </c>
      <c r="AT27" s="4" t="str">
        <f t="shared" si="39"/>
        <v/>
      </c>
      <c r="AU27" s="4" t="str">
        <f t="shared" si="39"/>
        <v/>
      </c>
      <c r="AV27" s="4" t="str">
        <f t="shared" si="39"/>
        <v/>
      </c>
      <c r="AW27" s="4" t="str">
        <f t="shared" si="39"/>
        <v/>
      </c>
      <c r="AX27" s="4" t="str">
        <f t="shared" si="39"/>
        <v/>
      </c>
      <c r="AY27" s="4" t="str">
        <f t="shared" si="39"/>
        <v/>
      </c>
      <c r="AZ27" s="4" t="str">
        <f t="shared" si="39"/>
        <v/>
      </c>
      <c r="BB27" s="4"/>
      <c r="BC27" s="4"/>
      <c r="BD27" s="4"/>
      <c r="BE27" s="4"/>
      <c r="BF27" s="4"/>
      <c r="BG27" s="4" t="str">
        <f t="shared" si="40"/>
        <v/>
      </c>
      <c r="BH27" s="4" t="str">
        <f t="shared" si="40"/>
        <v/>
      </c>
      <c r="BI27" s="4" t="str">
        <f t="shared" si="40"/>
        <v/>
      </c>
      <c r="BJ27" s="4" t="str">
        <f t="shared" si="40"/>
        <v/>
      </c>
      <c r="BK27" s="4" t="str">
        <f t="shared" si="40"/>
        <v/>
      </c>
      <c r="BL27" s="4" t="str">
        <f t="shared" si="38"/>
        <v/>
      </c>
      <c r="BM27" s="4" t="str">
        <f t="shared" si="38"/>
        <v/>
      </c>
      <c r="BN27" s="4" t="str">
        <f t="shared" si="38"/>
        <v/>
      </c>
      <c r="BO27" s="4" t="str">
        <f t="shared" si="38"/>
        <v/>
      </c>
      <c r="BP27" s="4" t="str">
        <f t="shared" si="38"/>
        <v/>
      </c>
      <c r="BQ27" s="4" t="str">
        <f t="shared" si="38"/>
        <v/>
      </c>
      <c r="BR27" s="4" t="str">
        <f t="shared" si="38"/>
        <v/>
      </c>
      <c r="BS27" s="4" t="str">
        <f t="shared" si="38"/>
        <v/>
      </c>
      <c r="BT27" s="4" t="str">
        <f t="shared" si="38"/>
        <v/>
      </c>
      <c r="BU27" s="4" t="str">
        <f t="shared" si="38"/>
        <v/>
      </c>
      <c r="BV27" s="4" t="str">
        <f t="shared" si="38"/>
        <v/>
      </c>
      <c r="BW27" s="4" t="str">
        <f t="shared" si="38"/>
        <v/>
      </c>
    </row>
    <row r="28" spans="1:75" ht="17" hidden="1" customHeight="1" x14ac:dyDescent="0.35">
      <c r="A28">
        <v>19</v>
      </c>
      <c r="B28" s="4"/>
      <c r="C28" s="4"/>
      <c r="D28" s="4"/>
      <c r="E28" s="6">
        <f t="shared" si="2"/>
        <v>0</v>
      </c>
      <c r="F28" s="4"/>
      <c r="G28" s="4"/>
      <c r="H28" s="5"/>
      <c r="I28" s="5"/>
      <c r="J28" s="5"/>
      <c r="K28" s="5"/>
      <c r="L28" s="5"/>
      <c r="M28" s="5"/>
      <c r="N28" s="5"/>
      <c r="O28" s="5"/>
      <c r="P28" s="5"/>
      <c r="Q28" s="5"/>
      <c r="R28" s="5"/>
      <c r="S28" s="5"/>
      <c r="T28" s="5"/>
      <c r="U28" s="5"/>
      <c r="V28" s="5"/>
      <c r="W28" s="5"/>
      <c r="X28" s="5"/>
      <c r="Y28" s="5"/>
      <c r="Z28" s="5"/>
      <c r="AA28" s="5"/>
      <c r="AB28" s="5"/>
      <c r="AC28" s="5"/>
      <c r="AE28" s="4"/>
      <c r="AF28" s="4"/>
      <c r="AG28" s="4"/>
      <c r="AH28" s="4"/>
      <c r="AI28" s="4"/>
      <c r="AJ28" s="4"/>
      <c r="AK28" s="4"/>
      <c r="AL28" s="4"/>
      <c r="AM28" s="4"/>
      <c r="AN28" s="4"/>
      <c r="AO28" s="4"/>
      <c r="AP28" s="4"/>
      <c r="AQ28" s="4"/>
      <c r="AR28" s="4"/>
      <c r="AS28" s="4"/>
      <c r="AT28" s="4"/>
      <c r="AU28" s="4"/>
      <c r="AV28" s="4"/>
      <c r="AW28" s="4"/>
      <c r="AX28" s="4"/>
      <c r="AY28" s="4"/>
      <c r="AZ28" s="4"/>
      <c r="BB28" s="4"/>
      <c r="BC28" s="4"/>
      <c r="BD28" s="4"/>
      <c r="BE28" s="4"/>
      <c r="BF28" s="4"/>
      <c r="BG28" s="4"/>
      <c r="BH28" s="4"/>
      <c r="BI28" s="4"/>
      <c r="BJ28" s="4"/>
      <c r="BK28" s="4"/>
      <c r="BL28" s="4"/>
      <c r="BM28" s="4"/>
      <c r="BN28" s="4"/>
      <c r="BO28" s="4"/>
      <c r="BP28" s="4"/>
      <c r="BQ28" s="4"/>
      <c r="BR28" s="4"/>
      <c r="BS28" s="4"/>
      <c r="BT28" s="4"/>
      <c r="BU28" s="4"/>
      <c r="BV28" s="4"/>
      <c r="BW28" s="4"/>
    </row>
    <row r="29" spans="1:75" ht="17" hidden="1" customHeight="1" x14ac:dyDescent="0.35">
      <c r="A29">
        <v>20</v>
      </c>
      <c r="B29" s="4"/>
      <c r="C29" s="4"/>
      <c r="D29" s="4"/>
      <c r="E29" s="6">
        <f t="shared" si="2"/>
        <v>0</v>
      </c>
      <c r="F29" s="4"/>
      <c r="G29" s="4"/>
      <c r="H29" s="5"/>
      <c r="I29" s="5"/>
      <c r="J29" s="5"/>
      <c r="K29" s="5"/>
      <c r="L29" s="5"/>
      <c r="M29" s="5"/>
      <c r="N29" s="5"/>
      <c r="O29" s="5"/>
      <c r="P29" s="5"/>
      <c r="Q29" s="5"/>
      <c r="R29" s="5"/>
      <c r="S29" s="5"/>
      <c r="T29" s="5"/>
      <c r="U29" s="5"/>
      <c r="V29" s="5"/>
      <c r="W29" s="5"/>
      <c r="X29" s="5"/>
      <c r="Y29" s="5"/>
      <c r="Z29" s="5"/>
      <c r="AA29" s="5"/>
      <c r="AB29" s="5"/>
      <c r="AC29" s="5"/>
      <c r="AE29" s="4"/>
      <c r="AF29" s="4"/>
      <c r="AG29" s="4"/>
      <c r="AH29" s="4"/>
      <c r="AI29" s="4"/>
      <c r="AJ29" s="4"/>
      <c r="AK29" s="4"/>
      <c r="AL29" s="4"/>
      <c r="AM29" s="4"/>
      <c r="AN29" s="4"/>
      <c r="AO29" s="4"/>
      <c r="AP29" s="4"/>
      <c r="AQ29" s="4"/>
      <c r="AR29" s="4"/>
      <c r="AS29" s="4"/>
      <c r="AT29" s="4"/>
      <c r="AU29" s="4"/>
      <c r="AV29" s="4"/>
      <c r="AW29" s="4"/>
      <c r="AX29" s="4"/>
      <c r="AY29" s="4"/>
      <c r="AZ29" s="4"/>
      <c r="BB29" s="4"/>
      <c r="BC29" s="4"/>
      <c r="BD29" s="4"/>
      <c r="BE29" s="4"/>
      <c r="BF29" s="4"/>
      <c r="BG29" s="4"/>
      <c r="BH29" s="4"/>
      <c r="BI29" s="4"/>
      <c r="BJ29" s="4"/>
      <c r="BK29" s="4"/>
      <c r="BL29" s="4"/>
      <c r="BM29" s="4"/>
      <c r="BN29" s="4"/>
      <c r="BO29" s="4"/>
      <c r="BP29" s="4"/>
      <c r="BQ29" s="4"/>
      <c r="BR29" s="4"/>
      <c r="BS29" s="4"/>
      <c r="BT29" s="4"/>
      <c r="BU29" s="4"/>
      <c r="BV29" s="4"/>
      <c r="BW29" s="4"/>
    </row>
    <row r="30" spans="1:75" ht="17" hidden="1" customHeight="1" x14ac:dyDescent="0.35">
      <c r="A30">
        <v>21</v>
      </c>
      <c r="B30" s="4"/>
      <c r="C30" s="4"/>
      <c r="D30" s="4"/>
      <c r="E30" s="6">
        <f t="shared" si="2"/>
        <v>0</v>
      </c>
      <c r="F30" s="4"/>
      <c r="G30" s="4"/>
      <c r="H30" s="5"/>
      <c r="I30" s="5"/>
      <c r="J30" s="5"/>
      <c r="K30" s="5"/>
      <c r="L30" s="5"/>
      <c r="M30" s="5"/>
      <c r="N30" s="5"/>
      <c r="O30" s="5"/>
      <c r="P30" s="5"/>
      <c r="Q30" s="5"/>
      <c r="R30" s="5"/>
      <c r="S30" s="5"/>
      <c r="T30" s="5"/>
      <c r="U30" s="5"/>
      <c r="V30" s="5"/>
      <c r="W30" s="5"/>
      <c r="X30" s="5"/>
      <c r="Y30" s="5"/>
      <c r="Z30" s="5"/>
      <c r="AA30" s="5"/>
      <c r="AB30" s="5"/>
      <c r="AC30" s="5"/>
      <c r="AE30" s="4"/>
      <c r="AF30" s="4"/>
      <c r="AG30" s="4"/>
      <c r="AH30" s="4"/>
      <c r="AI30" s="4"/>
      <c r="AJ30" s="4"/>
      <c r="AK30" s="4"/>
      <c r="AL30" s="4"/>
      <c r="AM30" s="4"/>
      <c r="AN30" s="4"/>
      <c r="AO30" s="4"/>
      <c r="AP30" s="4"/>
      <c r="AQ30" s="4"/>
      <c r="AR30" s="4"/>
      <c r="AS30" s="4"/>
      <c r="AT30" s="4"/>
      <c r="AU30" s="4"/>
      <c r="AV30" s="4"/>
      <c r="AW30" s="4"/>
      <c r="AX30" s="4"/>
      <c r="AY30" s="4"/>
      <c r="AZ30" s="4"/>
      <c r="BB30" s="4"/>
      <c r="BC30" s="4"/>
      <c r="BD30" s="4"/>
      <c r="BE30" s="4"/>
      <c r="BF30" s="4"/>
      <c r="BG30" s="4"/>
      <c r="BH30" s="4"/>
      <c r="BI30" s="4"/>
      <c r="BJ30" s="4"/>
      <c r="BK30" s="4"/>
      <c r="BL30" s="4"/>
      <c r="BM30" s="4"/>
      <c r="BN30" s="4"/>
      <c r="BO30" s="4"/>
      <c r="BP30" s="4"/>
      <c r="BQ30" s="4"/>
      <c r="BR30" s="4"/>
      <c r="BS30" s="4"/>
      <c r="BT30" s="4"/>
      <c r="BU30" s="4"/>
      <c r="BV30" s="4"/>
      <c r="BW30" s="4"/>
    </row>
    <row r="31" spans="1:75" ht="17" hidden="1" customHeight="1" x14ac:dyDescent="0.35">
      <c r="A31">
        <v>22</v>
      </c>
      <c r="B31" s="4"/>
      <c r="C31" s="4"/>
      <c r="D31" s="4"/>
      <c r="E31" s="6">
        <f t="shared" si="2"/>
        <v>0</v>
      </c>
      <c r="F31" s="4"/>
      <c r="G31" s="4"/>
      <c r="H31" s="5"/>
      <c r="I31" s="5"/>
      <c r="J31" s="5"/>
      <c r="K31" s="5"/>
      <c r="L31" s="5"/>
      <c r="M31" s="5"/>
      <c r="N31" s="5"/>
      <c r="O31" s="5"/>
      <c r="P31" s="5"/>
      <c r="Q31" s="5"/>
      <c r="R31" s="5"/>
      <c r="S31" s="5"/>
      <c r="T31" s="5"/>
      <c r="U31" s="5"/>
      <c r="V31" s="5"/>
      <c r="W31" s="5"/>
      <c r="X31" s="5"/>
      <c r="Y31" s="5"/>
      <c r="Z31" s="5"/>
      <c r="AA31" s="5"/>
      <c r="AB31" s="5"/>
      <c r="AC31" s="5"/>
      <c r="AE31" s="4"/>
      <c r="AF31" s="4"/>
      <c r="AG31" s="4"/>
      <c r="AH31" s="4"/>
      <c r="AI31" s="4"/>
      <c r="AJ31" s="4"/>
      <c r="AK31" s="4"/>
      <c r="AL31" s="4"/>
      <c r="AM31" s="4"/>
      <c r="AN31" s="4"/>
      <c r="AO31" s="4"/>
      <c r="AP31" s="4"/>
      <c r="AQ31" s="4"/>
      <c r="AR31" s="4"/>
      <c r="AS31" s="4"/>
      <c r="AT31" s="4"/>
      <c r="AU31" s="4"/>
      <c r="AV31" s="4"/>
      <c r="AW31" s="4"/>
      <c r="AX31" s="4"/>
      <c r="AY31" s="4"/>
      <c r="AZ31" s="4"/>
      <c r="BB31" s="4"/>
      <c r="BC31" s="4"/>
      <c r="BD31" s="4"/>
      <c r="BE31" s="4"/>
      <c r="BF31" s="4"/>
      <c r="BG31" s="4"/>
      <c r="BH31" s="4"/>
      <c r="BI31" s="4"/>
      <c r="BJ31" s="4"/>
      <c r="BK31" s="4"/>
      <c r="BL31" s="4"/>
      <c r="BM31" s="4"/>
      <c r="BN31" s="4"/>
      <c r="BO31" s="4"/>
      <c r="BP31" s="4"/>
      <c r="BQ31" s="4"/>
      <c r="BR31" s="4"/>
      <c r="BS31" s="4"/>
      <c r="BT31" s="4"/>
      <c r="BU31" s="4"/>
      <c r="BV31" s="4"/>
      <c r="BW31" s="4"/>
    </row>
    <row r="32" spans="1:75" ht="17" hidden="1" customHeight="1" x14ac:dyDescent="0.35">
      <c r="A32">
        <v>23</v>
      </c>
      <c r="B32" s="4"/>
      <c r="C32" s="4"/>
      <c r="D32" s="4"/>
      <c r="E32" s="6">
        <f t="shared" si="2"/>
        <v>0</v>
      </c>
      <c r="F32" s="4"/>
      <c r="G32" s="4"/>
      <c r="H32" s="5"/>
      <c r="I32" s="5"/>
      <c r="J32" s="5"/>
      <c r="K32" s="5"/>
      <c r="L32" s="5"/>
      <c r="M32" s="5"/>
      <c r="N32" s="5"/>
      <c r="O32" s="5"/>
      <c r="P32" s="5"/>
      <c r="Q32" s="5"/>
      <c r="R32" s="5"/>
      <c r="S32" s="5"/>
      <c r="T32" s="5"/>
      <c r="U32" s="5"/>
      <c r="V32" s="5"/>
      <c r="W32" s="5"/>
      <c r="X32" s="5"/>
      <c r="Y32" s="5"/>
      <c r="Z32" s="5"/>
      <c r="AA32" s="5"/>
      <c r="AB32" s="5"/>
      <c r="AC32" s="5"/>
      <c r="AE32" s="4"/>
      <c r="AF32" s="4"/>
      <c r="AG32" s="4"/>
      <c r="AH32" s="4"/>
      <c r="AI32" s="4"/>
      <c r="AJ32" s="4"/>
      <c r="AK32" s="4"/>
      <c r="AL32" s="4"/>
      <c r="AM32" s="4"/>
      <c r="AN32" s="4"/>
      <c r="AO32" s="4"/>
      <c r="AP32" s="4"/>
      <c r="AQ32" s="4"/>
      <c r="AR32" s="4"/>
      <c r="AS32" s="4"/>
      <c r="AT32" s="4"/>
      <c r="AU32" s="4"/>
      <c r="AV32" s="4"/>
      <c r="AW32" s="4"/>
      <c r="AX32" s="4"/>
      <c r="AY32" s="4"/>
      <c r="AZ32" s="4"/>
      <c r="BB32" s="4"/>
      <c r="BC32" s="4"/>
      <c r="BD32" s="4"/>
      <c r="BE32" s="4"/>
      <c r="BF32" s="4"/>
      <c r="BG32" s="4"/>
      <c r="BH32" s="4"/>
      <c r="BI32" s="4"/>
      <c r="BJ32" s="4"/>
      <c r="BK32" s="4"/>
      <c r="BL32" s="4"/>
      <c r="BM32" s="4"/>
      <c r="BN32" s="4"/>
      <c r="BO32" s="4"/>
      <c r="BP32" s="4"/>
      <c r="BQ32" s="4"/>
      <c r="BR32" s="4"/>
      <c r="BS32" s="4"/>
      <c r="BT32" s="4"/>
      <c r="BU32" s="4"/>
      <c r="BV32" s="4"/>
      <c r="BW32" s="4"/>
    </row>
    <row r="33" spans="1:75" ht="17" hidden="1" customHeight="1" x14ac:dyDescent="0.35">
      <c r="A33">
        <v>24</v>
      </c>
      <c r="B33" s="4"/>
      <c r="C33" s="4"/>
      <c r="D33" s="4"/>
      <c r="E33" s="6">
        <f t="shared" si="2"/>
        <v>0</v>
      </c>
      <c r="F33" s="4"/>
      <c r="G33" s="4"/>
      <c r="H33" s="5"/>
      <c r="I33" s="5"/>
      <c r="J33" s="5"/>
      <c r="K33" s="5"/>
      <c r="L33" s="5"/>
      <c r="M33" s="5"/>
      <c r="N33" s="5"/>
      <c r="O33" s="5"/>
      <c r="P33" s="5"/>
      <c r="Q33" s="5"/>
      <c r="R33" s="5"/>
      <c r="S33" s="5"/>
      <c r="T33" s="5"/>
      <c r="U33" s="5"/>
      <c r="V33" s="5"/>
      <c r="W33" s="5"/>
      <c r="X33" s="5"/>
      <c r="Y33" s="5"/>
      <c r="Z33" s="5"/>
      <c r="AA33" s="5"/>
      <c r="AB33" s="5"/>
      <c r="AC33" s="5"/>
      <c r="AE33" s="4" t="str">
        <f t="shared" ref="AE33:AT34" si="41">IF(H33=0,"","*")</f>
        <v/>
      </c>
      <c r="AF33" s="4" t="str">
        <f t="shared" si="41"/>
        <v/>
      </c>
      <c r="AG33" s="4" t="str">
        <f t="shared" si="41"/>
        <v/>
      </c>
      <c r="AH33" s="4" t="str">
        <f t="shared" si="41"/>
        <v/>
      </c>
      <c r="AI33" s="4" t="str">
        <f t="shared" si="41"/>
        <v/>
      </c>
      <c r="AJ33" s="4" t="str">
        <f t="shared" si="41"/>
        <v/>
      </c>
      <c r="AK33" s="4" t="str">
        <f t="shared" si="41"/>
        <v/>
      </c>
      <c r="AL33" s="4" t="str">
        <f t="shared" si="41"/>
        <v/>
      </c>
      <c r="AM33" s="4" t="str">
        <f t="shared" si="41"/>
        <v/>
      </c>
      <c r="AN33" s="4" t="str">
        <f t="shared" si="41"/>
        <v/>
      </c>
      <c r="AO33" s="4" t="str">
        <f t="shared" si="41"/>
        <v/>
      </c>
      <c r="AP33" s="4" t="str">
        <f t="shared" si="41"/>
        <v/>
      </c>
      <c r="AQ33" s="4" t="str">
        <f t="shared" si="41"/>
        <v/>
      </c>
      <c r="AR33" s="4" t="str">
        <f t="shared" si="41"/>
        <v/>
      </c>
      <c r="AS33" s="4" t="str">
        <f t="shared" si="41"/>
        <v/>
      </c>
      <c r="AT33" s="4" t="str">
        <f t="shared" si="41"/>
        <v/>
      </c>
      <c r="AU33" s="4" t="str">
        <f t="shared" ref="AO33:AW34" si="42">IF(X33=0,"","*")</f>
        <v/>
      </c>
      <c r="AV33" s="4" t="str">
        <f t="shared" si="42"/>
        <v/>
      </c>
      <c r="AW33" s="4" t="str">
        <f t="shared" si="42"/>
        <v/>
      </c>
      <c r="AX33" s="4"/>
      <c r="AY33" s="4" t="str">
        <f>IF(AB33=0,"","*")</f>
        <v/>
      </c>
      <c r="AZ33" s="4" t="str">
        <f t="shared" ref="AZ33:AZ34" si="43">IF(AC33=0,"","*")</f>
        <v/>
      </c>
      <c r="BB33" s="4" t="str">
        <f t="shared" ref="BB33:BQ34" si="44">IF(H33=0,"","*")</f>
        <v/>
      </c>
      <c r="BC33" s="4" t="str">
        <f t="shared" si="44"/>
        <v/>
      </c>
      <c r="BD33" s="4" t="str">
        <f t="shared" si="44"/>
        <v/>
      </c>
      <c r="BE33" s="4" t="str">
        <f t="shared" si="44"/>
        <v/>
      </c>
      <c r="BF33" s="4" t="str">
        <f t="shared" si="44"/>
        <v/>
      </c>
      <c r="BG33" s="4" t="str">
        <f t="shared" si="44"/>
        <v/>
      </c>
      <c r="BH33" s="4" t="str">
        <f t="shared" si="44"/>
        <v/>
      </c>
      <c r="BI33" s="4" t="str">
        <f t="shared" si="44"/>
        <v/>
      </c>
      <c r="BJ33" s="4" t="str">
        <f t="shared" si="44"/>
        <v/>
      </c>
      <c r="BK33" s="4" t="str">
        <f t="shared" si="44"/>
        <v/>
      </c>
      <c r="BL33" s="4" t="str">
        <f t="shared" si="44"/>
        <v/>
      </c>
      <c r="BM33" s="4" t="str">
        <f t="shared" si="44"/>
        <v/>
      </c>
      <c r="BN33" s="4" t="str">
        <f t="shared" si="44"/>
        <v/>
      </c>
      <c r="BO33" s="4" t="str">
        <f t="shared" si="44"/>
        <v/>
      </c>
      <c r="BP33" s="4" t="str">
        <f t="shared" si="44"/>
        <v/>
      </c>
      <c r="BQ33" s="4" t="str">
        <f t="shared" si="44"/>
        <v/>
      </c>
      <c r="BR33" s="4" t="str">
        <f t="shared" ref="BL33:BT34" si="45">IF(X33=0,"","*")</f>
        <v/>
      </c>
      <c r="BS33" s="4" t="str">
        <f t="shared" si="45"/>
        <v/>
      </c>
      <c r="BT33" s="4" t="str">
        <f t="shared" si="45"/>
        <v/>
      </c>
      <c r="BU33" s="4"/>
      <c r="BV33" s="4" t="str">
        <f>IF(AB33=0,"","*")</f>
        <v/>
      </c>
      <c r="BW33" s="4" t="str">
        <f t="shared" ref="BW33:BW34" si="46">IF(AC33=0,"","*")</f>
        <v/>
      </c>
    </row>
    <row r="34" spans="1:75" ht="17" hidden="1" customHeight="1" x14ac:dyDescent="0.35">
      <c r="A34">
        <v>25</v>
      </c>
      <c r="B34" s="4"/>
      <c r="C34" s="4"/>
      <c r="D34" s="4"/>
      <c r="E34" s="6">
        <f t="shared" si="2"/>
        <v>0</v>
      </c>
      <c r="F34" s="4"/>
      <c r="G34" s="4"/>
      <c r="H34" s="5"/>
      <c r="I34" s="5"/>
      <c r="J34" s="5"/>
      <c r="K34" s="5"/>
      <c r="L34" s="5"/>
      <c r="M34" s="5"/>
      <c r="N34" s="5"/>
      <c r="O34" s="5"/>
      <c r="P34" s="5"/>
      <c r="Q34" s="5"/>
      <c r="R34" s="5"/>
      <c r="S34" s="5"/>
      <c r="T34" s="5"/>
      <c r="U34" s="5"/>
      <c r="V34" s="5"/>
      <c r="W34" s="5"/>
      <c r="X34" s="5"/>
      <c r="Y34" s="5"/>
      <c r="Z34" s="5"/>
      <c r="AA34" s="5"/>
      <c r="AB34" s="5"/>
      <c r="AC34" s="5"/>
      <c r="AE34" s="4" t="str">
        <f t="shared" si="41"/>
        <v/>
      </c>
      <c r="AF34" s="4" t="str">
        <f t="shared" si="41"/>
        <v/>
      </c>
      <c r="AG34" s="4" t="str">
        <f t="shared" si="41"/>
        <v/>
      </c>
      <c r="AH34" s="4" t="str">
        <f t="shared" si="41"/>
        <v/>
      </c>
      <c r="AI34" s="4" t="str">
        <f t="shared" si="41"/>
        <v/>
      </c>
      <c r="AJ34" s="4" t="str">
        <f t="shared" si="41"/>
        <v/>
      </c>
      <c r="AK34" s="4" t="str">
        <f t="shared" si="41"/>
        <v/>
      </c>
      <c r="AL34" s="4" t="str">
        <f t="shared" si="41"/>
        <v/>
      </c>
      <c r="AM34" s="4" t="str">
        <f t="shared" si="41"/>
        <v/>
      </c>
      <c r="AN34" s="4" t="str">
        <f t="shared" si="41"/>
        <v/>
      </c>
      <c r="AO34" s="4" t="str">
        <f t="shared" si="42"/>
        <v/>
      </c>
      <c r="AP34" s="4" t="str">
        <f t="shared" si="42"/>
        <v/>
      </c>
      <c r="AQ34" s="4" t="str">
        <f t="shared" si="42"/>
        <v/>
      </c>
      <c r="AR34" s="4" t="str">
        <f t="shared" si="42"/>
        <v/>
      </c>
      <c r="AS34" s="4" t="str">
        <f t="shared" si="42"/>
        <v/>
      </c>
      <c r="AT34" s="4" t="str">
        <f t="shared" si="42"/>
        <v/>
      </c>
      <c r="AU34" s="4" t="str">
        <f t="shared" si="42"/>
        <v/>
      </c>
      <c r="AV34" s="4" t="str">
        <f t="shared" si="42"/>
        <v/>
      </c>
      <c r="AW34" s="4" t="str">
        <f t="shared" si="42"/>
        <v/>
      </c>
      <c r="AX34" s="4"/>
      <c r="AY34" s="4" t="str">
        <f>IF(AB34=0,"","*")</f>
        <v/>
      </c>
      <c r="AZ34" s="4" t="str">
        <f t="shared" si="43"/>
        <v/>
      </c>
      <c r="BB34" s="4" t="str">
        <f t="shared" si="44"/>
        <v/>
      </c>
      <c r="BC34" s="4" t="str">
        <f t="shared" si="44"/>
        <v/>
      </c>
      <c r="BD34" s="4" t="str">
        <f t="shared" si="44"/>
        <v/>
      </c>
      <c r="BE34" s="4" t="str">
        <f t="shared" si="44"/>
        <v/>
      </c>
      <c r="BF34" s="4" t="str">
        <f t="shared" si="44"/>
        <v/>
      </c>
      <c r="BG34" s="4" t="str">
        <f t="shared" si="44"/>
        <v/>
      </c>
      <c r="BH34" s="4" t="str">
        <f t="shared" si="44"/>
        <v/>
      </c>
      <c r="BI34" s="4" t="str">
        <f t="shared" si="44"/>
        <v/>
      </c>
      <c r="BJ34" s="4" t="str">
        <f t="shared" si="44"/>
        <v/>
      </c>
      <c r="BK34" s="4" t="str">
        <f t="shared" si="44"/>
        <v/>
      </c>
      <c r="BL34" s="4" t="str">
        <f t="shared" si="45"/>
        <v/>
      </c>
      <c r="BM34" s="4" t="str">
        <f t="shared" si="45"/>
        <v/>
      </c>
      <c r="BN34" s="4" t="str">
        <f t="shared" si="45"/>
        <v/>
      </c>
      <c r="BO34" s="4" t="str">
        <f t="shared" si="45"/>
        <v/>
      </c>
      <c r="BP34" s="4" t="str">
        <f t="shared" si="45"/>
        <v/>
      </c>
      <c r="BQ34" s="4" t="str">
        <f t="shared" si="45"/>
        <v/>
      </c>
      <c r="BR34" s="4" t="str">
        <f t="shared" si="45"/>
        <v/>
      </c>
      <c r="BS34" s="4" t="str">
        <f t="shared" si="45"/>
        <v/>
      </c>
      <c r="BT34" s="4" t="str">
        <f t="shared" si="45"/>
        <v/>
      </c>
      <c r="BU34" s="4"/>
      <c r="BV34" s="4" t="str">
        <f>IF(AB34=0,"","*")</f>
        <v/>
      </c>
      <c r="BW34" s="4" t="str">
        <f t="shared" si="46"/>
        <v/>
      </c>
    </row>
    <row r="35" spans="1:75" x14ac:dyDescent="0.35">
      <c r="B35" s="114" t="s">
        <v>1415</v>
      </c>
      <c r="C35" s="114"/>
      <c r="D35" s="114"/>
      <c r="E35" s="114"/>
      <c r="F35" s="114"/>
      <c r="G35" s="114"/>
    </row>
    <row r="36" spans="1:75" ht="17" customHeight="1" x14ac:dyDescent="0.35">
      <c r="A36" t="s">
        <v>107</v>
      </c>
      <c r="B36" s="4" t="s">
        <v>460</v>
      </c>
      <c r="C36" s="4">
        <v>1976</v>
      </c>
      <c r="D36" s="4" t="s">
        <v>461</v>
      </c>
      <c r="E36" s="6">
        <f t="shared" ref="E36:E53" si="47">_xlfn.XLOOKUP($C$2,$R$9:$AC$9,R36:AC36)</f>
        <v>169076.04699999999</v>
      </c>
      <c r="F36" s="4" t="s">
        <v>1415</v>
      </c>
      <c r="G36" s="4" t="s">
        <v>29</v>
      </c>
      <c r="H36" s="5"/>
      <c r="I36" s="5"/>
      <c r="J36" s="5"/>
      <c r="K36" s="5"/>
      <c r="L36" s="5"/>
      <c r="M36" s="5"/>
      <c r="N36" s="5"/>
      <c r="O36" s="5"/>
      <c r="P36" s="5">
        <v>44850</v>
      </c>
      <c r="Q36" s="29">
        <v>51000</v>
      </c>
      <c r="R36" s="29">
        <v>44800</v>
      </c>
      <c r="S36" s="29">
        <v>52000</v>
      </c>
      <c r="T36" s="29">
        <v>75790</v>
      </c>
      <c r="U36" s="29">
        <v>105630</v>
      </c>
      <c r="V36" s="5">
        <v>127606.625</v>
      </c>
      <c r="W36" s="5">
        <v>129892.77099999999</v>
      </c>
      <c r="X36" s="5">
        <v>149162.79300000001</v>
      </c>
      <c r="Y36" s="5">
        <v>169076.04699999999</v>
      </c>
      <c r="Z36" s="5"/>
      <c r="AA36" s="5"/>
      <c r="AB36" s="5"/>
      <c r="AC36" s="5"/>
      <c r="AE36" s="4" t="str">
        <f t="shared" ref="AE36:AT51" si="48">IF(H36=0,"","*")</f>
        <v/>
      </c>
      <c r="AF36" s="4" t="str">
        <f t="shared" si="48"/>
        <v/>
      </c>
      <c r="AG36" s="4" t="str">
        <f t="shared" si="48"/>
        <v/>
      </c>
      <c r="AH36" s="4" t="str">
        <f t="shared" si="48"/>
        <v/>
      </c>
      <c r="AI36" s="4" t="str">
        <f t="shared" si="48"/>
        <v/>
      </c>
      <c r="AJ36" s="4" t="str">
        <f t="shared" si="48"/>
        <v/>
      </c>
      <c r="AK36" s="4" t="str">
        <f t="shared" si="48"/>
        <v/>
      </c>
      <c r="AL36" s="4" t="str">
        <f t="shared" si="48"/>
        <v/>
      </c>
      <c r="AM36" s="4" t="s">
        <v>462</v>
      </c>
      <c r="AN36" s="4" t="s">
        <v>462</v>
      </c>
      <c r="AO36" s="4" t="s">
        <v>462</v>
      </c>
      <c r="AP36" s="4" t="s">
        <v>463</v>
      </c>
      <c r="AQ36" s="4" t="s">
        <v>464</v>
      </c>
      <c r="AR36" s="4" t="s">
        <v>465</v>
      </c>
      <c r="AS36" s="4" t="s">
        <v>466</v>
      </c>
      <c r="AT36" s="4" t="s">
        <v>466</v>
      </c>
      <c r="AU36" s="4" t="s">
        <v>467</v>
      </c>
      <c r="AV36" s="4" t="s">
        <v>467</v>
      </c>
      <c r="AW36" s="4" t="str">
        <f t="shared" ref="AU36:AW53" si="49">IF(Z36=0,"","*")</f>
        <v/>
      </c>
      <c r="AX36" s="4"/>
      <c r="AY36" s="4" t="str">
        <f t="shared" ref="AY36:AZ53" si="50">IF(AB36=0,"","*")</f>
        <v/>
      </c>
      <c r="AZ36" s="4" t="str">
        <f t="shared" si="50"/>
        <v/>
      </c>
      <c r="BB36" s="4" t="str">
        <f t="shared" ref="BB36:BQ51" si="51">IF(H36=0,"","*")</f>
        <v/>
      </c>
      <c r="BC36" s="4" t="str">
        <f t="shared" si="51"/>
        <v/>
      </c>
      <c r="BD36" s="4" t="str">
        <f t="shared" si="51"/>
        <v/>
      </c>
      <c r="BE36" s="4" t="str">
        <f t="shared" si="51"/>
        <v/>
      </c>
      <c r="BF36" s="4" t="str">
        <f t="shared" si="51"/>
        <v/>
      </c>
      <c r="BG36" s="4" t="str">
        <f t="shared" si="51"/>
        <v/>
      </c>
      <c r="BH36" s="4" t="str">
        <f t="shared" si="51"/>
        <v/>
      </c>
      <c r="BI36" s="4" t="str">
        <f t="shared" si="51"/>
        <v/>
      </c>
      <c r="BJ36" s="4" t="s">
        <v>88</v>
      </c>
      <c r="BK36" s="4" t="s">
        <v>88</v>
      </c>
      <c r="BL36" s="4" t="s">
        <v>88</v>
      </c>
      <c r="BM36" s="4" t="s">
        <v>88</v>
      </c>
      <c r="BN36" s="4" t="s">
        <v>88</v>
      </c>
      <c r="BO36" s="4" t="s">
        <v>88</v>
      </c>
      <c r="BP36" s="4" t="s">
        <v>88</v>
      </c>
      <c r="BQ36" s="4" t="s">
        <v>88</v>
      </c>
      <c r="BR36" s="4" t="s">
        <v>88</v>
      </c>
      <c r="BS36" s="4" t="s">
        <v>88</v>
      </c>
      <c r="BT36" s="4" t="str">
        <f t="shared" ref="BR36:BT53" si="52">IF(Z36=0,"","*")</f>
        <v/>
      </c>
      <c r="BU36" s="4"/>
      <c r="BV36" s="4" t="str">
        <f t="shared" ref="BV36:BW53" si="53">IF(AB36=0,"","*")</f>
        <v/>
      </c>
      <c r="BW36" s="4" t="str">
        <f t="shared" si="53"/>
        <v/>
      </c>
    </row>
    <row r="37" spans="1:75" ht="17" customHeight="1" x14ac:dyDescent="0.35">
      <c r="A37" t="s">
        <v>116</v>
      </c>
      <c r="B37" s="4" t="s">
        <v>468</v>
      </c>
      <c r="C37" s="4">
        <v>1976</v>
      </c>
      <c r="D37" s="4" t="s">
        <v>461</v>
      </c>
      <c r="E37" s="6">
        <f t="shared" si="47"/>
        <v>9699.0490000000009</v>
      </c>
      <c r="F37" s="4" t="s">
        <v>1415</v>
      </c>
      <c r="G37" s="4" t="s">
        <v>118</v>
      </c>
      <c r="H37" s="5"/>
      <c r="I37" s="5"/>
      <c r="J37" s="5"/>
      <c r="K37" s="5"/>
      <c r="L37" s="5"/>
      <c r="M37" s="5"/>
      <c r="N37" s="5"/>
      <c r="O37" s="5"/>
      <c r="P37" s="5">
        <v>1270</v>
      </c>
      <c r="Q37" s="29">
        <v>1200</v>
      </c>
      <c r="R37" s="29">
        <v>3300</v>
      </c>
      <c r="S37" s="29">
        <v>4000</v>
      </c>
      <c r="T37" s="29">
        <v>5900</v>
      </c>
      <c r="U37" s="29">
        <v>8350</v>
      </c>
      <c r="V37" s="5">
        <v>8175.8469999999998</v>
      </c>
      <c r="W37" s="5">
        <v>8824.2749999999996</v>
      </c>
      <c r="X37" s="5">
        <v>13638.145</v>
      </c>
      <c r="Y37" s="5">
        <v>9699.0490000000009</v>
      </c>
      <c r="Z37" s="5"/>
      <c r="AA37" s="5"/>
      <c r="AB37" s="5"/>
      <c r="AC37" s="5"/>
      <c r="AE37" s="4" t="str">
        <f t="shared" si="48"/>
        <v/>
      </c>
      <c r="AF37" s="4" t="str">
        <f t="shared" si="48"/>
        <v/>
      </c>
      <c r="AG37" s="4" t="str">
        <f t="shared" si="48"/>
        <v/>
      </c>
      <c r="AH37" s="4" t="str">
        <f t="shared" si="48"/>
        <v/>
      </c>
      <c r="AI37" s="4" t="str">
        <f t="shared" si="48"/>
        <v/>
      </c>
      <c r="AJ37" s="4" t="str">
        <f t="shared" si="48"/>
        <v/>
      </c>
      <c r="AK37" s="4" t="str">
        <f t="shared" si="48"/>
        <v/>
      </c>
      <c r="AL37" s="4" t="str">
        <f t="shared" si="48"/>
        <v/>
      </c>
      <c r="AM37" s="4" t="s">
        <v>462</v>
      </c>
      <c r="AN37" s="4" t="s">
        <v>462</v>
      </c>
      <c r="AO37" s="4" t="s">
        <v>462</v>
      </c>
      <c r="AP37" s="4" t="s">
        <v>463</v>
      </c>
      <c r="AQ37" s="4" t="s">
        <v>464</v>
      </c>
      <c r="AR37" s="4" t="s">
        <v>465</v>
      </c>
      <c r="AS37" s="4" t="s">
        <v>466</v>
      </c>
      <c r="AT37" s="4" t="s">
        <v>466</v>
      </c>
      <c r="AU37" s="4" t="s">
        <v>467</v>
      </c>
      <c r="AV37" s="4" t="s">
        <v>467</v>
      </c>
      <c r="AW37" s="4" t="str">
        <f t="shared" si="49"/>
        <v/>
      </c>
      <c r="AX37" s="4"/>
      <c r="AY37" s="4" t="str">
        <f t="shared" si="50"/>
        <v/>
      </c>
      <c r="AZ37" s="4" t="str">
        <f t="shared" si="50"/>
        <v/>
      </c>
      <c r="BB37" s="4" t="str">
        <f t="shared" si="51"/>
        <v/>
      </c>
      <c r="BC37" s="4" t="str">
        <f t="shared" si="51"/>
        <v/>
      </c>
      <c r="BD37" s="4" t="str">
        <f t="shared" si="51"/>
        <v/>
      </c>
      <c r="BE37" s="4" t="str">
        <f t="shared" si="51"/>
        <v/>
      </c>
      <c r="BF37" s="4" t="str">
        <f t="shared" si="51"/>
        <v/>
      </c>
      <c r="BG37" s="4" t="str">
        <f t="shared" si="51"/>
        <v/>
      </c>
      <c r="BH37" s="4" t="str">
        <f t="shared" si="51"/>
        <v/>
      </c>
      <c r="BI37" s="4" t="str">
        <f t="shared" si="51"/>
        <v/>
      </c>
      <c r="BJ37" s="4" t="s">
        <v>88</v>
      </c>
      <c r="BK37" s="4" t="s">
        <v>88</v>
      </c>
      <c r="BL37" s="4" t="s">
        <v>88</v>
      </c>
      <c r="BM37" s="4" t="s">
        <v>88</v>
      </c>
      <c r="BN37" s="4" t="s">
        <v>88</v>
      </c>
      <c r="BO37" s="4" t="s">
        <v>88</v>
      </c>
      <c r="BP37" s="4" t="s">
        <v>88</v>
      </c>
      <c r="BQ37" s="4" t="s">
        <v>88</v>
      </c>
      <c r="BR37" s="4" t="s">
        <v>88</v>
      </c>
      <c r="BS37" s="4" t="s">
        <v>88</v>
      </c>
      <c r="BT37" s="4" t="str">
        <f t="shared" si="52"/>
        <v/>
      </c>
      <c r="BU37" s="4"/>
      <c r="BV37" s="4" t="str">
        <f t="shared" si="53"/>
        <v/>
      </c>
      <c r="BW37" s="4" t="str">
        <f t="shared" si="53"/>
        <v/>
      </c>
    </row>
    <row r="38" spans="1:75" ht="17" customHeight="1" x14ac:dyDescent="0.35">
      <c r="A38" t="s">
        <v>119</v>
      </c>
      <c r="B38" s="36" t="s">
        <v>469</v>
      </c>
      <c r="C38" s="4">
        <v>1976</v>
      </c>
      <c r="D38" s="4" t="s">
        <v>461</v>
      </c>
      <c r="E38" s="6">
        <f t="shared" si="47"/>
        <v>16535.145</v>
      </c>
      <c r="F38" s="4" t="s">
        <v>1415</v>
      </c>
      <c r="G38" s="4" t="s">
        <v>101</v>
      </c>
      <c r="H38" s="5"/>
      <c r="I38" s="5"/>
      <c r="J38" s="5"/>
      <c r="K38" s="5"/>
      <c r="L38" s="5"/>
      <c r="M38" s="5"/>
      <c r="N38" s="5"/>
      <c r="O38" s="5"/>
      <c r="P38" s="5"/>
      <c r="Q38" s="29"/>
      <c r="R38" s="29">
        <v>1300</v>
      </c>
      <c r="S38" s="29">
        <v>3000</v>
      </c>
      <c r="T38" s="29">
        <v>2640</v>
      </c>
      <c r="U38" s="29">
        <v>3900</v>
      </c>
      <c r="V38" s="5">
        <v>6400.6530000000002</v>
      </c>
      <c r="W38" s="5">
        <v>13347.005999999999</v>
      </c>
      <c r="X38" s="5">
        <v>14332.152</v>
      </c>
      <c r="Y38" s="5">
        <v>16535.145</v>
      </c>
      <c r="Z38" s="5"/>
      <c r="AA38" s="5"/>
      <c r="AB38" s="5"/>
      <c r="AC38" s="5"/>
      <c r="AE38" s="4" t="str">
        <f t="shared" si="48"/>
        <v/>
      </c>
      <c r="AF38" s="4" t="str">
        <f t="shared" si="48"/>
        <v/>
      </c>
      <c r="AG38" s="4" t="str">
        <f t="shared" si="48"/>
        <v/>
      </c>
      <c r="AH38" s="4" t="str">
        <f t="shared" si="48"/>
        <v/>
      </c>
      <c r="AI38" s="4" t="str">
        <f t="shared" si="48"/>
        <v/>
      </c>
      <c r="AJ38" s="4" t="str">
        <f t="shared" si="48"/>
        <v/>
      </c>
      <c r="AK38" s="4" t="str">
        <f t="shared" si="48"/>
        <v/>
      </c>
      <c r="AL38" s="4" t="str">
        <f t="shared" si="48"/>
        <v/>
      </c>
      <c r="AM38" s="4" t="str">
        <f t="shared" si="48"/>
        <v/>
      </c>
      <c r="AN38" s="4" t="str">
        <f t="shared" si="48"/>
        <v/>
      </c>
      <c r="AO38" s="4" t="s">
        <v>462</v>
      </c>
      <c r="AP38" s="4" t="s">
        <v>463</v>
      </c>
      <c r="AQ38" s="4" t="s">
        <v>464</v>
      </c>
      <c r="AR38" s="4" t="s">
        <v>465</v>
      </c>
      <c r="AS38" s="4" t="s">
        <v>466</v>
      </c>
      <c r="AT38" s="4" t="s">
        <v>466</v>
      </c>
      <c r="AU38" s="4" t="s">
        <v>467</v>
      </c>
      <c r="AV38" s="4" t="s">
        <v>467</v>
      </c>
      <c r="AW38" s="4" t="str">
        <f t="shared" si="49"/>
        <v/>
      </c>
      <c r="AX38" s="4"/>
      <c r="AY38" s="4" t="str">
        <f t="shared" si="50"/>
        <v/>
      </c>
      <c r="AZ38" s="4" t="str">
        <f t="shared" si="50"/>
        <v/>
      </c>
      <c r="BB38" s="4" t="str">
        <f t="shared" si="51"/>
        <v/>
      </c>
      <c r="BC38" s="4" t="str">
        <f t="shared" si="51"/>
        <v/>
      </c>
      <c r="BD38" s="4" t="str">
        <f t="shared" si="51"/>
        <v/>
      </c>
      <c r="BE38" s="4" t="str">
        <f t="shared" si="51"/>
        <v/>
      </c>
      <c r="BF38" s="4" t="str">
        <f t="shared" si="51"/>
        <v/>
      </c>
      <c r="BG38" s="4" t="str">
        <f t="shared" si="51"/>
        <v/>
      </c>
      <c r="BH38" s="4" t="str">
        <f t="shared" si="51"/>
        <v/>
      </c>
      <c r="BI38" s="4" t="str">
        <f t="shared" si="51"/>
        <v/>
      </c>
      <c r="BJ38" s="4" t="str">
        <f t="shared" si="51"/>
        <v/>
      </c>
      <c r="BK38" s="4" t="str">
        <f t="shared" si="51"/>
        <v/>
      </c>
      <c r="BL38" s="4" t="s">
        <v>88</v>
      </c>
      <c r="BM38" s="4" t="s">
        <v>88</v>
      </c>
      <c r="BN38" s="4" t="s">
        <v>88</v>
      </c>
      <c r="BO38" s="4" t="s">
        <v>88</v>
      </c>
      <c r="BP38" s="4" t="s">
        <v>88</v>
      </c>
      <c r="BQ38" s="4" t="s">
        <v>88</v>
      </c>
      <c r="BR38" s="4" t="s">
        <v>88</v>
      </c>
      <c r="BS38" s="4" t="s">
        <v>88</v>
      </c>
      <c r="BT38" s="4" t="str">
        <f t="shared" si="52"/>
        <v/>
      </c>
      <c r="BU38" s="4"/>
      <c r="BV38" s="4" t="str">
        <f t="shared" si="53"/>
        <v/>
      </c>
      <c r="BW38" s="4" t="str">
        <f t="shared" si="53"/>
        <v/>
      </c>
    </row>
    <row r="39" spans="1:75" ht="17" customHeight="1" x14ac:dyDescent="0.35">
      <c r="A39" t="s">
        <v>121</v>
      </c>
      <c r="B39" s="4" t="s">
        <v>470</v>
      </c>
      <c r="C39" s="4">
        <v>1976</v>
      </c>
      <c r="D39" s="4" t="s">
        <v>461</v>
      </c>
      <c r="E39" s="6">
        <f t="shared" si="47"/>
        <v>22539.932000000001</v>
      </c>
      <c r="F39" s="4" t="s">
        <v>1415</v>
      </c>
      <c r="G39" s="4" t="s">
        <v>48</v>
      </c>
      <c r="H39" s="5"/>
      <c r="I39" s="5"/>
      <c r="J39" s="5"/>
      <c r="K39" s="5"/>
      <c r="L39" s="5"/>
      <c r="M39" s="5"/>
      <c r="N39" s="5"/>
      <c r="O39" s="5"/>
      <c r="P39" s="5">
        <v>3000</v>
      </c>
      <c r="Q39" s="29">
        <v>3600</v>
      </c>
      <c r="R39" s="29">
        <v>2600</v>
      </c>
      <c r="S39" s="29">
        <v>4000</v>
      </c>
      <c r="T39" s="29">
        <v>4100</v>
      </c>
      <c r="U39" s="29">
        <v>6350</v>
      </c>
      <c r="V39" s="5">
        <v>5581.3739999999998</v>
      </c>
      <c r="W39" s="5">
        <v>7475.7039999999997</v>
      </c>
      <c r="X39" s="5">
        <v>11610.243</v>
      </c>
      <c r="Y39" s="5">
        <v>22539.932000000001</v>
      </c>
      <c r="Z39" s="5"/>
      <c r="AA39" s="5"/>
      <c r="AB39" s="5"/>
      <c r="AC39" s="5"/>
      <c r="AE39" s="4" t="str">
        <f t="shared" si="48"/>
        <v/>
      </c>
      <c r="AF39" s="4" t="str">
        <f t="shared" si="48"/>
        <v/>
      </c>
      <c r="AG39" s="4" t="str">
        <f t="shared" si="48"/>
        <v/>
      </c>
      <c r="AH39" s="4" t="str">
        <f t="shared" si="48"/>
        <v/>
      </c>
      <c r="AI39" s="4" t="str">
        <f t="shared" si="48"/>
        <v/>
      </c>
      <c r="AJ39" s="4" t="str">
        <f t="shared" si="48"/>
        <v/>
      </c>
      <c r="AK39" s="4" t="str">
        <f t="shared" si="48"/>
        <v/>
      </c>
      <c r="AL39" s="4" t="str">
        <f t="shared" si="48"/>
        <v/>
      </c>
      <c r="AM39" s="4" t="s">
        <v>462</v>
      </c>
      <c r="AN39" s="4" t="s">
        <v>462</v>
      </c>
      <c r="AO39" s="4" t="s">
        <v>462</v>
      </c>
      <c r="AP39" s="4" t="s">
        <v>463</v>
      </c>
      <c r="AQ39" s="4" t="s">
        <v>464</v>
      </c>
      <c r="AR39" s="4" t="s">
        <v>465</v>
      </c>
      <c r="AS39" s="4" t="s">
        <v>466</v>
      </c>
      <c r="AT39" s="4" t="s">
        <v>466</v>
      </c>
      <c r="AU39" s="4" t="s">
        <v>467</v>
      </c>
      <c r="AV39" s="4" t="s">
        <v>467</v>
      </c>
      <c r="AW39" s="4" t="str">
        <f t="shared" si="49"/>
        <v/>
      </c>
      <c r="AX39" s="4"/>
      <c r="AY39" s="4" t="str">
        <f t="shared" si="50"/>
        <v/>
      </c>
      <c r="AZ39" s="4" t="str">
        <f t="shared" si="50"/>
        <v/>
      </c>
      <c r="BB39" s="4" t="str">
        <f t="shared" si="51"/>
        <v/>
      </c>
      <c r="BC39" s="4" t="str">
        <f t="shared" si="51"/>
        <v/>
      </c>
      <c r="BD39" s="4" t="str">
        <f t="shared" si="51"/>
        <v/>
      </c>
      <c r="BE39" s="4" t="str">
        <f t="shared" si="51"/>
        <v/>
      </c>
      <c r="BF39" s="4" t="str">
        <f t="shared" si="51"/>
        <v/>
      </c>
      <c r="BG39" s="4" t="str">
        <f t="shared" si="51"/>
        <v/>
      </c>
      <c r="BH39" s="4" t="str">
        <f t="shared" si="51"/>
        <v/>
      </c>
      <c r="BI39" s="4" t="str">
        <f t="shared" si="51"/>
        <v/>
      </c>
      <c r="BJ39" s="4" t="s">
        <v>88</v>
      </c>
      <c r="BK39" s="4" t="s">
        <v>88</v>
      </c>
      <c r="BL39" s="4" t="s">
        <v>88</v>
      </c>
      <c r="BM39" s="4" t="s">
        <v>88</v>
      </c>
      <c r="BN39" s="4" t="s">
        <v>88</v>
      </c>
      <c r="BO39" s="4" t="s">
        <v>88</v>
      </c>
      <c r="BP39" s="4" t="s">
        <v>88</v>
      </c>
      <c r="BQ39" s="4" t="s">
        <v>88</v>
      </c>
      <c r="BR39" s="4" t="s">
        <v>88</v>
      </c>
      <c r="BS39" s="4" t="s">
        <v>88</v>
      </c>
      <c r="BT39" s="4" t="str">
        <f t="shared" si="52"/>
        <v/>
      </c>
      <c r="BU39" s="4"/>
      <c r="BV39" s="4" t="str">
        <f t="shared" si="53"/>
        <v/>
      </c>
      <c r="BW39" s="4" t="str">
        <f t="shared" si="53"/>
        <v/>
      </c>
    </row>
    <row r="40" spans="1:75" ht="17" customHeight="1" x14ac:dyDescent="0.35">
      <c r="A40" t="s">
        <v>258</v>
      </c>
      <c r="B40" s="36" t="s">
        <v>471</v>
      </c>
      <c r="C40" s="4">
        <v>1976</v>
      </c>
      <c r="D40" s="4" t="s">
        <v>461</v>
      </c>
      <c r="E40" s="6">
        <f t="shared" si="47"/>
        <v>33013.802000000003</v>
      </c>
      <c r="F40" s="4" t="s">
        <v>1415</v>
      </c>
      <c r="G40" s="4" t="s">
        <v>101</v>
      </c>
      <c r="H40" s="5"/>
      <c r="I40" s="5"/>
      <c r="J40" s="5"/>
      <c r="K40" s="5"/>
      <c r="L40" s="5"/>
      <c r="M40" s="5"/>
      <c r="N40" s="5"/>
      <c r="O40" s="5"/>
      <c r="P40" s="5">
        <v>6230</v>
      </c>
      <c r="Q40" s="29">
        <v>6000</v>
      </c>
      <c r="R40" s="29">
        <v>5000</v>
      </c>
      <c r="S40" s="29">
        <v>3000</v>
      </c>
      <c r="T40" s="29">
        <v>6750</v>
      </c>
      <c r="U40" s="29">
        <v>21470</v>
      </c>
      <c r="V40" s="5">
        <v>38719.758000000002</v>
      </c>
      <c r="W40" s="5">
        <v>30951.685000000001</v>
      </c>
      <c r="X40" s="5">
        <v>50726.97</v>
      </c>
      <c r="Y40" s="5">
        <v>33013.802000000003</v>
      </c>
      <c r="Z40" s="5"/>
      <c r="AA40" s="5"/>
      <c r="AB40" s="5"/>
      <c r="AC40" s="5"/>
      <c r="AE40" s="4" t="str">
        <f t="shared" si="48"/>
        <v/>
      </c>
      <c r="AF40" s="4" t="str">
        <f t="shared" si="48"/>
        <v/>
      </c>
      <c r="AG40" s="4" t="str">
        <f t="shared" si="48"/>
        <v/>
      </c>
      <c r="AH40" s="4" t="str">
        <f t="shared" si="48"/>
        <v/>
      </c>
      <c r="AI40" s="4" t="str">
        <f t="shared" si="48"/>
        <v/>
      </c>
      <c r="AJ40" s="4" t="str">
        <f t="shared" si="48"/>
        <v/>
      </c>
      <c r="AK40" s="4" t="str">
        <f t="shared" si="48"/>
        <v/>
      </c>
      <c r="AL40" s="4" t="str">
        <f t="shared" si="48"/>
        <v/>
      </c>
      <c r="AM40" s="4" t="s">
        <v>462</v>
      </c>
      <c r="AN40" s="4" t="s">
        <v>462</v>
      </c>
      <c r="AO40" s="4" t="s">
        <v>462</v>
      </c>
      <c r="AP40" s="4" t="s">
        <v>463</v>
      </c>
      <c r="AQ40" s="4" t="s">
        <v>464</v>
      </c>
      <c r="AR40" s="4" t="s">
        <v>465</v>
      </c>
      <c r="AS40" s="4" t="s">
        <v>466</v>
      </c>
      <c r="AT40" s="4" t="s">
        <v>466</v>
      </c>
      <c r="AU40" s="4" t="s">
        <v>467</v>
      </c>
      <c r="AV40" s="4" t="s">
        <v>467</v>
      </c>
      <c r="AW40" s="4" t="str">
        <f t="shared" si="49"/>
        <v/>
      </c>
      <c r="AX40" s="4"/>
      <c r="AY40" s="4" t="str">
        <f t="shared" si="50"/>
        <v/>
      </c>
      <c r="AZ40" s="4" t="str">
        <f t="shared" si="50"/>
        <v/>
      </c>
      <c r="BB40" s="4" t="str">
        <f t="shared" si="51"/>
        <v/>
      </c>
      <c r="BC40" s="4" t="str">
        <f t="shared" si="51"/>
        <v/>
      </c>
      <c r="BD40" s="4" t="str">
        <f t="shared" si="51"/>
        <v/>
      </c>
      <c r="BE40" s="4" t="str">
        <f t="shared" si="51"/>
        <v/>
      </c>
      <c r="BF40" s="4" t="str">
        <f t="shared" si="51"/>
        <v/>
      </c>
      <c r="BG40" s="4" t="str">
        <f t="shared" si="51"/>
        <v/>
      </c>
      <c r="BH40" s="4" t="str">
        <f t="shared" si="51"/>
        <v/>
      </c>
      <c r="BI40" s="4" t="str">
        <f t="shared" si="51"/>
        <v/>
      </c>
      <c r="BJ40" s="4" t="s">
        <v>88</v>
      </c>
      <c r="BK40" s="4" t="s">
        <v>88</v>
      </c>
      <c r="BL40" s="4" t="s">
        <v>88</v>
      </c>
      <c r="BM40" s="4" t="s">
        <v>88</v>
      </c>
      <c r="BN40" s="4" t="s">
        <v>88</v>
      </c>
      <c r="BO40" s="4" t="s">
        <v>88</v>
      </c>
      <c r="BP40" s="4" t="s">
        <v>88</v>
      </c>
      <c r="BQ40" s="4" t="s">
        <v>88</v>
      </c>
      <c r="BR40" s="4" t="s">
        <v>88</v>
      </c>
      <c r="BS40" s="4" t="s">
        <v>88</v>
      </c>
      <c r="BT40" s="4" t="str">
        <f t="shared" si="52"/>
        <v/>
      </c>
      <c r="BU40" s="4"/>
      <c r="BV40" s="4" t="str">
        <f t="shared" si="53"/>
        <v/>
      </c>
      <c r="BW40" s="4" t="str">
        <f t="shared" si="53"/>
        <v/>
      </c>
    </row>
    <row r="41" spans="1:75" ht="17" customHeight="1" x14ac:dyDescent="0.35">
      <c r="A41" t="s">
        <v>260</v>
      </c>
      <c r="B41" s="4" t="s">
        <v>259</v>
      </c>
      <c r="C41" s="4">
        <v>1976</v>
      </c>
      <c r="D41" s="4" t="s">
        <v>461</v>
      </c>
      <c r="E41" s="6">
        <f t="shared" si="47"/>
        <v>13338.156999999999</v>
      </c>
      <c r="F41" s="4" t="s">
        <v>1415</v>
      </c>
      <c r="G41" s="4" t="s">
        <v>125</v>
      </c>
      <c r="H41" s="5"/>
      <c r="I41" s="5"/>
      <c r="J41" s="5"/>
      <c r="K41" s="5"/>
      <c r="L41" s="5"/>
      <c r="M41" s="5"/>
      <c r="N41" s="5"/>
      <c r="O41" s="5"/>
      <c r="P41" s="5">
        <v>6200</v>
      </c>
      <c r="Q41" s="29">
        <v>5500</v>
      </c>
      <c r="R41" s="29">
        <v>5200</v>
      </c>
      <c r="S41" s="29">
        <v>7000</v>
      </c>
      <c r="T41" s="29">
        <v>8060</v>
      </c>
      <c r="U41" s="29">
        <v>12970</v>
      </c>
      <c r="V41" s="5">
        <v>12428.565000000001</v>
      </c>
      <c r="W41" s="5">
        <v>13345.84</v>
      </c>
      <c r="X41" s="5">
        <v>9771.3510000000006</v>
      </c>
      <c r="Y41" s="5">
        <v>13338.156999999999</v>
      </c>
      <c r="Z41" s="5"/>
      <c r="AA41" s="5"/>
      <c r="AB41" s="5"/>
      <c r="AC41" s="5"/>
      <c r="AE41" s="4" t="str">
        <f t="shared" si="48"/>
        <v/>
      </c>
      <c r="AF41" s="4" t="str">
        <f t="shared" si="48"/>
        <v/>
      </c>
      <c r="AG41" s="4" t="str">
        <f t="shared" si="48"/>
        <v/>
      </c>
      <c r="AH41" s="4" t="str">
        <f t="shared" si="48"/>
        <v/>
      </c>
      <c r="AI41" s="4" t="str">
        <f t="shared" si="48"/>
        <v/>
      </c>
      <c r="AJ41" s="4" t="str">
        <f t="shared" si="48"/>
        <v/>
      </c>
      <c r="AK41" s="4" t="str">
        <f t="shared" si="48"/>
        <v/>
      </c>
      <c r="AL41" s="4" t="str">
        <f t="shared" si="48"/>
        <v/>
      </c>
      <c r="AM41" s="4" t="s">
        <v>462</v>
      </c>
      <c r="AN41" s="4" t="s">
        <v>462</v>
      </c>
      <c r="AO41" s="4" t="s">
        <v>462</v>
      </c>
      <c r="AP41" s="4" t="s">
        <v>463</v>
      </c>
      <c r="AQ41" s="4" t="s">
        <v>464</v>
      </c>
      <c r="AR41" s="4" t="s">
        <v>465</v>
      </c>
      <c r="AS41" s="4" t="s">
        <v>466</v>
      </c>
      <c r="AT41" s="4" t="s">
        <v>466</v>
      </c>
      <c r="AU41" s="4" t="s">
        <v>467</v>
      </c>
      <c r="AV41" s="4" t="s">
        <v>467</v>
      </c>
      <c r="AW41" s="4" t="str">
        <f t="shared" si="49"/>
        <v/>
      </c>
      <c r="AX41" s="4"/>
      <c r="AY41" s="4" t="str">
        <f t="shared" si="50"/>
        <v/>
      </c>
      <c r="AZ41" s="4" t="str">
        <f t="shared" si="50"/>
        <v/>
      </c>
      <c r="BB41" s="4" t="str">
        <f t="shared" si="51"/>
        <v/>
      </c>
      <c r="BC41" s="4" t="str">
        <f t="shared" si="51"/>
        <v/>
      </c>
      <c r="BD41" s="4" t="str">
        <f t="shared" si="51"/>
        <v/>
      </c>
      <c r="BE41" s="4" t="str">
        <f t="shared" si="51"/>
        <v/>
      </c>
      <c r="BF41" s="4" t="str">
        <f t="shared" si="51"/>
        <v/>
      </c>
      <c r="BG41" s="4" t="str">
        <f t="shared" si="51"/>
        <v/>
      </c>
      <c r="BH41" s="4" t="str">
        <f t="shared" si="51"/>
        <v/>
      </c>
      <c r="BI41" s="4" t="str">
        <f t="shared" si="51"/>
        <v/>
      </c>
      <c r="BJ41" s="4" t="s">
        <v>88</v>
      </c>
      <c r="BK41" s="4" t="s">
        <v>88</v>
      </c>
      <c r="BL41" s="4" t="s">
        <v>88</v>
      </c>
      <c r="BM41" s="4" t="s">
        <v>88</v>
      </c>
      <c r="BN41" s="4" t="s">
        <v>88</v>
      </c>
      <c r="BO41" s="4" t="s">
        <v>88</v>
      </c>
      <c r="BP41" s="4" t="s">
        <v>88</v>
      </c>
      <c r="BQ41" s="4" t="s">
        <v>88</v>
      </c>
      <c r="BR41" s="4" t="s">
        <v>88</v>
      </c>
      <c r="BS41" s="4" t="s">
        <v>88</v>
      </c>
      <c r="BT41" s="4" t="str">
        <f t="shared" si="52"/>
        <v/>
      </c>
      <c r="BU41" s="4"/>
      <c r="BV41" s="4" t="str">
        <f t="shared" si="53"/>
        <v/>
      </c>
      <c r="BW41" s="4" t="str">
        <f t="shared" si="53"/>
        <v/>
      </c>
    </row>
    <row r="42" spans="1:75" ht="17" customHeight="1" x14ac:dyDescent="0.35">
      <c r="A42" t="s">
        <v>123</v>
      </c>
      <c r="B42" s="4" t="s">
        <v>472</v>
      </c>
      <c r="C42" s="4">
        <v>1976</v>
      </c>
      <c r="D42" s="4" t="s">
        <v>461</v>
      </c>
      <c r="E42" s="6">
        <f t="shared" si="47"/>
        <v>8736.8549999999996</v>
      </c>
      <c r="F42" s="4" t="s">
        <v>1415</v>
      </c>
      <c r="G42" s="4" t="s">
        <v>29</v>
      </c>
      <c r="H42" s="5"/>
      <c r="I42" s="5"/>
      <c r="J42" s="5"/>
      <c r="K42" s="5"/>
      <c r="L42" s="5"/>
      <c r="M42" s="5"/>
      <c r="N42" s="5"/>
      <c r="O42" s="5"/>
      <c r="P42" s="5">
        <v>3600</v>
      </c>
      <c r="Q42" s="29">
        <v>3900</v>
      </c>
      <c r="R42" s="29">
        <v>2700</v>
      </c>
      <c r="S42" s="29">
        <v>4000</v>
      </c>
      <c r="T42" s="29">
        <v>2190</v>
      </c>
      <c r="U42" s="29">
        <v>1550</v>
      </c>
      <c r="V42" s="5">
        <v>5640.375</v>
      </c>
      <c r="W42" s="5">
        <v>4526.4840000000004</v>
      </c>
      <c r="X42" s="5">
        <v>3349.2629999999999</v>
      </c>
      <c r="Y42" s="5">
        <v>8736.8549999999996</v>
      </c>
      <c r="Z42" s="5"/>
      <c r="AA42" s="5"/>
      <c r="AB42" s="5"/>
      <c r="AC42" s="5"/>
      <c r="AE42" s="4" t="str">
        <f t="shared" si="48"/>
        <v/>
      </c>
      <c r="AF42" s="4" t="str">
        <f t="shared" si="48"/>
        <v/>
      </c>
      <c r="AG42" s="4" t="str">
        <f t="shared" si="48"/>
        <v/>
      </c>
      <c r="AH42" s="4" t="str">
        <f t="shared" si="48"/>
        <v/>
      </c>
      <c r="AI42" s="4" t="str">
        <f t="shared" si="48"/>
        <v/>
      </c>
      <c r="AJ42" s="4" t="str">
        <f t="shared" si="48"/>
        <v/>
      </c>
      <c r="AK42" s="4" t="str">
        <f t="shared" si="48"/>
        <v/>
      </c>
      <c r="AL42" s="4" t="str">
        <f t="shared" si="48"/>
        <v/>
      </c>
      <c r="AM42" s="4" t="s">
        <v>462</v>
      </c>
      <c r="AN42" s="4" t="s">
        <v>462</v>
      </c>
      <c r="AO42" s="4" t="s">
        <v>462</v>
      </c>
      <c r="AP42" s="4" t="s">
        <v>463</v>
      </c>
      <c r="AQ42" s="4" t="s">
        <v>464</v>
      </c>
      <c r="AR42" s="4" t="s">
        <v>465</v>
      </c>
      <c r="AS42" s="4" t="s">
        <v>466</v>
      </c>
      <c r="AT42" s="4" t="s">
        <v>466</v>
      </c>
      <c r="AU42" s="4" t="s">
        <v>467</v>
      </c>
      <c r="AV42" s="4" t="s">
        <v>467</v>
      </c>
      <c r="AW42" s="4" t="str">
        <f t="shared" si="49"/>
        <v/>
      </c>
      <c r="AX42" s="4"/>
      <c r="AY42" s="4" t="str">
        <f t="shared" si="50"/>
        <v/>
      </c>
      <c r="AZ42" s="4" t="str">
        <f t="shared" si="50"/>
        <v/>
      </c>
      <c r="BB42" s="4" t="str">
        <f t="shared" si="51"/>
        <v/>
      </c>
      <c r="BC42" s="4" t="str">
        <f t="shared" si="51"/>
        <v/>
      </c>
      <c r="BD42" s="4" t="str">
        <f t="shared" si="51"/>
        <v/>
      </c>
      <c r="BE42" s="4" t="str">
        <f t="shared" si="51"/>
        <v/>
      </c>
      <c r="BF42" s="4" t="str">
        <f t="shared" si="51"/>
        <v/>
      </c>
      <c r="BG42" s="4" t="str">
        <f t="shared" si="51"/>
        <v/>
      </c>
      <c r="BH42" s="4" t="str">
        <f t="shared" si="51"/>
        <v/>
      </c>
      <c r="BI42" s="4" t="str">
        <f t="shared" si="51"/>
        <v/>
      </c>
      <c r="BJ42" s="4" t="s">
        <v>88</v>
      </c>
      <c r="BK42" s="4" t="s">
        <v>88</v>
      </c>
      <c r="BL42" s="4" t="s">
        <v>88</v>
      </c>
      <c r="BM42" s="4" t="s">
        <v>88</v>
      </c>
      <c r="BN42" s="4" t="s">
        <v>88</v>
      </c>
      <c r="BO42" s="4" t="s">
        <v>88</v>
      </c>
      <c r="BP42" s="4" t="s">
        <v>88</v>
      </c>
      <c r="BQ42" s="4" t="s">
        <v>88</v>
      </c>
      <c r="BR42" s="4" t="s">
        <v>88</v>
      </c>
      <c r="BS42" s="4" t="s">
        <v>88</v>
      </c>
      <c r="BT42" s="4" t="str">
        <f t="shared" si="52"/>
        <v/>
      </c>
      <c r="BU42" s="4"/>
      <c r="BV42" s="4" t="str">
        <f t="shared" si="53"/>
        <v/>
      </c>
      <c r="BW42" s="4" t="str">
        <f t="shared" si="53"/>
        <v/>
      </c>
    </row>
    <row r="43" spans="1:75" ht="17" customHeight="1" x14ac:dyDescent="0.35">
      <c r="A43" t="s">
        <v>126</v>
      </c>
      <c r="B43" s="36" t="s">
        <v>473</v>
      </c>
      <c r="C43" s="4">
        <v>1976</v>
      </c>
      <c r="D43" s="4" t="s">
        <v>461</v>
      </c>
      <c r="E43" s="6">
        <f t="shared" si="47"/>
        <v>1330.6869999999999</v>
      </c>
      <c r="F43" s="4" t="s">
        <v>1415</v>
      </c>
      <c r="G43" s="4" t="s">
        <v>101</v>
      </c>
      <c r="H43" s="5"/>
      <c r="I43" s="5"/>
      <c r="J43" s="5"/>
      <c r="K43" s="5"/>
      <c r="L43" s="5"/>
      <c r="M43" s="5"/>
      <c r="N43" s="5"/>
      <c r="O43" s="5"/>
      <c r="P43" s="5"/>
      <c r="Q43" s="29"/>
      <c r="R43" s="29">
        <v>276.23099999999999</v>
      </c>
      <c r="S43" s="29">
        <v>0</v>
      </c>
      <c r="T43" s="29">
        <v>80</v>
      </c>
      <c r="U43" s="29">
        <v>370</v>
      </c>
      <c r="V43" s="5">
        <v>230.203</v>
      </c>
      <c r="W43" s="5">
        <v>35.307000000000002</v>
      </c>
      <c r="X43" s="5">
        <v>0</v>
      </c>
      <c r="Y43" s="5">
        <v>1330.6869999999999</v>
      </c>
      <c r="Z43" s="5"/>
      <c r="AA43" s="5"/>
      <c r="AB43" s="5"/>
      <c r="AC43" s="5"/>
      <c r="AE43" s="4" t="str">
        <f t="shared" si="48"/>
        <v/>
      </c>
      <c r="AF43" s="4" t="str">
        <f t="shared" si="48"/>
        <v/>
      </c>
      <c r="AG43" s="4" t="str">
        <f t="shared" si="48"/>
        <v/>
      </c>
      <c r="AH43" s="4" t="str">
        <f t="shared" si="48"/>
        <v/>
      </c>
      <c r="AI43" s="4" t="str">
        <f t="shared" si="48"/>
        <v/>
      </c>
      <c r="AJ43" s="4" t="str">
        <f t="shared" si="48"/>
        <v/>
      </c>
      <c r="AK43" s="4" t="str">
        <f t="shared" si="48"/>
        <v/>
      </c>
      <c r="AL43" s="4" t="str">
        <f t="shared" si="48"/>
        <v/>
      </c>
      <c r="AM43" s="4" t="str">
        <f t="shared" si="48"/>
        <v/>
      </c>
      <c r="AN43" s="4" t="str">
        <f t="shared" si="48"/>
        <v/>
      </c>
      <c r="AO43" s="4" t="s">
        <v>462</v>
      </c>
      <c r="AP43" s="4" t="str">
        <f t="shared" si="48"/>
        <v/>
      </c>
      <c r="AQ43" s="4" t="s">
        <v>464</v>
      </c>
      <c r="AR43" s="4" t="s">
        <v>465</v>
      </c>
      <c r="AS43" s="4" t="s">
        <v>466</v>
      </c>
      <c r="AT43" s="4" t="s">
        <v>466</v>
      </c>
      <c r="AU43" s="4" t="str">
        <f t="shared" si="49"/>
        <v/>
      </c>
      <c r="AV43" s="4" t="s">
        <v>467</v>
      </c>
      <c r="AW43" s="4" t="str">
        <f t="shared" si="49"/>
        <v/>
      </c>
      <c r="AX43" s="4"/>
      <c r="AY43" s="4" t="str">
        <f t="shared" si="50"/>
        <v/>
      </c>
      <c r="AZ43" s="4" t="str">
        <f t="shared" si="50"/>
        <v/>
      </c>
      <c r="BB43" s="4" t="str">
        <f t="shared" si="51"/>
        <v/>
      </c>
      <c r="BC43" s="4" t="str">
        <f t="shared" si="51"/>
        <v/>
      </c>
      <c r="BD43" s="4" t="str">
        <f t="shared" si="51"/>
        <v/>
      </c>
      <c r="BE43" s="4" t="str">
        <f t="shared" si="51"/>
        <v/>
      </c>
      <c r="BF43" s="4" t="str">
        <f t="shared" si="51"/>
        <v/>
      </c>
      <c r="BG43" s="4" t="str">
        <f t="shared" si="51"/>
        <v/>
      </c>
      <c r="BH43" s="4" t="str">
        <f t="shared" si="51"/>
        <v/>
      </c>
      <c r="BI43" s="4" t="str">
        <f t="shared" si="51"/>
        <v/>
      </c>
      <c r="BJ43" s="4" t="str">
        <f t="shared" si="51"/>
        <v/>
      </c>
      <c r="BK43" s="4" t="str">
        <f t="shared" si="51"/>
        <v/>
      </c>
      <c r="BL43" s="4" t="s">
        <v>88</v>
      </c>
      <c r="BM43" s="4" t="str">
        <f t="shared" si="51"/>
        <v/>
      </c>
      <c r="BN43" s="4" t="s">
        <v>88</v>
      </c>
      <c r="BO43" s="4" t="s">
        <v>88</v>
      </c>
      <c r="BP43" s="4" t="s">
        <v>88</v>
      </c>
      <c r="BQ43" s="4" t="s">
        <v>88</v>
      </c>
      <c r="BR43" s="4" t="str">
        <f t="shared" si="52"/>
        <v/>
      </c>
      <c r="BS43" s="4" t="s">
        <v>88</v>
      </c>
      <c r="BT43" s="4" t="str">
        <f t="shared" si="52"/>
        <v/>
      </c>
      <c r="BU43" s="4"/>
      <c r="BV43" s="4" t="str">
        <f t="shared" si="53"/>
        <v/>
      </c>
      <c r="BW43" s="4" t="str">
        <f t="shared" si="53"/>
        <v/>
      </c>
    </row>
    <row r="44" spans="1:75" ht="17" customHeight="1" x14ac:dyDescent="0.35">
      <c r="A44" t="s">
        <v>128</v>
      </c>
      <c r="B44" s="36" t="s">
        <v>474</v>
      </c>
      <c r="C44" s="4">
        <v>1976</v>
      </c>
      <c r="D44" s="4" t="s">
        <v>461</v>
      </c>
      <c r="E44" s="6">
        <f t="shared" si="47"/>
        <v>424.642</v>
      </c>
      <c r="F44" s="4" t="s">
        <v>1415</v>
      </c>
      <c r="G44" s="4" t="s">
        <v>101</v>
      </c>
      <c r="H44" s="5"/>
      <c r="I44" s="5"/>
      <c r="J44" s="5"/>
      <c r="K44" s="5"/>
      <c r="L44" s="5"/>
      <c r="M44" s="5"/>
      <c r="N44" s="5"/>
      <c r="O44" s="5"/>
      <c r="P44" s="5"/>
      <c r="Q44" s="29"/>
      <c r="R44" s="29"/>
      <c r="S44" s="29"/>
      <c r="T44" s="29"/>
      <c r="U44" s="29"/>
      <c r="V44" s="5">
        <v>0</v>
      </c>
      <c r="W44" s="5">
        <v>-83.918999999999997</v>
      </c>
      <c r="X44" s="5">
        <v>17.948</v>
      </c>
      <c r="Y44" s="5">
        <v>424.642</v>
      </c>
      <c r="Z44" s="5"/>
      <c r="AA44" s="5"/>
      <c r="AB44" s="5"/>
      <c r="AC44" s="5"/>
      <c r="AE44" s="4" t="str">
        <f t="shared" si="48"/>
        <v/>
      </c>
      <c r="AF44" s="4" t="str">
        <f t="shared" si="48"/>
        <v/>
      </c>
      <c r="AG44" s="4" t="str">
        <f t="shared" si="48"/>
        <v/>
      </c>
      <c r="AH44" s="4" t="str">
        <f t="shared" si="48"/>
        <v/>
      </c>
      <c r="AI44" s="4" t="str">
        <f t="shared" si="48"/>
        <v/>
      </c>
      <c r="AJ44" s="4" t="str">
        <f t="shared" si="48"/>
        <v/>
      </c>
      <c r="AK44" s="4" t="str">
        <f t="shared" si="48"/>
        <v/>
      </c>
      <c r="AL44" s="4" t="str">
        <f t="shared" si="48"/>
        <v/>
      </c>
      <c r="AM44" s="4" t="str">
        <f t="shared" si="48"/>
        <v/>
      </c>
      <c r="AN44" s="4" t="str">
        <f t="shared" si="48"/>
        <v/>
      </c>
      <c r="AO44" s="4" t="str">
        <f t="shared" si="48"/>
        <v/>
      </c>
      <c r="AP44" s="4" t="str">
        <f t="shared" si="48"/>
        <v/>
      </c>
      <c r="AQ44" s="4" t="str">
        <f t="shared" si="48"/>
        <v/>
      </c>
      <c r="AR44" s="4" t="str">
        <f t="shared" si="48"/>
        <v/>
      </c>
      <c r="AS44" s="4" t="str">
        <f t="shared" si="48"/>
        <v/>
      </c>
      <c r="AT44" s="4" t="s">
        <v>466</v>
      </c>
      <c r="AU44" s="4" t="s">
        <v>467</v>
      </c>
      <c r="AV44" s="4" t="s">
        <v>467</v>
      </c>
      <c r="AW44" s="4" t="str">
        <f t="shared" si="49"/>
        <v/>
      </c>
      <c r="AX44" s="4"/>
      <c r="AY44" s="4" t="str">
        <f t="shared" si="50"/>
        <v/>
      </c>
      <c r="AZ44" s="4" t="str">
        <f t="shared" si="50"/>
        <v/>
      </c>
      <c r="BB44" s="4" t="str">
        <f t="shared" si="51"/>
        <v/>
      </c>
      <c r="BC44" s="4" t="str">
        <f t="shared" si="51"/>
        <v/>
      </c>
      <c r="BD44" s="4" t="str">
        <f t="shared" si="51"/>
        <v/>
      </c>
      <c r="BE44" s="4" t="str">
        <f t="shared" si="51"/>
        <v/>
      </c>
      <c r="BF44" s="4" t="str">
        <f t="shared" si="51"/>
        <v/>
      </c>
      <c r="BG44" s="4" t="str">
        <f t="shared" si="51"/>
        <v/>
      </c>
      <c r="BH44" s="4" t="str">
        <f t="shared" si="51"/>
        <v/>
      </c>
      <c r="BI44" s="4" t="str">
        <f t="shared" si="51"/>
        <v/>
      </c>
      <c r="BJ44" s="4" t="str">
        <f t="shared" si="51"/>
        <v/>
      </c>
      <c r="BK44" s="4" t="str">
        <f t="shared" si="51"/>
        <v/>
      </c>
      <c r="BL44" s="4" t="str">
        <f t="shared" si="51"/>
        <v/>
      </c>
      <c r="BM44" s="4" t="str">
        <f t="shared" si="51"/>
        <v/>
      </c>
      <c r="BN44" s="4" t="str">
        <f t="shared" si="51"/>
        <v/>
      </c>
      <c r="BO44" s="4" t="str">
        <f t="shared" si="51"/>
        <v/>
      </c>
      <c r="BP44" s="4" t="str">
        <f t="shared" si="51"/>
        <v/>
      </c>
      <c r="BQ44" s="4" t="s">
        <v>88</v>
      </c>
      <c r="BR44" s="4" t="s">
        <v>88</v>
      </c>
      <c r="BS44" s="4" t="s">
        <v>88</v>
      </c>
      <c r="BT44" s="4" t="str">
        <f t="shared" si="52"/>
        <v/>
      </c>
      <c r="BU44" s="4"/>
      <c r="BV44" s="4" t="str">
        <f t="shared" si="53"/>
        <v/>
      </c>
      <c r="BW44" s="4" t="str">
        <f t="shared" si="53"/>
        <v/>
      </c>
    </row>
    <row r="45" spans="1:75" ht="17" hidden="1" customHeight="1" x14ac:dyDescent="0.35">
      <c r="A45" t="s">
        <v>130</v>
      </c>
      <c r="B45" s="4"/>
      <c r="C45" s="4"/>
      <c r="D45" s="4"/>
      <c r="E45" s="6">
        <f t="shared" si="47"/>
        <v>0</v>
      </c>
      <c r="F45" s="4" t="s">
        <v>1415</v>
      </c>
      <c r="G45" s="4"/>
      <c r="H45" s="5"/>
      <c r="I45" s="5"/>
      <c r="J45" s="5"/>
      <c r="K45" s="5"/>
      <c r="L45" s="5"/>
      <c r="M45" s="5"/>
      <c r="N45" s="5"/>
      <c r="O45" s="5"/>
      <c r="P45" s="5"/>
      <c r="Q45" s="5"/>
      <c r="R45" s="5"/>
      <c r="S45" s="5"/>
      <c r="T45" s="5"/>
      <c r="U45" s="5"/>
      <c r="V45" s="5"/>
      <c r="W45" s="5"/>
      <c r="X45" s="5"/>
      <c r="Y45" s="5"/>
      <c r="Z45" s="5"/>
      <c r="AA45" s="5"/>
      <c r="AB45" s="5"/>
      <c r="AC45" s="5"/>
      <c r="AE45" s="4" t="str">
        <f t="shared" si="48"/>
        <v/>
      </c>
      <c r="AF45" s="4" t="str">
        <f t="shared" si="48"/>
        <v/>
      </c>
      <c r="AG45" s="4" t="str">
        <f t="shared" si="48"/>
        <v/>
      </c>
      <c r="AH45" s="4" t="str">
        <f t="shared" si="48"/>
        <v/>
      </c>
      <c r="AI45" s="4" t="str">
        <f t="shared" si="48"/>
        <v/>
      </c>
      <c r="AJ45" s="4" t="str">
        <f t="shared" si="48"/>
        <v/>
      </c>
      <c r="AK45" s="4" t="str">
        <f t="shared" si="48"/>
        <v/>
      </c>
      <c r="AL45" s="4" t="str">
        <f t="shared" si="48"/>
        <v/>
      </c>
      <c r="AM45" s="4" t="str">
        <f t="shared" si="48"/>
        <v/>
      </c>
      <c r="AN45" s="4" t="str">
        <f t="shared" si="48"/>
        <v/>
      </c>
      <c r="AO45" s="4" t="str">
        <f t="shared" si="48"/>
        <v/>
      </c>
      <c r="AP45" s="4" t="str">
        <f t="shared" si="48"/>
        <v/>
      </c>
      <c r="AQ45" s="4" t="str">
        <f t="shared" si="48"/>
        <v/>
      </c>
      <c r="AR45" s="4" t="str">
        <f t="shared" si="48"/>
        <v/>
      </c>
      <c r="AS45" s="4" t="str">
        <f t="shared" si="48"/>
        <v/>
      </c>
      <c r="AT45" s="4" t="str">
        <f t="shared" si="48"/>
        <v/>
      </c>
      <c r="AU45" s="4" t="str">
        <f t="shared" si="49"/>
        <v/>
      </c>
      <c r="AV45" s="4" t="str">
        <f t="shared" si="49"/>
        <v/>
      </c>
      <c r="AW45" s="4" t="str">
        <f t="shared" si="49"/>
        <v/>
      </c>
      <c r="AX45" s="4"/>
      <c r="AY45" s="4" t="str">
        <f t="shared" si="50"/>
        <v/>
      </c>
      <c r="AZ45" s="4" t="str">
        <f t="shared" si="50"/>
        <v/>
      </c>
      <c r="BB45" s="4" t="str">
        <f t="shared" si="51"/>
        <v/>
      </c>
      <c r="BC45" s="4" t="str">
        <f t="shared" si="51"/>
        <v/>
      </c>
      <c r="BD45" s="4" t="str">
        <f t="shared" si="51"/>
        <v/>
      </c>
      <c r="BE45" s="4" t="str">
        <f t="shared" si="51"/>
        <v/>
      </c>
      <c r="BF45" s="4" t="str">
        <f t="shared" si="51"/>
        <v/>
      </c>
      <c r="BG45" s="4" t="str">
        <f t="shared" si="51"/>
        <v/>
      </c>
      <c r="BH45" s="4" t="str">
        <f t="shared" si="51"/>
        <v/>
      </c>
      <c r="BI45" s="4" t="str">
        <f t="shared" si="51"/>
        <v/>
      </c>
      <c r="BJ45" s="4" t="str">
        <f t="shared" si="51"/>
        <v/>
      </c>
      <c r="BK45" s="4" t="str">
        <f t="shared" si="51"/>
        <v/>
      </c>
      <c r="BL45" s="4" t="str">
        <f t="shared" si="51"/>
        <v/>
      </c>
      <c r="BM45" s="4" t="str">
        <f t="shared" si="51"/>
        <v/>
      </c>
      <c r="BN45" s="4" t="str">
        <f t="shared" si="51"/>
        <v/>
      </c>
      <c r="BO45" s="4" t="str">
        <f t="shared" si="51"/>
        <v/>
      </c>
      <c r="BP45" s="4" t="str">
        <f t="shared" si="51"/>
        <v/>
      </c>
      <c r="BQ45" s="4" t="str">
        <f t="shared" si="51"/>
        <v/>
      </c>
      <c r="BR45" s="4" t="str">
        <f t="shared" si="52"/>
        <v/>
      </c>
      <c r="BS45" s="4" t="str">
        <f t="shared" si="52"/>
        <v/>
      </c>
      <c r="BT45" s="4" t="str">
        <f t="shared" si="52"/>
        <v/>
      </c>
      <c r="BU45" s="4"/>
      <c r="BV45" s="4" t="str">
        <f t="shared" si="53"/>
        <v/>
      </c>
      <c r="BW45" s="4" t="str">
        <f t="shared" si="53"/>
        <v/>
      </c>
    </row>
    <row r="46" spans="1:75" ht="17" hidden="1" customHeight="1" x14ac:dyDescent="0.35">
      <c r="A46" t="s">
        <v>132</v>
      </c>
      <c r="B46" s="4"/>
      <c r="C46" s="4"/>
      <c r="D46" s="4"/>
      <c r="E46" s="6">
        <f t="shared" si="47"/>
        <v>0</v>
      </c>
      <c r="F46" s="4" t="s">
        <v>1415</v>
      </c>
      <c r="G46" s="4"/>
      <c r="H46" s="5"/>
      <c r="I46" s="5"/>
      <c r="J46" s="5"/>
      <c r="K46" s="5"/>
      <c r="L46" s="5"/>
      <c r="M46" s="5"/>
      <c r="N46" s="5"/>
      <c r="O46" s="5"/>
      <c r="P46" s="5"/>
      <c r="Q46" s="5"/>
      <c r="R46" s="5"/>
      <c r="S46" s="5"/>
      <c r="T46" s="5"/>
      <c r="U46" s="5"/>
      <c r="V46" s="5"/>
      <c r="W46" s="5"/>
      <c r="X46" s="5"/>
      <c r="Y46" s="5"/>
      <c r="Z46" s="5"/>
      <c r="AA46" s="5"/>
      <c r="AB46" s="5"/>
      <c r="AC46" s="5"/>
      <c r="AE46" s="4" t="str">
        <f t="shared" si="48"/>
        <v/>
      </c>
      <c r="AF46" s="4" t="str">
        <f t="shared" si="48"/>
        <v/>
      </c>
      <c r="AG46" s="4" t="str">
        <f t="shared" si="48"/>
        <v/>
      </c>
      <c r="AH46" s="4" t="str">
        <f t="shared" si="48"/>
        <v/>
      </c>
      <c r="AI46" s="4" t="str">
        <f t="shared" si="48"/>
        <v/>
      </c>
      <c r="AJ46" s="4" t="str">
        <f t="shared" si="48"/>
        <v/>
      </c>
      <c r="AK46" s="4" t="str">
        <f t="shared" si="48"/>
        <v/>
      </c>
      <c r="AL46" s="4" t="str">
        <f t="shared" si="48"/>
        <v/>
      </c>
      <c r="AM46" s="4" t="str">
        <f t="shared" si="48"/>
        <v/>
      </c>
      <c r="AN46" s="4" t="str">
        <f t="shared" si="48"/>
        <v/>
      </c>
      <c r="AO46" s="4" t="str">
        <f t="shared" si="48"/>
        <v/>
      </c>
      <c r="AP46" s="4" t="str">
        <f t="shared" si="48"/>
        <v/>
      </c>
      <c r="AQ46" s="4" t="str">
        <f t="shared" si="48"/>
        <v/>
      </c>
      <c r="AR46" s="4" t="str">
        <f t="shared" si="48"/>
        <v/>
      </c>
      <c r="AS46" s="4" t="str">
        <f t="shared" si="48"/>
        <v/>
      </c>
      <c r="AT46" s="4" t="str">
        <f t="shared" si="48"/>
        <v/>
      </c>
      <c r="AU46" s="4" t="str">
        <f t="shared" si="49"/>
        <v/>
      </c>
      <c r="AV46" s="4" t="str">
        <f t="shared" si="49"/>
        <v/>
      </c>
      <c r="AW46" s="4" t="str">
        <f t="shared" si="49"/>
        <v/>
      </c>
      <c r="AX46" s="4"/>
      <c r="AY46" s="4" t="str">
        <f t="shared" si="50"/>
        <v/>
      </c>
      <c r="AZ46" s="4" t="str">
        <f t="shared" si="50"/>
        <v/>
      </c>
      <c r="BB46" s="4" t="str">
        <f t="shared" si="51"/>
        <v/>
      </c>
      <c r="BC46" s="4" t="str">
        <f t="shared" si="51"/>
        <v/>
      </c>
      <c r="BD46" s="4" t="str">
        <f t="shared" si="51"/>
        <v/>
      </c>
      <c r="BE46" s="4" t="str">
        <f t="shared" si="51"/>
        <v/>
      </c>
      <c r="BF46" s="4" t="str">
        <f t="shared" si="51"/>
        <v/>
      </c>
      <c r="BG46" s="4" t="str">
        <f t="shared" si="51"/>
        <v/>
      </c>
      <c r="BH46" s="4" t="str">
        <f t="shared" si="51"/>
        <v/>
      </c>
      <c r="BI46" s="4" t="str">
        <f t="shared" si="51"/>
        <v/>
      </c>
      <c r="BJ46" s="4" t="str">
        <f t="shared" si="51"/>
        <v/>
      </c>
      <c r="BK46" s="4" t="str">
        <f t="shared" si="51"/>
        <v/>
      </c>
      <c r="BL46" s="4" t="str">
        <f t="shared" si="51"/>
        <v/>
      </c>
      <c r="BM46" s="4" t="str">
        <f t="shared" si="51"/>
        <v/>
      </c>
      <c r="BN46" s="4" t="str">
        <f t="shared" si="51"/>
        <v/>
      </c>
      <c r="BO46" s="4" t="str">
        <f t="shared" si="51"/>
        <v/>
      </c>
      <c r="BP46" s="4" t="str">
        <f t="shared" si="51"/>
        <v/>
      </c>
      <c r="BQ46" s="4" t="str">
        <f t="shared" si="51"/>
        <v/>
      </c>
      <c r="BR46" s="4" t="str">
        <f t="shared" si="52"/>
        <v/>
      </c>
      <c r="BS46" s="4" t="str">
        <f t="shared" si="52"/>
        <v/>
      </c>
      <c r="BT46" s="4" t="str">
        <f t="shared" si="52"/>
        <v/>
      </c>
      <c r="BU46" s="4"/>
      <c r="BV46" s="4" t="str">
        <f t="shared" si="53"/>
        <v/>
      </c>
      <c r="BW46" s="4" t="str">
        <f t="shared" si="53"/>
        <v/>
      </c>
    </row>
    <row r="47" spans="1:75" ht="17" hidden="1" customHeight="1" x14ac:dyDescent="0.35">
      <c r="A47" t="s">
        <v>134</v>
      </c>
      <c r="B47" s="4"/>
      <c r="C47" s="4"/>
      <c r="D47" s="4"/>
      <c r="E47" s="6">
        <f t="shared" si="47"/>
        <v>0</v>
      </c>
      <c r="F47" s="4" t="s">
        <v>1415</v>
      </c>
      <c r="G47" s="4"/>
      <c r="H47" s="5"/>
      <c r="I47" s="5"/>
      <c r="J47" s="5"/>
      <c r="K47" s="5"/>
      <c r="L47" s="5"/>
      <c r="M47" s="5"/>
      <c r="N47" s="5"/>
      <c r="O47" s="5"/>
      <c r="P47" s="5"/>
      <c r="Q47" s="5"/>
      <c r="R47" s="5"/>
      <c r="S47" s="5"/>
      <c r="T47" s="5"/>
      <c r="U47" s="5"/>
      <c r="V47" s="5"/>
      <c r="W47" s="5"/>
      <c r="X47" s="5"/>
      <c r="Y47" s="5"/>
      <c r="Z47" s="5"/>
      <c r="AA47" s="5"/>
      <c r="AB47" s="5"/>
      <c r="AC47" s="5"/>
      <c r="AE47" s="4" t="str">
        <f t="shared" si="48"/>
        <v/>
      </c>
      <c r="AF47" s="4" t="str">
        <f t="shared" si="48"/>
        <v/>
      </c>
      <c r="AG47" s="4" t="str">
        <f t="shared" si="48"/>
        <v/>
      </c>
      <c r="AH47" s="4" t="str">
        <f t="shared" si="48"/>
        <v/>
      </c>
      <c r="AI47" s="4" t="str">
        <f t="shared" si="48"/>
        <v/>
      </c>
      <c r="AJ47" s="4" t="str">
        <f t="shared" si="48"/>
        <v/>
      </c>
      <c r="AK47" s="4" t="str">
        <f t="shared" si="48"/>
        <v/>
      </c>
      <c r="AL47" s="4" t="str">
        <f t="shared" si="48"/>
        <v/>
      </c>
      <c r="AM47" s="4" t="str">
        <f t="shared" si="48"/>
        <v/>
      </c>
      <c r="AN47" s="4" t="str">
        <f t="shared" si="48"/>
        <v/>
      </c>
      <c r="AO47" s="4" t="str">
        <f t="shared" si="48"/>
        <v/>
      </c>
      <c r="AP47" s="4" t="str">
        <f t="shared" si="48"/>
        <v/>
      </c>
      <c r="AQ47" s="4" t="str">
        <f t="shared" si="48"/>
        <v/>
      </c>
      <c r="AR47" s="4" t="str">
        <f t="shared" si="48"/>
        <v/>
      </c>
      <c r="AS47" s="4" t="str">
        <f t="shared" si="48"/>
        <v/>
      </c>
      <c r="AT47" s="4" t="str">
        <f t="shared" si="48"/>
        <v/>
      </c>
      <c r="AU47" s="4" t="str">
        <f t="shared" si="49"/>
        <v/>
      </c>
      <c r="AV47" s="4" t="str">
        <f t="shared" si="49"/>
        <v/>
      </c>
      <c r="AW47" s="4" t="str">
        <f t="shared" si="49"/>
        <v/>
      </c>
      <c r="AX47" s="4"/>
      <c r="AY47" s="4" t="str">
        <f t="shared" si="50"/>
        <v/>
      </c>
      <c r="AZ47" s="4" t="str">
        <f t="shared" si="50"/>
        <v/>
      </c>
      <c r="BB47" s="4" t="str">
        <f t="shared" si="51"/>
        <v/>
      </c>
      <c r="BC47" s="4" t="str">
        <f t="shared" si="51"/>
        <v/>
      </c>
      <c r="BD47" s="4" t="str">
        <f t="shared" si="51"/>
        <v/>
      </c>
      <c r="BE47" s="4" t="str">
        <f t="shared" si="51"/>
        <v/>
      </c>
      <c r="BF47" s="4" t="str">
        <f t="shared" si="51"/>
        <v/>
      </c>
      <c r="BG47" s="4" t="str">
        <f t="shared" si="51"/>
        <v/>
      </c>
      <c r="BH47" s="4" t="str">
        <f t="shared" si="51"/>
        <v/>
      </c>
      <c r="BI47" s="4" t="str">
        <f t="shared" si="51"/>
        <v/>
      </c>
      <c r="BJ47" s="4" t="str">
        <f t="shared" si="51"/>
        <v/>
      </c>
      <c r="BK47" s="4" t="str">
        <f t="shared" si="51"/>
        <v/>
      </c>
      <c r="BL47" s="4" t="str">
        <f t="shared" si="51"/>
        <v/>
      </c>
      <c r="BM47" s="4" t="str">
        <f t="shared" si="51"/>
        <v/>
      </c>
      <c r="BN47" s="4" t="str">
        <f t="shared" si="51"/>
        <v/>
      </c>
      <c r="BO47" s="4" t="str">
        <f t="shared" si="51"/>
        <v/>
      </c>
      <c r="BP47" s="4" t="str">
        <f t="shared" si="51"/>
        <v/>
      </c>
      <c r="BQ47" s="4" t="str">
        <f t="shared" si="51"/>
        <v/>
      </c>
      <c r="BR47" s="4" t="str">
        <f t="shared" si="52"/>
        <v/>
      </c>
      <c r="BS47" s="4" t="str">
        <f t="shared" si="52"/>
        <v/>
      </c>
      <c r="BT47" s="4" t="str">
        <f t="shared" si="52"/>
        <v/>
      </c>
      <c r="BU47" s="4"/>
      <c r="BV47" s="4" t="str">
        <f t="shared" si="53"/>
        <v/>
      </c>
      <c r="BW47" s="4" t="str">
        <f t="shared" si="53"/>
        <v/>
      </c>
    </row>
    <row r="48" spans="1:75" ht="17" hidden="1" customHeight="1" x14ac:dyDescent="0.35">
      <c r="A48" t="s">
        <v>135</v>
      </c>
      <c r="B48" s="4"/>
      <c r="C48" s="4"/>
      <c r="D48" s="4"/>
      <c r="E48" s="6">
        <f t="shared" si="47"/>
        <v>0</v>
      </c>
      <c r="F48" s="4" t="s">
        <v>1415</v>
      </c>
      <c r="G48" s="4"/>
      <c r="H48" s="5"/>
      <c r="I48" s="5"/>
      <c r="J48" s="5"/>
      <c r="K48" s="5"/>
      <c r="L48" s="5"/>
      <c r="M48" s="5"/>
      <c r="N48" s="5"/>
      <c r="O48" s="5"/>
      <c r="P48" s="5"/>
      <c r="Q48" s="5"/>
      <c r="R48" s="5"/>
      <c r="S48" s="5"/>
      <c r="T48" s="5"/>
      <c r="U48" s="5"/>
      <c r="V48" s="5"/>
      <c r="W48" s="5"/>
      <c r="X48" s="5"/>
      <c r="Y48" s="5"/>
      <c r="Z48" s="5"/>
      <c r="AA48" s="5"/>
      <c r="AB48" s="5"/>
      <c r="AC48" s="5"/>
      <c r="AE48" s="4" t="str">
        <f t="shared" si="48"/>
        <v/>
      </c>
      <c r="AF48" s="4" t="str">
        <f t="shared" si="48"/>
        <v/>
      </c>
      <c r="AG48" s="4" t="str">
        <f t="shared" si="48"/>
        <v/>
      </c>
      <c r="AH48" s="4" t="str">
        <f t="shared" si="48"/>
        <v/>
      </c>
      <c r="AI48" s="4" t="str">
        <f t="shared" si="48"/>
        <v/>
      </c>
      <c r="AJ48" s="4" t="str">
        <f t="shared" si="48"/>
        <v/>
      </c>
      <c r="AK48" s="4" t="str">
        <f t="shared" si="48"/>
        <v/>
      </c>
      <c r="AL48" s="4" t="str">
        <f t="shared" si="48"/>
        <v/>
      </c>
      <c r="AM48" s="4" t="str">
        <f t="shared" si="48"/>
        <v/>
      </c>
      <c r="AN48" s="4" t="str">
        <f t="shared" si="48"/>
        <v/>
      </c>
      <c r="AO48" s="4" t="str">
        <f t="shared" si="48"/>
        <v/>
      </c>
      <c r="AP48" s="4" t="str">
        <f t="shared" si="48"/>
        <v/>
      </c>
      <c r="AQ48" s="4" t="str">
        <f t="shared" si="48"/>
        <v/>
      </c>
      <c r="AR48" s="4" t="str">
        <f t="shared" si="48"/>
        <v/>
      </c>
      <c r="AS48" s="4" t="str">
        <f t="shared" si="48"/>
        <v/>
      </c>
      <c r="AT48" s="4" t="str">
        <f t="shared" si="48"/>
        <v/>
      </c>
      <c r="AU48" s="4" t="str">
        <f t="shared" si="49"/>
        <v/>
      </c>
      <c r="AV48" s="4" t="str">
        <f t="shared" si="49"/>
        <v/>
      </c>
      <c r="AW48" s="4" t="str">
        <f t="shared" si="49"/>
        <v/>
      </c>
      <c r="AX48" s="4"/>
      <c r="AY48" s="4" t="str">
        <f t="shared" si="50"/>
        <v/>
      </c>
      <c r="AZ48" s="4" t="str">
        <f t="shared" si="50"/>
        <v/>
      </c>
      <c r="BB48" s="4" t="str">
        <f t="shared" si="51"/>
        <v/>
      </c>
      <c r="BC48" s="4" t="str">
        <f t="shared" si="51"/>
        <v/>
      </c>
      <c r="BD48" s="4" t="str">
        <f t="shared" si="51"/>
        <v/>
      </c>
      <c r="BE48" s="4" t="str">
        <f t="shared" si="51"/>
        <v/>
      </c>
      <c r="BF48" s="4" t="str">
        <f t="shared" si="51"/>
        <v/>
      </c>
      <c r="BG48" s="4" t="str">
        <f t="shared" si="51"/>
        <v/>
      </c>
      <c r="BH48" s="4" t="str">
        <f t="shared" si="51"/>
        <v/>
      </c>
      <c r="BI48" s="4" t="str">
        <f t="shared" si="51"/>
        <v/>
      </c>
      <c r="BJ48" s="4" t="str">
        <f t="shared" si="51"/>
        <v/>
      </c>
      <c r="BK48" s="4" t="str">
        <f t="shared" si="51"/>
        <v/>
      </c>
      <c r="BL48" s="4" t="str">
        <f t="shared" si="51"/>
        <v/>
      </c>
      <c r="BM48" s="4" t="str">
        <f t="shared" si="51"/>
        <v/>
      </c>
      <c r="BN48" s="4" t="str">
        <f t="shared" si="51"/>
        <v/>
      </c>
      <c r="BO48" s="4" t="str">
        <f t="shared" si="51"/>
        <v/>
      </c>
      <c r="BP48" s="4" t="str">
        <f t="shared" si="51"/>
        <v/>
      </c>
      <c r="BQ48" s="4" t="str">
        <f t="shared" si="51"/>
        <v/>
      </c>
      <c r="BR48" s="4" t="str">
        <f t="shared" si="52"/>
        <v/>
      </c>
      <c r="BS48" s="4" t="str">
        <f t="shared" si="52"/>
        <v/>
      </c>
      <c r="BT48" s="4" t="str">
        <f t="shared" si="52"/>
        <v/>
      </c>
      <c r="BU48" s="4"/>
      <c r="BV48" s="4" t="str">
        <f t="shared" si="53"/>
        <v/>
      </c>
      <c r="BW48" s="4" t="str">
        <f t="shared" si="53"/>
        <v/>
      </c>
    </row>
    <row r="49" spans="1:75" ht="17" hidden="1" customHeight="1" x14ac:dyDescent="0.35">
      <c r="A49" t="s">
        <v>136</v>
      </c>
      <c r="B49" s="4"/>
      <c r="C49" s="4"/>
      <c r="D49" s="4"/>
      <c r="E49" s="6">
        <f t="shared" si="47"/>
        <v>0</v>
      </c>
      <c r="F49" s="4" t="s">
        <v>1415</v>
      </c>
      <c r="G49" s="4"/>
      <c r="H49" s="5"/>
      <c r="I49" s="5"/>
      <c r="J49" s="5"/>
      <c r="K49" s="5"/>
      <c r="L49" s="5"/>
      <c r="M49" s="5"/>
      <c r="N49" s="5"/>
      <c r="O49" s="5"/>
      <c r="P49" s="5"/>
      <c r="Q49" s="5"/>
      <c r="R49" s="5"/>
      <c r="S49" s="5"/>
      <c r="T49" s="5"/>
      <c r="U49" s="5"/>
      <c r="V49" s="5"/>
      <c r="W49" s="5"/>
      <c r="X49" s="5"/>
      <c r="Y49" s="5"/>
      <c r="Z49" s="5"/>
      <c r="AA49" s="5"/>
      <c r="AB49" s="5"/>
      <c r="AC49" s="5"/>
      <c r="AE49" s="4" t="str">
        <f t="shared" si="48"/>
        <v/>
      </c>
      <c r="AF49" s="4" t="str">
        <f t="shared" si="48"/>
        <v/>
      </c>
      <c r="AG49" s="4" t="str">
        <f t="shared" si="48"/>
        <v/>
      </c>
      <c r="AH49" s="4" t="str">
        <f t="shared" si="48"/>
        <v/>
      </c>
      <c r="AI49" s="4" t="str">
        <f t="shared" si="48"/>
        <v/>
      </c>
      <c r="AJ49" s="4" t="str">
        <f t="shared" si="48"/>
        <v/>
      </c>
      <c r="AK49" s="4" t="str">
        <f t="shared" si="48"/>
        <v/>
      </c>
      <c r="AL49" s="4" t="str">
        <f t="shared" si="48"/>
        <v/>
      </c>
      <c r="AM49" s="4" t="str">
        <f t="shared" si="48"/>
        <v/>
      </c>
      <c r="AN49" s="4" t="str">
        <f t="shared" si="48"/>
        <v/>
      </c>
      <c r="AO49" s="4" t="str">
        <f t="shared" si="48"/>
        <v/>
      </c>
      <c r="AP49" s="4" t="str">
        <f t="shared" si="48"/>
        <v/>
      </c>
      <c r="AQ49" s="4" t="str">
        <f t="shared" si="48"/>
        <v/>
      </c>
      <c r="AR49" s="4" t="str">
        <f t="shared" si="48"/>
        <v/>
      </c>
      <c r="AS49" s="4" t="str">
        <f t="shared" si="48"/>
        <v/>
      </c>
      <c r="AT49" s="4" t="str">
        <f t="shared" si="48"/>
        <v/>
      </c>
      <c r="AU49" s="4" t="str">
        <f t="shared" si="49"/>
        <v/>
      </c>
      <c r="AV49" s="4" t="str">
        <f t="shared" si="49"/>
        <v/>
      </c>
      <c r="AW49" s="4" t="str">
        <f t="shared" si="49"/>
        <v/>
      </c>
      <c r="AX49" s="4"/>
      <c r="AY49" s="4" t="str">
        <f t="shared" si="50"/>
        <v/>
      </c>
      <c r="AZ49" s="4" t="str">
        <f t="shared" si="50"/>
        <v/>
      </c>
      <c r="BB49" s="4" t="str">
        <f t="shared" si="51"/>
        <v/>
      </c>
      <c r="BC49" s="4" t="str">
        <f t="shared" si="51"/>
        <v/>
      </c>
      <c r="BD49" s="4" t="str">
        <f t="shared" si="51"/>
        <v/>
      </c>
      <c r="BE49" s="4" t="str">
        <f t="shared" si="51"/>
        <v/>
      </c>
      <c r="BF49" s="4" t="str">
        <f t="shared" si="51"/>
        <v/>
      </c>
      <c r="BG49" s="4" t="str">
        <f t="shared" si="51"/>
        <v/>
      </c>
      <c r="BH49" s="4" t="str">
        <f t="shared" si="51"/>
        <v/>
      </c>
      <c r="BI49" s="4" t="str">
        <f t="shared" si="51"/>
        <v/>
      </c>
      <c r="BJ49" s="4" t="str">
        <f t="shared" si="51"/>
        <v/>
      </c>
      <c r="BK49" s="4" t="str">
        <f t="shared" si="51"/>
        <v/>
      </c>
      <c r="BL49" s="4" t="str">
        <f t="shared" si="51"/>
        <v/>
      </c>
      <c r="BM49" s="4" t="str">
        <f t="shared" si="51"/>
        <v/>
      </c>
      <c r="BN49" s="4" t="str">
        <f t="shared" si="51"/>
        <v/>
      </c>
      <c r="BO49" s="4" t="str">
        <f t="shared" si="51"/>
        <v/>
      </c>
      <c r="BP49" s="4" t="str">
        <f t="shared" si="51"/>
        <v/>
      </c>
      <c r="BQ49" s="4" t="str">
        <f t="shared" si="51"/>
        <v/>
      </c>
      <c r="BR49" s="4" t="str">
        <f t="shared" si="52"/>
        <v/>
      </c>
      <c r="BS49" s="4" t="str">
        <f t="shared" si="52"/>
        <v/>
      </c>
      <c r="BT49" s="4" t="str">
        <f t="shared" si="52"/>
        <v/>
      </c>
      <c r="BU49" s="4"/>
      <c r="BV49" s="4" t="str">
        <f t="shared" si="53"/>
        <v/>
      </c>
      <c r="BW49" s="4" t="str">
        <f t="shared" si="53"/>
        <v/>
      </c>
    </row>
    <row r="50" spans="1:75" ht="17" hidden="1" customHeight="1" x14ac:dyDescent="0.35">
      <c r="A50" t="s">
        <v>137</v>
      </c>
      <c r="B50" s="4"/>
      <c r="C50" s="4"/>
      <c r="D50" s="4"/>
      <c r="E50" s="6">
        <f t="shared" si="47"/>
        <v>0</v>
      </c>
      <c r="F50" s="4" t="s">
        <v>1415</v>
      </c>
      <c r="G50" s="4"/>
      <c r="H50" s="5"/>
      <c r="I50" s="5"/>
      <c r="J50" s="5"/>
      <c r="K50" s="5"/>
      <c r="L50" s="5"/>
      <c r="M50" s="5"/>
      <c r="N50" s="5"/>
      <c r="O50" s="5"/>
      <c r="P50" s="5"/>
      <c r="Q50" s="5"/>
      <c r="R50" s="5"/>
      <c r="S50" s="5"/>
      <c r="T50" s="5"/>
      <c r="U50" s="5"/>
      <c r="V50" s="5"/>
      <c r="W50" s="5"/>
      <c r="X50" s="5"/>
      <c r="Y50" s="5"/>
      <c r="Z50" s="5"/>
      <c r="AA50" s="5"/>
      <c r="AB50" s="5"/>
      <c r="AC50" s="5"/>
      <c r="AE50" s="4" t="str">
        <f t="shared" si="48"/>
        <v/>
      </c>
      <c r="AF50" s="4" t="str">
        <f t="shared" si="48"/>
        <v/>
      </c>
      <c r="AG50" s="4" t="str">
        <f t="shared" si="48"/>
        <v/>
      </c>
      <c r="AH50" s="4" t="str">
        <f t="shared" si="48"/>
        <v/>
      </c>
      <c r="AI50" s="4" t="str">
        <f t="shared" si="48"/>
        <v/>
      </c>
      <c r="AJ50" s="4" t="str">
        <f t="shared" si="48"/>
        <v/>
      </c>
      <c r="AK50" s="4" t="str">
        <f t="shared" si="48"/>
        <v/>
      </c>
      <c r="AL50" s="4" t="str">
        <f t="shared" si="48"/>
        <v/>
      </c>
      <c r="AM50" s="4" t="str">
        <f t="shared" si="48"/>
        <v/>
      </c>
      <c r="AN50" s="4" t="str">
        <f t="shared" si="48"/>
        <v/>
      </c>
      <c r="AO50" s="4" t="str">
        <f t="shared" si="48"/>
        <v/>
      </c>
      <c r="AP50" s="4" t="str">
        <f t="shared" si="48"/>
        <v/>
      </c>
      <c r="AQ50" s="4" t="str">
        <f t="shared" si="48"/>
        <v/>
      </c>
      <c r="AR50" s="4" t="str">
        <f t="shared" si="48"/>
        <v/>
      </c>
      <c r="AS50" s="4" t="str">
        <f t="shared" si="48"/>
        <v/>
      </c>
      <c r="AT50" s="4" t="str">
        <f t="shared" si="48"/>
        <v/>
      </c>
      <c r="AU50" s="4" t="str">
        <f>IF(X50=0,"","*")</f>
        <v/>
      </c>
      <c r="AV50" s="4" t="str">
        <f t="shared" si="49"/>
        <v/>
      </c>
      <c r="AW50" s="4" t="str">
        <f t="shared" si="49"/>
        <v/>
      </c>
      <c r="AX50" s="4"/>
      <c r="AY50" s="4" t="str">
        <f t="shared" si="50"/>
        <v/>
      </c>
      <c r="AZ50" s="4" t="str">
        <f t="shared" si="50"/>
        <v/>
      </c>
      <c r="BB50" s="4" t="str">
        <f t="shared" si="51"/>
        <v/>
      </c>
      <c r="BC50" s="4" t="str">
        <f t="shared" si="51"/>
        <v/>
      </c>
      <c r="BD50" s="4" t="str">
        <f t="shared" si="51"/>
        <v/>
      </c>
      <c r="BE50" s="4" t="str">
        <f t="shared" si="51"/>
        <v/>
      </c>
      <c r="BF50" s="4" t="str">
        <f t="shared" si="51"/>
        <v/>
      </c>
      <c r="BG50" s="4" t="str">
        <f t="shared" si="51"/>
        <v/>
      </c>
      <c r="BH50" s="4" t="str">
        <f t="shared" si="51"/>
        <v/>
      </c>
      <c r="BI50" s="4" t="str">
        <f t="shared" si="51"/>
        <v/>
      </c>
      <c r="BJ50" s="4" t="str">
        <f t="shared" si="51"/>
        <v/>
      </c>
      <c r="BK50" s="4" t="str">
        <f t="shared" si="51"/>
        <v/>
      </c>
      <c r="BL50" s="4" t="str">
        <f t="shared" si="51"/>
        <v/>
      </c>
      <c r="BM50" s="4" t="str">
        <f t="shared" si="51"/>
        <v/>
      </c>
      <c r="BN50" s="4" t="str">
        <f t="shared" si="51"/>
        <v/>
      </c>
      <c r="BO50" s="4" t="str">
        <f t="shared" si="51"/>
        <v/>
      </c>
      <c r="BP50" s="4" t="str">
        <f t="shared" si="51"/>
        <v/>
      </c>
      <c r="BQ50" s="4" t="str">
        <f t="shared" si="51"/>
        <v/>
      </c>
      <c r="BR50" s="4" t="str">
        <f t="shared" si="52"/>
        <v/>
      </c>
      <c r="BS50" s="4" t="str">
        <f t="shared" si="52"/>
        <v/>
      </c>
      <c r="BT50" s="4" t="str">
        <f t="shared" si="52"/>
        <v/>
      </c>
      <c r="BU50" s="4"/>
      <c r="BV50" s="4" t="str">
        <f t="shared" si="53"/>
        <v/>
      </c>
      <c r="BW50" s="4" t="str">
        <f t="shared" si="53"/>
        <v/>
      </c>
    </row>
    <row r="51" spans="1:75" ht="17" hidden="1" customHeight="1" x14ac:dyDescent="0.35">
      <c r="A51" t="s">
        <v>138</v>
      </c>
      <c r="B51" s="4"/>
      <c r="C51" s="4"/>
      <c r="D51" s="4"/>
      <c r="E51" s="6">
        <f t="shared" si="47"/>
        <v>0</v>
      </c>
      <c r="F51" s="4" t="s">
        <v>1415</v>
      </c>
      <c r="G51" s="4"/>
      <c r="H51" s="5"/>
      <c r="I51" s="5"/>
      <c r="J51" s="5"/>
      <c r="K51" s="5"/>
      <c r="L51" s="5"/>
      <c r="M51" s="5"/>
      <c r="N51" s="5"/>
      <c r="O51" s="5"/>
      <c r="P51" s="5"/>
      <c r="Q51" s="5"/>
      <c r="R51" s="5"/>
      <c r="S51" s="5"/>
      <c r="T51" s="5"/>
      <c r="U51" s="5"/>
      <c r="V51" s="5"/>
      <c r="W51" s="5"/>
      <c r="X51" s="5"/>
      <c r="Y51" s="5"/>
      <c r="Z51" s="5"/>
      <c r="AA51" s="5"/>
      <c r="AB51" s="5"/>
      <c r="AC51" s="5"/>
      <c r="AE51" s="4" t="str">
        <f t="shared" si="48"/>
        <v/>
      </c>
      <c r="AF51" s="4" t="str">
        <f t="shared" si="48"/>
        <v/>
      </c>
      <c r="AG51" s="4" t="str">
        <f t="shared" si="48"/>
        <v/>
      </c>
      <c r="AH51" s="4" t="str">
        <f t="shared" si="48"/>
        <v/>
      </c>
      <c r="AI51" s="4" t="str">
        <f t="shared" si="48"/>
        <v/>
      </c>
      <c r="AJ51" s="4" t="str">
        <f t="shared" si="48"/>
        <v/>
      </c>
      <c r="AK51" s="4" t="str">
        <f t="shared" si="48"/>
        <v/>
      </c>
      <c r="AL51" s="4" t="str">
        <f t="shared" si="48"/>
        <v/>
      </c>
      <c r="AM51" s="4" t="str">
        <f t="shared" si="48"/>
        <v/>
      </c>
      <c r="AN51" s="4" t="str">
        <f t="shared" si="48"/>
        <v/>
      </c>
      <c r="AO51" s="4" t="str">
        <f t="shared" si="48"/>
        <v/>
      </c>
      <c r="AP51" s="4" t="str">
        <f t="shared" si="48"/>
        <v/>
      </c>
      <c r="AQ51" s="4" t="str">
        <f t="shared" si="48"/>
        <v/>
      </c>
      <c r="AR51" s="4" t="str">
        <f t="shared" si="48"/>
        <v/>
      </c>
      <c r="AS51" s="4" t="str">
        <f t="shared" si="48"/>
        <v/>
      </c>
      <c r="AT51" s="4" t="str">
        <f t="shared" ref="AT51:AT53" si="54">IF(W51=0,"","*")</f>
        <v/>
      </c>
      <c r="AU51" s="4" t="str">
        <f t="shared" si="49"/>
        <v/>
      </c>
      <c r="AV51" s="4" t="str">
        <f t="shared" si="49"/>
        <v/>
      </c>
      <c r="AW51" s="4" t="str">
        <f t="shared" si="49"/>
        <v/>
      </c>
      <c r="AX51" s="4"/>
      <c r="AY51" s="4" t="str">
        <f t="shared" si="50"/>
        <v/>
      </c>
      <c r="AZ51" s="4" t="str">
        <f t="shared" si="50"/>
        <v/>
      </c>
      <c r="BB51" s="4" t="str">
        <f t="shared" si="51"/>
        <v/>
      </c>
      <c r="BC51" s="4" t="str">
        <f t="shared" si="51"/>
        <v/>
      </c>
      <c r="BD51" s="4" t="str">
        <f t="shared" si="51"/>
        <v/>
      </c>
      <c r="BE51" s="4" t="str">
        <f t="shared" si="51"/>
        <v/>
      </c>
      <c r="BF51" s="4" t="str">
        <f t="shared" si="51"/>
        <v/>
      </c>
      <c r="BG51" s="4" t="str">
        <f t="shared" si="51"/>
        <v/>
      </c>
      <c r="BH51" s="4" t="str">
        <f t="shared" si="51"/>
        <v/>
      </c>
      <c r="BI51" s="4" t="str">
        <f t="shared" si="51"/>
        <v/>
      </c>
      <c r="BJ51" s="4" t="str">
        <f t="shared" si="51"/>
        <v/>
      </c>
      <c r="BK51" s="4" t="str">
        <f t="shared" si="51"/>
        <v/>
      </c>
      <c r="BL51" s="4" t="str">
        <f t="shared" si="51"/>
        <v/>
      </c>
      <c r="BM51" s="4" t="str">
        <f t="shared" si="51"/>
        <v/>
      </c>
      <c r="BN51" s="4" t="str">
        <f t="shared" si="51"/>
        <v/>
      </c>
      <c r="BO51" s="4" t="str">
        <f t="shared" si="51"/>
        <v/>
      </c>
      <c r="BP51" s="4" t="str">
        <f t="shared" si="51"/>
        <v/>
      </c>
      <c r="BQ51" s="4" t="str">
        <f t="shared" ref="BQ51:BQ53" si="55">IF(W51=0,"","*")</f>
        <v/>
      </c>
      <c r="BR51" s="4" t="str">
        <f t="shared" si="52"/>
        <v/>
      </c>
      <c r="BS51" s="4" t="str">
        <f t="shared" si="52"/>
        <v/>
      </c>
      <c r="BT51" s="4" t="str">
        <f t="shared" si="52"/>
        <v/>
      </c>
      <c r="BU51" s="4"/>
      <c r="BV51" s="4" t="str">
        <f t="shared" si="53"/>
        <v/>
      </c>
      <c r="BW51" s="4" t="str">
        <f t="shared" si="53"/>
        <v/>
      </c>
    </row>
    <row r="52" spans="1:75" ht="17" hidden="1" customHeight="1" x14ac:dyDescent="0.35">
      <c r="A52" t="s">
        <v>139</v>
      </c>
      <c r="B52" s="4"/>
      <c r="C52" s="4"/>
      <c r="D52" s="4"/>
      <c r="E52" s="6">
        <f t="shared" si="47"/>
        <v>0</v>
      </c>
      <c r="F52" s="4" t="s">
        <v>1415</v>
      </c>
      <c r="G52" s="4"/>
      <c r="H52" s="5"/>
      <c r="I52" s="5"/>
      <c r="J52" s="5"/>
      <c r="K52" s="5"/>
      <c r="L52" s="5"/>
      <c r="M52" s="5"/>
      <c r="N52" s="5"/>
      <c r="O52" s="5"/>
      <c r="P52" s="5"/>
      <c r="Q52" s="5"/>
      <c r="R52" s="5"/>
      <c r="S52" s="5"/>
      <c r="T52" s="5"/>
      <c r="U52" s="5"/>
      <c r="V52" s="5"/>
      <c r="W52" s="5"/>
      <c r="X52" s="5"/>
      <c r="Y52" s="5"/>
      <c r="Z52" s="5"/>
      <c r="AA52" s="5"/>
      <c r="AB52" s="5"/>
      <c r="AC52" s="5"/>
      <c r="AE52" s="4" t="str">
        <f t="shared" ref="AE52:AS53" si="56">IF(H52=0,"","*")</f>
        <v/>
      </c>
      <c r="AF52" s="4" t="str">
        <f t="shared" si="56"/>
        <v/>
      </c>
      <c r="AG52" s="4" t="str">
        <f t="shared" si="56"/>
        <v/>
      </c>
      <c r="AH52" s="4" t="str">
        <f t="shared" si="56"/>
        <v/>
      </c>
      <c r="AI52" s="4" t="str">
        <f t="shared" si="56"/>
        <v/>
      </c>
      <c r="AJ52" s="4" t="str">
        <f t="shared" si="56"/>
        <v/>
      </c>
      <c r="AK52" s="4" t="str">
        <f t="shared" si="56"/>
        <v/>
      </c>
      <c r="AL52" s="4" t="str">
        <f t="shared" si="56"/>
        <v/>
      </c>
      <c r="AM52" s="4" t="str">
        <f t="shared" si="56"/>
        <v/>
      </c>
      <c r="AN52" s="4" t="str">
        <f t="shared" si="56"/>
        <v/>
      </c>
      <c r="AO52" s="4" t="str">
        <f t="shared" si="56"/>
        <v/>
      </c>
      <c r="AP52" s="4" t="str">
        <f t="shared" si="56"/>
        <v/>
      </c>
      <c r="AQ52" s="4" t="str">
        <f t="shared" si="56"/>
        <v/>
      </c>
      <c r="AR52" s="4" t="str">
        <f t="shared" si="56"/>
        <v/>
      </c>
      <c r="AS52" s="4" t="str">
        <f t="shared" si="56"/>
        <v/>
      </c>
      <c r="AT52" s="4" t="str">
        <f t="shared" si="54"/>
        <v/>
      </c>
      <c r="AU52" s="4" t="str">
        <f t="shared" si="49"/>
        <v/>
      </c>
      <c r="AV52" s="4" t="str">
        <f t="shared" si="49"/>
        <v/>
      </c>
      <c r="AW52" s="4" t="str">
        <f t="shared" si="49"/>
        <v/>
      </c>
      <c r="AX52" s="4"/>
      <c r="AY52" s="4" t="str">
        <f t="shared" si="50"/>
        <v/>
      </c>
      <c r="AZ52" s="4" t="str">
        <f t="shared" si="50"/>
        <v/>
      </c>
      <c r="BB52" s="4" t="str">
        <f t="shared" ref="BB52:BP53" si="57">IF(H52=0,"","*")</f>
        <v/>
      </c>
      <c r="BC52" s="4" t="str">
        <f t="shared" si="57"/>
        <v/>
      </c>
      <c r="BD52" s="4" t="str">
        <f t="shared" si="57"/>
        <v/>
      </c>
      <c r="BE52" s="4" t="str">
        <f t="shared" si="57"/>
        <v/>
      </c>
      <c r="BF52" s="4" t="str">
        <f t="shared" si="57"/>
        <v/>
      </c>
      <c r="BG52" s="4" t="str">
        <f t="shared" si="57"/>
        <v/>
      </c>
      <c r="BH52" s="4" t="str">
        <f t="shared" si="57"/>
        <v/>
      </c>
      <c r="BI52" s="4" t="str">
        <f t="shared" si="57"/>
        <v/>
      </c>
      <c r="BJ52" s="4" t="str">
        <f t="shared" si="57"/>
        <v/>
      </c>
      <c r="BK52" s="4" t="str">
        <f t="shared" si="57"/>
        <v/>
      </c>
      <c r="BL52" s="4" t="str">
        <f t="shared" si="57"/>
        <v/>
      </c>
      <c r="BM52" s="4" t="str">
        <f t="shared" si="57"/>
        <v/>
      </c>
      <c r="BN52" s="4" t="str">
        <f t="shared" si="57"/>
        <v/>
      </c>
      <c r="BO52" s="4" t="str">
        <f t="shared" si="57"/>
        <v/>
      </c>
      <c r="BP52" s="4" t="str">
        <f t="shared" si="57"/>
        <v/>
      </c>
      <c r="BQ52" s="4" t="str">
        <f t="shared" si="55"/>
        <v/>
      </c>
      <c r="BR52" s="4" t="str">
        <f t="shared" si="52"/>
        <v/>
      </c>
      <c r="BS52" s="4" t="str">
        <f t="shared" si="52"/>
        <v/>
      </c>
      <c r="BT52" s="4" t="str">
        <f t="shared" si="52"/>
        <v/>
      </c>
      <c r="BU52" s="4"/>
      <c r="BV52" s="4" t="str">
        <f t="shared" si="53"/>
        <v/>
      </c>
      <c r="BW52" s="4" t="str">
        <f t="shared" si="53"/>
        <v/>
      </c>
    </row>
    <row r="53" spans="1:75" ht="17" hidden="1" customHeight="1" x14ac:dyDescent="0.35">
      <c r="A53" t="s">
        <v>140</v>
      </c>
      <c r="B53" s="4"/>
      <c r="C53" s="4"/>
      <c r="D53" s="4"/>
      <c r="E53" s="6">
        <f t="shared" si="47"/>
        <v>0</v>
      </c>
      <c r="F53" s="4" t="s">
        <v>1415</v>
      </c>
      <c r="G53" s="4"/>
      <c r="H53" s="5"/>
      <c r="I53" s="5"/>
      <c r="J53" s="5"/>
      <c r="K53" s="5"/>
      <c r="L53" s="5"/>
      <c r="M53" s="5"/>
      <c r="N53" s="5"/>
      <c r="O53" s="5"/>
      <c r="P53" s="5"/>
      <c r="Q53" s="5"/>
      <c r="R53" s="5"/>
      <c r="S53" s="5"/>
      <c r="T53" s="5"/>
      <c r="U53" s="5"/>
      <c r="V53" s="5"/>
      <c r="W53" s="5"/>
      <c r="X53" s="5"/>
      <c r="Y53" s="5"/>
      <c r="Z53" s="5"/>
      <c r="AA53" s="5"/>
      <c r="AB53" s="5"/>
      <c r="AC53" s="5"/>
      <c r="AE53" s="4" t="str">
        <f t="shared" si="56"/>
        <v/>
      </c>
      <c r="AF53" s="4" t="str">
        <f t="shared" si="56"/>
        <v/>
      </c>
      <c r="AG53" s="4" t="str">
        <f t="shared" si="56"/>
        <v/>
      </c>
      <c r="AH53" s="4" t="str">
        <f t="shared" si="56"/>
        <v/>
      </c>
      <c r="AI53" s="4" t="str">
        <f t="shared" si="56"/>
        <v/>
      </c>
      <c r="AJ53" s="4" t="str">
        <f t="shared" si="56"/>
        <v/>
      </c>
      <c r="AK53" s="4" t="str">
        <f t="shared" si="56"/>
        <v/>
      </c>
      <c r="AL53" s="4" t="str">
        <f t="shared" si="56"/>
        <v/>
      </c>
      <c r="AM53" s="4" t="str">
        <f t="shared" si="56"/>
        <v/>
      </c>
      <c r="AN53" s="4" t="str">
        <f t="shared" si="56"/>
        <v/>
      </c>
      <c r="AO53" s="4" t="str">
        <f t="shared" si="56"/>
        <v/>
      </c>
      <c r="AP53" s="4" t="str">
        <f t="shared" si="56"/>
        <v/>
      </c>
      <c r="AQ53" s="4" t="str">
        <f t="shared" si="56"/>
        <v/>
      </c>
      <c r="AR53" s="4" t="str">
        <f t="shared" si="56"/>
        <v/>
      </c>
      <c r="AS53" s="4" t="str">
        <f t="shared" si="56"/>
        <v/>
      </c>
      <c r="AT53" s="4" t="str">
        <f t="shared" si="54"/>
        <v/>
      </c>
      <c r="AU53" s="4" t="str">
        <f t="shared" si="49"/>
        <v/>
      </c>
      <c r="AV53" s="4" t="str">
        <f t="shared" si="49"/>
        <v/>
      </c>
      <c r="AW53" s="4" t="str">
        <f t="shared" si="49"/>
        <v/>
      </c>
      <c r="AX53" s="4"/>
      <c r="AY53" s="4" t="str">
        <f t="shared" si="50"/>
        <v/>
      </c>
      <c r="AZ53" s="4" t="str">
        <f t="shared" si="50"/>
        <v/>
      </c>
      <c r="BB53" s="4" t="str">
        <f t="shared" si="57"/>
        <v/>
      </c>
      <c r="BC53" s="4" t="str">
        <f t="shared" si="57"/>
        <v/>
      </c>
      <c r="BD53" s="4" t="str">
        <f t="shared" si="57"/>
        <v/>
      </c>
      <c r="BE53" s="4" t="str">
        <f t="shared" si="57"/>
        <v/>
      </c>
      <c r="BF53" s="4" t="str">
        <f t="shared" si="57"/>
        <v/>
      </c>
      <c r="BG53" s="4" t="str">
        <f t="shared" si="57"/>
        <v/>
      </c>
      <c r="BH53" s="4" t="str">
        <f t="shared" si="57"/>
        <v/>
      </c>
      <c r="BI53" s="4" t="str">
        <f t="shared" si="57"/>
        <v/>
      </c>
      <c r="BJ53" s="4" t="str">
        <f t="shared" si="57"/>
        <v/>
      </c>
      <c r="BK53" s="4" t="str">
        <f t="shared" si="57"/>
        <v/>
      </c>
      <c r="BL53" s="4" t="str">
        <f t="shared" si="57"/>
        <v/>
      </c>
      <c r="BM53" s="4" t="str">
        <f t="shared" si="57"/>
        <v/>
      </c>
      <c r="BN53" s="4" t="str">
        <f t="shared" si="57"/>
        <v/>
      </c>
      <c r="BO53" s="4" t="str">
        <f t="shared" si="57"/>
        <v/>
      </c>
      <c r="BP53" s="4" t="str">
        <f t="shared" si="57"/>
        <v/>
      </c>
      <c r="BQ53" s="4" t="str">
        <f t="shared" si="55"/>
        <v/>
      </c>
      <c r="BR53" s="4" t="str">
        <f t="shared" si="52"/>
        <v/>
      </c>
      <c r="BS53" s="4" t="str">
        <f t="shared" si="52"/>
        <v/>
      </c>
      <c r="BT53" s="4" t="str">
        <f t="shared" si="52"/>
        <v/>
      </c>
      <c r="BU53" s="4"/>
      <c r="BV53" s="4" t="str">
        <f t="shared" si="53"/>
        <v/>
      </c>
      <c r="BW53" s="4" t="str">
        <f t="shared" si="53"/>
        <v/>
      </c>
    </row>
    <row r="54" spans="1:75" x14ac:dyDescent="0.35">
      <c r="B54" s="101" t="s">
        <v>143</v>
      </c>
      <c r="C54" s="102"/>
      <c r="D54" s="102"/>
      <c r="E54" s="102"/>
      <c r="F54" s="102"/>
      <c r="G54" s="102"/>
      <c r="S54" s="19"/>
      <c r="T54" s="19"/>
      <c r="U54" s="19"/>
      <c r="V54" s="19"/>
      <c r="X54" s="19"/>
      <c r="Y54" s="10"/>
      <c r="Z54" s="19"/>
    </row>
    <row r="55" spans="1:75" ht="17" customHeight="1" x14ac:dyDescent="0.35">
      <c r="A55" t="s">
        <v>144</v>
      </c>
      <c r="B55" s="4" t="s">
        <v>278</v>
      </c>
      <c r="C55" s="4">
        <v>1976</v>
      </c>
      <c r="D55" s="4" t="s">
        <v>461</v>
      </c>
      <c r="E55" s="6">
        <f t="shared" ref="E55:E74" si="58">_xlfn.XLOOKUP($C$2,$R$9:$AC$9,R55:AC55)</f>
        <v>10049.352999999999</v>
      </c>
      <c r="F55" s="4" t="s">
        <v>1415</v>
      </c>
      <c r="G55" s="4"/>
      <c r="H55" s="5"/>
      <c r="I55" s="5"/>
      <c r="J55" s="5"/>
      <c r="K55" s="5"/>
      <c r="L55" s="5"/>
      <c r="M55" s="5"/>
      <c r="N55" s="5"/>
      <c r="O55" s="5"/>
      <c r="P55" s="5"/>
      <c r="Q55" s="5"/>
      <c r="R55" s="5">
        <v>6200</v>
      </c>
      <c r="S55" s="5">
        <v>10000</v>
      </c>
      <c r="T55" s="5">
        <v>11170</v>
      </c>
      <c r="U55" s="5">
        <v>15630</v>
      </c>
      <c r="V55" s="5">
        <v>8962.9629999999997</v>
      </c>
      <c r="W55" s="5">
        <v>7642.47</v>
      </c>
      <c r="X55" s="5">
        <v>17500.95</v>
      </c>
      <c r="Y55" s="5">
        <v>10049.352999999999</v>
      </c>
      <c r="Z55" s="5"/>
      <c r="AA55" s="5"/>
      <c r="AB55" s="5"/>
      <c r="AC55" s="5"/>
      <c r="AE55" s="4" t="str">
        <f t="shared" ref="AE55:AO64" si="59">IF(H55=0,"","*")</f>
        <v/>
      </c>
      <c r="AF55" s="4" t="str">
        <f t="shared" si="59"/>
        <v/>
      </c>
      <c r="AG55" s="4" t="str">
        <f t="shared" si="59"/>
        <v/>
      </c>
      <c r="AH55" s="4" t="str">
        <f t="shared" si="59"/>
        <v/>
      </c>
      <c r="AI55" s="4" t="str">
        <f t="shared" si="59"/>
        <v/>
      </c>
      <c r="AJ55" s="4" t="str">
        <f t="shared" si="59"/>
        <v/>
      </c>
      <c r="AK55" s="4" t="str">
        <f t="shared" ref="AK55:AK59" si="60">IF(N55=0,"","*")</f>
        <v/>
      </c>
      <c r="AL55" s="4" t="str">
        <f t="shared" ref="AL55:AL59" si="61">IF(O55=0,"","*")</f>
        <v/>
      </c>
      <c r="AM55" s="4" t="str">
        <f t="shared" ref="AM55:AM59" si="62">IF(P55=0,"","*")</f>
        <v/>
      </c>
      <c r="AN55" s="4" t="str">
        <f t="shared" ref="AN55:AN59" si="63">IF(Q55=0,"","*")</f>
        <v/>
      </c>
      <c r="AO55" s="4" t="s">
        <v>462</v>
      </c>
      <c r="AP55" s="4" t="s">
        <v>463</v>
      </c>
      <c r="AQ55" s="4" t="s">
        <v>464</v>
      </c>
      <c r="AR55" s="4" t="s">
        <v>465</v>
      </c>
      <c r="AS55" s="4" t="s">
        <v>466</v>
      </c>
      <c r="AT55" s="4" t="s">
        <v>466</v>
      </c>
      <c r="AU55" s="4" t="s">
        <v>467</v>
      </c>
      <c r="AV55" s="4" t="s">
        <v>467</v>
      </c>
      <c r="AW55" s="4" t="str">
        <f t="shared" ref="AW55:AW59" si="64">IF(Z55=0,"","*")</f>
        <v/>
      </c>
      <c r="AX55" s="4" t="str">
        <f t="shared" ref="AX55:AX59" si="65">IF(AA55=0,"","*")</f>
        <v/>
      </c>
      <c r="AY55" s="4" t="str">
        <f t="shared" ref="AY55:AY59" si="66">IF(AB55=0,"","*")</f>
        <v/>
      </c>
      <c r="AZ55" s="4" t="str">
        <f t="shared" ref="AZ55:AZ59" si="67">IF(AC55=0,"","*")</f>
        <v/>
      </c>
      <c r="BB55" s="4" t="str">
        <f t="shared" ref="BB55:BQ64" si="68">IF(H55=0,"","*")</f>
        <v/>
      </c>
      <c r="BC55" s="4" t="str">
        <f t="shared" si="68"/>
        <v/>
      </c>
      <c r="BD55" s="4" t="str">
        <f t="shared" si="68"/>
        <v/>
      </c>
      <c r="BE55" s="4" t="str">
        <f t="shared" si="68"/>
        <v/>
      </c>
      <c r="BF55" s="4" t="str">
        <f t="shared" si="68"/>
        <v/>
      </c>
      <c r="BG55" s="4" t="str">
        <f t="shared" si="68"/>
        <v/>
      </c>
      <c r="BH55" s="4" t="str">
        <f t="shared" ref="BH55:BH57" si="69">IF(N55=0,"","*")</f>
        <v/>
      </c>
      <c r="BI55" s="4" t="str">
        <f t="shared" ref="BI55:BI57" si="70">IF(O55=0,"","*")</f>
        <v/>
      </c>
      <c r="BJ55" s="4" t="str">
        <f t="shared" ref="BJ55:BJ57" si="71">IF(P55=0,"","*")</f>
        <v/>
      </c>
      <c r="BK55" s="4" t="str">
        <f t="shared" ref="BK55:BK57" si="72">IF(Q55=0,"","*")</f>
        <v/>
      </c>
      <c r="BL55" s="4" t="s">
        <v>88</v>
      </c>
      <c r="BM55" s="4" t="s">
        <v>88</v>
      </c>
      <c r="BN55" s="4" t="s">
        <v>88</v>
      </c>
      <c r="BO55" s="4" t="s">
        <v>88</v>
      </c>
      <c r="BP55" s="4" t="s">
        <v>88</v>
      </c>
      <c r="BQ55" s="4" t="s">
        <v>88</v>
      </c>
      <c r="BR55" s="4" t="s">
        <v>88</v>
      </c>
      <c r="BS55" s="4" t="s">
        <v>88</v>
      </c>
      <c r="BT55" s="4" t="str">
        <f t="shared" ref="BT55:BT57" si="73">IF(Z55=0,"","*")</f>
        <v/>
      </c>
      <c r="BU55" s="4" t="str">
        <f t="shared" ref="BU55:BU57" si="74">IF(AA55=0,"","*")</f>
        <v/>
      </c>
      <c r="BV55" s="4" t="str">
        <f t="shared" ref="BV55:BV57" si="75">IF(AB55=0,"","*")</f>
        <v/>
      </c>
      <c r="BW55" s="4" t="str">
        <f t="shared" ref="BW55:BW57" si="76">IF(AC55=0,"","*")</f>
        <v/>
      </c>
    </row>
    <row r="56" spans="1:75" ht="17" hidden="1" customHeight="1" x14ac:dyDescent="0.35">
      <c r="A56" t="s">
        <v>146</v>
      </c>
      <c r="B56" s="4"/>
      <c r="C56" s="4"/>
      <c r="D56" s="4"/>
      <c r="E56" s="6">
        <f t="shared" si="58"/>
        <v>0</v>
      </c>
      <c r="F56" s="4"/>
      <c r="G56" s="4"/>
      <c r="H56" s="5"/>
      <c r="I56" s="5"/>
      <c r="J56" s="5"/>
      <c r="K56" s="5"/>
      <c r="L56" s="5"/>
      <c r="M56" s="5"/>
      <c r="N56" s="5"/>
      <c r="O56" s="5"/>
      <c r="P56" s="5"/>
      <c r="Q56" s="5"/>
      <c r="R56" s="5"/>
      <c r="S56" s="5"/>
      <c r="T56" s="5"/>
      <c r="U56" s="5"/>
      <c r="V56" s="5"/>
      <c r="W56" s="5"/>
      <c r="X56" s="5"/>
      <c r="Y56" s="5"/>
      <c r="Z56" s="5"/>
      <c r="AA56" s="5"/>
      <c r="AB56" s="5"/>
      <c r="AC56" s="5"/>
      <c r="AE56" s="4" t="str">
        <f t="shared" si="59"/>
        <v/>
      </c>
      <c r="AF56" s="4" t="str">
        <f t="shared" si="59"/>
        <v/>
      </c>
      <c r="AG56" s="4" t="str">
        <f t="shared" si="59"/>
        <v/>
      </c>
      <c r="AH56" s="4" t="str">
        <f t="shared" si="59"/>
        <v/>
      </c>
      <c r="AI56" s="4" t="str">
        <f t="shared" si="59"/>
        <v/>
      </c>
      <c r="AJ56" s="4" t="str">
        <f t="shared" si="59"/>
        <v/>
      </c>
      <c r="AK56" s="4" t="str">
        <f t="shared" si="60"/>
        <v/>
      </c>
      <c r="AL56" s="4" t="str">
        <f t="shared" si="61"/>
        <v/>
      </c>
      <c r="AM56" s="4" t="str">
        <f t="shared" si="62"/>
        <v/>
      </c>
      <c r="AN56" s="4" t="str">
        <f t="shared" si="63"/>
        <v/>
      </c>
      <c r="AO56" s="4" t="str">
        <f t="shared" ref="AO56:AO59" si="77">IF(R56=0,"","*")</f>
        <v/>
      </c>
      <c r="AP56" s="4" t="str">
        <f t="shared" ref="AP56:AP59" si="78">IF(S56=0,"","*")</f>
        <v/>
      </c>
      <c r="AQ56" s="4" t="str">
        <f t="shared" ref="AQ56:AQ59" si="79">IF(T56=0,"","*")</f>
        <v/>
      </c>
      <c r="AR56" s="4" t="str">
        <f t="shared" ref="AR56:AR59" si="80">IF(U56=0,"","*")</f>
        <v/>
      </c>
      <c r="AS56" s="4" t="str">
        <f t="shared" ref="AS56:AS59" si="81">IF(V56=0,"","*")</f>
        <v/>
      </c>
      <c r="AT56" s="4" t="str">
        <f t="shared" ref="AT56:AT59" si="82">IF(W56=0,"","*")</f>
        <v/>
      </c>
      <c r="AU56" s="4" t="str">
        <f t="shared" ref="AU56:AU59" si="83">IF(X56=0,"","*")</f>
        <v/>
      </c>
      <c r="AV56" s="4" t="str">
        <f t="shared" ref="AV56:AV59" si="84">IF(Y56=0,"","*")</f>
        <v/>
      </c>
      <c r="AW56" s="4" t="str">
        <f t="shared" si="64"/>
        <v/>
      </c>
      <c r="AX56" s="4" t="str">
        <f t="shared" si="65"/>
        <v/>
      </c>
      <c r="AY56" s="4" t="str">
        <f t="shared" si="66"/>
        <v/>
      </c>
      <c r="AZ56" s="4" t="str">
        <f t="shared" si="67"/>
        <v/>
      </c>
      <c r="BB56" s="4" t="str">
        <f t="shared" si="68"/>
        <v/>
      </c>
      <c r="BC56" s="4" t="str">
        <f t="shared" si="68"/>
        <v/>
      </c>
      <c r="BD56" s="4" t="str">
        <f t="shared" si="68"/>
        <v/>
      </c>
      <c r="BE56" s="4" t="str">
        <f t="shared" si="68"/>
        <v/>
      </c>
      <c r="BF56" s="4" t="str">
        <f t="shared" si="68"/>
        <v/>
      </c>
      <c r="BG56" s="4" t="str">
        <f t="shared" si="68"/>
        <v/>
      </c>
      <c r="BH56" s="4" t="str">
        <f t="shared" si="69"/>
        <v/>
      </c>
      <c r="BI56" s="4" t="str">
        <f t="shared" si="70"/>
        <v/>
      </c>
      <c r="BJ56" s="4" t="str">
        <f t="shared" si="71"/>
        <v/>
      </c>
      <c r="BK56" s="4" t="str">
        <f t="shared" si="72"/>
        <v/>
      </c>
      <c r="BL56" s="4" t="str">
        <f t="shared" ref="BL56:BL57" si="85">IF(R56=0,"","*")</f>
        <v/>
      </c>
      <c r="BM56" s="4" t="str">
        <f t="shared" ref="BM56:BM57" si="86">IF(S56=0,"","*")</f>
        <v/>
      </c>
      <c r="BN56" s="4" t="str">
        <f t="shared" ref="BN56:BN57" si="87">IF(T56=0,"","*")</f>
        <v/>
      </c>
      <c r="BO56" s="4" t="str">
        <f t="shared" ref="BO56:BO57" si="88">IF(U56=0,"","*")</f>
        <v/>
      </c>
      <c r="BP56" s="4" t="str">
        <f t="shared" ref="BP56:BP57" si="89">IF(V56=0,"","*")</f>
        <v/>
      </c>
      <c r="BQ56" s="4" t="str">
        <f t="shared" ref="BQ56:BQ57" si="90">IF(W56=0,"","*")</f>
        <v/>
      </c>
      <c r="BR56" s="4" t="str">
        <f t="shared" ref="BR56:BR57" si="91">IF(X56=0,"","*")</f>
        <v/>
      </c>
      <c r="BS56" s="4" t="str">
        <f t="shared" ref="BS56:BS57" si="92">IF(Y56=0,"","*")</f>
        <v/>
      </c>
      <c r="BT56" s="4" t="str">
        <f t="shared" si="73"/>
        <v/>
      </c>
      <c r="BU56" s="4" t="str">
        <f t="shared" si="74"/>
        <v/>
      </c>
      <c r="BV56" s="4" t="str">
        <f t="shared" si="75"/>
        <v/>
      </c>
      <c r="BW56" s="4" t="str">
        <f t="shared" si="76"/>
        <v/>
      </c>
    </row>
    <row r="57" spans="1:75" ht="17" hidden="1" customHeight="1" x14ac:dyDescent="0.35">
      <c r="A57" t="s">
        <v>148</v>
      </c>
      <c r="B57" s="4"/>
      <c r="C57" s="4"/>
      <c r="D57" s="4"/>
      <c r="E57" s="6">
        <f t="shared" si="58"/>
        <v>0</v>
      </c>
      <c r="F57" s="4"/>
      <c r="G57" s="4"/>
      <c r="H57" s="5"/>
      <c r="I57" s="5"/>
      <c r="J57" s="5"/>
      <c r="K57" s="5"/>
      <c r="L57" s="5"/>
      <c r="M57" s="5"/>
      <c r="N57" s="5"/>
      <c r="O57" s="5"/>
      <c r="P57" s="5"/>
      <c r="Q57" s="5"/>
      <c r="R57" s="5"/>
      <c r="S57" s="5"/>
      <c r="T57" s="5"/>
      <c r="U57" s="5"/>
      <c r="V57" s="5"/>
      <c r="W57" s="5"/>
      <c r="X57" s="5"/>
      <c r="Y57" s="5"/>
      <c r="Z57" s="5"/>
      <c r="AA57" s="5"/>
      <c r="AB57" s="5"/>
      <c r="AC57" s="5"/>
      <c r="AE57" s="4" t="str">
        <f t="shared" si="59"/>
        <v/>
      </c>
      <c r="AF57" s="4" t="str">
        <f t="shared" si="59"/>
        <v/>
      </c>
      <c r="AG57" s="4" t="str">
        <f t="shared" si="59"/>
        <v/>
      </c>
      <c r="AH57" s="4" t="str">
        <f t="shared" si="59"/>
        <v/>
      </c>
      <c r="AI57" s="4" t="str">
        <f t="shared" si="59"/>
        <v/>
      </c>
      <c r="AJ57" s="4" t="str">
        <f t="shared" si="59"/>
        <v/>
      </c>
      <c r="AK57" s="4" t="str">
        <f t="shared" si="60"/>
        <v/>
      </c>
      <c r="AL57" s="4" t="str">
        <f t="shared" si="61"/>
        <v/>
      </c>
      <c r="AM57" s="4" t="str">
        <f t="shared" si="62"/>
        <v/>
      </c>
      <c r="AN57" s="4" t="str">
        <f t="shared" si="63"/>
        <v/>
      </c>
      <c r="AO57" s="4" t="str">
        <f t="shared" si="77"/>
        <v/>
      </c>
      <c r="AP57" s="4" t="str">
        <f t="shared" si="78"/>
        <v/>
      </c>
      <c r="AQ57" s="4" t="str">
        <f t="shared" si="79"/>
        <v/>
      </c>
      <c r="AR57" s="4" t="str">
        <f t="shared" si="80"/>
        <v/>
      </c>
      <c r="AS57" s="4" t="str">
        <f t="shared" si="81"/>
        <v/>
      </c>
      <c r="AT57" s="4" t="str">
        <f t="shared" si="82"/>
        <v/>
      </c>
      <c r="AU57" s="4" t="str">
        <f t="shared" si="83"/>
        <v/>
      </c>
      <c r="AV57" s="4" t="str">
        <f t="shared" si="84"/>
        <v/>
      </c>
      <c r="AW57" s="4" t="str">
        <f t="shared" si="64"/>
        <v/>
      </c>
      <c r="AX57" s="4" t="str">
        <f t="shared" si="65"/>
        <v/>
      </c>
      <c r="AY57" s="4" t="str">
        <f t="shared" si="66"/>
        <v/>
      </c>
      <c r="AZ57" s="4" t="str">
        <f t="shared" si="67"/>
        <v/>
      </c>
      <c r="BB57" s="4" t="str">
        <f t="shared" si="68"/>
        <v/>
      </c>
      <c r="BC57" s="4" t="str">
        <f t="shared" si="68"/>
        <v/>
      </c>
      <c r="BD57" s="4" t="str">
        <f t="shared" si="68"/>
        <v/>
      </c>
      <c r="BE57" s="4" t="str">
        <f t="shared" si="68"/>
        <v/>
      </c>
      <c r="BF57" s="4" t="str">
        <f t="shared" si="68"/>
        <v/>
      </c>
      <c r="BG57" s="4" t="str">
        <f t="shared" si="68"/>
        <v/>
      </c>
      <c r="BH57" s="4" t="str">
        <f t="shared" si="69"/>
        <v/>
      </c>
      <c r="BI57" s="4" t="str">
        <f t="shared" si="70"/>
        <v/>
      </c>
      <c r="BJ57" s="4" t="str">
        <f t="shared" si="71"/>
        <v/>
      </c>
      <c r="BK57" s="4" t="str">
        <f t="shared" si="72"/>
        <v/>
      </c>
      <c r="BL57" s="4" t="str">
        <f t="shared" si="85"/>
        <v/>
      </c>
      <c r="BM57" s="4" t="str">
        <f t="shared" si="86"/>
        <v/>
      </c>
      <c r="BN57" s="4" t="str">
        <f t="shared" si="87"/>
        <v/>
      </c>
      <c r="BO57" s="4" t="str">
        <f t="shared" si="88"/>
        <v/>
      </c>
      <c r="BP57" s="4" t="str">
        <f t="shared" si="89"/>
        <v/>
      </c>
      <c r="BQ57" s="4" t="str">
        <f t="shared" si="90"/>
        <v/>
      </c>
      <c r="BR57" s="4" t="str">
        <f t="shared" si="91"/>
        <v/>
      </c>
      <c r="BS57" s="4" t="str">
        <f t="shared" si="92"/>
        <v/>
      </c>
      <c r="BT57" s="4" t="str">
        <f t="shared" si="73"/>
        <v/>
      </c>
      <c r="BU57" s="4" t="str">
        <f t="shared" si="74"/>
        <v/>
      </c>
      <c r="BV57" s="4" t="str">
        <f t="shared" si="75"/>
        <v/>
      </c>
      <c r="BW57" s="4" t="str">
        <f t="shared" si="76"/>
        <v/>
      </c>
    </row>
    <row r="58" spans="1:75" ht="17" hidden="1" customHeight="1" x14ac:dyDescent="0.35">
      <c r="A58" t="s">
        <v>149</v>
      </c>
      <c r="B58" s="4"/>
      <c r="C58" s="4"/>
      <c r="D58" s="4"/>
      <c r="E58" s="6">
        <f t="shared" si="58"/>
        <v>0</v>
      </c>
      <c r="F58" s="4"/>
      <c r="G58" s="4"/>
      <c r="H58" s="5"/>
      <c r="I58" s="5"/>
      <c r="J58" s="5"/>
      <c r="K58" s="5"/>
      <c r="L58" s="5"/>
      <c r="M58" s="5"/>
      <c r="N58" s="5"/>
      <c r="O58" s="5"/>
      <c r="P58" s="5"/>
      <c r="Q58" s="5"/>
      <c r="R58" s="5"/>
      <c r="S58" s="5"/>
      <c r="T58" s="5"/>
      <c r="U58" s="5"/>
      <c r="V58" s="5"/>
      <c r="W58" s="5"/>
      <c r="X58" s="5"/>
      <c r="Y58" s="5"/>
      <c r="Z58" s="5"/>
      <c r="AA58" s="5"/>
      <c r="AB58" s="5"/>
      <c r="AC58" s="5"/>
      <c r="AE58" s="4" t="str">
        <f t="shared" si="59"/>
        <v/>
      </c>
      <c r="AF58" s="4" t="str">
        <f t="shared" si="59"/>
        <v/>
      </c>
      <c r="AG58" s="4" t="str">
        <f t="shared" si="59"/>
        <v/>
      </c>
      <c r="AH58" s="4" t="str">
        <f t="shared" si="59"/>
        <v/>
      </c>
      <c r="AI58" s="4" t="str">
        <f t="shared" si="59"/>
        <v/>
      </c>
      <c r="AJ58" s="4" t="str">
        <f t="shared" si="59"/>
        <v/>
      </c>
      <c r="AK58" s="4" t="str">
        <f t="shared" si="60"/>
        <v/>
      </c>
      <c r="AL58" s="4" t="str">
        <f t="shared" si="61"/>
        <v/>
      </c>
      <c r="AM58" s="4" t="str">
        <f t="shared" si="62"/>
        <v/>
      </c>
      <c r="AN58" s="4" t="str">
        <f t="shared" si="63"/>
        <v/>
      </c>
      <c r="AO58" s="4" t="str">
        <f t="shared" si="77"/>
        <v/>
      </c>
      <c r="AP58" s="4" t="str">
        <f t="shared" si="78"/>
        <v/>
      </c>
      <c r="AQ58" s="4" t="str">
        <f t="shared" si="79"/>
        <v/>
      </c>
      <c r="AR58" s="4" t="str">
        <f t="shared" si="80"/>
        <v/>
      </c>
      <c r="AS58" s="4" t="str">
        <f t="shared" si="81"/>
        <v/>
      </c>
      <c r="AT58" s="4" t="str">
        <f t="shared" si="82"/>
        <v/>
      </c>
      <c r="AU58" s="4" t="str">
        <f t="shared" si="83"/>
        <v/>
      </c>
      <c r="AV58" s="4" t="str">
        <f t="shared" si="84"/>
        <v/>
      </c>
      <c r="AW58" s="4" t="str">
        <f t="shared" si="64"/>
        <v/>
      </c>
      <c r="AX58" s="4" t="str">
        <f t="shared" si="65"/>
        <v/>
      </c>
      <c r="AY58" s="4" t="str">
        <f t="shared" si="66"/>
        <v/>
      </c>
      <c r="AZ58" s="4" t="str">
        <f t="shared" si="67"/>
        <v/>
      </c>
      <c r="BB58" s="4" t="str">
        <f t="shared" si="68"/>
        <v/>
      </c>
      <c r="BC58" s="4" t="str">
        <f t="shared" si="68"/>
        <v/>
      </c>
      <c r="BD58" s="4" t="str">
        <f t="shared" si="68"/>
        <v/>
      </c>
      <c r="BE58" s="4" t="str">
        <f t="shared" si="68"/>
        <v/>
      </c>
      <c r="BF58" s="4" t="str">
        <f t="shared" si="68"/>
        <v/>
      </c>
      <c r="BG58" s="4" t="str">
        <f t="shared" si="68"/>
        <v/>
      </c>
      <c r="BH58" s="4" t="str">
        <f t="shared" si="68"/>
        <v/>
      </c>
      <c r="BI58" s="4" t="str">
        <f t="shared" si="68"/>
        <v/>
      </c>
      <c r="BJ58" s="4" t="str">
        <f t="shared" si="68"/>
        <v/>
      </c>
      <c r="BK58" s="4" t="str">
        <f t="shared" si="68"/>
        <v/>
      </c>
      <c r="BL58" s="4" t="str">
        <f t="shared" si="68"/>
        <v/>
      </c>
      <c r="BM58" s="4" t="str">
        <f t="shared" si="68"/>
        <v/>
      </c>
      <c r="BN58" s="4" t="str">
        <f t="shared" si="68"/>
        <v/>
      </c>
      <c r="BO58" s="4" t="str">
        <f t="shared" si="68"/>
        <v/>
      </c>
      <c r="BP58" s="4" t="str">
        <f t="shared" si="68"/>
        <v/>
      </c>
      <c r="BQ58" s="4" t="str">
        <f t="shared" si="68"/>
        <v/>
      </c>
      <c r="BR58" s="4" t="str">
        <f t="shared" ref="BR58:BU69" si="93">IF(X58=0,"","*")</f>
        <v/>
      </c>
      <c r="BS58" s="4" t="str">
        <f t="shared" si="93"/>
        <v/>
      </c>
      <c r="BT58" s="4" t="str">
        <f t="shared" si="93"/>
        <v/>
      </c>
      <c r="BU58" s="4" t="str">
        <f t="shared" si="93"/>
        <v/>
      </c>
      <c r="BV58" s="4" t="str">
        <f t="shared" ref="BV58:BW64" si="94">IF(AB58=0,"","*")</f>
        <v/>
      </c>
      <c r="BW58" s="4" t="str">
        <f t="shared" si="94"/>
        <v/>
      </c>
    </row>
    <row r="59" spans="1:75" ht="17" hidden="1" customHeight="1" x14ac:dyDescent="0.35">
      <c r="A59" t="s">
        <v>150</v>
      </c>
      <c r="B59" s="4"/>
      <c r="C59" s="4"/>
      <c r="D59" s="4"/>
      <c r="E59" s="6">
        <f t="shared" si="58"/>
        <v>0</v>
      </c>
      <c r="F59" s="4"/>
      <c r="G59" s="4"/>
      <c r="H59" s="5"/>
      <c r="I59" s="5"/>
      <c r="J59" s="5"/>
      <c r="K59" s="5"/>
      <c r="L59" s="5"/>
      <c r="M59" s="5"/>
      <c r="N59" s="5"/>
      <c r="O59" s="5"/>
      <c r="P59" s="5"/>
      <c r="Q59" s="5"/>
      <c r="R59" s="5"/>
      <c r="S59" s="5"/>
      <c r="T59" s="5"/>
      <c r="U59" s="5"/>
      <c r="V59" s="5"/>
      <c r="W59" s="5"/>
      <c r="X59" s="5"/>
      <c r="Y59" s="5"/>
      <c r="Z59" s="5"/>
      <c r="AA59" s="5"/>
      <c r="AB59" s="5"/>
      <c r="AC59" s="5"/>
      <c r="AE59" s="4" t="str">
        <f t="shared" si="59"/>
        <v/>
      </c>
      <c r="AF59" s="4" t="str">
        <f t="shared" si="59"/>
        <v/>
      </c>
      <c r="AG59" s="4" t="str">
        <f t="shared" si="59"/>
        <v/>
      </c>
      <c r="AH59" s="4" t="str">
        <f t="shared" si="59"/>
        <v/>
      </c>
      <c r="AI59" s="4" t="str">
        <f t="shared" si="59"/>
        <v/>
      </c>
      <c r="AJ59" s="4" t="str">
        <f t="shared" si="59"/>
        <v/>
      </c>
      <c r="AK59" s="4" t="str">
        <f t="shared" si="60"/>
        <v/>
      </c>
      <c r="AL59" s="4" t="str">
        <f t="shared" si="61"/>
        <v/>
      </c>
      <c r="AM59" s="4" t="str">
        <f t="shared" si="62"/>
        <v/>
      </c>
      <c r="AN59" s="4" t="str">
        <f t="shared" si="63"/>
        <v/>
      </c>
      <c r="AO59" s="4" t="str">
        <f t="shared" si="77"/>
        <v/>
      </c>
      <c r="AP59" s="4" t="str">
        <f t="shared" si="78"/>
        <v/>
      </c>
      <c r="AQ59" s="4" t="str">
        <f t="shared" si="79"/>
        <v/>
      </c>
      <c r="AR59" s="4" t="str">
        <f t="shared" si="80"/>
        <v/>
      </c>
      <c r="AS59" s="4" t="str">
        <f t="shared" si="81"/>
        <v/>
      </c>
      <c r="AT59" s="4" t="str">
        <f t="shared" si="82"/>
        <v/>
      </c>
      <c r="AU59" s="4" t="str">
        <f t="shared" si="83"/>
        <v/>
      </c>
      <c r="AV59" s="4" t="str">
        <f t="shared" si="84"/>
        <v/>
      </c>
      <c r="AW59" s="4" t="str">
        <f t="shared" si="64"/>
        <v/>
      </c>
      <c r="AX59" s="4" t="str">
        <f t="shared" si="65"/>
        <v/>
      </c>
      <c r="AY59" s="4" t="str">
        <f t="shared" si="66"/>
        <v/>
      </c>
      <c r="AZ59" s="4" t="str">
        <f t="shared" si="67"/>
        <v/>
      </c>
      <c r="BB59" s="4" t="str">
        <f t="shared" si="68"/>
        <v/>
      </c>
      <c r="BC59" s="4" t="str">
        <f t="shared" si="68"/>
        <v/>
      </c>
      <c r="BD59" s="4" t="str">
        <f t="shared" si="68"/>
        <v/>
      </c>
      <c r="BE59" s="4" t="str">
        <f t="shared" si="68"/>
        <v/>
      </c>
      <c r="BF59" s="4" t="str">
        <f t="shared" si="68"/>
        <v/>
      </c>
      <c r="BG59" s="4" t="str">
        <f t="shared" si="68"/>
        <v/>
      </c>
      <c r="BH59" s="4" t="str">
        <f t="shared" si="68"/>
        <v/>
      </c>
      <c r="BI59" s="4" t="str">
        <f t="shared" si="68"/>
        <v/>
      </c>
      <c r="BJ59" s="4" t="str">
        <f t="shared" si="68"/>
        <v/>
      </c>
      <c r="BK59" s="4" t="str">
        <f t="shared" si="68"/>
        <v/>
      </c>
      <c r="BL59" s="4" t="str">
        <f t="shared" si="68"/>
        <v/>
      </c>
      <c r="BM59" s="4" t="str">
        <f t="shared" si="68"/>
        <v/>
      </c>
      <c r="BN59" s="4" t="str">
        <f t="shared" si="68"/>
        <v/>
      </c>
      <c r="BO59" s="4" t="str">
        <f t="shared" si="68"/>
        <v/>
      </c>
      <c r="BP59" s="4" t="str">
        <f t="shared" si="68"/>
        <v/>
      </c>
      <c r="BQ59" s="4" t="str">
        <f t="shared" si="68"/>
        <v/>
      </c>
      <c r="BR59" s="4" t="str">
        <f t="shared" si="93"/>
        <v/>
      </c>
      <c r="BS59" s="4" t="str">
        <f t="shared" si="93"/>
        <v/>
      </c>
      <c r="BT59" s="4" t="str">
        <f t="shared" si="93"/>
        <v/>
      </c>
      <c r="BU59" s="4" t="str">
        <f t="shared" si="93"/>
        <v/>
      </c>
      <c r="BV59" s="4" t="str">
        <f t="shared" si="94"/>
        <v/>
      </c>
      <c r="BW59" s="4" t="str">
        <f t="shared" si="94"/>
        <v/>
      </c>
    </row>
    <row r="60" spans="1:75" ht="17" hidden="1" customHeight="1" x14ac:dyDescent="0.35">
      <c r="A60" t="s">
        <v>151</v>
      </c>
      <c r="B60" s="4"/>
      <c r="C60" s="4"/>
      <c r="D60" s="4"/>
      <c r="E60" s="6">
        <f t="shared" si="58"/>
        <v>0</v>
      </c>
      <c r="F60" s="4"/>
      <c r="G60" s="4"/>
      <c r="H60" s="5"/>
      <c r="I60" s="5"/>
      <c r="J60" s="5"/>
      <c r="K60" s="5"/>
      <c r="L60" s="5"/>
      <c r="M60" s="5"/>
      <c r="N60" s="5"/>
      <c r="O60" s="5"/>
      <c r="P60" s="5"/>
      <c r="Q60" s="5"/>
      <c r="R60" s="5"/>
      <c r="S60" s="5"/>
      <c r="T60" s="5"/>
      <c r="U60" s="5"/>
      <c r="V60" s="5"/>
      <c r="W60" s="5"/>
      <c r="X60" s="5"/>
      <c r="Y60" s="5"/>
      <c r="Z60" s="5"/>
      <c r="AA60" s="5"/>
      <c r="AB60" s="5"/>
      <c r="AC60" s="5"/>
      <c r="AE60" s="4" t="str">
        <f t="shared" si="59"/>
        <v/>
      </c>
      <c r="AF60" s="4" t="str">
        <f t="shared" si="59"/>
        <v/>
      </c>
      <c r="AG60" s="4" t="str">
        <f t="shared" si="59"/>
        <v/>
      </c>
      <c r="AH60" s="4" t="str">
        <f t="shared" si="59"/>
        <v/>
      </c>
      <c r="AI60" s="4" t="str">
        <f t="shared" si="59"/>
        <v/>
      </c>
      <c r="AJ60" s="4" t="str">
        <f t="shared" si="59"/>
        <v/>
      </c>
      <c r="AK60" s="4" t="str">
        <f t="shared" si="59"/>
        <v/>
      </c>
      <c r="AL60" s="4" t="str">
        <f t="shared" si="59"/>
        <v/>
      </c>
      <c r="AM60" s="4" t="str">
        <f t="shared" si="59"/>
        <v/>
      </c>
      <c r="AN60" s="4" t="str">
        <f t="shared" si="59"/>
        <v/>
      </c>
      <c r="AO60" s="4" t="str">
        <f t="shared" ref="AO60:AZ68" si="95">IF(R60=0,"","*")</f>
        <v/>
      </c>
      <c r="AP60" s="4" t="str">
        <f t="shared" si="95"/>
        <v/>
      </c>
      <c r="AQ60" s="4" t="str">
        <f t="shared" si="95"/>
        <v/>
      </c>
      <c r="AR60" s="4" t="str">
        <f t="shared" si="95"/>
        <v/>
      </c>
      <c r="AS60" s="4" t="str">
        <f t="shared" si="95"/>
        <v/>
      </c>
      <c r="AT60" s="4" t="str">
        <f t="shared" si="95"/>
        <v/>
      </c>
      <c r="AU60" s="4" t="str">
        <f t="shared" si="95"/>
        <v/>
      </c>
      <c r="AV60" s="4" t="str">
        <f t="shared" si="95"/>
        <v/>
      </c>
      <c r="AW60" s="4" t="str">
        <f t="shared" si="95"/>
        <v/>
      </c>
      <c r="AX60" s="4" t="str">
        <f t="shared" si="95"/>
        <v/>
      </c>
      <c r="AY60" s="4" t="str">
        <f t="shared" si="95"/>
        <v/>
      </c>
      <c r="AZ60" s="4" t="str">
        <f t="shared" si="95"/>
        <v/>
      </c>
      <c r="BB60" s="4" t="str">
        <f t="shared" si="68"/>
        <v/>
      </c>
      <c r="BC60" s="4" t="str">
        <f t="shared" si="68"/>
        <v/>
      </c>
      <c r="BD60" s="4" t="str">
        <f t="shared" si="68"/>
        <v/>
      </c>
      <c r="BE60" s="4" t="str">
        <f t="shared" si="68"/>
        <v/>
      </c>
      <c r="BF60" s="4" t="str">
        <f t="shared" si="68"/>
        <v/>
      </c>
      <c r="BG60" s="4" t="str">
        <f t="shared" si="68"/>
        <v/>
      </c>
      <c r="BH60" s="4" t="str">
        <f t="shared" si="68"/>
        <v/>
      </c>
      <c r="BI60" s="4" t="str">
        <f t="shared" si="68"/>
        <v/>
      </c>
      <c r="BJ60" s="4" t="str">
        <f t="shared" si="68"/>
        <v/>
      </c>
      <c r="BK60" s="4" t="str">
        <f t="shared" si="68"/>
        <v/>
      </c>
      <c r="BL60" s="4" t="str">
        <f t="shared" si="68"/>
        <v/>
      </c>
      <c r="BM60" s="4" t="str">
        <f t="shared" si="68"/>
        <v/>
      </c>
      <c r="BN60" s="4" t="str">
        <f t="shared" si="68"/>
        <v/>
      </c>
      <c r="BO60" s="4" t="str">
        <f t="shared" si="68"/>
        <v/>
      </c>
      <c r="BP60" s="4" t="str">
        <f t="shared" si="68"/>
        <v/>
      </c>
      <c r="BQ60" s="4" t="str">
        <f t="shared" si="68"/>
        <v/>
      </c>
      <c r="BR60" s="4" t="str">
        <f t="shared" si="93"/>
        <v/>
      </c>
      <c r="BS60" s="4" t="str">
        <f t="shared" si="93"/>
        <v/>
      </c>
      <c r="BT60" s="4" t="str">
        <f t="shared" si="93"/>
        <v/>
      </c>
      <c r="BU60" s="4" t="str">
        <f t="shared" si="93"/>
        <v/>
      </c>
      <c r="BV60" s="4" t="str">
        <f t="shared" si="94"/>
        <v/>
      </c>
      <c r="BW60" s="4" t="str">
        <f t="shared" si="94"/>
        <v/>
      </c>
    </row>
    <row r="61" spans="1:75" hidden="1" x14ac:dyDescent="0.35">
      <c r="A61" t="s">
        <v>152</v>
      </c>
      <c r="B61" s="4"/>
      <c r="C61" s="26"/>
      <c r="D61" s="51"/>
      <c r="E61" s="6">
        <f t="shared" si="58"/>
        <v>0</v>
      </c>
      <c r="F61" s="4"/>
      <c r="G61" s="4"/>
      <c r="H61" s="4"/>
      <c r="I61" s="4"/>
      <c r="J61" s="4"/>
      <c r="K61" s="4"/>
      <c r="L61" s="4"/>
      <c r="M61" s="4"/>
      <c r="N61" s="4"/>
      <c r="O61" s="4"/>
      <c r="P61" s="4"/>
      <c r="Q61" s="4"/>
      <c r="R61" s="4"/>
      <c r="S61" s="4"/>
      <c r="T61" s="4"/>
      <c r="U61" s="4"/>
      <c r="V61" s="5"/>
      <c r="W61" s="4"/>
      <c r="X61" s="4"/>
      <c r="Y61" s="49"/>
      <c r="Z61" s="4"/>
      <c r="AA61" s="4"/>
      <c r="AB61" s="4"/>
      <c r="AC61" s="4"/>
      <c r="AE61" s="4" t="str">
        <f t="shared" si="59"/>
        <v/>
      </c>
      <c r="AF61" s="4" t="str">
        <f t="shared" si="59"/>
        <v/>
      </c>
      <c r="AG61" s="4" t="str">
        <f t="shared" si="59"/>
        <v/>
      </c>
      <c r="AH61" s="4" t="str">
        <f t="shared" si="59"/>
        <v/>
      </c>
      <c r="AI61" s="4" t="str">
        <f t="shared" si="59"/>
        <v/>
      </c>
      <c r="AJ61" s="4" t="str">
        <f t="shared" si="59"/>
        <v/>
      </c>
      <c r="AK61" s="4" t="str">
        <f t="shared" si="59"/>
        <v/>
      </c>
      <c r="AL61" s="4" t="str">
        <f t="shared" si="59"/>
        <v/>
      </c>
      <c r="AM61" s="4" t="str">
        <f t="shared" si="59"/>
        <v/>
      </c>
      <c r="AN61" s="4" t="str">
        <f t="shared" si="59"/>
        <v/>
      </c>
      <c r="AO61" s="4" t="str">
        <f t="shared" si="59"/>
        <v/>
      </c>
      <c r="AP61" s="4" t="str">
        <f t="shared" si="95"/>
        <v/>
      </c>
      <c r="AQ61" s="4" t="str">
        <f t="shared" si="95"/>
        <v/>
      </c>
      <c r="AR61" s="4" t="str">
        <f t="shared" si="95"/>
        <v/>
      </c>
      <c r="AS61" s="4" t="str">
        <f t="shared" si="95"/>
        <v/>
      </c>
      <c r="AT61" s="4" t="str">
        <f t="shared" si="95"/>
        <v/>
      </c>
      <c r="AU61" s="4" t="str">
        <f t="shared" si="95"/>
        <v/>
      </c>
      <c r="AV61" s="4" t="str">
        <f t="shared" si="95"/>
        <v/>
      </c>
      <c r="AW61" s="4" t="str">
        <f t="shared" si="95"/>
        <v/>
      </c>
      <c r="AX61" s="4" t="str">
        <f t="shared" si="95"/>
        <v/>
      </c>
      <c r="AY61" s="4" t="str">
        <f t="shared" si="95"/>
        <v/>
      </c>
      <c r="AZ61" s="4" t="str">
        <f t="shared" si="95"/>
        <v/>
      </c>
      <c r="BB61" s="4" t="str">
        <f t="shared" si="68"/>
        <v/>
      </c>
      <c r="BC61" s="4" t="str">
        <f t="shared" si="68"/>
        <v/>
      </c>
      <c r="BD61" s="4" t="str">
        <f t="shared" si="68"/>
        <v/>
      </c>
      <c r="BE61" s="4" t="str">
        <f t="shared" si="68"/>
        <v/>
      </c>
      <c r="BF61" s="4" t="str">
        <f t="shared" si="68"/>
        <v/>
      </c>
      <c r="BG61" s="4" t="str">
        <f t="shared" si="68"/>
        <v/>
      </c>
      <c r="BH61" s="4" t="str">
        <f t="shared" si="68"/>
        <v/>
      </c>
      <c r="BI61" s="4" t="str">
        <f t="shared" si="68"/>
        <v/>
      </c>
      <c r="BJ61" s="4" t="str">
        <f t="shared" si="68"/>
        <v/>
      </c>
      <c r="BK61" s="4" t="str">
        <f t="shared" si="68"/>
        <v/>
      </c>
      <c r="BL61" s="4" t="str">
        <f t="shared" si="68"/>
        <v/>
      </c>
      <c r="BM61" s="4" t="str">
        <f t="shared" si="68"/>
        <v/>
      </c>
      <c r="BN61" s="4" t="str">
        <f t="shared" si="68"/>
        <v/>
      </c>
      <c r="BO61" s="4" t="str">
        <f t="shared" si="68"/>
        <v/>
      </c>
      <c r="BP61" s="4" t="str">
        <f t="shared" si="68"/>
        <v/>
      </c>
      <c r="BQ61" s="4" t="str">
        <f t="shared" si="68"/>
        <v/>
      </c>
      <c r="BR61" s="4" t="str">
        <f t="shared" si="93"/>
        <v/>
      </c>
      <c r="BS61" s="4" t="str">
        <f t="shared" si="93"/>
        <v/>
      </c>
      <c r="BT61" s="4" t="str">
        <f t="shared" si="93"/>
        <v/>
      </c>
      <c r="BU61" s="4" t="str">
        <f t="shared" si="93"/>
        <v/>
      </c>
      <c r="BV61" s="4" t="str">
        <f t="shared" si="94"/>
        <v/>
      </c>
      <c r="BW61" s="4" t="str">
        <f t="shared" si="94"/>
        <v/>
      </c>
    </row>
    <row r="62" spans="1:75" hidden="1" x14ac:dyDescent="0.35">
      <c r="A62" t="s">
        <v>153</v>
      </c>
      <c r="B62" s="4"/>
      <c r="C62" s="4"/>
      <c r="D62" s="4"/>
      <c r="E62" s="6">
        <f t="shared" si="58"/>
        <v>0</v>
      </c>
      <c r="F62" s="4"/>
      <c r="G62" s="4"/>
      <c r="H62" s="4"/>
      <c r="I62" s="4"/>
      <c r="J62" s="4"/>
      <c r="K62" s="4"/>
      <c r="L62" s="4"/>
      <c r="M62" s="4"/>
      <c r="N62" s="4"/>
      <c r="O62" s="4"/>
      <c r="P62" s="4"/>
      <c r="Q62" s="4"/>
      <c r="R62" s="4"/>
      <c r="S62" s="4"/>
      <c r="T62" s="4"/>
      <c r="U62" s="4"/>
      <c r="V62" s="5"/>
      <c r="W62" s="4"/>
      <c r="X62" s="4"/>
      <c r="Y62" s="49"/>
      <c r="Z62" s="4"/>
      <c r="AA62" s="4"/>
      <c r="AB62" s="4"/>
      <c r="AC62" s="4"/>
      <c r="AE62" s="4" t="str">
        <f t="shared" si="59"/>
        <v/>
      </c>
      <c r="AF62" s="4" t="str">
        <f t="shared" si="59"/>
        <v/>
      </c>
      <c r="AG62" s="4" t="str">
        <f t="shared" si="59"/>
        <v/>
      </c>
      <c r="AH62" s="4" t="str">
        <f t="shared" si="59"/>
        <v/>
      </c>
      <c r="AI62" s="4" t="str">
        <f t="shared" si="59"/>
        <v/>
      </c>
      <c r="AJ62" s="4" t="str">
        <f t="shared" si="59"/>
        <v/>
      </c>
      <c r="AK62" s="4" t="str">
        <f t="shared" si="59"/>
        <v/>
      </c>
      <c r="AL62" s="4" t="str">
        <f t="shared" si="59"/>
        <v/>
      </c>
      <c r="AM62" s="4" t="str">
        <f t="shared" si="59"/>
        <v/>
      </c>
      <c r="AN62" s="4" t="str">
        <f t="shared" si="59"/>
        <v/>
      </c>
      <c r="AO62" s="4" t="str">
        <f t="shared" si="59"/>
        <v/>
      </c>
      <c r="AP62" s="4" t="str">
        <f t="shared" si="95"/>
        <v/>
      </c>
      <c r="AQ62" s="4" t="str">
        <f t="shared" si="95"/>
        <v/>
      </c>
      <c r="AR62" s="4" t="str">
        <f t="shared" si="95"/>
        <v/>
      </c>
      <c r="AS62" s="4" t="str">
        <f t="shared" si="95"/>
        <v/>
      </c>
      <c r="AT62" s="4" t="str">
        <f t="shared" si="95"/>
        <v/>
      </c>
      <c r="AU62" s="4" t="str">
        <f t="shared" si="95"/>
        <v/>
      </c>
      <c r="AV62" s="4" t="str">
        <f t="shared" si="95"/>
        <v/>
      </c>
      <c r="AW62" s="4" t="str">
        <f t="shared" si="95"/>
        <v/>
      </c>
      <c r="AX62" s="4" t="str">
        <f t="shared" si="95"/>
        <v/>
      </c>
      <c r="AY62" s="4" t="str">
        <f t="shared" si="95"/>
        <v/>
      </c>
      <c r="AZ62" s="4" t="str">
        <f t="shared" si="95"/>
        <v/>
      </c>
      <c r="BB62" s="4" t="str">
        <f t="shared" si="68"/>
        <v/>
      </c>
      <c r="BC62" s="4" t="str">
        <f t="shared" si="68"/>
        <v/>
      </c>
      <c r="BD62" s="4" t="str">
        <f t="shared" si="68"/>
        <v/>
      </c>
      <c r="BE62" s="4" t="str">
        <f t="shared" si="68"/>
        <v/>
      </c>
      <c r="BF62" s="4" t="str">
        <f t="shared" si="68"/>
        <v/>
      </c>
      <c r="BG62" s="4" t="str">
        <f t="shared" si="68"/>
        <v/>
      </c>
      <c r="BH62" s="4" t="str">
        <f t="shared" si="68"/>
        <v/>
      </c>
      <c r="BI62" s="4" t="str">
        <f t="shared" si="68"/>
        <v/>
      </c>
      <c r="BJ62" s="4" t="str">
        <f t="shared" si="68"/>
        <v/>
      </c>
      <c r="BK62" s="4" t="str">
        <f t="shared" si="68"/>
        <v/>
      </c>
      <c r="BL62" s="4" t="str">
        <f t="shared" si="68"/>
        <v/>
      </c>
      <c r="BM62" s="4" t="str">
        <f t="shared" si="68"/>
        <v/>
      </c>
      <c r="BN62" s="4" t="str">
        <f t="shared" si="68"/>
        <v/>
      </c>
      <c r="BO62" s="4" t="str">
        <f t="shared" si="68"/>
        <v/>
      </c>
      <c r="BP62" s="4" t="str">
        <f t="shared" si="68"/>
        <v/>
      </c>
      <c r="BQ62" s="4" t="str">
        <f t="shared" si="68"/>
        <v/>
      </c>
      <c r="BR62" s="4" t="str">
        <f t="shared" si="93"/>
        <v/>
      </c>
      <c r="BS62" s="4" t="str">
        <f t="shared" si="93"/>
        <v/>
      </c>
      <c r="BT62" s="4" t="str">
        <f t="shared" si="93"/>
        <v/>
      </c>
      <c r="BU62" s="4" t="str">
        <f t="shared" si="93"/>
        <v/>
      </c>
      <c r="BV62" s="4" t="str">
        <f t="shared" si="94"/>
        <v/>
      </c>
      <c r="BW62" s="4" t="str">
        <f t="shared" si="94"/>
        <v/>
      </c>
    </row>
    <row r="63" spans="1:75" hidden="1" x14ac:dyDescent="0.35">
      <c r="A63" t="s">
        <v>154</v>
      </c>
      <c r="B63" s="4"/>
      <c r="C63" s="4"/>
      <c r="D63" s="4"/>
      <c r="E63" s="6">
        <f t="shared" si="58"/>
        <v>0</v>
      </c>
      <c r="F63" s="4"/>
      <c r="G63" s="4"/>
      <c r="H63" s="4"/>
      <c r="I63" s="4"/>
      <c r="J63" s="4"/>
      <c r="K63" s="4"/>
      <c r="L63" s="4"/>
      <c r="M63" s="4"/>
      <c r="N63" s="4"/>
      <c r="O63" s="4"/>
      <c r="P63" s="4"/>
      <c r="Q63" s="4"/>
      <c r="R63" s="4"/>
      <c r="S63" s="4"/>
      <c r="T63" s="4"/>
      <c r="U63" s="4"/>
      <c r="V63" s="5"/>
      <c r="W63" s="4"/>
      <c r="X63" s="4"/>
      <c r="Y63" s="49"/>
      <c r="Z63" s="4"/>
      <c r="AA63" s="4"/>
      <c r="AB63" s="4"/>
      <c r="AC63" s="4"/>
      <c r="AE63" s="4" t="str">
        <f t="shared" si="59"/>
        <v/>
      </c>
      <c r="AF63" s="4" t="str">
        <f t="shared" si="59"/>
        <v/>
      </c>
      <c r="AG63" s="4" t="str">
        <f t="shared" si="59"/>
        <v/>
      </c>
      <c r="AH63" s="4" t="str">
        <f t="shared" si="59"/>
        <v/>
      </c>
      <c r="AI63" s="4" t="str">
        <f t="shared" si="59"/>
        <v/>
      </c>
      <c r="AJ63" s="4" t="str">
        <f t="shared" si="59"/>
        <v/>
      </c>
      <c r="AK63" s="4" t="str">
        <f t="shared" si="59"/>
        <v/>
      </c>
      <c r="AL63" s="4" t="str">
        <f t="shared" si="59"/>
        <v/>
      </c>
      <c r="AM63" s="4" t="str">
        <f t="shared" si="59"/>
        <v/>
      </c>
      <c r="AN63" s="4" t="str">
        <f t="shared" si="59"/>
        <v/>
      </c>
      <c r="AO63" s="4" t="str">
        <f t="shared" si="59"/>
        <v/>
      </c>
      <c r="AP63" s="4" t="str">
        <f t="shared" si="95"/>
        <v/>
      </c>
      <c r="AQ63" s="4" t="str">
        <f t="shared" si="95"/>
        <v/>
      </c>
      <c r="AR63" s="4" t="str">
        <f t="shared" si="95"/>
        <v/>
      </c>
      <c r="AS63" s="4" t="str">
        <f t="shared" si="95"/>
        <v/>
      </c>
      <c r="AT63" s="4" t="str">
        <f t="shared" si="95"/>
        <v/>
      </c>
      <c r="AU63" s="4" t="str">
        <f t="shared" si="95"/>
        <v/>
      </c>
      <c r="AV63" s="4" t="str">
        <f t="shared" si="95"/>
        <v/>
      </c>
      <c r="AW63" s="4" t="str">
        <f t="shared" si="95"/>
        <v/>
      </c>
      <c r="AX63" s="4" t="str">
        <f t="shared" si="95"/>
        <v/>
      </c>
      <c r="AY63" s="4" t="str">
        <f t="shared" si="95"/>
        <v/>
      </c>
      <c r="AZ63" s="4" t="str">
        <f t="shared" si="95"/>
        <v/>
      </c>
      <c r="BB63" s="4" t="str">
        <f t="shared" si="68"/>
        <v/>
      </c>
      <c r="BC63" s="4" t="str">
        <f t="shared" si="68"/>
        <v/>
      </c>
      <c r="BD63" s="4" t="str">
        <f t="shared" si="68"/>
        <v/>
      </c>
      <c r="BE63" s="4" t="str">
        <f t="shared" si="68"/>
        <v/>
      </c>
      <c r="BF63" s="4" t="str">
        <f t="shared" si="68"/>
        <v/>
      </c>
      <c r="BG63" s="4" t="str">
        <f t="shared" si="68"/>
        <v/>
      </c>
      <c r="BH63" s="4" t="str">
        <f t="shared" si="68"/>
        <v/>
      </c>
      <c r="BI63" s="4" t="str">
        <f t="shared" si="68"/>
        <v/>
      </c>
      <c r="BJ63" s="4" t="str">
        <f t="shared" si="68"/>
        <v/>
      </c>
      <c r="BK63" s="4" t="str">
        <f t="shared" si="68"/>
        <v/>
      </c>
      <c r="BL63" s="4" t="str">
        <f t="shared" si="68"/>
        <v/>
      </c>
      <c r="BM63" s="4" t="str">
        <f t="shared" si="68"/>
        <v/>
      </c>
      <c r="BN63" s="4" t="str">
        <f t="shared" si="68"/>
        <v/>
      </c>
      <c r="BO63" s="4" t="str">
        <f t="shared" si="68"/>
        <v/>
      </c>
      <c r="BP63" s="4" t="str">
        <f t="shared" si="68"/>
        <v/>
      </c>
      <c r="BQ63" s="4" t="str">
        <f t="shared" si="68"/>
        <v/>
      </c>
      <c r="BR63" s="4" t="str">
        <f t="shared" si="93"/>
        <v/>
      </c>
      <c r="BS63" s="4" t="str">
        <f t="shared" si="93"/>
        <v/>
      </c>
      <c r="BT63" s="4" t="str">
        <f t="shared" si="93"/>
        <v/>
      </c>
      <c r="BU63" s="4" t="str">
        <f t="shared" si="93"/>
        <v/>
      </c>
      <c r="BV63" s="4" t="str">
        <f t="shared" si="94"/>
        <v/>
      </c>
      <c r="BW63" s="4" t="str">
        <f t="shared" si="94"/>
        <v/>
      </c>
    </row>
    <row r="64" spans="1:75" hidden="1" x14ac:dyDescent="0.35">
      <c r="A64" t="s">
        <v>155</v>
      </c>
      <c r="B64" s="4"/>
      <c r="C64" s="4"/>
      <c r="D64" s="4"/>
      <c r="E64" s="6">
        <f t="shared" si="58"/>
        <v>0</v>
      </c>
      <c r="F64" s="4"/>
      <c r="G64" s="4"/>
      <c r="H64" s="4"/>
      <c r="I64" s="4"/>
      <c r="J64" s="4"/>
      <c r="K64" s="4"/>
      <c r="L64" s="4"/>
      <c r="M64" s="4"/>
      <c r="N64" s="4"/>
      <c r="O64" s="4"/>
      <c r="P64" s="4"/>
      <c r="Q64" s="4"/>
      <c r="R64" s="4"/>
      <c r="S64" s="4"/>
      <c r="T64" s="4"/>
      <c r="U64" s="4"/>
      <c r="V64" s="4"/>
      <c r="W64" s="4"/>
      <c r="X64" s="4"/>
      <c r="Y64" s="49"/>
      <c r="Z64" s="4"/>
      <c r="AA64" s="4"/>
      <c r="AB64" s="4"/>
      <c r="AC64" s="4"/>
      <c r="AE64" s="4" t="str">
        <f t="shared" si="59"/>
        <v/>
      </c>
      <c r="AF64" s="4" t="str">
        <f t="shared" si="59"/>
        <v/>
      </c>
      <c r="AG64" s="4" t="str">
        <f t="shared" si="59"/>
        <v/>
      </c>
      <c r="AH64" s="4" t="str">
        <f t="shared" si="59"/>
        <v/>
      </c>
      <c r="AI64" s="4" t="str">
        <f t="shared" si="59"/>
        <v/>
      </c>
      <c r="AJ64" s="4" t="str">
        <f t="shared" si="59"/>
        <v/>
      </c>
      <c r="AK64" s="4" t="str">
        <f t="shared" si="59"/>
        <v/>
      </c>
      <c r="AL64" s="4" t="str">
        <f t="shared" si="59"/>
        <v/>
      </c>
      <c r="AM64" s="4" t="str">
        <f t="shared" si="59"/>
        <v/>
      </c>
      <c r="AN64" s="4" t="str">
        <f t="shared" si="59"/>
        <v/>
      </c>
      <c r="AO64" s="4" t="str">
        <f t="shared" si="59"/>
        <v/>
      </c>
      <c r="AP64" s="4" t="str">
        <f t="shared" si="95"/>
        <v/>
      </c>
      <c r="AQ64" s="4" t="str">
        <f t="shared" si="95"/>
        <v/>
      </c>
      <c r="AR64" s="4" t="str">
        <f t="shared" si="95"/>
        <v/>
      </c>
      <c r="AS64" s="4" t="str">
        <f t="shared" si="95"/>
        <v/>
      </c>
      <c r="AT64" s="4" t="str">
        <f t="shared" si="95"/>
        <v/>
      </c>
      <c r="AU64" s="4" t="str">
        <f t="shared" si="95"/>
        <v/>
      </c>
      <c r="AV64" s="4" t="str">
        <f t="shared" si="95"/>
        <v/>
      </c>
      <c r="AW64" s="4" t="str">
        <f t="shared" si="95"/>
        <v/>
      </c>
      <c r="AX64" s="4" t="str">
        <f t="shared" si="95"/>
        <v/>
      </c>
      <c r="AY64" s="4" t="str">
        <f t="shared" si="95"/>
        <v/>
      </c>
      <c r="AZ64" s="4" t="str">
        <f t="shared" si="95"/>
        <v/>
      </c>
      <c r="BB64" s="4" t="str">
        <f t="shared" si="68"/>
        <v/>
      </c>
      <c r="BC64" s="4" t="str">
        <f t="shared" si="68"/>
        <v/>
      </c>
      <c r="BD64" s="4" t="str">
        <f t="shared" si="68"/>
        <v/>
      </c>
      <c r="BE64" s="4" t="str">
        <f t="shared" si="68"/>
        <v/>
      </c>
      <c r="BF64" s="4" t="str">
        <f t="shared" si="68"/>
        <v/>
      </c>
      <c r="BG64" s="4" t="str">
        <f t="shared" si="68"/>
        <v/>
      </c>
      <c r="BH64" s="4" t="str">
        <f t="shared" si="68"/>
        <v/>
      </c>
      <c r="BI64" s="4" t="str">
        <f t="shared" si="68"/>
        <v/>
      </c>
      <c r="BJ64" s="4" t="str">
        <f t="shared" si="68"/>
        <v/>
      </c>
      <c r="BK64" s="4" t="str">
        <f t="shared" si="68"/>
        <v/>
      </c>
      <c r="BL64" s="4" t="str">
        <f t="shared" si="68"/>
        <v/>
      </c>
      <c r="BM64" s="4" t="str">
        <f t="shared" si="68"/>
        <v/>
      </c>
      <c r="BN64" s="4" t="str">
        <f t="shared" si="68"/>
        <v/>
      </c>
      <c r="BO64" s="4" t="str">
        <f t="shared" si="68"/>
        <v/>
      </c>
      <c r="BP64" s="4" t="str">
        <f t="shared" si="68"/>
        <v/>
      </c>
      <c r="BQ64" s="4" t="str">
        <f t="shared" si="68"/>
        <v/>
      </c>
      <c r="BR64" s="4" t="str">
        <f t="shared" si="93"/>
        <v/>
      </c>
      <c r="BS64" s="4" t="str">
        <f t="shared" si="93"/>
        <v/>
      </c>
      <c r="BT64" s="4" t="str">
        <f t="shared" si="93"/>
        <v/>
      </c>
      <c r="BU64" s="4" t="str">
        <f t="shared" si="93"/>
        <v/>
      </c>
      <c r="BV64" s="4" t="str">
        <f t="shared" si="94"/>
        <v/>
      </c>
      <c r="BW64" s="4" t="str">
        <f t="shared" si="94"/>
        <v/>
      </c>
    </row>
    <row r="65" spans="1:75" hidden="1" x14ac:dyDescent="0.35">
      <c r="A65" t="s">
        <v>156</v>
      </c>
      <c r="B65" s="4"/>
      <c r="C65" s="4"/>
      <c r="D65" s="4"/>
      <c r="E65" s="6">
        <f t="shared" si="58"/>
        <v>0</v>
      </c>
      <c r="F65" s="4"/>
      <c r="G65" s="4"/>
      <c r="H65" s="4"/>
      <c r="I65" s="4"/>
      <c r="J65" s="4"/>
      <c r="K65" s="4"/>
      <c r="L65" s="4"/>
      <c r="M65" s="4"/>
      <c r="N65" s="4"/>
      <c r="O65" s="4"/>
      <c r="P65" s="4"/>
      <c r="Q65" s="4"/>
      <c r="R65" s="4"/>
      <c r="S65" s="4"/>
      <c r="T65" s="4"/>
      <c r="U65" s="4"/>
      <c r="V65" s="4"/>
      <c r="W65" s="4"/>
      <c r="X65" s="4"/>
      <c r="Y65" s="4"/>
      <c r="Z65" s="4"/>
      <c r="AA65" s="4"/>
      <c r="AB65" s="4"/>
      <c r="AC65" s="4"/>
      <c r="AE65" s="4"/>
      <c r="AF65" s="4"/>
      <c r="AG65" s="4"/>
      <c r="AH65" s="4"/>
      <c r="AI65" s="4"/>
      <c r="AJ65" s="4"/>
      <c r="AK65" s="4"/>
      <c r="AL65" s="4"/>
      <c r="AM65" s="4"/>
      <c r="AN65" s="4"/>
      <c r="AO65" s="4"/>
      <c r="AP65" s="4" t="str">
        <f t="shared" si="95"/>
        <v/>
      </c>
      <c r="AQ65" s="4" t="str">
        <f t="shared" si="95"/>
        <v/>
      </c>
      <c r="AR65" s="4" t="str">
        <f t="shared" si="95"/>
        <v/>
      </c>
      <c r="AS65" s="4" t="str">
        <f t="shared" si="95"/>
        <v/>
      </c>
      <c r="AT65" s="4"/>
      <c r="AU65" s="4"/>
      <c r="AV65" s="4"/>
      <c r="AW65" s="4"/>
      <c r="AX65" s="4"/>
      <c r="AY65" s="4"/>
      <c r="AZ65" s="4"/>
      <c r="BB65" s="4"/>
      <c r="BC65" s="4"/>
      <c r="BD65" s="4"/>
      <c r="BE65" s="4"/>
      <c r="BF65" s="4"/>
      <c r="BG65" s="4"/>
      <c r="BH65" s="4"/>
      <c r="BI65" s="4"/>
      <c r="BJ65" s="4"/>
      <c r="BK65" s="4"/>
      <c r="BL65" s="4"/>
      <c r="BM65" s="4"/>
      <c r="BN65" s="4"/>
      <c r="BO65" s="4"/>
      <c r="BP65" s="4"/>
      <c r="BQ65" s="4"/>
      <c r="BR65" s="4"/>
      <c r="BS65" s="4"/>
      <c r="BT65" s="4" t="str">
        <f t="shared" si="93"/>
        <v/>
      </c>
      <c r="BU65" s="4" t="str">
        <f t="shared" si="93"/>
        <v/>
      </c>
      <c r="BV65" s="4"/>
      <c r="BW65" s="4"/>
    </row>
    <row r="66" spans="1:75" hidden="1" x14ac:dyDescent="0.35">
      <c r="A66" t="s">
        <v>157</v>
      </c>
      <c r="B66" s="4"/>
      <c r="C66" s="4"/>
      <c r="D66" s="4"/>
      <c r="E66" s="6">
        <f t="shared" si="58"/>
        <v>0</v>
      </c>
      <c r="F66" s="4"/>
      <c r="G66" s="4"/>
      <c r="H66" s="4"/>
      <c r="I66" s="4"/>
      <c r="J66" s="4"/>
      <c r="K66" s="4"/>
      <c r="L66" s="4"/>
      <c r="M66" s="4"/>
      <c r="N66" s="4"/>
      <c r="O66" s="4"/>
      <c r="P66" s="4"/>
      <c r="Q66" s="4"/>
      <c r="R66" s="4"/>
      <c r="S66" s="4"/>
      <c r="T66" s="4"/>
      <c r="U66" s="4"/>
      <c r="V66" s="4"/>
      <c r="W66" s="4"/>
      <c r="X66" s="4"/>
      <c r="Y66" s="4"/>
      <c r="Z66" s="4"/>
      <c r="AA66" s="4"/>
      <c r="AB66" s="4"/>
      <c r="AC66" s="4"/>
      <c r="AE66" s="4"/>
      <c r="AF66" s="4"/>
      <c r="AG66" s="4"/>
      <c r="AH66" s="4"/>
      <c r="AI66" s="4"/>
      <c r="AJ66" s="4"/>
      <c r="AK66" s="4"/>
      <c r="AL66" s="4"/>
      <c r="AM66" s="4"/>
      <c r="AN66" s="4"/>
      <c r="AO66" s="4"/>
      <c r="AP66" s="4" t="str">
        <f t="shared" si="95"/>
        <v/>
      </c>
      <c r="AQ66" s="4" t="str">
        <f t="shared" si="95"/>
        <v/>
      </c>
      <c r="AR66" s="4" t="str">
        <f t="shared" si="95"/>
        <v/>
      </c>
      <c r="AS66" s="4" t="str">
        <f t="shared" si="95"/>
        <v/>
      </c>
      <c r="AT66" s="4"/>
      <c r="AU66" s="4"/>
      <c r="AV66" s="4"/>
      <c r="AW66" s="4"/>
      <c r="AX66" s="4"/>
      <c r="AY66" s="4"/>
      <c r="AZ66" s="4"/>
      <c r="BB66" s="4"/>
      <c r="BC66" s="4"/>
      <c r="BD66" s="4"/>
      <c r="BE66" s="4"/>
      <c r="BF66" s="4"/>
      <c r="BG66" s="4"/>
      <c r="BH66" s="4"/>
      <c r="BI66" s="4"/>
      <c r="BJ66" s="4"/>
      <c r="BK66" s="4"/>
      <c r="BL66" s="4"/>
      <c r="BM66" s="4"/>
      <c r="BN66" s="4"/>
      <c r="BO66" s="4"/>
      <c r="BP66" s="4"/>
      <c r="BQ66" s="4"/>
      <c r="BR66" s="4"/>
      <c r="BS66" s="4"/>
      <c r="BT66" s="4" t="str">
        <f t="shared" si="93"/>
        <v/>
      </c>
      <c r="BU66" s="4" t="str">
        <f t="shared" si="93"/>
        <v/>
      </c>
      <c r="BV66" s="4"/>
      <c r="BW66" s="4"/>
    </row>
    <row r="67" spans="1:75" hidden="1" x14ac:dyDescent="0.35">
      <c r="A67" t="s">
        <v>158</v>
      </c>
      <c r="B67" s="4"/>
      <c r="C67" s="4"/>
      <c r="D67" s="4"/>
      <c r="E67" s="6">
        <f t="shared" si="58"/>
        <v>0</v>
      </c>
      <c r="F67" s="4"/>
      <c r="G67" s="4"/>
      <c r="H67" s="4"/>
      <c r="I67" s="4"/>
      <c r="J67" s="4"/>
      <c r="K67" s="4"/>
      <c r="L67" s="4"/>
      <c r="M67" s="4"/>
      <c r="N67" s="4"/>
      <c r="O67" s="4"/>
      <c r="P67" s="4"/>
      <c r="Q67" s="4"/>
      <c r="R67" s="4"/>
      <c r="S67" s="4"/>
      <c r="T67" s="4"/>
      <c r="U67" s="4"/>
      <c r="V67" s="4"/>
      <c r="W67" s="4"/>
      <c r="X67" s="4"/>
      <c r="Y67" s="4"/>
      <c r="Z67" s="4"/>
      <c r="AA67" s="4"/>
      <c r="AB67" s="4"/>
      <c r="AC67" s="4"/>
      <c r="AE67" s="4"/>
      <c r="AF67" s="4"/>
      <c r="AG67" s="4"/>
      <c r="AH67" s="4"/>
      <c r="AI67" s="4"/>
      <c r="AJ67" s="4"/>
      <c r="AK67" s="4"/>
      <c r="AL67" s="4"/>
      <c r="AM67" s="4"/>
      <c r="AN67" s="4"/>
      <c r="AO67" s="4"/>
      <c r="AP67" s="4" t="str">
        <f t="shared" si="95"/>
        <v/>
      </c>
      <c r="AQ67" s="4" t="str">
        <f t="shared" si="95"/>
        <v/>
      </c>
      <c r="AR67" s="4" t="str">
        <f t="shared" si="95"/>
        <v/>
      </c>
      <c r="AS67" s="4" t="str">
        <f t="shared" si="95"/>
        <v/>
      </c>
      <c r="AT67" s="4"/>
      <c r="AU67" s="4"/>
      <c r="AV67" s="4"/>
      <c r="AW67" s="4"/>
      <c r="AX67" s="4"/>
      <c r="AY67" s="4"/>
      <c r="AZ67" s="4"/>
      <c r="BB67" s="4"/>
      <c r="BC67" s="4"/>
      <c r="BD67" s="4"/>
      <c r="BE67" s="4"/>
      <c r="BF67" s="4"/>
      <c r="BG67" s="4"/>
      <c r="BH67" s="4"/>
      <c r="BI67" s="4"/>
      <c r="BJ67" s="4"/>
      <c r="BK67" s="4"/>
      <c r="BL67" s="4"/>
      <c r="BM67" s="4"/>
      <c r="BN67" s="4"/>
      <c r="BO67" s="4"/>
      <c r="BP67" s="4"/>
      <c r="BQ67" s="4"/>
      <c r="BR67" s="4"/>
      <c r="BS67" s="4"/>
      <c r="BT67" s="4" t="str">
        <f t="shared" si="93"/>
        <v/>
      </c>
      <c r="BU67" s="4" t="str">
        <f t="shared" si="93"/>
        <v/>
      </c>
      <c r="BV67" s="4"/>
      <c r="BW67" s="4"/>
    </row>
    <row r="68" spans="1:75" hidden="1" x14ac:dyDescent="0.35">
      <c r="A68" t="s">
        <v>159</v>
      </c>
      <c r="B68" s="4"/>
      <c r="C68" s="4"/>
      <c r="D68" s="4"/>
      <c r="E68" s="6">
        <f t="shared" si="58"/>
        <v>0</v>
      </c>
      <c r="F68" s="4"/>
      <c r="G68" s="4"/>
      <c r="H68" s="4"/>
      <c r="I68" s="4"/>
      <c r="J68" s="4"/>
      <c r="K68" s="4"/>
      <c r="L68" s="4"/>
      <c r="M68" s="4"/>
      <c r="N68" s="4"/>
      <c r="O68" s="4"/>
      <c r="P68" s="4"/>
      <c r="Q68" s="4"/>
      <c r="R68" s="4"/>
      <c r="S68" s="4"/>
      <c r="T68" s="4"/>
      <c r="U68" s="4"/>
      <c r="V68" s="4"/>
      <c r="W68" s="4"/>
      <c r="X68" s="4"/>
      <c r="Y68" s="4"/>
      <c r="Z68" s="4"/>
      <c r="AA68" s="4"/>
      <c r="AB68" s="4"/>
      <c r="AC68" s="4"/>
      <c r="AE68" s="4"/>
      <c r="AF68" s="4"/>
      <c r="AG68" s="4"/>
      <c r="AH68" s="4"/>
      <c r="AI68" s="4"/>
      <c r="AJ68" s="4"/>
      <c r="AK68" s="4"/>
      <c r="AL68" s="4"/>
      <c r="AM68" s="4"/>
      <c r="AN68" s="4"/>
      <c r="AO68" s="4"/>
      <c r="AP68" s="4" t="str">
        <f t="shared" si="95"/>
        <v/>
      </c>
      <c r="AQ68" s="4" t="str">
        <f t="shared" si="95"/>
        <v/>
      </c>
      <c r="AR68" s="4" t="str">
        <f t="shared" si="95"/>
        <v/>
      </c>
      <c r="AS68" s="4" t="str">
        <f t="shared" si="95"/>
        <v/>
      </c>
      <c r="AT68" s="4"/>
      <c r="AU68" s="4"/>
      <c r="AV68" s="4"/>
      <c r="AW68" s="4"/>
      <c r="AX68" s="4"/>
      <c r="AY68" s="4"/>
      <c r="AZ68" s="4"/>
      <c r="BB68" s="4"/>
      <c r="BC68" s="4"/>
      <c r="BD68" s="4"/>
      <c r="BE68" s="4"/>
      <c r="BF68" s="4"/>
      <c r="BG68" s="4"/>
      <c r="BH68" s="4"/>
      <c r="BI68" s="4"/>
      <c r="BJ68" s="4"/>
      <c r="BK68" s="4"/>
      <c r="BL68" s="4"/>
      <c r="BM68" s="4"/>
      <c r="BN68" s="4"/>
      <c r="BO68" s="4"/>
      <c r="BP68" s="4"/>
      <c r="BQ68" s="4"/>
      <c r="BR68" s="4"/>
      <c r="BS68" s="4"/>
      <c r="BT68" s="4" t="str">
        <f t="shared" si="93"/>
        <v/>
      </c>
      <c r="BU68" s="4" t="str">
        <f t="shared" si="93"/>
        <v/>
      </c>
      <c r="BV68" s="4"/>
      <c r="BW68" s="4"/>
    </row>
    <row r="69" spans="1:75" hidden="1" x14ac:dyDescent="0.35">
      <c r="A69" t="s">
        <v>160</v>
      </c>
      <c r="B69" s="4"/>
      <c r="C69" s="4"/>
      <c r="D69" s="4"/>
      <c r="E69" s="6">
        <f t="shared" si="58"/>
        <v>0</v>
      </c>
      <c r="F69" s="4"/>
      <c r="G69" s="4"/>
      <c r="H69" s="4"/>
      <c r="I69" s="4"/>
      <c r="J69" s="4"/>
      <c r="K69" s="4"/>
      <c r="L69" s="4"/>
      <c r="M69" s="4"/>
      <c r="N69" s="4"/>
      <c r="O69" s="4"/>
      <c r="P69" s="4"/>
      <c r="Q69" s="4"/>
      <c r="R69" s="4"/>
      <c r="S69" s="4"/>
      <c r="T69" s="4"/>
      <c r="U69" s="4"/>
      <c r="V69" s="4"/>
      <c r="W69" s="4"/>
      <c r="X69" s="4"/>
      <c r="Y69" s="4"/>
      <c r="Z69" s="4"/>
      <c r="AA69" s="4"/>
      <c r="AB69" s="4"/>
      <c r="AC69" s="4"/>
      <c r="AE69" s="4"/>
      <c r="AF69" s="4"/>
      <c r="AG69" s="4"/>
      <c r="AH69" s="4"/>
      <c r="AI69" s="4"/>
      <c r="AJ69" s="4"/>
      <c r="AK69" s="4"/>
      <c r="AL69" s="4"/>
      <c r="AM69" s="4"/>
      <c r="AN69" s="4"/>
      <c r="AO69" s="4"/>
      <c r="AP69" s="4"/>
      <c r="AQ69" s="4"/>
      <c r="AR69" s="4"/>
      <c r="AS69" s="4"/>
      <c r="AT69" s="4"/>
      <c r="AU69" s="4"/>
      <c r="AV69" s="4"/>
      <c r="AW69" s="4"/>
      <c r="AX69" s="4"/>
      <c r="AY69" s="4"/>
      <c r="AZ69" s="4"/>
      <c r="BB69" s="4"/>
      <c r="BC69" s="4"/>
      <c r="BD69" s="4"/>
      <c r="BE69" s="4"/>
      <c r="BF69" s="4"/>
      <c r="BG69" s="4"/>
      <c r="BH69" s="4"/>
      <c r="BI69" s="4"/>
      <c r="BJ69" s="4"/>
      <c r="BK69" s="4"/>
      <c r="BL69" s="4"/>
      <c r="BM69" s="4"/>
      <c r="BN69" s="4"/>
      <c r="BO69" s="4"/>
      <c r="BP69" s="4"/>
      <c r="BQ69" s="4"/>
      <c r="BR69" s="4"/>
      <c r="BS69" s="4"/>
      <c r="BT69" s="4" t="str">
        <f t="shared" si="93"/>
        <v/>
      </c>
      <c r="BU69" s="4" t="str">
        <f t="shared" si="93"/>
        <v/>
      </c>
      <c r="BV69" s="4"/>
      <c r="BW69" s="4"/>
    </row>
    <row r="70" spans="1:75" hidden="1" x14ac:dyDescent="0.35">
      <c r="A70" t="s">
        <v>161</v>
      </c>
      <c r="B70" s="4"/>
      <c r="C70" s="4"/>
      <c r="D70" s="4"/>
      <c r="E70" s="6">
        <f t="shared" si="58"/>
        <v>0</v>
      </c>
      <c r="F70" s="4"/>
      <c r="G70" s="4"/>
      <c r="H70" s="4"/>
      <c r="I70" s="4"/>
      <c r="J70" s="4"/>
      <c r="K70" s="4"/>
      <c r="L70" s="4"/>
      <c r="M70" s="4"/>
      <c r="N70" s="4"/>
      <c r="O70" s="4"/>
      <c r="P70" s="4"/>
      <c r="Q70" s="4"/>
      <c r="R70" s="4"/>
      <c r="S70" s="4"/>
      <c r="T70" s="4"/>
      <c r="U70" s="4"/>
      <c r="V70" s="4"/>
      <c r="W70" s="4"/>
      <c r="X70" s="4"/>
      <c r="Y70" s="4"/>
      <c r="Z70" s="4"/>
      <c r="AA70" s="4"/>
      <c r="AB70" s="4"/>
      <c r="AC70" s="4"/>
      <c r="AE70" s="4"/>
      <c r="AF70" s="4"/>
      <c r="AG70" s="4"/>
      <c r="AH70" s="4"/>
      <c r="AI70" s="4"/>
      <c r="AJ70" s="4"/>
      <c r="AK70" s="4"/>
      <c r="AL70" s="4"/>
      <c r="AM70" s="4"/>
      <c r="AN70" s="4"/>
      <c r="AO70" s="4"/>
      <c r="AP70" s="4"/>
      <c r="AQ70" s="4"/>
      <c r="AR70" s="4"/>
      <c r="AS70" s="4"/>
      <c r="AT70" s="4"/>
      <c r="AU70" s="4"/>
      <c r="AV70" s="4"/>
      <c r="AW70" s="4"/>
      <c r="AX70" s="4"/>
      <c r="AY70" s="4"/>
      <c r="AZ70" s="4"/>
      <c r="BB70" s="4"/>
      <c r="BC70" s="4"/>
      <c r="BD70" s="4"/>
      <c r="BE70" s="4"/>
      <c r="BF70" s="4"/>
      <c r="BG70" s="4"/>
      <c r="BH70" s="4"/>
      <c r="BI70" s="4"/>
      <c r="BJ70" s="4"/>
      <c r="BK70" s="4"/>
      <c r="BL70" s="4"/>
      <c r="BM70" s="4"/>
      <c r="BN70" s="4"/>
      <c r="BO70" s="4"/>
      <c r="BP70" s="4"/>
      <c r="BQ70" s="4"/>
      <c r="BR70" s="4"/>
      <c r="BS70" s="4"/>
      <c r="BT70" s="4"/>
      <c r="BU70" s="4"/>
      <c r="BV70" s="4"/>
      <c r="BW70" s="4"/>
    </row>
    <row r="71" spans="1:75" hidden="1" x14ac:dyDescent="0.35">
      <c r="A71" t="s">
        <v>162</v>
      </c>
      <c r="B71" s="4"/>
      <c r="C71" s="4"/>
      <c r="D71" s="4"/>
      <c r="E71" s="6">
        <f t="shared" si="58"/>
        <v>0</v>
      </c>
      <c r="F71" s="4"/>
      <c r="G71" s="4"/>
      <c r="H71" s="4"/>
      <c r="I71" s="4"/>
      <c r="J71" s="4"/>
      <c r="K71" s="4"/>
      <c r="L71" s="4"/>
      <c r="M71" s="4"/>
      <c r="N71" s="4"/>
      <c r="O71" s="4"/>
      <c r="P71" s="4"/>
      <c r="Q71" s="4"/>
      <c r="R71" s="4"/>
      <c r="S71" s="4"/>
      <c r="T71" s="4"/>
      <c r="U71" s="4"/>
      <c r="V71" s="4"/>
      <c r="W71" s="4"/>
      <c r="X71" s="4"/>
      <c r="Y71" s="4"/>
      <c r="Z71" s="4"/>
      <c r="AA71" s="4"/>
      <c r="AB71" s="4"/>
      <c r="AC71" s="4"/>
      <c r="AE71" s="4"/>
      <c r="AF71" s="4"/>
      <c r="AG71" s="4"/>
      <c r="AH71" s="4"/>
      <c r="AI71" s="4"/>
      <c r="AJ71" s="4"/>
      <c r="AK71" s="4"/>
      <c r="AL71" s="4"/>
      <c r="AM71" s="4"/>
      <c r="AN71" s="4"/>
      <c r="AO71" s="4"/>
      <c r="AP71" s="4"/>
      <c r="AQ71" s="4"/>
      <c r="AR71" s="4"/>
      <c r="AS71" s="4"/>
      <c r="AT71" s="4"/>
      <c r="AU71" s="4"/>
      <c r="AV71" s="4"/>
      <c r="AW71" s="4"/>
      <c r="AX71" s="4"/>
      <c r="AY71" s="4"/>
      <c r="AZ71" s="4"/>
      <c r="BB71" s="4"/>
      <c r="BC71" s="4"/>
      <c r="BD71" s="4"/>
      <c r="BE71" s="4"/>
      <c r="BF71" s="4"/>
      <c r="BG71" s="4"/>
      <c r="BH71" s="4"/>
      <c r="BI71" s="4"/>
      <c r="BJ71" s="4"/>
      <c r="BK71" s="4"/>
      <c r="BL71" s="4"/>
      <c r="BM71" s="4"/>
      <c r="BN71" s="4"/>
      <c r="BO71" s="4"/>
      <c r="BP71" s="4"/>
      <c r="BQ71" s="4"/>
      <c r="BR71" s="4"/>
      <c r="BS71" s="4"/>
      <c r="BT71" s="4"/>
      <c r="BU71" s="4"/>
      <c r="BV71" s="4"/>
      <c r="BW71" s="4"/>
    </row>
    <row r="72" spans="1:75" hidden="1" x14ac:dyDescent="0.35">
      <c r="A72" t="s">
        <v>163</v>
      </c>
      <c r="B72" s="4"/>
      <c r="C72" s="4"/>
      <c r="D72" s="4"/>
      <c r="E72" s="6">
        <f t="shared" si="58"/>
        <v>0</v>
      </c>
      <c r="F72" s="4"/>
      <c r="G72" s="4"/>
      <c r="H72" s="4"/>
      <c r="I72" s="4"/>
      <c r="J72" s="4"/>
      <c r="K72" s="4"/>
      <c r="L72" s="4"/>
      <c r="M72" s="4"/>
      <c r="N72" s="4"/>
      <c r="O72" s="4"/>
      <c r="P72" s="4"/>
      <c r="Q72" s="4"/>
      <c r="R72" s="4"/>
      <c r="S72" s="4"/>
      <c r="T72" s="4"/>
      <c r="U72" s="4"/>
      <c r="V72" s="4"/>
      <c r="W72" s="4"/>
      <c r="X72" s="4"/>
      <c r="Y72" s="4"/>
      <c r="Z72" s="4"/>
      <c r="AA72" s="4"/>
      <c r="AB72" s="4"/>
      <c r="AC72" s="4"/>
      <c r="AE72" s="4"/>
      <c r="AF72" s="4"/>
      <c r="AG72" s="4"/>
      <c r="AH72" s="4"/>
      <c r="AI72" s="4"/>
      <c r="AJ72" s="4"/>
      <c r="AK72" s="4"/>
      <c r="AL72" s="4"/>
      <c r="AM72" s="4"/>
      <c r="AN72" s="4"/>
      <c r="AO72" s="4"/>
      <c r="AP72" s="4"/>
      <c r="AQ72" s="4"/>
      <c r="AR72" s="4"/>
      <c r="AS72" s="4"/>
      <c r="AT72" s="4"/>
      <c r="AU72" s="4"/>
      <c r="AV72" s="4"/>
      <c r="AW72" s="4"/>
      <c r="AX72" s="4"/>
      <c r="AY72" s="4"/>
      <c r="AZ72" s="4"/>
      <c r="BB72" s="4"/>
      <c r="BC72" s="4"/>
      <c r="BD72" s="4"/>
      <c r="BE72" s="4"/>
      <c r="BF72" s="4"/>
      <c r="BG72" s="4"/>
      <c r="BH72" s="4"/>
      <c r="BI72" s="4"/>
      <c r="BJ72" s="4"/>
      <c r="BK72" s="4"/>
      <c r="BL72" s="4"/>
      <c r="BM72" s="4"/>
      <c r="BN72" s="4"/>
      <c r="BO72" s="4"/>
      <c r="BP72" s="4"/>
      <c r="BQ72" s="4"/>
      <c r="BR72" s="4"/>
      <c r="BS72" s="4"/>
      <c r="BT72" s="4"/>
      <c r="BU72" s="4"/>
      <c r="BV72" s="4"/>
      <c r="BW72" s="4"/>
    </row>
    <row r="73" spans="1:75" hidden="1" x14ac:dyDescent="0.35">
      <c r="A73" t="s">
        <v>164</v>
      </c>
      <c r="B73" s="4"/>
      <c r="C73" s="4"/>
      <c r="D73" s="4"/>
      <c r="E73" s="6">
        <f t="shared" si="58"/>
        <v>0</v>
      </c>
      <c r="F73" s="4"/>
      <c r="G73" s="4"/>
      <c r="H73" s="4"/>
      <c r="I73" s="4"/>
      <c r="J73" s="4"/>
      <c r="K73" s="4"/>
      <c r="L73" s="4"/>
      <c r="M73" s="4"/>
      <c r="N73" s="4"/>
      <c r="O73" s="4"/>
      <c r="P73" s="4"/>
      <c r="Q73" s="4"/>
      <c r="R73" s="4"/>
      <c r="S73" s="4"/>
      <c r="T73" s="4"/>
      <c r="U73" s="4"/>
      <c r="V73" s="4"/>
      <c r="W73" s="4"/>
      <c r="X73" s="4"/>
      <c r="Y73" s="4"/>
      <c r="Z73" s="4"/>
      <c r="AA73" s="4"/>
      <c r="AB73" s="4"/>
      <c r="AC73" s="4"/>
      <c r="AE73" s="4"/>
      <c r="AF73" s="4"/>
      <c r="AG73" s="4"/>
      <c r="AH73" s="4"/>
      <c r="AI73" s="4"/>
      <c r="AJ73" s="4"/>
      <c r="AK73" s="4"/>
      <c r="AL73" s="4"/>
      <c r="AM73" s="4"/>
      <c r="AN73" s="4"/>
      <c r="AO73" s="4"/>
      <c r="AP73" s="4"/>
      <c r="AQ73" s="4"/>
      <c r="AR73" s="4"/>
      <c r="AS73" s="4"/>
      <c r="AT73" s="4"/>
      <c r="AU73" s="4"/>
      <c r="AV73" s="4"/>
      <c r="AW73" s="4"/>
      <c r="AX73" s="4"/>
      <c r="AY73" s="4"/>
      <c r="AZ73" s="4"/>
      <c r="BB73" s="4"/>
      <c r="BC73" s="4"/>
      <c r="BD73" s="4"/>
      <c r="BE73" s="4"/>
      <c r="BF73" s="4"/>
      <c r="BG73" s="4"/>
      <c r="BH73" s="4"/>
      <c r="BI73" s="4"/>
      <c r="BJ73" s="4"/>
      <c r="BK73" s="4"/>
      <c r="BL73" s="4"/>
      <c r="BM73" s="4"/>
      <c r="BN73" s="4"/>
      <c r="BO73" s="4"/>
      <c r="BP73" s="4"/>
      <c r="BQ73" s="4"/>
      <c r="BR73" s="4"/>
      <c r="BS73" s="4"/>
      <c r="BT73" s="4"/>
      <c r="BU73" s="4"/>
      <c r="BV73" s="4"/>
      <c r="BW73" s="4"/>
    </row>
    <row r="74" spans="1:75" hidden="1" x14ac:dyDescent="0.35">
      <c r="A74" t="s">
        <v>165</v>
      </c>
      <c r="B74" s="4"/>
      <c r="C74" s="4"/>
      <c r="D74" s="4"/>
      <c r="E74" s="6">
        <f t="shared" si="58"/>
        <v>0</v>
      </c>
      <c r="F74" s="4"/>
      <c r="G74" s="4"/>
      <c r="H74" s="4"/>
      <c r="I74" s="4"/>
      <c r="J74" s="4"/>
      <c r="K74" s="4"/>
      <c r="L74" s="4"/>
      <c r="M74" s="4"/>
      <c r="N74" s="4"/>
      <c r="O74" s="4"/>
      <c r="P74" s="4"/>
      <c r="Q74" s="4"/>
      <c r="R74" s="4"/>
      <c r="S74" s="4"/>
      <c r="T74" s="4"/>
      <c r="U74" s="4"/>
      <c r="V74" s="4"/>
      <c r="W74" s="4"/>
      <c r="X74" s="4"/>
      <c r="Y74" s="4"/>
      <c r="Z74" s="4"/>
      <c r="AA74" s="4"/>
      <c r="AB74" s="4"/>
      <c r="AC74" s="4"/>
      <c r="AE74" s="4"/>
      <c r="AF74" s="4"/>
      <c r="AG74" s="4"/>
      <c r="AH74" s="4"/>
      <c r="AI74" s="4"/>
      <c r="AJ74" s="4"/>
      <c r="AK74" s="4"/>
      <c r="AL74" s="4"/>
      <c r="AM74" s="4"/>
      <c r="AN74" s="4"/>
      <c r="AO74" s="4"/>
      <c r="AP74" s="4"/>
      <c r="AQ74" s="4"/>
      <c r="AR74" s="4"/>
      <c r="AS74" s="4"/>
      <c r="AT74" s="4"/>
      <c r="AU74" s="4"/>
      <c r="AV74" s="4"/>
      <c r="AW74" s="4"/>
      <c r="AX74" s="4"/>
      <c r="AY74" s="4"/>
      <c r="AZ74" s="4"/>
      <c r="BB74" s="4"/>
      <c r="BC74" s="4"/>
      <c r="BD74" s="4"/>
      <c r="BE74" s="4"/>
      <c r="BF74" s="4"/>
      <c r="BG74" s="4"/>
      <c r="BH74" s="4"/>
      <c r="BI74" s="4"/>
      <c r="BJ74" s="4"/>
      <c r="BK74" s="4"/>
      <c r="BL74" s="4"/>
      <c r="BM74" s="4"/>
      <c r="BN74" s="4"/>
      <c r="BO74" s="4"/>
      <c r="BP74" s="4"/>
      <c r="BQ74" s="4"/>
      <c r="BR74" s="4"/>
      <c r="BS74" s="4"/>
      <c r="BT74" s="4"/>
      <c r="BU74" s="4"/>
      <c r="BV74" s="4"/>
      <c r="BW74" s="4"/>
    </row>
    <row r="76" spans="1:75" x14ac:dyDescent="0.35">
      <c r="B76" s="1" t="s">
        <v>166</v>
      </c>
    </row>
    <row r="77" spans="1:75" x14ac:dyDescent="0.35">
      <c r="B77" s="122" t="s">
        <v>1440</v>
      </c>
      <c r="G77" s="106" t="s">
        <v>167</v>
      </c>
      <c r="H77" s="106"/>
      <c r="I77" s="106"/>
      <c r="J77" s="106"/>
      <c r="K77" s="106"/>
      <c r="L77" s="106"/>
      <c r="M77" s="106"/>
      <c r="N77" s="106"/>
      <c r="O77" s="106"/>
      <c r="P77" s="106"/>
      <c r="Q77" s="106"/>
      <c r="R77" s="106"/>
      <c r="S77" s="106"/>
      <c r="T77" s="106"/>
      <c r="U77" s="106"/>
      <c r="V77" s="106"/>
      <c r="W77" s="106"/>
      <c r="X77" s="106"/>
      <c r="Y77" s="106"/>
      <c r="Z77" s="106"/>
      <c r="AA77" s="106"/>
      <c r="AB77" s="106"/>
      <c r="AC77" s="106"/>
    </row>
    <row r="78" spans="1:75" x14ac:dyDescent="0.35">
      <c r="B78" s="123"/>
      <c r="G78" s="107" t="str">
        <f>_xlfn.CONCAT(C4,", ",C6)</f>
        <v>SBD, thousands</v>
      </c>
      <c r="H78" s="108"/>
      <c r="I78" s="108"/>
      <c r="J78" s="108"/>
      <c r="K78" s="108"/>
      <c r="L78" s="108"/>
      <c r="M78" s="108"/>
      <c r="N78" s="108"/>
      <c r="O78" s="108"/>
      <c r="P78" s="108"/>
      <c r="Q78" s="108"/>
      <c r="R78" s="108"/>
      <c r="S78" s="108"/>
      <c r="T78" s="108"/>
      <c r="U78" s="108"/>
      <c r="V78" s="108"/>
      <c r="W78" s="108"/>
      <c r="X78" s="108"/>
      <c r="Y78" s="108"/>
      <c r="Z78" s="108"/>
      <c r="AA78" s="108"/>
      <c r="AB78" s="108"/>
      <c r="AC78" s="108"/>
    </row>
    <row r="79" spans="1:75" x14ac:dyDescent="0.35">
      <c r="B79" s="124"/>
      <c r="G79" s="33" t="str">
        <f>Lists!$A$2</f>
        <v>Social insurance benefits (271)</v>
      </c>
      <c r="H79" s="30">
        <f>SUMIF($F$10:$F$53,$G79,H$10:H$53)</f>
        <v>0</v>
      </c>
      <c r="I79" s="30">
        <f t="shared" ref="I79:AC81" si="96">SUMIF($F$10:$F$53,$G79,I$10:I$53)</f>
        <v>0</v>
      </c>
      <c r="J79" s="30">
        <f t="shared" si="96"/>
        <v>0</v>
      </c>
      <c r="K79" s="30">
        <f t="shared" si="96"/>
        <v>0</v>
      </c>
      <c r="L79" s="30">
        <f t="shared" si="96"/>
        <v>0</v>
      </c>
      <c r="M79" s="30">
        <f t="shared" si="96"/>
        <v>0</v>
      </c>
      <c r="N79" s="30">
        <f t="shared" si="96"/>
        <v>0</v>
      </c>
      <c r="O79" s="30">
        <f t="shared" si="96"/>
        <v>0</v>
      </c>
      <c r="P79" s="30">
        <f t="shared" si="96"/>
        <v>0</v>
      </c>
      <c r="Q79" s="30">
        <f t="shared" si="96"/>
        <v>0</v>
      </c>
      <c r="R79" s="30">
        <f>SUMIF($F$10:$F$53,$G79,R$10:R$53)</f>
        <v>0</v>
      </c>
      <c r="S79" s="30">
        <f t="shared" si="96"/>
        <v>0</v>
      </c>
      <c r="T79" s="30">
        <f t="shared" si="96"/>
        <v>0</v>
      </c>
      <c r="U79" s="30">
        <f t="shared" si="96"/>
        <v>0</v>
      </c>
      <c r="V79" s="30">
        <f t="shared" si="96"/>
        <v>0</v>
      </c>
      <c r="W79" s="30">
        <f>SUMIF($F$10:$F$53,$G79,W$10:W$53)</f>
        <v>0</v>
      </c>
      <c r="X79" s="30">
        <f t="shared" si="96"/>
        <v>0</v>
      </c>
      <c r="Y79" s="30">
        <f t="shared" si="96"/>
        <v>0</v>
      </c>
      <c r="Z79" s="30">
        <f t="shared" si="96"/>
        <v>0</v>
      </c>
      <c r="AA79" s="30">
        <f t="shared" si="96"/>
        <v>0</v>
      </c>
      <c r="AB79" s="30">
        <f>SUMIF($F$10:$F$53,$G79,AB$10:AB$53)</f>
        <v>0</v>
      </c>
      <c r="AC79" s="30">
        <f t="shared" si="96"/>
        <v>0</v>
      </c>
    </row>
    <row r="80" spans="1:75" x14ac:dyDescent="0.35">
      <c r="B80" s="124"/>
      <c r="G80" s="33" t="str">
        <f>Lists!$A$3</f>
        <v>Social assistance benefits (272)</v>
      </c>
      <c r="H80" s="30">
        <f>SUMIF($F$10:$F$53,$G80,H$10:H$53)</f>
        <v>0</v>
      </c>
      <c r="I80" s="30">
        <f t="shared" si="96"/>
        <v>0</v>
      </c>
      <c r="J80" s="30">
        <f t="shared" si="96"/>
        <v>0</v>
      </c>
      <c r="K80" s="30">
        <f t="shared" si="96"/>
        <v>0</v>
      </c>
      <c r="L80" s="30">
        <f t="shared" si="96"/>
        <v>0</v>
      </c>
      <c r="M80" s="30">
        <f t="shared" si="96"/>
        <v>0</v>
      </c>
      <c r="N80" s="30">
        <f t="shared" si="96"/>
        <v>0</v>
      </c>
      <c r="O80" s="30">
        <f t="shared" si="96"/>
        <v>0</v>
      </c>
      <c r="P80" s="30">
        <f t="shared" si="96"/>
        <v>0</v>
      </c>
      <c r="Q80" s="30">
        <f t="shared" si="96"/>
        <v>0</v>
      </c>
      <c r="R80" s="30">
        <f t="shared" si="96"/>
        <v>0</v>
      </c>
      <c r="S80" s="30">
        <f t="shared" si="96"/>
        <v>0</v>
      </c>
      <c r="T80" s="30">
        <f t="shared" si="96"/>
        <v>0</v>
      </c>
      <c r="U80" s="30">
        <f t="shared" si="96"/>
        <v>0</v>
      </c>
      <c r="V80" s="30">
        <f t="shared" si="96"/>
        <v>0</v>
      </c>
      <c r="W80" s="30">
        <f>SUMIF($F$10:$F$53,$G80,W$10:W$53)</f>
        <v>0</v>
      </c>
      <c r="X80" s="30">
        <f t="shared" si="96"/>
        <v>0</v>
      </c>
      <c r="Y80" s="30">
        <f t="shared" si="96"/>
        <v>0</v>
      </c>
      <c r="Z80" s="30">
        <f t="shared" si="96"/>
        <v>0</v>
      </c>
      <c r="AA80" s="30">
        <f t="shared" si="96"/>
        <v>0</v>
      </c>
      <c r="AB80" s="30">
        <f t="shared" si="96"/>
        <v>0</v>
      </c>
      <c r="AC80" s="30">
        <f t="shared" si="96"/>
        <v>0</v>
      </c>
    </row>
    <row r="81" spans="2:29" x14ac:dyDescent="0.35">
      <c r="B81" s="124"/>
      <c r="G81" s="33" t="str">
        <f>Lists!$A$4</f>
        <v>Public servant benefits (273)</v>
      </c>
      <c r="H81" s="30">
        <f>SUMIF($F$10:$F$53,$G81,H$10:H$53)</f>
        <v>0</v>
      </c>
      <c r="I81" s="30">
        <f t="shared" si="96"/>
        <v>0</v>
      </c>
      <c r="J81" s="30">
        <f t="shared" si="96"/>
        <v>0</v>
      </c>
      <c r="K81" s="30">
        <f t="shared" si="96"/>
        <v>0</v>
      </c>
      <c r="L81" s="30">
        <f t="shared" si="96"/>
        <v>0</v>
      </c>
      <c r="M81" s="30">
        <f t="shared" si="96"/>
        <v>0</v>
      </c>
      <c r="N81" s="30">
        <f t="shared" si="96"/>
        <v>0</v>
      </c>
      <c r="O81" s="30">
        <f t="shared" si="96"/>
        <v>2893.2809999999999</v>
      </c>
      <c r="P81" s="30">
        <f t="shared" si="96"/>
        <v>4077.7669999999998</v>
      </c>
      <c r="Q81" s="30">
        <f t="shared" si="96"/>
        <v>4876.116</v>
      </c>
      <c r="R81" s="30">
        <f t="shared" si="96"/>
        <v>6192.9660000000003</v>
      </c>
      <c r="S81" s="30">
        <f t="shared" si="96"/>
        <v>5789.2610000000004</v>
      </c>
      <c r="T81" s="30">
        <f t="shared" si="96"/>
        <v>6100</v>
      </c>
      <c r="U81" s="30">
        <f t="shared" si="96"/>
        <v>12300</v>
      </c>
      <c r="V81" s="30">
        <f t="shared" si="96"/>
        <v>15197.791999999999</v>
      </c>
      <c r="W81" s="30">
        <f>SUMIF($F$10:$F$53,$G81,W$10:W$53)</f>
        <v>13934.454</v>
      </c>
      <c r="X81" s="30">
        <f t="shared" si="96"/>
        <v>12948.837</v>
      </c>
      <c r="Y81" s="30">
        <f t="shared" si="96"/>
        <v>15933.772000000001</v>
      </c>
      <c r="Z81" s="30">
        <f t="shared" si="96"/>
        <v>15975.236000000001</v>
      </c>
      <c r="AA81" s="30">
        <f t="shared" si="96"/>
        <v>16104.451999999999</v>
      </c>
      <c r="AB81" s="30">
        <f t="shared" si="96"/>
        <v>16063.441999999999</v>
      </c>
      <c r="AC81" s="30">
        <f t="shared" si="96"/>
        <v>15907.824000000001</v>
      </c>
    </row>
    <row r="82" spans="2:29" x14ac:dyDescent="0.35">
      <c r="B82" s="124"/>
      <c r="G82" s="22" t="str">
        <f>Lists!$A$5</f>
        <v>Social benefits (27)</v>
      </c>
      <c r="H82" s="32">
        <f>SUM(H79:H81)</f>
        <v>0</v>
      </c>
      <c r="I82" s="32">
        <f t="shared" ref="I82:AC82" si="97">SUM(I79:I81)</f>
        <v>0</v>
      </c>
      <c r="J82" s="32">
        <f t="shared" si="97"/>
        <v>0</v>
      </c>
      <c r="K82" s="32">
        <f t="shared" si="97"/>
        <v>0</v>
      </c>
      <c r="L82" s="32">
        <f t="shared" si="97"/>
        <v>0</v>
      </c>
      <c r="M82" s="32">
        <f t="shared" si="97"/>
        <v>0</v>
      </c>
      <c r="N82" s="32">
        <f t="shared" si="97"/>
        <v>0</v>
      </c>
      <c r="O82" s="32">
        <f t="shared" si="97"/>
        <v>2893.2809999999999</v>
      </c>
      <c r="P82" s="32">
        <f t="shared" si="97"/>
        <v>4077.7669999999998</v>
      </c>
      <c r="Q82" s="32">
        <f t="shared" si="97"/>
        <v>4876.116</v>
      </c>
      <c r="R82" s="32">
        <f t="shared" si="97"/>
        <v>6192.9660000000003</v>
      </c>
      <c r="S82" s="32">
        <f t="shared" si="97"/>
        <v>5789.2610000000004</v>
      </c>
      <c r="T82" s="32">
        <f t="shared" si="97"/>
        <v>6100</v>
      </c>
      <c r="U82" s="32">
        <f t="shared" si="97"/>
        <v>12300</v>
      </c>
      <c r="V82" s="32">
        <f t="shared" si="97"/>
        <v>15197.791999999999</v>
      </c>
      <c r="W82" s="32">
        <f t="shared" si="97"/>
        <v>13934.454</v>
      </c>
      <c r="X82" s="32">
        <f t="shared" si="97"/>
        <v>12948.837</v>
      </c>
      <c r="Y82" s="32">
        <f t="shared" si="97"/>
        <v>15933.772000000001</v>
      </c>
      <c r="Z82" s="32">
        <f t="shared" si="97"/>
        <v>15975.236000000001</v>
      </c>
      <c r="AA82" s="32">
        <f t="shared" si="97"/>
        <v>16104.451999999999</v>
      </c>
      <c r="AB82" s="32">
        <f t="shared" si="97"/>
        <v>16063.441999999999</v>
      </c>
      <c r="AC82" s="32">
        <f t="shared" si="97"/>
        <v>15907.824000000001</v>
      </c>
    </row>
    <row r="83" spans="2:29" x14ac:dyDescent="0.35">
      <c r="B83" s="124"/>
      <c r="G83" s="1"/>
    </row>
    <row r="84" spans="2:29" x14ac:dyDescent="0.35">
      <c r="B84" s="124"/>
      <c r="G84" s="38" t="str">
        <f>Lists!$A$7</f>
        <v>Provident fund withdrawals</v>
      </c>
      <c r="H84" s="30">
        <f>SUMIF($F$10:$F$53,$G84,H$10:H$53)</f>
        <v>0</v>
      </c>
      <c r="I84" s="30">
        <f t="shared" ref="I84:AC84" si="98">SUMIF($F$10:$F$53,$G84,I$10:I$53)</f>
        <v>0</v>
      </c>
      <c r="J84" s="30">
        <f t="shared" si="98"/>
        <v>0</v>
      </c>
      <c r="K84" s="30">
        <f t="shared" si="98"/>
        <v>0</v>
      </c>
      <c r="L84" s="30">
        <f t="shared" si="98"/>
        <v>0</v>
      </c>
      <c r="M84" s="30">
        <f t="shared" si="98"/>
        <v>0</v>
      </c>
      <c r="N84" s="30">
        <f t="shared" si="98"/>
        <v>0</v>
      </c>
      <c r="O84" s="30">
        <f t="shared" si="98"/>
        <v>0</v>
      </c>
      <c r="P84" s="30">
        <f t="shared" si="98"/>
        <v>65150</v>
      </c>
      <c r="Q84" s="30">
        <f t="shared" si="98"/>
        <v>71200</v>
      </c>
      <c r="R84" s="30">
        <f t="shared" si="98"/>
        <v>65176.231</v>
      </c>
      <c r="S84" s="30">
        <f t="shared" si="98"/>
        <v>77000</v>
      </c>
      <c r="T84" s="30">
        <f t="shared" si="98"/>
        <v>105510</v>
      </c>
      <c r="U84" s="30">
        <f t="shared" si="98"/>
        <v>160590</v>
      </c>
      <c r="V84" s="30">
        <f t="shared" si="98"/>
        <v>204783.40000000002</v>
      </c>
      <c r="W84" s="30">
        <f>SUMIF($F$10:$F$53,$G84,W$10:W$53)</f>
        <v>208315.15299999999</v>
      </c>
      <c r="X84" s="30">
        <f t="shared" si="98"/>
        <v>252608.86499999999</v>
      </c>
      <c r="Y84" s="30">
        <f t="shared" si="98"/>
        <v>274694.31599999993</v>
      </c>
      <c r="Z84" s="30">
        <f t="shared" si="98"/>
        <v>0</v>
      </c>
      <c r="AA84" s="30">
        <f t="shared" si="98"/>
        <v>0</v>
      </c>
      <c r="AB84" s="30">
        <f t="shared" si="98"/>
        <v>0</v>
      </c>
      <c r="AC84" s="30">
        <f t="shared" si="98"/>
        <v>0</v>
      </c>
    </row>
    <row r="85" spans="2:29" x14ac:dyDescent="0.35">
      <c r="B85" s="124"/>
      <c r="G85" s="36" t="str">
        <f>Lists!$A$8</f>
        <v>Social benefits (27) + provident fund withdrawals</v>
      </c>
      <c r="H85" s="37">
        <f>H84+H82</f>
        <v>0</v>
      </c>
      <c r="I85" s="37">
        <f t="shared" ref="I85:AC85" si="99">I84+I82</f>
        <v>0</v>
      </c>
      <c r="J85" s="37">
        <f t="shared" si="99"/>
        <v>0</v>
      </c>
      <c r="K85" s="37">
        <f t="shared" si="99"/>
        <v>0</v>
      </c>
      <c r="L85" s="37">
        <f t="shared" si="99"/>
        <v>0</v>
      </c>
      <c r="M85" s="37">
        <f t="shared" si="99"/>
        <v>0</v>
      </c>
      <c r="N85" s="37">
        <f t="shared" si="99"/>
        <v>0</v>
      </c>
      <c r="O85" s="37">
        <f t="shared" si="99"/>
        <v>2893.2809999999999</v>
      </c>
      <c r="P85" s="37">
        <f t="shared" si="99"/>
        <v>69227.766999999993</v>
      </c>
      <c r="Q85" s="37">
        <f t="shared" si="99"/>
        <v>76076.115999999995</v>
      </c>
      <c r="R85" s="37">
        <f t="shared" si="99"/>
        <v>71369.197</v>
      </c>
      <c r="S85" s="37">
        <f t="shared" si="99"/>
        <v>82789.260999999999</v>
      </c>
      <c r="T85" s="37">
        <f t="shared" si="99"/>
        <v>111610</v>
      </c>
      <c r="U85" s="37">
        <f t="shared" si="99"/>
        <v>172890</v>
      </c>
      <c r="V85" s="37">
        <f t="shared" si="99"/>
        <v>219981.19200000001</v>
      </c>
      <c r="W85" s="37">
        <f t="shared" si="99"/>
        <v>222249.60699999999</v>
      </c>
      <c r="X85" s="37">
        <f t="shared" si="99"/>
        <v>265557.70199999999</v>
      </c>
      <c r="Y85" s="37">
        <f t="shared" si="99"/>
        <v>290628.08799999993</v>
      </c>
      <c r="Z85" s="37">
        <f t="shared" si="99"/>
        <v>15975.236000000001</v>
      </c>
      <c r="AA85" s="37">
        <f t="shared" si="99"/>
        <v>16104.451999999999</v>
      </c>
      <c r="AB85" s="37">
        <f t="shared" si="99"/>
        <v>16063.441999999999</v>
      </c>
      <c r="AC85" s="37">
        <f t="shared" si="99"/>
        <v>15907.824000000001</v>
      </c>
    </row>
    <row r="86" spans="2:29" x14ac:dyDescent="0.35">
      <c r="B86" s="124"/>
    </row>
    <row r="87" spans="2:29" x14ac:dyDescent="0.35">
      <c r="B87" s="124"/>
      <c r="G87" s="107" t="s">
        <v>169</v>
      </c>
      <c r="H87" s="107"/>
      <c r="I87" s="107"/>
      <c r="J87" s="107"/>
      <c r="K87" s="107"/>
      <c r="L87" s="107"/>
      <c r="M87" s="107"/>
      <c r="N87" s="107"/>
      <c r="O87" s="107"/>
      <c r="P87" s="107"/>
      <c r="Q87" s="107"/>
      <c r="R87" s="107"/>
      <c r="S87" s="107"/>
      <c r="T87" s="107"/>
      <c r="U87" s="107"/>
      <c r="V87" s="107"/>
      <c r="W87" s="107"/>
      <c r="X87" s="107"/>
      <c r="Y87" s="107"/>
      <c r="Z87" s="107"/>
      <c r="AA87" s="107"/>
      <c r="AB87" s="107"/>
      <c r="AC87" s="107"/>
    </row>
    <row r="88" spans="2:29" x14ac:dyDescent="0.35">
      <c r="B88" s="124"/>
      <c r="G88" s="33" t="str">
        <f>G79</f>
        <v>Social insurance benefits (271)</v>
      </c>
      <c r="H88" s="57">
        <f t="shared" ref="H88:AC88" si="100">H$79/H$207</f>
        <v>0</v>
      </c>
      <c r="I88" s="57">
        <f t="shared" si="100"/>
        <v>0</v>
      </c>
      <c r="J88" s="57">
        <f t="shared" si="100"/>
        <v>0</v>
      </c>
      <c r="K88" s="57">
        <f t="shared" si="100"/>
        <v>0</v>
      </c>
      <c r="L88" s="57">
        <f t="shared" si="100"/>
        <v>0</v>
      </c>
      <c r="M88" s="57">
        <f t="shared" si="100"/>
        <v>0</v>
      </c>
      <c r="N88" s="57">
        <f t="shared" si="100"/>
        <v>0</v>
      </c>
      <c r="O88" s="57">
        <f t="shared" si="100"/>
        <v>0</v>
      </c>
      <c r="P88" s="57">
        <f t="shared" si="100"/>
        <v>0</v>
      </c>
      <c r="Q88" s="57">
        <f t="shared" si="100"/>
        <v>0</v>
      </c>
      <c r="R88" s="57">
        <f t="shared" si="100"/>
        <v>0</v>
      </c>
      <c r="S88" s="57">
        <f t="shared" si="100"/>
        <v>0</v>
      </c>
      <c r="T88" s="57">
        <f t="shared" si="100"/>
        <v>0</v>
      </c>
      <c r="U88" s="57">
        <f t="shared" si="100"/>
        <v>0</v>
      </c>
      <c r="V88" s="57">
        <f t="shared" si="100"/>
        <v>0</v>
      </c>
      <c r="W88" s="57">
        <f t="shared" si="100"/>
        <v>0</v>
      </c>
      <c r="X88" s="57">
        <f t="shared" si="100"/>
        <v>0</v>
      </c>
      <c r="Y88" s="57">
        <f t="shared" si="100"/>
        <v>0</v>
      </c>
      <c r="Z88" s="57">
        <f t="shared" si="100"/>
        <v>0</v>
      </c>
      <c r="AA88" s="57">
        <f t="shared" si="100"/>
        <v>0</v>
      </c>
      <c r="AB88" s="57">
        <f t="shared" si="100"/>
        <v>0</v>
      </c>
      <c r="AC88" s="57">
        <f t="shared" si="100"/>
        <v>0</v>
      </c>
    </row>
    <row r="89" spans="2:29" x14ac:dyDescent="0.35">
      <c r="B89" s="124"/>
      <c r="G89" s="33" t="str">
        <f t="shared" ref="G89:G94" si="101">G80</f>
        <v>Social assistance benefits (272)</v>
      </c>
      <c r="H89" s="57">
        <f t="shared" ref="H89:AC89" si="102">H$80/H$207</f>
        <v>0</v>
      </c>
      <c r="I89" s="57">
        <f t="shared" si="102"/>
        <v>0</v>
      </c>
      <c r="J89" s="57">
        <f t="shared" si="102"/>
        <v>0</v>
      </c>
      <c r="K89" s="57">
        <f t="shared" si="102"/>
        <v>0</v>
      </c>
      <c r="L89" s="57">
        <f t="shared" si="102"/>
        <v>0</v>
      </c>
      <c r="M89" s="57">
        <f t="shared" si="102"/>
        <v>0</v>
      </c>
      <c r="N89" s="57">
        <f t="shared" si="102"/>
        <v>0</v>
      </c>
      <c r="O89" s="57">
        <f t="shared" si="102"/>
        <v>0</v>
      </c>
      <c r="P89" s="57">
        <f t="shared" si="102"/>
        <v>0</v>
      </c>
      <c r="Q89" s="57">
        <f t="shared" si="102"/>
        <v>0</v>
      </c>
      <c r="R89" s="57">
        <f t="shared" si="102"/>
        <v>0</v>
      </c>
      <c r="S89" s="57">
        <f t="shared" si="102"/>
        <v>0</v>
      </c>
      <c r="T89" s="57">
        <f t="shared" si="102"/>
        <v>0</v>
      </c>
      <c r="U89" s="57">
        <f t="shared" si="102"/>
        <v>0</v>
      </c>
      <c r="V89" s="57">
        <f t="shared" si="102"/>
        <v>0</v>
      </c>
      <c r="W89" s="57">
        <f t="shared" si="102"/>
        <v>0</v>
      </c>
      <c r="X89" s="57">
        <f t="shared" si="102"/>
        <v>0</v>
      </c>
      <c r="Y89" s="57">
        <f t="shared" si="102"/>
        <v>0</v>
      </c>
      <c r="Z89" s="57">
        <f t="shared" si="102"/>
        <v>0</v>
      </c>
      <c r="AA89" s="57">
        <f t="shared" si="102"/>
        <v>0</v>
      </c>
      <c r="AB89" s="57">
        <f t="shared" si="102"/>
        <v>0</v>
      </c>
      <c r="AC89" s="57">
        <f t="shared" si="102"/>
        <v>0</v>
      </c>
    </row>
    <row r="90" spans="2:29" x14ac:dyDescent="0.35">
      <c r="B90" s="125"/>
      <c r="G90" s="33" t="str">
        <f t="shared" si="101"/>
        <v>Public servant benefits (273)</v>
      </c>
      <c r="H90" s="57">
        <f t="shared" ref="H90:AC90" si="103">H$81/H$207</f>
        <v>0</v>
      </c>
      <c r="I90" s="57">
        <f t="shared" si="103"/>
        <v>0</v>
      </c>
      <c r="J90" s="57">
        <f t="shared" si="103"/>
        <v>0</v>
      </c>
      <c r="K90" s="57">
        <f t="shared" si="103"/>
        <v>0</v>
      </c>
      <c r="L90" s="57">
        <f t="shared" si="103"/>
        <v>0</v>
      </c>
      <c r="M90" s="57">
        <f t="shared" si="103"/>
        <v>0</v>
      </c>
      <c r="N90" s="57">
        <f t="shared" si="103"/>
        <v>0</v>
      </c>
      <c r="O90" s="57">
        <f t="shared" si="103"/>
        <v>4.8807034412955467E-4</v>
      </c>
      <c r="P90" s="57">
        <f t="shared" si="103"/>
        <v>5.9712505491287156E-4</v>
      </c>
      <c r="Q90" s="57">
        <f t="shared" si="103"/>
        <v>6.0776716938800942E-4</v>
      </c>
      <c r="R90" s="57">
        <f t="shared" si="103"/>
        <v>7.1036545079146602E-4</v>
      </c>
      <c r="S90" s="57">
        <f t="shared" si="103"/>
        <v>6.1653471778487761E-4</v>
      </c>
      <c r="T90" s="57">
        <f t="shared" si="103"/>
        <v>6.1928934010152287E-4</v>
      </c>
      <c r="U90" s="57">
        <f t="shared" si="103"/>
        <v>1.1881761978361669E-3</v>
      </c>
      <c r="V90" s="57">
        <f t="shared" si="103"/>
        <v>1.3861539584093395E-3</v>
      </c>
      <c r="W90" s="57">
        <f t="shared" si="103"/>
        <v>1.2019713620288104E-3</v>
      </c>
      <c r="X90" s="57">
        <f t="shared" si="103"/>
        <v>1.0079269090059937E-3</v>
      </c>
      <c r="Y90" s="57">
        <f t="shared" si="103"/>
        <v>1.2040027202659816E-3</v>
      </c>
      <c r="Z90" s="57">
        <f t="shared" si="103"/>
        <v>1.2661675517159389E-3</v>
      </c>
      <c r="AA90" s="57">
        <f t="shared" si="103"/>
        <v>1.2690663514578408E-3</v>
      </c>
      <c r="AB90" s="57">
        <f t="shared" si="103"/>
        <v>1.233183018578228E-3</v>
      </c>
      <c r="AC90" s="57">
        <f t="shared" si="103"/>
        <v>1.1370040740476021E-3</v>
      </c>
    </row>
    <row r="91" spans="2:29" x14ac:dyDescent="0.35">
      <c r="G91" s="33" t="str">
        <f t="shared" si="101"/>
        <v>Social benefits (27)</v>
      </c>
      <c r="H91" s="57">
        <f t="shared" ref="H91:AC91" si="104">H$82/H$207</f>
        <v>0</v>
      </c>
      <c r="I91" s="57">
        <f t="shared" si="104"/>
        <v>0</v>
      </c>
      <c r="J91" s="57">
        <f t="shared" si="104"/>
        <v>0</v>
      </c>
      <c r="K91" s="57">
        <f t="shared" si="104"/>
        <v>0</v>
      </c>
      <c r="L91" s="57">
        <f t="shared" si="104"/>
        <v>0</v>
      </c>
      <c r="M91" s="57">
        <f t="shared" si="104"/>
        <v>0</v>
      </c>
      <c r="N91" s="57">
        <f t="shared" si="104"/>
        <v>0</v>
      </c>
      <c r="O91" s="57">
        <f t="shared" si="104"/>
        <v>4.8807034412955467E-4</v>
      </c>
      <c r="P91" s="57">
        <f t="shared" si="104"/>
        <v>5.9712505491287156E-4</v>
      </c>
      <c r="Q91" s="57">
        <f t="shared" si="104"/>
        <v>6.0776716938800942E-4</v>
      </c>
      <c r="R91" s="57">
        <f t="shared" si="104"/>
        <v>7.1036545079146602E-4</v>
      </c>
      <c r="S91" s="57">
        <f t="shared" si="104"/>
        <v>6.1653471778487761E-4</v>
      </c>
      <c r="T91" s="57">
        <f t="shared" si="104"/>
        <v>6.1928934010152287E-4</v>
      </c>
      <c r="U91" s="57">
        <f t="shared" si="104"/>
        <v>1.1881761978361669E-3</v>
      </c>
      <c r="V91" s="57">
        <f t="shared" si="104"/>
        <v>1.3861539584093395E-3</v>
      </c>
      <c r="W91" s="57">
        <f t="shared" si="104"/>
        <v>1.2019713620288104E-3</v>
      </c>
      <c r="X91" s="57">
        <f t="shared" si="104"/>
        <v>1.0079269090059937E-3</v>
      </c>
      <c r="Y91" s="57">
        <f t="shared" si="104"/>
        <v>1.2040027202659816E-3</v>
      </c>
      <c r="Z91" s="57">
        <f t="shared" si="104"/>
        <v>1.2661675517159389E-3</v>
      </c>
      <c r="AA91" s="57">
        <f t="shared" si="104"/>
        <v>1.2690663514578408E-3</v>
      </c>
      <c r="AB91" s="57">
        <f t="shared" si="104"/>
        <v>1.233183018578228E-3</v>
      </c>
      <c r="AC91" s="57">
        <f t="shared" si="104"/>
        <v>1.1370040740476021E-3</v>
      </c>
    </row>
    <row r="92" spans="2:29" x14ac:dyDescent="0.35">
      <c r="B92" s="1" t="s">
        <v>1449</v>
      </c>
      <c r="G92" s="33"/>
      <c r="H92" s="58"/>
      <c r="I92" s="58"/>
      <c r="J92" s="58"/>
      <c r="K92" s="58"/>
      <c r="L92" s="58"/>
      <c r="M92" s="58"/>
      <c r="N92" s="58"/>
      <c r="O92" s="58"/>
      <c r="P92" s="58"/>
      <c r="Q92" s="58"/>
      <c r="R92" s="58"/>
      <c r="S92" s="58"/>
      <c r="T92" s="58"/>
      <c r="U92" s="58"/>
      <c r="V92" s="58"/>
      <c r="W92" s="58"/>
      <c r="X92" s="58"/>
      <c r="Y92" s="58"/>
      <c r="Z92" s="58"/>
      <c r="AA92" s="58"/>
      <c r="AB92" s="58"/>
      <c r="AC92" s="58"/>
    </row>
    <row r="93" spans="2:29" x14ac:dyDescent="0.35">
      <c r="B93" s="126" t="s">
        <v>1459</v>
      </c>
      <c r="G93" s="38" t="str">
        <f t="shared" si="101"/>
        <v>Provident fund withdrawals</v>
      </c>
      <c r="H93" s="57">
        <f t="shared" ref="H93:AC93" si="105">H$84/H$207</f>
        <v>0</v>
      </c>
      <c r="I93" s="57">
        <f t="shared" si="105"/>
        <v>0</v>
      </c>
      <c r="J93" s="57">
        <f t="shared" si="105"/>
        <v>0</v>
      </c>
      <c r="K93" s="57">
        <f t="shared" si="105"/>
        <v>0</v>
      </c>
      <c r="L93" s="57">
        <f t="shared" si="105"/>
        <v>0</v>
      </c>
      <c r="M93" s="57">
        <f t="shared" si="105"/>
        <v>0</v>
      </c>
      <c r="N93" s="57">
        <f t="shared" si="105"/>
        <v>0</v>
      </c>
      <c r="O93" s="57">
        <f t="shared" si="105"/>
        <v>0</v>
      </c>
      <c r="P93" s="57">
        <f t="shared" si="105"/>
        <v>9.5401962219944358E-3</v>
      </c>
      <c r="Q93" s="57">
        <f t="shared" si="105"/>
        <v>8.8744858531721298E-3</v>
      </c>
      <c r="R93" s="57">
        <f t="shared" si="105"/>
        <v>7.4760531085111262E-3</v>
      </c>
      <c r="S93" s="57">
        <f t="shared" si="105"/>
        <v>8.2002129925452614E-3</v>
      </c>
      <c r="T93" s="57">
        <f t="shared" si="105"/>
        <v>1.0711675126903554E-2</v>
      </c>
      <c r="U93" s="57">
        <f t="shared" si="105"/>
        <v>1.5512944358578053E-2</v>
      </c>
      <c r="V93" s="57">
        <f t="shared" si="105"/>
        <v>1.8677800072966072E-2</v>
      </c>
      <c r="W93" s="57">
        <f t="shared" si="105"/>
        <v>1.7969046234796858E-2</v>
      </c>
      <c r="X93" s="57">
        <f t="shared" si="105"/>
        <v>1.966286798474352E-2</v>
      </c>
      <c r="Y93" s="57">
        <f t="shared" si="105"/>
        <v>2.0756711198428285E-2</v>
      </c>
      <c r="Z93" s="57">
        <f t="shared" si="105"/>
        <v>0</v>
      </c>
      <c r="AA93" s="57">
        <f t="shared" si="105"/>
        <v>0</v>
      </c>
      <c r="AB93" s="57">
        <f t="shared" si="105"/>
        <v>0</v>
      </c>
      <c r="AC93" s="57">
        <f t="shared" si="105"/>
        <v>0</v>
      </c>
    </row>
    <row r="94" spans="2:29" x14ac:dyDescent="0.35">
      <c r="B94" s="127"/>
      <c r="G94" s="62" t="str">
        <f t="shared" si="101"/>
        <v>Social benefits (27) + provident fund withdrawals</v>
      </c>
      <c r="H94" s="57">
        <f t="shared" ref="H94:AC94" si="106">H$85/H$207</f>
        <v>0</v>
      </c>
      <c r="I94" s="57">
        <f t="shared" si="106"/>
        <v>0</v>
      </c>
      <c r="J94" s="57">
        <f t="shared" si="106"/>
        <v>0</v>
      </c>
      <c r="K94" s="57">
        <f t="shared" si="106"/>
        <v>0</v>
      </c>
      <c r="L94" s="57">
        <f t="shared" si="106"/>
        <v>0</v>
      </c>
      <c r="M94" s="57">
        <f t="shared" si="106"/>
        <v>0</v>
      </c>
      <c r="N94" s="57">
        <f t="shared" si="106"/>
        <v>0</v>
      </c>
      <c r="O94" s="57">
        <f t="shared" si="106"/>
        <v>4.8807034412955467E-4</v>
      </c>
      <c r="P94" s="57">
        <f t="shared" si="106"/>
        <v>1.0137321276907306E-2</v>
      </c>
      <c r="Q94" s="57">
        <f t="shared" si="106"/>
        <v>9.482253022560139E-3</v>
      </c>
      <c r="R94" s="57">
        <f t="shared" si="106"/>
        <v>8.1864185593025929E-3</v>
      </c>
      <c r="S94" s="57">
        <f t="shared" si="106"/>
        <v>8.8167477103301382E-3</v>
      </c>
      <c r="T94" s="57">
        <f t="shared" si="106"/>
        <v>1.1330964467005076E-2</v>
      </c>
      <c r="U94" s="57">
        <f t="shared" si="106"/>
        <v>1.670112055641422E-2</v>
      </c>
      <c r="V94" s="57">
        <f t="shared" si="106"/>
        <v>2.0063954031375411E-2</v>
      </c>
      <c r="W94" s="57">
        <f t="shared" si="106"/>
        <v>1.9171017596825671E-2</v>
      </c>
      <c r="X94" s="57">
        <f t="shared" si="106"/>
        <v>2.0670794893749511E-2</v>
      </c>
      <c r="Y94" s="57">
        <f t="shared" si="106"/>
        <v>2.1960713918694266E-2</v>
      </c>
      <c r="Z94" s="57">
        <f t="shared" si="106"/>
        <v>1.2661675517159389E-3</v>
      </c>
      <c r="AA94" s="57">
        <f t="shared" si="106"/>
        <v>1.2690663514578408E-3</v>
      </c>
      <c r="AB94" s="57">
        <f t="shared" si="106"/>
        <v>1.233183018578228E-3</v>
      </c>
      <c r="AC94" s="57">
        <f t="shared" si="106"/>
        <v>1.1370040740476021E-3</v>
      </c>
    </row>
    <row r="95" spans="2:29" x14ac:dyDescent="0.35">
      <c r="B95" s="127"/>
    </row>
    <row r="96" spans="2:29" x14ac:dyDescent="0.35">
      <c r="B96" s="127"/>
      <c r="G96" s="107" t="s">
        <v>170</v>
      </c>
      <c r="H96" s="107"/>
      <c r="I96" s="107"/>
      <c r="J96" s="107"/>
      <c r="K96" s="107"/>
      <c r="L96" s="107"/>
      <c r="M96" s="107"/>
      <c r="N96" s="107"/>
      <c r="O96" s="107"/>
      <c r="P96" s="107"/>
      <c r="Q96" s="107"/>
      <c r="R96" s="107"/>
      <c r="S96" s="107"/>
      <c r="T96" s="107"/>
      <c r="U96" s="107"/>
      <c r="V96" s="107"/>
      <c r="W96" s="107"/>
      <c r="X96" s="107"/>
      <c r="Y96" s="107"/>
      <c r="Z96" s="107"/>
      <c r="AA96" s="107"/>
      <c r="AB96" s="107"/>
      <c r="AC96" s="107"/>
    </row>
    <row r="97" spans="2:29" x14ac:dyDescent="0.35">
      <c r="B97" s="127"/>
      <c r="G97" s="33" t="str">
        <f>G88</f>
        <v>Social insurance benefits (271)</v>
      </c>
      <c r="H97" s="57">
        <f>H$79/H$211</f>
        <v>0</v>
      </c>
      <c r="I97" s="57">
        <f t="shared" ref="I97:AC97" si="107">I$79/I$211</f>
        <v>0</v>
      </c>
      <c r="J97" s="57">
        <f t="shared" si="107"/>
        <v>0</v>
      </c>
      <c r="K97" s="57">
        <f t="shared" si="107"/>
        <v>0</v>
      </c>
      <c r="L97" s="57">
        <f t="shared" si="107"/>
        <v>0</v>
      </c>
      <c r="M97" s="57">
        <f t="shared" si="107"/>
        <v>0</v>
      </c>
      <c r="N97" s="57">
        <f t="shared" si="107"/>
        <v>0</v>
      </c>
      <c r="O97" s="57">
        <f t="shared" si="107"/>
        <v>0</v>
      </c>
      <c r="P97" s="57">
        <f t="shared" si="107"/>
        <v>0</v>
      </c>
      <c r="Q97" s="57">
        <f t="shared" si="107"/>
        <v>0</v>
      </c>
      <c r="R97" s="57">
        <f t="shared" si="107"/>
        <v>0</v>
      </c>
      <c r="S97" s="57">
        <f t="shared" si="107"/>
        <v>0</v>
      </c>
      <c r="T97" s="57">
        <f t="shared" si="107"/>
        <v>0</v>
      </c>
      <c r="U97" s="57">
        <f t="shared" si="107"/>
        <v>0</v>
      </c>
      <c r="V97" s="57">
        <f t="shared" si="107"/>
        <v>0</v>
      </c>
      <c r="W97" s="57">
        <f t="shared" si="107"/>
        <v>0</v>
      </c>
      <c r="X97" s="57">
        <f t="shared" si="107"/>
        <v>0</v>
      </c>
      <c r="Y97" s="57">
        <f t="shared" si="107"/>
        <v>0</v>
      </c>
      <c r="Z97" s="57">
        <f t="shared" si="107"/>
        <v>0</v>
      </c>
      <c r="AA97" s="57">
        <f t="shared" si="107"/>
        <v>0</v>
      </c>
      <c r="AB97" s="57">
        <f t="shared" si="107"/>
        <v>0</v>
      </c>
      <c r="AC97" s="57">
        <f t="shared" si="107"/>
        <v>0</v>
      </c>
    </row>
    <row r="98" spans="2:29" x14ac:dyDescent="0.35">
      <c r="B98" s="127"/>
      <c r="G98" s="33" t="str">
        <f t="shared" ref="G98:G103" si="108">G89</f>
        <v>Social assistance benefits (272)</v>
      </c>
      <c r="H98" s="57">
        <f>H$80/H$211</f>
        <v>0</v>
      </c>
      <c r="I98" s="57">
        <f t="shared" ref="I98:AC98" si="109">I$80/I$211</f>
        <v>0</v>
      </c>
      <c r="J98" s="57">
        <f t="shared" si="109"/>
        <v>0</v>
      </c>
      <c r="K98" s="57">
        <f t="shared" si="109"/>
        <v>0</v>
      </c>
      <c r="L98" s="57">
        <f t="shared" si="109"/>
        <v>0</v>
      </c>
      <c r="M98" s="57">
        <f t="shared" si="109"/>
        <v>0</v>
      </c>
      <c r="N98" s="57">
        <f t="shared" si="109"/>
        <v>0</v>
      </c>
      <c r="O98" s="57">
        <f t="shared" si="109"/>
        <v>0</v>
      </c>
      <c r="P98" s="57">
        <f t="shared" si="109"/>
        <v>0</v>
      </c>
      <c r="Q98" s="57">
        <f t="shared" si="109"/>
        <v>0</v>
      </c>
      <c r="R98" s="57">
        <f t="shared" si="109"/>
        <v>0</v>
      </c>
      <c r="S98" s="57">
        <f t="shared" si="109"/>
        <v>0</v>
      </c>
      <c r="T98" s="57">
        <f t="shared" si="109"/>
        <v>0</v>
      </c>
      <c r="U98" s="57">
        <f t="shared" si="109"/>
        <v>0</v>
      </c>
      <c r="V98" s="57">
        <f t="shared" si="109"/>
        <v>0</v>
      </c>
      <c r="W98" s="57">
        <f t="shared" si="109"/>
        <v>0</v>
      </c>
      <c r="X98" s="57">
        <f t="shared" si="109"/>
        <v>0</v>
      </c>
      <c r="Y98" s="57">
        <f t="shared" si="109"/>
        <v>0</v>
      </c>
      <c r="Z98" s="57">
        <f t="shared" si="109"/>
        <v>0</v>
      </c>
      <c r="AA98" s="57">
        <f t="shared" si="109"/>
        <v>0</v>
      </c>
      <c r="AB98" s="57">
        <f t="shared" si="109"/>
        <v>0</v>
      </c>
      <c r="AC98" s="57">
        <f t="shared" si="109"/>
        <v>0</v>
      </c>
    </row>
    <row r="99" spans="2:29" x14ac:dyDescent="0.35">
      <c r="B99" s="127"/>
      <c r="G99" s="33" t="str">
        <f t="shared" si="108"/>
        <v>Public servant benefits (273)</v>
      </c>
      <c r="H99" s="57">
        <f>H$81/H$211</f>
        <v>0</v>
      </c>
      <c r="I99" s="57">
        <f t="shared" ref="I99:AC99" si="110">I$81/I$211</f>
        <v>0</v>
      </c>
      <c r="J99" s="57">
        <f t="shared" si="110"/>
        <v>0</v>
      </c>
      <c r="K99" s="57">
        <f t="shared" si="110"/>
        <v>0</v>
      </c>
      <c r="L99" s="57">
        <f t="shared" si="110"/>
        <v>0</v>
      </c>
      <c r="M99" s="57">
        <f t="shared" si="110"/>
        <v>0</v>
      </c>
      <c r="N99" s="57">
        <f t="shared" si="110"/>
        <v>0</v>
      </c>
      <c r="O99" s="57">
        <f t="shared" si="110"/>
        <v>4.7911159578063072E-4</v>
      </c>
      <c r="P99" s="57">
        <f t="shared" si="110"/>
        <v>5.9193258655178889E-4</v>
      </c>
      <c r="Q99" s="57">
        <f t="shared" si="110"/>
        <v>6.4454491168946788E-4</v>
      </c>
      <c r="R99" s="57">
        <f t="shared" si="110"/>
        <v>7.4640822665219414E-4</v>
      </c>
      <c r="S99" s="57">
        <f t="shared" si="110"/>
        <v>6.1471951455975961E-4</v>
      </c>
      <c r="T99" s="57">
        <f t="shared" si="110"/>
        <v>6.2643612406963832E-4</v>
      </c>
      <c r="U99" s="57">
        <f t="shared" si="110"/>
        <v>1.2106109041830407E-3</v>
      </c>
      <c r="V99" s="57">
        <f t="shared" si="110"/>
        <v>1.4305352175378449E-3</v>
      </c>
      <c r="W99" s="57">
        <f t="shared" si="110"/>
        <v>1.2267126310028125E-3</v>
      </c>
      <c r="X99" s="57">
        <f t="shared" si="110"/>
        <v>1.0209296927195528E-3</v>
      </c>
      <c r="Y99" s="57">
        <f t="shared" si="110"/>
        <v>1.2164670029749052E-3</v>
      </c>
      <c r="Z99" s="57">
        <f t="shared" si="110"/>
        <v>1.2372487906062058E-3</v>
      </c>
      <c r="AA99" s="57">
        <f t="shared" si="110"/>
        <v>1.2548117121588733E-3</v>
      </c>
      <c r="AB99" s="57">
        <f t="shared" si="110"/>
        <v>1.2248859409751814E-3</v>
      </c>
      <c r="AC99" s="57">
        <f t="shared" si="110"/>
        <v>1.1293541057174918E-3</v>
      </c>
    </row>
    <row r="100" spans="2:29" x14ac:dyDescent="0.35">
      <c r="B100" s="127"/>
      <c r="G100" s="33" t="str">
        <f t="shared" si="108"/>
        <v>Social benefits (27)</v>
      </c>
      <c r="H100" s="57">
        <f>H$82/H$211</f>
        <v>0</v>
      </c>
      <c r="I100" s="57">
        <f t="shared" ref="I100:AC100" si="111">I$82/I$211</f>
        <v>0</v>
      </c>
      <c r="J100" s="57">
        <f t="shared" si="111"/>
        <v>0</v>
      </c>
      <c r="K100" s="57">
        <f t="shared" si="111"/>
        <v>0</v>
      </c>
      <c r="L100" s="57">
        <f t="shared" si="111"/>
        <v>0</v>
      </c>
      <c r="M100" s="57">
        <f t="shared" si="111"/>
        <v>0</v>
      </c>
      <c r="N100" s="57">
        <f t="shared" si="111"/>
        <v>0</v>
      </c>
      <c r="O100" s="57">
        <f t="shared" si="111"/>
        <v>4.7911159578063072E-4</v>
      </c>
      <c r="P100" s="57">
        <f t="shared" si="111"/>
        <v>5.9193258655178889E-4</v>
      </c>
      <c r="Q100" s="57">
        <f t="shared" si="111"/>
        <v>6.4454491168946788E-4</v>
      </c>
      <c r="R100" s="57">
        <f t="shared" si="111"/>
        <v>7.4640822665219414E-4</v>
      </c>
      <c r="S100" s="57">
        <f t="shared" si="111"/>
        <v>6.1471951455975961E-4</v>
      </c>
      <c r="T100" s="57">
        <f t="shared" si="111"/>
        <v>6.2643612406963832E-4</v>
      </c>
      <c r="U100" s="57">
        <f t="shared" si="111"/>
        <v>1.2106109041830407E-3</v>
      </c>
      <c r="V100" s="57">
        <f t="shared" si="111"/>
        <v>1.4305352175378449E-3</v>
      </c>
      <c r="W100" s="57">
        <f t="shared" si="111"/>
        <v>1.2267126310028125E-3</v>
      </c>
      <c r="X100" s="57">
        <f t="shared" si="111"/>
        <v>1.0209296927195528E-3</v>
      </c>
      <c r="Y100" s="57">
        <f t="shared" si="111"/>
        <v>1.2164670029749052E-3</v>
      </c>
      <c r="Z100" s="57">
        <f t="shared" si="111"/>
        <v>1.2372487906062058E-3</v>
      </c>
      <c r="AA100" s="57">
        <f t="shared" si="111"/>
        <v>1.2548117121588733E-3</v>
      </c>
      <c r="AB100" s="57">
        <f t="shared" si="111"/>
        <v>1.2248859409751814E-3</v>
      </c>
      <c r="AC100" s="57">
        <f t="shared" si="111"/>
        <v>1.1293541057174918E-3</v>
      </c>
    </row>
    <row r="101" spans="2:29" x14ac:dyDescent="0.35">
      <c r="B101" s="127"/>
      <c r="G101" s="33"/>
      <c r="H101" s="58"/>
      <c r="I101" s="58"/>
      <c r="J101" s="58"/>
      <c r="K101" s="58"/>
      <c r="L101" s="58"/>
      <c r="M101" s="58"/>
      <c r="N101" s="58"/>
      <c r="O101" s="58"/>
      <c r="P101" s="58"/>
      <c r="Q101" s="58"/>
      <c r="R101" s="58"/>
      <c r="S101" s="58"/>
      <c r="T101" s="58"/>
      <c r="U101" s="58"/>
      <c r="V101" s="58"/>
      <c r="W101" s="58"/>
      <c r="X101" s="58"/>
      <c r="Y101" s="58"/>
      <c r="Z101" s="58"/>
      <c r="AA101" s="58"/>
      <c r="AB101" s="58"/>
      <c r="AC101" s="58"/>
    </row>
    <row r="102" spans="2:29" x14ac:dyDescent="0.35">
      <c r="B102" s="127"/>
      <c r="G102" s="38" t="str">
        <f t="shared" si="108"/>
        <v>Provident fund withdrawals</v>
      </c>
      <c r="H102" s="57">
        <f>H$84/H$211</f>
        <v>0</v>
      </c>
      <c r="I102" s="57">
        <f t="shared" ref="I102:AC102" si="112">I$84/I$211</f>
        <v>0</v>
      </c>
      <c r="J102" s="57">
        <f t="shared" si="112"/>
        <v>0</v>
      </c>
      <c r="K102" s="57">
        <f t="shared" si="112"/>
        <v>0</v>
      </c>
      <c r="L102" s="57">
        <f t="shared" si="112"/>
        <v>0</v>
      </c>
      <c r="M102" s="57">
        <f t="shared" si="112"/>
        <v>0</v>
      </c>
      <c r="N102" s="57">
        <f t="shared" si="112"/>
        <v>0</v>
      </c>
      <c r="O102" s="57">
        <f t="shared" si="112"/>
        <v>0</v>
      </c>
      <c r="P102" s="57">
        <f t="shared" si="112"/>
        <v>9.4572367704797867E-3</v>
      </c>
      <c r="Q102" s="57">
        <f t="shared" si="112"/>
        <v>9.4115065581479428E-3</v>
      </c>
      <c r="R102" s="57">
        <f t="shared" si="112"/>
        <v>7.8553757602712118E-3</v>
      </c>
      <c r="S102" s="57">
        <f t="shared" si="112"/>
        <v>8.1760699027218636E-3</v>
      </c>
      <c r="T102" s="57">
        <f t="shared" si="112"/>
        <v>1.0835291057473368E-2</v>
      </c>
      <c r="U102" s="57">
        <f t="shared" si="112"/>
        <v>1.5805854073394673E-2</v>
      </c>
      <c r="V102" s="57">
        <f t="shared" si="112"/>
        <v>1.9275817544228763E-2</v>
      </c>
      <c r="W102" s="57">
        <f t="shared" si="112"/>
        <v>1.8338919444879823E-2</v>
      </c>
      <c r="X102" s="57">
        <f t="shared" si="112"/>
        <v>1.9916529254533438E-2</v>
      </c>
      <c r="Y102" s="57">
        <f t="shared" si="112"/>
        <v>2.0971592371144855E-2</v>
      </c>
      <c r="Z102" s="57">
        <f t="shared" si="112"/>
        <v>0</v>
      </c>
      <c r="AA102" s="57">
        <f t="shared" si="112"/>
        <v>0</v>
      </c>
      <c r="AB102" s="57">
        <f t="shared" si="112"/>
        <v>0</v>
      </c>
      <c r="AC102" s="57">
        <f t="shared" si="112"/>
        <v>0</v>
      </c>
    </row>
    <row r="103" spans="2:29" x14ac:dyDescent="0.35">
      <c r="B103" s="127"/>
      <c r="G103" s="62" t="str">
        <f t="shared" si="108"/>
        <v>Social benefits (27) + provident fund withdrawals</v>
      </c>
      <c r="H103" s="57">
        <f>H$85/H$211</f>
        <v>0</v>
      </c>
      <c r="I103" s="57">
        <f t="shared" ref="I103:AC103" si="113">I$85/I$211</f>
        <v>0</v>
      </c>
      <c r="J103" s="57">
        <f t="shared" si="113"/>
        <v>0</v>
      </c>
      <c r="K103" s="57">
        <f t="shared" si="113"/>
        <v>0</v>
      </c>
      <c r="L103" s="57">
        <f t="shared" si="113"/>
        <v>0</v>
      </c>
      <c r="M103" s="57">
        <f t="shared" si="113"/>
        <v>0</v>
      </c>
      <c r="N103" s="57">
        <f t="shared" si="113"/>
        <v>0</v>
      </c>
      <c r="O103" s="57">
        <f t="shared" si="113"/>
        <v>4.7911159578063072E-4</v>
      </c>
      <c r="P103" s="57">
        <f t="shared" si="113"/>
        <v>1.0049169357031575E-2</v>
      </c>
      <c r="Q103" s="57">
        <f t="shared" si="113"/>
        <v>1.005605146983741E-2</v>
      </c>
      <c r="R103" s="57">
        <f t="shared" si="113"/>
        <v>8.6017839869234058E-3</v>
      </c>
      <c r="S103" s="57">
        <f t="shared" si="113"/>
        <v>8.7907894172816244E-3</v>
      </c>
      <c r="T103" s="57">
        <f t="shared" si="113"/>
        <v>1.1461727181543006E-2</v>
      </c>
      <c r="U103" s="57">
        <f t="shared" si="113"/>
        <v>1.7016464977577715E-2</v>
      </c>
      <c r="V103" s="57">
        <f t="shared" si="113"/>
        <v>2.0706352761766605E-2</v>
      </c>
      <c r="W103" s="57">
        <f t="shared" si="113"/>
        <v>1.9565632075882636E-2</v>
      </c>
      <c r="X103" s="57">
        <f t="shared" si="113"/>
        <v>2.0937458947252994E-2</v>
      </c>
      <c r="Y103" s="57">
        <f t="shared" si="113"/>
        <v>2.2188059374119759E-2</v>
      </c>
      <c r="Z103" s="57">
        <f t="shared" si="113"/>
        <v>1.2372487906062058E-3</v>
      </c>
      <c r="AA103" s="57">
        <f t="shared" si="113"/>
        <v>1.2548117121588733E-3</v>
      </c>
      <c r="AB103" s="57">
        <f t="shared" si="113"/>
        <v>1.2248859409751814E-3</v>
      </c>
      <c r="AC103" s="57">
        <f t="shared" si="113"/>
        <v>1.1293541057174918E-3</v>
      </c>
    </row>
    <row r="104" spans="2:29" x14ac:dyDescent="0.35">
      <c r="B104" s="127"/>
    </row>
    <row r="105" spans="2:29" x14ac:dyDescent="0.35">
      <c r="G105" s="107" t="s">
        <v>171</v>
      </c>
      <c r="H105" s="107"/>
      <c r="I105" s="107"/>
      <c r="J105" s="107"/>
      <c r="K105" s="107"/>
      <c r="L105" s="107"/>
      <c r="M105" s="107"/>
      <c r="N105" s="107"/>
      <c r="O105" s="107"/>
      <c r="P105" s="107"/>
      <c r="Q105" s="107"/>
      <c r="R105" s="107"/>
      <c r="S105" s="107"/>
      <c r="T105" s="107"/>
      <c r="U105" s="107"/>
      <c r="V105" s="107"/>
      <c r="W105" s="107"/>
      <c r="X105" s="107"/>
      <c r="Y105" s="107"/>
      <c r="Z105" s="107"/>
      <c r="AA105" s="107"/>
      <c r="AB105" s="107"/>
      <c r="AC105" s="107"/>
    </row>
    <row r="106" spans="2:29" x14ac:dyDescent="0.35">
      <c r="G106" s="33" t="str">
        <f>G97</f>
        <v>Social insurance benefits (271)</v>
      </c>
      <c r="H106" s="57">
        <f t="shared" ref="H106:AC106" si="114">H$79/H$217</f>
        <v>0</v>
      </c>
      <c r="I106" s="57">
        <f t="shared" si="114"/>
        <v>0</v>
      </c>
      <c r="J106" s="57">
        <f t="shared" si="114"/>
        <v>0</v>
      </c>
      <c r="K106" s="57">
        <f t="shared" si="114"/>
        <v>0</v>
      </c>
      <c r="L106" s="57">
        <f t="shared" si="114"/>
        <v>0</v>
      </c>
      <c r="M106" s="57">
        <f t="shared" si="114"/>
        <v>0</v>
      </c>
      <c r="N106" s="57">
        <f t="shared" si="114"/>
        <v>0</v>
      </c>
      <c r="O106" s="57">
        <f t="shared" si="114"/>
        <v>0</v>
      </c>
      <c r="P106" s="57">
        <f t="shared" si="114"/>
        <v>0</v>
      </c>
      <c r="Q106" s="57">
        <f t="shared" si="114"/>
        <v>0</v>
      </c>
      <c r="R106" s="57">
        <f t="shared" si="114"/>
        <v>0</v>
      </c>
      <c r="S106" s="57">
        <f t="shared" si="114"/>
        <v>0</v>
      </c>
      <c r="T106" s="57">
        <f t="shared" si="114"/>
        <v>0</v>
      </c>
      <c r="U106" s="57">
        <f t="shared" si="114"/>
        <v>0</v>
      </c>
      <c r="V106" s="57">
        <f t="shared" si="114"/>
        <v>0</v>
      </c>
      <c r="W106" s="57">
        <f t="shared" si="114"/>
        <v>0</v>
      </c>
      <c r="X106" s="57">
        <f t="shared" si="114"/>
        <v>0</v>
      </c>
      <c r="Y106" s="57">
        <f t="shared" si="114"/>
        <v>0</v>
      </c>
      <c r="Z106" s="57">
        <f t="shared" si="114"/>
        <v>0</v>
      </c>
      <c r="AA106" s="57">
        <f t="shared" si="114"/>
        <v>0</v>
      </c>
      <c r="AB106" s="57">
        <f t="shared" si="114"/>
        <v>0</v>
      </c>
      <c r="AC106" s="57">
        <f t="shared" si="114"/>
        <v>0</v>
      </c>
    </row>
    <row r="107" spans="2:29" x14ac:dyDescent="0.35">
      <c r="G107" s="33" t="str">
        <f t="shared" ref="G107:G112" si="115">G98</f>
        <v>Social assistance benefits (272)</v>
      </c>
      <c r="H107" s="57">
        <f t="shared" ref="H107:AC107" si="116">H$80/H$217</f>
        <v>0</v>
      </c>
      <c r="I107" s="57">
        <f t="shared" si="116"/>
        <v>0</v>
      </c>
      <c r="J107" s="57">
        <f t="shared" si="116"/>
        <v>0</v>
      </c>
      <c r="K107" s="57">
        <f t="shared" si="116"/>
        <v>0</v>
      </c>
      <c r="L107" s="57">
        <f t="shared" si="116"/>
        <v>0</v>
      </c>
      <c r="M107" s="57">
        <f t="shared" si="116"/>
        <v>0</v>
      </c>
      <c r="N107" s="57">
        <f t="shared" si="116"/>
        <v>0</v>
      </c>
      <c r="O107" s="57">
        <f t="shared" si="116"/>
        <v>0</v>
      </c>
      <c r="P107" s="57">
        <f t="shared" si="116"/>
        <v>0</v>
      </c>
      <c r="Q107" s="57">
        <f t="shared" si="116"/>
        <v>0</v>
      </c>
      <c r="R107" s="57">
        <f t="shared" si="116"/>
        <v>0</v>
      </c>
      <c r="S107" s="57">
        <f t="shared" si="116"/>
        <v>0</v>
      </c>
      <c r="T107" s="57">
        <f t="shared" si="116"/>
        <v>0</v>
      </c>
      <c r="U107" s="57">
        <f t="shared" si="116"/>
        <v>0</v>
      </c>
      <c r="V107" s="57">
        <f t="shared" si="116"/>
        <v>0</v>
      </c>
      <c r="W107" s="57">
        <f t="shared" si="116"/>
        <v>0</v>
      </c>
      <c r="X107" s="57">
        <f t="shared" si="116"/>
        <v>0</v>
      </c>
      <c r="Y107" s="57">
        <f t="shared" si="116"/>
        <v>0</v>
      </c>
      <c r="Z107" s="57">
        <f t="shared" si="116"/>
        <v>0</v>
      </c>
      <c r="AA107" s="57">
        <f t="shared" si="116"/>
        <v>0</v>
      </c>
      <c r="AB107" s="57">
        <f t="shared" si="116"/>
        <v>0</v>
      </c>
      <c r="AC107" s="57">
        <f t="shared" si="116"/>
        <v>0</v>
      </c>
    </row>
    <row r="108" spans="2:29" x14ac:dyDescent="0.35">
      <c r="G108" s="33" t="str">
        <f t="shared" si="115"/>
        <v>Public servant benefits (273)</v>
      </c>
      <c r="H108" s="57">
        <f t="shared" ref="H108:AC108" si="117">H$81/H$217</f>
        <v>0</v>
      </c>
      <c r="I108" s="57">
        <f t="shared" si="117"/>
        <v>0</v>
      </c>
      <c r="J108" s="57">
        <f t="shared" si="117"/>
        <v>0</v>
      </c>
      <c r="K108" s="57">
        <f t="shared" si="117"/>
        <v>0</v>
      </c>
      <c r="L108" s="57">
        <f t="shared" si="117"/>
        <v>0</v>
      </c>
      <c r="M108" s="57">
        <f t="shared" si="117"/>
        <v>0</v>
      </c>
      <c r="N108" s="57">
        <f t="shared" si="117"/>
        <v>0</v>
      </c>
      <c r="O108" s="57">
        <f t="shared" si="117"/>
        <v>1.2156642857142858E-3</v>
      </c>
      <c r="P108" s="57">
        <f t="shared" si="117"/>
        <v>1.4333100175746923E-3</v>
      </c>
      <c r="Q108" s="57">
        <f t="shared" si="117"/>
        <v>1.571926499032882E-3</v>
      </c>
      <c r="R108" s="57">
        <f t="shared" si="117"/>
        <v>1.8950324357405143E-3</v>
      </c>
      <c r="S108" s="57">
        <f t="shared" si="117"/>
        <v>1.6977304985337244E-3</v>
      </c>
      <c r="T108" s="57">
        <f t="shared" si="117"/>
        <v>1.7483519633132703E-3</v>
      </c>
      <c r="U108" s="57">
        <f t="shared" si="117"/>
        <v>3.2291940141769494E-3</v>
      </c>
      <c r="V108" s="57">
        <f t="shared" si="117"/>
        <v>3.5801630153121317E-3</v>
      </c>
      <c r="W108" s="57">
        <f t="shared" si="117"/>
        <v>3.2173756638189796E-3</v>
      </c>
      <c r="X108" s="57">
        <f t="shared" si="117"/>
        <v>3.0948463193116635E-3</v>
      </c>
      <c r="Y108" s="57">
        <f t="shared" si="117"/>
        <v>3.5709932765575977E-3</v>
      </c>
      <c r="Z108" s="57">
        <f t="shared" si="117"/>
        <v>3.7873959222380275E-3</v>
      </c>
      <c r="AA108" s="57">
        <f t="shared" si="117"/>
        <v>4.0220909090909092E-3</v>
      </c>
      <c r="AB108" s="57">
        <f t="shared" si="117"/>
        <v>3.6783700480879319E-3</v>
      </c>
      <c r="AC108" s="57">
        <f t="shared" si="117"/>
        <v>3.4020153977758769E-3</v>
      </c>
    </row>
    <row r="109" spans="2:29" x14ac:dyDescent="0.35">
      <c r="G109" s="33" t="str">
        <f t="shared" si="115"/>
        <v>Social benefits (27)</v>
      </c>
      <c r="H109" s="57">
        <f t="shared" ref="H109:AC109" si="118">H$82/H$217</f>
        <v>0</v>
      </c>
      <c r="I109" s="57">
        <f t="shared" si="118"/>
        <v>0</v>
      </c>
      <c r="J109" s="57">
        <f t="shared" si="118"/>
        <v>0</v>
      </c>
      <c r="K109" s="57">
        <f t="shared" si="118"/>
        <v>0</v>
      </c>
      <c r="L109" s="57">
        <f t="shared" si="118"/>
        <v>0</v>
      </c>
      <c r="M109" s="57">
        <f t="shared" si="118"/>
        <v>0</v>
      </c>
      <c r="N109" s="57">
        <f t="shared" si="118"/>
        <v>0</v>
      </c>
      <c r="O109" s="57">
        <f t="shared" si="118"/>
        <v>1.2156642857142858E-3</v>
      </c>
      <c r="P109" s="57">
        <f t="shared" si="118"/>
        <v>1.4333100175746923E-3</v>
      </c>
      <c r="Q109" s="57">
        <f t="shared" si="118"/>
        <v>1.571926499032882E-3</v>
      </c>
      <c r="R109" s="57">
        <f t="shared" si="118"/>
        <v>1.8950324357405143E-3</v>
      </c>
      <c r="S109" s="57">
        <f t="shared" si="118"/>
        <v>1.6977304985337244E-3</v>
      </c>
      <c r="T109" s="57">
        <f t="shared" si="118"/>
        <v>1.7483519633132703E-3</v>
      </c>
      <c r="U109" s="57">
        <f t="shared" si="118"/>
        <v>3.2291940141769494E-3</v>
      </c>
      <c r="V109" s="57">
        <f t="shared" si="118"/>
        <v>3.5801630153121317E-3</v>
      </c>
      <c r="W109" s="57">
        <f t="shared" si="118"/>
        <v>3.2173756638189796E-3</v>
      </c>
      <c r="X109" s="57">
        <f t="shared" si="118"/>
        <v>3.0948463193116635E-3</v>
      </c>
      <c r="Y109" s="57">
        <f t="shared" si="118"/>
        <v>3.5709932765575977E-3</v>
      </c>
      <c r="Z109" s="57">
        <f t="shared" si="118"/>
        <v>3.7873959222380275E-3</v>
      </c>
      <c r="AA109" s="57">
        <f t="shared" si="118"/>
        <v>4.0220909090909092E-3</v>
      </c>
      <c r="AB109" s="57">
        <f t="shared" si="118"/>
        <v>3.6783700480879319E-3</v>
      </c>
      <c r="AC109" s="57">
        <f t="shared" si="118"/>
        <v>3.4020153977758769E-3</v>
      </c>
    </row>
    <row r="110" spans="2:29" x14ac:dyDescent="0.35">
      <c r="G110" s="33"/>
      <c r="H110" s="58"/>
      <c r="I110" s="58"/>
      <c r="J110" s="58"/>
      <c r="K110" s="58"/>
      <c r="L110" s="58"/>
      <c r="M110" s="58"/>
      <c r="N110" s="58"/>
      <c r="O110" s="58"/>
      <c r="P110" s="58"/>
      <c r="Q110" s="58"/>
      <c r="R110" s="58"/>
      <c r="S110" s="58"/>
      <c r="T110" s="58"/>
      <c r="U110" s="58"/>
      <c r="V110" s="58"/>
      <c r="W110" s="58"/>
      <c r="X110" s="58"/>
      <c r="Y110" s="58"/>
      <c r="Z110" s="58"/>
      <c r="AA110" s="58"/>
      <c r="AB110" s="58"/>
      <c r="AC110" s="58"/>
    </row>
    <row r="111" spans="2:29" x14ac:dyDescent="0.35">
      <c r="G111" s="38" t="str">
        <f t="shared" si="115"/>
        <v>Provident fund withdrawals</v>
      </c>
      <c r="H111" s="57">
        <f t="shared" ref="H111:AC111" si="119">H$84/H$217</f>
        <v>0</v>
      </c>
      <c r="I111" s="57">
        <f t="shared" si="119"/>
        <v>0</v>
      </c>
      <c r="J111" s="57">
        <f t="shared" si="119"/>
        <v>0</v>
      </c>
      <c r="K111" s="57">
        <f t="shared" si="119"/>
        <v>0</v>
      </c>
      <c r="L111" s="57">
        <f t="shared" si="119"/>
        <v>0</v>
      </c>
      <c r="M111" s="57">
        <f t="shared" si="119"/>
        <v>0</v>
      </c>
      <c r="N111" s="57">
        <f t="shared" si="119"/>
        <v>0</v>
      </c>
      <c r="O111" s="57">
        <f t="shared" si="119"/>
        <v>0</v>
      </c>
      <c r="P111" s="57">
        <f t="shared" si="119"/>
        <v>2.289982425307557E-2</v>
      </c>
      <c r="Q111" s="57">
        <f t="shared" si="119"/>
        <v>2.2952933591231465E-2</v>
      </c>
      <c r="R111" s="57">
        <f t="shared" si="119"/>
        <v>1.9943767135862912E-2</v>
      </c>
      <c r="S111" s="57">
        <f t="shared" si="119"/>
        <v>2.2580645161290321E-2</v>
      </c>
      <c r="T111" s="57">
        <f t="shared" si="119"/>
        <v>3.0240756663800515E-2</v>
      </c>
      <c r="U111" s="57">
        <f t="shared" si="119"/>
        <v>4.2160672092412706E-2</v>
      </c>
      <c r="V111" s="57">
        <f t="shared" si="119"/>
        <v>4.8241083627797415E-2</v>
      </c>
      <c r="W111" s="57">
        <f t="shared" si="119"/>
        <v>4.8098626876010159E-2</v>
      </c>
      <c r="X111" s="57">
        <f t="shared" si="119"/>
        <v>6.0374967734225619E-2</v>
      </c>
      <c r="Y111" s="57">
        <f t="shared" si="119"/>
        <v>6.15630470640968E-2</v>
      </c>
      <c r="Z111" s="57">
        <f t="shared" si="119"/>
        <v>0</v>
      </c>
      <c r="AA111" s="57">
        <f t="shared" si="119"/>
        <v>0</v>
      </c>
      <c r="AB111" s="57">
        <f t="shared" si="119"/>
        <v>0</v>
      </c>
      <c r="AC111" s="57">
        <f t="shared" si="119"/>
        <v>0</v>
      </c>
    </row>
    <row r="112" spans="2:29" x14ac:dyDescent="0.35">
      <c r="G112" s="62" t="str">
        <f t="shared" si="115"/>
        <v>Social benefits (27) + provident fund withdrawals</v>
      </c>
      <c r="H112" s="57">
        <f t="shared" ref="H112:AC112" si="120">H$85/H$217</f>
        <v>0</v>
      </c>
      <c r="I112" s="57">
        <f t="shared" si="120"/>
        <v>0</v>
      </c>
      <c r="J112" s="57">
        <f t="shared" si="120"/>
        <v>0</v>
      </c>
      <c r="K112" s="57">
        <f t="shared" si="120"/>
        <v>0</v>
      </c>
      <c r="L112" s="57">
        <f t="shared" si="120"/>
        <v>0</v>
      </c>
      <c r="M112" s="57">
        <f t="shared" si="120"/>
        <v>0</v>
      </c>
      <c r="N112" s="57">
        <f t="shared" si="120"/>
        <v>0</v>
      </c>
      <c r="O112" s="57">
        <f t="shared" si="120"/>
        <v>1.2156642857142858E-3</v>
      </c>
      <c r="P112" s="57">
        <f t="shared" si="120"/>
        <v>2.4333134270650262E-2</v>
      </c>
      <c r="Q112" s="57">
        <f t="shared" si="120"/>
        <v>2.4524860090264344E-2</v>
      </c>
      <c r="R112" s="57">
        <f t="shared" si="120"/>
        <v>2.1838799571603427E-2</v>
      </c>
      <c r="S112" s="57">
        <f t="shared" si="120"/>
        <v>2.4278375659824047E-2</v>
      </c>
      <c r="T112" s="57">
        <f t="shared" si="120"/>
        <v>3.1989108627113787E-2</v>
      </c>
      <c r="U112" s="57">
        <f t="shared" si="120"/>
        <v>4.5389866106589655E-2</v>
      </c>
      <c r="V112" s="57">
        <f t="shared" si="120"/>
        <v>5.1821246643109546E-2</v>
      </c>
      <c r="W112" s="57">
        <f t="shared" si="120"/>
        <v>5.1316002539829139E-2</v>
      </c>
      <c r="X112" s="57">
        <f t="shared" si="120"/>
        <v>6.3469814053537285E-2</v>
      </c>
      <c r="Y112" s="57">
        <f t="shared" si="120"/>
        <v>6.5134040340654398E-2</v>
      </c>
      <c r="Z112" s="57">
        <f t="shared" si="120"/>
        <v>3.7873959222380275E-3</v>
      </c>
      <c r="AA112" s="57">
        <f t="shared" si="120"/>
        <v>4.0220909090909092E-3</v>
      </c>
      <c r="AB112" s="57">
        <f t="shared" si="120"/>
        <v>3.6783700480879319E-3</v>
      </c>
      <c r="AC112" s="57">
        <f t="shared" si="120"/>
        <v>3.4020153977758769E-3</v>
      </c>
    </row>
    <row r="114" spans="7:29" x14ac:dyDescent="0.35">
      <c r="G114" s="107" t="str">
        <f>_xlfn.CONCAT("USD, ",$C$6)</f>
        <v>USD, thousands</v>
      </c>
      <c r="H114" s="107"/>
      <c r="I114" s="107"/>
      <c r="J114" s="107"/>
      <c r="K114" s="107"/>
      <c r="L114" s="107"/>
      <c r="M114" s="107"/>
      <c r="N114" s="107"/>
      <c r="O114" s="107"/>
      <c r="P114" s="107"/>
      <c r="Q114" s="107"/>
      <c r="R114" s="107"/>
      <c r="S114" s="107"/>
      <c r="T114" s="107"/>
      <c r="U114" s="107"/>
      <c r="V114" s="107"/>
      <c r="W114" s="107"/>
      <c r="X114" s="107"/>
      <c r="Y114" s="107"/>
      <c r="Z114" s="107"/>
      <c r="AA114" s="107"/>
      <c r="AB114" s="107"/>
      <c r="AC114" s="107"/>
    </row>
    <row r="115" spans="7:29" x14ac:dyDescent="0.35">
      <c r="G115" s="33" t="str">
        <f>G106</f>
        <v>Social insurance benefits (271)</v>
      </c>
      <c r="H115" s="5">
        <f t="shared" ref="H115:AC115" si="121">H$79/H$209</f>
        <v>0</v>
      </c>
      <c r="I115" s="5">
        <f t="shared" si="121"/>
        <v>0</v>
      </c>
      <c r="J115" s="5">
        <f t="shared" si="121"/>
        <v>0</v>
      </c>
      <c r="K115" s="5">
        <f t="shared" si="121"/>
        <v>0</v>
      </c>
      <c r="L115" s="5">
        <f t="shared" si="121"/>
        <v>0</v>
      </c>
      <c r="M115" s="5">
        <f t="shared" si="121"/>
        <v>0</v>
      </c>
      <c r="N115" s="5">
        <f t="shared" si="121"/>
        <v>0</v>
      </c>
      <c r="O115" s="5">
        <f t="shared" si="121"/>
        <v>0</v>
      </c>
      <c r="P115" s="5">
        <f t="shared" si="121"/>
        <v>0</v>
      </c>
      <c r="Q115" s="5">
        <f t="shared" si="121"/>
        <v>0</v>
      </c>
      <c r="R115" s="5">
        <f t="shared" si="121"/>
        <v>0</v>
      </c>
      <c r="S115" s="5">
        <f t="shared" si="121"/>
        <v>0</v>
      </c>
      <c r="T115" s="5">
        <f t="shared" si="121"/>
        <v>0</v>
      </c>
      <c r="U115" s="5">
        <f t="shared" si="121"/>
        <v>0</v>
      </c>
      <c r="V115" s="5">
        <f t="shared" si="121"/>
        <v>0</v>
      </c>
      <c r="W115" s="5">
        <f t="shared" si="121"/>
        <v>0</v>
      </c>
      <c r="X115" s="5">
        <f t="shared" si="121"/>
        <v>0</v>
      </c>
      <c r="Y115" s="5">
        <f t="shared" si="121"/>
        <v>0</v>
      </c>
      <c r="Z115" s="5">
        <f t="shared" si="121"/>
        <v>0</v>
      </c>
      <c r="AA115" s="5">
        <f t="shared" si="121"/>
        <v>0</v>
      </c>
      <c r="AB115" s="5">
        <f t="shared" si="121"/>
        <v>0</v>
      </c>
      <c r="AC115" s="5">
        <f t="shared" si="121"/>
        <v>0</v>
      </c>
    </row>
    <row r="116" spans="7:29" x14ac:dyDescent="0.35">
      <c r="G116" s="33" t="str">
        <f t="shared" ref="G116:G121" si="122">G107</f>
        <v>Social assistance benefits (272)</v>
      </c>
      <c r="H116" s="5">
        <f t="shared" ref="H116:AC116" si="123">H$80/H$209</f>
        <v>0</v>
      </c>
      <c r="I116" s="5">
        <f t="shared" si="123"/>
        <v>0</v>
      </c>
      <c r="J116" s="5">
        <f t="shared" si="123"/>
        <v>0</v>
      </c>
      <c r="K116" s="5">
        <f t="shared" si="123"/>
        <v>0</v>
      </c>
      <c r="L116" s="5">
        <f t="shared" si="123"/>
        <v>0</v>
      </c>
      <c r="M116" s="5">
        <f t="shared" si="123"/>
        <v>0</v>
      </c>
      <c r="N116" s="5">
        <f t="shared" si="123"/>
        <v>0</v>
      </c>
      <c r="O116" s="5">
        <f t="shared" si="123"/>
        <v>0</v>
      </c>
      <c r="P116" s="5">
        <f t="shared" si="123"/>
        <v>0</v>
      </c>
      <c r="Q116" s="5">
        <f t="shared" si="123"/>
        <v>0</v>
      </c>
      <c r="R116" s="5">
        <f t="shared" si="123"/>
        <v>0</v>
      </c>
      <c r="S116" s="5">
        <f t="shared" si="123"/>
        <v>0</v>
      </c>
      <c r="T116" s="5">
        <f t="shared" si="123"/>
        <v>0</v>
      </c>
      <c r="U116" s="5">
        <f t="shared" si="123"/>
        <v>0</v>
      </c>
      <c r="V116" s="5">
        <f t="shared" si="123"/>
        <v>0</v>
      </c>
      <c r="W116" s="5">
        <f t="shared" si="123"/>
        <v>0</v>
      </c>
      <c r="X116" s="5">
        <f t="shared" si="123"/>
        <v>0</v>
      </c>
      <c r="Y116" s="5">
        <f t="shared" si="123"/>
        <v>0</v>
      </c>
      <c r="Z116" s="5">
        <f t="shared" si="123"/>
        <v>0</v>
      </c>
      <c r="AA116" s="5">
        <f t="shared" si="123"/>
        <v>0</v>
      </c>
      <c r="AB116" s="5">
        <f t="shared" si="123"/>
        <v>0</v>
      </c>
      <c r="AC116" s="5">
        <f t="shared" si="123"/>
        <v>0</v>
      </c>
    </row>
    <row r="117" spans="7:29" x14ac:dyDescent="0.35">
      <c r="G117" s="33" t="str">
        <f t="shared" si="122"/>
        <v>Public servant benefits (273)</v>
      </c>
      <c r="H117" s="5">
        <f t="shared" ref="H117:AC117" si="124">H$81/H$209</f>
        <v>0</v>
      </c>
      <c r="I117" s="5">
        <f t="shared" si="124"/>
        <v>0</v>
      </c>
      <c r="J117" s="5">
        <f t="shared" si="124"/>
        <v>0</v>
      </c>
      <c r="K117" s="5">
        <f t="shared" si="124"/>
        <v>0</v>
      </c>
      <c r="L117" s="5">
        <f t="shared" si="124"/>
        <v>0</v>
      </c>
      <c r="M117" s="5">
        <f t="shared" si="124"/>
        <v>0</v>
      </c>
      <c r="N117" s="5">
        <f t="shared" si="124"/>
        <v>0</v>
      </c>
      <c r="O117" s="5">
        <f t="shared" si="124"/>
        <v>359.21977327935218</v>
      </c>
      <c r="P117" s="5">
        <f t="shared" si="124"/>
        <v>505.7649215112022</v>
      </c>
      <c r="Q117" s="5">
        <f t="shared" si="124"/>
        <v>638.15552785740999</v>
      </c>
      <c r="R117" s="5">
        <f t="shared" si="124"/>
        <v>841.78305918788726</v>
      </c>
      <c r="S117" s="5">
        <f t="shared" si="124"/>
        <v>792.86364707135249</v>
      </c>
      <c r="T117" s="5">
        <f t="shared" si="124"/>
        <v>827.37055837563457</v>
      </c>
      <c r="U117" s="5">
        <f t="shared" si="124"/>
        <v>1554.1344667697063</v>
      </c>
      <c r="V117" s="5">
        <f t="shared" si="124"/>
        <v>1911.5063086464793</v>
      </c>
      <c r="W117" s="5">
        <f t="shared" si="124"/>
        <v>1766.8979021823513</v>
      </c>
      <c r="X117" s="5">
        <f t="shared" si="124"/>
        <v>1627.8019580446796</v>
      </c>
      <c r="Y117" s="5">
        <f t="shared" si="124"/>
        <v>1949.2804041106242</v>
      </c>
      <c r="Z117" s="5">
        <f t="shared" si="124"/>
        <v>1944.833359435682</v>
      </c>
      <c r="AA117" s="5">
        <f t="shared" si="124"/>
        <v>1960.7075130023638</v>
      </c>
      <c r="AB117" s="5">
        <f t="shared" si="124"/>
        <v>1961.9941825579608</v>
      </c>
      <c r="AC117" s="5">
        <f t="shared" si="124"/>
        <v>1921.5368851404473</v>
      </c>
    </row>
    <row r="118" spans="7:29" x14ac:dyDescent="0.35">
      <c r="G118" s="33" t="str">
        <f t="shared" si="122"/>
        <v>Social benefits (27)</v>
      </c>
      <c r="H118" s="5">
        <f t="shared" ref="H118:AC118" si="125">H$82/H$209</f>
        <v>0</v>
      </c>
      <c r="I118" s="5">
        <f t="shared" si="125"/>
        <v>0</v>
      </c>
      <c r="J118" s="5">
        <f t="shared" si="125"/>
        <v>0</v>
      </c>
      <c r="K118" s="5">
        <f t="shared" si="125"/>
        <v>0</v>
      </c>
      <c r="L118" s="5">
        <f t="shared" si="125"/>
        <v>0</v>
      </c>
      <c r="M118" s="5">
        <f t="shared" si="125"/>
        <v>0</v>
      </c>
      <c r="N118" s="5">
        <f t="shared" si="125"/>
        <v>0</v>
      </c>
      <c r="O118" s="5">
        <f t="shared" si="125"/>
        <v>359.21977327935218</v>
      </c>
      <c r="P118" s="5">
        <f t="shared" si="125"/>
        <v>505.7649215112022</v>
      </c>
      <c r="Q118" s="5">
        <f t="shared" si="125"/>
        <v>638.15552785740999</v>
      </c>
      <c r="R118" s="5">
        <f t="shared" si="125"/>
        <v>841.78305918788726</v>
      </c>
      <c r="S118" s="5">
        <f t="shared" si="125"/>
        <v>792.86364707135249</v>
      </c>
      <c r="T118" s="5">
        <f t="shared" si="125"/>
        <v>827.37055837563457</v>
      </c>
      <c r="U118" s="5">
        <f t="shared" si="125"/>
        <v>1554.1344667697063</v>
      </c>
      <c r="V118" s="5">
        <f t="shared" si="125"/>
        <v>1911.5063086464793</v>
      </c>
      <c r="W118" s="5">
        <f t="shared" si="125"/>
        <v>1766.8979021823513</v>
      </c>
      <c r="X118" s="5">
        <f t="shared" si="125"/>
        <v>1627.8019580446796</v>
      </c>
      <c r="Y118" s="5">
        <f t="shared" si="125"/>
        <v>1949.2804041106242</v>
      </c>
      <c r="Z118" s="5">
        <f t="shared" si="125"/>
        <v>1944.833359435682</v>
      </c>
      <c r="AA118" s="5">
        <f t="shared" si="125"/>
        <v>1960.7075130023638</v>
      </c>
      <c r="AB118" s="5">
        <f t="shared" si="125"/>
        <v>1961.9941825579608</v>
      </c>
      <c r="AC118" s="5">
        <f t="shared" si="125"/>
        <v>1921.5368851404473</v>
      </c>
    </row>
    <row r="119" spans="7:29" x14ac:dyDescent="0.35">
      <c r="G119" s="33"/>
      <c r="H119" s="19"/>
      <c r="I119" s="19"/>
      <c r="J119" s="19"/>
      <c r="K119" s="19"/>
      <c r="L119" s="19"/>
      <c r="M119" s="19"/>
      <c r="N119" s="19"/>
      <c r="O119" s="19"/>
      <c r="P119" s="19"/>
      <c r="Q119" s="19"/>
      <c r="R119" s="19"/>
      <c r="S119" s="19"/>
      <c r="T119" s="19"/>
      <c r="U119" s="19"/>
      <c r="V119" s="19"/>
      <c r="W119" s="19"/>
      <c r="X119" s="19"/>
      <c r="Y119" s="19"/>
      <c r="Z119" s="19"/>
      <c r="AA119" s="19"/>
      <c r="AB119" s="19"/>
      <c r="AC119" s="19"/>
    </row>
    <row r="120" spans="7:29" x14ac:dyDescent="0.35">
      <c r="G120" s="38" t="str">
        <f t="shared" si="122"/>
        <v>Provident fund withdrawals</v>
      </c>
      <c r="H120" s="5">
        <f t="shared" ref="H120:AC120" si="126">H$84/H$209</f>
        <v>0</v>
      </c>
      <c r="I120" s="5">
        <f t="shared" si="126"/>
        <v>0</v>
      </c>
      <c r="J120" s="5">
        <f t="shared" si="126"/>
        <v>0</v>
      </c>
      <c r="K120" s="5">
        <f t="shared" si="126"/>
        <v>0</v>
      </c>
      <c r="L120" s="5">
        <f t="shared" si="126"/>
        <v>0</v>
      </c>
      <c r="M120" s="5">
        <f t="shared" si="126"/>
        <v>0</v>
      </c>
      <c r="N120" s="5">
        <f t="shared" si="126"/>
        <v>0</v>
      </c>
      <c r="O120" s="5">
        <f t="shared" si="126"/>
        <v>0</v>
      </c>
      <c r="P120" s="5">
        <f t="shared" si="126"/>
        <v>8080.5462000292864</v>
      </c>
      <c r="Q120" s="5">
        <f t="shared" si="126"/>
        <v>9318.210145830737</v>
      </c>
      <c r="R120" s="5">
        <f t="shared" si="126"/>
        <v>8859.122933585686</v>
      </c>
      <c r="S120" s="5">
        <f t="shared" si="126"/>
        <v>10545.473908413205</v>
      </c>
      <c r="T120" s="5">
        <f t="shared" si="126"/>
        <v>14310.797969543148</v>
      </c>
      <c r="U120" s="5">
        <f t="shared" si="126"/>
        <v>20290.931221020091</v>
      </c>
      <c r="V120" s="5">
        <f t="shared" si="126"/>
        <v>25756.686300620215</v>
      </c>
      <c r="W120" s="5">
        <f t="shared" si="126"/>
        <v>26414.497965151382</v>
      </c>
      <c r="X120" s="5">
        <f t="shared" si="126"/>
        <v>31755.531795360785</v>
      </c>
      <c r="Y120" s="5">
        <f t="shared" si="126"/>
        <v>33605.115430255391</v>
      </c>
      <c r="Z120" s="5">
        <f t="shared" si="126"/>
        <v>0</v>
      </c>
      <c r="AA120" s="5">
        <f t="shared" si="126"/>
        <v>0</v>
      </c>
      <c r="AB120" s="5">
        <f t="shared" si="126"/>
        <v>0</v>
      </c>
      <c r="AC120" s="5">
        <f t="shared" si="126"/>
        <v>0</v>
      </c>
    </row>
    <row r="121" spans="7:29" x14ac:dyDescent="0.35">
      <c r="G121" s="62" t="str">
        <f t="shared" si="122"/>
        <v>Social benefits (27) + provident fund withdrawals</v>
      </c>
      <c r="H121" s="5">
        <f t="shared" ref="H121:AC121" si="127">H$85/H$209</f>
        <v>0</v>
      </c>
      <c r="I121" s="5">
        <f t="shared" si="127"/>
        <v>0</v>
      </c>
      <c r="J121" s="5">
        <f t="shared" si="127"/>
        <v>0</v>
      </c>
      <c r="K121" s="5">
        <f t="shared" si="127"/>
        <v>0</v>
      </c>
      <c r="L121" s="5">
        <f t="shared" si="127"/>
        <v>0</v>
      </c>
      <c r="M121" s="5">
        <f t="shared" si="127"/>
        <v>0</v>
      </c>
      <c r="N121" s="5">
        <f t="shared" si="127"/>
        <v>0</v>
      </c>
      <c r="O121" s="5">
        <f t="shared" si="127"/>
        <v>359.21977327935218</v>
      </c>
      <c r="P121" s="5">
        <f t="shared" si="127"/>
        <v>8586.3111215404879</v>
      </c>
      <c r="Q121" s="5">
        <f t="shared" si="127"/>
        <v>9956.3656736881476</v>
      </c>
      <c r="R121" s="5">
        <f t="shared" si="127"/>
        <v>9700.9059927735725</v>
      </c>
      <c r="S121" s="5">
        <f t="shared" si="127"/>
        <v>11338.337555484557</v>
      </c>
      <c r="T121" s="5">
        <f t="shared" si="127"/>
        <v>15138.168527918782</v>
      </c>
      <c r="U121" s="5">
        <f t="shared" si="127"/>
        <v>21845.0656877898</v>
      </c>
      <c r="V121" s="5">
        <f t="shared" si="127"/>
        <v>27668.192609266691</v>
      </c>
      <c r="W121" s="5">
        <f t="shared" si="127"/>
        <v>28181.395867333737</v>
      </c>
      <c r="X121" s="5">
        <f t="shared" si="127"/>
        <v>33383.333753405466</v>
      </c>
      <c r="Y121" s="5">
        <f t="shared" si="127"/>
        <v>35554.395834366012</v>
      </c>
      <c r="Z121" s="5">
        <f t="shared" si="127"/>
        <v>1944.833359435682</v>
      </c>
      <c r="AA121" s="5">
        <f t="shared" si="127"/>
        <v>1960.7075130023638</v>
      </c>
      <c r="AB121" s="5">
        <f t="shared" si="127"/>
        <v>1961.9941825579608</v>
      </c>
      <c r="AC121" s="5">
        <f t="shared" si="127"/>
        <v>1921.5368851404473</v>
      </c>
    </row>
    <row r="123" spans="7:29" x14ac:dyDescent="0.35">
      <c r="G123" s="107" t="str">
        <f>_xlfn.CONCAT($C$4,", ",$C$6," (constant ",$G$224," prices)")</f>
        <v>SBD, thousands (constant 2019 prices)</v>
      </c>
      <c r="H123" s="107"/>
      <c r="I123" s="107"/>
      <c r="J123" s="107"/>
      <c r="K123" s="107"/>
      <c r="L123" s="107"/>
      <c r="M123" s="107"/>
      <c r="N123" s="107"/>
      <c r="O123" s="107"/>
      <c r="P123" s="107"/>
      <c r="Q123" s="107"/>
      <c r="R123" s="107"/>
      <c r="S123" s="107"/>
      <c r="T123" s="107"/>
      <c r="U123" s="107"/>
      <c r="V123" s="107"/>
      <c r="W123" s="107"/>
      <c r="X123" s="107"/>
      <c r="Y123" s="107"/>
      <c r="Z123" s="107"/>
      <c r="AA123" s="107"/>
      <c r="AB123" s="107"/>
      <c r="AC123" s="107"/>
    </row>
    <row r="124" spans="7:29" x14ac:dyDescent="0.35">
      <c r="G124" s="33" t="str">
        <f>G115</f>
        <v>Social insurance benefits (271)</v>
      </c>
      <c r="H124" s="5">
        <f t="shared" ref="H124:AC124" si="128">H$79/H$220</f>
        <v>0</v>
      </c>
      <c r="I124" s="5">
        <f t="shared" si="128"/>
        <v>0</v>
      </c>
      <c r="J124" s="5">
        <f t="shared" si="128"/>
        <v>0</v>
      </c>
      <c r="K124" s="5">
        <f t="shared" si="128"/>
        <v>0</v>
      </c>
      <c r="L124" s="5">
        <f t="shared" si="128"/>
        <v>0</v>
      </c>
      <c r="M124" s="5">
        <f t="shared" si="128"/>
        <v>0</v>
      </c>
      <c r="N124" s="5">
        <f t="shared" si="128"/>
        <v>0</v>
      </c>
      <c r="O124" s="5">
        <f t="shared" si="128"/>
        <v>0</v>
      </c>
      <c r="P124" s="5">
        <f t="shared" si="128"/>
        <v>0</v>
      </c>
      <c r="Q124" s="5">
        <f t="shared" si="128"/>
        <v>0</v>
      </c>
      <c r="R124" s="5">
        <f t="shared" si="128"/>
        <v>0</v>
      </c>
      <c r="S124" s="5">
        <f t="shared" si="128"/>
        <v>0</v>
      </c>
      <c r="T124" s="5">
        <f t="shared" si="128"/>
        <v>0</v>
      </c>
      <c r="U124" s="5">
        <f t="shared" si="128"/>
        <v>0</v>
      </c>
      <c r="V124" s="5">
        <f t="shared" si="128"/>
        <v>0</v>
      </c>
      <c r="W124" s="5">
        <f t="shared" si="128"/>
        <v>0</v>
      </c>
      <c r="X124" s="5">
        <f t="shared" si="128"/>
        <v>0</v>
      </c>
      <c r="Y124" s="5">
        <f t="shared" si="128"/>
        <v>0</v>
      </c>
      <c r="Z124" s="5">
        <f t="shared" si="128"/>
        <v>0</v>
      </c>
      <c r="AA124" s="5">
        <f t="shared" si="128"/>
        <v>0</v>
      </c>
      <c r="AB124" s="5">
        <f t="shared" si="128"/>
        <v>0</v>
      </c>
      <c r="AC124" s="5">
        <f t="shared" si="128"/>
        <v>0</v>
      </c>
    </row>
    <row r="125" spans="7:29" x14ac:dyDescent="0.35">
      <c r="G125" s="33" t="str">
        <f t="shared" ref="G125:G130" si="129">G116</f>
        <v>Social assistance benefits (272)</v>
      </c>
      <c r="H125" s="5">
        <f t="shared" ref="H125:AC125" si="130">H$80/H$209</f>
        <v>0</v>
      </c>
      <c r="I125" s="5">
        <f t="shared" si="130"/>
        <v>0</v>
      </c>
      <c r="J125" s="5">
        <f t="shared" si="130"/>
        <v>0</v>
      </c>
      <c r="K125" s="5">
        <f t="shared" si="130"/>
        <v>0</v>
      </c>
      <c r="L125" s="5">
        <f t="shared" si="130"/>
        <v>0</v>
      </c>
      <c r="M125" s="5">
        <f t="shared" si="130"/>
        <v>0</v>
      </c>
      <c r="N125" s="5">
        <f t="shared" si="130"/>
        <v>0</v>
      </c>
      <c r="O125" s="5">
        <f t="shared" si="130"/>
        <v>0</v>
      </c>
      <c r="P125" s="5">
        <f t="shared" si="130"/>
        <v>0</v>
      </c>
      <c r="Q125" s="5">
        <f t="shared" si="130"/>
        <v>0</v>
      </c>
      <c r="R125" s="5">
        <f t="shared" si="130"/>
        <v>0</v>
      </c>
      <c r="S125" s="5">
        <f t="shared" si="130"/>
        <v>0</v>
      </c>
      <c r="T125" s="5">
        <f t="shared" si="130"/>
        <v>0</v>
      </c>
      <c r="U125" s="5">
        <f t="shared" si="130"/>
        <v>0</v>
      </c>
      <c r="V125" s="5">
        <f t="shared" si="130"/>
        <v>0</v>
      </c>
      <c r="W125" s="5">
        <f t="shared" si="130"/>
        <v>0</v>
      </c>
      <c r="X125" s="5">
        <f t="shared" si="130"/>
        <v>0</v>
      </c>
      <c r="Y125" s="5">
        <f t="shared" si="130"/>
        <v>0</v>
      </c>
      <c r="Z125" s="5">
        <f t="shared" si="130"/>
        <v>0</v>
      </c>
      <c r="AA125" s="5">
        <f t="shared" si="130"/>
        <v>0</v>
      </c>
      <c r="AB125" s="5">
        <f t="shared" si="130"/>
        <v>0</v>
      </c>
      <c r="AC125" s="5">
        <f t="shared" si="130"/>
        <v>0</v>
      </c>
    </row>
    <row r="126" spans="7:29" x14ac:dyDescent="0.35">
      <c r="G126" s="33" t="str">
        <f t="shared" si="129"/>
        <v>Public servant benefits (273)</v>
      </c>
      <c r="H126" s="5">
        <f t="shared" ref="H126:AC126" si="131">H$81/H$209</f>
        <v>0</v>
      </c>
      <c r="I126" s="5">
        <f t="shared" si="131"/>
        <v>0</v>
      </c>
      <c r="J126" s="5">
        <f t="shared" si="131"/>
        <v>0</v>
      </c>
      <c r="K126" s="5">
        <f t="shared" si="131"/>
        <v>0</v>
      </c>
      <c r="L126" s="5">
        <f t="shared" si="131"/>
        <v>0</v>
      </c>
      <c r="M126" s="5">
        <f t="shared" si="131"/>
        <v>0</v>
      </c>
      <c r="N126" s="5">
        <f t="shared" si="131"/>
        <v>0</v>
      </c>
      <c r="O126" s="5">
        <f t="shared" si="131"/>
        <v>359.21977327935218</v>
      </c>
      <c r="P126" s="5">
        <f t="shared" si="131"/>
        <v>505.7649215112022</v>
      </c>
      <c r="Q126" s="5">
        <f t="shared" si="131"/>
        <v>638.15552785740999</v>
      </c>
      <c r="R126" s="5">
        <f t="shared" si="131"/>
        <v>841.78305918788726</v>
      </c>
      <c r="S126" s="5">
        <f t="shared" si="131"/>
        <v>792.86364707135249</v>
      </c>
      <c r="T126" s="5">
        <f t="shared" si="131"/>
        <v>827.37055837563457</v>
      </c>
      <c r="U126" s="5">
        <f t="shared" si="131"/>
        <v>1554.1344667697063</v>
      </c>
      <c r="V126" s="5">
        <f t="shared" si="131"/>
        <v>1911.5063086464793</v>
      </c>
      <c r="W126" s="5">
        <f t="shared" si="131"/>
        <v>1766.8979021823513</v>
      </c>
      <c r="X126" s="5">
        <f t="shared" si="131"/>
        <v>1627.8019580446796</v>
      </c>
      <c r="Y126" s="5">
        <f t="shared" si="131"/>
        <v>1949.2804041106242</v>
      </c>
      <c r="Z126" s="5">
        <f t="shared" si="131"/>
        <v>1944.833359435682</v>
      </c>
      <c r="AA126" s="5">
        <f t="shared" si="131"/>
        <v>1960.7075130023638</v>
      </c>
      <c r="AB126" s="5">
        <f t="shared" si="131"/>
        <v>1961.9941825579608</v>
      </c>
      <c r="AC126" s="5">
        <f t="shared" si="131"/>
        <v>1921.5368851404473</v>
      </c>
    </row>
    <row r="127" spans="7:29" x14ac:dyDescent="0.35">
      <c r="G127" s="33" t="str">
        <f t="shared" si="129"/>
        <v>Social benefits (27)</v>
      </c>
      <c r="H127" s="5">
        <f t="shared" ref="H127:AC127" si="132">H$82/H$209</f>
        <v>0</v>
      </c>
      <c r="I127" s="5">
        <f t="shared" si="132"/>
        <v>0</v>
      </c>
      <c r="J127" s="5">
        <f t="shared" si="132"/>
        <v>0</v>
      </c>
      <c r="K127" s="5">
        <f t="shared" si="132"/>
        <v>0</v>
      </c>
      <c r="L127" s="5">
        <f t="shared" si="132"/>
        <v>0</v>
      </c>
      <c r="M127" s="5">
        <f t="shared" si="132"/>
        <v>0</v>
      </c>
      <c r="N127" s="5">
        <f t="shared" si="132"/>
        <v>0</v>
      </c>
      <c r="O127" s="5">
        <f t="shared" si="132"/>
        <v>359.21977327935218</v>
      </c>
      <c r="P127" s="5">
        <f t="shared" si="132"/>
        <v>505.7649215112022</v>
      </c>
      <c r="Q127" s="5">
        <f t="shared" si="132"/>
        <v>638.15552785740999</v>
      </c>
      <c r="R127" s="5">
        <f t="shared" si="132"/>
        <v>841.78305918788726</v>
      </c>
      <c r="S127" s="5">
        <f t="shared" si="132"/>
        <v>792.86364707135249</v>
      </c>
      <c r="T127" s="5">
        <f t="shared" si="132"/>
        <v>827.37055837563457</v>
      </c>
      <c r="U127" s="5">
        <f t="shared" si="132"/>
        <v>1554.1344667697063</v>
      </c>
      <c r="V127" s="5">
        <f t="shared" si="132"/>
        <v>1911.5063086464793</v>
      </c>
      <c r="W127" s="5">
        <f t="shared" si="132"/>
        <v>1766.8979021823513</v>
      </c>
      <c r="X127" s="5">
        <f t="shared" si="132"/>
        <v>1627.8019580446796</v>
      </c>
      <c r="Y127" s="5">
        <f t="shared" si="132"/>
        <v>1949.2804041106242</v>
      </c>
      <c r="Z127" s="5">
        <f t="shared" si="132"/>
        <v>1944.833359435682</v>
      </c>
      <c r="AA127" s="5">
        <f t="shared" si="132"/>
        <v>1960.7075130023638</v>
      </c>
      <c r="AB127" s="5">
        <f t="shared" si="132"/>
        <v>1961.9941825579608</v>
      </c>
      <c r="AC127" s="5">
        <f t="shared" si="132"/>
        <v>1921.5368851404473</v>
      </c>
    </row>
    <row r="128" spans="7:29" x14ac:dyDescent="0.35">
      <c r="G128" s="33"/>
      <c r="H128" s="19"/>
      <c r="I128" s="19"/>
      <c r="J128" s="19"/>
      <c r="K128" s="19"/>
      <c r="L128" s="19"/>
      <c r="M128" s="19"/>
      <c r="N128" s="19"/>
      <c r="O128" s="19"/>
      <c r="P128" s="19"/>
      <c r="Q128" s="19"/>
      <c r="R128" s="19"/>
      <c r="S128" s="19"/>
      <c r="T128" s="19"/>
      <c r="U128" s="19"/>
      <c r="V128" s="19"/>
      <c r="W128" s="19"/>
      <c r="X128" s="19"/>
      <c r="Y128" s="19"/>
      <c r="Z128" s="19"/>
      <c r="AA128" s="19"/>
      <c r="AB128" s="19"/>
      <c r="AC128" s="19"/>
    </row>
    <row r="129" spans="7:29" x14ac:dyDescent="0.35">
      <c r="G129" s="38" t="str">
        <f t="shared" si="129"/>
        <v>Provident fund withdrawals</v>
      </c>
      <c r="H129" s="5">
        <f t="shared" ref="H129:AC129" si="133">H$84/H$209</f>
        <v>0</v>
      </c>
      <c r="I129" s="5">
        <f t="shared" si="133"/>
        <v>0</v>
      </c>
      <c r="J129" s="5">
        <f t="shared" si="133"/>
        <v>0</v>
      </c>
      <c r="K129" s="5">
        <f t="shared" si="133"/>
        <v>0</v>
      </c>
      <c r="L129" s="5">
        <f t="shared" si="133"/>
        <v>0</v>
      </c>
      <c r="M129" s="5">
        <f t="shared" si="133"/>
        <v>0</v>
      </c>
      <c r="N129" s="5">
        <f t="shared" si="133"/>
        <v>0</v>
      </c>
      <c r="O129" s="5">
        <f t="shared" si="133"/>
        <v>0</v>
      </c>
      <c r="P129" s="5">
        <f t="shared" si="133"/>
        <v>8080.5462000292864</v>
      </c>
      <c r="Q129" s="5">
        <f t="shared" si="133"/>
        <v>9318.210145830737</v>
      </c>
      <c r="R129" s="5">
        <f t="shared" si="133"/>
        <v>8859.122933585686</v>
      </c>
      <c r="S129" s="5">
        <f t="shared" si="133"/>
        <v>10545.473908413205</v>
      </c>
      <c r="T129" s="5">
        <f t="shared" si="133"/>
        <v>14310.797969543148</v>
      </c>
      <c r="U129" s="5">
        <f t="shared" si="133"/>
        <v>20290.931221020091</v>
      </c>
      <c r="V129" s="5">
        <f t="shared" si="133"/>
        <v>25756.686300620215</v>
      </c>
      <c r="W129" s="5">
        <f t="shared" si="133"/>
        <v>26414.497965151382</v>
      </c>
      <c r="X129" s="5">
        <f t="shared" si="133"/>
        <v>31755.531795360785</v>
      </c>
      <c r="Y129" s="5">
        <f t="shared" si="133"/>
        <v>33605.115430255391</v>
      </c>
      <c r="Z129" s="5">
        <f t="shared" si="133"/>
        <v>0</v>
      </c>
      <c r="AA129" s="5">
        <f t="shared" si="133"/>
        <v>0</v>
      </c>
      <c r="AB129" s="5">
        <f t="shared" si="133"/>
        <v>0</v>
      </c>
      <c r="AC129" s="5">
        <f t="shared" si="133"/>
        <v>0</v>
      </c>
    </row>
    <row r="130" spans="7:29" x14ac:dyDescent="0.35">
      <c r="G130" s="62" t="str">
        <f t="shared" si="129"/>
        <v>Social benefits (27) + provident fund withdrawals</v>
      </c>
      <c r="H130" s="5">
        <f t="shared" ref="H130:AC130" si="134">H$85/H$209</f>
        <v>0</v>
      </c>
      <c r="I130" s="5">
        <f t="shared" si="134"/>
        <v>0</v>
      </c>
      <c r="J130" s="5">
        <f t="shared" si="134"/>
        <v>0</v>
      </c>
      <c r="K130" s="5">
        <f t="shared" si="134"/>
        <v>0</v>
      </c>
      <c r="L130" s="5">
        <f t="shared" si="134"/>
        <v>0</v>
      </c>
      <c r="M130" s="5">
        <f t="shared" si="134"/>
        <v>0</v>
      </c>
      <c r="N130" s="5">
        <f t="shared" si="134"/>
        <v>0</v>
      </c>
      <c r="O130" s="5">
        <f t="shared" si="134"/>
        <v>359.21977327935218</v>
      </c>
      <c r="P130" s="5">
        <f t="shared" si="134"/>
        <v>8586.3111215404879</v>
      </c>
      <c r="Q130" s="5">
        <f t="shared" si="134"/>
        <v>9956.3656736881476</v>
      </c>
      <c r="R130" s="5">
        <f t="shared" si="134"/>
        <v>9700.9059927735725</v>
      </c>
      <c r="S130" s="5">
        <f t="shared" si="134"/>
        <v>11338.337555484557</v>
      </c>
      <c r="T130" s="5">
        <f t="shared" si="134"/>
        <v>15138.168527918782</v>
      </c>
      <c r="U130" s="5">
        <f t="shared" si="134"/>
        <v>21845.0656877898</v>
      </c>
      <c r="V130" s="5">
        <f t="shared" si="134"/>
        <v>27668.192609266691</v>
      </c>
      <c r="W130" s="5">
        <f t="shared" si="134"/>
        <v>28181.395867333737</v>
      </c>
      <c r="X130" s="5">
        <f t="shared" si="134"/>
        <v>33383.333753405466</v>
      </c>
      <c r="Y130" s="5">
        <f t="shared" si="134"/>
        <v>35554.395834366012</v>
      </c>
      <c r="Z130" s="5">
        <f t="shared" si="134"/>
        <v>1944.833359435682</v>
      </c>
      <c r="AA130" s="5">
        <f t="shared" si="134"/>
        <v>1960.7075130023638</v>
      </c>
      <c r="AB130" s="5">
        <f t="shared" si="134"/>
        <v>1961.9941825579608</v>
      </c>
      <c r="AC130" s="5">
        <f t="shared" si="134"/>
        <v>1921.5368851404473</v>
      </c>
    </row>
    <row r="133" spans="7:29" x14ac:dyDescent="0.35">
      <c r="G133" s="109" t="s">
        <v>172</v>
      </c>
      <c r="H133" s="109"/>
      <c r="I133" s="109"/>
      <c r="J133" s="109"/>
      <c r="K133" s="109"/>
      <c r="L133" s="109"/>
      <c r="M133" s="109"/>
      <c r="N133" s="109"/>
      <c r="O133" s="109"/>
      <c r="P133" s="109"/>
      <c r="Q133" s="109"/>
      <c r="R133" s="109"/>
      <c r="S133" s="109"/>
      <c r="T133" s="109"/>
      <c r="U133" s="109"/>
      <c r="V133" s="109"/>
      <c r="W133" s="109"/>
      <c r="X133" s="109"/>
      <c r="Y133" s="109"/>
      <c r="Z133" s="109"/>
      <c r="AA133" s="109"/>
      <c r="AB133" s="109"/>
      <c r="AC133" s="109"/>
    </row>
    <row r="134" spans="7:29" x14ac:dyDescent="0.35">
      <c r="G134" s="4" t="s">
        <v>48</v>
      </c>
      <c r="H134" s="5">
        <f t="shared" ref="H134:W142" si="135">SUMIFS(H$10:H$53,$F$10:$F$53,$G$143,$G$10:$G$53,$G134)</f>
        <v>0</v>
      </c>
      <c r="I134" s="5">
        <f t="shared" si="135"/>
        <v>0</v>
      </c>
      <c r="J134" s="5">
        <f t="shared" si="135"/>
        <v>0</v>
      </c>
      <c r="K134" s="5">
        <f t="shared" si="135"/>
        <v>0</v>
      </c>
      <c r="L134" s="5">
        <f t="shared" si="135"/>
        <v>0</v>
      </c>
      <c r="M134" s="5">
        <f t="shared" si="135"/>
        <v>0</v>
      </c>
      <c r="N134" s="5">
        <f t="shared" si="135"/>
        <v>0</v>
      </c>
      <c r="O134" s="5">
        <f t="shared" si="135"/>
        <v>0</v>
      </c>
      <c r="P134" s="5">
        <f t="shared" si="135"/>
        <v>0</v>
      </c>
      <c r="Q134" s="5">
        <f t="shared" si="135"/>
        <v>0</v>
      </c>
      <c r="R134" s="5">
        <f t="shared" si="135"/>
        <v>0</v>
      </c>
      <c r="S134" s="5">
        <f t="shared" si="135"/>
        <v>0</v>
      </c>
      <c r="T134" s="5">
        <f t="shared" si="135"/>
        <v>0</v>
      </c>
      <c r="U134" s="5">
        <f t="shared" si="135"/>
        <v>0</v>
      </c>
      <c r="V134" s="5">
        <f t="shared" si="135"/>
        <v>0</v>
      </c>
      <c r="W134" s="5">
        <f t="shared" si="135"/>
        <v>0</v>
      </c>
      <c r="X134" s="5">
        <f t="shared" ref="X134:AC142" si="136">SUMIFS(X$10:X$53,$F$10:$F$53,$G$143,$G$10:$G$53,$G134)</f>
        <v>0</v>
      </c>
      <c r="Y134" s="5">
        <f t="shared" si="136"/>
        <v>0</v>
      </c>
      <c r="Z134" s="5">
        <f t="shared" si="136"/>
        <v>0</v>
      </c>
      <c r="AA134" s="5">
        <f t="shared" si="136"/>
        <v>0</v>
      </c>
      <c r="AB134" s="5">
        <f t="shared" si="136"/>
        <v>0</v>
      </c>
      <c r="AC134" s="5">
        <f t="shared" si="136"/>
        <v>0</v>
      </c>
    </row>
    <row r="135" spans="7:29" x14ac:dyDescent="0.35">
      <c r="G135" s="4" t="s">
        <v>29</v>
      </c>
      <c r="H135" s="5">
        <f t="shared" si="135"/>
        <v>0</v>
      </c>
      <c r="I135" s="5">
        <f t="shared" si="135"/>
        <v>0</v>
      </c>
      <c r="J135" s="5">
        <f t="shared" si="135"/>
        <v>0</v>
      </c>
      <c r="K135" s="5">
        <f t="shared" si="135"/>
        <v>0</v>
      </c>
      <c r="L135" s="5">
        <f t="shared" si="135"/>
        <v>0</v>
      </c>
      <c r="M135" s="5">
        <f t="shared" si="135"/>
        <v>0</v>
      </c>
      <c r="N135" s="5">
        <f t="shared" si="135"/>
        <v>0</v>
      </c>
      <c r="O135" s="5">
        <f t="shared" si="135"/>
        <v>0</v>
      </c>
      <c r="P135" s="5">
        <f t="shared" si="135"/>
        <v>0</v>
      </c>
      <c r="Q135" s="5">
        <f t="shared" si="135"/>
        <v>0</v>
      </c>
      <c r="R135" s="5">
        <f t="shared" si="135"/>
        <v>0</v>
      </c>
      <c r="S135" s="5">
        <f t="shared" si="135"/>
        <v>0</v>
      </c>
      <c r="T135" s="5">
        <f t="shared" si="135"/>
        <v>0</v>
      </c>
      <c r="U135" s="5">
        <f t="shared" si="135"/>
        <v>0</v>
      </c>
      <c r="V135" s="5">
        <f t="shared" si="135"/>
        <v>0</v>
      </c>
      <c r="W135" s="5">
        <f t="shared" si="135"/>
        <v>0</v>
      </c>
      <c r="X135" s="5">
        <f t="shared" si="136"/>
        <v>0</v>
      </c>
      <c r="Y135" s="5">
        <f t="shared" si="136"/>
        <v>0</v>
      </c>
      <c r="Z135" s="5">
        <f t="shared" si="136"/>
        <v>0</v>
      </c>
      <c r="AA135" s="5">
        <f t="shared" si="136"/>
        <v>0</v>
      </c>
      <c r="AB135" s="5">
        <f t="shared" si="136"/>
        <v>0</v>
      </c>
      <c r="AC135" s="5">
        <f t="shared" si="136"/>
        <v>0</v>
      </c>
    </row>
    <row r="136" spans="7:29" x14ac:dyDescent="0.35">
      <c r="G136" s="4" t="s">
        <v>118</v>
      </c>
      <c r="H136" s="5">
        <f t="shared" si="135"/>
        <v>0</v>
      </c>
      <c r="I136" s="5">
        <f t="shared" si="135"/>
        <v>0</v>
      </c>
      <c r="J136" s="5">
        <f t="shared" si="135"/>
        <v>0</v>
      </c>
      <c r="K136" s="5">
        <f t="shared" si="135"/>
        <v>0</v>
      </c>
      <c r="L136" s="5">
        <f t="shared" si="135"/>
        <v>0</v>
      </c>
      <c r="M136" s="5">
        <f t="shared" si="135"/>
        <v>0</v>
      </c>
      <c r="N136" s="5">
        <f t="shared" si="135"/>
        <v>0</v>
      </c>
      <c r="O136" s="5">
        <f t="shared" si="135"/>
        <v>0</v>
      </c>
      <c r="P136" s="5">
        <f t="shared" si="135"/>
        <v>0</v>
      </c>
      <c r="Q136" s="5">
        <f t="shared" si="135"/>
        <v>0</v>
      </c>
      <c r="R136" s="5">
        <f t="shared" si="135"/>
        <v>0</v>
      </c>
      <c r="S136" s="5">
        <f t="shared" si="135"/>
        <v>0</v>
      </c>
      <c r="T136" s="5">
        <f t="shared" si="135"/>
        <v>0</v>
      </c>
      <c r="U136" s="5">
        <f t="shared" si="135"/>
        <v>0</v>
      </c>
      <c r="V136" s="5">
        <f t="shared" si="135"/>
        <v>0</v>
      </c>
      <c r="W136" s="5">
        <f t="shared" si="135"/>
        <v>0</v>
      </c>
      <c r="X136" s="5">
        <f t="shared" si="136"/>
        <v>0</v>
      </c>
      <c r="Y136" s="5">
        <f t="shared" si="136"/>
        <v>0</v>
      </c>
      <c r="Z136" s="5">
        <f t="shared" si="136"/>
        <v>0</v>
      </c>
      <c r="AA136" s="5">
        <f t="shared" si="136"/>
        <v>0</v>
      </c>
      <c r="AB136" s="5">
        <f t="shared" si="136"/>
        <v>0</v>
      </c>
      <c r="AC136" s="5">
        <f t="shared" si="136"/>
        <v>0</v>
      </c>
    </row>
    <row r="137" spans="7:29" x14ac:dyDescent="0.35">
      <c r="G137" s="4" t="s">
        <v>46</v>
      </c>
      <c r="H137" s="5">
        <f t="shared" si="135"/>
        <v>0</v>
      </c>
      <c r="I137" s="5">
        <f t="shared" si="135"/>
        <v>0</v>
      </c>
      <c r="J137" s="5">
        <f t="shared" si="135"/>
        <v>0</v>
      </c>
      <c r="K137" s="5">
        <f t="shared" si="135"/>
        <v>0</v>
      </c>
      <c r="L137" s="5">
        <f t="shared" si="135"/>
        <v>0</v>
      </c>
      <c r="M137" s="5">
        <f t="shared" si="135"/>
        <v>0</v>
      </c>
      <c r="N137" s="5">
        <f t="shared" si="135"/>
        <v>0</v>
      </c>
      <c r="O137" s="5">
        <f t="shared" si="135"/>
        <v>0</v>
      </c>
      <c r="P137" s="5">
        <f t="shared" si="135"/>
        <v>0</v>
      </c>
      <c r="Q137" s="5">
        <f t="shared" si="135"/>
        <v>0</v>
      </c>
      <c r="R137" s="5">
        <f t="shared" si="135"/>
        <v>0</v>
      </c>
      <c r="S137" s="5">
        <f t="shared" si="135"/>
        <v>0</v>
      </c>
      <c r="T137" s="5">
        <f t="shared" si="135"/>
        <v>0</v>
      </c>
      <c r="U137" s="5">
        <f t="shared" si="135"/>
        <v>0</v>
      </c>
      <c r="V137" s="5">
        <f t="shared" si="135"/>
        <v>0</v>
      </c>
      <c r="W137" s="5">
        <f t="shared" si="135"/>
        <v>0</v>
      </c>
      <c r="X137" s="5">
        <f t="shared" si="136"/>
        <v>0</v>
      </c>
      <c r="Y137" s="5">
        <f t="shared" si="136"/>
        <v>0</v>
      </c>
      <c r="Z137" s="5">
        <f t="shared" si="136"/>
        <v>0</v>
      </c>
      <c r="AA137" s="5">
        <f t="shared" si="136"/>
        <v>0</v>
      </c>
      <c r="AB137" s="5">
        <f t="shared" si="136"/>
        <v>0</v>
      </c>
      <c r="AC137" s="5">
        <f t="shared" si="136"/>
        <v>0</v>
      </c>
    </row>
    <row r="138" spans="7:29" x14ac:dyDescent="0.35">
      <c r="G138" s="4" t="s">
        <v>125</v>
      </c>
      <c r="H138" s="5">
        <f t="shared" si="135"/>
        <v>0</v>
      </c>
      <c r="I138" s="5">
        <f t="shared" si="135"/>
        <v>0</v>
      </c>
      <c r="J138" s="5">
        <f t="shared" si="135"/>
        <v>0</v>
      </c>
      <c r="K138" s="5">
        <f t="shared" si="135"/>
        <v>0</v>
      </c>
      <c r="L138" s="5">
        <f t="shared" si="135"/>
        <v>0</v>
      </c>
      <c r="M138" s="5">
        <f t="shared" si="135"/>
        <v>0</v>
      </c>
      <c r="N138" s="5">
        <f t="shared" si="135"/>
        <v>0</v>
      </c>
      <c r="O138" s="5">
        <f t="shared" si="135"/>
        <v>0</v>
      </c>
      <c r="P138" s="5">
        <f t="shared" si="135"/>
        <v>0</v>
      </c>
      <c r="Q138" s="5">
        <f t="shared" si="135"/>
        <v>0</v>
      </c>
      <c r="R138" s="5">
        <f t="shared" si="135"/>
        <v>0</v>
      </c>
      <c r="S138" s="5">
        <f t="shared" si="135"/>
        <v>0</v>
      </c>
      <c r="T138" s="5">
        <f t="shared" si="135"/>
        <v>0</v>
      </c>
      <c r="U138" s="5">
        <f t="shared" si="135"/>
        <v>0</v>
      </c>
      <c r="V138" s="5">
        <f t="shared" si="135"/>
        <v>0</v>
      </c>
      <c r="W138" s="5">
        <f t="shared" si="135"/>
        <v>0</v>
      </c>
      <c r="X138" s="5">
        <f t="shared" si="136"/>
        <v>0</v>
      </c>
      <c r="Y138" s="5">
        <f t="shared" si="136"/>
        <v>0</v>
      </c>
      <c r="Z138" s="5">
        <f t="shared" si="136"/>
        <v>0</v>
      </c>
      <c r="AA138" s="5">
        <f t="shared" si="136"/>
        <v>0</v>
      </c>
      <c r="AB138" s="5">
        <f t="shared" si="136"/>
        <v>0</v>
      </c>
      <c r="AC138" s="5">
        <f t="shared" si="136"/>
        <v>0</v>
      </c>
    </row>
    <row r="139" spans="7:29" x14ac:dyDescent="0.35">
      <c r="G139" s="4" t="s">
        <v>53</v>
      </c>
      <c r="H139" s="5">
        <f t="shared" si="135"/>
        <v>0</v>
      </c>
      <c r="I139" s="5">
        <f t="shared" si="135"/>
        <v>0</v>
      </c>
      <c r="J139" s="5">
        <f t="shared" si="135"/>
        <v>0</v>
      </c>
      <c r="K139" s="5">
        <f t="shared" si="135"/>
        <v>0</v>
      </c>
      <c r="L139" s="5">
        <f t="shared" si="135"/>
        <v>0</v>
      </c>
      <c r="M139" s="5">
        <f t="shared" si="135"/>
        <v>0</v>
      </c>
      <c r="N139" s="5">
        <f t="shared" si="135"/>
        <v>0</v>
      </c>
      <c r="O139" s="5">
        <f t="shared" si="135"/>
        <v>0</v>
      </c>
      <c r="P139" s="5">
        <f t="shared" si="135"/>
        <v>0</v>
      </c>
      <c r="Q139" s="5">
        <f t="shared" si="135"/>
        <v>0</v>
      </c>
      <c r="R139" s="5">
        <f t="shared" si="135"/>
        <v>0</v>
      </c>
      <c r="S139" s="5">
        <f t="shared" si="135"/>
        <v>0</v>
      </c>
      <c r="T139" s="5">
        <f t="shared" si="135"/>
        <v>0</v>
      </c>
      <c r="U139" s="5">
        <f t="shared" si="135"/>
        <v>0</v>
      </c>
      <c r="V139" s="5">
        <f t="shared" si="135"/>
        <v>0</v>
      </c>
      <c r="W139" s="5">
        <f t="shared" si="135"/>
        <v>0</v>
      </c>
      <c r="X139" s="5">
        <f t="shared" si="136"/>
        <v>0</v>
      </c>
      <c r="Y139" s="5">
        <f t="shared" si="136"/>
        <v>0</v>
      </c>
      <c r="Z139" s="5">
        <f t="shared" si="136"/>
        <v>0</v>
      </c>
      <c r="AA139" s="5">
        <f t="shared" si="136"/>
        <v>0</v>
      </c>
      <c r="AB139" s="5">
        <f t="shared" si="136"/>
        <v>0</v>
      </c>
      <c r="AC139" s="5">
        <f t="shared" si="136"/>
        <v>0</v>
      </c>
    </row>
    <row r="140" spans="7:29" x14ac:dyDescent="0.35">
      <c r="G140" s="4" t="s">
        <v>43</v>
      </c>
      <c r="H140" s="5">
        <f t="shared" si="135"/>
        <v>0</v>
      </c>
      <c r="I140" s="5">
        <f t="shared" si="135"/>
        <v>0</v>
      </c>
      <c r="J140" s="5">
        <f t="shared" si="135"/>
        <v>0</v>
      </c>
      <c r="K140" s="5">
        <f t="shared" si="135"/>
        <v>0</v>
      </c>
      <c r="L140" s="5">
        <f t="shared" si="135"/>
        <v>0</v>
      </c>
      <c r="M140" s="5">
        <f t="shared" si="135"/>
        <v>0</v>
      </c>
      <c r="N140" s="5">
        <f t="shared" si="135"/>
        <v>0</v>
      </c>
      <c r="O140" s="5">
        <f t="shared" si="135"/>
        <v>0</v>
      </c>
      <c r="P140" s="5">
        <f t="shared" si="135"/>
        <v>0</v>
      </c>
      <c r="Q140" s="5">
        <f t="shared" si="135"/>
        <v>0</v>
      </c>
      <c r="R140" s="5">
        <f t="shared" si="135"/>
        <v>0</v>
      </c>
      <c r="S140" s="5">
        <f t="shared" si="135"/>
        <v>0</v>
      </c>
      <c r="T140" s="5">
        <f t="shared" si="135"/>
        <v>0</v>
      </c>
      <c r="U140" s="5">
        <f t="shared" si="135"/>
        <v>0</v>
      </c>
      <c r="V140" s="5">
        <f t="shared" si="135"/>
        <v>0</v>
      </c>
      <c r="W140" s="5">
        <f t="shared" si="135"/>
        <v>0</v>
      </c>
      <c r="X140" s="5">
        <f t="shared" si="136"/>
        <v>0</v>
      </c>
      <c r="Y140" s="5">
        <f t="shared" si="136"/>
        <v>0</v>
      </c>
      <c r="Z140" s="5">
        <f t="shared" si="136"/>
        <v>0</v>
      </c>
      <c r="AA140" s="5">
        <f t="shared" si="136"/>
        <v>0</v>
      </c>
      <c r="AB140" s="5">
        <f t="shared" si="136"/>
        <v>0</v>
      </c>
      <c r="AC140" s="5">
        <f t="shared" si="136"/>
        <v>0</v>
      </c>
    </row>
    <row r="141" spans="7:29" x14ac:dyDescent="0.35">
      <c r="G141" s="4" t="s">
        <v>173</v>
      </c>
      <c r="H141" s="5">
        <f t="shared" si="135"/>
        <v>0</v>
      </c>
      <c r="I141" s="5">
        <f t="shared" si="135"/>
        <v>0</v>
      </c>
      <c r="J141" s="5">
        <f t="shared" si="135"/>
        <v>0</v>
      </c>
      <c r="K141" s="5">
        <f t="shared" si="135"/>
        <v>0</v>
      </c>
      <c r="L141" s="5">
        <f t="shared" si="135"/>
        <v>0</v>
      </c>
      <c r="M141" s="5">
        <f t="shared" si="135"/>
        <v>0</v>
      </c>
      <c r="N141" s="5">
        <f t="shared" si="135"/>
        <v>0</v>
      </c>
      <c r="O141" s="5">
        <f t="shared" si="135"/>
        <v>0</v>
      </c>
      <c r="P141" s="5">
        <f t="shared" si="135"/>
        <v>0</v>
      </c>
      <c r="Q141" s="5">
        <f t="shared" si="135"/>
        <v>0</v>
      </c>
      <c r="R141" s="5">
        <f t="shared" si="135"/>
        <v>0</v>
      </c>
      <c r="S141" s="5">
        <f t="shared" si="135"/>
        <v>0</v>
      </c>
      <c r="T141" s="5">
        <f t="shared" si="135"/>
        <v>0</v>
      </c>
      <c r="U141" s="5">
        <f t="shared" si="135"/>
        <v>0</v>
      </c>
      <c r="V141" s="5">
        <f t="shared" si="135"/>
        <v>0</v>
      </c>
      <c r="W141" s="5">
        <f t="shared" si="135"/>
        <v>0</v>
      </c>
      <c r="X141" s="5">
        <f t="shared" si="136"/>
        <v>0</v>
      </c>
      <c r="Y141" s="5">
        <f t="shared" si="136"/>
        <v>0</v>
      </c>
      <c r="Z141" s="5">
        <f t="shared" si="136"/>
        <v>0</v>
      </c>
      <c r="AA141" s="5">
        <f t="shared" si="136"/>
        <v>0</v>
      </c>
      <c r="AB141" s="5">
        <f t="shared" si="136"/>
        <v>0</v>
      </c>
      <c r="AC141" s="5">
        <f t="shared" si="136"/>
        <v>0</v>
      </c>
    </row>
    <row r="142" spans="7:29" x14ac:dyDescent="0.35">
      <c r="G142" s="4" t="s">
        <v>101</v>
      </c>
      <c r="H142" s="5">
        <f t="shared" si="135"/>
        <v>0</v>
      </c>
      <c r="I142" s="5">
        <f t="shared" si="135"/>
        <v>0</v>
      </c>
      <c r="J142" s="5">
        <f t="shared" si="135"/>
        <v>0</v>
      </c>
      <c r="K142" s="5">
        <f t="shared" si="135"/>
        <v>0</v>
      </c>
      <c r="L142" s="5">
        <f t="shared" si="135"/>
        <v>0</v>
      </c>
      <c r="M142" s="5">
        <f t="shared" si="135"/>
        <v>0</v>
      </c>
      <c r="N142" s="5">
        <f t="shared" si="135"/>
        <v>0</v>
      </c>
      <c r="O142" s="5">
        <f t="shared" si="135"/>
        <v>0</v>
      </c>
      <c r="P142" s="5">
        <f t="shared" si="135"/>
        <v>0</v>
      </c>
      <c r="Q142" s="5">
        <f t="shared" si="135"/>
        <v>0</v>
      </c>
      <c r="R142" s="5">
        <f t="shared" si="135"/>
        <v>0</v>
      </c>
      <c r="S142" s="5">
        <f t="shared" si="135"/>
        <v>0</v>
      </c>
      <c r="T142" s="5">
        <f t="shared" si="135"/>
        <v>0</v>
      </c>
      <c r="U142" s="5">
        <f t="shared" si="135"/>
        <v>0</v>
      </c>
      <c r="V142" s="5">
        <f t="shared" si="135"/>
        <v>0</v>
      </c>
      <c r="W142" s="5">
        <f t="shared" si="135"/>
        <v>0</v>
      </c>
      <c r="X142" s="5">
        <f t="shared" si="136"/>
        <v>0</v>
      </c>
      <c r="Y142" s="5">
        <f t="shared" si="136"/>
        <v>0</v>
      </c>
      <c r="Z142" s="5">
        <f t="shared" si="136"/>
        <v>0</v>
      </c>
      <c r="AA142" s="5">
        <f t="shared" si="136"/>
        <v>0</v>
      </c>
      <c r="AB142" s="5">
        <f t="shared" si="136"/>
        <v>0</v>
      </c>
      <c r="AC142" s="5">
        <f t="shared" si="136"/>
        <v>0</v>
      </c>
    </row>
    <row r="143" spans="7:29" x14ac:dyDescent="0.35">
      <c r="G143" s="33" t="s">
        <v>28</v>
      </c>
      <c r="H143" s="23">
        <f t="shared" ref="H143:AC143" si="137">SUM(H134:H142)</f>
        <v>0</v>
      </c>
      <c r="I143" s="23">
        <f t="shared" si="137"/>
        <v>0</v>
      </c>
      <c r="J143" s="23">
        <f t="shared" si="137"/>
        <v>0</v>
      </c>
      <c r="K143" s="23">
        <f t="shared" si="137"/>
        <v>0</v>
      </c>
      <c r="L143" s="23">
        <f t="shared" si="137"/>
        <v>0</v>
      </c>
      <c r="M143" s="23">
        <f t="shared" si="137"/>
        <v>0</v>
      </c>
      <c r="N143" s="23">
        <f t="shared" si="137"/>
        <v>0</v>
      </c>
      <c r="O143" s="23">
        <f t="shared" si="137"/>
        <v>0</v>
      </c>
      <c r="P143" s="23">
        <f t="shared" si="137"/>
        <v>0</v>
      </c>
      <c r="Q143" s="23">
        <f t="shared" si="137"/>
        <v>0</v>
      </c>
      <c r="R143" s="23">
        <f t="shared" si="137"/>
        <v>0</v>
      </c>
      <c r="S143" s="23">
        <f t="shared" si="137"/>
        <v>0</v>
      </c>
      <c r="T143" s="23">
        <f t="shared" si="137"/>
        <v>0</v>
      </c>
      <c r="U143" s="23">
        <f t="shared" si="137"/>
        <v>0</v>
      </c>
      <c r="V143" s="23">
        <f t="shared" si="137"/>
        <v>0</v>
      </c>
      <c r="W143" s="23">
        <f t="shared" si="137"/>
        <v>0</v>
      </c>
      <c r="X143" s="23">
        <f t="shared" si="137"/>
        <v>0</v>
      </c>
      <c r="Y143" s="23">
        <f t="shared" si="137"/>
        <v>0</v>
      </c>
      <c r="Z143" s="23">
        <f t="shared" si="137"/>
        <v>0</v>
      </c>
      <c r="AA143" s="23">
        <f t="shared" si="137"/>
        <v>0</v>
      </c>
      <c r="AB143" s="23">
        <f t="shared" si="137"/>
        <v>0</v>
      </c>
      <c r="AC143" s="23">
        <f t="shared" si="137"/>
        <v>0</v>
      </c>
    </row>
    <row r="145" spans="7:29" x14ac:dyDescent="0.35">
      <c r="G145" s="110" t="s">
        <v>174</v>
      </c>
      <c r="H145" s="111"/>
      <c r="I145" s="111"/>
      <c r="J145" s="111"/>
      <c r="K145" s="111"/>
      <c r="L145" s="111"/>
      <c r="M145" s="111"/>
      <c r="N145" s="111"/>
      <c r="O145" s="111"/>
      <c r="P145" s="111"/>
      <c r="Q145" s="111"/>
      <c r="R145" s="111"/>
      <c r="S145" s="111"/>
      <c r="T145" s="111"/>
      <c r="U145" s="111"/>
      <c r="V145" s="111"/>
      <c r="W145" s="111"/>
      <c r="X145" s="111"/>
      <c r="Y145" s="111"/>
      <c r="Z145" s="111"/>
      <c r="AA145" s="111"/>
      <c r="AB145" s="111"/>
      <c r="AC145" s="111"/>
    </row>
    <row r="146" spans="7:29" x14ac:dyDescent="0.35">
      <c r="G146" s="4" t="s">
        <v>48</v>
      </c>
      <c r="H146" s="49">
        <f t="shared" ref="H146:Q146" si="138">H134</f>
        <v>0</v>
      </c>
      <c r="I146" s="49">
        <f t="shared" si="138"/>
        <v>0</v>
      </c>
      <c r="J146" s="49">
        <f t="shared" si="138"/>
        <v>0</v>
      </c>
      <c r="K146" s="49">
        <f t="shared" si="138"/>
        <v>0</v>
      </c>
      <c r="L146" s="49">
        <f t="shared" si="138"/>
        <v>0</v>
      </c>
      <c r="M146" s="49">
        <f t="shared" si="138"/>
        <v>0</v>
      </c>
      <c r="N146" s="49">
        <f t="shared" si="138"/>
        <v>0</v>
      </c>
      <c r="O146" s="49">
        <f t="shared" si="138"/>
        <v>0</v>
      </c>
      <c r="P146" s="49">
        <f t="shared" si="138"/>
        <v>0</v>
      </c>
      <c r="Q146" s="49">
        <f t="shared" si="138"/>
        <v>0</v>
      </c>
      <c r="R146" s="49">
        <f>R134</f>
        <v>0</v>
      </c>
      <c r="S146" s="49">
        <f t="shared" ref="S146:AB146" si="139">S134</f>
        <v>0</v>
      </c>
      <c r="T146" s="49">
        <f t="shared" si="139"/>
        <v>0</v>
      </c>
      <c r="U146" s="49">
        <f t="shared" si="139"/>
        <v>0</v>
      </c>
      <c r="V146" s="49">
        <f t="shared" si="139"/>
        <v>0</v>
      </c>
      <c r="W146" s="49">
        <f t="shared" si="139"/>
        <v>0</v>
      </c>
      <c r="X146" s="49">
        <f t="shared" si="139"/>
        <v>0</v>
      </c>
      <c r="Y146" s="49">
        <f t="shared" si="139"/>
        <v>0</v>
      </c>
      <c r="Z146" s="49">
        <f t="shared" si="139"/>
        <v>0</v>
      </c>
      <c r="AA146" s="49">
        <f t="shared" si="139"/>
        <v>0</v>
      </c>
      <c r="AB146" s="49">
        <f t="shared" si="139"/>
        <v>0</v>
      </c>
      <c r="AC146" s="49">
        <f>AC134</f>
        <v>0</v>
      </c>
    </row>
    <row r="147" spans="7:29" x14ac:dyDescent="0.35">
      <c r="G147" s="4" t="s">
        <v>175</v>
      </c>
      <c r="H147" s="49">
        <f t="shared" ref="H147:Q147" si="140">H135+H136</f>
        <v>0</v>
      </c>
      <c r="I147" s="49">
        <f t="shared" si="140"/>
        <v>0</v>
      </c>
      <c r="J147" s="49">
        <f t="shared" si="140"/>
        <v>0</v>
      </c>
      <c r="K147" s="49">
        <f t="shared" si="140"/>
        <v>0</v>
      </c>
      <c r="L147" s="49">
        <f t="shared" si="140"/>
        <v>0</v>
      </c>
      <c r="M147" s="49">
        <f t="shared" si="140"/>
        <v>0</v>
      </c>
      <c r="N147" s="49">
        <f t="shared" si="140"/>
        <v>0</v>
      </c>
      <c r="O147" s="49">
        <f t="shared" si="140"/>
        <v>0</v>
      </c>
      <c r="P147" s="49">
        <f t="shared" si="140"/>
        <v>0</v>
      </c>
      <c r="Q147" s="49">
        <f t="shared" si="140"/>
        <v>0</v>
      </c>
      <c r="R147" s="49">
        <f>R135+R136</f>
        <v>0</v>
      </c>
      <c r="S147" s="49">
        <f t="shared" ref="S147:AB147" si="141">S135+S136</f>
        <v>0</v>
      </c>
      <c r="T147" s="49">
        <f t="shared" si="141"/>
        <v>0</v>
      </c>
      <c r="U147" s="49">
        <f t="shared" si="141"/>
        <v>0</v>
      </c>
      <c r="V147" s="49">
        <f t="shared" si="141"/>
        <v>0</v>
      </c>
      <c r="W147" s="49">
        <f t="shared" si="141"/>
        <v>0</v>
      </c>
      <c r="X147" s="49">
        <f t="shared" si="141"/>
        <v>0</v>
      </c>
      <c r="Y147" s="49">
        <f t="shared" si="141"/>
        <v>0</v>
      </c>
      <c r="Z147" s="49">
        <f t="shared" si="141"/>
        <v>0</v>
      </c>
      <c r="AA147" s="49">
        <f t="shared" si="141"/>
        <v>0</v>
      </c>
      <c r="AB147" s="49">
        <f t="shared" si="141"/>
        <v>0</v>
      </c>
      <c r="AC147" s="49">
        <f>AC135+AC136</f>
        <v>0</v>
      </c>
    </row>
    <row r="148" spans="7:29" x14ac:dyDescent="0.35">
      <c r="G148" s="4" t="s">
        <v>46</v>
      </c>
      <c r="H148" s="49">
        <f t="shared" ref="H148:Q151" si="142">H137</f>
        <v>0</v>
      </c>
      <c r="I148" s="49">
        <f t="shared" si="142"/>
        <v>0</v>
      </c>
      <c r="J148" s="49">
        <f t="shared" si="142"/>
        <v>0</v>
      </c>
      <c r="K148" s="49">
        <f t="shared" si="142"/>
        <v>0</v>
      </c>
      <c r="L148" s="49">
        <f t="shared" si="142"/>
        <v>0</v>
      </c>
      <c r="M148" s="49">
        <f t="shared" si="142"/>
        <v>0</v>
      </c>
      <c r="N148" s="49">
        <f t="shared" si="142"/>
        <v>0</v>
      </c>
      <c r="O148" s="49">
        <f t="shared" si="142"/>
        <v>0</v>
      </c>
      <c r="P148" s="49">
        <f t="shared" si="142"/>
        <v>0</v>
      </c>
      <c r="Q148" s="49">
        <f t="shared" si="142"/>
        <v>0</v>
      </c>
      <c r="R148" s="49">
        <f>R137</f>
        <v>0</v>
      </c>
      <c r="S148" s="49">
        <f t="shared" ref="S148:AB151" si="143">S137</f>
        <v>0</v>
      </c>
      <c r="T148" s="49">
        <f t="shared" si="143"/>
        <v>0</v>
      </c>
      <c r="U148" s="49">
        <f t="shared" si="143"/>
        <v>0</v>
      </c>
      <c r="V148" s="49">
        <f t="shared" si="143"/>
        <v>0</v>
      </c>
      <c r="W148" s="49">
        <f t="shared" si="143"/>
        <v>0</v>
      </c>
      <c r="X148" s="49">
        <f t="shared" si="143"/>
        <v>0</v>
      </c>
      <c r="Y148" s="49">
        <f t="shared" si="143"/>
        <v>0</v>
      </c>
      <c r="Z148" s="49">
        <f t="shared" si="143"/>
        <v>0</v>
      </c>
      <c r="AA148" s="49">
        <f t="shared" si="143"/>
        <v>0</v>
      </c>
      <c r="AB148" s="49">
        <f t="shared" si="143"/>
        <v>0</v>
      </c>
      <c r="AC148" s="49">
        <f>AC137</f>
        <v>0</v>
      </c>
    </row>
    <row r="149" spans="7:29" x14ac:dyDescent="0.35">
      <c r="G149" s="4" t="s">
        <v>125</v>
      </c>
      <c r="H149" s="49">
        <f t="shared" si="142"/>
        <v>0</v>
      </c>
      <c r="I149" s="49">
        <f t="shared" si="142"/>
        <v>0</v>
      </c>
      <c r="J149" s="49">
        <f t="shared" si="142"/>
        <v>0</v>
      </c>
      <c r="K149" s="49">
        <f t="shared" si="142"/>
        <v>0</v>
      </c>
      <c r="L149" s="49">
        <f t="shared" si="142"/>
        <v>0</v>
      </c>
      <c r="M149" s="49">
        <f t="shared" si="142"/>
        <v>0</v>
      </c>
      <c r="N149" s="49">
        <f t="shared" si="142"/>
        <v>0</v>
      </c>
      <c r="O149" s="49">
        <f t="shared" si="142"/>
        <v>0</v>
      </c>
      <c r="P149" s="49">
        <f t="shared" si="142"/>
        <v>0</v>
      </c>
      <c r="Q149" s="49">
        <f t="shared" si="142"/>
        <v>0</v>
      </c>
      <c r="R149" s="49">
        <f>R138</f>
        <v>0</v>
      </c>
      <c r="S149" s="49">
        <f t="shared" si="143"/>
        <v>0</v>
      </c>
      <c r="T149" s="49">
        <f t="shared" si="143"/>
        <v>0</v>
      </c>
      <c r="U149" s="49">
        <f t="shared" si="143"/>
        <v>0</v>
      </c>
      <c r="V149" s="49">
        <f t="shared" si="143"/>
        <v>0</v>
      </c>
      <c r="W149" s="49">
        <f t="shared" si="143"/>
        <v>0</v>
      </c>
      <c r="X149" s="49">
        <f t="shared" si="143"/>
        <v>0</v>
      </c>
      <c r="Y149" s="49">
        <f t="shared" si="143"/>
        <v>0</v>
      </c>
      <c r="Z149" s="49">
        <f t="shared" si="143"/>
        <v>0</v>
      </c>
      <c r="AA149" s="49">
        <f t="shared" si="143"/>
        <v>0</v>
      </c>
      <c r="AB149" s="49">
        <f t="shared" si="143"/>
        <v>0</v>
      </c>
      <c r="AC149" s="49">
        <f>AC138</f>
        <v>0</v>
      </c>
    </row>
    <row r="150" spans="7:29" x14ac:dyDescent="0.35">
      <c r="G150" s="4" t="s">
        <v>53</v>
      </c>
      <c r="H150" s="49">
        <f t="shared" si="142"/>
        <v>0</v>
      </c>
      <c r="I150" s="49">
        <f t="shared" si="142"/>
        <v>0</v>
      </c>
      <c r="J150" s="49">
        <f t="shared" si="142"/>
        <v>0</v>
      </c>
      <c r="K150" s="49">
        <f t="shared" si="142"/>
        <v>0</v>
      </c>
      <c r="L150" s="49">
        <f t="shared" si="142"/>
        <v>0</v>
      </c>
      <c r="M150" s="49">
        <f t="shared" si="142"/>
        <v>0</v>
      </c>
      <c r="N150" s="49">
        <f t="shared" si="142"/>
        <v>0</v>
      </c>
      <c r="O150" s="49">
        <f t="shared" si="142"/>
        <v>0</v>
      </c>
      <c r="P150" s="49">
        <f t="shared" si="142"/>
        <v>0</v>
      </c>
      <c r="Q150" s="49">
        <f t="shared" si="142"/>
        <v>0</v>
      </c>
      <c r="R150" s="49">
        <f>R139</f>
        <v>0</v>
      </c>
      <c r="S150" s="49">
        <f t="shared" si="143"/>
        <v>0</v>
      </c>
      <c r="T150" s="49">
        <f t="shared" si="143"/>
        <v>0</v>
      </c>
      <c r="U150" s="49">
        <f t="shared" si="143"/>
        <v>0</v>
      </c>
      <c r="V150" s="49">
        <f t="shared" si="143"/>
        <v>0</v>
      </c>
      <c r="W150" s="49">
        <f t="shared" si="143"/>
        <v>0</v>
      </c>
      <c r="X150" s="49">
        <f t="shared" si="143"/>
        <v>0</v>
      </c>
      <c r="Y150" s="49">
        <f t="shared" si="143"/>
        <v>0</v>
      </c>
      <c r="Z150" s="49">
        <f t="shared" si="143"/>
        <v>0</v>
      </c>
      <c r="AA150" s="49">
        <f t="shared" si="143"/>
        <v>0</v>
      </c>
      <c r="AB150" s="49">
        <f t="shared" si="143"/>
        <v>0</v>
      </c>
      <c r="AC150" s="49">
        <f>AC139</f>
        <v>0</v>
      </c>
    </row>
    <row r="151" spans="7:29" x14ac:dyDescent="0.35">
      <c r="G151" s="4" t="s">
        <v>43</v>
      </c>
      <c r="H151" s="49">
        <f t="shared" si="142"/>
        <v>0</v>
      </c>
      <c r="I151" s="49">
        <f t="shared" si="142"/>
        <v>0</v>
      </c>
      <c r="J151" s="49">
        <f t="shared" si="142"/>
        <v>0</v>
      </c>
      <c r="K151" s="49">
        <f t="shared" si="142"/>
        <v>0</v>
      </c>
      <c r="L151" s="49">
        <f t="shared" si="142"/>
        <v>0</v>
      </c>
      <c r="M151" s="49">
        <f t="shared" si="142"/>
        <v>0</v>
      </c>
      <c r="N151" s="49">
        <f t="shared" si="142"/>
        <v>0</v>
      </c>
      <c r="O151" s="49">
        <f t="shared" si="142"/>
        <v>0</v>
      </c>
      <c r="P151" s="49">
        <f t="shared" si="142"/>
        <v>0</v>
      </c>
      <c r="Q151" s="49">
        <f t="shared" si="142"/>
        <v>0</v>
      </c>
      <c r="R151" s="49">
        <f>R140</f>
        <v>0</v>
      </c>
      <c r="S151" s="49">
        <f t="shared" si="143"/>
        <v>0</v>
      </c>
      <c r="T151" s="49">
        <f t="shared" si="143"/>
        <v>0</v>
      </c>
      <c r="U151" s="49">
        <f t="shared" si="143"/>
        <v>0</v>
      </c>
      <c r="V151" s="49">
        <f t="shared" si="143"/>
        <v>0</v>
      </c>
      <c r="W151" s="49">
        <f t="shared" si="143"/>
        <v>0</v>
      </c>
      <c r="X151" s="49">
        <f t="shared" si="143"/>
        <v>0</v>
      </c>
      <c r="Y151" s="49">
        <f t="shared" si="143"/>
        <v>0</v>
      </c>
      <c r="Z151" s="49">
        <f t="shared" si="143"/>
        <v>0</v>
      </c>
      <c r="AA151" s="49">
        <f t="shared" si="143"/>
        <v>0</v>
      </c>
      <c r="AB151" s="49">
        <f t="shared" si="143"/>
        <v>0</v>
      </c>
      <c r="AC151" s="49">
        <f>AC140</f>
        <v>0</v>
      </c>
    </row>
    <row r="152" spans="7:29" x14ac:dyDescent="0.35">
      <c r="G152" s="4" t="s">
        <v>176</v>
      </c>
      <c r="H152" s="49">
        <f>H142+H141</f>
        <v>0</v>
      </c>
      <c r="I152" s="49">
        <f t="shared" ref="I152:AC152" si="144">I142+I141</f>
        <v>0</v>
      </c>
      <c r="J152" s="49">
        <f t="shared" si="144"/>
        <v>0</v>
      </c>
      <c r="K152" s="49">
        <f t="shared" si="144"/>
        <v>0</v>
      </c>
      <c r="L152" s="49">
        <f t="shared" si="144"/>
        <v>0</v>
      </c>
      <c r="M152" s="49">
        <f t="shared" si="144"/>
        <v>0</v>
      </c>
      <c r="N152" s="49">
        <f t="shared" si="144"/>
        <v>0</v>
      </c>
      <c r="O152" s="49">
        <f t="shared" si="144"/>
        <v>0</v>
      </c>
      <c r="P152" s="49">
        <f t="shared" si="144"/>
        <v>0</v>
      </c>
      <c r="Q152" s="49">
        <f t="shared" si="144"/>
        <v>0</v>
      </c>
      <c r="R152" s="49">
        <f t="shared" si="144"/>
        <v>0</v>
      </c>
      <c r="S152" s="49">
        <f t="shared" si="144"/>
        <v>0</v>
      </c>
      <c r="T152" s="49">
        <f t="shared" si="144"/>
        <v>0</v>
      </c>
      <c r="U152" s="49">
        <f t="shared" si="144"/>
        <v>0</v>
      </c>
      <c r="V152" s="49">
        <f t="shared" si="144"/>
        <v>0</v>
      </c>
      <c r="W152" s="49">
        <f t="shared" si="144"/>
        <v>0</v>
      </c>
      <c r="X152" s="49">
        <f t="shared" si="144"/>
        <v>0</v>
      </c>
      <c r="Y152" s="49">
        <f t="shared" si="144"/>
        <v>0</v>
      </c>
      <c r="Z152" s="49">
        <f t="shared" si="144"/>
        <v>0</v>
      </c>
      <c r="AA152" s="49">
        <f t="shared" si="144"/>
        <v>0</v>
      </c>
      <c r="AB152" s="49">
        <f t="shared" si="144"/>
        <v>0</v>
      </c>
      <c r="AC152" s="49">
        <f t="shared" si="144"/>
        <v>0</v>
      </c>
    </row>
    <row r="153" spans="7:29" x14ac:dyDescent="0.35">
      <c r="G153" s="33" t="s">
        <v>28</v>
      </c>
      <c r="H153" s="49">
        <f>SUM(H146:H152)</f>
        <v>0</v>
      </c>
      <c r="I153" s="49">
        <f t="shared" ref="I153:AC153" si="145">SUM(I146:I152)</f>
        <v>0</v>
      </c>
      <c r="J153" s="49">
        <f t="shared" si="145"/>
        <v>0</v>
      </c>
      <c r="K153" s="49">
        <f t="shared" si="145"/>
        <v>0</v>
      </c>
      <c r="L153" s="49">
        <f t="shared" si="145"/>
        <v>0</v>
      </c>
      <c r="M153" s="49">
        <f t="shared" si="145"/>
        <v>0</v>
      </c>
      <c r="N153" s="49">
        <f t="shared" si="145"/>
        <v>0</v>
      </c>
      <c r="O153" s="49">
        <f t="shared" si="145"/>
        <v>0</v>
      </c>
      <c r="P153" s="49">
        <f t="shared" si="145"/>
        <v>0</v>
      </c>
      <c r="Q153" s="49">
        <f t="shared" si="145"/>
        <v>0</v>
      </c>
      <c r="R153" s="49">
        <f t="shared" si="145"/>
        <v>0</v>
      </c>
      <c r="S153" s="49">
        <f t="shared" si="145"/>
        <v>0</v>
      </c>
      <c r="T153" s="49">
        <f t="shared" si="145"/>
        <v>0</v>
      </c>
      <c r="U153" s="49">
        <f t="shared" si="145"/>
        <v>0</v>
      </c>
      <c r="V153" s="49">
        <f t="shared" si="145"/>
        <v>0</v>
      </c>
      <c r="W153" s="49">
        <f t="shared" si="145"/>
        <v>0</v>
      </c>
      <c r="X153" s="49">
        <f t="shared" si="145"/>
        <v>0</v>
      </c>
      <c r="Y153" s="49">
        <f t="shared" si="145"/>
        <v>0</v>
      </c>
      <c r="Z153" s="49">
        <f t="shared" si="145"/>
        <v>0</v>
      </c>
      <c r="AA153" s="49">
        <f t="shared" si="145"/>
        <v>0</v>
      </c>
      <c r="AB153" s="49">
        <f t="shared" si="145"/>
        <v>0</v>
      </c>
      <c r="AC153" s="49">
        <f t="shared" si="145"/>
        <v>0</v>
      </c>
    </row>
    <row r="155" spans="7:29" x14ac:dyDescent="0.35">
      <c r="G155" s="112" t="s">
        <v>169</v>
      </c>
      <c r="H155" s="112"/>
      <c r="I155" s="112"/>
      <c r="J155" s="112"/>
      <c r="K155" s="112"/>
      <c r="L155" s="112"/>
      <c r="M155" s="112"/>
      <c r="N155" s="112"/>
      <c r="O155" s="112"/>
      <c r="P155" s="112"/>
      <c r="Q155" s="112"/>
      <c r="R155" s="112"/>
      <c r="S155" s="112"/>
      <c r="T155" s="112"/>
      <c r="U155" s="112"/>
      <c r="V155" s="112"/>
      <c r="W155" s="112"/>
      <c r="X155" s="112"/>
      <c r="Y155" s="112"/>
      <c r="Z155" s="112"/>
      <c r="AA155" s="112"/>
      <c r="AB155" s="112"/>
      <c r="AC155" s="112"/>
    </row>
    <row r="156" spans="7:29" x14ac:dyDescent="0.35">
      <c r="G156" s="4" t="s">
        <v>48</v>
      </c>
      <c r="H156" s="57">
        <f t="shared" ref="H156:Q163" si="146">H146/H$207</f>
        <v>0</v>
      </c>
      <c r="I156" s="57">
        <f t="shared" si="146"/>
        <v>0</v>
      </c>
      <c r="J156" s="57">
        <f t="shared" si="146"/>
        <v>0</v>
      </c>
      <c r="K156" s="57">
        <f t="shared" si="146"/>
        <v>0</v>
      </c>
      <c r="L156" s="57">
        <f t="shared" si="146"/>
        <v>0</v>
      </c>
      <c r="M156" s="57">
        <f t="shared" si="146"/>
        <v>0</v>
      </c>
      <c r="N156" s="57">
        <f t="shared" si="146"/>
        <v>0</v>
      </c>
      <c r="O156" s="57">
        <f t="shared" si="146"/>
        <v>0</v>
      </c>
      <c r="P156" s="57">
        <f t="shared" si="146"/>
        <v>0</v>
      </c>
      <c r="Q156" s="57">
        <f t="shared" si="146"/>
        <v>0</v>
      </c>
      <c r="R156" s="57">
        <f>R$146/R$207</f>
        <v>0</v>
      </c>
      <c r="S156" s="57">
        <f t="shared" ref="S156:AC156" si="147">S$146/S$207</f>
        <v>0</v>
      </c>
      <c r="T156" s="57">
        <f t="shared" si="147"/>
        <v>0</v>
      </c>
      <c r="U156" s="57">
        <f t="shared" si="147"/>
        <v>0</v>
      </c>
      <c r="V156" s="57">
        <f t="shared" si="147"/>
        <v>0</v>
      </c>
      <c r="W156" s="57">
        <f t="shared" si="147"/>
        <v>0</v>
      </c>
      <c r="X156" s="57">
        <f t="shared" si="147"/>
        <v>0</v>
      </c>
      <c r="Y156" s="57">
        <f t="shared" si="147"/>
        <v>0</v>
      </c>
      <c r="Z156" s="57">
        <f t="shared" si="147"/>
        <v>0</v>
      </c>
      <c r="AA156" s="57">
        <f t="shared" si="147"/>
        <v>0</v>
      </c>
      <c r="AB156" s="57">
        <f t="shared" si="147"/>
        <v>0</v>
      </c>
      <c r="AC156" s="57">
        <f t="shared" si="147"/>
        <v>0</v>
      </c>
    </row>
    <row r="157" spans="7:29" x14ac:dyDescent="0.35">
      <c r="G157" s="4" t="s">
        <v>175</v>
      </c>
      <c r="H157" s="57">
        <f t="shared" si="146"/>
        <v>0</v>
      </c>
      <c r="I157" s="57">
        <f t="shared" si="146"/>
        <v>0</v>
      </c>
      <c r="J157" s="57">
        <f t="shared" si="146"/>
        <v>0</v>
      </c>
      <c r="K157" s="57">
        <f t="shared" si="146"/>
        <v>0</v>
      </c>
      <c r="L157" s="57">
        <f t="shared" si="146"/>
        <v>0</v>
      </c>
      <c r="M157" s="57">
        <f t="shared" si="146"/>
        <v>0</v>
      </c>
      <c r="N157" s="57">
        <f t="shared" si="146"/>
        <v>0</v>
      </c>
      <c r="O157" s="57">
        <f t="shared" si="146"/>
        <v>0</v>
      </c>
      <c r="P157" s="57">
        <f t="shared" si="146"/>
        <v>0</v>
      </c>
      <c r="Q157" s="57">
        <f t="shared" si="146"/>
        <v>0</v>
      </c>
      <c r="R157" s="57">
        <f>R$147/R$207</f>
        <v>0</v>
      </c>
      <c r="S157" s="57">
        <f t="shared" ref="S157:AB157" si="148">S$147/S$207</f>
        <v>0</v>
      </c>
      <c r="T157" s="57">
        <f t="shared" si="148"/>
        <v>0</v>
      </c>
      <c r="U157" s="57">
        <f t="shared" si="148"/>
        <v>0</v>
      </c>
      <c r="V157" s="57">
        <f t="shared" si="148"/>
        <v>0</v>
      </c>
      <c r="W157" s="57">
        <f t="shared" si="148"/>
        <v>0</v>
      </c>
      <c r="X157" s="57">
        <f t="shared" si="148"/>
        <v>0</v>
      </c>
      <c r="Y157" s="57">
        <f t="shared" si="148"/>
        <v>0</v>
      </c>
      <c r="Z157" s="57">
        <f t="shared" si="148"/>
        <v>0</v>
      </c>
      <c r="AA157" s="57">
        <f t="shared" si="148"/>
        <v>0</v>
      </c>
      <c r="AB157" s="57">
        <f t="shared" si="148"/>
        <v>0</v>
      </c>
      <c r="AC157" s="57">
        <f>AC$147/AC$207</f>
        <v>0</v>
      </c>
    </row>
    <row r="158" spans="7:29" x14ac:dyDescent="0.35">
      <c r="G158" s="4" t="s">
        <v>46</v>
      </c>
      <c r="H158" s="57">
        <f t="shared" si="146"/>
        <v>0</v>
      </c>
      <c r="I158" s="57">
        <f t="shared" si="146"/>
        <v>0</v>
      </c>
      <c r="J158" s="57">
        <f t="shared" si="146"/>
        <v>0</v>
      </c>
      <c r="K158" s="57">
        <f t="shared" si="146"/>
        <v>0</v>
      </c>
      <c r="L158" s="57">
        <f t="shared" si="146"/>
        <v>0</v>
      </c>
      <c r="M158" s="57">
        <f t="shared" si="146"/>
        <v>0</v>
      </c>
      <c r="N158" s="57">
        <f t="shared" si="146"/>
        <v>0</v>
      </c>
      <c r="O158" s="57">
        <f t="shared" si="146"/>
        <v>0</v>
      </c>
      <c r="P158" s="57">
        <f t="shared" si="146"/>
        <v>0</v>
      </c>
      <c r="Q158" s="57">
        <f t="shared" si="146"/>
        <v>0</v>
      </c>
      <c r="R158" s="57">
        <f>R$148/R$207</f>
        <v>0</v>
      </c>
      <c r="S158" s="57">
        <f t="shared" ref="S158:AC158" si="149">S$148/S$207</f>
        <v>0</v>
      </c>
      <c r="T158" s="57">
        <f t="shared" si="149"/>
        <v>0</v>
      </c>
      <c r="U158" s="57">
        <f t="shared" si="149"/>
        <v>0</v>
      </c>
      <c r="V158" s="57">
        <f t="shared" si="149"/>
        <v>0</v>
      </c>
      <c r="W158" s="57">
        <f t="shared" si="149"/>
        <v>0</v>
      </c>
      <c r="X158" s="57">
        <f t="shared" si="149"/>
        <v>0</v>
      </c>
      <c r="Y158" s="57">
        <f t="shared" si="149"/>
        <v>0</v>
      </c>
      <c r="Z158" s="57">
        <f t="shared" si="149"/>
        <v>0</v>
      </c>
      <c r="AA158" s="57">
        <f t="shared" si="149"/>
        <v>0</v>
      </c>
      <c r="AB158" s="57">
        <f t="shared" si="149"/>
        <v>0</v>
      </c>
      <c r="AC158" s="57">
        <f t="shared" si="149"/>
        <v>0</v>
      </c>
    </row>
    <row r="159" spans="7:29" x14ac:dyDescent="0.35">
      <c r="G159" s="4" t="s">
        <v>125</v>
      </c>
      <c r="H159" s="57">
        <f t="shared" si="146"/>
        <v>0</v>
      </c>
      <c r="I159" s="57">
        <f t="shared" si="146"/>
        <v>0</v>
      </c>
      <c r="J159" s="57">
        <f t="shared" si="146"/>
        <v>0</v>
      </c>
      <c r="K159" s="57">
        <f t="shared" si="146"/>
        <v>0</v>
      </c>
      <c r="L159" s="57">
        <f t="shared" si="146"/>
        <v>0</v>
      </c>
      <c r="M159" s="57">
        <f t="shared" si="146"/>
        <v>0</v>
      </c>
      <c r="N159" s="57">
        <f t="shared" si="146"/>
        <v>0</v>
      </c>
      <c r="O159" s="57">
        <f t="shared" si="146"/>
        <v>0</v>
      </c>
      <c r="P159" s="57">
        <f t="shared" si="146"/>
        <v>0</v>
      </c>
      <c r="Q159" s="57">
        <f t="shared" si="146"/>
        <v>0</v>
      </c>
      <c r="R159" s="57">
        <f>R$149/R$207</f>
        <v>0</v>
      </c>
      <c r="S159" s="57">
        <f t="shared" ref="S159:AC159" si="150">S$149/S$207</f>
        <v>0</v>
      </c>
      <c r="T159" s="57">
        <f t="shared" si="150"/>
        <v>0</v>
      </c>
      <c r="U159" s="57">
        <f t="shared" si="150"/>
        <v>0</v>
      </c>
      <c r="V159" s="57">
        <f t="shared" si="150"/>
        <v>0</v>
      </c>
      <c r="W159" s="57">
        <f t="shared" si="150"/>
        <v>0</v>
      </c>
      <c r="X159" s="57">
        <f t="shared" si="150"/>
        <v>0</v>
      </c>
      <c r="Y159" s="57">
        <f t="shared" si="150"/>
        <v>0</v>
      </c>
      <c r="Z159" s="57">
        <f t="shared" si="150"/>
        <v>0</v>
      </c>
      <c r="AA159" s="57">
        <f t="shared" si="150"/>
        <v>0</v>
      </c>
      <c r="AB159" s="57">
        <f t="shared" si="150"/>
        <v>0</v>
      </c>
      <c r="AC159" s="57">
        <f t="shared" si="150"/>
        <v>0</v>
      </c>
    </row>
    <row r="160" spans="7:29" x14ac:dyDescent="0.35">
      <c r="G160" s="4" t="s">
        <v>53</v>
      </c>
      <c r="H160" s="57">
        <f t="shared" si="146"/>
        <v>0</v>
      </c>
      <c r="I160" s="57">
        <f t="shared" si="146"/>
        <v>0</v>
      </c>
      <c r="J160" s="57">
        <f t="shared" si="146"/>
        <v>0</v>
      </c>
      <c r="K160" s="57">
        <f t="shared" si="146"/>
        <v>0</v>
      </c>
      <c r="L160" s="57">
        <f t="shared" si="146"/>
        <v>0</v>
      </c>
      <c r="M160" s="57">
        <f t="shared" si="146"/>
        <v>0</v>
      </c>
      <c r="N160" s="57">
        <f t="shared" si="146"/>
        <v>0</v>
      </c>
      <c r="O160" s="57">
        <f t="shared" si="146"/>
        <v>0</v>
      </c>
      <c r="P160" s="57">
        <f t="shared" si="146"/>
        <v>0</v>
      </c>
      <c r="Q160" s="57">
        <f t="shared" si="146"/>
        <v>0</v>
      </c>
      <c r="R160" s="57">
        <f>R$150/R$207</f>
        <v>0</v>
      </c>
      <c r="S160" s="57">
        <f t="shared" ref="S160:AC160" si="151">S$150/S$207</f>
        <v>0</v>
      </c>
      <c r="T160" s="57">
        <f t="shared" si="151"/>
        <v>0</v>
      </c>
      <c r="U160" s="57">
        <f t="shared" si="151"/>
        <v>0</v>
      </c>
      <c r="V160" s="57">
        <f t="shared" si="151"/>
        <v>0</v>
      </c>
      <c r="W160" s="57">
        <f t="shared" si="151"/>
        <v>0</v>
      </c>
      <c r="X160" s="57">
        <f t="shared" si="151"/>
        <v>0</v>
      </c>
      <c r="Y160" s="57">
        <f t="shared" si="151"/>
        <v>0</v>
      </c>
      <c r="Z160" s="57">
        <f t="shared" si="151"/>
        <v>0</v>
      </c>
      <c r="AA160" s="57">
        <f t="shared" si="151"/>
        <v>0</v>
      </c>
      <c r="AB160" s="57">
        <f t="shared" si="151"/>
        <v>0</v>
      </c>
      <c r="AC160" s="57">
        <f t="shared" si="151"/>
        <v>0</v>
      </c>
    </row>
    <row r="161" spans="7:29" x14ac:dyDescent="0.35">
      <c r="G161" s="4" t="s">
        <v>43</v>
      </c>
      <c r="H161" s="57">
        <f t="shared" si="146"/>
        <v>0</v>
      </c>
      <c r="I161" s="57">
        <f t="shared" si="146"/>
        <v>0</v>
      </c>
      <c r="J161" s="57">
        <f t="shared" si="146"/>
        <v>0</v>
      </c>
      <c r="K161" s="57">
        <f t="shared" si="146"/>
        <v>0</v>
      </c>
      <c r="L161" s="57">
        <f t="shared" si="146"/>
        <v>0</v>
      </c>
      <c r="M161" s="57">
        <f t="shared" si="146"/>
        <v>0</v>
      </c>
      <c r="N161" s="57">
        <f t="shared" si="146"/>
        <v>0</v>
      </c>
      <c r="O161" s="57">
        <f t="shared" si="146"/>
        <v>0</v>
      </c>
      <c r="P161" s="57">
        <f t="shared" si="146"/>
        <v>0</v>
      </c>
      <c r="Q161" s="57">
        <f t="shared" si="146"/>
        <v>0</v>
      </c>
      <c r="R161" s="57">
        <f>R$151/R$207</f>
        <v>0</v>
      </c>
      <c r="S161" s="57">
        <f t="shared" ref="S161:AC161" si="152">S$151/S$207</f>
        <v>0</v>
      </c>
      <c r="T161" s="57">
        <f t="shared" si="152"/>
        <v>0</v>
      </c>
      <c r="U161" s="57">
        <f t="shared" si="152"/>
        <v>0</v>
      </c>
      <c r="V161" s="57">
        <f t="shared" si="152"/>
        <v>0</v>
      </c>
      <c r="W161" s="57">
        <f t="shared" si="152"/>
        <v>0</v>
      </c>
      <c r="X161" s="57">
        <f t="shared" si="152"/>
        <v>0</v>
      </c>
      <c r="Y161" s="57">
        <f t="shared" si="152"/>
        <v>0</v>
      </c>
      <c r="Z161" s="57">
        <f t="shared" si="152"/>
        <v>0</v>
      </c>
      <c r="AA161" s="57">
        <f t="shared" si="152"/>
        <v>0</v>
      </c>
      <c r="AB161" s="57">
        <f t="shared" si="152"/>
        <v>0</v>
      </c>
      <c r="AC161" s="57">
        <f t="shared" si="152"/>
        <v>0</v>
      </c>
    </row>
    <row r="162" spans="7:29" x14ac:dyDescent="0.35">
      <c r="G162" s="4" t="s">
        <v>176</v>
      </c>
      <c r="H162" s="57">
        <f t="shared" si="146"/>
        <v>0</v>
      </c>
      <c r="I162" s="57">
        <f t="shared" si="146"/>
        <v>0</v>
      </c>
      <c r="J162" s="57">
        <f t="shared" si="146"/>
        <v>0</v>
      </c>
      <c r="K162" s="57">
        <f t="shared" si="146"/>
        <v>0</v>
      </c>
      <c r="L162" s="57">
        <f t="shared" si="146"/>
        <v>0</v>
      </c>
      <c r="M162" s="57">
        <f t="shared" si="146"/>
        <v>0</v>
      </c>
      <c r="N162" s="57">
        <f t="shared" si="146"/>
        <v>0</v>
      </c>
      <c r="O162" s="57">
        <f t="shared" si="146"/>
        <v>0</v>
      </c>
      <c r="P162" s="57">
        <f t="shared" si="146"/>
        <v>0</v>
      </c>
      <c r="Q162" s="57">
        <f t="shared" si="146"/>
        <v>0</v>
      </c>
      <c r="R162" s="57">
        <f>R$152/R$207</f>
        <v>0</v>
      </c>
      <c r="S162" s="57">
        <f t="shared" ref="S162:AC162" si="153">S$152/S$207</f>
        <v>0</v>
      </c>
      <c r="T162" s="57">
        <f t="shared" si="153"/>
        <v>0</v>
      </c>
      <c r="U162" s="57">
        <f t="shared" si="153"/>
        <v>0</v>
      </c>
      <c r="V162" s="57">
        <f t="shared" si="153"/>
        <v>0</v>
      </c>
      <c r="W162" s="57">
        <f t="shared" si="153"/>
        <v>0</v>
      </c>
      <c r="X162" s="57">
        <f t="shared" si="153"/>
        <v>0</v>
      </c>
      <c r="Y162" s="57">
        <f t="shared" si="153"/>
        <v>0</v>
      </c>
      <c r="Z162" s="57">
        <f t="shared" si="153"/>
        <v>0</v>
      </c>
      <c r="AA162" s="57">
        <f t="shared" si="153"/>
        <v>0</v>
      </c>
      <c r="AB162" s="57">
        <f t="shared" si="153"/>
        <v>0</v>
      </c>
      <c r="AC162" s="57">
        <f t="shared" si="153"/>
        <v>0</v>
      </c>
    </row>
    <row r="163" spans="7:29" x14ac:dyDescent="0.35">
      <c r="G163" s="33" t="s">
        <v>28</v>
      </c>
      <c r="H163" s="57">
        <f t="shared" si="146"/>
        <v>0</v>
      </c>
      <c r="I163" s="57">
        <f t="shared" si="146"/>
        <v>0</v>
      </c>
      <c r="J163" s="57">
        <f t="shared" si="146"/>
        <v>0</v>
      </c>
      <c r="K163" s="57">
        <f t="shared" si="146"/>
        <v>0</v>
      </c>
      <c r="L163" s="57">
        <f t="shared" si="146"/>
        <v>0</v>
      </c>
      <c r="M163" s="57">
        <f t="shared" si="146"/>
        <v>0</v>
      </c>
      <c r="N163" s="57">
        <f t="shared" si="146"/>
        <v>0</v>
      </c>
      <c r="O163" s="57">
        <f t="shared" si="146"/>
        <v>0</v>
      </c>
      <c r="P163" s="57">
        <f t="shared" si="146"/>
        <v>0</v>
      </c>
      <c r="Q163" s="57">
        <f t="shared" si="146"/>
        <v>0</v>
      </c>
      <c r="R163" s="57">
        <f>R$153/R$207</f>
        <v>0</v>
      </c>
      <c r="S163" s="57">
        <f t="shared" ref="S163:AC163" si="154">S$153/S$207</f>
        <v>0</v>
      </c>
      <c r="T163" s="57">
        <f t="shared" si="154"/>
        <v>0</v>
      </c>
      <c r="U163" s="57">
        <f t="shared" si="154"/>
        <v>0</v>
      </c>
      <c r="V163" s="57">
        <f t="shared" si="154"/>
        <v>0</v>
      </c>
      <c r="W163" s="57">
        <f t="shared" si="154"/>
        <v>0</v>
      </c>
      <c r="X163" s="57">
        <f t="shared" si="154"/>
        <v>0</v>
      </c>
      <c r="Y163" s="57">
        <f t="shared" si="154"/>
        <v>0</v>
      </c>
      <c r="Z163" s="57">
        <f t="shared" si="154"/>
        <v>0</v>
      </c>
      <c r="AA163" s="57">
        <f t="shared" si="154"/>
        <v>0</v>
      </c>
      <c r="AB163" s="57">
        <f t="shared" si="154"/>
        <v>0</v>
      </c>
      <c r="AC163" s="57">
        <f t="shared" si="154"/>
        <v>0</v>
      </c>
    </row>
    <row r="165" spans="7:29" x14ac:dyDescent="0.35">
      <c r="G165" s="112" t="s">
        <v>170</v>
      </c>
      <c r="H165" s="112"/>
      <c r="I165" s="112"/>
      <c r="J165" s="112"/>
      <c r="K165" s="112"/>
      <c r="L165" s="112"/>
      <c r="M165" s="112"/>
      <c r="N165" s="112"/>
      <c r="O165" s="112"/>
      <c r="P165" s="112"/>
      <c r="Q165" s="112"/>
      <c r="R165" s="112"/>
      <c r="S165" s="112"/>
      <c r="T165" s="112"/>
      <c r="U165" s="112"/>
      <c r="V165" s="112"/>
      <c r="W165" s="112"/>
      <c r="X165" s="112"/>
      <c r="Y165" s="112"/>
      <c r="Z165" s="112"/>
      <c r="AA165" s="112"/>
      <c r="AB165" s="112"/>
      <c r="AC165" s="112"/>
    </row>
    <row r="166" spans="7:29" x14ac:dyDescent="0.35">
      <c r="G166" s="4" t="s">
        <v>48</v>
      </c>
      <c r="H166" s="57">
        <f t="shared" ref="H166:AC166" si="155">H$146/H$211</f>
        <v>0</v>
      </c>
      <c r="I166" s="57">
        <f t="shared" si="155"/>
        <v>0</v>
      </c>
      <c r="J166" s="57">
        <f t="shared" si="155"/>
        <v>0</v>
      </c>
      <c r="K166" s="57">
        <f t="shared" si="155"/>
        <v>0</v>
      </c>
      <c r="L166" s="57">
        <f t="shared" si="155"/>
        <v>0</v>
      </c>
      <c r="M166" s="57">
        <f t="shared" si="155"/>
        <v>0</v>
      </c>
      <c r="N166" s="57">
        <f t="shared" si="155"/>
        <v>0</v>
      </c>
      <c r="O166" s="57">
        <f t="shared" si="155"/>
        <v>0</v>
      </c>
      <c r="P166" s="57">
        <f t="shared" si="155"/>
        <v>0</v>
      </c>
      <c r="Q166" s="57">
        <f t="shared" si="155"/>
        <v>0</v>
      </c>
      <c r="R166" s="57">
        <f t="shared" si="155"/>
        <v>0</v>
      </c>
      <c r="S166" s="57">
        <f t="shared" si="155"/>
        <v>0</v>
      </c>
      <c r="T166" s="57">
        <f t="shared" si="155"/>
        <v>0</v>
      </c>
      <c r="U166" s="57">
        <f t="shared" si="155"/>
        <v>0</v>
      </c>
      <c r="V166" s="57">
        <f t="shared" si="155"/>
        <v>0</v>
      </c>
      <c r="W166" s="57">
        <f t="shared" si="155"/>
        <v>0</v>
      </c>
      <c r="X166" s="57">
        <f t="shared" si="155"/>
        <v>0</v>
      </c>
      <c r="Y166" s="57">
        <f t="shared" si="155"/>
        <v>0</v>
      </c>
      <c r="Z166" s="57">
        <f t="shared" si="155"/>
        <v>0</v>
      </c>
      <c r="AA166" s="57">
        <f t="shared" si="155"/>
        <v>0</v>
      </c>
      <c r="AB166" s="57">
        <f t="shared" si="155"/>
        <v>0</v>
      </c>
      <c r="AC166" s="57">
        <f t="shared" si="155"/>
        <v>0</v>
      </c>
    </row>
    <row r="167" spans="7:29" x14ac:dyDescent="0.35">
      <c r="G167" s="4" t="s">
        <v>175</v>
      </c>
      <c r="H167" s="57">
        <f t="shared" ref="H167:AC167" si="156">H$147/H$211</f>
        <v>0</v>
      </c>
      <c r="I167" s="57">
        <f t="shared" si="156"/>
        <v>0</v>
      </c>
      <c r="J167" s="57">
        <f t="shared" si="156"/>
        <v>0</v>
      </c>
      <c r="K167" s="57">
        <f t="shared" si="156"/>
        <v>0</v>
      </c>
      <c r="L167" s="57">
        <f t="shared" si="156"/>
        <v>0</v>
      </c>
      <c r="M167" s="57">
        <f t="shared" si="156"/>
        <v>0</v>
      </c>
      <c r="N167" s="57">
        <f t="shared" si="156"/>
        <v>0</v>
      </c>
      <c r="O167" s="57">
        <f t="shared" si="156"/>
        <v>0</v>
      </c>
      <c r="P167" s="57">
        <f t="shared" si="156"/>
        <v>0</v>
      </c>
      <c r="Q167" s="57">
        <f t="shared" si="156"/>
        <v>0</v>
      </c>
      <c r="R167" s="57">
        <f t="shared" si="156"/>
        <v>0</v>
      </c>
      <c r="S167" s="57">
        <f t="shared" si="156"/>
        <v>0</v>
      </c>
      <c r="T167" s="57">
        <f t="shared" si="156"/>
        <v>0</v>
      </c>
      <c r="U167" s="57">
        <f t="shared" si="156"/>
        <v>0</v>
      </c>
      <c r="V167" s="57">
        <f t="shared" si="156"/>
        <v>0</v>
      </c>
      <c r="W167" s="57">
        <f t="shared" si="156"/>
        <v>0</v>
      </c>
      <c r="X167" s="57">
        <f t="shared" si="156"/>
        <v>0</v>
      </c>
      <c r="Y167" s="57">
        <f t="shared" si="156"/>
        <v>0</v>
      </c>
      <c r="Z167" s="57">
        <f t="shared" si="156"/>
        <v>0</v>
      </c>
      <c r="AA167" s="57">
        <f t="shared" si="156"/>
        <v>0</v>
      </c>
      <c r="AB167" s="57">
        <f t="shared" si="156"/>
        <v>0</v>
      </c>
      <c r="AC167" s="57">
        <f t="shared" si="156"/>
        <v>0</v>
      </c>
    </row>
    <row r="168" spans="7:29" x14ac:dyDescent="0.35">
      <c r="G168" s="4" t="s">
        <v>46</v>
      </c>
      <c r="H168" s="57">
        <f t="shared" ref="H168:AC168" si="157">H$148/H$211</f>
        <v>0</v>
      </c>
      <c r="I168" s="57">
        <f t="shared" si="157"/>
        <v>0</v>
      </c>
      <c r="J168" s="57">
        <f t="shared" si="157"/>
        <v>0</v>
      </c>
      <c r="K168" s="57">
        <f t="shared" si="157"/>
        <v>0</v>
      </c>
      <c r="L168" s="57">
        <f t="shared" si="157"/>
        <v>0</v>
      </c>
      <c r="M168" s="57">
        <f t="shared" si="157"/>
        <v>0</v>
      </c>
      <c r="N168" s="57">
        <f t="shared" si="157"/>
        <v>0</v>
      </c>
      <c r="O168" s="57">
        <f t="shared" si="157"/>
        <v>0</v>
      </c>
      <c r="P168" s="57">
        <f t="shared" si="157"/>
        <v>0</v>
      </c>
      <c r="Q168" s="57">
        <f t="shared" si="157"/>
        <v>0</v>
      </c>
      <c r="R168" s="57">
        <f t="shared" si="157"/>
        <v>0</v>
      </c>
      <c r="S168" s="57">
        <f t="shared" si="157"/>
        <v>0</v>
      </c>
      <c r="T168" s="57">
        <f t="shared" si="157"/>
        <v>0</v>
      </c>
      <c r="U168" s="57">
        <f t="shared" si="157"/>
        <v>0</v>
      </c>
      <c r="V168" s="57">
        <f t="shared" si="157"/>
        <v>0</v>
      </c>
      <c r="W168" s="57">
        <f t="shared" si="157"/>
        <v>0</v>
      </c>
      <c r="X168" s="57">
        <f t="shared" si="157"/>
        <v>0</v>
      </c>
      <c r="Y168" s="57">
        <f t="shared" si="157"/>
        <v>0</v>
      </c>
      <c r="Z168" s="57">
        <f t="shared" si="157"/>
        <v>0</v>
      </c>
      <c r="AA168" s="57">
        <f t="shared" si="157"/>
        <v>0</v>
      </c>
      <c r="AB168" s="57">
        <f t="shared" si="157"/>
        <v>0</v>
      </c>
      <c r="AC168" s="57">
        <f t="shared" si="157"/>
        <v>0</v>
      </c>
    </row>
    <row r="169" spans="7:29" x14ac:dyDescent="0.35">
      <c r="G169" s="4" t="s">
        <v>125</v>
      </c>
      <c r="H169" s="57">
        <f t="shared" ref="H169:AC169" si="158">H$149/H$211</f>
        <v>0</v>
      </c>
      <c r="I169" s="57">
        <f t="shared" si="158"/>
        <v>0</v>
      </c>
      <c r="J169" s="57">
        <f t="shared" si="158"/>
        <v>0</v>
      </c>
      <c r="K169" s="57">
        <f t="shared" si="158"/>
        <v>0</v>
      </c>
      <c r="L169" s="57">
        <f t="shared" si="158"/>
        <v>0</v>
      </c>
      <c r="M169" s="57">
        <f t="shared" si="158"/>
        <v>0</v>
      </c>
      <c r="N169" s="57">
        <f t="shared" si="158"/>
        <v>0</v>
      </c>
      <c r="O169" s="57">
        <f t="shared" si="158"/>
        <v>0</v>
      </c>
      <c r="P169" s="57">
        <f t="shared" si="158"/>
        <v>0</v>
      </c>
      <c r="Q169" s="57">
        <f t="shared" si="158"/>
        <v>0</v>
      </c>
      <c r="R169" s="57">
        <f t="shared" si="158"/>
        <v>0</v>
      </c>
      <c r="S169" s="57">
        <f t="shared" si="158"/>
        <v>0</v>
      </c>
      <c r="T169" s="57">
        <f t="shared" si="158"/>
        <v>0</v>
      </c>
      <c r="U169" s="57">
        <f t="shared" si="158"/>
        <v>0</v>
      </c>
      <c r="V169" s="57">
        <f t="shared" si="158"/>
        <v>0</v>
      </c>
      <c r="W169" s="57">
        <f t="shared" si="158"/>
        <v>0</v>
      </c>
      <c r="X169" s="57">
        <f t="shared" si="158"/>
        <v>0</v>
      </c>
      <c r="Y169" s="57">
        <f t="shared" si="158"/>
        <v>0</v>
      </c>
      <c r="Z169" s="57">
        <f t="shared" si="158"/>
        <v>0</v>
      </c>
      <c r="AA169" s="57">
        <f t="shared" si="158"/>
        <v>0</v>
      </c>
      <c r="AB169" s="57">
        <f t="shared" si="158"/>
        <v>0</v>
      </c>
      <c r="AC169" s="57">
        <f t="shared" si="158"/>
        <v>0</v>
      </c>
    </row>
    <row r="170" spans="7:29" x14ac:dyDescent="0.35">
      <c r="G170" s="4" t="s">
        <v>53</v>
      </c>
      <c r="H170" s="57">
        <f t="shared" ref="H170:AC170" si="159">H$150/H$211</f>
        <v>0</v>
      </c>
      <c r="I170" s="57">
        <f t="shared" si="159"/>
        <v>0</v>
      </c>
      <c r="J170" s="57">
        <f t="shared" si="159"/>
        <v>0</v>
      </c>
      <c r="K170" s="57">
        <f t="shared" si="159"/>
        <v>0</v>
      </c>
      <c r="L170" s="57">
        <f t="shared" si="159"/>
        <v>0</v>
      </c>
      <c r="M170" s="57">
        <f t="shared" si="159"/>
        <v>0</v>
      </c>
      <c r="N170" s="57">
        <f t="shared" si="159"/>
        <v>0</v>
      </c>
      <c r="O170" s="57">
        <f t="shared" si="159"/>
        <v>0</v>
      </c>
      <c r="P170" s="57">
        <f t="shared" si="159"/>
        <v>0</v>
      </c>
      <c r="Q170" s="57">
        <f t="shared" si="159"/>
        <v>0</v>
      </c>
      <c r="R170" s="57">
        <f t="shared" si="159"/>
        <v>0</v>
      </c>
      <c r="S170" s="57">
        <f t="shared" si="159"/>
        <v>0</v>
      </c>
      <c r="T170" s="57">
        <f t="shared" si="159"/>
        <v>0</v>
      </c>
      <c r="U170" s="57">
        <f t="shared" si="159"/>
        <v>0</v>
      </c>
      <c r="V170" s="57">
        <f t="shared" si="159"/>
        <v>0</v>
      </c>
      <c r="W170" s="57">
        <f t="shared" si="159"/>
        <v>0</v>
      </c>
      <c r="X170" s="57">
        <f t="shared" si="159"/>
        <v>0</v>
      </c>
      <c r="Y170" s="57">
        <f t="shared" si="159"/>
        <v>0</v>
      </c>
      <c r="Z170" s="57">
        <f t="shared" si="159"/>
        <v>0</v>
      </c>
      <c r="AA170" s="57">
        <f t="shared" si="159"/>
        <v>0</v>
      </c>
      <c r="AB170" s="57">
        <f t="shared" si="159"/>
        <v>0</v>
      </c>
      <c r="AC170" s="57">
        <f t="shared" si="159"/>
        <v>0</v>
      </c>
    </row>
    <row r="171" spans="7:29" x14ac:dyDescent="0.35">
      <c r="G171" s="4" t="s">
        <v>43</v>
      </c>
      <c r="H171" s="57">
        <f t="shared" ref="H171:AC171" si="160">H$151/H$211</f>
        <v>0</v>
      </c>
      <c r="I171" s="57">
        <f t="shared" si="160"/>
        <v>0</v>
      </c>
      <c r="J171" s="57">
        <f t="shared" si="160"/>
        <v>0</v>
      </c>
      <c r="K171" s="57">
        <f t="shared" si="160"/>
        <v>0</v>
      </c>
      <c r="L171" s="57">
        <f t="shared" si="160"/>
        <v>0</v>
      </c>
      <c r="M171" s="57">
        <f t="shared" si="160"/>
        <v>0</v>
      </c>
      <c r="N171" s="57">
        <f t="shared" si="160"/>
        <v>0</v>
      </c>
      <c r="O171" s="57">
        <f t="shared" si="160"/>
        <v>0</v>
      </c>
      <c r="P171" s="57">
        <f t="shared" si="160"/>
        <v>0</v>
      </c>
      <c r="Q171" s="57">
        <f t="shared" si="160"/>
        <v>0</v>
      </c>
      <c r="R171" s="57">
        <f t="shared" si="160"/>
        <v>0</v>
      </c>
      <c r="S171" s="57">
        <f t="shared" si="160"/>
        <v>0</v>
      </c>
      <c r="T171" s="57">
        <f t="shared" si="160"/>
        <v>0</v>
      </c>
      <c r="U171" s="57">
        <f t="shared" si="160"/>
        <v>0</v>
      </c>
      <c r="V171" s="57">
        <f t="shared" si="160"/>
        <v>0</v>
      </c>
      <c r="W171" s="57">
        <f t="shared" si="160"/>
        <v>0</v>
      </c>
      <c r="X171" s="57">
        <f t="shared" si="160"/>
        <v>0</v>
      </c>
      <c r="Y171" s="57">
        <f t="shared" si="160"/>
        <v>0</v>
      </c>
      <c r="Z171" s="57">
        <f t="shared" si="160"/>
        <v>0</v>
      </c>
      <c r="AA171" s="57">
        <f t="shared" si="160"/>
        <v>0</v>
      </c>
      <c r="AB171" s="57">
        <f t="shared" si="160"/>
        <v>0</v>
      </c>
      <c r="AC171" s="57">
        <f t="shared" si="160"/>
        <v>0</v>
      </c>
    </row>
    <row r="172" spans="7:29" x14ac:dyDescent="0.35">
      <c r="G172" s="4" t="s">
        <v>176</v>
      </c>
      <c r="H172" s="57">
        <f t="shared" ref="H172:AC172" si="161">H$152/H$211</f>
        <v>0</v>
      </c>
      <c r="I172" s="57">
        <f t="shared" si="161"/>
        <v>0</v>
      </c>
      <c r="J172" s="57">
        <f t="shared" si="161"/>
        <v>0</v>
      </c>
      <c r="K172" s="57">
        <f t="shared" si="161"/>
        <v>0</v>
      </c>
      <c r="L172" s="57">
        <f t="shared" si="161"/>
        <v>0</v>
      </c>
      <c r="M172" s="57">
        <f t="shared" si="161"/>
        <v>0</v>
      </c>
      <c r="N172" s="57">
        <f t="shared" si="161"/>
        <v>0</v>
      </c>
      <c r="O172" s="57">
        <f t="shared" si="161"/>
        <v>0</v>
      </c>
      <c r="P172" s="57">
        <f t="shared" si="161"/>
        <v>0</v>
      </c>
      <c r="Q172" s="57">
        <f t="shared" si="161"/>
        <v>0</v>
      </c>
      <c r="R172" s="57">
        <f t="shared" si="161"/>
        <v>0</v>
      </c>
      <c r="S172" s="57">
        <f t="shared" si="161"/>
        <v>0</v>
      </c>
      <c r="T172" s="57">
        <f t="shared" si="161"/>
        <v>0</v>
      </c>
      <c r="U172" s="57">
        <f t="shared" si="161"/>
        <v>0</v>
      </c>
      <c r="V172" s="57">
        <f t="shared" si="161"/>
        <v>0</v>
      </c>
      <c r="W172" s="57">
        <f t="shared" si="161"/>
        <v>0</v>
      </c>
      <c r="X172" s="57">
        <f t="shared" si="161"/>
        <v>0</v>
      </c>
      <c r="Y172" s="57">
        <f t="shared" si="161"/>
        <v>0</v>
      </c>
      <c r="Z172" s="57">
        <f t="shared" si="161"/>
        <v>0</v>
      </c>
      <c r="AA172" s="57">
        <f t="shared" si="161"/>
        <v>0</v>
      </c>
      <c r="AB172" s="57">
        <f t="shared" si="161"/>
        <v>0</v>
      </c>
      <c r="AC172" s="57">
        <f t="shared" si="161"/>
        <v>0</v>
      </c>
    </row>
    <row r="173" spans="7:29" x14ac:dyDescent="0.35">
      <c r="G173" s="33" t="s">
        <v>28</v>
      </c>
      <c r="H173" s="57">
        <f t="shared" ref="H173:AC173" si="162">H$153/H$211</f>
        <v>0</v>
      </c>
      <c r="I173" s="57">
        <f t="shared" si="162"/>
        <v>0</v>
      </c>
      <c r="J173" s="57">
        <f t="shared" si="162"/>
        <v>0</v>
      </c>
      <c r="K173" s="57">
        <f t="shared" si="162"/>
        <v>0</v>
      </c>
      <c r="L173" s="57">
        <f t="shared" si="162"/>
        <v>0</v>
      </c>
      <c r="M173" s="57">
        <f t="shared" si="162"/>
        <v>0</v>
      </c>
      <c r="N173" s="57">
        <f t="shared" si="162"/>
        <v>0</v>
      </c>
      <c r="O173" s="57">
        <f t="shared" si="162"/>
        <v>0</v>
      </c>
      <c r="P173" s="57">
        <f t="shared" si="162"/>
        <v>0</v>
      </c>
      <c r="Q173" s="57">
        <f t="shared" si="162"/>
        <v>0</v>
      </c>
      <c r="R173" s="57">
        <f t="shared" si="162"/>
        <v>0</v>
      </c>
      <c r="S173" s="57">
        <f t="shared" si="162"/>
        <v>0</v>
      </c>
      <c r="T173" s="57">
        <f t="shared" si="162"/>
        <v>0</v>
      </c>
      <c r="U173" s="57">
        <f t="shared" si="162"/>
        <v>0</v>
      </c>
      <c r="V173" s="57">
        <f t="shared" si="162"/>
        <v>0</v>
      </c>
      <c r="W173" s="57">
        <f t="shared" si="162"/>
        <v>0</v>
      </c>
      <c r="X173" s="57">
        <f t="shared" si="162"/>
        <v>0</v>
      </c>
      <c r="Y173" s="57">
        <f t="shared" si="162"/>
        <v>0</v>
      </c>
      <c r="Z173" s="57">
        <f t="shared" si="162"/>
        <v>0</v>
      </c>
      <c r="AA173" s="57">
        <f t="shared" si="162"/>
        <v>0</v>
      </c>
      <c r="AB173" s="57">
        <f t="shared" si="162"/>
        <v>0</v>
      </c>
      <c r="AC173" s="57">
        <f t="shared" si="162"/>
        <v>0</v>
      </c>
    </row>
    <row r="174" spans="7:29" x14ac:dyDescent="0.35">
      <c r="G174" s="72"/>
      <c r="H174" s="28"/>
      <c r="I174" s="28"/>
      <c r="J174" s="28"/>
      <c r="K174" s="28"/>
      <c r="L174" s="28"/>
      <c r="M174" s="28"/>
      <c r="N174" s="28"/>
      <c r="O174" s="28"/>
      <c r="P174" s="28"/>
      <c r="Q174" s="28"/>
      <c r="R174" s="28"/>
      <c r="S174" s="28"/>
      <c r="T174" s="28"/>
      <c r="U174" s="28"/>
      <c r="V174" s="28"/>
      <c r="W174" s="28"/>
      <c r="X174" s="28"/>
      <c r="Y174" s="28"/>
      <c r="Z174" s="28"/>
      <c r="AA174" s="28"/>
      <c r="AB174" s="28"/>
      <c r="AC174" s="28"/>
    </row>
    <row r="175" spans="7:29" x14ac:dyDescent="0.35">
      <c r="G175" s="112" t="s">
        <v>171</v>
      </c>
      <c r="H175" s="112"/>
      <c r="I175" s="112"/>
      <c r="J175" s="112"/>
      <c r="K175" s="112"/>
      <c r="L175" s="112"/>
      <c r="M175" s="112"/>
      <c r="N175" s="112"/>
      <c r="O175" s="112"/>
      <c r="P175" s="112"/>
      <c r="Q175" s="112"/>
      <c r="R175" s="112"/>
      <c r="S175" s="112"/>
      <c r="T175" s="112"/>
      <c r="U175" s="112"/>
      <c r="V175" s="112"/>
      <c r="W175" s="112"/>
      <c r="X175" s="112"/>
      <c r="Y175" s="112"/>
      <c r="Z175" s="112"/>
      <c r="AA175" s="112"/>
      <c r="AB175" s="112"/>
      <c r="AC175" s="112"/>
    </row>
    <row r="176" spans="7:29" x14ac:dyDescent="0.35">
      <c r="G176" s="4" t="s">
        <v>48</v>
      </c>
      <c r="H176" s="57">
        <f t="shared" ref="H176:AC176" si="163">H$146/H$217</f>
        <v>0</v>
      </c>
      <c r="I176" s="57">
        <f t="shared" si="163"/>
        <v>0</v>
      </c>
      <c r="J176" s="57">
        <f t="shared" si="163"/>
        <v>0</v>
      </c>
      <c r="K176" s="57">
        <f t="shared" si="163"/>
        <v>0</v>
      </c>
      <c r="L176" s="57">
        <f t="shared" si="163"/>
        <v>0</v>
      </c>
      <c r="M176" s="57">
        <f t="shared" si="163"/>
        <v>0</v>
      </c>
      <c r="N176" s="57">
        <f t="shared" si="163"/>
        <v>0</v>
      </c>
      <c r="O176" s="57">
        <f t="shared" si="163"/>
        <v>0</v>
      </c>
      <c r="P176" s="57">
        <f t="shared" si="163"/>
        <v>0</v>
      </c>
      <c r="Q176" s="57">
        <f t="shared" si="163"/>
        <v>0</v>
      </c>
      <c r="R176" s="57">
        <f t="shared" si="163"/>
        <v>0</v>
      </c>
      <c r="S176" s="57">
        <f t="shared" si="163"/>
        <v>0</v>
      </c>
      <c r="T176" s="57">
        <f t="shared" si="163"/>
        <v>0</v>
      </c>
      <c r="U176" s="57">
        <f t="shared" si="163"/>
        <v>0</v>
      </c>
      <c r="V176" s="57">
        <f t="shared" si="163"/>
        <v>0</v>
      </c>
      <c r="W176" s="57">
        <f t="shared" si="163"/>
        <v>0</v>
      </c>
      <c r="X176" s="57">
        <f t="shared" si="163"/>
        <v>0</v>
      </c>
      <c r="Y176" s="57">
        <f t="shared" si="163"/>
        <v>0</v>
      </c>
      <c r="Z176" s="57">
        <f t="shared" si="163"/>
        <v>0</v>
      </c>
      <c r="AA176" s="57">
        <f t="shared" si="163"/>
        <v>0</v>
      </c>
      <c r="AB176" s="57">
        <f t="shared" si="163"/>
        <v>0</v>
      </c>
      <c r="AC176" s="57">
        <f t="shared" si="163"/>
        <v>0</v>
      </c>
    </row>
    <row r="177" spans="7:29" x14ac:dyDescent="0.35">
      <c r="G177" s="4" t="s">
        <v>175</v>
      </c>
      <c r="H177" s="57">
        <f t="shared" ref="H177:AC177" si="164">H$147/H$217</f>
        <v>0</v>
      </c>
      <c r="I177" s="57">
        <f t="shared" si="164"/>
        <v>0</v>
      </c>
      <c r="J177" s="57">
        <f t="shared" si="164"/>
        <v>0</v>
      </c>
      <c r="K177" s="57">
        <f t="shared" si="164"/>
        <v>0</v>
      </c>
      <c r="L177" s="57">
        <f t="shared" si="164"/>
        <v>0</v>
      </c>
      <c r="M177" s="57">
        <f t="shared" si="164"/>
        <v>0</v>
      </c>
      <c r="N177" s="57">
        <f t="shared" si="164"/>
        <v>0</v>
      </c>
      <c r="O177" s="57">
        <f t="shared" si="164"/>
        <v>0</v>
      </c>
      <c r="P177" s="57">
        <f t="shared" si="164"/>
        <v>0</v>
      </c>
      <c r="Q177" s="57">
        <f t="shared" si="164"/>
        <v>0</v>
      </c>
      <c r="R177" s="57">
        <f t="shared" si="164"/>
        <v>0</v>
      </c>
      <c r="S177" s="57">
        <f t="shared" si="164"/>
        <v>0</v>
      </c>
      <c r="T177" s="57">
        <f t="shared" si="164"/>
        <v>0</v>
      </c>
      <c r="U177" s="57">
        <f t="shared" si="164"/>
        <v>0</v>
      </c>
      <c r="V177" s="57">
        <f t="shared" si="164"/>
        <v>0</v>
      </c>
      <c r="W177" s="57">
        <f t="shared" si="164"/>
        <v>0</v>
      </c>
      <c r="X177" s="57">
        <f t="shared" si="164"/>
        <v>0</v>
      </c>
      <c r="Y177" s="57">
        <f t="shared" si="164"/>
        <v>0</v>
      </c>
      <c r="Z177" s="57">
        <f t="shared" si="164"/>
        <v>0</v>
      </c>
      <c r="AA177" s="57">
        <f t="shared" si="164"/>
        <v>0</v>
      </c>
      <c r="AB177" s="57">
        <f t="shared" si="164"/>
        <v>0</v>
      </c>
      <c r="AC177" s="57">
        <f t="shared" si="164"/>
        <v>0</v>
      </c>
    </row>
    <row r="178" spans="7:29" x14ac:dyDescent="0.35">
      <c r="G178" s="4" t="s">
        <v>46</v>
      </c>
      <c r="H178" s="57">
        <f t="shared" ref="H178:AC178" si="165">H$148/H$217</f>
        <v>0</v>
      </c>
      <c r="I178" s="57">
        <f t="shared" si="165"/>
        <v>0</v>
      </c>
      <c r="J178" s="57">
        <f t="shared" si="165"/>
        <v>0</v>
      </c>
      <c r="K178" s="57">
        <f t="shared" si="165"/>
        <v>0</v>
      </c>
      <c r="L178" s="57">
        <f t="shared" si="165"/>
        <v>0</v>
      </c>
      <c r="M178" s="57">
        <f t="shared" si="165"/>
        <v>0</v>
      </c>
      <c r="N178" s="57">
        <f t="shared" si="165"/>
        <v>0</v>
      </c>
      <c r="O178" s="57">
        <f t="shared" si="165"/>
        <v>0</v>
      </c>
      <c r="P178" s="57">
        <f t="shared" si="165"/>
        <v>0</v>
      </c>
      <c r="Q178" s="57">
        <f t="shared" si="165"/>
        <v>0</v>
      </c>
      <c r="R178" s="57">
        <f t="shared" si="165"/>
        <v>0</v>
      </c>
      <c r="S178" s="57">
        <f t="shared" si="165"/>
        <v>0</v>
      </c>
      <c r="T178" s="57">
        <f t="shared" si="165"/>
        <v>0</v>
      </c>
      <c r="U178" s="57">
        <f t="shared" si="165"/>
        <v>0</v>
      </c>
      <c r="V178" s="57">
        <f t="shared" si="165"/>
        <v>0</v>
      </c>
      <c r="W178" s="57">
        <f t="shared" si="165"/>
        <v>0</v>
      </c>
      <c r="X178" s="57">
        <f t="shared" si="165"/>
        <v>0</v>
      </c>
      <c r="Y178" s="57">
        <f t="shared" si="165"/>
        <v>0</v>
      </c>
      <c r="Z178" s="57">
        <f t="shared" si="165"/>
        <v>0</v>
      </c>
      <c r="AA178" s="57">
        <f t="shared" si="165"/>
        <v>0</v>
      </c>
      <c r="AB178" s="57">
        <f t="shared" si="165"/>
        <v>0</v>
      </c>
      <c r="AC178" s="57">
        <f t="shared" si="165"/>
        <v>0</v>
      </c>
    </row>
    <row r="179" spans="7:29" x14ac:dyDescent="0.35">
      <c r="G179" s="4" t="s">
        <v>125</v>
      </c>
      <c r="H179" s="57">
        <f t="shared" ref="H179:AC179" si="166">H$149/H$217</f>
        <v>0</v>
      </c>
      <c r="I179" s="57">
        <f t="shared" si="166"/>
        <v>0</v>
      </c>
      <c r="J179" s="57">
        <f t="shared" si="166"/>
        <v>0</v>
      </c>
      <c r="K179" s="57">
        <f t="shared" si="166"/>
        <v>0</v>
      </c>
      <c r="L179" s="57">
        <f t="shared" si="166"/>
        <v>0</v>
      </c>
      <c r="M179" s="57">
        <f t="shared" si="166"/>
        <v>0</v>
      </c>
      <c r="N179" s="57">
        <f t="shared" si="166"/>
        <v>0</v>
      </c>
      <c r="O179" s="57">
        <f t="shared" si="166"/>
        <v>0</v>
      </c>
      <c r="P179" s="57">
        <f t="shared" si="166"/>
        <v>0</v>
      </c>
      <c r="Q179" s="57">
        <f t="shared" si="166"/>
        <v>0</v>
      </c>
      <c r="R179" s="57">
        <f t="shared" si="166"/>
        <v>0</v>
      </c>
      <c r="S179" s="57">
        <f t="shared" si="166"/>
        <v>0</v>
      </c>
      <c r="T179" s="57">
        <f t="shared" si="166"/>
        <v>0</v>
      </c>
      <c r="U179" s="57">
        <f t="shared" si="166"/>
        <v>0</v>
      </c>
      <c r="V179" s="57">
        <f t="shared" si="166"/>
        <v>0</v>
      </c>
      <c r="W179" s="57">
        <f t="shared" si="166"/>
        <v>0</v>
      </c>
      <c r="X179" s="57">
        <f t="shared" si="166"/>
        <v>0</v>
      </c>
      <c r="Y179" s="57">
        <f t="shared" si="166"/>
        <v>0</v>
      </c>
      <c r="Z179" s="57">
        <f t="shared" si="166"/>
        <v>0</v>
      </c>
      <c r="AA179" s="57">
        <f t="shared" si="166"/>
        <v>0</v>
      </c>
      <c r="AB179" s="57">
        <f t="shared" si="166"/>
        <v>0</v>
      </c>
      <c r="AC179" s="57">
        <f t="shared" si="166"/>
        <v>0</v>
      </c>
    </row>
    <row r="180" spans="7:29" x14ac:dyDescent="0.35">
      <c r="G180" s="4" t="s">
        <v>53</v>
      </c>
      <c r="H180" s="57">
        <f t="shared" ref="H180:AC180" si="167">H$150/H$217</f>
        <v>0</v>
      </c>
      <c r="I180" s="57">
        <f t="shared" si="167"/>
        <v>0</v>
      </c>
      <c r="J180" s="57">
        <f t="shared" si="167"/>
        <v>0</v>
      </c>
      <c r="K180" s="57">
        <f t="shared" si="167"/>
        <v>0</v>
      </c>
      <c r="L180" s="57">
        <f t="shared" si="167"/>
        <v>0</v>
      </c>
      <c r="M180" s="57">
        <f t="shared" si="167"/>
        <v>0</v>
      </c>
      <c r="N180" s="57">
        <f t="shared" si="167"/>
        <v>0</v>
      </c>
      <c r="O180" s="57">
        <f t="shared" si="167"/>
        <v>0</v>
      </c>
      <c r="P180" s="57">
        <f t="shared" si="167"/>
        <v>0</v>
      </c>
      <c r="Q180" s="57">
        <f t="shared" si="167"/>
        <v>0</v>
      </c>
      <c r="R180" s="57">
        <f t="shared" si="167"/>
        <v>0</v>
      </c>
      <c r="S180" s="57">
        <f t="shared" si="167"/>
        <v>0</v>
      </c>
      <c r="T180" s="57">
        <f t="shared" si="167"/>
        <v>0</v>
      </c>
      <c r="U180" s="57">
        <f t="shared" si="167"/>
        <v>0</v>
      </c>
      <c r="V180" s="57">
        <f t="shared" si="167"/>
        <v>0</v>
      </c>
      <c r="W180" s="57">
        <f t="shared" si="167"/>
        <v>0</v>
      </c>
      <c r="X180" s="57">
        <f t="shared" si="167"/>
        <v>0</v>
      </c>
      <c r="Y180" s="57">
        <f t="shared" si="167"/>
        <v>0</v>
      </c>
      <c r="Z180" s="57">
        <f t="shared" si="167"/>
        <v>0</v>
      </c>
      <c r="AA180" s="57">
        <f t="shared" si="167"/>
        <v>0</v>
      </c>
      <c r="AB180" s="57">
        <f t="shared" si="167"/>
        <v>0</v>
      </c>
      <c r="AC180" s="57">
        <f t="shared" si="167"/>
        <v>0</v>
      </c>
    </row>
    <row r="181" spans="7:29" x14ac:dyDescent="0.35">
      <c r="G181" s="4" t="s">
        <v>43</v>
      </c>
      <c r="H181" s="57">
        <f t="shared" ref="H181:AC181" si="168">H$151/H$217</f>
        <v>0</v>
      </c>
      <c r="I181" s="57">
        <f t="shared" si="168"/>
        <v>0</v>
      </c>
      <c r="J181" s="57">
        <f t="shared" si="168"/>
        <v>0</v>
      </c>
      <c r="K181" s="57">
        <f t="shared" si="168"/>
        <v>0</v>
      </c>
      <c r="L181" s="57">
        <f t="shared" si="168"/>
        <v>0</v>
      </c>
      <c r="M181" s="57">
        <f t="shared" si="168"/>
        <v>0</v>
      </c>
      <c r="N181" s="57">
        <f t="shared" si="168"/>
        <v>0</v>
      </c>
      <c r="O181" s="57">
        <f t="shared" si="168"/>
        <v>0</v>
      </c>
      <c r="P181" s="57">
        <f t="shared" si="168"/>
        <v>0</v>
      </c>
      <c r="Q181" s="57">
        <f t="shared" si="168"/>
        <v>0</v>
      </c>
      <c r="R181" s="57">
        <f t="shared" si="168"/>
        <v>0</v>
      </c>
      <c r="S181" s="57">
        <f t="shared" si="168"/>
        <v>0</v>
      </c>
      <c r="T181" s="57">
        <f t="shared" si="168"/>
        <v>0</v>
      </c>
      <c r="U181" s="57">
        <f t="shared" si="168"/>
        <v>0</v>
      </c>
      <c r="V181" s="57">
        <f t="shared" si="168"/>
        <v>0</v>
      </c>
      <c r="W181" s="57">
        <f t="shared" si="168"/>
        <v>0</v>
      </c>
      <c r="X181" s="57">
        <f t="shared" si="168"/>
        <v>0</v>
      </c>
      <c r="Y181" s="57">
        <f t="shared" si="168"/>
        <v>0</v>
      </c>
      <c r="Z181" s="57">
        <f t="shared" si="168"/>
        <v>0</v>
      </c>
      <c r="AA181" s="57">
        <f t="shared" si="168"/>
        <v>0</v>
      </c>
      <c r="AB181" s="57">
        <f t="shared" si="168"/>
        <v>0</v>
      </c>
      <c r="AC181" s="57">
        <f t="shared" si="168"/>
        <v>0</v>
      </c>
    </row>
    <row r="182" spans="7:29" x14ac:dyDescent="0.35">
      <c r="G182" s="4" t="s">
        <v>176</v>
      </c>
      <c r="H182" s="57">
        <f t="shared" ref="H182:AC182" si="169">H$152/H$217</f>
        <v>0</v>
      </c>
      <c r="I182" s="57">
        <f t="shared" si="169"/>
        <v>0</v>
      </c>
      <c r="J182" s="57">
        <f t="shared" si="169"/>
        <v>0</v>
      </c>
      <c r="K182" s="57">
        <f t="shared" si="169"/>
        <v>0</v>
      </c>
      <c r="L182" s="57">
        <f t="shared" si="169"/>
        <v>0</v>
      </c>
      <c r="M182" s="57">
        <f t="shared" si="169"/>
        <v>0</v>
      </c>
      <c r="N182" s="57">
        <f t="shared" si="169"/>
        <v>0</v>
      </c>
      <c r="O182" s="57">
        <f t="shared" si="169"/>
        <v>0</v>
      </c>
      <c r="P182" s="57">
        <f t="shared" si="169"/>
        <v>0</v>
      </c>
      <c r="Q182" s="57">
        <f t="shared" si="169"/>
        <v>0</v>
      </c>
      <c r="R182" s="57">
        <f t="shared" si="169"/>
        <v>0</v>
      </c>
      <c r="S182" s="57">
        <f t="shared" si="169"/>
        <v>0</v>
      </c>
      <c r="T182" s="57">
        <f t="shared" si="169"/>
        <v>0</v>
      </c>
      <c r="U182" s="57">
        <f t="shared" si="169"/>
        <v>0</v>
      </c>
      <c r="V182" s="57">
        <f t="shared" si="169"/>
        <v>0</v>
      </c>
      <c r="W182" s="57">
        <f t="shared" si="169"/>
        <v>0</v>
      </c>
      <c r="X182" s="57">
        <f t="shared" si="169"/>
        <v>0</v>
      </c>
      <c r="Y182" s="57">
        <f t="shared" si="169"/>
        <v>0</v>
      </c>
      <c r="Z182" s="57">
        <f t="shared" si="169"/>
        <v>0</v>
      </c>
      <c r="AA182" s="57">
        <f t="shared" si="169"/>
        <v>0</v>
      </c>
      <c r="AB182" s="57">
        <f t="shared" si="169"/>
        <v>0</v>
      </c>
      <c r="AC182" s="57">
        <f t="shared" si="169"/>
        <v>0</v>
      </c>
    </row>
    <row r="183" spans="7:29" x14ac:dyDescent="0.35">
      <c r="G183" s="33" t="s">
        <v>28</v>
      </c>
      <c r="H183" s="57">
        <f t="shared" ref="H183:AC183" si="170">H$153/H$217</f>
        <v>0</v>
      </c>
      <c r="I183" s="57">
        <f t="shared" si="170"/>
        <v>0</v>
      </c>
      <c r="J183" s="57">
        <f t="shared" si="170"/>
        <v>0</v>
      </c>
      <c r="K183" s="57">
        <f t="shared" si="170"/>
        <v>0</v>
      </c>
      <c r="L183" s="57">
        <f t="shared" si="170"/>
        <v>0</v>
      </c>
      <c r="M183" s="57">
        <f t="shared" si="170"/>
        <v>0</v>
      </c>
      <c r="N183" s="57">
        <f t="shared" si="170"/>
        <v>0</v>
      </c>
      <c r="O183" s="57">
        <f t="shared" si="170"/>
        <v>0</v>
      </c>
      <c r="P183" s="57">
        <f t="shared" si="170"/>
        <v>0</v>
      </c>
      <c r="Q183" s="57">
        <f t="shared" si="170"/>
        <v>0</v>
      </c>
      <c r="R183" s="57">
        <f t="shared" si="170"/>
        <v>0</v>
      </c>
      <c r="S183" s="57">
        <f t="shared" si="170"/>
        <v>0</v>
      </c>
      <c r="T183" s="57">
        <f t="shared" si="170"/>
        <v>0</v>
      </c>
      <c r="U183" s="57">
        <f t="shared" si="170"/>
        <v>0</v>
      </c>
      <c r="V183" s="57">
        <f t="shared" si="170"/>
        <v>0</v>
      </c>
      <c r="W183" s="57">
        <f t="shared" si="170"/>
        <v>0</v>
      </c>
      <c r="X183" s="57">
        <f t="shared" si="170"/>
        <v>0</v>
      </c>
      <c r="Y183" s="57">
        <f t="shared" si="170"/>
        <v>0</v>
      </c>
      <c r="Z183" s="57">
        <f t="shared" si="170"/>
        <v>0</v>
      </c>
      <c r="AA183" s="57">
        <f t="shared" si="170"/>
        <v>0</v>
      </c>
      <c r="AB183" s="57">
        <f t="shared" si="170"/>
        <v>0</v>
      </c>
      <c r="AC183" s="57">
        <f t="shared" si="170"/>
        <v>0</v>
      </c>
    </row>
    <row r="184" spans="7:29" x14ac:dyDescent="0.35">
      <c r="G184" s="72"/>
      <c r="H184" s="28"/>
      <c r="I184" s="28"/>
      <c r="J184" s="28"/>
      <c r="K184" s="28"/>
      <c r="L184" s="28"/>
      <c r="M184" s="28"/>
      <c r="N184" s="28"/>
      <c r="O184" s="28"/>
      <c r="P184" s="28"/>
      <c r="Q184" s="28"/>
      <c r="R184" s="28"/>
      <c r="S184" s="28"/>
      <c r="T184" s="28"/>
      <c r="U184" s="28"/>
      <c r="V184" s="28"/>
      <c r="W184" s="28"/>
      <c r="X184" s="28"/>
      <c r="Y184" s="28"/>
      <c r="Z184" s="28"/>
      <c r="AA184" s="28"/>
      <c r="AB184" s="28"/>
      <c r="AC184" s="28"/>
    </row>
    <row r="185" spans="7:29" x14ac:dyDescent="0.35">
      <c r="G185" s="112" t="str">
        <f>_xlfn.CONCAT("USD, ",$C$6)</f>
        <v>USD, thousands</v>
      </c>
      <c r="H185" s="113"/>
      <c r="I185" s="113"/>
      <c r="J185" s="113"/>
      <c r="K185" s="113"/>
      <c r="L185" s="113"/>
      <c r="M185" s="113"/>
      <c r="N185" s="113"/>
      <c r="O185" s="113"/>
      <c r="P185" s="113"/>
      <c r="Q185" s="113"/>
      <c r="R185" s="113"/>
      <c r="S185" s="113"/>
      <c r="T185" s="113"/>
      <c r="U185" s="113"/>
      <c r="V185" s="113"/>
      <c r="W185" s="113"/>
      <c r="X185" s="113"/>
      <c r="Y185" s="113"/>
      <c r="Z185" s="113"/>
      <c r="AA185" s="113"/>
      <c r="AB185" s="113"/>
      <c r="AC185" s="113"/>
    </row>
    <row r="186" spans="7:29" x14ac:dyDescent="0.35">
      <c r="G186" s="4" t="s">
        <v>48</v>
      </c>
      <c r="H186" s="5">
        <f>H$146/H$209</f>
        <v>0</v>
      </c>
      <c r="I186" s="5">
        <f t="shared" ref="I186:AC186" si="171">I$146/I$209</f>
        <v>0</v>
      </c>
      <c r="J186" s="5">
        <f t="shared" si="171"/>
        <v>0</v>
      </c>
      <c r="K186" s="5">
        <f t="shared" si="171"/>
        <v>0</v>
      </c>
      <c r="L186" s="5">
        <f t="shared" si="171"/>
        <v>0</v>
      </c>
      <c r="M186" s="5">
        <f t="shared" si="171"/>
        <v>0</v>
      </c>
      <c r="N186" s="5">
        <f t="shared" si="171"/>
        <v>0</v>
      </c>
      <c r="O186" s="5">
        <f t="shared" si="171"/>
        <v>0</v>
      </c>
      <c r="P186" s="5">
        <f t="shared" si="171"/>
        <v>0</v>
      </c>
      <c r="Q186" s="5">
        <f t="shared" si="171"/>
        <v>0</v>
      </c>
      <c r="R186" s="5">
        <f t="shared" si="171"/>
        <v>0</v>
      </c>
      <c r="S186" s="5">
        <f t="shared" si="171"/>
        <v>0</v>
      </c>
      <c r="T186" s="5">
        <f t="shared" si="171"/>
        <v>0</v>
      </c>
      <c r="U186" s="5">
        <f t="shared" si="171"/>
        <v>0</v>
      </c>
      <c r="V186" s="5">
        <f t="shared" si="171"/>
        <v>0</v>
      </c>
      <c r="W186" s="5">
        <f t="shared" si="171"/>
        <v>0</v>
      </c>
      <c r="X186" s="5">
        <f t="shared" si="171"/>
        <v>0</v>
      </c>
      <c r="Y186" s="5">
        <f t="shared" si="171"/>
        <v>0</v>
      </c>
      <c r="Z186" s="5">
        <f t="shared" si="171"/>
        <v>0</v>
      </c>
      <c r="AA186" s="5">
        <f t="shared" si="171"/>
        <v>0</v>
      </c>
      <c r="AB186" s="5">
        <f t="shared" si="171"/>
        <v>0</v>
      </c>
      <c r="AC186" s="5">
        <f t="shared" si="171"/>
        <v>0</v>
      </c>
    </row>
    <row r="187" spans="7:29" x14ac:dyDescent="0.35">
      <c r="G187" s="4" t="s">
        <v>175</v>
      </c>
      <c r="H187" s="5">
        <f>H$147/H$209</f>
        <v>0</v>
      </c>
      <c r="I187" s="5">
        <f t="shared" ref="I187:AC187" si="172">I$147/I$209</f>
        <v>0</v>
      </c>
      <c r="J187" s="5">
        <f t="shared" si="172"/>
        <v>0</v>
      </c>
      <c r="K187" s="5">
        <f t="shared" si="172"/>
        <v>0</v>
      </c>
      <c r="L187" s="5">
        <f t="shared" si="172"/>
        <v>0</v>
      </c>
      <c r="M187" s="5">
        <f t="shared" si="172"/>
        <v>0</v>
      </c>
      <c r="N187" s="5">
        <f t="shared" si="172"/>
        <v>0</v>
      </c>
      <c r="O187" s="5">
        <f t="shared" si="172"/>
        <v>0</v>
      </c>
      <c r="P187" s="5">
        <f t="shared" si="172"/>
        <v>0</v>
      </c>
      <c r="Q187" s="5">
        <f t="shared" si="172"/>
        <v>0</v>
      </c>
      <c r="R187" s="5">
        <f t="shared" si="172"/>
        <v>0</v>
      </c>
      <c r="S187" s="5">
        <f t="shared" si="172"/>
        <v>0</v>
      </c>
      <c r="T187" s="5">
        <f t="shared" si="172"/>
        <v>0</v>
      </c>
      <c r="U187" s="5">
        <f t="shared" si="172"/>
        <v>0</v>
      </c>
      <c r="V187" s="5">
        <f t="shared" si="172"/>
        <v>0</v>
      </c>
      <c r="W187" s="5">
        <f t="shared" si="172"/>
        <v>0</v>
      </c>
      <c r="X187" s="5">
        <f t="shared" si="172"/>
        <v>0</v>
      </c>
      <c r="Y187" s="5">
        <f t="shared" si="172"/>
        <v>0</v>
      </c>
      <c r="Z187" s="5">
        <f t="shared" si="172"/>
        <v>0</v>
      </c>
      <c r="AA187" s="5">
        <f t="shared" si="172"/>
        <v>0</v>
      </c>
      <c r="AB187" s="5">
        <f t="shared" si="172"/>
        <v>0</v>
      </c>
      <c r="AC187" s="5">
        <f t="shared" si="172"/>
        <v>0</v>
      </c>
    </row>
    <row r="188" spans="7:29" x14ac:dyDescent="0.35">
      <c r="G188" s="4" t="s">
        <v>46</v>
      </c>
      <c r="H188" s="5">
        <f>H$148/H$209</f>
        <v>0</v>
      </c>
      <c r="I188" s="5">
        <f t="shared" ref="I188:AC188" si="173">I$148/I$209</f>
        <v>0</v>
      </c>
      <c r="J188" s="5">
        <f t="shared" si="173"/>
        <v>0</v>
      </c>
      <c r="K188" s="5">
        <f t="shared" si="173"/>
        <v>0</v>
      </c>
      <c r="L188" s="5">
        <f t="shared" si="173"/>
        <v>0</v>
      </c>
      <c r="M188" s="5">
        <f t="shared" si="173"/>
        <v>0</v>
      </c>
      <c r="N188" s="5">
        <f t="shared" si="173"/>
        <v>0</v>
      </c>
      <c r="O188" s="5">
        <f t="shared" si="173"/>
        <v>0</v>
      </c>
      <c r="P188" s="5">
        <f t="shared" si="173"/>
        <v>0</v>
      </c>
      <c r="Q188" s="5">
        <f t="shared" si="173"/>
        <v>0</v>
      </c>
      <c r="R188" s="5">
        <f t="shared" si="173"/>
        <v>0</v>
      </c>
      <c r="S188" s="5">
        <f t="shared" si="173"/>
        <v>0</v>
      </c>
      <c r="T188" s="5">
        <f t="shared" si="173"/>
        <v>0</v>
      </c>
      <c r="U188" s="5">
        <f t="shared" si="173"/>
        <v>0</v>
      </c>
      <c r="V188" s="5">
        <f t="shared" si="173"/>
        <v>0</v>
      </c>
      <c r="W188" s="5">
        <f t="shared" si="173"/>
        <v>0</v>
      </c>
      <c r="X188" s="5">
        <f t="shared" si="173"/>
        <v>0</v>
      </c>
      <c r="Y188" s="5">
        <f t="shared" si="173"/>
        <v>0</v>
      </c>
      <c r="Z188" s="5">
        <f t="shared" si="173"/>
        <v>0</v>
      </c>
      <c r="AA188" s="5">
        <f t="shared" si="173"/>
        <v>0</v>
      </c>
      <c r="AB188" s="5">
        <f t="shared" si="173"/>
        <v>0</v>
      </c>
      <c r="AC188" s="5">
        <f t="shared" si="173"/>
        <v>0</v>
      </c>
    </row>
    <row r="189" spans="7:29" x14ac:dyDescent="0.35">
      <c r="G189" s="4" t="s">
        <v>125</v>
      </c>
      <c r="H189" s="5">
        <f>H$149/H$209</f>
        <v>0</v>
      </c>
      <c r="I189" s="5">
        <f t="shared" ref="I189:AC189" si="174">I$149/I$209</f>
        <v>0</v>
      </c>
      <c r="J189" s="5">
        <f t="shared" si="174"/>
        <v>0</v>
      </c>
      <c r="K189" s="5">
        <f t="shared" si="174"/>
        <v>0</v>
      </c>
      <c r="L189" s="5">
        <f t="shared" si="174"/>
        <v>0</v>
      </c>
      <c r="M189" s="5">
        <f t="shared" si="174"/>
        <v>0</v>
      </c>
      <c r="N189" s="5">
        <f t="shared" si="174"/>
        <v>0</v>
      </c>
      <c r="O189" s="5">
        <f t="shared" si="174"/>
        <v>0</v>
      </c>
      <c r="P189" s="5">
        <f t="shared" si="174"/>
        <v>0</v>
      </c>
      <c r="Q189" s="5">
        <f t="shared" si="174"/>
        <v>0</v>
      </c>
      <c r="R189" s="5">
        <f t="shared" si="174"/>
        <v>0</v>
      </c>
      <c r="S189" s="5">
        <f t="shared" si="174"/>
        <v>0</v>
      </c>
      <c r="T189" s="5">
        <f t="shared" si="174"/>
        <v>0</v>
      </c>
      <c r="U189" s="5">
        <f t="shared" si="174"/>
        <v>0</v>
      </c>
      <c r="V189" s="5">
        <f t="shared" si="174"/>
        <v>0</v>
      </c>
      <c r="W189" s="5">
        <f t="shared" si="174"/>
        <v>0</v>
      </c>
      <c r="X189" s="5">
        <f t="shared" si="174"/>
        <v>0</v>
      </c>
      <c r="Y189" s="5">
        <f t="shared" si="174"/>
        <v>0</v>
      </c>
      <c r="Z189" s="5">
        <f t="shared" si="174"/>
        <v>0</v>
      </c>
      <c r="AA189" s="5">
        <f t="shared" si="174"/>
        <v>0</v>
      </c>
      <c r="AB189" s="5">
        <f t="shared" si="174"/>
        <v>0</v>
      </c>
      <c r="AC189" s="5">
        <f t="shared" si="174"/>
        <v>0</v>
      </c>
    </row>
    <row r="190" spans="7:29" x14ac:dyDescent="0.35">
      <c r="G190" s="4" t="s">
        <v>53</v>
      </c>
      <c r="H190" s="5">
        <f>H$150/H$209</f>
        <v>0</v>
      </c>
      <c r="I190" s="5">
        <f t="shared" ref="I190:AC190" si="175">I$150/I$209</f>
        <v>0</v>
      </c>
      <c r="J190" s="5">
        <f t="shared" si="175"/>
        <v>0</v>
      </c>
      <c r="K190" s="5">
        <f t="shared" si="175"/>
        <v>0</v>
      </c>
      <c r="L190" s="5">
        <f t="shared" si="175"/>
        <v>0</v>
      </c>
      <c r="M190" s="5">
        <f t="shared" si="175"/>
        <v>0</v>
      </c>
      <c r="N190" s="5">
        <f t="shared" si="175"/>
        <v>0</v>
      </c>
      <c r="O190" s="5">
        <f t="shared" si="175"/>
        <v>0</v>
      </c>
      <c r="P190" s="5">
        <f t="shared" si="175"/>
        <v>0</v>
      </c>
      <c r="Q190" s="5">
        <f t="shared" si="175"/>
        <v>0</v>
      </c>
      <c r="R190" s="5">
        <f t="shared" si="175"/>
        <v>0</v>
      </c>
      <c r="S190" s="5">
        <f t="shared" si="175"/>
        <v>0</v>
      </c>
      <c r="T190" s="5">
        <f t="shared" si="175"/>
        <v>0</v>
      </c>
      <c r="U190" s="5">
        <f t="shared" si="175"/>
        <v>0</v>
      </c>
      <c r="V190" s="5">
        <f t="shared" si="175"/>
        <v>0</v>
      </c>
      <c r="W190" s="5">
        <f t="shared" si="175"/>
        <v>0</v>
      </c>
      <c r="X190" s="5">
        <f t="shared" si="175"/>
        <v>0</v>
      </c>
      <c r="Y190" s="5">
        <f t="shared" si="175"/>
        <v>0</v>
      </c>
      <c r="Z190" s="5">
        <f t="shared" si="175"/>
        <v>0</v>
      </c>
      <c r="AA190" s="5">
        <f t="shared" si="175"/>
        <v>0</v>
      </c>
      <c r="AB190" s="5">
        <f t="shared" si="175"/>
        <v>0</v>
      </c>
      <c r="AC190" s="5">
        <f t="shared" si="175"/>
        <v>0</v>
      </c>
    </row>
    <row r="191" spans="7:29" x14ac:dyDescent="0.35">
      <c r="G191" s="4" t="s">
        <v>43</v>
      </c>
      <c r="H191" s="5">
        <f>H$151/H$209</f>
        <v>0</v>
      </c>
      <c r="I191" s="5">
        <f t="shared" ref="I191:AC191" si="176">I$151/I$209</f>
        <v>0</v>
      </c>
      <c r="J191" s="5">
        <f t="shared" si="176"/>
        <v>0</v>
      </c>
      <c r="K191" s="5">
        <f t="shared" si="176"/>
        <v>0</v>
      </c>
      <c r="L191" s="5">
        <f t="shared" si="176"/>
        <v>0</v>
      </c>
      <c r="M191" s="5">
        <f t="shared" si="176"/>
        <v>0</v>
      </c>
      <c r="N191" s="5">
        <f t="shared" si="176"/>
        <v>0</v>
      </c>
      <c r="O191" s="5">
        <f t="shared" si="176"/>
        <v>0</v>
      </c>
      <c r="P191" s="5">
        <f t="shared" si="176"/>
        <v>0</v>
      </c>
      <c r="Q191" s="5">
        <f t="shared" si="176"/>
        <v>0</v>
      </c>
      <c r="R191" s="5">
        <f t="shared" si="176"/>
        <v>0</v>
      </c>
      <c r="S191" s="5">
        <f t="shared" si="176"/>
        <v>0</v>
      </c>
      <c r="T191" s="5">
        <f t="shared" si="176"/>
        <v>0</v>
      </c>
      <c r="U191" s="5">
        <f t="shared" si="176"/>
        <v>0</v>
      </c>
      <c r="V191" s="5">
        <f t="shared" si="176"/>
        <v>0</v>
      </c>
      <c r="W191" s="5">
        <f t="shared" si="176"/>
        <v>0</v>
      </c>
      <c r="X191" s="5">
        <f t="shared" si="176"/>
        <v>0</v>
      </c>
      <c r="Y191" s="5">
        <f t="shared" si="176"/>
        <v>0</v>
      </c>
      <c r="Z191" s="5">
        <f t="shared" si="176"/>
        <v>0</v>
      </c>
      <c r="AA191" s="5">
        <f t="shared" si="176"/>
        <v>0</v>
      </c>
      <c r="AB191" s="5">
        <f t="shared" si="176"/>
        <v>0</v>
      </c>
      <c r="AC191" s="5">
        <f t="shared" si="176"/>
        <v>0</v>
      </c>
    </row>
    <row r="192" spans="7:29" x14ac:dyDescent="0.35">
      <c r="G192" s="4" t="s">
        <v>176</v>
      </c>
      <c r="H192" s="5">
        <f>H$152/H$209</f>
        <v>0</v>
      </c>
      <c r="I192" s="5">
        <f t="shared" ref="I192:AC192" si="177">I$152/I$209</f>
        <v>0</v>
      </c>
      <c r="J192" s="5">
        <f t="shared" si="177"/>
        <v>0</v>
      </c>
      <c r="K192" s="5">
        <f t="shared" si="177"/>
        <v>0</v>
      </c>
      <c r="L192" s="5">
        <f t="shared" si="177"/>
        <v>0</v>
      </c>
      <c r="M192" s="5">
        <f t="shared" si="177"/>
        <v>0</v>
      </c>
      <c r="N192" s="5">
        <f t="shared" si="177"/>
        <v>0</v>
      </c>
      <c r="O192" s="5">
        <f t="shared" si="177"/>
        <v>0</v>
      </c>
      <c r="P192" s="5">
        <f t="shared" si="177"/>
        <v>0</v>
      </c>
      <c r="Q192" s="5">
        <f t="shared" si="177"/>
        <v>0</v>
      </c>
      <c r="R192" s="5">
        <f t="shared" si="177"/>
        <v>0</v>
      </c>
      <c r="S192" s="5">
        <f t="shared" si="177"/>
        <v>0</v>
      </c>
      <c r="T192" s="5">
        <f t="shared" si="177"/>
        <v>0</v>
      </c>
      <c r="U192" s="5">
        <f t="shared" si="177"/>
        <v>0</v>
      </c>
      <c r="V192" s="5">
        <f t="shared" si="177"/>
        <v>0</v>
      </c>
      <c r="W192" s="5">
        <f t="shared" si="177"/>
        <v>0</v>
      </c>
      <c r="X192" s="5">
        <f t="shared" si="177"/>
        <v>0</v>
      </c>
      <c r="Y192" s="5">
        <f t="shared" si="177"/>
        <v>0</v>
      </c>
      <c r="Z192" s="5">
        <f t="shared" si="177"/>
        <v>0</v>
      </c>
      <c r="AA192" s="5">
        <f t="shared" si="177"/>
        <v>0</v>
      </c>
      <c r="AB192" s="5">
        <f t="shared" si="177"/>
        <v>0</v>
      </c>
      <c r="AC192" s="5">
        <f t="shared" si="177"/>
        <v>0</v>
      </c>
    </row>
    <row r="193" spans="6:29" x14ac:dyDescent="0.35">
      <c r="G193" s="33" t="s">
        <v>28</v>
      </c>
      <c r="H193" s="5">
        <f>H$153/H$209</f>
        <v>0</v>
      </c>
      <c r="I193" s="5">
        <f t="shared" ref="I193:AC193" si="178">I$153/I$209</f>
        <v>0</v>
      </c>
      <c r="J193" s="5">
        <f t="shared" si="178"/>
        <v>0</v>
      </c>
      <c r="K193" s="5">
        <f t="shared" si="178"/>
        <v>0</v>
      </c>
      <c r="L193" s="5">
        <f t="shared" si="178"/>
        <v>0</v>
      </c>
      <c r="M193" s="5">
        <f t="shared" si="178"/>
        <v>0</v>
      </c>
      <c r="N193" s="5">
        <f t="shared" si="178"/>
        <v>0</v>
      </c>
      <c r="O193" s="5">
        <f t="shared" si="178"/>
        <v>0</v>
      </c>
      <c r="P193" s="5">
        <f t="shared" si="178"/>
        <v>0</v>
      </c>
      <c r="Q193" s="5">
        <f t="shared" si="178"/>
        <v>0</v>
      </c>
      <c r="R193" s="5">
        <f t="shared" si="178"/>
        <v>0</v>
      </c>
      <c r="S193" s="5">
        <f t="shared" si="178"/>
        <v>0</v>
      </c>
      <c r="T193" s="5">
        <f t="shared" si="178"/>
        <v>0</v>
      </c>
      <c r="U193" s="5">
        <f t="shared" si="178"/>
        <v>0</v>
      </c>
      <c r="V193" s="5">
        <f t="shared" si="178"/>
        <v>0</v>
      </c>
      <c r="W193" s="5">
        <f t="shared" si="178"/>
        <v>0</v>
      </c>
      <c r="X193" s="5">
        <f t="shared" si="178"/>
        <v>0</v>
      </c>
      <c r="Y193" s="5">
        <f t="shared" si="178"/>
        <v>0</v>
      </c>
      <c r="Z193" s="5">
        <f t="shared" si="178"/>
        <v>0</v>
      </c>
      <c r="AA193" s="5">
        <f t="shared" si="178"/>
        <v>0</v>
      </c>
      <c r="AB193" s="5">
        <f t="shared" si="178"/>
        <v>0</v>
      </c>
      <c r="AC193" s="5">
        <f t="shared" si="178"/>
        <v>0</v>
      </c>
    </row>
    <row r="194" spans="6:29" x14ac:dyDescent="0.35">
      <c r="G194" s="72"/>
      <c r="H194" s="28"/>
      <c r="I194" s="28"/>
      <c r="J194" s="28"/>
      <c r="K194" s="28"/>
      <c r="L194" s="28"/>
      <c r="M194" s="28"/>
      <c r="N194" s="28"/>
      <c r="O194" s="28"/>
      <c r="P194" s="28"/>
      <c r="Q194" s="28"/>
      <c r="R194" s="28"/>
      <c r="S194" s="28"/>
      <c r="T194" s="28"/>
      <c r="U194" s="28"/>
      <c r="V194" s="28"/>
      <c r="W194" s="28"/>
      <c r="X194" s="28"/>
      <c r="Y194" s="28"/>
      <c r="Z194" s="28"/>
      <c r="AA194" s="28"/>
      <c r="AB194" s="28"/>
      <c r="AC194" s="28"/>
    </row>
    <row r="195" spans="6:29" x14ac:dyDescent="0.35">
      <c r="G195" s="112" t="str">
        <f>_xlfn.CONCAT($C$4,", ",$C$6," (constant ",$G$224," prices)")</f>
        <v>SBD, thousands (constant 2019 prices)</v>
      </c>
      <c r="H195" s="112"/>
      <c r="I195" s="112"/>
      <c r="J195" s="112"/>
      <c r="K195" s="112"/>
      <c r="L195" s="112"/>
      <c r="M195" s="112"/>
      <c r="N195" s="112"/>
      <c r="O195" s="112"/>
      <c r="P195" s="112"/>
      <c r="Q195" s="112"/>
      <c r="R195" s="112"/>
      <c r="S195" s="112"/>
      <c r="T195" s="112"/>
      <c r="U195" s="112"/>
      <c r="V195" s="112"/>
      <c r="W195" s="112"/>
      <c r="X195" s="112"/>
      <c r="Y195" s="112"/>
      <c r="Z195" s="112"/>
      <c r="AA195" s="112"/>
      <c r="AB195" s="112"/>
      <c r="AC195" s="112"/>
    </row>
    <row r="196" spans="6:29" x14ac:dyDescent="0.35">
      <c r="G196" s="4" t="s">
        <v>48</v>
      </c>
      <c r="H196" s="5">
        <f>H$146/H$220</f>
        <v>0</v>
      </c>
      <c r="I196" s="5">
        <f t="shared" ref="I196:AC196" si="179">I$146/I$220</f>
        <v>0</v>
      </c>
      <c r="J196" s="5">
        <f t="shared" si="179"/>
        <v>0</v>
      </c>
      <c r="K196" s="5">
        <f t="shared" si="179"/>
        <v>0</v>
      </c>
      <c r="L196" s="5">
        <f t="shared" si="179"/>
        <v>0</v>
      </c>
      <c r="M196" s="5">
        <f t="shared" si="179"/>
        <v>0</v>
      </c>
      <c r="N196" s="5">
        <f t="shared" si="179"/>
        <v>0</v>
      </c>
      <c r="O196" s="5">
        <f t="shared" si="179"/>
        <v>0</v>
      </c>
      <c r="P196" s="5">
        <f t="shared" si="179"/>
        <v>0</v>
      </c>
      <c r="Q196" s="5">
        <f t="shared" si="179"/>
        <v>0</v>
      </c>
      <c r="R196" s="5">
        <f t="shared" si="179"/>
        <v>0</v>
      </c>
      <c r="S196" s="5">
        <f t="shared" si="179"/>
        <v>0</v>
      </c>
      <c r="T196" s="5">
        <f t="shared" si="179"/>
        <v>0</v>
      </c>
      <c r="U196" s="5">
        <f t="shared" si="179"/>
        <v>0</v>
      </c>
      <c r="V196" s="5">
        <f t="shared" si="179"/>
        <v>0</v>
      </c>
      <c r="W196" s="5">
        <f t="shared" si="179"/>
        <v>0</v>
      </c>
      <c r="X196" s="5">
        <f t="shared" si="179"/>
        <v>0</v>
      </c>
      <c r="Y196" s="5">
        <f t="shared" si="179"/>
        <v>0</v>
      </c>
      <c r="Z196" s="5">
        <f t="shared" si="179"/>
        <v>0</v>
      </c>
      <c r="AA196" s="5">
        <f t="shared" si="179"/>
        <v>0</v>
      </c>
      <c r="AB196" s="5">
        <f t="shared" si="179"/>
        <v>0</v>
      </c>
      <c r="AC196" s="5">
        <f t="shared" si="179"/>
        <v>0</v>
      </c>
    </row>
    <row r="197" spans="6:29" x14ac:dyDescent="0.35">
      <c r="G197" s="4" t="s">
        <v>175</v>
      </c>
      <c r="H197" s="5">
        <f>H$147/H$220</f>
        <v>0</v>
      </c>
      <c r="I197" s="5">
        <f t="shared" ref="I197:AC197" si="180">I$147/I$220</f>
        <v>0</v>
      </c>
      <c r="J197" s="5">
        <f t="shared" si="180"/>
        <v>0</v>
      </c>
      <c r="K197" s="5">
        <f t="shared" si="180"/>
        <v>0</v>
      </c>
      <c r="L197" s="5">
        <f t="shared" si="180"/>
        <v>0</v>
      </c>
      <c r="M197" s="5">
        <f t="shared" si="180"/>
        <v>0</v>
      </c>
      <c r="N197" s="5">
        <f t="shared" si="180"/>
        <v>0</v>
      </c>
      <c r="O197" s="5">
        <f t="shared" si="180"/>
        <v>0</v>
      </c>
      <c r="P197" s="5">
        <f t="shared" si="180"/>
        <v>0</v>
      </c>
      <c r="Q197" s="5">
        <f t="shared" si="180"/>
        <v>0</v>
      </c>
      <c r="R197" s="5">
        <f t="shared" si="180"/>
        <v>0</v>
      </c>
      <c r="S197" s="5">
        <f t="shared" si="180"/>
        <v>0</v>
      </c>
      <c r="T197" s="5">
        <f t="shared" si="180"/>
        <v>0</v>
      </c>
      <c r="U197" s="5">
        <f t="shared" si="180"/>
        <v>0</v>
      </c>
      <c r="V197" s="5">
        <f t="shared" si="180"/>
        <v>0</v>
      </c>
      <c r="W197" s="5">
        <f t="shared" si="180"/>
        <v>0</v>
      </c>
      <c r="X197" s="5">
        <f t="shared" si="180"/>
        <v>0</v>
      </c>
      <c r="Y197" s="5">
        <f t="shared" si="180"/>
        <v>0</v>
      </c>
      <c r="Z197" s="5">
        <f t="shared" si="180"/>
        <v>0</v>
      </c>
      <c r="AA197" s="5">
        <f t="shared" si="180"/>
        <v>0</v>
      </c>
      <c r="AB197" s="5">
        <f t="shared" si="180"/>
        <v>0</v>
      </c>
      <c r="AC197" s="5">
        <f t="shared" si="180"/>
        <v>0</v>
      </c>
    </row>
    <row r="198" spans="6:29" x14ac:dyDescent="0.35">
      <c r="G198" s="4" t="s">
        <v>46</v>
      </c>
      <c r="H198" s="5">
        <f>H$148/H$220</f>
        <v>0</v>
      </c>
      <c r="I198" s="5">
        <f t="shared" ref="I198:AC198" si="181">I$148/I$220</f>
        <v>0</v>
      </c>
      <c r="J198" s="5">
        <f t="shared" si="181"/>
        <v>0</v>
      </c>
      <c r="K198" s="5">
        <f t="shared" si="181"/>
        <v>0</v>
      </c>
      <c r="L198" s="5">
        <f t="shared" si="181"/>
        <v>0</v>
      </c>
      <c r="M198" s="5">
        <f t="shared" si="181"/>
        <v>0</v>
      </c>
      <c r="N198" s="5">
        <f t="shared" si="181"/>
        <v>0</v>
      </c>
      <c r="O198" s="5">
        <f t="shared" si="181"/>
        <v>0</v>
      </c>
      <c r="P198" s="5">
        <f t="shared" si="181"/>
        <v>0</v>
      </c>
      <c r="Q198" s="5">
        <f t="shared" si="181"/>
        <v>0</v>
      </c>
      <c r="R198" s="5">
        <f t="shared" si="181"/>
        <v>0</v>
      </c>
      <c r="S198" s="5">
        <f t="shared" si="181"/>
        <v>0</v>
      </c>
      <c r="T198" s="5">
        <f t="shared" si="181"/>
        <v>0</v>
      </c>
      <c r="U198" s="5">
        <f t="shared" si="181"/>
        <v>0</v>
      </c>
      <c r="V198" s="5">
        <f t="shared" si="181"/>
        <v>0</v>
      </c>
      <c r="W198" s="5">
        <f t="shared" si="181"/>
        <v>0</v>
      </c>
      <c r="X198" s="5">
        <f t="shared" si="181"/>
        <v>0</v>
      </c>
      <c r="Y198" s="5">
        <f t="shared" si="181"/>
        <v>0</v>
      </c>
      <c r="Z198" s="5">
        <f t="shared" si="181"/>
        <v>0</v>
      </c>
      <c r="AA198" s="5">
        <f t="shared" si="181"/>
        <v>0</v>
      </c>
      <c r="AB198" s="5">
        <f t="shared" si="181"/>
        <v>0</v>
      </c>
      <c r="AC198" s="5">
        <f t="shared" si="181"/>
        <v>0</v>
      </c>
    </row>
    <row r="199" spans="6:29" x14ac:dyDescent="0.35">
      <c r="G199" s="4" t="s">
        <v>125</v>
      </c>
      <c r="H199" s="5">
        <f>H$149/H$220</f>
        <v>0</v>
      </c>
      <c r="I199" s="5">
        <f t="shared" ref="I199:AC199" si="182">I$149/I$220</f>
        <v>0</v>
      </c>
      <c r="J199" s="5">
        <f t="shared" si="182"/>
        <v>0</v>
      </c>
      <c r="K199" s="5">
        <f t="shared" si="182"/>
        <v>0</v>
      </c>
      <c r="L199" s="5">
        <f t="shared" si="182"/>
        <v>0</v>
      </c>
      <c r="M199" s="5">
        <f t="shared" si="182"/>
        <v>0</v>
      </c>
      <c r="N199" s="5">
        <f t="shared" si="182"/>
        <v>0</v>
      </c>
      <c r="O199" s="5">
        <f t="shared" si="182"/>
        <v>0</v>
      </c>
      <c r="P199" s="5">
        <f t="shared" si="182"/>
        <v>0</v>
      </c>
      <c r="Q199" s="5">
        <f t="shared" si="182"/>
        <v>0</v>
      </c>
      <c r="R199" s="5">
        <f t="shared" si="182"/>
        <v>0</v>
      </c>
      <c r="S199" s="5">
        <f t="shared" si="182"/>
        <v>0</v>
      </c>
      <c r="T199" s="5">
        <f t="shared" si="182"/>
        <v>0</v>
      </c>
      <c r="U199" s="5">
        <f t="shared" si="182"/>
        <v>0</v>
      </c>
      <c r="V199" s="5">
        <f t="shared" si="182"/>
        <v>0</v>
      </c>
      <c r="W199" s="5">
        <f t="shared" si="182"/>
        <v>0</v>
      </c>
      <c r="X199" s="5">
        <f t="shared" si="182"/>
        <v>0</v>
      </c>
      <c r="Y199" s="5">
        <f t="shared" si="182"/>
        <v>0</v>
      </c>
      <c r="Z199" s="5">
        <f t="shared" si="182"/>
        <v>0</v>
      </c>
      <c r="AA199" s="5">
        <f t="shared" si="182"/>
        <v>0</v>
      </c>
      <c r="AB199" s="5">
        <f t="shared" si="182"/>
        <v>0</v>
      </c>
      <c r="AC199" s="5">
        <f t="shared" si="182"/>
        <v>0</v>
      </c>
    </row>
    <row r="200" spans="6:29" x14ac:dyDescent="0.35">
      <c r="G200" s="4" t="s">
        <v>53</v>
      </c>
      <c r="H200" s="5">
        <f>H$150/H$220</f>
        <v>0</v>
      </c>
      <c r="I200" s="5">
        <f t="shared" ref="I200:AC200" si="183">I$150/I$220</f>
        <v>0</v>
      </c>
      <c r="J200" s="5">
        <f t="shared" si="183"/>
        <v>0</v>
      </c>
      <c r="K200" s="5">
        <f t="shared" si="183"/>
        <v>0</v>
      </c>
      <c r="L200" s="5">
        <f t="shared" si="183"/>
        <v>0</v>
      </c>
      <c r="M200" s="5">
        <f t="shared" si="183"/>
        <v>0</v>
      </c>
      <c r="N200" s="5">
        <f t="shared" si="183"/>
        <v>0</v>
      </c>
      <c r="O200" s="5">
        <f t="shared" si="183"/>
        <v>0</v>
      </c>
      <c r="P200" s="5">
        <f t="shared" si="183"/>
        <v>0</v>
      </c>
      <c r="Q200" s="5">
        <f t="shared" si="183"/>
        <v>0</v>
      </c>
      <c r="R200" s="5">
        <f t="shared" si="183"/>
        <v>0</v>
      </c>
      <c r="S200" s="5">
        <f t="shared" si="183"/>
        <v>0</v>
      </c>
      <c r="T200" s="5">
        <f t="shared" si="183"/>
        <v>0</v>
      </c>
      <c r="U200" s="5">
        <f t="shared" si="183"/>
        <v>0</v>
      </c>
      <c r="V200" s="5">
        <f t="shared" si="183"/>
        <v>0</v>
      </c>
      <c r="W200" s="5">
        <f t="shared" si="183"/>
        <v>0</v>
      </c>
      <c r="X200" s="5">
        <f t="shared" si="183"/>
        <v>0</v>
      </c>
      <c r="Y200" s="5">
        <f t="shared" si="183"/>
        <v>0</v>
      </c>
      <c r="Z200" s="5">
        <f t="shared" si="183"/>
        <v>0</v>
      </c>
      <c r="AA200" s="5">
        <f t="shared" si="183"/>
        <v>0</v>
      </c>
      <c r="AB200" s="5">
        <f t="shared" si="183"/>
        <v>0</v>
      </c>
      <c r="AC200" s="5">
        <f t="shared" si="183"/>
        <v>0</v>
      </c>
    </row>
    <row r="201" spans="6:29" x14ac:dyDescent="0.35">
      <c r="G201" s="4" t="s">
        <v>43</v>
      </c>
      <c r="H201" s="5">
        <f>H$151/H$220</f>
        <v>0</v>
      </c>
      <c r="I201" s="5">
        <f t="shared" ref="I201:AC201" si="184">I$151/I$220</f>
        <v>0</v>
      </c>
      <c r="J201" s="5">
        <f t="shared" si="184"/>
        <v>0</v>
      </c>
      <c r="K201" s="5">
        <f t="shared" si="184"/>
        <v>0</v>
      </c>
      <c r="L201" s="5">
        <f t="shared" si="184"/>
        <v>0</v>
      </c>
      <c r="M201" s="5">
        <f t="shared" si="184"/>
        <v>0</v>
      </c>
      <c r="N201" s="5">
        <f t="shared" si="184"/>
        <v>0</v>
      </c>
      <c r="O201" s="5">
        <f t="shared" si="184"/>
        <v>0</v>
      </c>
      <c r="P201" s="5">
        <f t="shared" si="184"/>
        <v>0</v>
      </c>
      <c r="Q201" s="5">
        <f t="shared" si="184"/>
        <v>0</v>
      </c>
      <c r="R201" s="5">
        <f t="shared" si="184"/>
        <v>0</v>
      </c>
      <c r="S201" s="5">
        <f t="shared" si="184"/>
        <v>0</v>
      </c>
      <c r="T201" s="5">
        <f t="shared" si="184"/>
        <v>0</v>
      </c>
      <c r="U201" s="5">
        <f t="shared" si="184"/>
        <v>0</v>
      </c>
      <c r="V201" s="5">
        <f t="shared" si="184"/>
        <v>0</v>
      </c>
      <c r="W201" s="5">
        <f t="shared" si="184"/>
        <v>0</v>
      </c>
      <c r="X201" s="5">
        <f t="shared" si="184"/>
        <v>0</v>
      </c>
      <c r="Y201" s="5">
        <f t="shared" si="184"/>
        <v>0</v>
      </c>
      <c r="Z201" s="5">
        <f t="shared" si="184"/>
        <v>0</v>
      </c>
      <c r="AA201" s="5">
        <f t="shared" si="184"/>
        <v>0</v>
      </c>
      <c r="AB201" s="5">
        <f t="shared" si="184"/>
        <v>0</v>
      </c>
      <c r="AC201" s="5">
        <f t="shared" si="184"/>
        <v>0</v>
      </c>
    </row>
    <row r="202" spans="6:29" x14ac:dyDescent="0.35">
      <c r="G202" s="4" t="s">
        <v>176</v>
      </c>
      <c r="H202" s="5">
        <f>H$152/H$220</f>
        <v>0</v>
      </c>
      <c r="I202" s="5">
        <f t="shared" ref="I202:AC202" si="185">I$152/I$220</f>
        <v>0</v>
      </c>
      <c r="J202" s="5">
        <f t="shared" si="185"/>
        <v>0</v>
      </c>
      <c r="K202" s="5">
        <f t="shared" si="185"/>
        <v>0</v>
      </c>
      <c r="L202" s="5">
        <f t="shared" si="185"/>
        <v>0</v>
      </c>
      <c r="M202" s="5">
        <f t="shared" si="185"/>
        <v>0</v>
      </c>
      <c r="N202" s="5">
        <f t="shared" si="185"/>
        <v>0</v>
      </c>
      <c r="O202" s="5">
        <f t="shared" si="185"/>
        <v>0</v>
      </c>
      <c r="P202" s="5">
        <f t="shared" si="185"/>
        <v>0</v>
      </c>
      <c r="Q202" s="5">
        <f t="shared" si="185"/>
        <v>0</v>
      </c>
      <c r="R202" s="5">
        <f t="shared" si="185"/>
        <v>0</v>
      </c>
      <c r="S202" s="5">
        <f t="shared" si="185"/>
        <v>0</v>
      </c>
      <c r="T202" s="5">
        <f t="shared" si="185"/>
        <v>0</v>
      </c>
      <c r="U202" s="5">
        <f t="shared" si="185"/>
        <v>0</v>
      </c>
      <c r="V202" s="5">
        <f t="shared" si="185"/>
        <v>0</v>
      </c>
      <c r="W202" s="5">
        <f t="shared" si="185"/>
        <v>0</v>
      </c>
      <c r="X202" s="5">
        <f t="shared" si="185"/>
        <v>0</v>
      </c>
      <c r="Y202" s="5">
        <f t="shared" si="185"/>
        <v>0</v>
      </c>
      <c r="Z202" s="5">
        <f t="shared" si="185"/>
        <v>0</v>
      </c>
      <c r="AA202" s="5">
        <f t="shared" si="185"/>
        <v>0</v>
      </c>
      <c r="AB202" s="5">
        <f t="shared" si="185"/>
        <v>0</v>
      </c>
      <c r="AC202" s="5">
        <f t="shared" si="185"/>
        <v>0</v>
      </c>
    </row>
    <row r="203" spans="6:29" x14ac:dyDescent="0.35">
      <c r="G203" s="33" t="s">
        <v>28</v>
      </c>
      <c r="H203" s="5">
        <f>H$153/H$220</f>
        <v>0</v>
      </c>
      <c r="I203" s="5">
        <f t="shared" ref="I203:AC203" si="186">I$153/I$220</f>
        <v>0</v>
      </c>
      <c r="J203" s="5">
        <f t="shared" si="186"/>
        <v>0</v>
      </c>
      <c r="K203" s="5">
        <f t="shared" si="186"/>
        <v>0</v>
      </c>
      <c r="L203" s="5">
        <f t="shared" si="186"/>
        <v>0</v>
      </c>
      <c r="M203" s="5">
        <f t="shared" si="186"/>
        <v>0</v>
      </c>
      <c r="N203" s="5">
        <f t="shared" si="186"/>
        <v>0</v>
      </c>
      <c r="O203" s="5">
        <f t="shared" si="186"/>
        <v>0</v>
      </c>
      <c r="P203" s="5">
        <f t="shared" si="186"/>
        <v>0</v>
      </c>
      <c r="Q203" s="5">
        <f t="shared" si="186"/>
        <v>0</v>
      </c>
      <c r="R203" s="5">
        <f t="shared" si="186"/>
        <v>0</v>
      </c>
      <c r="S203" s="5">
        <f t="shared" si="186"/>
        <v>0</v>
      </c>
      <c r="T203" s="5">
        <f t="shared" si="186"/>
        <v>0</v>
      </c>
      <c r="U203" s="5">
        <f t="shared" si="186"/>
        <v>0</v>
      </c>
      <c r="V203" s="5">
        <f t="shared" si="186"/>
        <v>0</v>
      </c>
      <c r="W203" s="5">
        <f t="shared" si="186"/>
        <v>0</v>
      </c>
      <c r="X203" s="5">
        <f t="shared" si="186"/>
        <v>0</v>
      </c>
      <c r="Y203" s="5">
        <f t="shared" si="186"/>
        <v>0</v>
      </c>
      <c r="Z203" s="5">
        <f t="shared" si="186"/>
        <v>0</v>
      </c>
      <c r="AA203" s="5">
        <f t="shared" si="186"/>
        <v>0</v>
      </c>
      <c r="AB203" s="5">
        <f t="shared" si="186"/>
        <v>0</v>
      </c>
      <c r="AC203" s="5">
        <f t="shared" si="186"/>
        <v>0</v>
      </c>
    </row>
    <row r="204" spans="6:29" x14ac:dyDescent="0.35">
      <c r="G204" s="72"/>
      <c r="H204" s="28"/>
      <c r="I204" s="28"/>
      <c r="J204" s="28"/>
      <c r="K204" s="28"/>
      <c r="L204" s="28"/>
      <c r="M204" s="28"/>
      <c r="N204" s="28"/>
      <c r="O204" s="28"/>
      <c r="P204" s="28"/>
      <c r="Q204" s="28"/>
      <c r="R204" s="28"/>
      <c r="S204" s="28"/>
      <c r="T204" s="28"/>
      <c r="U204" s="28"/>
      <c r="V204" s="28"/>
      <c r="W204" s="28"/>
      <c r="X204" s="28"/>
      <c r="Y204" s="28"/>
      <c r="Z204" s="28"/>
      <c r="AA204" s="28"/>
      <c r="AB204" s="28"/>
      <c r="AC204" s="28"/>
    </row>
    <row r="205" spans="6:29" x14ac:dyDescent="0.35">
      <c r="F205" s="1" t="s">
        <v>177</v>
      </c>
    </row>
    <row r="206" spans="6:29" x14ac:dyDescent="0.35">
      <c r="F206" s="4" t="s">
        <v>178</v>
      </c>
      <c r="G206" s="4" t="s">
        <v>179</v>
      </c>
      <c r="H206" s="4" cm="1">
        <f t="array" ref="H206">IFERROR(INDEX('WEO Oct 2023'!$J$2:$BG$529,MATCH($C$5&amp;$G206,'WEO Oct 2023'!$B$2:$B$529&amp;'WEO Oct 2023'!$C$2:$C$529,0),MATCH(H$8,'WEO Oct 2023'!$J$1:$BF$1,0)),NA())</f>
        <v>2.3380000000000001</v>
      </c>
      <c r="I206" s="4" cm="1">
        <f t="array" ref="I206">IFERROR(INDEX('WEO Oct 2023'!$J$2:$BG$529,MATCH($C$5&amp;$G206,'WEO Oct 2023'!$B$2:$B$529&amp;'WEO Oct 2023'!$C$2:$C$529,0),MATCH(I$8,'WEO Oct 2023'!$J$1:$BF$1,0)),NA())</f>
        <v>2.6459999999999999</v>
      </c>
      <c r="J206" s="4" cm="1">
        <f t="array" ref="J206">IFERROR(INDEX('WEO Oct 2023'!$J$2:$BG$529,MATCH($C$5&amp;$G206,'WEO Oct 2023'!$B$2:$B$529&amp;'WEO Oct 2023'!$C$2:$C$529,0),MATCH(J$8,'WEO Oct 2023'!$J$1:$BF$1,0)),NA())</f>
        <v>2.976</v>
      </c>
      <c r="K206" s="4" cm="1">
        <f t="array" ref="K206">IFERROR(INDEX('WEO Oct 2023'!$J$2:$BG$529,MATCH($C$5&amp;$G206,'WEO Oct 2023'!$B$2:$B$529&amp;'WEO Oct 2023'!$C$2:$C$529,0),MATCH(K$8,'WEO Oct 2023'!$J$1:$BF$1,0)),NA())</f>
        <v>3.5910000000000002</v>
      </c>
      <c r="L206" s="4" cm="1">
        <f t="array" ref="L206">IFERROR(INDEX('WEO Oct 2023'!$J$2:$BG$529,MATCH($C$5&amp;$G206,'WEO Oct 2023'!$B$2:$B$529&amp;'WEO Oct 2023'!$C$2:$C$529,0),MATCH(L$8,'WEO Oct 2023'!$J$1:$BF$1,0)),NA())</f>
        <v>4.0990000000000002</v>
      </c>
      <c r="M206" s="4" cm="1">
        <f t="array" ref="M206">IFERROR(INDEX('WEO Oct 2023'!$J$2:$BG$529,MATCH($C$5&amp;$G206,'WEO Oct 2023'!$B$2:$B$529&amp;'WEO Oct 2023'!$C$2:$C$529,0),MATCH(M$8,'WEO Oct 2023'!$J$1:$BF$1,0)),NA())</f>
        <v>4.7460000000000004</v>
      </c>
      <c r="N206" s="4" cm="1">
        <f t="array" ref="N206">IFERROR(INDEX('WEO Oct 2023'!$J$2:$BG$529,MATCH($C$5&amp;$G206,'WEO Oct 2023'!$B$2:$B$529&amp;'WEO Oct 2023'!$C$2:$C$529,0),MATCH(N$8,'WEO Oct 2023'!$J$1:$BF$1,0)),NA())</f>
        <v>5.4169999999999998</v>
      </c>
      <c r="O206" s="4" cm="1">
        <f t="array" ref="O206">IFERROR(INDEX('WEO Oct 2023'!$J$2:$BG$573,MATCH($C$5&amp;$G206,'WEO Oct 2023'!$B$2:$B$573&amp;'WEO Oct 2023'!$C$2:$C$573,0),MATCH(O$8,'WEO Oct 2023'!$J$1:$BF$1,0)),NA())</f>
        <v>5.9279999999999999</v>
      </c>
      <c r="P206" s="4" cm="1">
        <f t="array" ref="P206">IFERROR(INDEX('WEO Oct 2023'!$J$2:$BG$573,MATCH($C$5&amp;$G206,'WEO Oct 2023'!$B$2:$B$573&amp;'WEO Oct 2023'!$C$2:$C$573,0),MATCH(P$8,'WEO Oct 2023'!$J$1:$BF$1,0)),NA())</f>
        <v>6.8289999999999997</v>
      </c>
      <c r="Q206" s="4" cm="1">
        <f t="array" ref="Q206">IFERROR(INDEX('WEO Oct 2023'!$J$2:$BG$573,MATCH($C$5&amp;$G206,'WEO Oct 2023'!$B$2:$B$573&amp;'WEO Oct 2023'!$C$2:$C$573,0),MATCH(Q$8,'WEO Oct 2023'!$J$1:$BF$1,0)),NA())</f>
        <v>8.0229999999999997</v>
      </c>
      <c r="R206" s="4" cm="1">
        <f t="array" ref="R206">IFERROR(INDEX('WEO Oct 2023'!$J$2:$BG$573,MATCH($C$5&amp;$G206,'WEO Oct 2023'!$B$2:$B$573&amp;'WEO Oct 2023'!$C$2:$C$573,0),MATCH(R$8,'WEO Oct 2023'!$J$1:$BF$1,0)),NA())</f>
        <v>8.718</v>
      </c>
      <c r="S206" s="4" cm="1">
        <f t="array" ref="S206">IFERROR(INDEX('WEO Oct 2023'!$J$2:$BG$573,MATCH($C$5&amp;$G206,'WEO Oct 2023'!$B$2:$B$573&amp;'WEO Oct 2023'!$C$2:$C$573,0),MATCH(S$8,'WEO Oct 2023'!$J$1:$BF$1,0)),NA())</f>
        <v>9.39</v>
      </c>
      <c r="T206" s="4" cm="1">
        <f t="array" ref="T206">IFERROR(INDEX('WEO Oct 2023'!$J$2:$BG$573,MATCH($C$5&amp;$G206,'WEO Oct 2023'!$B$2:$B$573&amp;'WEO Oct 2023'!$C$2:$C$573,0),MATCH(T$8,'WEO Oct 2023'!$J$1:$BF$1,0)),NA())</f>
        <v>9.85</v>
      </c>
      <c r="U206" s="4" cm="1">
        <f t="array" ref="U206">IFERROR(INDEX('WEO Oct 2023'!$J$2:$BG$573,MATCH($C$5&amp;$G206,'WEO Oct 2023'!$B$2:$B$573&amp;'WEO Oct 2023'!$C$2:$C$573,0),MATCH(U$8,'WEO Oct 2023'!$J$1:$BF$1,0)),NA())</f>
        <v>10.352</v>
      </c>
      <c r="V206" s="4" cm="1">
        <f t="array" ref="V206">IFERROR(INDEX('WEO Oct 2023'!$J$2:$BG$573,MATCH($C$5&amp;$G206,'WEO Oct 2023'!$B$2:$B$573&amp;'WEO Oct 2023'!$C$2:$C$573,0),MATCH(V$8,'WEO Oct 2023'!$J$1:$BF$1,0)),NA())</f>
        <v>10.964</v>
      </c>
      <c r="W206" s="4" cm="1">
        <f t="array" ref="W206">IFERROR(INDEX('WEO Oct 2023'!$J$2:$BG$573,MATCH($C$5&amp;$G206,'WEO Oct 2023'!$B$2:$B$573&amp;'WEO Oct 2023'!$C$2:$C$573,0),MATCH(W$8,'WEO Oct 2023'!$J$1:$BF$1,0)),NA())</f>
        <v>11.593</v>
      </c>
      <c r="X206" s="4" cm="1">
        <f t="array" ref="X206">IFERROR(INDEX('WEO Oct 2023'!$J$2:$BG$573,MATCH($C$5&amp;$G206,'WEO Oct 2023'!$B$2:$B$573&amp;'WEO Oct 2023'!$C$2:$C$573,0),MATCH(X$8,'WEO Oct 2023'!$J$1:$BF$1,0)),NA())</f>
        <v>12.847</v>
      </c>
      <c r="Y206" s="4" cm="1">
        <f t="array" ref="Y206">IFERROR(INDEX('WEO Oct 2023'!$J$2:$BG$573,MATCH($C$5&amp;$G206,'WEO Oct 2023'!$B$2:$B$573&amp;'WEO Oct 2023'!$C$2:$C$573,0),MATCH(Y$8,'WEO Oct 2023'!$J$1:$BF$1,0)),NA())</f>
        <v>13.234</v>
      </c>
      <c r="Z206" s="4" cm="1">
        <f t="array" ref="Z206">IFERROR(INDEX('WEO Oct 2023'!$J$2:$BG$573,MATCH($C$5&amp;$G206,'WEO Oct 2023'!$B$2:$B$573&amp;'WEO Oct 2023'!$C$2:$C$573,0),MATCH(Z$8,'WEO Oct 2023'!$J$1:$BF$1,0)),NA())</f>
        <v>12.617000000000001</v>
      </c>
      <c r="AA206" s="4" cm="1">
        <f t="array" ref="AA206">IFERROR(INDEX('WEO Oct 2023'!$J$2:$BG$573,MATCH($C$5&amp;$G206,'WEO Oct 2023'!$B$2:$B$573&amp;'WEO Oct 2023'!$C$2:$C$573,0),MATCH(AA$8,'WEO Oct 2023'!$J$1:$BF$1,0)),NA())</f>
        <v>12.69</v>
      </c>
      <c r="AB206" s="4" cm="1">
        <f t="array" ref="AB206">IFERROR(INDEX('WEO Oct 2023'!$J$2:$BG$529,MATCH($C$5&amp;$G206,'WEO Oct 2023'!$B$2:$B$529&amp;'WEO Oct 2023'!$C$2:$C$529,0),MATCH(AB$8,'WEO Oct 2023'!$J$1:$BF$1,0)),NA())</f>
        <v>13.026</v>
      </c>
      <c r="AC206" s="4" cm="1">
        <f t="array" ref="AC206">IFERROR(INDEX('WEO Oct 2023'!$J$2:$BG$529,MATCH($C$5&amp;$G206,'WEO Oct 2023'!$B$2:$B$529&amp;'WEO Oct 2023'!$C$2:$C$529,0),MATCH(AC$8,'WEO Oct 2023'!$J$1:$BF$1,0)),NA())</f>
        <v>13.991</v>
      </c>
    </row>
    <row r="207" spans="6:29" x14ac:dyDescent="0.35">
      <c r="F207" s="65" t="str">
        <f>$C$6</f>
        <v>thousands</v>
      </c>
      <c r="G207" s="4"/>
      <c r="H207" s="5">
        <f>IF($F207=$B$249,H206*1000000,IF($F207=$B$250,H206*1000,IF($F207=$B$251,H206)))</f>
        <v>2338000</v>
      </c>
      <c r="I207" s="5">
        <f t="shared" ref="I207:AC207" si="187">I206*1000000</f>
        <v>2646000</v>
      </c>
      <c r="J207" s="5">
        <f t="shared" si="187"/>
        <v>2976000</v>
      </c>
      <c r="K207" s="5">
        <f t="shared" si="187"/>
        <v>3591000</v>
      </c>
      <c r="L207" s="5">
        <f t="shared" si="187"/>
        <v>4099000</v>
      </c>
      <c r="M207" s="5">
        <f t="shared" si="187"/>
        <v>4746000</v>
      </c>
      <c r="N207" s="5">
        <f t="shared" si="187"/>
        <v>5417000</v>
      </c>
      <c r="O207" s="5">
        <f t="shared" si="187"/>
        <v>5928000</v>
      </c>
      <c r="P207" s="5">
        <f t="shared" si="187"/>
        <v>6829000</v>
      </c>
      <c r="Q207" s="5">
        <f t="shared" si="187"/>
        <v>8023000</v>
      </c>
      <c r="R207" s="5">
        <f t="shared" si="187"/>
        <v>8718000</v>
      </c>
      <c r="S207" s="5">
        <f t="shared" si="187"/>
        <v>9390000</v>
      </c>
      <c r="T207" s="5">
        <f t="shared" si="187"/>
        <v>9850000</v>
      </c>
      <c r="U207" s="5">
        <f t="shared" si="187"/>
        <v>10352000</v>
      </c>
      <c r="V207" s="5">
        <f t="shared" si="187"/>
        <v>10964000</v>
      </c>
      <c r="W207" s="5">
        <f t="shared" si="187"/>
        <v>11593000</v>
      </c>
      <c r="X207" s="5">
        <f t="shared" si="187"/>
        <v>12847000</v>
      </c>
      <c r="Y207" s="5">
        <f t="shared" si="187"/>
        <v>13234000</v>
      </c>
      <c r="Z207" s="5">
        <f t="shared" si="187"/>
        <v>12617000</v>
      </c>
      <c r="AA207" s="5">
        <f t="shared" si="187"/>
        <v>12690000</v>
      </c>
      <c r="AB207" s="5">
        <f t="shared" si="187"/>
        <v>13026000</v>
      </c>
      <c r="AC207" s="5">
        <f t="shared" si="187"/>
        <v>13991000</v>
      </c>
    </row>
    <row r="208" spans="6:29" x14ac:dyDescent="0.35">
      <c r="F208" s="4" t="s">
        <v>180</v>
      </c>
      <c r="G208" s="4" t="s">
        <v>181</v>
      </c>
      <c r="H208" s="4" cm="1">
        <f t="array" ref="H208">IFERROR(INDEX('WEO Oct 2023'!$J$2:$BG$529,MATCH($C$5&amp;$G208,'WEO Oct 2023'!$B$2:$B$529&amp;'WEO Oct 2023'!$C$2:$C$529,0),MATCH(H$8,'WEO Oct 2023'!$J$1:$BF$1,0)),NA())</f>
        <v>0.34599999999999997</v>
      </c>
      <c r="I208" s="4" cm="1">
        <f t="array" ref="I208">IFERROR(INDEX('WEO Oct 2023'!$J$2:$BG$529,MATCH($C$5&amp;$G208,'WEO Oct 2023'!$B$2:$B$529&amp;'WEO Oct 2023'!$C$2:$C$529,0),MATCH(I$8,'WEO Oct 2023'!$J$1:$BF$1,0)),NA())</f>
        <v>0.35299999999999998</v>
      </c>
      <c r="J208" s="4" cm="1">
        <f t="array" ref="J208">IFERROR(INDEX('WEO Oct 2023'!$J$2:$BG$529,MATCH($C$5&amp;$G208,'WEO Oct 2023'!$B$2:$B$529&amp;'WEO Oct 2023'!$C$2:$C$529,0),MATCH(J$8,'WEO Oct 2023'!$J$1:$BF$1,0)),NA())</f>
        <v>0.39800000000000002</v>
      </c>
      <c r="K208" s="4" cm="1">
        <f t="array" ref="K208">IFERROR(INDEX('WEO Oct 2023'!$J$2:$BG$529,MATCH($C$5&amp;$G208,'WEO Oct 2023'!$B$2:$B$529&amp;'WEO Oct 2023'!$C$2:$C$529,0),MATCH(K$8,'WEO Oct 2023'!$J$1:$BF$1,0)),NA())</f>
        <v>0.47699999999999998</v>
      </c>
      <c r="L208" s="4" cm="1">
        <f t="array" ref="L208">IFERROR(INDEX('WEO Oct 2023'!$J$2:$BG$529,MATCH($C$5&amp;$G208,'WEO Oct 2023'!$B$2:$B$529&amp;'WEO Oct 2023'!$C$2:$C$529,0),MATCH(L$8,'WEO Oct 2023'!$J$1:$BF$1,0)),NA())</f>
        <v>0.53900000000000003</v>
      </c>
      <c r="M208" s="4" cm="1">
        <f t="array" ref="M208">IFERROR(INDEX('WEO Oct 2023'!$J$2:$BG$529,MATCH($C$5&amp;$G208,'WEO Oct 2023'!$B$2:$B$529&amp;'WEO Oct 2023'!$C$2:$C$529,0),MATCH(M$8,'WEO Oct 2023'!$J$1:$BF$1,0)),NA())</f>
        <v>0.62</v>
      </c>
      <c r="N208" s="4" cm="1">
        <f t="array" ref="N208">IFERROR(INDEX('WEO Oct 2023'!$J$2:$BG$529,MATCH($C$5&amp;$G208,'WEO Oct 2023'!$B$2:$B$529&amp;'WEO Oct 2023'!$C$2:$C$529,0),MATCH(N$8,'WEO Oct 2023'!$J$1:$BF$1,0)),NA())</f>
        <v>0.69899999999999995</v>
      </c>
      <c r="O208" s="4" cm="1">
        <f t="array" ref="O208">IFERROR(INDEX('WEO Oct 2023'!$J$2:$BG$573,MATCH($C$5&amp;$G208,'WEO Oct 2023'!$B$2:$B$573&amp;'WEO Oct 2023'!$C$2:$C$573,0),MATCH(O$8,'WEO Oct 2023'!$J$1:$BF$1,0)),NA())</f>
        <v>0.73599999999999999</v>
      </c>
      <c r="P208" s="4" cm="1">
        <f t="array" ref="P208">IFERROR(INDEX('WEO Oct 2023'!$J$2:$BG$573,MATCH($C$5&amp;$G208,'WEO Oct 2023'!$B$2:$B$573&amp;'WEO Oct 2023'!$C$2:$C$573,0),MATCH(P$8,'WEO Oct 2023'!$J$1:$BF$1,0)),NA())</f>
        <v>0.84699999999999998</v>
      </c>
      <c r="Q208" s="4" cm="1">
        <f t="array" ref="Q208">IFERROR(INDEX('WEO Oct 2023'!$J$2:$BG$573,MATCH($C$5&amp;$G208,'WEO Oct 2023'!$B$2:$B$573&amp;'WEO Oct 2023'!$C$2:$C$573,0),MATCH(Q$8,'WEO Oct 2023'!$J$1:$BF$1,0)),NA())</f>
        <v>1.05</v>
      </c>
      <c r="R208" s="4" cm="1">
        <f t="array" ref="R208">IFERROR(INDEX('WEO Oct 2023'!$J$2:$BG$573,MATCH($C$5&amp;$G208,'WEO Oct 2023'!$B$2:$B$573&amp;'WEO Oct 2023'!$C$2:$C$573,0),MATCH(R$8,'WEO Oct 2023'!$J$1:$BF$1,0)),NA())</f>
        <v>1.1850000000000001</v>
      </c>
      <c r="S208" s="4" cm="1">
        <f t="array" ref="S208">IFERROR(INDEX('WEO Oct 2023'!$J$2:$BG$573,MATCH($C$5&amp;$G208,'WEO Oct 2023'!$B$2:$B$573&amp;'WEO Oct 2023'!$C$2:$C$573,0),MATCH(S$8,'WEO Oct 2023'!$J$1:$BF$1,0)),NA())</f>
        <v>1.286</v>
      </c>
      <c r="T208" s="4" cm="1">
        <f t="array" ref="T208">IFERROR(INDEX('WEO Oct 2023'!$J$2:$BG$573,MATCH($C$5&amp;$G208,'WEO Oct 2023'!$B$2:$B$573&amp;'WEO Oct 2023'!$C$2:$C$573,0),MATCH(T$8,'WEO Oct 2023'!$J$1:$BF$1,0)),NA())</f>
        <v>1.3360000000000001</v>
      </c>
      <c r="U208" s="4" cm="1">
        <f t="array" ref="U208">IFERROR(INDEX('WEO Oct 2023'!$J$2:$BG$573,MATCH($C$5&amp;$G208,'WEO Oct 2023'!$B$2:$B$573&amp;'WEO Oct 2023'!$C$2:$C$573,0),MATCH(U$8,'WEO Oct 2023'!$J$1:$BF$1,0)),NA())</f>
        <v>1.3080000000000001</v>
      </c>
      <c r="V208" s="4" cm="1">
        <f t="array" ref="V208">IFERROR(INDEX('WEO Oct 2023'!$J$2:$BG$573,MATCH($C$5&amp;$G208,'WEO Oct 2023'!$B$2:$B$573&amp;'WEO Oct 2023'!$C$2:$C$573,0),MATCH(V$8,'WEO Oct 2023'!$J$1:$BF$1,0)),NA())</f>
        <v>1.379</v>
      </c>
      <c r="W208" s="4" cm="1">
        <f t="array" ref="W208">IFERROR(INDEX('WEO Oct 2023'!$J$2:$BG$573,MATCH($C$5&amp;$G208,'WEO Oct 2023'!$B$2:$B$573&amp;'WEO Oct 2023'!$C$2:$C$573,0),MATCH(W$8,'WEO Oct 2023'!$J$1:$BF$1,0)),NA())</f>
        <v>1.47</v>
      </c>
      <c r="X208" s="4" cm="1">
        <f t="array" ref="X208">IFERROR(INDEX('WEO Oct 2023'!$J$2:$BG$573,MATCH($C$5&amp;$G208,'WEO Oct 2023'!$B$2:$B$573&amp;'WEO Oct 2023'!$C$2:$C$573,0),MATCH(X$8,'WEO Oct 2023'!$J$1:$BF$1,0)),NA())</f>
        <v>1.615</v>
      </c>
      <c r="Y208" s="4" cm="1">
        <f t="array" ref="Y208">IFERROR(INDEX('WEO Oct 2023'!$J$2:$BG$573,MATCH($C$5&amp;$G208,'WEO Oct 2023'!$B$2:$B$573&amp;'WEO Oct 2023'!$C$2:$C$573,0),MATCH(Y$8,'WEO Oct 2023'!$J$1:$BF$1,0)),NA())</f>
        <v>1.619</v>
      </c>
      <c r="Z208" s="4" cm="1">
        <f t="array" ref="Z208">IFERROR(INDEX('WEO Oct 2023'!$J$2:$BG$573,MATCH($C$5&amp;$G208,'WEO Oct 2023'!$B$2:$B$573&amp;'WEO Oct 2023'!$C$2:$C$573,0),MATCH(Z$8,'WEO Oct 2023'!$J$1:$BF$1,0)),NA())</f>
        <v>1.536</v>
      </c>
      <c r="AA208" s="4" cm="1">
        <f t="array" ref="AA208">IFERROR(INDEX('WEO Oct 2023'!$J$2:$BG$573,MATCH($C$5&amp;$G208,'WEO Oct 2023'!$B$2:$B$573&amp;'WEO Oct 2023'!$C$2:$C$573,0),MATCH(AA$8,'WEO Oct 2023'!$J$1:$BF$1,0)),NA())</f>
        <v>1.5449999999999999</v>
      </c>
      <c r="AB208" s="4" cm="1">
        <f t="array" ref="AB208">IFERROR(INDEX('WEO Oct 2023'!$J$2:$BG$529,MATCH($C$5&amp;$G208,'WEO Oct 2023'!$B$2:$B$529&amp;'WEO Oct 2023'!$C$2:$C$529,0),MATCH(AB$8,'WEO Oct 2023'!$J$1:$BF$1,0)),NA())</f>
        <v>1.591</v>
      </c>
      <c r="AC208" s="4" cm="1">
        <f t="array" ref="AC208">IFERROR(INDEX('WEO Oct 2023'!$J$2:$BG$529,MATCH($C$5&amp;$G208,'WEO Oct 2023'!$B$2:$B$529&amp;'WEO Oct 2023'!$C$2:$C$529,0),MATCH(AC$8,'WEO Oct 2023'!$J$1:$BF$1,0)),NA())</f>
        <v>1.69</v>
      </c>
    </row>
    <row r="209" spans="3:29" x14ac:dyDescent="0.35">
      <c r="F209" s="4" t="s">
        <v>182</v>
      </c>
      <c r="G209" s="4"/>
      <c r="H209" s="4">
        <f>H206/H208</f>
        <v>6.7572254335260125</v>
      </c>
      <c r="I209" s="4">
        <f t="shared" ref="I209:AC209" si="188">I206/I208</f>
        <v>7.4957507082152972</v>
      </c>
      <c r="J209" s="4">
        <f t="shared" si="188"/>
        <v>7.4773869346733663</v>
      </c>
      <c r="K209" s="4">
        <f t="shared" si="188"/>
        <v>7.5283018867924536</v>
      </c>
      <c r="L209" s="4">
        <f t="shared" si="188"/>
        <v>7.6048237476808902</v>
      </c>
      <c r="M209" s="4">
        <f t="shared" si="188"/>
        <v>7.6548387096774198</v>
      </c>
      <c r="N209" s="4">
        <f t="shared" si="188"/>
        <v>7.7496423462088702</v>
      </c>
      <c r="O209" s="4">
        <f t="shared" si="188"/>
        <v>8.054347826086957</v>
      </c>
      <c r="P209" s="4">
        <f t="shared" si="188"/>
        <v>8.0625737898465175</v>
      </c>
      <c r="Q209" s="4">
        <f t="shared" si="188"/>
        <v>7.6409523809523803</v>
      </c>
      <c r="R209" s="4">
        <f t="shared" si="188"/>
        <v>7.3569620253164549</v>
      </c>
      <c r="S209" s="4">
        <f t="shared" si="188"/>
        <v>7.3017107309486784</v>
      </c>
      <c r="T209" s="4">
        <f t="shared" si="188"/>
        <v>7.3727544910179637</v>
      </c>
      <c r="U209" s="4">
        <f t="shared" si="188"/>
        <v>7.9143730886850152</v>
      </c>
      <c r="V209" s="4">
        <f t="shared" si="188"/>
        <v>7.9506889050036262</v>
      </c>
      <c r="W209" s="4">
        <f t="shared" si="188"/>
        <v>7.8863945578231291</v>
      </c>
      <c r="X209" s="4">
        <f t="shared" si="188"/>
        <v>7.954798761609907</v>
      </c>
      <c r="Y209" s="4">
        <f t="shared" si="188"/>
        <v>8.1741815935762823</v>
      </c>
      <c r="Z209" s="4">
        <f t="shared" si="188"/>
        <v>8.2141927083333339</v>
      </c>
      <c r="AA209" s="4">
        <f t="shared" si="188"/>
        <v>8.2135922330097095</v>
      </c>
      <c r="AB209" s="4">
        <f t="shared" si="188"/>
        <v>8.1873035826524205</v>
      </c>
      <c r="AC209" s="4">
        <f t="shared" si="188"/>
        <v>8.2786982248520715</v>
      </c>
    </row>
    <row r="210" spans="3:29" x14ac:dyDescent="0.35">
      <c r="C210" s="28"/>
      <c r="F210" s="4" t="s">
        <v>183</v>
      </c>
      <c r="G210" s="4"/>
      <c r="H210" s="5">
        <f>IFERROR(INDEX('WDI GNI'!$E$6:$BO$271,MATCH($C$5,'WDI GNI'!$B$6:$B$271,0),MATCH(H$8,'WDI GNI'!$E$5:$BO$5,0)),NA())</f>
        <v>2287171100</v>
      </c>
      <c r="I210" s="5">
        <f>IFERROR(INDEX('WDI GNI'!$E$6:$BO$271,MATCH($C$5,'WDI GNI'!$B$6:$B$271,0),MATCH(I$8,'WDI GNI'!$E$5:$BO$5,0)),NA())</f>
        <v>3109250300</v>
      </c>
      <c r="J210" s="5">
        <f>IFERROR(INDEX('WDI GNI'!$E$6:$BO$271,MATCH($C$5,'WDI GNI'!$B$6:$B$271,0),MATCH(J$8,'WDI GNI'!$E$5:$BO$5,0)),NA())</f>
        <v>3519346500</v>
      </c>
      <c r="K210" s="5">
        <f>IFERROR(INDEX('WDI GNI'!$E$6:$BO$271,MATCH($C$5,'WDI GNI'!$B$6:$B$271,0),MATCH(K$8,'WDI GNI'!$E$5:$BO$5,0)),NA())</f>
        <v>4175200300</v>
      </c>
      <c r="L210" s="5">
        <f>IFERROR(INDEX('WDI GNI'!$E$6:$BO$271,MATCH($C$5,'WDI GNI'!$B$6:$B$271,0),MATCH(L$8,'WDI GNI'!$E$5:$BO$5,0)),NA())</f>
        <v>4591788900</v>
      </c>
      <c r="M210" s="5">
        <f>IFERROR(INDEX('WDI GNI'!$E$6:$BO$271,MATCH($C$5,'WDI GNI'!$B$6:$B$271,0),MATCH(M$8,'WDI GNI'!$E$5:$BO$5,0)),NA())</f>
        <v>5063182700</v>
      </c>
      <c r="N210" s="5">
        <f>IFERROR(INDEX('WDI GNI'!$E$6:$BO$271,MATCH($C$5,'WDI GNI'!$B$6:$B$271,0),MATCH(N$8,'WDI GNI'!$E$5:$BO$5,0)),NA())</f>
        <v>5582210200</v>
      </c>
      <c r="O210" s="5">
        <f>IFERROR(INDEX('WDI GNI'!$E$6:$BO$271,MATCH($C$5,'WDI GNI'!$B$6:$B$271,0),MATCH(O$8,'WDI GNI'!$E$5:$BO$5,0)),NA())</f>
        <v>6038845700</v>
      </c>
      <c r="P210" s="5">
        <f>IFERROR(INDEX('WDI GNI'!$E$6:$BO$271,MATCH($C$5,'WDI GNI'!$B$6:$B$271,0),MATCH(P$8,'WDI GNI'!$E$5:$BO$5,0)),NA())</f>
        <v>6888904400</v>
      </c>
      <c r="Q210" s="5">
        <f>IFERROR(INDEX('WDI GNI'!$E$6:$BO$271,MATCH($C$5,'WDI GNI'!$B$6:$B$271,0),MATCH(Q$8,'WDI GNI'!$E$5:$BO$5,0)),NA())</f>
        <v>7565207500</v>
      </c>
      <c r="R210" s="5">
        <f>IFERROR(INDEX('WDI GNI'!$E$6:$BO$271,MATCH($C$5,'WDI GNI'!$B$6:$B$271,0),MATCH(R$8,'WDI GNI'!$E$5:$BO$5,0)),NA())</f>
        <v>8297022700</v>
      </c>
      <c r="S210" s="5">
        <f>IFERROR(INDEX('WDI GNI'!$E$6:$BO$271,MATCH($C$5,'WDI GNI'!$B$6:$B$271,0),MATCH(S$8,'WDI GNI'!$E$5:$BO$5,0)),NA())</f>
        <v>9417727700</v>
      </c>
      <c r="T210" s="5">
        <f>IFERROR(INDEX('WDI GNI'!$E$6:$BO$271,MATCH($C$5,'WDI GNI'!$B$6:$B$271,0),MATCH(T$8,'WDI GNI'!$E$5:$BO$5,0)),NA())</f>
        <v>9737624900</v>
      </c>
      <c r="U210" s="5">
        <f>IFERROR(INDEX('WDI GNI'!$E$6:$BO$271,MATCH($C$5,'WDI GNI'!$B$6:$B$271,0),MATCH(U$8,'WDI GNI'!$E$5:$BO$5,0)),NA())</f>
        <v>10160159600</v>
      </c>
      <c r="V210" s="5">
        <f>IFERROR(INDEX('WDI GNI'!$E$6:$BO$271,MATCH($C$5,'WDI GNI'!$B$6:$B$271,0),MATCH(V$8,'WDI GNI'!$E$5:$BO$5,0)),NA())</f>
        <v>10623850300</v>
      </c>
      <c r="W210" s="5">
        <f>IFERROR(INDEX('WDI GNI'!$E$6:$BO$271,MATCH($C$5,'WDI GNI'!$B$6:$B$271,0),MATCH(W$8,'WDI GNI'!$E$5:$BO$5,0)),NA())</f>
        <v>11359183600</v>
      </c>
      <c r="X210" s="5">
        <f>IFERROR(INDEX('WDI GNI'!$E$6:$BO$271,MATCH($C$5,'WDI GNI'!$B$6:$B$271,0),MATCH(X$8,'WDI GNI'!$E$5:$BO$5,0)),NA())</f>
        <v>12683377800</v>
      </c>
      <c r="Y210" s="5">
        <f>IFERROR(INDEX('WDI GNI'!$E$6:$BO$271,MATCH($C$5,'WDI GNI'!$B$6:$B$271,0),MATCH(Y$8,'WDI GNI'!$E$5:$BO$5,0)),NA())</f>
        <v>13098400500</v>
      </c>
      <c r="Z210" s="5">
        <f>IFERROR(INDEX('WDI GNI'!$E$6:$BO$271,MATCH($C$5,'WDI GNI'!$B$6:$B$271,0),MATCH(Z$8,'WDI GNI'!$E$5:$BO$5,0)),NA())</f>
        <v>12911902700</v>
      </c>
      <c r="AA210" s="5">
        <f>IFERROR(INDEX('WDI GNI'!$E$6:$BO$271,MATCH($C$5,'WDI GNI'!$B$6:$B$271,0),MATCH(AA$8,'WDI GNI'!$E$5:$BO$5,0)),NA())</f>
        <v>12834158180.028999</v>
      </c>
      <c r="AB210" s="5">
        <f>IFERROR(INDEX('WDI GNI'!$E$6:$BO$271,MATCH($C$5,'WDI GNI'!$B$6:$B$271,0),MATCH(AB$8,'WDI GNI'!$E$5:$BO$5,0)),NA())</f>
        <v>13114234936.202499</v>
      </c>
      <c r="AC210" s="85">
        <f>(AC206*$G$231)*1000000000</f>
        <v>14085771610.042162</v>
      </c>
    </row>
    <row r="211" spans="3:29" x14ac:dyDescent="0.35">
      <c r="C211" s="28"/>
      <c r="F211" s="65" t="str">
        <f>$C$6</f>
        <v>thousands</v>
      </c>
      <c r="G211" s="4"/>
      <c r="H211" s="5">
        <f>IF($F211=$B$249,H210/1000,IF($F211=$B$250,H210*1000000,IF($F211=$B$251,H210/1000000000)))</f>
        <v>2287171.1</v>
      </c>
      <c r="I211" s="5">
        <f t="shared" ref="I211:AC211" si="189">IF($F211=$B$249,I210/1000,IF($F211=$B$250,I210*1000000,IF($F211=$B$251,I210/1000000000)))</f>
        <v>3109250.3</v>
      </c>
      <c r="J211" s="5">
        <f t="shared" si="189"/>
        <v>3519346.5</v>
      </c>
      <c r="K211" s="5">
        <f t="shared" si="189"/>
        <v>4175200.3</v>
      </c>
      <c r="L211" s="5">
        <f t="shared" si="189"/>
        <v>4591788.9000000004</v>
      </c>
      <c r="M211" s="5">
        <f t="shared" si="189"/>
        <v>5063182.7</v>
      </c>
      <c r="N211" s="5">
        <f t="shared" si="189"/>
        <v>5582210.2000000002</v>
      </c>
      <c r="O211" s="5">
        <f t="shared" si="189"/>
        <v>6038845.7000000002</v>
      </c>
      <c r="P211" s="5">
        <f t="shared" si="189"/>
        <v>6888904.4000000004</v>
      </c>
      <c r="Q211" s="5">
        <f t="shared" si="189"/>
        <v>7565207.5</v>
      </c>
      <c r="R211" s="5">
        <f t="shared" si="189"/>
        <v>8297022.7000000002</v>
      </c>
      <c r="S211" s="5">
        <f t="shared" si="189"/>
        <v>9417727.6999999993</v>
      </c>
      <c r="T211" s="5">
        <f t="shared" si="189"/>
        <v>9737624.9000000004</v>
      </c>
      <c r="U211" s="5">
        <f t="shared" si="189"/>
        <v>10160159.6</v>
      </c>
      <c r="V211" s="5">
        <f t="shared" si="189"/>
        <v>10623850.300000001</v>
      </c>
      <c r="W211" s="5">
        <f t="shared" si="189"/>
        <v>11359183.6</v>
      </c>
      <c r="X211" s="5">
        <f t="shared" si="189"/>
        <v>12683377.800000001</v>
      </c>
      <c r="Y211" s="5">
        <f t="shared" si="189"/>
        <v>13098400.5</v>
      </c>
      <c r="Z211" s="5">
        <f t="shared" si="189"/>
        <v>12911902.699999999</v>
      </c>
      <c r="AA211" s="5">
        <f t="shared" si="189"/>
        <v>12834158.180028999</v>
      </c>
      <c r="AB211" s="5">
        <f t="shared" si="189"/>
        <v>13114234.9362025</v>
      </c>
      <c r="AC211" s="5">
        <f t="shared" si="189"/>
        <v>14085771.610042162</v>
      </c>
    </row>
    <row r="212" spans="3:29" x14ac:dyDescent="0.35">
      <c r="C212" s="28"/>
      <c r="F212" s="65" t="s">
        <v>184</v>
      </c>
      <c r="G212" s="4"/>
      <c r="H212" s="56">
        <f>H211/H207</f>
        <v>0.97825966638152273</v>
      </c>
      <c r="I212" s="56">
        <f t="shared" ref="I212:AC212" si="190">I211/I207</f>
        <v>1.1750756991685563</v>
      </c>
      <c r="J212" s="56">
        <f t="shared" si="190"/>
        <v>1.1825761088709676</v>
      </c>
      <c r="K212" s="56">
        <f t="shared" si="190"/>
        <v>1.1626845725424673</v>
      </c>
      <c r="L212" s="56">
        <f t="shared" si="190"/>
        <v>1.1202217370090266</v>
      </c>
      <c r="M212" s="56">
        <f t="shared" si="190"/>
        <v>1.0668315844922041</v>
      </c>
      <c r="N212" s="56">
        <f t="shared" si="190"/>
        <v>1.0304984677865978</v>
      </c>
      <c r="O212" s="56">
        <f t="shared" si="190"/>
        <v>1.0186986673414304</v>
      </c>
      <c r="P212" s="56">
        <f t="shared" si="190"/>
        <v>1.0087720603309416</v>
      </c>
      <c r="Q212" s="56">
        <f t="shared" si="190"/>
        <v>0.94293998504300136</v>
      </c>
      <c r="R212" s="56">
        <f t="shared" si="190"/>
        <v>0.95171171140169764</v>
      </c>
      <c r="S212" s="56">
        <f t="shared" si="190"/>
        <v>1.0029528966986154</v>
      </c>
      <c r="T212" s="56">
        <f t="shared" si="190"/>
        <v>0.98859136040609141</v>
      </c>
      <c r="U212" s="56">
        <f t="shared" si="190"/>
        <v>0.98146827666151459</v>
      </c>
      <c r="V212" s="56">
        <f t="shared" si="190"/>
        <v>0.96897576614374326</v>
      </c>
      <c r="W212" s="56">
        <f t="shared" si="190"/>
        <v>0.97983124299146029</v>
      </c>
      <c r="X212" s="56">
        <f t="shared" si="190"/>
        <v>0.98726378142757065</v>
      </c>
      <c r="Y212" s="56">
        <f t="shared" si="190"/>
        <v>0.98975370258425266</v>
      </c>
      <c r="Z212" s="56">
        <f t="shared" si="190"/>
        <v>1.0233734405960211</v>
      </c>
      <c r="AA212" s="56">
        <f t="shared" si="190"/>
        <v>1.0113599826657997</v>
      </c>
      <c r="AB212" s="56">
        <f t="shared" si="190"/>
        <v>1.0067737552742593</v>
      </c>
      <c r="AC212" s="56">
        <f t="shared" si="190"/>
        <v>1.0067737552742593</v>
      </c>
    </row>
    <row r="213" spans="3:29" x14ac:dyDescent="0.35">
      <c r="C213" s="28"/>
      <c r="F213" s="65" t="s">
        <v>1368</v>
      </c>
      <c r="G213" s="4"/>
      <c r="H213" s="86">
        <f t="shared" ref="H213:O213" si="191">(H210/1000000000)/H209</f>
        <v>0.33847784456800684</v>
      </c>
      <c r="I213" s="86">
        <f t="shared" si="191"/>
        <v>0.41480172180650038</v>
      </c>
      <c r="J213" s="86">
        <f t="shared" si="191"/>
        <v>0.47066529133064522</v>
      </c>
      <c r="K213" s="86">
        <f t="shared" si="191"/>
        <v>0.55460054110275692</v>
      </c>
      <c r="L213" s="86">
        <f t="shared" si="191"/>
        <v>0.60379951624786532</v>
      </c>
      <c r="M213" s="86">
        <f t="shared" si="191"/>
        <v>0.66143558238516642</v>
      </c>
      <c r="N213" s="86">
        <f t="shared" si="191"/>
        <v>0.72031842898283172</v>
      </c>
      <c r="O213" s="86">
        <f t="shared" si="191"/>
        <v>0.74976221916329289</v>
      </c>
      <c r="P213" s="86">
        <f>(P210/1000000000)/P209</f>
        <v>0.85442993510030751</v>
      </c>
      <c r="Q213" s="86">
        <f t="shared" ref="Q213:AC213" si="192">(Q210/1000000000)/Q209</f>
        <v>0.99008698429515152</v>
      </c>
      <c r="R213" s="86">
        <f t="shared" si="192"/>
        <v>1.1277783780110118</v>
      </c>
      <c r="S213" s="86">
        <f t="shared" si="192"/>
        <v>1.2897974251544195</v>
      </c>
      <c r="T213" s="86">
        <f t="shared" si="192"/>
        <v>1.3207580575025382</v>
      </c>
      <c r="U213" s="86">
        <f t="shared" si="192"/>
        <v>1.2837605058732613</v>
      </c>
      <c r="V213" s="86">
        <f t="shared" si="192"/>
        <v>1.3362175815122219</v>
      </c>
      <c r="W213" s="86">
        <f t="shared" si="192"/>
        <v>1.4403519271974468</v>
      </c>
      <c r="X213" s="86">
        <f t="shared" si="192"/>
        <v>1.5944310070055268</v>
      </c>
      <c r="Y213" s="86">
        <f t="shared" si="192"/>
        <v>1.6024112444839049</v>
      </c>
      <c r="Z213" s="86">
        <f t="shared" si="192"/>
        <v>1.5719016047554886</v>
      </c>
      <c r="AA213" s="86">
        <f t="shared" si="192"/>
        <v>1.5625511732186605</v>
      </c>
      <c r="AB213" s="86">
        <f t="shared" si="192"/>
        <v>1.6017770446413462</v>
      </c>
      <c r="AC213" s="86">
        <f t="shared" si="192"/>
        <v>1.7014476464134982</v>
      </c>
    </row>
    <row r="214" spans="3:29" x14ac:dyDescent="0.35">
      <c r="C214" s="28"/>
      <c r="F214" s="65" t="s">
        <v>1372</v>
      </c>
      <c r="G214" s="4"/>
      <c r="H214" s="86"/>
      <c r="I214" s="86"/>
      <c r="J214" s="86"/>
      <c r="K214" s="86"/>
      <c r="L214" s="86"/>
      <c r="M214" s="86"/>
      <c r="N214" s="86"/>
      <c r="O214" s="96">
        <f>O210/(O221*1000000)</f>
        <v>11725.913980582523</v>
      </c>
      <c r="P214" s="96">
        <f t="shared" ref="P214:AC214" si="193">P210/(P221*1000000)</f>
        <v>13047.167424242425</v>
      </c>
      <c r="Q214" s="96">
        <f t="shared" si="193"/>
        <v>13957.94741697417</v>
      </c>
      <c r="R214" s="96">
        <f t="shared" si="193"/>
        <v>14922.702697841727</v>
      </c>
      <c r="S214" s="96">
        <f t="shared" si="193"/>
        <v>16493.393520140104</v>
      </c>
      <c r="T214" s="96">
        <f t="shared" si="193"/>
        <v>16588.798807495739</v>
      </c>
      <c r="U214" s="96">
        <f t="shared" si="193"/>
        <v>16849.352570480929</v>
      </c>
      <c r="V214" s="96">
        <f t="shared" si="193"/>
        <v>17162.924555735055</v>
      </c>
      <c r="W214" s="96">
        <f t="shared" si="193"/>
        <v>17860.351572327043</v>
      </c>
      <c r="X214" s="96">
        <f t="shared" si="193"/>
        <v>19423.243185298623</v>
      </c>
      <c r="Y214" s="96">
        <f t="shared" si="193"/>
        <v>19549.851492537313</v>
      </c>
      <c r="Z214" s="96">
        <f t="shared" si="193"/>
        <v>18794.618195050945</v>
      </c>
      <c r="AA214" s="96">
        <f t="shared" si="193"/>
        <v>18230.338323904827</v>
      </c>
      <c r="AB214" s="96">
        <f t="shared" si="193"/>
        <v>18163.760299449445</v>
      </c>
      <c r="AC214" s="97">
        <f t="shared" si="193"/>
        <v>19034.826500056977</v>
      </c>
    </row>
    <row r="215" spans="3:29" x14ac:dyDescent="0.35">
      <c r="C215" s="28"/>
      <c r="F215" s="65" t="s">
        <v>1374</v>
      </c>
      <c r="G215" s="4"/>
      <c r="H215" s="5"/>
      <c r="I215" s="5"/>
      <c r="J215" s="5"/>
      <c r="K215" s="5"/>
      <c r="L215" s="5"/>
      <c r="M215" s="5"/>
      <c r="N215" s="5"/>
      <c r="O215" s="5"/>
      <c r="P215" s="5">
        <f>P214/P209</f>
        <v>1618.2385134475521</v>
      </c>
      <c r="Q215" s="5">
        <f>Q214/Q209</f>
        <v>1826.7287533120877</v>
      </c>
      <c r="R215" s="5">
        <f t="shared" ref="R215:AC215" si="194">R214/R209</f>
        <v>2028.3783777176473</v>
      </c>
      <c r="S215" s="5">
        <f t="shared" si="194"/>
        <v>2258.8396237380375</v>
      </c>
      <c r="T215" s="5">
        <f t="shared" si="194"/>
        <v>2250.0137265801327</v>
      </c>
      <c r="U215" s="5">
        <f t="shared" si="194"/>
        <v>2128.9560628080617</v>
      </c>
      <c r="V215" s="5">
        <f t="shared" si="194"/>
        <v>2158.6713756255599</v>
      </c>
      <c r="W215" s="5">
        <f t="shared" si="194"/>
        <v>2264.7042880463</v>
      </c>
      <c r="X215" s="5">
        <f t="shared" si="194"/>
        <v>2441.7013889824298</v>
      </c>
      <c r="Y215" s="5">
        <f t="shared" si="194"/>
        <v>2391.6585738565745</v>
      </c>
      <c r="Z215" s="5">
        <f t="shared" si="194"/>
        <v>2288.06638246796</v>
      </c>
      <c r="AA215" s="94">
        <f t="shared" si="194"/>
        <v>2219.5329165037788</v>
      </c>
      <c r="AB215" s="94">
        <f t="shared" si="194"/>
        <v>2218.5277626611442</v>
      </c>
      <c r="AC215" s="94">
        <f t="shared" si="194"/>
        <v>2299.2535762344573</v>
      </c>
    </row>
    <row r="216" spans="3:29" x14ac:dyDescent="0.35">
      <c r="C216" s="28"/>
      <c r="F216" s="4" t="s">
        <v>185</v>
      </c>
      <c r="G216" s="4" t="s">
        <v>186</v>
      </c>
      <c r="H216" s="4" cm="1">
        <f t="array" ref="H216">IFERROR(INDEX('WEO Oct 2023'!$J$2:$BG$529,MATCH($C$5&amp;$G216,'WEO Oct 2023'!$B$2:$B$529&amp;'WEO Oct 2023'!$C$2:$C$529,0),MATCH(H$8,'WEO Oct 2023'!$J$1:$BF$1,0)),NA())</f>
        <v>0.41499999999999998</v>
      </c>
      <c r="I216" s="4" cm="1">
        <f t="array" ref="I216">IFERROR(INDEX('WEO Oct 2023'!$J$2:$BG$529,MATCH($C$5&amp;$G216,'WEO Oct 2023'!$B$2:$B$529&amp;'WEO Oct 2023'!$C$2:$C$529,0),MATCH(I$8,'WEO Oct 2023'!$J$1:$BF$1,0)),NA())</f>
        <v>0.57199999999999995</v>
      </c>
      <c r="J216" s="4" cm="1">
        <f t="array" ref="J216">IFERROR(INDEX('WEO Oct 2023'!$J$2:$BG$529,MATCH($C$5&amp;$G216,'WEO Oct 2023'!$B$2:$B$529&amp;'WEO Oct 2023'!$C$2:$C$529,0),MATCH(J$8,'WEO Oct 2023'!$J$1:$BF$1,0)),NA())</f>
        <v>0.68899999999999995</v>
      </c>
      <c r="K216" s="4" cm="1">
        <f t="array" ref="K216">IFERROR(INDEX('WEO Oct 2023'!$J$2:$BG$529,MATCH($C$5&amp;$G216,'WEO Oct 2023'!$B$2:$B$529&amp;'WEO Oct 2023'!$C$2:$C$529,0),MATCH(K$8,'WEO Oct 2023'!$J$1:$BF$1,0)),NA())</f>
        <v>0.96699999999999997</v>
      </c>
      <c r="L216" s="4" cm="1">
        <f t="array" ref="L216">IFERROR(INDEX('WEO Oct 2023'!$J$2:$BG$529,MATCH($C$5&amp;$G216,'WEO Oct 2023'!$B$2:$B$529&amp;'WEO Oct 2023'!$C$2:$C$529,0),MATCH(L$8,'WEO Oct 2023'!$J$1:$BF$1,0)),NA())</f>
        <v>1.1950000000000001</v>
      </c>
      <c r="M216" s="4" cm="1">
        <f t="array" ref="M216">IFERROR(INDEX('WEO Oct 2023'!$J$2:$BG$529,MATCH($C$5&amp;$G216,'WEO Oct 2023'!$B$2:$B$529&amp;'WEO Oct 2023'!$C$2:$C$529,0),MATCH(M$8,'WEO Oct 2023'!$J$1:$BF$1,0)),NA())</f>
        <v>1.8080000000000001</v>
      </c>
      <c r="N216" s="4" cm="1">
        <f t="array" ref="N216">IFERROR(INDEX('WEO Oct 2023'!$J$2:$BG$529,MATCH($C$5&amp;$G216,'WEO Oct 2023'!$B$2:$B$529&amp;'WEO Oct 2023'!$C$2:$C$529,0),MATCH(N$8,'WEO Oct 2023'!$J$1:$BF$1,0)),NA())</f>
        <v>1.8839999999999999</v>
      </c>
      <c r="O216" s="4" cm="1">
        <f t="array" ref="O216">IFERROR(INDEX('WEO Oct 2023'!$J$2:$BG$573,MATCH($C$5&amp;$G216,'WEO Oct 2023'!$B$2:$B$573&amp;'WEO Oct 2023'!$C$2:$C$573,0),MATCH(O$8,'WEO Oct 2023'!$J$1:$BF$1,0)),NA())</f>
        <v>2.38</v>
      </c>
      <c r="P216" s="4" cm="1">
        <f t="array" ref="P216">IFERROR(INDEX('WEO Oct 2023'!$J$2:$BG$573,MATCH($C$5&amp;$G216,'WEO Oct 2023'!$B$2:$B$573&amp;'WEO Oct 2023'!$C$2:$C$573,0),MATCH(P$8,'WEO Oct 2023'!$J$1:$BF$1,0)),NA())</f>
        <v>2.8450000000000002</v>
      </c>
      <c r="Q216" s="4" cm="1">
        <f t="array" ref="Q216">IFERROR(INDEX('WEO Oct 2023'!$J$2:$BG$573,MATCH($C$5&amp;$G216,'WEO Oct 2023'!$B$2:$B$573&amp;'WEO Oct 2023'!$C$2:$C$573,0),MATCH(Q$8,'WEO Oct 2023'!$J$1:$BF$1,0)),NA())</f>
        <v>3.1019999999999999</v>
      </c>
      <c r="R216" s="4" cm="1">
        <f t="array" ref="R216">IFERROR(INDEX('WEO Oct 2023'!$J$2:$BG$573,MATCH($C$5&amp;$G216,'WEO Oct 2023'!$B$2:$B$573&amp;'WEO Oct 2023'!$C$2:$C$573,0),MATCH(R$8,'WEO Oct 2023'!$J$1:$BF$1,0)),NA())</f>
        <v>3.2679999999999998</v>
      </c>
      <c r="S216" s="4" cm="1">
        <f t="array" ref="S216">IFERROR(INDEX('WEO Oct 2023'!$J$2:$BG$573,MATCH($C$5&amp;$G216,'WEO Oct 2023'!$B$2:$B$573&amp;'WEO Oct 2023'!$C$2:$C$573,0),MATCH(S$8,'WEO Oct 2023'!$J$1:$BF$1,0)),NA())</f>
        <v>3.41</v>
      </c>
      <c r="T216" s="4" cm="1">
        <f t="array" ref="T216">IFERROR(INDEX('WEO Oct 2023'!$J$2:$BG$573,MATCH($C$5&amp;$G216,'WEO Oct 2023'!$B$2:$B$573&amp;'WEO Oct 2023'!$C$2:$C$573,0),MATCH(T$8,'WEO Oct 2023'!$J$1:$BF$1,0)),NA())</f>
        <v>3.4889999999999999</v>
      </c>
      <c r="U216" s="4" cm="1">
        <f t="array" ref="U216">IFERROR(INDEX('WEO Oct 2023'!$J$2:$BG$573,MATCH($C$5&amp;$G216,'WEO Oct 2023'!$B$2:$B$573&amp;'WEO Oct 2023'!$C$2:$C$573,0),MATCH(U$8,'WEO Oct 2023'!$J$1:$BF$1,0)),NA())</f>
        <v>3.8090000000000002</v>
      </c>
      <c r="V216" s="4" cm="1">
        <f t="array" ref="V216">IFERROR(INDEX('WEO Oct 2023'!$J$2:$BG$573,MATCH($C$5&amp;$G216,'WEO Oct 2023'!$B$2:$B$573&amp;'WEO Oct 2023'!$C$2:$C$573,0),MATCH(V$8,'WEO Oct 2023'!$J$1:$BF$1,0)),NA())</f>
        <v>4.2450000000000001</v>
      </c>
      <c r="W216" s="4" cm="1">
        <f t="array" ref="W216">IFERROR(INDEX('WEO Oct 2023'!$J$2:$BG$573,MATCH($C$5&amp;$G216,'WEO Oct 2023'!$B$2:$B$573&amp;'WEO Oct 2023'!$C$2:$C$573,0),MATCH(W$8,'WEO Oct 2023'!$J$1:$BF$1,0)),NA())</f>
        <v>4.3310000000000004</v>
      </c>
      <c r="X216" s="4" cm="1">
        <f t="array" ref="X216">IFERROR(INDEX('WEO Oct 2023'!$J$2:$BG$573,MATCH($C$5&amp;$G216,'WEO Oct 2023'!$B$2:$B$573&amp;'WEO Oct 2023'!$C$2:$C$573,0),MATCH(X$8,'WEO Oct 2023'!$J$1:$BF$1,0)),NA())</f>
        <v>4.1840000000000002</v>
      </c>
      <c r="Y216" s="4" cm="1">
        <f t="array" ref="Y216">IFERROR(INDEX('WEO Oct 2023'!$J$2:$BG$573,MATCH($C$5&amp;$G216,'WEO Oct 2023'!$B$2:$B$573&amp;'WEO Oct 2023'!$C$2:$C$573,0),MATCH(Y$8,'WEO Oct 2023'!$J$1:$BF$1,0)),NA())</f>
        <v>4.4619999999999997</v>
      </c>
      <c r="Z216" s="4" cm="1">
        <f t="array" ref="Z216">IFERROR(INDEX('WEO Oct 2023'!$J$2:$BG$573,MATCH($C$5&amp;$G216,'WEO Oct 2023'!$B$2:$B$573&amp;'WEO Oct 2023'!$C$2:$C$573,0),MATCH(Z$8,'WEO Oct 2023'!$J$1:$BF$1,0)),NA())</f>
        <v>4.218</v>
      </c>
      <c r="AA216" s="4" cm="1">
        <f t="array" ref="AA216">IFERROR(INDEX('WEO Oct 2023'!$J$2:$BG$573,MATCH($C$5&amp;$G216,'WEO Oct 2023'!$B$2:$B$573&amp;'WEO Oct 2023'!$C$2:$C$573,0),MATCH(AA$8,'WEO Oct 2023'!$J$1:$BF$1,0)),NA())</f>
        <v>4.0039999999999996</v>
      </c>
      <c r="AB216" s="4" cm="1">
        <f t="array" ref="AB216">IFERROR(INDEX('WEO Oct 2023'!$J$2:$BG$529,MATCH($C$5&amp;$G216,'WEO Oct 2023'!$B$2:$B$529&amp;'WEO Oct 2023'!$C$2:$C$529,0),MATCH(AB$8,'WEO Oct 2023'!$J$1:$BF$1,0)),NA())</f>
        <v>4.367</v>
      </c>
      <c r="AC216" s="4" cm="1">
        <f t="array" ref="AC216">IFERROR(INDEX('WEO Oct 2023'!$J$2:$BG$529,MATCH($C$5&amp;$G216,'WEO Oct 2023'!$B$2:$B$529&amp;'WEO Oct 2023'!$C$2:$C$529,0),MATCH(AC$8,'WEO Oct 2023'!$J$1:$BF$1,0)),NA())</f>
        <v>4.6760000000000002</v>
      </c>
    </row>
    <row r="217" spans="3:29" x14ac:dyDescent="0.35">
      <c r="C217" s="28"/>
      <c r="F217" s="65" t="str">
        <f>$C$6</f>
        <v>thousands</v>
      </c>
      <c r="G217" s="4"/>
      <c r="H217" s="5">
        <f>IF($F217=$B$249,H216*1000000,IF($F217=$B$250,H216*1000,IF($F217=$B$251,H216)))</f>
        <v>415000</v>
      </c>
      <c r="I217" s="5">
        <f t="shared" ref="I217:AC217" si="195">I216*1000000</f>
        <v>572000</v>
      </c>
      <c r="J217" s="5">
        <f t="shared" si="195"/>
        <v>689000</v>
      </c>
      <c r="K217" s="5">
        <f t="shared" si="195"/>
        <v>967000</v>
      </c>
      <c r="L217" s="5">
        <f t="shared" si="195"/>
        <v>1195000</v>
      </c>
      <c r="M217" s="5">
        <f t="shared" si="195"/>
        <v>1808000</v>
      </c>
      <c r="N217" s="5">
        <f t="shared" si="195"/>
        <v>1884000</v>
      </c>
      <c r="O217" s="5">
        <f t="shared" si="195"/>
        <v>2380000</v>
      </c>
      <c r="P217" s="5">
        <f t="shared" si="195"/>
        <v>2845000</v>
      </c>
      <c r="Q217" s="5">
        <f t="shared" si="195"/>
        <v>3102000</v>
      </c>
      <c r="R217" s="5">
        <f t="shared" si="195"/>
        <v>3268000</v>
      </c>
      <c r="S217" s="5">
        <f t="shared" si="195"/>
        <v>3410000</v>
      </c>
      <c r="T217" s="5">
        <f t="shared" si="195"/>
        <v>3489000</v>
      </c>
      <c r="U217" s="5">
        <f t="shared" si="195"/>
        <v>3809000</v>
      </c>
      <c r="V217" s="5">
        <f t="shared" si="195"/>
        <v>4245000</v>
      </c>
      <c r="W217" s="5">
        <f t="shared" si="195"/>
        <v>4331000</v>
      </c>
      <c r="X217" s="5">
        <f t="shared" si="195"/>
        <v>4184000</v>
      </c>
      <c r="Y217" s="5">
        <f t="shared" si="195"/>
        <v>4462000</v>
      </c>
      <c r="Z217" s="5">
        <f t="shared" si="195"/>
        <v>4218000</v>
      </c>
      <c r="AA217" s="5">
        <f t="shared" si="195"/>
        <v>4003999.9999999995</v>
      </c>
      <c r="AB217" s="5">
        <f t="shared" si="195"/>
        <v>4367000</v>
      </c>
      <c r="AC217" s="5">
        <f t="shared" si="195"/>
        <v>4676000</v>
      </c>
    </row>
    <row r="218" spans="3:29" x14ac:dyDescent="0.35">
      <c r="C218" s="28"/>
      <c r="F218" s="4" t="s">
        <v>187</v>
      </c>
      <c r="G218" s="4" t="s">
        <v>188</v>
      </c>
      <c r="H218" s="4" cm="1">
        <f t="array" ref="H218">IFERROR(INDEX('WEO Oct 2023'!$J$2:$BG$529,MATCH($C$5&amp;$G218,'WEO Oct 2023'!$B$2:$B$529&amp;'WEO Oct 2023'!$C$2:$C$529,0),MATCH(H$8,'WEO Oct 2023'!$J$1:$BF$1,0)),NA())</f>
        <v>17.771000000000001</v>
      </c>
      <c r="I218" s="4" cm="1">
        <f t="array" ref="I218">IFERROR(INDEX('WEO Oct 2023'!$J$2:$BG$529,MATCH($C$5&amp;$G218,'WEO Oct 2023'!$B$2:$B$529&amp;'WEO Oct 2023'!$C$2:$C$529,0),MATCH(I$8,'WEO Oct 2023'!$J$1:$BF$1,0)),NA())</f>
        <v>21.614000000000001</v>
      </c>
      <c r="J218" s="4" cm="1">
        <f t="array" ref="J218">IFERROR(INDEX('WEO Oct 2023'!$J$2:$BG$529,MATCH($C$5&amp;$G218,'WEO Oct 2023'!$B$2:$B$529&amp;'WEO Oct 2023'!$C$2:$C$529,0),MATCH(J$8,'WEO Oct 2023'!$J$1:$BF$1,0)),NA())</f>
        <v>23.158000000000001</v>
      </c>
      <c r="K218" s="4" cm="1">
        <f t="array" ref="K218">IFERROR(INDEX('WEO Oct 2023'!$J$2:$BG$529,MATCH($C$5&amp;$G218,'WEO Oct 2023'!$B$2:$B$529&amp;'WEO Oct 2023'!$C$2:$C$529,0),MATCH(K$8,'WEO Oct 2023'!$J$1:$BF$1,0)),NA())</f>
        <v>26.937999999999999</v>
      </c>
      <c r="L218" s="4" cm="1">
        <f t="array" ref="L218">IFERROR(INDEX('WEO Oct 2023'!$J$2:$BG$529,MATCH($C$5&amp;$G218,'WEO Oct 2023'!$B$2:$B$529&amp;'WEO Oct 2023'!$C$2:$C$529,0),MATCH(L$8,'WEO Oct 2023'!$J$1:$BF$1,0)),NA())</f>
        <v>29.161000000000001</v>
      </c>
      <c r="M218" s="4" cm="1">
        <f t="array" ref="M218">IFERROR(INDEX('WEO Oct 2023'!$J$2:$BG$529,MATCH($C$5&amp;$G218,'WEO Oct 2023'!$B$2:$B$529&amp;'WEO Oct 2023'!$C$2:$C$529,0),MATCH(M$8,'WEO Oct 2023'!$J$1:$BF$1,0)),NA())</f>
        <v>38.085999999999999</v>
      </c>
      <c r="N218" s="4" cm="1">
        <f t="array" ref="N218">IFERROR(INDEX('WEO Oct 2023'!$J$2:$BG$529,MATCH($C$5&amp;$G218,'WEO Oct 2023'!$B$2:$B$529&amp;'WEO Oct 2023'!$C$2:$C$529,0),MATCH(N$8,'WEO Oct 2023'!$J$1:$BF$1,0)),NA())</f>
        <v>34.777999999999999</v>
      </c>
      <c r="O218" s="4" cm="1">
        <f t="array" ref="O218">IFERROR(INDEX('WEO Oct 2023'!$J$2:$BG$573,MATCH($C$5&amp;$G218,'WEO Oct 2023'!$B$2:$B$573&amp;'WEO Oct 2023'!$C$2:$C$573,0),MATCH(O$8,'WEO Oct 2023'!$J$1:$BF$1,0)),NA())</f>
        <v>40.148000000000003</v>
      </c>
      <c r="P218" s="4" cm="1">
        <f t="array" ref="P218">IFERROR(INDEX('WEO Oct 2023'!$J$2:$BG$573,MATCH($C$5&amp;$G218,'WEO Oct 2023'!$B$2:$B$573&amp;'WEO Oct 2023'!$C$2:$C$573,0),MATCH(P$8,'WEO Oct 2023'!$J$1:$BF$1,0)),NA())</f>
        <v>41.665999999999997</v>
      </c>
      <c r="Q218" s="4" cm="1">
        <f t="array" ref="Q218">IFERROR(INDEX('WEO Oct 2023'!$J$2:$BG$573,MATCH($C$5&amp;$G218,'WEO Oct 2023'!$B$2:$B$573&amp;'WEO Oct 2023'!$C$2:$C$573,0),MATCH(Q$8,'WEO Oct 2023'!$J$1:$BF$1,0)),NA())</f>
        <v>38.665999999999997</v>
      </c>
      <c r="R218" s="4" cm="1">
        <f t="array" ref="R218">IFERROR(INDEX('WEO Oct 2023'!$J$2:$BG$573,MATCH($C$5&amp;$G218,'WEO Oct 2023'!$B$2:$B$573&amp;'WEO Oct 2023'!$C$2:$C$573,0),MATCH(R$8,'WEO Oct 2023'!$J$1:$BF$1,0)),NA())</f>
        <v>37.487000000000002</v>
      </c>
      <c r="S218" s="4" cm="1">
        <f t="array" ref="S218">IFERROR(INDEX('WEO Oct 2023'!$J$2:$BG$573,MATCH($C$5&amp;$G218,'WEO Oct 2023'!$B$2:$B$573&amp;'WEO Oct 2023'!$C$2:$C$573,0),MATCH(S$8,'WEO Oct 2023'!$J$1:$BF$1,0)),NA())</f>
        <v>36.314999999999998</v>
      </c>
      <c r="T218" s="4" cm="1">
        <f t="array" ref="T218">IFERROR(INDEX('WEO Oct 2023'!$J$2:$BG$573,MATCH($C$5&amp;$G218,'WEO Oct 2023'!$B$2:$B$573&amp;'WEO Oct 2023'!$C$2:$C$573,0),MATCH(T$8,'WEO Oct 2023'!$J$1:$BF$1,0)),NA())</f>
        <v>35.42</v>
      </c>
      <c r="U218" s="4" cm="1">
        <f t="array" ref="U218">IFERROR(INDEX('WEO Oct 2023'!$J$2:$BG$573,MATCH($C$5&amp;$G218,'WEO Oct 2023'!$B$2:$B$573&amp;'WEO Oct 2023'!$C$2:$C$573,0),MATCH(U$8,'WEO Oct 2023'!$J$1:$BF$1,0)),NA())</f>
        <v>36.796999999999997</v>
      </c>
      <c r="V218" s="4" cm="1">
        <f t="array" ref="V218">IFERROR(INDEX('WEO Oct 2023'!$J$2:$BG$573,MATCH($C$5&amp;$G218,'WEO Oct 2023'!$B$2:$B$573&amp;'WEO Oct 2023'!$C$2:$C$573,0),MATCH(V$8,'WEO Oct 2023'!$J$1:$BF$1,0)),NA())</f>
        <v>38.719000000000001</v>
      </c>
      <c r="W218" s="4" cm="1">
        <f t="array" ref="W218">IFERROR(INDEX('WEO Oct 2023'!$J$2:$BG$573,MATCH($C$5&amp;$G218,'WEO Oct 2023'!$B$2:$B$573&amp;'WEO Oct 2023'!$C$2:$C$573,0),MATCH(W$8,'WEO Oct 2023'!$J$1:$BF$1,0)),NA())</f>
        <v>37.356999999999999</v>
      </c>
      <c r="X218" s="4" cm="1">
        <f t="array" ref="X218">IFERROR(INDEX('WEO Oct 2023'!$J$2:$BG$573,MATCH($C$5&amp;$G218,'WEO Oct 2023'!$B$2:$B$573&amp;'WEO Oct 2023'!$C$2:$C$573,0),MATCH(X$8,'WEO Oct 2023'!$J$1:$BF$1,0)),NA())</f>
        <v>32.564999999999998</v>
      </c>
      <c r="Y218" s="4" cm="1">
        <f t="array" ref="Y218">IFERROR(INDEX('WEO Oct 2023'!$J$2:$BG$573,MATCH($C$5&amp;$G218,'WEO Oct 2023'!$B$2:$B$573&amp;'WEO Oct 2023'!$C$2:$C$573,0),MATCH(Y$8,'WEO Oct 2023'!$J$1:$BF$1,0)),NA())</f>
        <v>33.716000000000001</v>
      </c>
      <c r="Z218" s="4" cm="1">
        <f t="array" ref="Z218">IFERROR(INDEX('WEO Oct 2023'!$J$2:$BG$573,MATCH($C$5&amp;$G218,'WEO Oct 2023'!$B$2:$B$573&amp;'WEO Oct 2023'!$C$2:$C$573,0),MATCH(Z$8,'WEO Oct 2023'!$J$1:$BF$1,0)),NA())</f>
        <v>33.429000000000002</v>
      </c>
      <c r="AA218" s="4" cm="1">
        <f t="array" ref="AA218">IFERROR(INDEX('WEO Oct 2023'!$J$2:$BG$573,MATCH($C$5&amp;$G218,'WEO Oct 2023'!$B$2:$B$573&amp;'WEO Oct 2023'!$C$2:$C$573,0),MATCH(AA$8,'WEO Oct 2023'!$J$1:$BF$1,0)),NA())</f>
        <v>31.548999999999999</v>
      </c>
      <c r="AB218" s="4" cm="1">
        <f t="array" ref="AB218">IFERROR(INDEX('WEO Oct 2023'!$J$2:$BG$529,MATCH($C$5&amp;$G218,'WEO Oct 2023'!$B$2:$B$529&amp;'WEO Oct 2023'!$C$2:$C$529,0),MATCH(AB$8,'WEO Oct 2023'!$J$1:$BF$1,0)),NA())</f>
        <v>33.526000000000003</v>
      </c>
      <c r="AC218" s="4" cm="1">
        <f t="array" ref="AC218">IFERROR(INDEX('WEO Oct 2023'!$J$2:$BG$529,MATCH($C$5&amp;$G218,'WEO Oct 2023'!$B$2:$B$529&amp;'WEO Oct 2023'!$C$2:$C$529,0),MATCH(AC$8,'WEO Oct 2023'!$J$1:$BF$1,0)),NA())</f>
        <v>33.421999999999997</v>
      </c>
    </row>
    <row r="219" spans="3:29" x14ac:dyDescent="0.35">
      <c r="C219" s="28"/>
      <c r="F219" s="4" t="s">
        <v>189</v>
      </c>
      <c r="G219" s="4" t="s">
        <v>190</v>
      </c>
      <c r="H219" s="4" cm="1">
        <f t="array" ref="H219">IFERROR(INDEX('WEO Oct 2023'!$J$2:$BG$529,MATCH($C$5&amp;$G219,'WEO Oct 2023'!$B$2:$B$529&amp;'WEO Oct 2023'!$C$2:$C$529,0),MATCH(H$8,'WEO Oct 2023'!$J$1:$BF$1,0)),NA())</f>
        <v>41.072000000000003</v>
      </c>
      <c r="I219" s="4" cm="1">
        <f t="array" ref="I219">IFERROR(INDEX('WEO Oct 2023'!$J$2:$BG$529,MATCH($C$5&amp;$G219,'WEO Oct 2023'!$B$2:$B$529&amp;'WEO Oct 2023'!$C$2:$C$529,0),MATCH(I$8,'WEO Oct 2023'!$J$1:$BF$1,0)),NA())</f>
        <v>45.210999999999999</v>
      </c>
      <c r="J219" s="4" cm="1">
        <f t="array" ref="J219">IFERROR(INDEX('WEO Oct 2023'!$J$2:$BG$529,MATCH($C$5&amp;$G219,'WEO Oct 2023'!$B$2:$B$529&amp;'WEO Oct 2023'!$C$2:$C$529,0),MATCH(J$8,'WEO Oct 2023'!$J$1:$BF$1,0)),NA())</f>
        <v>48.337000000000003</v>
      </c>
      <c r="K219" s="4" cm="1">
        <f t="array" ref="K219">IFERROR(INDEX('WEO Oct 2023'!$J$2:$BG$529,MATCH($C$5&amp;$G219,'WEO Oct 2023'!$B$2:$B$529&amp;'WEO Oct 2023'!$C$2:$C$529,0),MATCH(K$8,'WEO Oct 2023'!$J$1:$BF$1,0)),NA())</f>
        <v>51.976999999999997</v>
      </c>
      <c r="L219" s="4" cm="1">
        <f t="array" ref="L219">IFERROR(INDEX('WEO Oct 2023'!$J$2:$BG$529,MATCH($C$5&amp;$G219,'WEO Oct 2023'!$B$2:$B$529&amp;'WEO Oct 2023'!$C$2:$C$529,0),MATCH(L$8,'WEO Oct 2023'!$J$1:$BF$1,0)),NA())</f>
        <v>57.817</v>
      </c>
      <c r="M219" s="4" cm="1">
        <f t="array" ref="M219">IFERROR(INDEX('WEO Oct 2023'!$J$2:$BG$529,MATCH($C$5&amp;$G219,'WEO Oct 2023'!$B$2:$B$529&amp;'WEO Oct 2023'!$C$2:$C$529,0),MATCH(M$8,'WEO Oct 2023'!$J$1:$BF$1,0)),NA())</f>
        <v>62.241999999999997</v>
      </c>
      <c r="N219" s="4" cm="1">
        <f t="array" ref="N219">IFERROR(INDEX('WEO Oct 2023'!$J$2:$BG$529,MATCH($C$5&amp;$G219,'WEO Oct 2023'!$B$2:$B$529&amp;'WEO Oct 2023'!$C$2:$C$529,0),MATCH(N$8,'WEO Oct 2023'!$J$1:$BF$1,0)),NA())</f>
        <v>73.033000000000001</v>
      </c>
      <c r="O219" s="4" cm="1">
        <f t="array" ref="O219">IFERROR(INDEX('WEO Oct 2023'!$J$2:$BG$573,MATCH($C$5&amp;$G219,'WEO Oct 2023'!$B$2:$B$573&amp;'WEO Oct 2023'!$C$2:$C$573,0),MATCH(O$8,'WEO Oct 2023'!$J$1:$BF$1,0)),NA())</f>
        <v>78.266999999999996</v>
      </c>
      <c r="P219" s="4" cm="1">
        <f t="array" ref="P219">IFERROR(INDEX('WEO Oct 2023'!$J$2:$BG$573,MATCH($C$5&amp;$G219,'WEO Oct 2023'!$B$2:$B$573&amp;'WEO Oct 2023'!$C$2:$C$573,0),MATCH(P$8,'WEO Oct 2023'!$J$1:$BF$1,0)),NA())</f>
        <v>78.974999999999994</v>
      </c>
      <c r="Q219" s="4" cm="1">
        <f t="array" ref="Q219">IFERROR(INDEX('WEO Oct 2023'!$J$2:$BG$573,MATCH($C$5&amp;$G219,'WEO Oct 2023'!$B$2:$B$573&amp;'WEO Oct 2023'!$C$2:$C$573,0),MATCH(Q$8,'WEO Oct 2023'!$J$1:$BF$1,0)),NA())</f>
        <v>84.832999999999998</v>
      </c>
      <c r="R219" s="4" cm="1">
        <f t="array" ref="R219">IFERROR(INDEX('WEO Oct 2023'!$J$2:$BG$573,MATCH($C$5&amp;$G219,'WEO Oct 2023'!$B$2:$B$573&amp;'WEO Oct 2023'!$C$2:$C$573,0),MATCH(R$8,'WEO Oct 2023'!$J$1:$BF$1,0)),NA())</f>
        <v>89.85</v>
      </c>
      <c r="S219" s="4" cm="1">
        <f t="array" ref="S219">IFERROR(INDEX('WEO Oct 2023'!$J$2:$BG$573,MATCH($C$5&amp;$G219,'WEO Oct 2023'!$B$2:$B$573&amp;'WEO Oct 2023'!$C$2:$C$573,0),MATCH(S$8,'WEO Oct 2023'!$J$1:$BF$1,0)),NA())</f>
        <v>94.566999999999993</v>
      </c>
      <c r="T219" s="4" cm="1">
        <f t="array" ref="T219">IFERROR(INDEX('WEO Oct 2023'!$J$2:$BG$573,MATCH($C$5&amp;$G219,'WEO Oct 2023'!$B$2:$B$573&amp;'WEO Oct 2023'!$C$2:$C$573,0),MATCH(T$8,'WEO Oct 2023'!$J$1:$BF$1,0)),NA())</f>
        <v>99.575000000000003</v>
      </c>
      <c r="U219" s="4" cm="1">
        <f t="array" ref="U219">IFERROR(INDEX('WEO Oct 2023'!$J$2:$BG$573,MATCH($C$5&amp;$G219,'WEO Oct 2023'!$B$2:$B$573&amp;'WEO Oct 2023'!$C$2:$C$573,0),MATCH(U$8,'WEO Oct 2023'!$J$1:$BF$1,0)),NA())</f>
        <v>99.007999999999996</v>
      </c>
      <c r="V219" s="4" cm="1">
        <f t="array" ref="V219">IFERROR(INDEX('WEO Oct 2023'!$J$2:$BG$573,MATCH($C$5&amp;$G219,'WEO Oct 2023'!$B$2:$B$573&amp;'WEO Oct 2023'!$C$2:$C$573,0),MATCH(V$8,'WEO Oct 2023'!$J$1:$BF$1,0)),NA())</f>
        <v>99.5</v>
      </c>
      <c r="W219" s="4" cm="1">
        <f t="array" ref="W219">IFERROR(INDEX('WEO Oct 2023'!$J$2:$BG$573,MATCH($C$5&amp;$G219,'WEO Oct 2023'!$B$2:$B$573&amp;'WEO Oct 2023'!$C$2:$C$573,0),MATCH(W$8,'WEO Oct 2023'!$J$1:$BF$1,0)),NA())</f>
        <v>100</v>
      </c>
      <c r="X219" s="4" cm="1">
        <f t="array" ref="X219">IFERROR(INDEX('WEO Oct 2023'!$J$2:$BG$573,MATCH($C$5&amp;$G219,'WEO Oct 2023'!$B$2:$B$573&amp;'WEO Oct 2023'!$C$2:$C$573,0),MATCH(X$8,'WEO Oct 2023'!$J$1:$BF$1,0)),NA())</f>
        <v>103.47499999999999</v>
      </c>
      <c r="Y219" s="4" cm="1">
        <f t="array" ref="Y219">IFERROR(INDEX('WEO Oct 2023'!$J$2:$BG$573,MATCH($C$5&amp;$G219,'WEO Oct 2023'!$B$2:$B$573&amp;'WEO Oct 2023'!$C$2:$C$573,0),MATCH(Y$8,'WEO Oct 2023'!$J$1:$BF$1,0)),NA())</f>
        <v>105.167</v>
      </c>
      <c r="Z219" s="4" cm="1">
        <f t="array" ref="Z219">IFERROR(INDEX('WEO Oct 2023'!$J$2:$BG$573,MATCH($C$5&amp;$G219,'WEO Oct 2023'!$B$2:$B$573&amp;'WEO Oct 2023'!$C$2:$C$573,0),MATCH(Z$8,'WEO Oct 2023'!$J$1:$BF$1,0)),NA())</f>
        <v>108.283</v>
      </c>
      <c r="AA219" s="4" cm="1">
        <f t="array" ref="AA219">IFERROR(INDEX('WEO Oct 2023'!$J$2:$BG$573,MATCH($C$5&amp;$G219,'WEO Oct 2023'!$B$2:$B$573&amp;'WEO Oct 2023'!$C$2:$C$573,0),MATCH(AA$8,'WEO Oct 2023'!$J$1:$BF$1,0)),NA())</f>
        <v>108.167</v>
      </c>
      <c r="AB219" s="4" cm="1">
        <f t="array" ref="AB219">IFERROR(INDEX('WEO Oct 2023'!$J$2:$BG$529,MATCH($C$5&amp;$G219,'WEO Oct 2023'!$B$2:$B$529&amp;'WEO Oct 2023'!$C$2:$C$529,0),MATCH(AB$8,'WEO Oct 2023'!$J$1:$BF$1,0)),NA())</f>
        <v>114.124</v>
      </c>
      <c r="AC219" s="4" cm="1">
        <f t="array" ref="AC219">IFERROR(INDEX('WEO Oct 2023'!$J$2:$BG$529,MATCH($C$5&amp;$G219,'WEO Oct 2023'!$B$2:$B$529&amp;'WEO Oct 2023'!$C$2:$C$529,0),MATCH(AC$8,'WEO Oct 2023'!$J$1:$BF$1,0)),NA())</f>
        <v>119.754</v>
      </c>
    </row>
    <row r="220" spans="3:29" x14ac:dyDescent="0.35">
      <c r="C220" s="28"/>
      <c r="F220" s="4"/>
      <c r="G220" s="4"/>
      <c r="H220" s="4">
        <f>H219/$G$223</f>
        <v>0.39054075898333129</v>
      </c>
      <c r="I220" s="4">
        <f t="shared" ref="I220:AC220" si="196">I219/$G$223</f>
        <v>0.42989721110234197</v>
      </c>
      <c r="J220" s="4">
        <f t="shared" si="196"/>
        <v>0.45962136411612009</v>
      </c>
      <c r="K220" s="4">
        <f t="shared" si="196"/>
        <v>0.49423298182890069</v>
      </c>
      <c r="L220" s="4">
        <f t="shared" si="196"/>
        <v>0.54976370914830697</v>
      </c>
      <c r="M220" s="4">
        <f t="shared" si="196"/>
        <v>0.59183964551617896</v>
      </c>
      <c r="N220" s="4">
        <f t="shared" si="196"/>
        <v>0.69444787813667785</v>
      </c>
      <c r="O220" s="4">
        <f t="shared" si="196"/>
        <v>0.74421634162807715</v>
      </c>
      <c r="P220" s="4">
        <f t="shared" si="196"/>
        <v>0.75094849144693676</v>
      </c>
      <c r="Q220" s="4">
        <f t="shared" si="196"/>
        <v>0.80665037511767002</v>
      </c>
      <c r="R220" s="4">
        <f t="shared" si="196"/>
        <v>0.8543554537069612</v>
      </c>
      <c r="S220" s="4">
        <f t="shared" si="196"/>
        <v>0.89920792644080361</v>
      </c>
      <c r="T220" s="4">
        <f t="shared" si="196"/>
        <v>0.94682742685443155</v>
      </c>
      <c r="U220" s="4">
        <f t="shared" si="196"/>
        <v>0.94143600178763298</v>
      </c>
      <c r="V220" s="4">
        <f t="shared" si="196"/>
        <v>0.94611427539056925</v>
      </c>
      <c r="W220" s="4">
        <f t="shared" si="196"/>
        <v>0.95086861848298421</v>
      </c>
      <c r="X220" s="4">
        <f t="shared" si="196"/>
        <v>0.98391130297526785</v>
      </c>
      <c r="Y220" s="4">
        <f t="shared" si="196"/>
        <v>1</v>
      </c>
      <c r="Z220" s="4">
        <f t="shared" si="196"/>
        <v>1.0296290661519298</v>
      </c>
      <c r="AA220" s="4">
        <f t="shared" si="196"/>
        <v>1.0285260585544895</v>
      </c>
      <c r="AB220" s="4">
        <f t="shared" si="196"/>
        <v>1.0851693021575208</v>
      </c>
      <c r="AC220" s="4">
        <f t="shared" si="196"/>
        <v>1.138703205378113</v>
      </c>
    </row>
    <row r="221" spans="3:29" x14ac:dyDescent="0.35">
      <c r="C221" s="28"/>
      <c r="F221" s="15" t="s">
        <v>655</v>
      </c>
      <c r="G221" s="15" t="s">
        <v>654</v>
      </c>
      <c r="O221" s="4" cm="1">
        <f t="array" ref="O221">IFERROR(INDEX('WEO Oct 2023'!$J$2:$BG$573,MATCH($C$5&amp;$G221,'WEO Oct 2023'!$B$2:$B$573&amp;'WEO Oct 2023'!$C$2:$C$573,0),MATCH(O$8,'WEO Oct 2023'!$J$1:$BF$1,0)),NA())</f>
        <v>0.51500000000000001</v>
      </c>
      <c r="P221" s="4" cm="1">
        <f t="array" ref="P221">IFERROR(INDEX('WEO Oct 2023'!$J$2:$BG$573,MATCH($C$5&amp;$G221,'WEO Oct 2023'!$B$2:$B$573&amp;'WEO Oct 2023'!$C$2:$C$573,0),MATCH(P$8,'WEO Oct 2023'!$J$1:$BF$1,0)),NA())</f>
        <v>0.52800000000000002</v>
      </c>
      <c r="Q221" s="4" cm="1">
        <f t="array" ref="Q221">IFERROR(INDEX('WEO Oct 2023'!$J$2:$BG$573,MATCH($C$5&amp;$G221,'WEO Oct 2023'!$B$2:$B$573&amp;'WEO Oct 2023'!$C$2:$C$573,0),MATCH(Q$8,'WEO Oct 2023'!$J$1:$BF$1,0)),NA())</f>
        <v>0.54200000000000004</v>
      </c>
      <c r="R221" s="4" cm="1">
        <f t="array" ref="R221">IFERROR(INDEX('WEO Oct 2023'!$J$2:$BG$573,MATCH($C$5&amp;$G221,'WEO Oct 2023'!$B$2:$B$573&amp;'WEO Oct 2023'!$C$2:$C$573,0),MATCH(R$8,'WEO Oct 2023'!$J$1:$BF$1,0)),NA())</f>
        <v>0.55600000000000005</v>
      </c>
      <c r="S221" s="4" cm="1">
        <f t="array" ref="S221">IFERROR(INDEX('WEO Oct 2023'!$J$2:$BG$573,MATCH($C$5&amp;$G221,'WEO Oct 2023'!$B$2:$B$573&amp;'WEO Oct 2023'!$C$2:$C$573,0),MATCH(S$8,'WEO Oct 2023'!$J$1:$BF$1,0)),NA())</f>
        <v>0.57099999999999995</v>
      </c>
      <c r="T221" s="4" cm="1">
        <f t="array" ref="T221">IFERROR(INDEX('WEO Oct 2023'!$J$2:$BG$573,MATCH($C$5&amp;$G221,'WEO Oct 2023'!$B$2:$B$573&amp;'WEO Oct 2023'!$C$2:$C$573,0),MATCH(T$8,'WEO Oct 2023'!$J$1:$BF$1,0)),NA())</f>
        <v>0.58699999999999997</v>
      </c>
      <c r="U221" s="4" cm="1">
        <f t="array" ref="U221">IFERROR(INDEX('WEO Oct 2023'!$J$2:$BG$573,MATCH($C$5&amp;$G221,'WEO Oct 2023'!$B$2:$B$573&amp;'WEO Oct 2023'!$C$2:$C$573,0),MATCH(U$8,'WEO Oct 2023'!$J$1:$BF$1,0)),NA())</f>
        <v>0.60299999999999998</v>
      </c>
      <c r="V221" s="4" cm="1">
        <f t="array" ref="V221">IFERROR(INDEX('WEO Oct 2023'!$J$2:$BG$573,MATCH($C$5&amp;$G221,'WEO Oct 2023'!$B$2:$B$573&amp;'WEO Oct 2023'!$C$2:$C$573,0),MATCH(V$8,'WEO Oct 2023'!$J$1:$BF$1,0)),NA())</f>
        <v>0.61899999999999999</v>
      </c>
      <c r="W221" s="4" cm="1">
        <f t="array" ref="W221">IFERROR(INDEX('WEO Oct 2023'!$J$2:$BG$573,MATCH($C$5&amp;$G221,'WEO Oct 2023'!$B$2:$B$573&amp;'WEO Oct 2023'!$C$2:$C$573,0),MATCH(W$8,'WEO Oct 2023'!$J$1:$BF$1,0)),NA())</f>
        <v>0.63600000000000001</v>
      </c>
      <c r="X221" s="4" cm="1">
        <f t="array" ref="X221">IFERROR(INDEX('WEO Oct 2023'!$J$2:$BG$573,MATCH($C$5&amp;$G221,'WEO Oct 2023'!$B$2:$B$573&amp;'WEO Oct 2023'!$C$2:$C$573,0),MATCH(X$8,'WEO Oct 2023'!$J$1:$BF$1,0)),NA())</f>
        <v>0.65300000000000002</v>
      </c>
      <c r="Y221" s="4" cm="1">
        <f t="array" ref="Y221">IFERROR(INDEX('WEO Oct 2023'!$J$2:$BG$573,MATCH($C$5&amp;$G221,'WEO Oct 2023'!$B$2:$B$573&amp;'WEO Oct 2023'!$C$2:$C$573,0),MATCH(Y$8,'WEO Oct 2023'!$J$1:$BF$1,0)),NA())</f>
        <v>0.67</v>
      </c>
      <c r="Z221" s="4" cm="1">
        <f t="array" ref="Z221">IFERROR(INDEX('WEO Oct 2023'!$J$2:$BG$573,MATCH($C$5&amp;$G221,'WEO Oct 2023'!$B$2:$B$573&amp;'WEO Oct 2023'!$C$2:$C$573,0),MATCH(Z$8,'WEO Oct 2023'!$J$1:$BF$1,0)),NA())</f>
        <v>0.68700000000000006</v>
      </c>
      <c r="AA221" s="4" cm="1">
        <f t="array" ref="AA221">IFERROR(INDEX('WEO Oct 2023'!$J$2:$BG$573,MATCH($C$5&amp;$G221,'WEO Oct 2023'!$B$2:$B$573&amp;'WEO Oct 2023'!$C$2:$C$573,0),MATCH(AA$8,'WEO Oct 2023'!$J$1:$BF$1,0)),NA())</f>
        <v>0.70399999999999996</v>
      </c>
      <c r="AB221" s="4" cm="1">
        <f t="array" ref="AB221">IFERROR(INDEX('WEO Oct 2023'!$J$2:$BG$529,MATCH($C$5&amp;$G221,'WEO Oct 2023'!$B$2:$B$529&amp;'WEO Oct 2023'!$C$2:$C$529,0),MATCH(AB$8,'WEO Oct 2023'!$J$1:$BF$1,0)),NA())</f>
        <v>0.72199999999999998</v>
      </c>
      <c r="AC221" s="4" cm="1">
        <f t="array" ref="AC221">IFERROR(INDEX('WEO Oct 2023'!$J$2:$BG$529,MATCH($C$5&amp;$G221,'WEO Oct 2023'!$B$2:$B$529&amp;'WEO Oct 2023'!$C$2:$C$529,0),MATCH(AC$8,'WEO Oct 2023'!$J$1:$BF$1,0)),NA())</f>
        <v>0.74</v>
      </c>
    </row>
    <row r="222" spans="3:29" x14ac:dyDescent="0.35">
      <c r="C222" s="28"/>
      <c r="F222" s="64" t="s">
        <v>191</v>
      </c>
      <c r="G222" s="64">
        <f>C2</f>
        <v>2019</v>
      </c>
    </row>
    <row r="223" spans="3:29" x14ac:dyDescent="0.35">
      <c r="C223" s="28"/>
      <c r="F223" s="41" t="s">
        <v>192</v>
      </c>
      <c r="G223" s="41">
        <f>_xlfn.XLOOKUP(C2,H9:AC9,H219:AC219)</f>
        <v>105.167</v>
      </c>
    </row>
    <row r="224" spans="3:29" x14ac:dyDescent="0.35">
      <c r="C224" s="28"/>
      <c r="F224" s="41" t="s">
        <v>193</v>
      </c>
      <c r="G224" s="41">
        <f>_xlfn.XLOOKUP(C2,H9:AC9,H8:AC8)</f>
        <v>2019</v>
      </c>
    </row>
    <row r="225" spans="3:28" x14ac:dyDescent="0.35">
      <c r="C225" s="28"/>
      <c r="F225" s="4" t="s">
        <v>194</v>
      </c>
      <c r="P225" s="4">
        <v>0.17113400000000001</v>
      </c>
      <c r="Q225" s="4">
        <v>0.20793499999999998</v>
      </c>
      <c r="R225" s="4">
        <v>0.14354</v>
      </c>
      <c r="S225" s="4">
        <v>2.190703000000001</v>
      </c>
      <c r="T225" s="4">
        <v>1.365839</v>
      </c>
      <c r="U225" s="4">
        <v>0.31781000000000004</v>
      </c>
      <c r="V225" s="4">
        <v>0.51472799999999996</v>
      </c>
      <c r="W225" s="4">
        <v>0.61197599999999996</v>
      </c>
      <c r="X225" s="4">
        <v>0.53090499999999996</v>
      </c>
      <c r="Y225" s="4">
        <v>1.096671</v>
      </c>
      <c r="Z225" s="4">
        <v>6.0809350000000002</v>
      </c>
      <c r="AA225" s="4">
        <v>10.239494000000001</v>
      </c>
      <c r="AB225" s="4">
        <v>2.8452999999999999</v>
      </c>
    </row>
    <row r="226" spans="3:28" x14ac:dyDescent="0.35">
      <c r="C226" s="28"/>
      <c r="F226" s="65" t="s">
        <v>195</v>
      </c>
      <c r="P226" s="4">
        <f t="shared" ref="P226:Q226" si="197">P225*1000</f>
        <v>171.13400000000001</v>
      </c>
      <c r="Q226" s="4">
        <f t="shared" si="197"/>
        <v>207.93499999999997</v>
      </c>
      <c r="R226" s="4">
        <f>R225*1000</f>
        <v>143.54</v>
      </c>
      <c r="S226" s="4">
        <f t="shared" ref="S226:AA226" si="198">S225*1000</f>
        <v>2190.7030000000009</v>
      </c>
      <c r="T226" s="4">
        <f t="shared" si="198"/>
        <v>1365.8389999999999</v>
      </c>
      <c r="U226" s="4">
        <f t="shared" si="198"/>
        <v>317.81000000000006</v>
      </c>
      <c r="V226" s="4">
        <f t="shared" si="198"/>
        <v>514.72799999999995</v>
      </c>
      <c r="W226" s="4">
        <f t="shared" si="198"/>
        <v>611.976</v>
      </c>
      <c r="X226" s="4">
        <f t="shared" si="198"/>
        <v>530.90499999999997</v>
      </c>
      <c r="Y226" s="4">
        <f t="shared" si="198"/>
        <v>1096.671</v>
      </c>
      <c r="Z226" s="4">
        <f t="shared" si="198"/>
        <v>6080.9350000000004</v>
      </c>
      <c r="AA226" s="4">
        <f t="shared" si="198"/>
        <v>10239.494000000001</v>
      </c>
      <c r="AB226" s="4">
        <f t="shared" ref="AB226" si="199">AB225*1000</f>
        <v>2845.2999999999997</v>
      </c>
    </row>
    <row r="227" spans="3:28" x14ac:dyDescent="0.35">
      <c r="C227" s="28"/>
      <c r="F227" s="65" t="s">
        <v>1303</v>
      </c>
      <c r="P227" s="7">
        <f t="shared" ref="P227:Q227" si="200">(P225/1000)/P208</f>
        <v>2.0204722550177097E-4</v>
      </c>
      <c r="Q227" s="7">
        <f t="shared" si="200"/>
        <v>1.9803333333333331E-4</v>
      </c>
      <c r="R227" s="7">
        <f>(R225/1000)/R208</f>
        <v>1.211308016877637E-4</v>
      </c>
      <c r="S227" s="7">
        <f t="shared" ref="S227:AA227" si="201">(S225/1000)/S208</f>
        <v>1.703501555209954E-3</v>
      </c>
      <c r="T227" s="7">
        <f t="shared" si="201"/>
        <v>1.0223345808383234E-3</v>
      </c>
      <c r="U227" s="7">
        <f t="shared" si="201"/>
        <v>2.4297400611620796E-4</v>
      </c>
      <c r="V227" s="7">
        <f t="shared" si="201"/>
        <v>3.7326178390137779E-4</v>
      </c>
      <c r="W227" s="7">
        <f t="shared" si="201"/>
        <v>4.1631020408163265E-4</v>
      </c>
      <c r="X227" s="7">
        <f t="shared" si="201"/>
        <v>3.2873374613003091E-4</v>
      </c>
      <c r="Y227" s="7">
        <f t="shared" si="201"/>
        <v>6.7737554045707224E-4</v>
      </c>
      <c r="Z227" s="7">
        <f t="shared" si="201"/>
        <v>3.9589420572916662E-3</v>
      </c>
      <c r="AA227" s="7">
        <f t="shared" si="201"/>
        <v>6.6275042071197417E-3</v>
      </c>
      <c r="AB227" s="7">
        <f t="shared" ref="AB227" si="202">(AB225/1000)/AB208</f>
        <v>1.7883720930232556E-3</v>
      </c>
    </row>
    <row r="228" spans="3:28" x14ac:dyDescent="0.35">
      <c r="C228" s="28"/>
      <c r="F228" s="65" t="s">
        <v>1369</v>
      </c>
      <c r="O228" s="87"/>
      <c r="P228" s="57">
        <f>P225/(P213*1000)</f>
        <v>2.0029026719424266E-4</v>
      </c>
      <c r="Q228" s="57">
        <f t="shared" ref="Q228:AA228" si="203">Q225/(Q213*1000)</f>
        <v>2.1001690083627357E-4</v>
      </c>
      <c r="R228" s="57">
        <f t="shared" si="203"/>
        <v>1.2727677955056386E-4</v>
      </c>
      <c r="S228" s="57">
        <f t="shared" si="203"/>
        <v>1.6984861012090497E-3</v>
      </c>
      <c r="T228" s="57">
        <f t="shared" si="203"/>
        <v>1.034132627275208E-3</v>
      </c>
      <c r="U228" s="57">
        <f t="shared" si="203"/>
        <v>2.4756175201371685E-4</v>
      </c>
      <c r="V228" s="57">
        <f t="shared" si="203"/>
        <v>3.8521271320010093E-4</v>
      </c>
      <c r="W228" s="57">
        <f t="shared" si="203"/>
        <v>4.2487949538190116E-4</v>
      </c>
      <c r="X228" s="57">
        <f t="shared" si="203"/>
        <v>3.329745832007391E-4</v>
      </c>
      <c r="Y228" s="57">
        <f t="shared" si="203"/>
        <v>6.8438798328153839E-4</v>
      </c>
      <c r="Z228" s="57">
        <f t="shared" si="203"/>
        <v>3.8685214021051263E-3</v>
      </c>
      <c r="AA228" s="57">
        <f t="shared" si="203"/>
        <v>6.5530615415992548E-3</v>
      </c>
      <c r="AB228" s="57">
        <f t="shared" ref="AB228" si="204">AB225/(AB213*1000)</f>
        <v>1.7763396032667524E-3</v>
      </c>
    </row>
    <row r="229" spans="3:28" x14ac:dyDescent="0.35">
      <c r="C229" s="28"/>
      <c r="F229" s="4" t="s">
        <v>1304</v>
      </c>
      <c r="P229" s="4">
        <v>345.10329900000016</v>
      </c>
      <c r="Q229" s="4">
        <v>343.38307800000001</v>
      </c>
      <c r="R229" s="4">
        <v>307.66857099999987</v>
      </c>
      <c r="S229" s="4">
        <v>292.95895700000017</v>
      </c>
      <c r="T229" s="4">
        <v>206.99914000000018</v>
      </c>
      <c r="U229" s="4">
        <v>196.25189199999997</v>
      </c>
      <c r="V229" s="4">
        <v>183.62358599999996</v>
      </c>
      <c r="W229" s="4">
        <v>194.63910500000009</v>
      </c>
      <c r="X229" s="4">
        <v>202.73561200000006</v>
      </c>
      <c r="Y229" s="4">
        <v>227.87234799999993</v>
      </c>
      <c r="Z229" s="4">
        <v>218.98296000000008</v>
      </c>
      <c r="AA229" s="4">
        <v>268.89892600000002</v>
      </c>
      <c r="AB229" s="4">
        <v>256.95842900000002</v>
      </c>
    </row>
    <row r="230" spans="3:28" x14ac:dyDescent="0.35">
      <c r="C230" s="28"/>
      <c r="F230" s="4" t="s">
        <v>1305</v>
      </c>
      <c r="P230" s="7">
        <f>P225/P229</f>
        <v>4.9589210099089756E-4</v>
      </c>
      <c r="Q230" s="7">
        <f t="shared" ref="Q230:AA230" si="205">Q225/Q229</f>
        <v>6.0554818604078089E-4</v>
      </c>
      <c r="R230" s="7">
        <f t="shared" si="205"/>
        <v>4.6654099095484166E-4</v>
      </c>
      <c r="S230" s="7">
        <f t="shared" si="205"/>
        <v>7.4778495337147165E-3</v>
      </c>
      <c r="T230" s="7">
        <f t="shared" si="205"/>
        <v>6.5982834518056397E-3</v>
      </c>
      <c r="U230" s="7">
        <f t="shared" si="205"/>
        <v>1.6193984005005164E-3</v>
      </c>
      <c r="V230" s="7">
        <f t="shared" si="205"/>
        <v>2.8031693052765023E-3</v>
      </c>
      <c r="W230" s="7">
        <f t="shared" si="205"/>
        <v>3.1441574908598132E-3</v>
      </c>
      <c r="X230" s="7">
        <f t="shared" si="205"/>
        <v>2.6187061797509942E-3</v>
      </c>
      <c r="Y230" s="7">
        <f t="shared" si="205"/>
        <v>4.812655022100357E-3</v>
      </c>
      <c r="Z230" s="7">
        <f t="shared" si="205"/>
        <v>2.7768987139455956E-2</v>
      </c>
      <c r="AA230" s="7">
        <f t="shared" si="205"/>
        <v>3.807934138048584E-2</v>
      </c>
      <c r="AB230" s="7">
        <f t="shared" ref="AB230" si="206">AB225/AB229</f>
        <v>1.107299733685716E-2</v>
      </c>
    </row>
    <row r="231" spans="3:28" x14ac:dyDescent="0.35">
      <c r="C231" s="28"/>
      <c r="F231" s="4" t="s">
        <v>1338</v>
      </c>
      <c r="G231" s="81">
        <f>AB212</f>
        <v>1.0067737552742593</v>
      </c>
    </row>
    <row r="232" spans="3:28" x14ac:dyDescent="0.35">
      <c r="C232" s="28"/>
      <c r="F232" s="4" t="s">
        <v>1344</v>
      </c>
      <c r="G232" s="81">
        <f>AVERAGE(O212:AB212)</f>
        <v>0.99017618782617145</v>
      </c>
    </row>
    <row r="233" spans="3:28" x14ac:dyDescent="0.35">
      <c r="C233" s="28"/>
    </row>
    <row r="234" spans="3:28" x14ac:dyDescent="0.35">
      <c r="C234" s="28"/>
    </row>
    <row r="235" spans="3:28" x14ac:dyDescent="0.35">
      <c r="C235" s="28"/>
    </row>
    <row r="236" spans="3:28" x14ac:dyDescent="0.35">
      <c r="C236" s="28"/>
    </row>
    <row r="237" spans="3:28" x14ac:dyDescent="0.35">
      <c r="C237" s="28"/>
    </row>
    <row r="238" spans="3:28" x14ac:dyDescent="0.35">
      <c r="C238" s="28"/>
    </row>
    <row r="239" spans="3:28" x14ac:dyDescent="0.35">
      <c r="C239" s="28"/>
    </row>
    <row r="240" spans="3:28" x14ac:dyDescent="0.35">
      <c r="C240" s="28"/>
    </row>
    <row r="241" spans="2:4" x14ac:dyDescent="0.35">
      <c r="C241" s="28"/>
    </row>
    <row r="242" spans="2:4" x14ac:dyDescent="0.35">
      <c r="B242" s="3" t="s">
        <v>196</v>
      </c>
      <c r="C242" s="28"/>
    </row>
    <row r="243" spans="2:4" x14ac:dyDescent="0.35">
      <c r="B243" s="1" t="s">
        <v>197</v>
      </c>
      <c r="D243" s="10"/>
    </row>
    <row r="244" spans="2:4" x14ac:dyDescent="0.35">
      <c r="B244" t="s">
        <v>198</v>
      </c>
    </row>
    <row r="245" spans="2:4" x14ac:dyDescent="0.35">
      <c r="B245" t="s">
        <v>199</v>
      </c>
    </row>
    <row r="246" spans="2:4" x14ac:dyDescent="0.35">
      <c r="B246" t="s">
        <v>200</v>
      </c>
    </row>
    <row r="248" spans="2:4" x14ac:dyDescent="0.35">
      <c r="B248" t="s">
        <v>201</v>
      </c>
    </row>
    <row r="249" spans="2:4" x14ac:dyDescent="0.35">
      <c r="B249" t="s">
        <v>10</v>
      </c>
    </row>
    <row r="250" spans="2:4" x14ac:dyDescent="0.35">
      <c r="B250" t="s">
        <v>202</v>
      </c>
    </row>
    <row r="251" spans="2:4" x14ac:dyDescent="0.35">
      <c r="B251" t="s">
        <v>203</v>
      </c>
    </row>
    <row r="254" spans="2:4" x14ac:dyDescent="0.35">
      <c r="B254" s="33" t="str">
        <f>Lists!$A$2</f>
        <v>Social insurance benefits (271)</v>
      </c>
    </row>
    <row r="255" spans="2:4" x14ac:dyDescent="0.35">
      <c r="B255" s="33" t="str">
        <f>Lists!$A$3</f>
        <v>Social assistance benefits (272)</v>
      </c>
    </row>
    <row r="256" spans="2:4" x14ac:dyDescent="0.35">
      <c r="B256" s="33" t="str">
        <f>Lists!$A$4</f>
        <v>Public servant benefits (273)</v>
      </c>
    </row>
    <row r="257" spans="2:2" x14ac:dyDescent="0.35">
      <c r="B257" s="38" t="str">
        <f>Lists!$A$7</f>
        <v>Provident fund withdrawals</v>
      </c>
    </row>
    <row r="260" spans="2:2" x14ac:dyDescent="0.35">
      <c r="B260" s="4" t="s">
        <v>48</v>
      </c>
    </row>
    <row r="261" spans="2:2" x14ac:dyDescent="0.35">
      <c r="B261" s="4" t="s">
        <v>29</v>
      </c>
    </row>
    <row r="262" spans="2:2" x14ac:dyDescent="0.35">
      <c r="B262" s="4" t="s">
        <v>118</v>
      </c>
    </row>
    <row r="263" spans="2:2" x14ac:dyDescent="0.35">
      <c r="B263" s="4" t="s">
        <v>46</v>
      </c>
    </row>
    <row r="264" spans="2:2" x14ac:dyDescent="0.35">
      <c r="B264" s="4" t="s">
        <v>125</v>
      </c>
    </row>
    <row r="265" spans="2:2" x14ac:dyDescent="0.35">
      <c r="B265" s="4" t="s">
        <v>53</v>
      </c>
    </row>
    <row r="266" spans="2:2" x14ac:dyDescent="0.35">
      <c r="B266" s="4" t="s">
        <v>43</v>
      </c>
    </row>
    <row r="267" spans="2:2" x14ac:dyDescent="0.35">
      <c r="B267" s="4" t="s">
        <v>173</v>
      </c>
    </row>
    <row r="268" spans="2:2" x14ac:dyDescent="0.35">
      <c r="B268" s="4" t="s">
        <v>101</v>
      </c>
    </row>
  </sheetData>
  <mergeCells count="5">
    <mergeCell ref="H7:AC7"/>
    <mergeCell ref="AE7:AZ7"/>
    <mergeCell ref="BB7:BW7"/>
    <mergeCell ref="B77:B90"/>
    <mergeCell ref="B93:B104"/>
  </mergeCells>
  <phoneticPr fontId="9" type="noConversion"/>
  <dataValidations count="4">
    <dataValidation type="list" allowBlank="1" showInputMessage="1" showErrorMessage="1" sqref="G55:G74 G10:G34 G36:G53" xr:uid="{6A511DA3-442A-804D-96D1-8A0F1F82ACFE}">
      <formula1>$B$260:$B$268</formula1>
    </dataValidation>
    <dataValidation type="list" allowBlank="1" showInputMessage="1" showErrorMessage="1" sqref="F10:F34 F36:F53 F55:F74" xr:uid="{6A4219F8-E153-D040-B096-EAFEB7F82741}">
      <formula1>$B$254:$B$257</formula1>
    </dataValidation>
    <dataValidation type="list" allowBlank="1" showInputMessage="1" showErrorMessage="1" sqref="C2" xr:uid="{1B360211-AC3B-5441-B7C7-D3AD31129586}">
      <formula1>$R$9:$AC$9</formula1>
    </dataValidation>
    <dataValidation type="list" allowBlank="1" showInputMessage="1" showErrorMessage="1" sqref="C6" xr:uid="{ED1CD8B5-6BE5-C646-8636-11C8252CED68}">
      <formula1>$B$249:$B$251</formula1>
    </dataValidation>
  </dataValidation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341AC-5E44-0C48-802C-AFA56913EA01}">
  <sheetPr>
    <tabColor theme="4"/>
  </sheetPr>
  <dimension ref="A1:BW268"/>
  <sheetViews>
    <sheetView zoomScaleNormal="100" workbookViewId="0">
      <pane xSplit="2" ySplit="9" topLeftCell="C10" activePane="bottomRight" state="frozen"/>
      <selection pane="topRight" activeCell="B1" sqref="B1"/>
      <selection pane="bottomLeft" activeCell="A6" sqref="A6"/>
      <selection pane="bottomRight" activeCell="G195" sqref="G195:Y195"/>
    </sheetView>
  </sheetViews>
  <sheetFormatPr defaultColWidth="11" defaultRowHeight="15.5" x14ac:dyDescent="0.35"/>
  <cols>
    <col min="1" max="1" width="5.6640625" customWidth="1"/>
    <col min="2" max="2" width="50" customWidth="1"/>
    <col min="3" max="3" width="25.33203125" customWidth="1"/>
    <col min="4" max="4" width="24.6640625" customWidth="1"/>
    <col min="5" max="5" width="34.6640625" customWidth="1"/>
    <col min="6" max="6" width="45" customWidth="1"/>
    <col min="7" max="7" width="44" customWidth="1"/>
    <col min="8" max="16" width="17.5" hidden="1" customWidth="1"/>
    <col min="17" max="25" width="17.5" customWidth="1"/>
    <col min="26" max="29" width="17.5" hidden="1" customWidth="1"/>
    <col min="30" max="30" width="2.6640625" customWidth="1"/>
    <col min="31" max="39" width="9" hidden="1" customWidth="1"/>
    <col min="40" max="48" width="9" customWidth="1"/>
    <col min="49" max="52" width="9" hidden="1" customWidth="1"/>
    <col min="53" max="53" width="2.83203125" customWidth="1"/>
    <col min="54" max="62" width="9" hidden="1" customWidth="1"/>
    <col min="63" max="71" width="9" customWidth="1"/>
    <col min="72" max="75" width="9" hidden="1" customWidth="1"/>
    <col min="76" max="129" width="7.1640625" customWidth="1"/>
  </cols>
  <sheetData>
    <row r="1" spans="1:75" ht="28.5" x14ac:dyDescent="0.65">
      <c r="B1" s="31" t="s">
        <v>533</v>
      </c>
      <c r="D1" s="16"/>
      <c r="E1" s="17"/>
    </row>
    <row r="2" spans="1:75" x14ac:dyDescent="0.35">
      <c r="B2" t="s">
        <v>1</v>
      </c>
      <c r="C2" s="4" t="s">
        <v>21</v>
      </c>
    </row>
    <row r="3" spans="1:75" x14ac:dyDescent="0.35">
      <c r="B3" t="s">
        <v>3</v>
      </c>
      <c r="C3" s="4" t="s">
        <v>492</v>
      </c>
    </row>
    <row r="4" spans="1:75" x14ac:dyDescent="0.35">
      <c r="B4" t="s">
        <v>5</v>
      </c>
      <c r="C4" s="4" t="s">
        <v>493</v>
      </c>
      <c r="H4" s="42"/>
      <c r="I4" s="42"/>
      <c r="J4" s="42"/>
      <c r="K4" s="42"/>
      <c r="L4" s="42"/>
      <c r="M4" s="42"/>
      <c r="N4" s="42"/>
      <c r="O4" s="42"/>
      <c r="P4" s="42"/>
      <c r="Q4" s="42"/>
      <c r="R4" s="42"/>
      <c r="S4" s="42"/>
      <c r="T4" s="42"/>
      <c r="U4" s="42"/>
      <c r="V4" s="42"/>
      <c r="W4" s="42"/>
      <c r="X4" s="42"/>
      <c r="Y4" s="42"/>
      <c r="Z4" s="42"/>
      <c r="AA4" s="42"/>
      <c r="AB4" s="42"/>
      <c r="AC4" s="42"/>
      <c r="AE4" s="42"/>
      <c r="AF4" s="42"/>
      <c r="AG4" s="42"/>
      <c r="AH4" s="42"/>
      <c r="AI4" s="42"/>
      <c r="AJ4" s="42"/>
      <c r="AK4" s="42"/>
      <c r="AL4" s="42"/>
      <c r="AM4" s="42"/>
      <c r="AN4" s="42"/>
      <c r="AO4" s="42"/>
      <c r="AP4" s="42"/>
      <c r="AQ4" s="42"/>
      <c r="AR4" s="42"/>
      <c r="AS4" s="42"/>
      <c r="AT4" s="42"/>
      <c r="AU4" s="42"/>
      <c r="AV4" s="42"/>
      <c r="AW4" s="42"/>
      <c r="AX4" s="42"/>
      <c r="AY4" s="42"/>
      <c r="AZ4" s="42"/>
      <c r="BB4" s="42"/>
      <c r="BC4" s="42"/>
      <c r="BD4" s="42"/>
      <c r="BE4" s="42"/>
      <c r="BF4" s="42"/>
      <c r="BG4" s="42"/>
      <c r="BH4" s="42"/>
      <c r="BI4" s="42"/>
      <c r="BJ4" s="42"/>
      <c r="BK4" s="42"/>
      <c r="BL4" s="42"/>
      <c r="BM4" s="42"/>
      <c r="BN4" s="42"/>
      <c r="BO4" s="42"/>
      <c r="BP4" s="42"/>
      <c r="BQ4" s="42"/>
      <c r="BR4" s="42"/>
      <c r="BS4" s="42"/>
      <c r="BT4" s="42"/>
      <c r="BU4" s="42"/>
      <c r="BV4" s="42"/>
      <c r="BW4" s="42"/>
    </row>
    <row r="5" spans="1:75" x14ac:dyDescent="0.35">
      <c r="B5" t="s">
        <v>7</v>
      </c>
      <c r="C5" s="4" t="s">
        <v>534</v>
      </c>
      <c r="H5" s="42"/>
      <c r="I5" s="42"/>
      <c r="J5" s="42"/>
      <c r="K5" s="42"/>
      <c r="L5" s="42"/>
      <c r="M5" s="42"/>
      <c r="N5" s="42"/>
      <c r="O5" s="42"/>
      <c r="P5" s="42"/>
      <c r="Q5" s="42"/>
      <c r="R5" s="42"/>
      <c r="S5" s="42"/>
      <c r="T5" s="42"/>
      <c r="U5" s="42"/>
      <c r="V5" s="42"/>
      <c r="W5" s="42"/>
      <c r="X5" s="42"/>
      <c r="Y5" s="42"/>
      <c r="Z5" s="42"/>
      <c r="AA5" s="42"/>
      <c r="AB5" s="42"/>
      <c r="AC5" s="42"/>
      <c r="AE5" s="42"/>
      <c r="AF5" s="42"/>
      <c r="AG5" s="42"/>
      <c r="AH5" s="42"/>
      <c r="AI5" s="42"/>
      <c r="AJ5" s="42"/>
      <c r="AK5" s="42"/>
      <c r="AL5" s="42"/>
      <c r="AM5" s="42"/>
      <c r="AN5" s="42"/>
      <c r="AO5" s="42"/>
      <c r="AP5" s="42"/>
      <c r="AQ5" s="42"/>
      <c r="AR5" s="42"/>
      <c r="AS5" s="42"/>
      <c r="AT5" s="42"/>
      <c r="AU5" s="42"/>
      <c r="AV5" s="42"/>
      <c r="AW5" s="42"/>
      <c r="AX5" s="42"/>
      <c r="AY5" s="42"/>
      <c r="AZ5" s="42"/>
      <c r="BB5" s="42"/>
      <c r="BC5" s="42"/>
      <c r="BD5" s="42"/>
      <c r="BE5" s="42"/>
      <c r="BF5" s="42"/>
      <c r="BG5" s="42"/>
      <c r="BH5" s="42"/>
      <c r="BI5" s="42"/>
      <c r="BJ5" s="42"/>
      <c r="BK5" s="42"/>
      <c r="BL5" s="42"/>
      <c r="BM5" s="42"/>
      <c r="BN5" s="42"/>
      <c r="BO5" s="42"/>
      <c r="BP5" s="42"/>
      <c r="BQ5" s="42"/>
      <c r="BR5" s="42"/>
      <c r="BS5" s="42"/>
      <c r="BT5" s="42"/>
      <c r="BU5" s="42"/>
      <c r="BV5" s="42"/>
      <c r="BW5" s="42"/>
    </row>
    <row r="6" spans="1:75" x14ac:dyDescent="0.35">
      <c r="B6" t="s">
        <v>9</v>
      </c>
      <c r="C6" s="4" t="s">
        <v>10</v>
      </c>
      <c r="H6" s="42"/>
      <c r="I6" s="42"/>
      <c r="J6" s="42"/>
      <c r="K6" s="42"/>
      <c r="L6" s="42"/>
      <c r="M6" s="42"/>
      <c r="N6" s="42"/>
      <c r="O6" s="42"/>
      <c r="P6" s="42"/>
      <c r="Q6" s="42"/>
      <c r="R6" s="42"/>
      <c r="S6" s="42"/>
      <c r="T6" s="42"/>
      <c r="U6" s="42"/>
      <c r="V6" s="42"/>
      <c r="W6" s="42"/>
      <c r="X6" s="42"/>
      <c r="Y6" s="42"/>
      <c r="Z6" s="42"/>
      <c r="AA6" s="42"/>
      <c r="AB6" s="42"/>
      <c r="AC6" s="42"/>
      <c r="AE6" s="42"/>
      <c r="AF6" s="42"/>
      <c r="AG6" s="42"/>
      <c r="AH6" s="42"/>
      <c r="AI6" s="42"/>
      <c r="AJ6" s="42"/>
      <c r="AK6" s="42"/>
      <c r="AL6" s="42"/>
      <c r="AM6" s="42"/>
      <c r="AN6" s="42"/>
      <c r="AO6" s="42"/>
      <c r="AP6" s="42"/>
      <c r="AQ6" s="42"/>
      <c r="AR6" s="42"/>
      <c r="AS6" s="42"/>
      <c r="AT6" s="42"/>
      <c r="AU6" s="42"/>
      <c r="AV6" s="42"/>
      <c r="AW6" s="42"/>
      <c r="AX6" s="42"/>
      <c r="AY6" s="42"/>
      <c r="AZ6" s="42"/>
      <c r="BB6" s="42"/>
      <c r="BC6" s="42"/>
      <c r="BD6" s="42"/>
      <c r="BE6" s="42"/>
      <c r="BF6" s="42"/>
      <c r="BG6" s="42"/>
      <c r="BH6" s="42"/>
      <c r="BI6" s="42"/>
      <c r="BJ6" s="42"/>
      <c r="BK6" s="42"/>
      <c r="BL6" s="42"/>
      <c r="BM6" s="42"/>
      <c r="BN6" s="42"/>
      <c r="BO6" s="42"/>
      <c r="BP6" s="42"/>
      <c r="BQ6" s="42"/>
      <c r="BR6" s="42"/>
      <c r="BS6" s="42"/>
      <c r="BT6" s="42"/>
      <c r="BU6" s="42"/>
      <c r="BV6" s="42"/>
      <c r="BW6" s="42"/>
    </row>
    <row r="7" spans="1:75" x14ac:dyDescent="0.35">
      <c r="C7" s="14"/>
      <c r="D7" s="14"/>
      <c r="H7" s="119" t="s">
        <v>11</v>
      </c>
      <c r="I7" s="119"/>
      <c r="J7" s="119"/>
      <c r="K7" s="119"/>
      <c r="L7" s="119"/>
      <c r="M7" s="119"/>
      <c r="N7" s="119"/>
      <c r="O7" s="119"/>
      <c r="P7" s="119"/>
      <c r="Q7" s="119"/>
      <c r="R7" s="119"/>
      <c r="S7" s="119"/>
      <c r="T7" s="119"/>
      <c r="U7" s="119"/>
      <c r="V7" s="119"/>
      <c r="W7" s="119"/>
      <c r="X7" s="119"/>
      <c r="Y7" s="119"/>
      <c r="Z7" s="119"/>
      <c r="AA7" s="119"/>
      <c r="AB7" s="119"/>
      <c r="AC7" s="119"/>
      <c r="AE7" s="120" t="s">
        <v>12</v>
      </c>
      <c r="AF7" s="120"/>
      <c r="AG7" s="120"/>
      <c r="AH7" s="120"/>
      <c r="AI7" s="120"/>
      <c r="AJ7" s="120"/>
      <c r="AK7" s="120"/>
      <c r="AL7" s="120"/>
      <c r="AM7" s="120"/>
      <c r="AN7" s="120"/>
      <c r="AO7" s="120"/>
      <c r="AP7" s="120"/>
      <c r="AQ7" s="120"/>
      <c r="AR7" s="120"/>
      <c r="AS7" s="120"/>
      <c r="AT7" s="120"/>
      <c r="AU7" s="120"/>
      <c r="AV7" s="120"/>
      <c r="AW7" s="120"/>
      <c r="AX7" s="120"/>
      <c r="AY7" s="120"/>
      <c r="AZ7" s="120"/>
      <c r="BB7" s="121" t="s">
        <v>13</v>
      </c>
      <c r="BC7" s="121"/>
      <c r="BD7" s="121"/>
      <c r="BE7" s="121"/>
      <c r="BF7" s="121"/>
      <c r="BG7" s="121"/>
      <c r="BH7" s="121"/>
      <c r="BI7" s="121"/>
      <c r="BJ7" s="121"/>
      <c r="BK7" s="121"/>
      <c r="BL7" s="121"/>
      <c r="BM7" s="121"/>
      <c r="BN7" s="121"/>
      <c r="BO7" s="121"/>
      <c r="BP7" s="121"/>
      <c r="BQ7" s="121"/>
      <c r="BR7" s="121"/>
      <c r="BS7" s="121"/>
      <c r="BT7" s="121"/>
      <c r="BU7" s="121"/>
      <c r="BV7" s="121"/>
      <c r="BW7" s="121"/>
    </row>
    <row r="8" spans="1:75" x14ac:dyDescent="0.35">
      <c r="C8" s="14"/>
      <c r="D8" s="14"/>
      <c r="H8" s="54">
        <v>2002</v>
      </c>
      <c r="I8" s="54">
        <v>2003</v>
      </c>
      <c r="J8" s="54">
        <v>2004</v>
      </c>
      <c r="K8" s="54">
        <v>2005</v>
      </c>
      <c r="L8" s="54">
        <v>2006</v>
      </c>
      <c r="M8" s="54">
        <v>2007</v>
      </c>
      <c r="N8" s="54">
        <v>2008</v>
      </c>
      <c r="O8" s="54">
        <v>2009</v>
      </c>
      <c r="P8" s="54">
        <v>2010</v>
      </c>
      <c r="Q8" s="54">
        <v>2011</v>
      </c>
      <c r="R8" s="54">
        <v>2012</v>
      </c>
      <c r="S8" s="54">
        <v>2013</v>
      </c>
      <c r="T8" s="54">
        <v>2014</v>
      </c>
      <c r="U8" s="54">
        <v>2015</v>
      </c>
      <c r="V8" s="54">
        <v>2016</v>
      </c>
      <c r="W8" s="54">
        <v>2017</v>
      </c>
      <c r="X8" s="54">
        <v>2018</v>
      </c>
      <c r="Y8" s="54">
        <v>2019</v>
      </c>
      <c r="Z8" s="54">
        <v>2020</v>
      </c>
      <c r="AA8" s="54">
        <v>2021</v>
      </c>
      <c r="AB8" s="54">
        <v>2022</v>
      </c>
      <c r="AC8" s="54">
        <v>2023</v>
      </c>
    </row>
    <row r="9" spans="1:75" x14ac:dyDescent="0.35">
      <c r="B9" s="104" t="s">
        <v>14</v>
      </c>
      <c r="C9" s="104" t="s">
        <v>15</v>
      </c>
      <c r="D9" s="104" t="s">
        <v>16</v>
      </c>
      <c r="E9" s="104" t="str">
        <f>_xlfn.CONCAT("Expenditure (",C2,"), ",C4," ",C6,"")</f>
        <v>Expenditure (2018-19), USD thousands</v>
      </c>
      <c r="F9" s="104" t="s">
        <v>17</v>
      </c>
      <c r="G9" s="104" t="s">
        <v>18</v>
      </c>
      <c r="H9" s="105"/>
      <c r="I9" s="105"/>
      <c r="J9" s="105"/>
      <c r="K9" s="105"/>
      <c r="L9" s="105"/>
      <c r="M9" s="105"/>
      <c r="N9" s="105"/>
      <c r="O9" s="105"/>
      <c r="P9" s="105"/>
      <c r="Q9" s="105" t="s">
        <v>496</v>
      </c>
      <c r="R9" s="105" t="s">
        <v>497</v>
      </c>
      <c r="S9" s="105" t="s">
        <v>498</v>
      </c>
      <c r="T9" s="105" t="s">
        <v>499</v>
      </c>
      <c r="U9" s="105" t="s">
        <v>211</v>
      </c>
      <c r="V9" s="105" t="s">
        <v>212</v>
      </c>
      <c r="W9" s="105" t="s">
        <v>19</v>
      </c>
      <c r="X9" s="105" t="s">
        <v>20</v>
      </c>
      <c r="Y9" s="105" t="s">
        <v>21</v>
      </c>
      <c r="Z9" s="71"/>
      <c r="AA9" s="71"/>
      <c r="AB9" s="71"/>
      <c r="AC9" s="71"/>
      <c r="AE9" s="71">
        <f>H9</f>
        <v>0</v>
      </c>
      <c r="AF9" s="71">
        <f t="shared" ref="AF9:AZ9" si="0">I9</f>
        <v>0</v>
      </c>
      <c r="AG9" s="71">
        <f t="shared" si="0"/>
        <v>0</v>
      </c>
      <c r="AH9" s="71">
        <f t="shared" si="0"/>
        <v>0</v>
      </c>
      <c r="AI9" s="71">
        <f t="shared" si="0"/>
        <v>0</v>
      </c>
      <c r="AJ9" s="71">
        <f t="shared" si="0"/>
        <v>0</v>
      </c>
      <c r="AK9" s="71">
        <f t="shared" si="0"/>
        <v>0</v>
      </c>
      <c r="AL9" s="71">
        <f t="shared" si="0"/>
        <v>0</v>
      </c>
      <c r="AM9" s="71">
        <f t="shared" si="0"/>
        <v>0</v>
      </c>
      <c r="AN9" s="105" t="str">
        <f t="shared" si="0"/>
        <v>2010-2011</v>
      </c>
      <c r="AO9" s="105" t="str">
        <f t="shared" si="0"/>
        <v>2011-2012</v>
      </c>
      <c r="AP9" s="105" t="str">
        <f t="shared" si="0"/>
        <v>2012-2013</v>
      </c>
      <c r="AQ9" s="105" t="str">
        <f t="shared" si="0"/>
        <v>2013-2014</v>
      </c>
      <c r="AR9" s="105" t="str">
        <f t="shared" si="0"/>
        <v>2014-15</v>
      </c>
      <c r="AS9" s="105" t="str">
        <f t="shared" si="0"/>
        <v>2015-16</v>
      </c>
      <c r="AT9" s="105" t="str">
        <f t="shared" si="0"/>
        <v>2016-17</v>
      </c>
      <c r="AU9" s="105" t="str">
        <f t="shared" si="0"/>
        <v>2017-18</v>
      </c>
      <c r="AV9" s="105" t="str">
        <f t="shared" si="0"/>
        <v>2018-19</v>
      </c>
      <c r="AW9" s="71">
        <f t="shared" si="0"/>
        <v>0</v>
      </c>
      <c r="AX9" s="71">
        <f t="shared" si="0"/>
        <v>0</v>
      </c>
      <c r="AY9" s="71">
        <f t="shared" si="0"/>
        <v>0</v>
      </c>
      <c r="AZ9" s="71">
        <f t="shared" si="0"/>
        <v>0</v>
      </c>
      <c r="BB9" s="71">
        <f>H9</f>
        <v>0</v>
      </c>
      <c r="BC9" s="71">
        <f t="shared" ref="BC9:BW9" si="1">I9</f>
        <v>0</v>
      </c>
      <c r="BD9" s="71">
        <f t="shared" si="1"/>
        <v>0</v>
      </c>
      <c r="BE9" s="71">
        <f t="shared" si="1"/>
        <v>0</v>
      </c>
      <c r="BF9" s="71">
        <f t="shared" si="1"/>
        <v>0</v>
      </c>
      <c r="BG9" s="71">
        <f t="shared" si="1"/>
        <v>0</v>
      </c>
      <c r="BH9" s="71">
        <f t="shared" si="1"/>
        <v>0</v>
      </c>
      <c r="BI9" s="71">
        <f t="shared" si="1"/>
        <v>0</v>
      </c>
      <c r="BJ9" s="71">
        <f t="shared" si="1"/>
        <v>0</v>
      </c>
      <c r="BK9" s="105" t="str">
        <f t="shared" si="1"/>
        <v>2010-2011</v>
      </c>
      <c r="BL9" s="105" t="str">
        <f t="shared" si="1"/>
        <v>2011-2012</v>
      </c>
      <c r="BM9" s="105" t="str">
        <f t="shared" si="1"/>
        <v>2012-2013</v>
      </c>
      <c r="BN9" s="105" t="str">
        <f t="shared" si="1"/>
        <v>2013-2014</v>
      </c>
      <c r="BO9" s="105" t="str">
        <f t="shared" si="1"/>
        <v>2014-15</v>
      </c>
      <c r="BP9" s="105" t="str">
        <f t="shared" si="1"/>
        <v>2015-16</v>
      </c>
      <c r="BQ9" s="105" t="str">
        <f t="shared" si="1"/>
        <v>2016-17</v>
      </c>
      <c r="BR9" s="105" t="str">
        <f t="shared" si="1"/>
        <v>2017-18</v>
      </c>
      <c r="BS9" s="105" t="str">
        <f t="shared" si="1"/>
        <v>2018-19</v>
      </c>
      <c r="BT9" s="71">
        <f t="shared" si="1"/>
        <v>0</v>
      </c>
      <c r="BU9" s="71">
        <f t="shared" si="1"/>
        <v>0</v>
      </c>
      <c r="BV9" s="71">
        <f t="shared" si="1"/>
        <v>0</v>
      </c>
      <c r="BW9" s="71">
        <f t="shared" si="1"/>
        <v>0</v>
      </c>
    </row>
    <row r="10" spans="1:75" x14ac:dyDescent="0.35">
      <c r="A10">
        <v>1</v>
      </c>
      <c r="B10" s="4" t="s">
        <v>365</v>
      </c>
      <c r="C10" s="4"/>
      <c r="D10" s="4" t="s">
        <v>535</v>
      </c>
      <c r="E10" s="6">
        <f t="shared" ref="E10:E34" si="2">_xlfn.XLOOKUP($C$2,$R$9:$AC$9,R10:AC10)</f>
        <v>12677.932000000001</v>
      </c>
      <c r="F10" s="4" t="s">
        <v>1417</v>
      </c>
      <c r="G10" s="4" t="s">
        <v>29</v>
      </c>
      <c r="H10" s="5"/>
      <c r="I10" s="5"/>
      <c r="J10" s="5"/>
      <c r="K10" s="5"/>
      <c r="L10" s="5"/>
      <c r="M10" s="5"/>
      <c r="N10" s="5"/>
      <c r="O10" s="5"/>
      <c r="P10" s="5"/>
      <c r="Q10" s="5">
        <v>9253.9519999999993</v>
      </c>
      <c r="R10" s="5">
        <v>9813.768</v>
      </c>
      <c r="S10" s="5">
        <v>10585.297</v>
      </c>
      <c r="T10" s="5">
        <v>11373.37</v>
      </c>
      <c r="U10" s="5">
        <v>12006.633</v>
      </c>
      <c r="V10" s="5">
        <v>12821.782999999999</v>
      </c>
      <c r="W10" s="5">
        <v>13216.25</v>
      </c>
      <c r="X10" s="5">
        <v>12782.236000000001</v>
      </c>
      <c r="Y10" s="5">
        <v>12677.932000000001</v>
      </c>
      <c r="Z10" s="5"/>
      <c r="AA10" s="5"/>
      <c r="AB10" s="5"/>
      <c r="AC10" s="5"/>
      <c r="AE10" s="4"/>
      <c r="AF10" s="4"/>
      <c r="AG10" s="4"/>
      <c r="AH10" s="4"/>
      <c r="AI10" s="4"/>
      <c r="AJ10" s="4"/>
      <c r="AK10" s="4" t="str">
        <f t="shared" ref="AK10" si="3">IF(N10=0,"","*")</f>
        <v/>
      </c>
      <c r="AL10" s="4" t="str">
        <f t="shared" ref="AL10" si="4">IF(O10=0,"","*")</f>
        <v/>
      </c>
      <c r="AM10" s="4" t="str">
        <f t="shared" ref="AM10:AM13" si="5">IF(P10=0,"","*")</f>
        <v/>
      </c>
      <c r="AN10" s="99" t="s">
        <v>536</v>
      </c>
      <c r="AO10" s="99" t="s">
        <v>536</v>
      </c>
      <c r="AP10" s="99" t="s">
        <v>537</v>
      </c>
      <c r="AQ10" s="99" t="s">
        <v>537</v>
      </c>
      <c r="AR10" s="99" t="s">
        <v>538</v>
      </c>
      <c r="AS10" s="99" t="s">
        <v>538</v>
      </c>
      <c r="AT10" s="99" t="s">
        <v>539</v>
      </c>
      <c r="AU10" s="99" t="s">
        <v>540</v>
      </c>
      <c r="AV10" s="99" t="s">
        <v>540</v>
      </c>
      <c r="AW10" s="4" t="str">
        <f t="shared" ref="AW10:AW13" si="6">IF(Z10=0,"","*")</f>
        <v/>
      </c>
      <c r="AX10" s="4" t="str">
        <f t="shared" ref="AX10" si="7">IF(AA10=0,"","*")</f>
        <v/>
      </c>
      <c r="AY10" s="4" t="str">
        <f t="shared" ref="AY10" si="8">IF(AB10=0,"","*")</f>
        <v/>
      </c>
      <c r="AZ10" s="4" t="str">
        <f t="shared" ref="AZ10" si="9">IF(AC10=0,"","*")</f>
        <v/>
      </c>
      <c r="BB10" s="4"/>
      <c r="BC10" s="4"/>
      <c r="BD10" s="4"/>
      <c r="BE10" s="4"/>
      <c r="BF10" s="4"/>
      <c r="BG10" s="4"/>
      <c r="BH10" s="4" t="str">
        <f t="shared" ref="BH10" si="10">IF(N10=0,"","*")</f>
        <v/>
      </c>
      <c r="BI10" s="4" t="str">
        <f t="shared" ref="BI10:BJ13" si="11">IF(O10=0,"","*")</f>
        <v/>
      </c>
      <c r="BJ10" s="4" t="str">
        <f t="shared" si="11"/>
        <v/>
      </c>
      <c r="BK10" s="4" t="s">
        <v>88</v>
      </c>
      <c r="BL10" s="4" t="s">
        <v>88</v>
      </c>
      <c r="BM10" s="4" t="s">
        <v>88</v>
      </c>
      <c r="BN10" s="4" t="s">
        <v>88</v>
      </c>
      <c r="BO10" s="4" t="s">
        <v>88</v>
      </c>
      <c r="BP10" s="4" t="s">
        <v>88</v>
      </c>
      <c r="BQ10" s="4" t="s">
        <v>88</v>
      </c>
      <c r="BR10" s="4" t="s">
        <v>88</v>
      </c>
      <c r="BS10" s="4" t="s">
        <v>88</v>
      </c>
      <c r="BT10" s="4" t="str">
        <f t="shared" ref="BT10:BT13" si="12">IF(Z10=0,"","*")</f>
        <v/>
      </c>
      <c r="BU10" s="4" t="str">
        <f t="shared" ref="BU10" si="13">IF(AA10=0,"","*")</f>
        <v/>
      </c>
      <c r="BV10" s="4" t="str">
        <f t="shared" ref="BV10" si="14">IF(AB10=0,"","*")</f>
        <v/>
      </c>
      <c r="BW10" s="4" t="str">
        <f t="shared" ref="BW10" si="15">IF(AC10=0,"","*")</f>
        <v/>
      </c>
    </row>
    <row r="11" spans="1:75" x14ac:dyDescent="0.35">
      <c r="A11">
        <v>2</v>
      </c>
      <c r="B11" s="4" t="s">
        <v>512</v>
      </c>
      <c r="C11" s="4"/>
      <c r="D11" s="4" t="s">
        <v>535</v>
      </c>
      <c r="E11" s="6">
        <f t="shared" si="2"/>
        <v>7217.942</v>
      </c>
      <c r="F11" s="4" t="s">
        <v>1417</v>
      </c>
      <c r="G11" s="4" t="s">
        <v>118</v>
      </c>
      <c r="H11" s="5"/>
      <c r="I11" s="5"/>
      <c r="J11" s="5"/>
      <c r="K11" s="5"/>
      <c r="L11" s="5"/>
      <c r="M11" s="5"/>
      <c r="N11" s="5"/>
      <c r="O11" s="5"/>
      <c r="P11" s="5"/>
      <c r="Q11" s="5">
        <v>5175.3559999999998</v>
      </c>
      <c r="R11" s="5">
        <v>5453.08</v>
      </c>
      <c r="S11" s="5">
        <v>5617.16</v>
      </c>
      <c r="T11" s="5">
        <v>6083.2290000000003</v>
      </c>
      <c r="U11" s="5">
        <v>6271.549</v>
      </c>
      <c r="V11" s="5">
        <v>6574.0360000000001</v>
      </c>
      <c r="W11" s="5">
        <v>6897.3509999999997</v>
      </c>
      <c r="X11" s="5">
        <v>7019.8559999999998</v>
      </c>
      <c r="Y11" s="5">
        <v>7217.942</v>
      </c>
      <c r="Z11" s="5"/>
      <c r="AA11" s="5"/>
      <c r="AB11" s="78"/>
      <c r="AC11" s="5"/>
      <c r="AE11" s="4"/>
      <c r="AF11" s="4"/>
      <c r="AG11" s="4"/>
      <c r="AH11" s="4"/>
      <c r="AI11" s="4"/>
      <c r="AJ11" s="4" t="str">
        <f t="shared" ref="AJ11:AY16" si="16">IF(M11=0,"","*")</f>
        <v/>
      </c>
      <c r="AK11" s="4" t="str">
        <f t="shared" si="16"/>
        <v/>
      </c>
      <c r="AL11" s="4" t="str">
        <f t="shared" si="16"/>
        <v/>
      </c>
      <c r="AM11" s="4" t="str">
        <f t="shared" si="5"/>
        <v/>
      </c>
      <c r="AN11" s="99" t="s">
        <v>536</v>
      </c>
      <c r="AO11" s="99" t="s">
        <v>536</v>
      </c>
      <c r="AP11" s="99" t="s">
        <v>537</v>
      </c>
      <c r="AQ11" s="99" t="s">
        <v>537</v>
      </c>
      <c r="AR11" s="99" t="s">
        <v>538</v>
      </c>
      <c r="AS11" s="99" t="s">
        <v>538</v>
      </c>
      <c r="AT11" s="99" t="s">
        <v>539</v>
      </c>
      <c r="AU11" s="99" t="s">
        <v>540</v>
      </c>
      <c r="AV11" s="99" t="s">
        <v>540</v>
      </c>
      <c r="AW11" s="4" t="str">
        <f t="shared" si="6"/>
        <v/>
      </c>
      <c r="AX11" s="4" t="str">
        <f t="shared" si="16"/>
        <v/>
      </c>
      <c r="AY11" s="4" t="str">
        <f t="shared" si="16"/>
        <v/>
      </c>
      <c r="AZ11" s="4" t="str">
        <f t="shared" ref="AZ11:AZ16" si="17">IF(AC11=0,"","*")</f>
        <v/>
      </c>
      <c r="BB11" s="4"/>
      <c r="BC11" s="4"/>
      <c r="BD11" s="4"/>
      <c r="BE11" s="4"/>
      <c r="BF11" s="4"/>
      <c r="BG11" s="4" t="str">
        <f t="shared" ref="BG11:BV25" si="18">IF(M11=0,"","*")</f>
        <v/>
      </c>
      <c r="BH11" s="4" t="str">
        <f t="shared" si="18"/>
        <v/>
      </c>
      <c r="BI11" s="4" t="str">
        <f t="shared" si="18"/>
        <v/>
      </c>
      <c r="BJ11" s="4" t="str">
        <f t="shared" si="11"/>
        <v/>
      </c>
      <c r="BK11" s="4" t="s">
        <v>88</v>
      </c>
      <c r="BL11" s="4" t="s">
        <v>88</v>
      </c>
      <c r="BM11" s="4" t="s">
        <v>88</v>
      </c>
      <c r="BN11" s="4" t="s">
        <v>88</v>
      </c>
      <c r="BO11" s="4" t="s">
        <v>88</v>
      </c>
      <c r="BP11" s="4" t="s">
        <v>88</v>
      </c>
      <c r="BQ11" s="4" t="s">
        <v>88</v>
      </c>
      <c r="BR11" s="4" t="s">
        <v>88</v>
      </c>
      <c r="BS11" s="4" t="s">
        <v>88</v>
      </c>
      <c r="BT11" s="4" t="str">
        <f t="shared" si="12"/>
        <v/>
      </c>
      <c r="BU11" s="4" t="str">
        <f t="shared" si="18"/>
        <v/>
      </c>
      <c r="BV11" s="4" t="str">
        <f t="shared" si="18"/>
        <v/>
      </c>
      <c r="BW11" s="4" t="str">
        <f t="shared" ref="BL11:BW26" si="19">IF(AC11=0,"","*")</f>
        <v/>
      </c>
    </row>
    <row r="12" spans="1:75" x14ac:dyDescent="0.35">
      <c r="A12">
        <v>3</v>
      </c>
      <c r="B12" s="4" t="s">
        <v>513</v>
      </c>
      <c r="C12" s="4"/>
      <c r="D12" s="4" t="s">
        <v>535</v>
      </c>
      <c r="E12" s="6">
        <f t="shared" ref="E12:E13" si="20">_xlfn.XLOOKUP($C$2,$R$9:$AC$9,R12:AC12)</f>
        <v>803.96299999999997</v>
      </c>
      <c r="F12" s="4" t="s">
        <v>1417</v>
      </c>
      <c r="G12" s="4" t="s">
        <v>48</v>
      </c>
      <c r="H12" s="5"/>
      <c r="I12" s="5"/>
      <c r="J12" s="5"/>
      <c r="K12" s="5"/>
      <c r="L12" s="5"/>
      <c r="M12" s="5"/>
      <c r="N12" s="5"/>
      <c r="O12" s="5"/>
      <c r="P12" s="5"/>
      <c r="Q12" s="5">
        <v>924.04899999999998</v>
      </c>
      <c r="R12" s="5">
        <v>829.92100000000005</v>
      </c>
      <c r="S12" s="5">
        <v>799.48699999999997</v>
      </c>
      <c r="T12" s="5">
        <v>791.65599999999995</v>
      </c>
      <c r="U12" s="5">
        <v>812.81299999999999</v>
      </c>
      <c r="V12" s="5">
        <v>831.53899999999999</v>
      </c>
      <c r="W12" s="5">
        <v>887.35</v>
      </c>
      <c r="X12" s="5">
        <v>810.97400000000005</v>
      </c>
      <c r="Y12" s="5">
        <v>803.96299999999997</v>
      </c>
      <c r="Z12" s="5"/>
      <c r="AA12" s="5"/>
      <c r="AB12" s="5"/>
      <c r="AC12" s="5"/>
      <c r="AE12" s="4"/>
      <c r="AF12" s="4"/>
      <c r="AG12" s="4"/>
      <c r="AH12" s="4"/>
      <c r="AI12" s="4"/>
      <c r="AJ12" s="4" t="str">
        <f t="shared" ref="AJ12:AJ13" si="21">IF(M12=0,"","*")</f>
        <v/>
      </c>
      <c r="AK12" s="4" t="str">
        <f t="shared" ref="AK12:AK13" si="22">IF(N12=0,"","*")</f>
        <v/>
      </c>
      <c r="AL12" s="4" t="str">
        <f t="shared" ref="AL12:AL13" si="23">IF(O12=0,"","*")</f>
        <v/>
      </c>
      <c r="AM12" s="4" t="str">
        <f t="shared" si="5"/>
        <v/>
      </c>
      <c r="AN12" s="99" t="s">
        <v>536</v>
      </c>
      <c r="AO12" s="99" t="s">
        <v>536</v>
      </c>
      <c r="AP12" s="99" t="s">
        <v>537</v>
      </c>
      <c r="AQ12" s="99" t="s">
        <v>537</v>
      </c>
      <c r="AR12" s="99" t="s">
        <v>538</v>
      </c>
      <c r="AS12" s="99" t="s">
        <v>538</v>
      </c>
      <c r="AT12" s="99" t="s">
        <v>539</v>
      </c>
      <c r="AU12" s="99" t="s">
        <v>540</v>
      </c>
      <c r="AV12" s="99" t="s">
        <v>540</v>
      </c>
      <c r="AW12" s="4" t="str">
        <f t="shared" si="6"/>
        <v/>
      </c>
      <c r="AX12" s="4" t="str">
        <f t="shared" ref="AX12:AX13" si="24">IF(AA12=0,"","*")</f>
        <v/>
      </c>
      <c r="AY12" s="4" t="str">
        <f t="shared" ref="AY12:AY13" si="25">IF(AB12=0,"","*")</f>
        <v/>
      </c>
      <c r="AZ12" s="4" t="str">
        <f t="shared" ref="AZ12:AZ13" si="26">IF(AC12=0,"","*")</f>
        <v/>
      </c>
      <c r="BB12" s="4"/>
      <c r="BC12" s="4"/>
      <c r="BD12" s="4"/>
      <c r="BE12" s="4"/>
      <c r="BF12" s="4"/>
      <c r="BG12" s="4" t="str">
        <f t="shared" ref="BG12:BG13" si="27">IF(M12=0,"","*")</f>
        <v/>
      </c>
      <c r="BH12" s="4" t="str">
        <f t="shared" ref="BH12:BH13" si="28">IF(N12=0,"","*")</f>
        <v/>
      </c>
      <c r="BI12" s="4" t="str">
        <f t="shared" ref="BI12:BI13" si="29">IF(O12=0,"","*")</f>
        <v/>
      </c>
      <c r="BJ12" s="4" t="str">
        <f t="shared" si="11"/>
        <v/>
      </c>
      <c r="BK12" s="4" t="s">
        <v>88</v>
      </c>
      <c r="BL12" s="4" t="s">
        <v>88</v>
      </c>
      <c r="BM12" s="4" t="s">
        <v>88</v>
      </c>
      <c r="BN12" s="4" t="s">
        <v>88</v>
      </c>
      <c r="BO12" s="4" t="s">
        <v>88</v>
      </c>
      <c r="BP12" s="4" t="s">
        <v>88</v>
      </c>
      <c r="BQ12" s="4" t="s">
        <v>88</v>
      </c>
      <c r="BR12" s="4" t="s">
        <v>88</v>
      </c>
      <c r="BS12" s="4" t="s">
        <v>88</v>
      </c>
      <c r="BT12" s="4" t="str">
        <f t="shared" si="12"/>
        <v/>
      </c>
      <c r="BU12" s="4" t="str">
        <f t="shared" ref="BU12:BU13" si="30">IF(AA12=0,"","*")</f>
        <v/>
      </c>
      <c r="BV12" s="4" t="str">
        <f t="shared" ref="BV12:BV13" si="31">IF(AB12=0,"","*")</f>
        <v/>
      </c>
      <c r="BW12" s="4" t="str">
        <f t="shared" ref="BW12:BW13" si="32">IF(AC12=0,"","*")</f>
        <v/>
      </c>
    </row>
    <row r="13" spans="1:75" x14ac:dyDescent="0.35">
      <c r="A13">
        <v>4</v>
      </c>
      <c r="B13" s="4" t="s">
        <v>514</v>
      </c>
      <c r="C13" s="4"/>
      <c r="D13" s="4" t="s">
        <v>535</v>
      </c>
      <c r="E13" s="6">
        <f t="shared" si="20"/>
        <v>135.45500000000001</v>
      </c>
      <c r="F13" s="4" t="s">
        <v>1417</v>
      </c>
      <c r="G13" s="4" t="s">
        <v>101</v>
      </c>
      <c r="H13" s="5"/>
      <c r="I13" s="5"/>
      <c r="J13" s="5"/>
      <c r="K13" s="5"/>
      <c r="L13" s="5"/>
      <c r="M13" s="5"/>
      <c r="N13" s="5"/>
      <c r="O13" s="5"/>
      <c r="P13" s="5"/>
      <c r="Q13" s="5">
        <v>129.52699999999999</v>
      </c>
      <c r="R13" s="5">
        <v>155.42400000000001</v>
      </c>
      <c r="S13" s="5">
        <v>105.726</v>
      </c>
      <c r="T13" s="5">
        <v>199.28800000000001</v>
      </c>
      <c r="U13" s="5">
        <v>170.64099999999999</v>
      </c>
      <c r="V13" s="5">
        <v>205.965</v>
      </c>
      <c r="W13" s="5">
        <v>188.56700000000001</v>
      </c>
      <c r="X13" s="5">
        <v>120.95</v>
      </c>
      <c r="Y13" s="5">
        <v>135.45500000000001</v>
      </c>
      <c r="Z13" s="5"/>
      <c r="AA13" s="5"/>
      <c r="AB13" s="5"/>
      <c r="AC13" s="5"/>
      <c r="AE13" s="4"/>
      <c r="AF13" s="4"/>
      <c r="AG13" s="4"/>
      <c r="AH13" s="4"/>
      <c r="AI13" s="4"/>
      <c r="AJ13" s="4" t="str">
        <f t="shared" si="21"/>
        <v/>
      </c>
      <c r="AK13" s="4" t="str">
        <f t="shared" si="22"/>
        <v/>
      </c>
      <c r="AL13" s="4" t="str">
        <f t="shared" si="23"/>
        <v/>
      </c>
      <c r="AM13" s="4" t="str">
        <f t="shared" si="5"/>
        <v/>
      </c>
      <c r="AN13" s="99" t="s">
        <v>536</v>
      </c>
      <c r="AO13" s="99" t="s">
        <v>536</v>
      </c>
      <c r="AP13" s="99" t="s">
        <v>537</v>
      </c>
      <c r="AQ13" s="99" t="s">
        <v>537</v>
      </c>
      <c r="AR13" s="99" t="s">
        <v>538</v>
      </c>
      <c r="AS13" s="99" t="s">
        <v>538</v>
      </c>
      <c r="AT13" s="99" t="s">
        <v>539</v>
      </c>
      <c r="AU13" s="99" t="s">
        <v>540</v>
      </c>
      <c r="AV13" s="99" t="s">
        <v>540</v>
      </c>
      <c r="AW13" s="4" t="str">
        <f t="shared" si="6"/>
        <v/>
      </c>
      <c r="AX13" s="4" t="str">
        <f t="shared" si="24"/>
        <v/>
      </c>
      <c r="AY13" s="4" t="str">
        <f t="shared" si="25"/>
        <v/>
      </c>
      <c r="AZ13" s="4" t="str">
        <f t="shared" si="26"/>
        <v/>
      </c>
      <c r="BB13" s="4"/>
      <c r="BC13" s="4"/>
      <c r="BD13" s="4"/>
      <c r="BE13" s="4"/>
      <c r="BF13" s="4"/>
      <c r="BG13" s="4" t="str">
        <f t="shared" si="27"/>
        <v/>
      </c>
      <c r="BH13" s="4" t="str">
        <f t="shared" si="28"/>
        <v/>
      </c>
      <c r="BI13" s="4" t="str">
        <f t="shared" si="29"/>
        <v/>
      </c>
      <c r="BJ13" s="4" t="str">
        <f t="shared" si="11"/>
        <v/>
      </c>
      <c r="BK13" s="4" t="s">
        <v>88</v>
      </c>
      <c r="BL13" s="4" t="s">
        <v>88</v>
      </c>
      <c r="BM13" s="4" t="s">
        <v>88</v>
      </c>
      <c r="BN13" s="4" t="s">
        <v>88</v>
      </c>
      <c r="BO13" s="4" t="s">
        <v>88</v>
      </c>
      <c r="BP13" s="4" t="s">
        <v>88</v>
      </c>
      <c r="BQ13" s="4" t="s">
        <v>88</v>
      </c>
      <c r="BR13" s="4" t="s">
        <v>88</v>
      </c>
      <c r="BS13" s="4" t="s">
        <v>88</v>
      </c>
      <c r="BT13" s="4" t="str">
        <f t="shared" si="12"/>
        <v/>
      </c>
      <c r="BU13" s="4" t="str">
        <f t="shared" si="30"/>
        <v/>
      </c>
      <c r="BV13" s="4" t="str">
        <f t="shared" si="31"/>
        <v/>
      </c>
      <c r="BW13" s="4" t="str">
        <f t="shared" si="32"/>
        <v/>
      </c>
    </row>
    <row r="14" spans="1:75" hidden="1" x14ac:dyDescent="0.35">
      <c r="A14">
        <v>5</v>
      </c>
      <c r="B14" s="4"/>
      <c r="C14" s="4"/>
      <c r="D14" s="4"/>
      <c r="E14" s="6">
        <f t="shared" si="2"/>
        <v>0</v>
      </c>
      <c r="F14" s="4"/>
      <c r="G14" s="4"/>
      <c r="H14" s="5"/>
      <c r="I14" s="5"/>
      <c r="J14" s="5"/>
      <c r="K14" s="5"/>
      <c r="L14" s="5"/>
      <c r="M14" s="5"/>
      <c r="N14" s="5"/>
      <c r="O14" s="5"/>
      <c r="P14" s="5"/>
      <c r="Q14" s="5"/>
      <c r="R14" s="5"/>
      <c r="S14" s="5"/>
      <c r="T14" s="5"/>
      <c r="U14" s="5"/>
      <c r="V14" s="5"/>
      <c r="W14" s="5"/>
      <c r="X14" s="5"/>
      <c r="Y14" s="5"/>
      <c r="Z14" s="5"/>
      <c r="AA14" s="5"/>
      <c r="AB14" s="5"/>
      <c r="AC14" s="5"/>
      <c r="AE14" s="4"/>
      <c r="AF14" s="4"/>
      <c r="AG14" s="4"/>
      <c r="AH14" s="4"/>
      <c r="AI14" s="4"/>
      <c r="AJ14" s="4" t="str">
        <f t="shared" si="16"/>
        <v/>
      </c>
      <c r="AK14" s="4" t="str">
        <f t="shared" si="16"/>
        <v/>
      </c>
      <c r="AL14" s="4" t="str">
        <f t="shared" si="16"/>
        <v/>
      </c>
      <c r="AM14" s="4" t="str">
        <f t="shared" ref="AM14:AM15" si="33">IF(P14=0,"","*")</f>
        <v/>
      </c>
      <c r="AN14" s="4" t="str">
        <f t="shared" ref="AN14:AN15" si="34">IF(Q14=0,"","*")</f>
        <v/>
      </c>
      <c r="AO14" s="4" t="str">
        <f t="shared" ref="AO14:AO15" si="35">IF(R14=0,"","*")</f>
        <v/>
      </c>
      <c r="AP14" s="4" t="str">
        <f t="shared" ref="AP14:AP15" si="36">IF(S14=0,"","*")</f>
        <v/>
      </c>
      <c r="AQ14" s="4" t="str">
        <f t="shared" ref="AQ14:AQ15" si="37">IF(T14=0,"","*")</f>
        <v/>
      </c>
      <c r="AR14" s="4" t="str">
        <f t="shared" ref="AR14:AR15" si="38">IF(U14=0,"","*")</f>
        <v/>
      </c>
      <c r="AS14" s="4" t="str">
        <f t="shared" ref="AS14:AS15" si="39">IF(V14=0,"","*")</f>
        <v/>
      </c>
      <c r="AT14" s="4" t="str">
        <f t="shared" ref="AT14:AT15" si="40">IF(W14=0,"","*")</f>
        <v/>
      </c>
      <c r="AU14" s="4" t="str">
        <f t="shared" ref="AU14:AU15" si="41">IF(X14=0,"","*")</f>
        <v/>
      </c>
      <c r="AV14" s="4" t="str">
        <f t="shared" ref="AV14:AV15" si="42">IF(Y14=0,"","*")</f>
        <v/>
      </c>
      <c r="AW14" s="4" t="str">
        <f t="shared" ref="AW14:AW15" si="43">IF(Z14=0,"","*")</f>
        <v/>
      </c>
      <c r="AX14" s="4" t="str">
        <f t="shared" si="16"/>
        <v/>
      </c>
      <c r="AY14" s="4" t="str">
        <f t="shared" si="16"/>
        <v/>
      </c>
      <c r="AZ14" s="4" t="str">
        <f t="shared" si="17"/>
        <v/>
      </c>
      <c r="BB14" s="4"/>
      <c r="BC14" s="4"/>
      <c r="BD14" s="4"/>
      <c r="BE14" s="4"/>
      <c r="BF14" s="4"/>
      <c r="BG14" s="4" t="str">
        <f t="shared" si="18"/>
        <v/>
      </c>
      <c r="BH14" s="4" t="str">
        <f t="shared" si="18"/>
        <v/>
      </c>
      <c r="BI14" s="4" t="str">
        <f t="shared" si="18"/>
        <v/>
      </c>
      <c r="BJ14" s="4" t="str">
        <f t="shared" ref="BJ14:BJ15" si="44">IF(P14=0,"","*")</f>
        <v/>
      </c>
      <c r="BK14" s="4" t="str">
        <f t="shared" ref="BK14:BK15" si="45">IF(Q14=0,"","*")</f>
        <v/>
      </c>
      <c r="BL14" s="4" t="str">
        <f t="shared" ref="BL14:BL15" si="46">IF(R14=0,"","*")</f>
        <v/>
      </c>
      <c r="BM14" s="4" t="str">
        <f t="shared" ref="BM14:BM15" si="47">IF(S14=0,"","*")</f>
        <v/>
      </c>
      <c r="BN14" s="4" t="str">
        <f t="shared" ref="BN14:BN15" si="48">IF(T14=0,"","*")</f>
        <v/>
      </c>
      <c r="BO14" s="4" t="str">
        <f t="shared" ref="BO14:BO15" si="49">IF(U14=0,"","*")</f>
        <v/>
      </c>
      <c r="BP14" s="4" t="str">
        <f t="shared" ref="BP14:BP15" si="50">IF(V14=0,"","*")</f>
        <v/>
      </c>
      <c r="BQ14" s="4" t="str">
        <f t="shared" ref="BQ14:BQ15" si="51">IF(W14=0,"","*")</f>
        <v/>
      </c>
      <c r="BR14" s="4" t="str">
        <f t="shared" ref="BR14:BR15" si="52">IF(X14=0,"","*")</f>
        <v/>
      </c>
      <c r="BS14" s="4" t="str">
        <f t="shared" ref="BS14:BS15" si="53">IF(Y14=0,"","*")</f>
        <v/>
      </c>
      <c r="BT14" s="4" t="str">
        <f t="shared" ref="BT14:BT15" si="54">IF(Z14=0,"","*")</f>
        <v/>
      </c>
      <c r="BU14" s="4" t="str">
        <f t="shared" si="18"/>
        <v/>
      </c>
      <c r="BV14" s="4" t="str">
        <f t="shared" si="18"/>
        <v/>
      </c>
      <c r="BW14" s="4" t="str">
        <f t="shared" si="19"/>
        <v/>
      </c>
    </row>
    <row r="15" spans="1:75" hidden="1" x14ac:dyDescent="0.35">
      <c r="A15">
        <v>6</v>
      </c>
      <c r="B15" s="4"/>
      <c r="C15" s="4"/>
      <c r="D15" s="4"/>
      <c r="E15" s="6">
        <f t="shared" si="2"/>
        <v>0</v>
      </c>
      <c r="F15" s="4"/>
      <c r="G15" s="4"/>
      <c r="H15" s="5"/>
      <c r="I15" s="5"/>
      <c r="J15" s="5"/>
      <c r="K15" s="5"/>
      <c r="L15" s="5"/>
      <c r="M15" s="5"/>
      <c r="N15" s="5"/>
      <c r="O15" s="5"/>
      <c r="P15" s="5"/>
      <c r="Q15" s="5"/>
      <c r="R15" s="5"/>
      <c r="S15" s="5"/>
      <c r="T15" s="5"/>
      <c r="U15" s="5"/>
      <c r="V15" s="5"/>
      <c r="W15" s="5"/>
      <c r="X15" s="5"/>
      <c r="Y15" s="5"/>
      <c r="Z15" s="5"/>
      <c r="AA15" s="5"/>
      <c r="AB15" s="5"/>
      <c r="AC15" s="5"/>
      <c r="AE15" s="4"/>
      <c r="AF15" s="4"/>
      <c r="AG15" s="4"/>
      <c r="AH15" s="4"/>
      <c r="AI15" s="4"/>
      <c r="AJ15" s="4" t="str">
        <f t="shared" si="16"/>
        <v/>
      </c>
      <c r="AK15" s="4" t="str">
        <f t="shared" si="16"/>
        <v/>
      </c>
      <c r="AL15" s="4" t="str">
        <f t="shared" si="16"/>
        <v/>
      </c>
      <c r="AM15" s="4" t="str">
        <f t="shared" si="33"/>
        <v/>
      </c>
      <c r="AN15" s="4" t="str">
        <f t="shared" si="34"/>
        <v/>
      </c>
      <c r="AO15" s="4" t="str">
        <f t="shared" si="35"/>
        <v/>
      </c>
      <c r="AP15" s="4" t="str">
        <f t="shared" si="36"/>
        <v/>
      </c>
      <c r="AQ15" s="4" t="str">
        <f t="shared" si="37"/>
        <v/>
      </c>
      <c r="AR15" s="4" t="str">
        <f t="shared" si="38"/>
        <v/>
      </c>
      <c r="AS15" s="4" t="str">
        <f t="shared" si="39"/>
        <v/>
      </c>
      <c r="AT15" s="4" t="str">
        <f t="shared" si="40"/>
        <v/>
      </c>
      <c r="AU15" s="4" t="str">
        <f t="shared" si="41"/>
        <v/>
      </c>
      <c r="AV15" s="4" t="str">
        <f t="shared" si="42"/>
        <v/>
      </c>
      <c r="AW15" s="4" t="str">
        <f t="shared" si="43"/>
        <v/>
      </c>
      <c r="AX15" s="4" t="str">
        <f t="shared" si="16"/>
        <v/>
      </c>
      <c r="AY15" s="4" t="str">
        <f t="shared" si="16"/>
        <v/>
      </c>
      <c r="AZ15" s="4" t="str">
        <f t="shared" si="17"/>
        <v/>
      </c>
      <c r="BB15" s="4"/>
      <c r="BC15" s="4"/>
      <c r="BD15" s="4"/>
      <c r="BE15" s="4"/>
      <c r="BF15" s="4"/>
      <c r="BG15" s="4" t="str">
        <f t="shared" si="18"/>
        <v/>
      </c>
      <c r="BH15" s="4" t="str">
        <f t="shared" si="18"/>
        <v/>
      </c>
      <c r="BI15" s="4" t="str">
        <f t="shared" si="18"/>
        <v/>
      </c>
      <c r="BJ15" s="4" t="str">
        <f t="shared" si="44"/>
        <v/>
      </c>
      <c r="BK15" s="4" t="str">
        <f t="shared" si="45"/>
        <v/>
      </c>
      <c r="BL15" s="4" t="str">
        <f t="shared" si="46"/>
        <v/>
      </c>
      <c r="BM15" s="4" t="str">
        <f t="shared" si="47"/>
        <v/>
      </c>
      <c r="BN15" s="4" t="str">
        <f t="shared" si="48"/>
        <v/>
      </c>
      <c r="BO15" s="4" t="str">
        <f t="shared" si="49"/>
        <v/>
      </c>
      <c r="BP15" s="4" t="str">
        <f t="shared" si="50"/>
        <v/>
      </c>
      <c r="BQ15" s="4" t="str">
        <f t="shared" si="51"/>
        <v/>
      </c>
      <c r="BR15" s="4" t="str">
        <f t="shared" si="52"/>
        <v/>
      </c>
      <c r="BS15" s="4" t="str">
        <f t="shared" si="53"/>
        <v/>
      </c>
      <c r="BT15" s="4" t="str">
        <f t="shared" si="54"/>
        <v/>
      </c>
      <c r="BU15" s="4" t="str">
        <f t="shared" si="18"/>
        <v/>
      </c>
      <c r="BV15" s="4" t="str">
        <f t="shared" si="18"/>
        <v/>
      </c>
      <c r="BW15" s="4" t="str">
        <f t="shared" si="19"/>
        <v/>
      </c>
    </row>
    <row r="16" spans="1:75" hidden="1" x14ac:dyDescent="0.35">
      <c r="A16">
        <v>7</v>
      </c>
      <c r="B16" s="4"/>
      <c r="C16" s="4"/>
      <c r="D16" s="4"/>
      <c r="E16" s="6">
        <f t="shared" si="2"/>
        <v>0</v>
      </c>
      <c r="F16" s="4"/>
      <c r="G16" s="4"/>
      <c r="H16" s="5"/>
      <c r="I16" s="5"/>
      <c r="J16" s="5"/>
      <c r="K16" s="5"/>
      <c r="L16" s="5"/>
      <c r="M16" s="5"/>
      <c r="N16" s="5"/>
      <c r="O16" s="5"/>
      <c r="P16" s="5"/>
      <c r="Q16" s="5"/>
      <c r="R16" s="5"/>
      <c r="S16" s="5"/>
      <c r="T16" s="5"/>
      <c r="U16" s="5"/>
      <c r="V16" s="5"/>
      <c r="W16" s="5"/>
      <c r="X16" s="5"/>
      <c r="Y16" s="5"/>
      <c r="Z16" s="5"/>
      <c r="AA16" s="5"/>
      <c r="AB16" s="5"/>
      <c r="AC16" s="5"/>
      <c r="AE16" s="4"/>
      <c r="AF16" s="4"/>
      <c r="AG16" s="4"/>
      <c r="AH16" s="4"/>
      <c r="AI16" s="4"/>
      <c r="AJ16" s="4" t="str">
        <f t="shared" si="16"/>
        <v/>
      </c>
      <c r="AK16" s="4" t="str">
        <f t="shared" si="16"/>
        <v/>
      </c>
      <c r="AL16" s="4" t="str">
        <f t="shared" si="16"/>
        <v/>
      </c>
      <c r="AM16" s="4" t="str">
        <f t="shared" si="16"/>
        <v/>
      </c>
      <c r="AN16" s="4" t="str">
        <f t="shared" si="16"/>
        <v/>
      </c>
      <c r="AO16" s="4" t="str">
        <f t="shared" si="16"/>
        <v/>
      </c>
      <c r="AP16" s="4" t="str">
        <f t="shared" si="16"/>
        <v/>
      </c>
      <c r="AQ16" s="4" t="str">
        <f t="shared" si="16"/>
        <v/>
      </c>
      <c r="AR16" s="4" t="str">
        <f t="shared" si="16"/>
        <v/>
      </c>
      <c r="AS16" s="4" t="str">
        <f t="shared" si="16"/>
        <v/>
      </c>
      <c r="AT16" s="4" t="str">
        <f t="shared" si="16"/>
        <v/>
      </c>
      <c r="AU16" s="4" t="str">
        <f t="shared" si="16"/>
        <v/>
      </c>
      <c r="AV16" s="4" t="str">
        <f t="shared" si="16"/>
        <v/>
      </c>
      <c r="AW16" s="4" t="str">
        <f t="shared" si="16"/>
        <v/>
      </c>
      <c r="AX16" s="4" t="str">
        <f t="shared" si="16"/>
        <v/>
      </c>
      <c r="AY16" s="4" t="str">
        <f t="shared" si="16"/>
        <v/>
      </c>
      <c r="AZ16" s="4" t="str">
        <f t="shared" si="17"/>
        <v/>
      </c>
      <c r="BB16" s="4"/>
      <c r="BC16" s="4"/>
      <c r="BD16" s="4"/>
      <c r="BE16" s="4"/>
      <c r="BF16" s="4"/>
      <c r="BG16" s="4" t="str">
        <f t="shared" si="18"/>
        <v/>
      </c>
      <c r="BH16" s="4" t="str">
        <f t="shared" si="18"/>
        <v/>
      </c>
      <c r="BI16" s="4" t="str">
        <f t="shared" si="18"/>
        <v/>
      </c>
      <c r="BJ16" s="4" t="str">
        <f t="shared" si="18"/>
        <v/>
      </c>
      <c r="BK16" s="4" t="str">
        <f t="shared" si="18"/>
        <v/>
      </c>
      <c r="BL16" s="4" t="str">
        <f t="shared" si="18"/>
        <v/>
      </c>
      <c r="BM16" s="4" t="str">
        <f t="shared" si="18"/>
        <v/>
      </c>
      <c r="BN16" s="4" t="str">
        <f t="shared" si="18"/>
        <v/>
      </c>
      <c r="BO16" s="4" t="str">
        <f t="shared" si="18"/>
        <v/>
      </c>
      <c r="BP16" s="4" t="str">
        <f t="shared" si="18"/>
        <v/>
      </c>
      <c r="BQ16" s="4" t="str">
        <f t="shared" si="18"/>
        <v/>
      </c>
      <c r="BR16" s="4" t="str">
        <f t="shared" si="18"/>
        <v/>
      </c>
      <c r="BS16" s="4" t="str">
        <f t="shared" si="18"/>
        <v/>
      </c>
      <c r="BT16" s="4" t="str">
        <f t="shared" si="18"/>
        <v/>
      </c>
      <c r="BU16" s="4" t="str">
        <f t="shared" si="18"/>
        <v/>
      </c>
      <c r="BV16" s="4" t="str">
        <f t="shared" si="18"/>
        <v/>
      </c>
      <c r="BW16" s="4" t="str">
        <f t="shared" si="19"/>
        <v/>
      </c>
    </row>
    <row r="17" spans="1:75" hidden="1" x14ac:dyDescent="0.35">
      <c r="A17">
        <v>8</v>
      </c>
      <c r="B17" s="4"/>
      <c r="C17" s="4"/>
      <c r="D17" s="4"/>
      <c r="E17" s="6">
        <f t="shared" si="2"/>
        <v>0</v>
      </c>
      <c r="F17" s="4"/>
      <c r="G17" s="4"/>
      <c r="H17" s="5"/>
      <c r="I17" s="5"/>
      <c r="J17" s="5"/>
      <c r="K17" s="5"/>
      <c r="L17" s="5"/>
      <c r="M17" s="5"/>
      <c r="N17" s="5"/>
      <c r="O17" s="5"/>
      <c r="P17" s="5"/>
      <c r="Q17" s="5"/>
      <c r="R17" s="5"/>
      <c r="S17" s="5"/>
      <c r="T17" s="5"/>
      <c r="U17" s="5"/>
      <c r="V17" s="5"/>
      <c r="W17" s="5"/>
      <c r="X17" s="5"/>
      <c r="Y17" s="5"/>
      <c r="Z17" s="5"/>
      <c r="AA17" s="5"/>
      <c r="AB17" s="5"/>
      <c r="AC17" s="5"/>
      <c r="AE17" s="4"/>
      <c r="AF17" s="4"/>
      <c r="AG17" s="4"/>
      <c r="AH17" s="4"/>
      <c r="AI17" s="4"/>
      <c r="AJ17" s="4"/>
      <c r="AK17" s="4"/>
      <c r="AL17" s="4"/>
      <c r="AM17" s="4"/>
      <c r="AN17" s="4"/>
      <c r="AO17" s="4"/>
      <c r="AP17" s="4"/>
      <c r="AQ17" s="4"/>
      <c r="AR17" s="4"/>
      <c r="AS17" s="4"/>
      <c r="AT17" s="4"/>
      <c r="AU17" s="4"/>
      <c r="AV17" s="4"/>
      <c r="AW17" s="4"/>
      <c r="AX17" s="4"/>
      <c r="AY17" s="4"/>
      <c r="AZ17" s="4"/>
      <c r="BB17" s="4"/>
      <c r="BC17" s="4"/>
      <c r="BD17" s="4"/>
      <c r="BE17" s="4"/>
      <c r="BF17" s="4"/>
      <c r="BG17" s="4" t="str">
        <f t="shared" si="18"/>
        <v/>
      </c>
      <c r="BH17" s="4" t="str">
        <f t="shared" si="18"/>
        <v/>
      </c>
      <c r="BI17" s="4" t="str">
        <f t="shared" si="18"/>
        <v/>
      </c>
      <c r="BJ17" s="4" t="str">
        <f t="shared" si="18"/>
        <v/>
      </c>
      <c r="BK17" s="4" t="str">
        <f t="shared" si="18"/>
        <v/>
      </c>
      <c r="BL17" s="4" t="str">
        <f t="shared" si="18"/>
        <v/>
      </c>
      <c r="BM17" s="4" t="str">
        <f t="shared" si="18"/>
        <v/>
      </c>
      <c r="BN17" s="4" t="str">
        <f t="shared" si="18"/>
        <v/>
      </c>
      <c r="BO17" s="4" t="str">
        <f t="shared" si="18"/>
        <v/>
      </c>
      <c r="BP17" s="4" t="str">
        <f t="shared" si="18"/>
        <v/>
      </c>
      <c r="BQ17" s="4" t="str">
        <f t="shared" si="18"/>
        <v/>
      </c>
      <c r="BR17" s="4" t="str">
        <f t="shared" si="18"/>
        <v/>
      </c>
      <c r="BS17" s="4" t="str">
        <f t="shared" si="18"/>
        <v/>
      </c>
      <c r="BT17" s="4" t="str">
        <f t="shared" si="18"/>
        <v/>
      </c>
      <c r="BU17" s="4" t="str">
        <f t="shared" si="18"/>
        <v/>
      </c>
      <c r="BV17" s="4" t="str">
        <f t="shared" si="18"/>
        <v/>
      </c>
      <c r="BW17" s="4" t="str">
        <f t="shared" si="19"/>
        <v/>
      </c>
    </row>
    <row r="18" spans="1:75" hidden="1" x14ac:dyDescent="0.35">
      <c r="A18">
        <v>9</v>
      </c>
      <c r="B18" s="4"/>
      <c r="C18" s="4"/>
      <c r="D18" s="4"/>
      <c r="E18" s="6">
        <f t="shared" si="2"/>
        <v>0</v>
      </c>
      <c r="F18" s="4"/>
      <c r="G18" s="4"/>
      <c r="H18" s="5"/>
      <c r="I18" s="5"/>
      <c r="J18" s="5"/>
      <c r="K18" s="5"/>
      <c r="L18" s="5"/>
      <c r="M18" s="5"/>
      <c r="N18" s="5"/>
      <c r="O18" s="5"/>
      <c r="P18" s="5"/>
      <c r="Q18" s="5"/>
      <c r="R18" s="5"/>
      <c r="S18" s="5"/>
      <c r="T18" s="5"/>
      <c r="U18" s="5"/>
      <c r="V18" s="5"/>
      <c r="W18" s="5"/>
      <c r="X18" s="5"/>
      <c r="Y18" s="5"/>
      <c r="Z18" s="5"/>
      <c r="AA18" s="5"/>
      <c r="AB18" s="5"/>
      <c r="AC18" s="5"/>
      <c r="AE18" s="4"/>
      <c r="AF18" s="4"/>
      <c r="AG18" s="4"/>
      <c r="AH18" s="4"/>
      <c r="AI18" s="4"/>
      <c r="AJ18" s="4"/>
      <c r="AK18" s="4"/>
      <c r="AL18" s="4"/>
      <c r="AM18" s="4"/>
      <c r="AN18" s="4"/>
      <c r="AO18" s="4"/>
      <c r="AP18" s="4"/>
      <c r="AQ18" s="4"/>
      <c r="AR18" s="4"/>
      <c r="AS18" s="4"/>
      <c r="AT18" s="4"/>
      <c r="AU18" s="4"/>
      <c r="AV18" s="4"/>
      <c r="AW18" s="4"/>
      <c r="AX18" s="4"/>
      <c r="AY18" s="4"/>
      <c r="AZ18" s="4"/>
      <c r="BB18" s="4"/>
      <c r="BC18" s="4"/>
      <c r="BD18" s="4"/>
      <c r="BE18" s="4"/>
      <c r="BF18" s="4"/>
      <c r="BG18" s="4" t="str">
        <f t="shared" si="18"/>
        <v/>
      </c>
      <c r="BH18" s="4" t="str">
        <f t="shared" si="18"/>
        <v/>
      </c>
      <c r="BI18" s="4" t="str">
        <f t="shared" si="18"/>
        <v/>
      </c>
      <c r="BJ18" s="4" t="str">
        <f t="shared" si="18"/>
        <v/>
      </c>
      <c r="BK18" s="4" t="str">
        <f t="shared" si="18"/>
        <v/>
      </c>
      <c r="BL18" s="4" t="str">
        <f t="shared" si="18"/>
        <v/>
      </c>
      <c r="BM18" s="4" t="str">
        <f t="shared" si="18"/>
        <v/>
      </c>
      <c r="BN18" s="4" t="str">
        <f t="shared" si="18"/>
        <v/>
      </c>
      <c r="BO18" s="4" t="str">
        <f t="shared" si="18"/>
        <v/>
      </c>
      <c r="BP18" s="4" t="str">
        <f t="shared" si="18"/>
        <v/>
      </c>
      <c r="BQ18" s="4" t="str">
        <f t="shared" si="18"/>
        <v/>
      </c>
      <c r="BR18" s="4" t="str">
        <f t="shared" si="18"/>
        <v/>
      </c>
      <c r="BS18" s="4" t="str">
        <f t="shared" si="18"/>
        <v/>
      </c>
      <c r="BT18" s="4" t="str">
        <f t="shared" si="18"/>
        <v/>
      </c>
      <c r="BU18" s="4" t="str">
        <f t="shared" si="18"/>
        <v/>
      </c>
      <c r="BV18" s="4" t="str">
        <f t="shared" si="18"/>
        <v/>
      </c>
      <c r="BW18" s="4" t="str">
        <f t="shared" si="19"/>
        <v/>
      </c>
    </row>
    <row r="19" spans="1:75" ht="17" hidden="1" customHeight="1" x14ac:dyDescent="0.35">
      <c r="A19">
        <v>10</v>
      </c>
      <c r="B19" s="4"/>
      <c r="C19" s="4"/>
      <c r="D19" s="4"/>
      <c r="E19" s="6">
        <f t="shared" si="2"/>
        <v>0</v>
      </c>
      <c r="F19" s="4"/>
      <c r="G19" s="4"/>
      <c r="H19" s="5"/>
      <c r="I19" s="5"/>
      <c r="J19" s="5"/>
      <c r="K19" s="5"/>
      <c r="L19" s="5"/>
      <c r="M19" s="5"/>
      <c r="N19" s="5"/>
      <c r="O19" s="5"/>
      <c r="P19" s="5"/>
      <c r="Q19" s="5"/>
      <c r="R19" s="5"/>
      <c r="S19" s="5"/>
      <c r="T19" s="5"/>
      <c r="U19" s="5"/>
      <c r="V19" s="5"/>
      <c r="W19" s="5"/>
      <c r="X19" s="5"/>
      <c r="Y19" s="5"/>
      <c r="Z19" s="5"/>
      <c r="AA19" s="5"/>
      <c r="AB19" s="5"/>
      <c r="AC19" s="5"/>
      <c r="AE19" s="4"/>
      <c r="AF19" s="4"/>
      <c r="AG19" s="4"/>
      <c r="AH19" s="4"/>
      <c r="AI19" s="4"/>
      <c r="AJ19" s="4"/>
      <c r="AK19" s="4"/>
      <c r="AL19" s="4"/>
      <c r="AM19" s="4"/>
      <c r="AN19" s="4"/>
      <c r="AO19" s="4" t="str">
        <f t="shared" ref="AO19:AZ27" si="55">IF(R19=0,"","*")</f>
        <v/>
      </c>
      <c r="AP19" s="4" t="str">
        <f t="shared" si="55"/>
        <v/>
      </c>
      <c r="AQ19" s="4" t="str">
        <f t="shared" si="55"/>
        <v/>
      </c>
      <c r="AR19" s="4" t="str">
        <f t="shared" si="55"/>
        <v/>
      </c>
      <c r="AS19" s="4" t="str">
        <f t="shared" si="55"/>
        <v/>
      </c>
      <c r="AT19" s="4" t="str">
        <f t="shared" si="55"/>
        <v/>
      </c>
      <c r="AU19" s="4" t="str">
        <f t="shared" si="55"/>
        <v/>
      </c>
      <c r="AV19" s="4" t="str">
        <f t="shared" si="55"/>
        <v/>
      </c>
      <c r="AW19" s="4" t="str">
        <f t="shared" si="55"/>
        <v/>
      </c>
      <c r="AX19" s="4" t="str">
        <f t="shared" si="55"/>
        <v/>
      </c>
      <c r="AY19" s="4" t="str">
        <f t="shared" si="55"/>
        <v/>
      </c>
      <c r="AZ19" s="4" t="str">
        <f t="shared" si="55"/>
        <v/>
      </c>
      <c r="BB19" s="4"/>
      <c r="BC19" s="4"/>
      <c r="BD19" s="4"/>
      <c r="BE19" s="4"/>
      <c r="BF19" s="4"/>
      <c r="BG19" s="4" t="str">
        <f t="shared" si="18"/>
        <v/>
      </c>
      <c r="BH19" s="4" t="str">
        <f t="shared" si="18"/>
        <v/>
      </c>
      <c r="BI19" s="4" t="str">
        <f t="shared" si="18"/>
        <v/>
      </c>
      <c r="BJ19" s="4" t="str">
        <f t="shared" si="18"/>
        <v/>
      </c>
      <c r="BK19" s="4" t="str">
        <f t="shared" si="18"/>
        <v/>
      </c>
      <c r="BL19" s="4" t="str">
        <f t="shared" si="19"/>
        <v/>
      </c>
      <c r="BM19" s="4" t="str">
        <f t="shared" si="19"/>
        <v/>
      </c>
      <c r="BN19" s="4" t="str">
        <f t="shared" si="19"/>
        <v/>
      </c>
      <c r="BO19" s="4" t="str">
        <f t="shared" si="19"/>
        <v/>
      </c>
      <c r="BP19" s="4" t="str">
        <f t="shared" si="19"/>
        <v/>
      </c>
      <c r="BQ19" s="4" t="str">
        <f t="shared" si="19"/>
        <v/>
      </c>
      <c r="BR19" s="4" t="str">
        <f t="shared" si="19"/>
        <v/>
      </c>
      <c r="BS19" s="4" t="str">
        <f t="shared" si="19"/>
        <v/>
      </c>
      <c r="BT19" s="4" t="str">
        <f t="shared" si="19"/>
        <v/>
      </c>
      <c r="BU19" s="4" t="str">
        <f t="shared" si="19"/>
        <v/>
      </c>
      <c r="BV19" s="4" t="str">
        <f t="shared" si="19"/>
        <v/>
      </c>
      <c r="BW19" s="4" t="str">
        <f t="shared" si="19"/>
        <v/>
      </c>
    </row>
    <row r="20" spans="1:75" ht="17" hidden="1" customHeight="1" x14ac:dyDescent="0.35">
      <c r="A20">
        <v>11</v>
      </c>
      <c r="B20" s="4"/>
      <c r="C20" s="4"/>
      <c r="D20" s="4"/>
      <c r="E20" s="6">
        <f t="shared" si="2"/>
        <v>0</v>
      </c>
      <c r="F20" s="4"/>
      <c r="G20" s="4"/>
      <c r="H20" s="5"/>
      <c r="I20" s="5"/>
      <c r="J20" s="5"/>
      <c r="K20" s="5"/>
      <c r="L20" s="5"/>
      <c r="M20" s="5"/>
      <c r="N20" s="5"/>
      <c r="O20" s="5"/>
      <c r="P20" s="5"/>
      <c r="Q20" s="5"/>
      <c r="R20" s="5"/>
      <c r="S20" s="5"/>
      <c r="T20" s="5"/>
      <c r="U20" s="5"/>
      <c r="V20" s="5"/>
      <c r="W20" s="5"/>
      <c r="X20" s="5"/>
      <c r="Y20" s="5"/>
      <c r="Z20" s="5"/>
      <c r="AA20" s="5"/>
      <c r="AB20" s="5"/>
      <c r="AC20" s="5"/>
      <c r="AE20" s="4"/>
      <c r="AF20" s="4"/>
      <c r="AG20" s="4"/>
      <c r="AH20" s="4"/>
      <c r="AI20" s="4"/>
      <c r="AJ20" s="4"/>
      <c r="AK20" s="4"/>
      <c r="AL20" s="4"/>
      <c r="AM20" s="4"/>
      <c r="AN20" s="4"/>
      <c r="AO20" s="4" t="str">
        <f t="shared" si="55"/>
        <v/>
      </c>
      <c r="AP20" s="4" t="str">
        <f t="shared" si="55"/>
        <v/>
      </c>
      <c r="AQ20" s="4" t="str">
        <f t="shared" si="55"/>
        <v/>
      </c>
      <c r="AR20" s="4" t="str">
        <f t="shared" si="55"/>
        <v/>
      </c>
      <c r="AS20" s="4" t="str">
        <f t="shared" si="55"/>
        <v/>
      </c>
      <c r="AT20" s="4" t="str">
        <f t="shared" si="55"/>
        <v/>
      </c>
      <c r="AU20" s="4" t="str">
        <f t="shared" si="55"/>
        <v/>
      </c>
      <c r="AV20" s="4" t="str">
        <f t="shared" si="55"/>
        <v/>
      </c>
      <c r="AW20" s="4" t="str">
        <f t="shared" si="55"/>
        <v/>
      </c>
      <c r="AX20" s="4" t="str">
        <f t="shared" si="55"/>
        <v/>
      </c>
      <c r="AY20" s="4" t="str">
        <f t="shared" si="55"/>
        <v/>
      </c>
      <c r="AZ20" s="4" t="str">
        <f t="shared" si="55"/>
        <v/>
      </c>
      <c r="BB20" s="4"/>
      <c r="BC20" s="4"/>
      <c r="BD20" s="4"/>
      <c r="BE20" s="4"/>
      <c r="BF20" s="4"/>
      <c r="BG20" s="4" t="str">
        <f t="shared" si="18"/>
        <v/>
      </c>
      <c r="BH20" s="4" t="str">
        <f t="shared" si="18"/>
        <v/>
      </c>
      <c r="BI20" s="4" t="str">
        <f t="shared" si="18"/>
        <v/>
      </c>
      <c r="BJ20" s="4" t="str">
        <f t="shared" si="18"/>
        <v/>
      </c>
      <c r="BK20" s="4" t="str">
        <f t="shared" si="18"/>
        <v/>
      </c>
      <c r="BL20" s="4" t="str">
        <f t="shared" si="19"/>
        <v/>
      </c>
      <c r="BM20" s="4" t="str">
        <f t="shared" si="19"/>
        <v/>
      </c>
      <c r="BN20" s="4" t="str">
        <f t="shared" si="19"/>
        <v/>
      </c>
      <c r="BO20" s="4" t="str">
        <f t="shared" si="19"/>
        <v/>
      </c>
      <c r="BP20" s="4" t="str">
        <f t="shared" si="19"/>
        <v/>
      </c>
      <c r="BQ20" s="4" t="str">
        <f t="shared" si="19"/>
        <v/>
      </c>
      <c r="BR20" s="4" t="str">
        <f t="shared" si="19"/>
        <v/>
      </c>
      <c r="BS20" s="4" t="str">
        <f t="shared" si="19"/>
        <v/>
      </c>
      <c r="BT20" s="4" t="str">
        <f t="shared" si="19"/>
        <v/>
      </c>
      <c r="BU20" s="4" t="str">
        <f t="shared" si="19"/>
        <v/>
      </c>
      <c r="BV20" s="4" t="str">
        <f t="shared" si="19"/>
        <v/>
      </c>
      <c r="BW20" s="4" t="str">
        <f t="shared" si="19"/>
        <v/>
      </c>
    </row>
    <row r="21" spans="1:75" ht="17" hidden="1" customHeight="1" x14ac:dyDescent="0.35">
      <c r="A21">
        <v>12</v>
      </c>
      <c r="B21" s="4"/>
      <c r="C21" s="4"/>
      <c r="D21" s="4"/>
      <c r="E21" s="6">
        <f t="shared" si="2"/>
        <v>0</v>
      </c>
      <c r="F21" s="4"/>
      <c r="G21" s="4"/>
      <c r="H21" s="5"/>
      <c r="I21" s="5"/>
      <c r="J21" s="5"/>
      <c r="K21" s="5"/>
      <c r="L21" s="5"/>
      <c r="M21" s="5"/>
      <c r="N21" s="5"/>
      <c r="O21" s="5"/>
      <c r="P21" s="5"/>
      <c r="Q21" s="5"/>
      <c r="R21" s="5"/>
      <c r="S21" s="5"/>
      <c r="T21" s="5"/>
      <c r="U21" s="5"/>
      <c r="V21" s="5"/>
      <c r="W21" s="5"/>
      <c r="X21" s="5"/>
      <c r="Y21" s="5"/>
      <c r="Z21" s="5"/>
      <c r="AA21" s="5"/>
      <c r="AB21" s="5"/>
      <c r="AC21" s="5"/>
      <c r="AE21" s="4"/>
      <c r="AF21" s="4"/>
      <c r="AG21" s="4"/>
      <c r="AH21" s="4"/>
      <c r="AI21" s="4"/>
      <c r="AJ21" s="4"/>
      <c r="AK21" s="4"/>
      <c r="AL21" s="4"/>
      <c r="AM21" s="4"/>
      <c r="AN21" s="4"/>
      <c r="AO21" s="4" t="str">
        <f t="shared" si="55"/>
        <v/>
      </c>
      <c r="AP21" s="4" t="str">
        <f t="shared" si="55"/>
        <v/>
      </c>
      <c r="AQ21" s="4" t="str">
        <f t="shared" si="55"/>
        <v/>
      </c>
      <c r="AR21" s="4" t="str">
        <f t="shared" si="55"/>
        <v/>
      </c>
      <c r="AS21" s="4" t="str">
        <f t="shared" si="55"/>
        <v/>
      </c>
      <c r="AT21" s="4" t="str">
        <f t="shared" si="55"/>
        <v/>
      </c>
      <c r="AU21" s="4" t="str">
        <f t="shared" si="55"/>
        <v/>
      </c>
      <c r="AV21" s="4" t="str">
        <f t="shared" si="55"/>
        <v/>
      </c>
      <c r="AW21" s="4" t="str">
        <f t="shared" si="55"/>
        <v/>
      </c>
      <c r="AX21" s="4" t="str">
        <f t="shared" si="55"/>
        <v/>
      </c>
      <c r="AY21" s="4" t="str">
        <f t="shared" si="55"/>
        <v/>
      </c>
      <c r="AZ21" s="4" t="str">
        <f t="shared" si="55"/>
        <v/>
      </c>
      <c r="BB21" s="4"/>
      <c r="BC21" s="4"/>
      <c r="BD21" s="4"/>
      <c r="BE21" s="4"/>
      <c r="BF21" s="4"/>
      <c r="BG21" s="4" t="str">
        <f t="shared" si="18"/>
        <v/>
      </c>
      <c r="BH21" s="4" t="str">
        <f t="shared" si="18"/>
        <v/>
      </c>
      <c r="BI21" s="4" t="str">
        <f t="shared" si="18"/>
        <v/>
      </c>
      <c r="BJ21" s="4" t="str">
        <f t="shared" si="18"/>
        <v/>
      </c>
      <c r="BK21" s="4" t="str">
        <f t="shared" si="18"/>
        <v/>
      </c>
      <c r="BL21" s="4" t="str">
        <f t="shared" si="19"/>
        <v/>
      </c>
      <c r="BM21" s="4" t="str">
        <f t="shared" si="19"/>
        <v/>
      </c>
      <c r="BN21" s="4" t="str">
        <f t="shared" si="19"/>
        <v/>
      </c>
      <c r="BO21" s="4" t="str">
        <f t="shared" si="19"/>
        <v/>
      </c>
      <c r="BP21" s="4" t="str">
        <f t="shared" si="19"/>
        <v/>
      </c>
      <c r="BQ21" s="4" t="str">
        <f t="shared" si="19"/>
        <v/>
      </c>
      <c r="BR21" s="4" t="str">
        <f t="shared" si="19"/>
        <v/>
      </c>
      <c r="BS21" s="4" t="str">
        <f t="shared" si="19"/>
        <v/>
      </c>
      <c r="BT21" s="4" t="str">
        <f t="shared" si="19"/>
        <v/>
      </c>
      <c r="BU21" s="4" t="str">
        <f t="shared" si="19"/>
        <v/>
      </c>
      <c r="BV21" s="4" t="str">
        <f t="shared" si="19"/>
        <v/>
      </c>
      <c r="BW21" s="4" t="str">
        <f t="shared" si="19"/>
        <v/>
      </c>
    </row>
    <row r="22" spans="1:75" ht="17" hidden="1" customHeight="1" x14ac:dyDescent="0.35">
      <c r="A22">
        <v>13</v>
      </c>
      <c r="B22" s="4"/>
      <c r="C22" s="4"/>
      <c r="D22" s="4"/>
      <c r="E22" s="6">
        <f t="shared" si="2"/>
        <v>0</v>
      </c>
      <c r="F22" s="4"/>
      <c r="G22" s="4"/>
      <c r="H22" s="5"/>
      <c r="I22" s="5"/>
      <c r="J22" s="5"/>
      <c r="K22" s="5"/>
      <c r="L22" s="5"/>
      <c r="M22" s="5"/>
      <c r="N22" s="5"/>
      <c r="O22" s="5"/>
      <c r="P22" s="5"/>
      <c r="Q22" s="5"/>
      <c r="R22" s="5"/>
      <c r="S22" s="5"/>
      <c r="T22" s="5"/>
      <c r="U22" s="5"/>
      <c r="V22" s="5"/>
      <c r="W22" s="5"/>
      <c r="X22" s="5"/>
      <c r="Y22" s="5"/>
      <c r="Z22" s="5"/>
      <c r="AA22" s="5"/>
      <c r="AB22" s="5"/>
      <c r="AC22" s="5"/>
      <c r="AE22" s="4"/>
      <c r="AF22" s="4"/>
      <c r="AG22" s="4"/>
      <c r="AH22" s="4"/>
      <c r="AI22" s="4"/>
      <c r="AJ22" s="4"/>
      <c r="AK22" s="4"/>
      <c r="AL22" s="4"/>
      <c r="AM22" s="4"/>
      <c r="AN22" s="4"/>
      <c r="AO22" s="4" t="str">
        <f t="shared" si="55"/>
        <v/>
      </c>
      <c r="AP22" s="4" t="str">
        <f t="shared" si="55"/>
        <v/>
      </c>
      <c r="AQ22" s="4" t="str">
        <f t="shared" si="55"/>
        <v/>
      </c>
      <c r="AR22" s="4" t="str">
        <f t="shared" si="55"/>
        <v/>
      </c>
      <c r="AS22" s="4" t="str">
        <f t="shared" si="55"/>
        <v/>
      </c>
      <c r="AT22" s="4" t="str">
        <f t="shared" si="55"/>
        <v/>
      </c>
      <c r="AU22" s="4" t="str">
        <f t="shared" si="55"/>
        <v/>
      </c>
      <c r="AV22" s="4" t="str">
        <f t="shared" si="55"/>
        <v/>
      </c>
      <c r="AW22" s="4" t="str">
        <f t="shared" si="55"/>
        <v/>
      </c>
      <c r="AX22" s="4" t="str">
        <f t="shared" si="55"/>
        <v/>
      </c>
      <c r="AY22" s="4" t="str">
        <f t="shared" si="55"/>
        <v/>
      </c>
      <c r="AZ22" s="4" t="str">
        <f t="shared" si="55"/>
        <v/>
      </c>
      <c r="BB22" s="4"/>
      <c r="BC22" s="4"/>
      <c r="BD22" s="4"/>
      <c r="BE22" s="4"/>
      <c r="BF22" s="4"/>
      <c r="BG22" s="4" t="str">
        <f t="shared" si="18"/>
        <v/>
      </c>
      <c r="BH22" s="4" t="str">
        <f t="shared" si="18"/>
        <v/>
      </c>
      <c r="BI22" s="4" t="str">
        <f t="shared" si="18"/>
        <v/>
      </c>
      <c r="BJ22" s="4" t="str">
        <f t="shared" si="18"/>
        <v/>
      </c>
      <c r="BK22" s="4" t="str">
        <f t="shared" si="18"/>
        <v/>
      </c>
      <c r="BL22" s="4" t="str">
        <f t="shared" si="19"/>
        <v/>
      </c>
      <c r="BM22" s="4" t="str">
        <f t="shared" si="19"/>
        <v/>
      </c>
      <c r="BN22" s="4" t="str">
        <f t="shared" si="19"/>
        <v/>
      </c>
      <c r="BO22" s="4" t="str">
        <f t="shared" si="19"/>
        <v/>
      </c>
      <c r="BP22" s="4" t="str">
        <f t="shared" si="19"/>
        <v/>
      </c>
      <c r="BQ22" s="4" t="str">
        <f t="shared" si="19"/>
        <v/>
      </c>
      <c r="BR22" s="4" t="str">
        <f t="shared" si="19"/>
        <v/>
      </c>
      <c r="BS22" s="4" t="str">
        <f t="shared" si="19"/>
        <v/>
      </c>
      <c r="BT22" s="4" t="str">
        <f t="shared" si="19"/>
        <v/>
      </c>
      <c r="BU22" s="4" t="str">
        <f t="shared" si="19"/>
        <v/>
      </c>
      <c r="BV22" s="4" t="str">
        <f t="shared" si="19"/>
        <v/>
      </c>
      <c r="BW22" s="4" t="str">
        <f t="shared" si="19"/>
        <v/>
      </c>
    </row>
    <row r="23" spans="1:75" ht="17" hidden="1" customHeight="1" x14ac:dyDescent="0.35">
      <c r="A23">
        <v>14</v>
      </c>
      <c r="B23" s="4"/>
      <c r="C23" s="4"/>
      <c r="D23" s="4"/>
      <c r="E23" s="6">
        <f t="shared" si="2"/>
        <v>0</v>
      </c>
      <c r="F23" s="4"/>
      <c r="G23" s="4"/>
      <c r="H23" s="5"/>
      <c r="I23" s="5"/>
      <c r="J23" s="5"/>
      <c r="K23" s="5"/>
      <c r="L23" s="5"/>
      <c r="M23" s="5"/>
      <c r="N23" s="5"/>
      <c r="O23" s="5"/>
      <c r="P23" s="5"/>
      <c r="Q23" s="5"/>
      <c r="R23" s="5"/>
      <c r="S23" s="5"/>
      <c r="T23" s="5"/>
      <c r="U23" s="5"/>
      <c r="V23" s="5"/>
      <c r="W23" s="5"/>
      <c r="X23" s="5"/>
      <c r="Y23" s="5"/>
      <c r="Z23" s="5"/>
      <c r="AA23" s="5"/>
      <c r="AB23" s="5"/>
      <c r="AC23" s="5"/>
      <c r="AE23" s="4"/>
      <c r="AF23" s="4"/>
      <c r="AG23" s="4"/>
      <c r="AH23" s="4"/>
      <c r="AI23" s="4"/>
      <c r="AJ23" s="4"/>
      <c r="AK23" s="4"/>
      <c r="AL23" s="4"/>
      <c r="AM23" s="4"/>
      <c r="AN23" s="4"/>
      <c r="AO23" s="4" t="str">
        <f t="shared" si="55"/>
        <v/>
      </c>
      <c r="AP23" s="4" t="str">
        <f t="shared" si="55"/>
        <v/>
      </c>
      <c r="AQ23" s="4" t="str">
        <f t="shared" si="55"/>
        <v/>
      </c>
      <c r="AR23" s="4" t="str">
        <f t="shared" si="55"/>
        <v/>
      </c>
      <c r="AS23" s="4" t="str">
        <f t="shared" si="55"/>
        <v/>
      </c>
      <c r="AT23" s="4" t="str">
        <f t="shared" si="55"/>
        <v/>
      </c>
      <c r="AU23" s="4" t="str">
        <f t="shared" si="55"/>
        <v/>
      </c>
      <c r="AV23" s="4" t="str">
        <f t="shared" si="55"/>
        <v/>
      </c>
      <c r="AW23" s="4" t="str">
        <f t="shared" si="55"/>
        <v/>
      </c>
      <c r="AX23" s="4" t="str">
        <f t="shared" si="55"/>
        <v/>
      </c>
      <c r="AY23" s="4" t="str">
        <f t="shared" si="55"/>
        <v/>
      </c>
      <c r="AZ23" s="4" t="str">
        <f t="shared" si="55"/>
        <v/>
      </c>
      <c r="BB23" s="4"/>
      <c r="BC23" s="4"/>
      <c r="BD23" s="4"/>
      <c r="BE23" s="4"/>
      <c r="BF23" s="4"/>
      <c r="BG23" s="4" t="str">
        <f t="shared" si="18"/>
        <v/>
      </c>
      <c r="BH23" s="4" t="str">
        <f t="shared" si="18"/>
        <v/>
      </c>
      <c r="BI23" s="4" t="str">
        <f t="shared" si="18"/>
        <v/>
      </c>
      <c r="BJ23" s="4" t="str">
        <f t="shared" si="18"/>
        <v/>
      </c>
      <c r="BK23" s="4" t="str">
        <f t="shared" si="18"/>
        <v/>
      </c>
      <c r="BL23" s="4" t="str">
        <f t="shared" si="19"/>
        <v/>
      </c>
      <c r="BM23" s="4" t="str">
        <f t="shared" si="19"/>
        <v/>
      </c>
      <c r="BN23" s="4" t="str">
        <f t="shared" si="19"/>
        <v/>
      </c>
      <c r="BO23" s="4" t="str">
        <f t="shared" si="19"/>
        <v/>
      </c>
      <c r="BP23" s="4" t="str">
        <f t="shared" si="19"/>
        <v/>
      </c>
      <c r="BQ23" s="4" t="str">
        <f t="shared" si="19"/>
        <v/>
      </c>
      <c r="BR23" s="4" t="str">
        <f t="shared" si="19"/>
        <v/>
      </c>
      <c r="BS23" s="4" t="str">
        <f t="shared" si="19"/>
        <v/>
      </c>
      <c r="BT23" s="4" t="str">
        <f t="shared" si="19"/>
        <v/>
      </c>
      <c r="BU23" s="4" t="str">
        <f t="shared" si="19"/>
        <v/>
      </c>
      <c r="BV23" s="4" t="str">
        <f t="shared" si="19"/>
        <v/>
      </c>
      <c r="BW23" s="4" t="str">
        <f t="shared" si="19"/>
        <v/>
      </c>
    </row>
    <row r="24" spans="1:75" ht="17" hidden="1" customHeight="1" x14ac:dyDescent="0.35">
      <c r="A24">
        <v>15</v>
      </c>
      <c r="B24" s="4"/>
      <c r="C24" s="4"/>
      <c r="D24" s="4"/>
      <c r="E24" s="6">
        <f t="shared" si="2"/>
        <v>0</v>
      </c>
      <c r="F24" s="4"/>
      <c r="G24" s="4"/>
      <c r="H24" s="5"/>
      <c r="I24" s="5"/>
      <c r="J24" s="5"/>
      <c r="K24" s="5"/>
      <c r="L24" s="5"/>
      <c r="M24" s="5"/>
      <c r="N24" s="5"/>
      <c r="O24" s="5"/>
      <c r="P24" s="5"/>
      <c r="Q24" s="5"/>
      <c r="R24" s="5"/>
      <c r="S24" s="5"/>
      <c r="T24" s="5"/>
      <c r="U24" s="5"/>
      <c r="V24" s="5"/>
      <c r="W24" s="5"/>
      <c r="X24" s="5"/>
      <c r="Y24" s="5"/>
      <c r="Z24" s="5"/>
      <c r="AA24" s="5"/>
      <c r="AB24" s="5"/>
      <c r="AC24" s="5"/>
      <c r="AE24" s="4"/>
      <c r="AF24" s="4"/>
      <c r="AG24" s="4"/>
      <c r="AH24" s="4"/>
      <c r="AI24" s="4"/>
      <c r="AJ24" s="4"/>
      <c r="AK24" s="4"/>
      <c r="AL24" s="4"/>
      <c r="AM24" s="4"/>
      <c r="AN24" s="4"/>
      <c r="AO24" s="4" t="str">
        <f t="shared" si="55"/>
        <v/>
      </c>
      <c r="AP24" s="4" t="str">
        <f t="shared" si="55"/>
        <v/>
      </c>
      <c r="AQ24" s="4" t="str">
        <f t="shared" si="55"/>
        <v/>
      </c>
      <c r="AR24" s="4" t="str">
        <f t="shared" si="55"/>
        <v/>
      </c>
      <c r="AS24" s="4" t="str">
        <f t="shared" si="55"/>
        <v/>
      </c>
      <c r="AT24" s="4" t="str">
        <f t="shared" si="55"/>
        <v/>
      </c>
      <c r="AU24" s="4" t="str">
        <f t="shared" si="55"/>
        <v/>
      </c>
      <c r="AV24" s="4" t="str">
        <f t="shared" si="55"/>
        <v/>
      </c>
      <c r="AW24" s="4" t="str">
        <f t="shared" si="55"/>
        <v/>
      </c>
      <c r="AX24" s="4" t="str">
        <f t="shared" si="55"/>
        <v/>
      </c>
      <c r="AY24" s="4" t="str">
        <f t="shared" si="55"/>
        <v/>
      </c>
      <c r="AZ24" s="4" t="str">
        <f t="shared" si="55"/>
        <v/>
      </c>
      <c r="BB24" s="4"/>
      <c r="BC24" s="4"/>
      <c r="BD24" s="4"/>
      <c r="BE24" s="4"/>
      <c r="BF24" s="4"/>
      <c r="BG24" s="4" t="str">
        <f t="shared" si="18"/>
        <v/>
      </c>
      <c r="BH24" s="4" t="str">
        <f t="shared" si="18"/>
        <v/>
      </c>
      <c r="BI24" s="4" t="str">
        <f t="shared" si="18"/>
        <v/>
      </c>
      <c r="BJ24" s="4" t="str">
        <f t="shared" si="18"/>
        <v/>
      </c>
      <c r="BK24" s="4" t="str">
        <f t="shared" si="18"/>
        <v/>
      </c>
      <c r="BL24" s="4" t="str">
        <f t="shared" si="19"/>
        <v/>
      </c>
      <c r="BM24" s="4" t="str">
        <f t="shared" si="19"/>
        <v/>
      </c>
      <c r="BN24" s="4" t="str">
        <f t="shared" si="19"/>
        <v/>
      </c>
      <c r="BO24" s="4" t="str">
        <f t="shared" si="19"/>
        <v/>
      </c>
      <c r="BP24" s="4" t="str">
        <f t="shared" si="19"/>
        <v/>
      </c>
      <c r="BQ24" s="4" t="str">
        <f t="shared" si="19"/>
        <v/>
      </c>
      <c r="BR24" s="4" t="str">
        <f t="shared" si="19"/>
        <v/>
      </c>
      <c r="BS24" s="4" t="str">
        <f t="shared" si="19"/>
        <v/>
      </c>
      <c r="BT24" s="4" t="str">
        <f t="shared" si="19"/>
        <v/>
      </c>
      <c r="BU24" s="4" t="str">
        <f t="shared" si="19"/>
        <v/>
      </c>
      <c r="BV24" s="4" t="str">
        <f t="shared" si="19"/>
        <v/>
      </c>
      <c r="BW24" s="4" t="str">
        <f t="shared" si="19"/>
        <v/>
      </c>
    </row>
    <row r="25" spans="1:75" ht="17" hidden="1" customHeight="1" x14ac:dyDescent="0.35">
      <c r="A25">
        <v>16</v>
      </c>
      <c r="B25" s="4"/>
      <c r="C25" s="4"/>
      <c r="D25" s="4"/>
      <c r="E25" s="6">
        <f t="shared" si="2"/>
        <v>0</v>
      </c>
      <c r="F25" s="4"/>
      <c r="G25" s="4"/>
      <c r="H25" s="5"/>
      <c r="I25" s="5"/>
      <c r="J25" s="5"/>
      <c r="K25" s="5"/>
      <c r="L25" s="5"/>
      <c r="M25" s="5"/>
      <c r="N25" s="5"/>
      <c r="O25" s="5"/>
      <c r="P25" s="5"/>
      <c r="Q25" s="5"/>
      <c r="R25" s="5"/>
      <c r="S25" s="5"/>
      <c r="T25" s="5"/>
      <c r="U25" s="5"/>
      <c r="V25" s="5"/>
      <c r="W25" s="5"/>
      <c r="X25" s="5"/>
      <c r="Y25" s="5"/>
      <c r="Z25" s="5"/>
      <c r="AA25" s="5"/>
      <c r="AB25" s="5"/>
      <c r="AC25" s="5"/>
      <c r="AE25" s="4"/>
      <c r="AF25" s="4"/>
      <c r="AG25" s="4"/>
      <c r="AH25" s="4"/>
      <c r="AI25" s="4"/>
      <c r="AJ25" s="4"/>
      <c r="AK25" s="4"/>
      <c r="AL25" s="4"/>
      <c r="AM25" s="4"/>
      <c r="AN25" s="4"/>
      <c r="AO25" s="4" t="str">
        <f t="shared" si="55"/>
        <v/>
      </c>
      <c r="AP25" s="4" t="str">
        <f t="shared" si="55"/>
        <v/>
      </c>
      <c r="AQ25" s="4" t="str">
        <f t="shared" si="55"/>
        <v/>
      </c>
      <c r="AR25" s="4" t="str">
        <f t="shared" si="55"/>
        <v/>
      </c>
      <c r="AS25" s="4" t="str">
        <f t="shared" si="55"/>
        <v/>
      </c>
      <c r="AT25" s="4" t="str">
        <f t="shared" si="55"/>
        <v/>
      </c>
      <c r="AU25" s="4" t="str">
        <f t="shared" si="55"/>
        <v/>
      </c>
      <c r="AV25" s="4" t="str">
        <f t="shared" si="55"/>
        <v/>
      </c>
      <c r="AW25" s="4" t="str">
        <f t="shared" si="55"/>
        <v/>
      </c>
      <c r="AX25" s="4" t="str">
        <f t="shared" si="55"/>
        <v/>
      </c>
      <c r="AY25" s="4" t="str">
        <f t="shared" si="55"/>
        <v/>
      </c>
      <c r="AZ25" s="4" t="str">
        <f t="shared" si="55"/>
        <v/>
      </c>
      <c r="BB25" s="4"/>
      <c r="BC25" s="4"/>
      <c r="BD25" s="4"/>
      <c r="BE25" s="4"/>
      <c r="BF25" s="4"/>
      <c r="BG25" s="4" t="str">
        <f t="shared" si="18"/>
        <v/>
      </c>
      <c r="BH25" s="4" t="str">
        <f t="shared" si="18"/>
        <v/>
      </c>
      <c r="BI25" s="4" t="str">
        <f t="shared" si="18"/>
        <v/>
      </c>
      <c r="BJ25" s="4" t="str">
        <f t="shared" si="18"/>
        <v/>
      </c>
      <c r="BK25" s="4" t="str">
        <f t="shared" si="18"/>
        <v/>
      </c>
      <c r="BL25" s="4" t="str">
        <f t="shared" si="19"/>
        <v/>
      </c>
      <c r="BM25" s="4" t="str">
        <f t="shared" si="19"/>
        <v/>
      </c>
      <c r="BN25" s="4" t="str">
        <f t="shared" si="19"/>
        <v/>
      </c>
      <c r="BO25" s="4" t="str">
        <f t="shared" si="19"/>
        <v/>
      </c>
      <c r="BP25" s="4" t="str">
        <f t="shared" si="19"/>
        <v/>
      </c>
      <c r="BQ25" s="4" t="str">
        <f t="shared" si="19"/>
        <v/>
      </c>
      <c r="BR25" s="4" t="str">
        <f t="shared" si="19"/>
        <v/>
      </c>
      <c r="BS25" s="4" t="str">
        <f t="shared" si="19"/>
        <v/>
      </c>
      <c r="BT25" s="4" t="str">
        <f t="shared" si="19"/>
        <v/>
      </c>
      <c r="BU25" s="4" t="str">
        <f t="shared" si="19"/>
        <v/>
      </c>
      <c r="BV25" s="4" t="str">
        <f t="shared" si="19"/>
        <v/>
      </c>
      <c r="BW25" s="4" t="str">
        <f t="shared" si="19"/>
        <v/>
      </c>
    </row>
    <row r="26" spans="1:75" ht="17" hidden="1" customHeight="1" x14ac:dyDescent="0.35">
      <c r="A26">
        <v>17</v>
      </c>
      <c r="B26" s="4"/>
      <c r="C26" s="4"/>
      <c r="D26" s="4"/>
      <c r="E26" s="6">
        <f t="shared" si="2"/>
        <v>0</v>
      </c>
      <c r="F26" s="4"/>
      <c r="G26" s="4"/>
      <c r="H26" s="5"/>
      <c r="I26" s="5"/>
      <c r="J26" s="5"/>
      <c r="K26" s="5"/>
      <c r="L26" s="5"/>
      <c r="M26" s="5"/>
      <c r="N26" s="5"/>
      <c r="O26" s="5"/>
      <c r="P26" s="5"/>
      <c r="Q26" s="5"/>
      <c r="R26" s="5"/>
      <c r="S26" s="5"/>
      <c r="T26" s="5"/>
      <c r="U26" s="5"/>
      <c r="V26" s="5"/>
      <c r="W26" s="5"/>
      <c r="X26" s="5"/>
      <c r="Y26" s="5"/>
      <c r="Z26" s="5"/>
      <c r="AA26" s="5"/>
      <c r="AB26" s="5"/>
      <c r="AC26" s="5"/>
      <c r="AE26" s="4"/>
      <c r="AF26" s="4"/>
      <c r="AG26" s="4"/>
      <c r="AH26" s="4"/>
      <c r="AI26" s="4"/>
      <c r="AJ26" s="4"/>
      <c r="AK26" s="4"/>
      <c r="AL26" s="4"/>
      <c r="AM26" s="4"/>
      <c r="AN26" s="4"/>
      <c r="AO26" s="4" t="str">
        <f t="shared" si="55"/>
        <v/>
      </c>
      <c r="AP26" s="4" t="str">
        <f t="shared" si="55"/>
        <v/>
      </c>
      <c r="AQ26" s="4" t="str">
        <f t="shared" si="55"/>
        <v/>
      </c>
      <c r="AR26" s="4" t="str">
        <f t="shared" si="55"/>
        <v/>
      </c>
      <c r="AS26" s="4" t="str">
        <f t="shared" si="55"/>
        <v/>
      </c>
      <c r="AT26" s="4" t="str">
        <f t="shared" si="55"/>
        <v/>
      </c>
      <c r="AU26" s="4" t="str">
        <f t="shared" si="55"/>
        <v/>
      </c>
      <c r="AV26" s="4" t="str">
        <f t="shared" si="55"/>
        <v/>
      </c>
      <c r="AW26" s="4" t="str">
        <f t="shared" si="55"/>
        <v/>
      </c>
      <c r="AX26" s="4" t="str">
        <f t="shared" si="55"/>
        <v/>
      </c>
      <c r="AY26" s="4" t="str">
        <f t="shared" si="55"/>
        <v/>
      </c>
      <c r="AZ26" s="4" t="str">
        <f t="shared" si="55"/>
        <v/>
      </c>
      <c r="BB26" s="4"/>
      <c r="BC26" s="4"/>
      <c r="BD26" s="4"/>
      <c r="BE26" s="4"/>
      <c r="BF26" s="4"/>
      <c r="BG26" s="4" t="str">
        <f t="shared" ref="BG26:BV27" si="56">IF(M26=0,"","*")</f>
        <v/>
      </c>
      <c r="BH26" s="4" t="str">
        <f t="shared" si="56"/>
        <v/>
      </c>
      <c r="BI26" s="4" t="str">
        <f t="shared" si="56"/>
        <v/>
      </c>
      <c r="BJ26" s="4" t="str">
        <f t="shared" si="56"/>
        <v/>
      </c>
      <c r="BK26" s="4" t="str">
        <f t="shared" si="56"/>
        <v/>
      </c>
      <c r="BL26" s="4" t="str">
        <f t="shared" si="56"/>
        <v/>
      </c>
      <c r="BM26" s="4" t="str">
        <f t="shared" si="56"/>
        <v/>
      </c>
      <c r="BN26" s="4" t="str">
        <f t="shared" si="56"/>
        <v/>
      </c>
      <c r="BO26" s="4" t="str">
        <f t="shared" si="56"/>
        <v/>
      </c>
      <c r="BP26" s="4" t="str">
        <f t="shared" si="56"/>
        <v/>
      </c>
      <c r="BQ26" s="4" t="str">
        <f t="shared" si="56"/>
        <v/>
      </c>
      <c r="BR26" s="4" t="str">
        <f t="shared" si="56"/>
        <v/>
      </c>
      <c r="BS26" s="4" t="str">
        <f t="shared" si="56"/>
        <v/>
      </c>
      <c r="BT26" s="4" t="str">
        <f t="shared" si="56"/>
        <v/>
      </c>
      <c r="BU26" s="4" t="str">
        <f t="shared" si="56"/>
        <v/>
      </c>
      <c r="BV26" s="4" t="str">
        <f t="shared" si="56"/>
        <v/>
      </c>
      <c r="BW26" s="4" t="str">
        <f t="shared" si="19"/>
        <v/>
      </c>
    </row>
    <row r="27" spans="1:75" ht="17" hidden="1" customHeight="1" x14ac:dyDescent="0.35">
      <c r="A27">
        <v>18</v>
      </c>
      <c r="B27" s="4"/>
      <c r="C27" s="4"/>
      <c r="D27" s="4"/>
      <c r="E27" s="6">
        <f t="shared" si="2"/>
        <v>0</v>
      </c>
      <c r="F27" s="4"/>
      <c r="G27" s="4"/>
      <c r="H27" s="5"/>
      <c r="I27" s="5"/>
      <c r="J27" s="5"/>
      <c r="K27" s="5"/>
      <c r="L27" s="5"/>
      <c r="M27" s="5"/>
      <c r="N27" s="5"/>
      <c r="O27" s="5"/>
      <c r="P27" s="5"/>
      <c r="Q27" s="5"/>
      <c r="R27" s="5"/>
      <c r="S27" s="5"/>
      <c r="T27" s="5"/>
      <c r="U27" s="5"/>
      <c r="V27" s="5"/>
      <c r="W27" s="5"/>
      <c r="X27" s="5"/>
      <c r="Y27" s="5"/>
      <c r="Z27" s="5"/>
      <c r="AA27" s="5"/>
      <c r="AB27" s="5"/>
      <c r="AC27" s="5"/>
      <c r="AE27" s="4"/>
      <c r="AF27" s="4"/>
      <c r="AG27" s="4"/>
      <c r="AH27" s="4"/>
      <c r="AI27" s="4"/>
      <c r="AJ27" s="4"/>
      <c r="AK27" s="4"/>
      <c r="AL27" s="4"/>
      <c r="AM27" s="4"/>
      <c r="AN27" s="4"/>
      <c r="AO27" s="4" t="str">
        <f t="shared" si="55"/>
        <v/>
      </c>
      <c r="AP27" s="4" t="str">
        <f t="shared" si="55"/>
        <v/>
      </c>
      <c r="AQ27" s="4" t="str">
        <f t="shared" si="55"/>
        <v/>
      </c>
      <c r="AR27" s="4" t="str">
        <f t="shared" si="55"/>
        <v/>
      </c>
      <c r="AS27" s="4" t="str">
        <f t="shared" si="55"/>
        <v/>
      </c>
      <c r="AT27" s="4" t="str">
        <f t="shared" si="55"/>
        <v/>
      </c>
      <c r="AU27" s="4" t="str">
        <f t="shared" si="55"/>
        <v/>
      </c>
      <c r="AV27" s="4" t="str">
        <f t="shared" si="55"/>
        <v/>
      </c>
      <c r="AW27" s="4" t="str">
        <f t="shared" si="55"/>
        <v/>
      </c>
      <c r="AX27" s="4" t="str">
        <f t="shared" si="55"/>
        <v/>
      </c>
      <c r="AY27" s="4" t="str">
        <f t="shared" si="55"/>
        <v/>
      </c>
      <c r="AZ27" s="4" t="str">
        <f t="shared" si="55"/>
        <v/>
      </c>
      <c r="BB27" s="4"/>
      <c r="BC27" s="4"/>
      <c r="BD27" s="4"/>
      <c r="BE27" s="4"/>
      <c r="BF27" s="4"/>
      <c r="BG27" s="4" t="str">
        <f t="shared" si="56"/>
        <v/>
      </c>
      <c r="BH27" s="4" t="str">
        <f t="shared" si="56"/>
        <v/>
      </c>
      <c r="BI27" s="4" t="str">
        <f t="shared" si="56"/>
        <v/>
      </c>
      <c r="BJ27" s="4" t="str">
        <f t="shared" si="56"/>
        <v/>
      </c>
      <c r="BK27" s="4" t="str">
        <f t="shared" si="56"/>
        <v/>
      </c>
      <c r="BL27" s="4" t="str">
        <f t="shared" si="56"/>
        <v/>
      </c>
      <c r="BM27" s="4" t="str">
        <f t="shared" si="56"/>
        <v/>
      </c>
      <c r="BN27" s="4" t="str">
        <f t="shared" si="56"/>
        <v/>
      </c>
      <c r="BO27" s="4" t="str">
        <f t="shared" si="56"/>
        <v/>
      </c>
      <c r="BP27" s="4" t="str">
        <f t="shared" si="56"/>
        <v/>
      </c>
      <c r="BQ27" s="4" t="str">
        <f t="shared" si="56"/>
        <v/>
      </c>
      <c r="BR27" s="4" t="str">
        <f t="shared" si="56"/>
        <v/>
      </c>
      <c r="BS27" s="4" t="str">
        <f t="shared" si="56"/>
        <v/>
      </c>
      <c r="BT27" s="4" t="str">
        <f t="shared" si="56"/>
        <v/>
      </c>
      <c r="BU27" s="4" t="str">
        <f t="shared" si="56"/>
        <v/>
      </c>
      <c r="BV27" s="4" t="str">
        <f t="shared" si="56"/>
        <v/>
      </c>
      <c r="BW27" s="4" t="str">
        <f t="shared" ref="BW27" si="57">IF(AC27=0,"","*")</f>
        <v/>
      </c>
    </row>
    <row r="28" spans="1:75" ht="17" hidden="1" customHeight="1" x14ac:dyDescent="0.35">
      <c r="A28">
        <v>19</v>
      </c>
      <c r="B28" s="4"/>
      <c r="C28" s="4"/>
      <c r="D28" s="4"/>
      <c r="E28" s="6">
        <f t="shared" si="2"/>
        <v>0</v>
      </c>
      <c r="F28" s="4"/>
      <c r="G28" s="4"/>
      <c r="H28" s="5"/>
      <c r="I28" s="5"/>
      <c r="J28" s="5"/>
      <c r="K28" s="5"/>
      <c r="L28" s="5"/>
      <c r="M28" s="5"/>
      <c r="N28" s="5"/>
      <c r="O28" s="5"/>
      <c r="P28" s="5"/>
      <c r="Q28" s="5"/>
      <c r="R28" s="5"/>
      <c r="S28" s="5"/>
      <c r="T28" s="5"/>
      <c r="U28" s="5"/>
      <c r="V28" s="5"/>
      <c r="W28" s="5"/>
      <c r="X28" s="5"/>
      <c r="Y28" s="5"/>
      <c r="Z28" s="5"/>
      <c r="AA28" s="5"/>
      <c r="AB28" s="5"/>
      <c r="AC28" s="5"/>
      <c r="AE28" s="4"/>
      <c r="AF28" s="4"/>
      <c r="AG28" s="4"/>
      <c r="AH28" s="4"/>
      <c r="AI28" s="4"/>
      <c r="AJ28" s="4"/>
      <c r="AK28" s="4"/>
      <c r="AL28" s="4"/>
      <c r="AM28" s="4"/>
      <c r="AN28" s="4"/>
      <c r="AO28" s="4"/>
      <c r="AP28" s="4"/>
      <c r="AQ28" s="4"/>
      <c r="AR28" s="4"/>
      <c r="AS28" s="4"/>
      <c r="AT28" s="4"/>
      <c r="AU28" s="4"/>
      <c r="AV28" s="4"/>
      <c r="AW28" s="4"/>
      <c r="AX28" s="4"/>
      <c r="AY28" s="4"/>
      <c r="AZ28" s="4"/>
      <c r="BB28" s="4"/>
      <c r="BC28" s="4"/>
      <c r="BD28" s="4"/>
      <c r="BE28" s="4"/>
      <c r="BF28" s="4"/>
      <c r="BG28" s="4"/>
      <c r="BH28" s="4"/>
      <c r="BI28" s="4"/>
      <c r="BJ28" s="4"/>
      <c r="BK28" s="4"/>
      <c r="BL28" s="4"/>
      <c r="BM28" s="4"/>
      <c r="BN28" s="4"/>
      <c r="BO28" s="4"/>
      <c r="BP28" s="4"/>
      <c r="BQ28" s="4"/>
      <c r="BR28" s="4"/>
      <c r="BS28" s="4"/>
      <c r="BT28" s="4"/>
      <c r="BU28" s="4"/>
      <c r="BV28" s="4"/>
      <c r="BW28" s="4"/>
    </row>
    <row r="29" spans="1:75" ht="17" hidden="1" customHeight="1" x14ac:dyDescent="0.35">
      <c r="A29">
        <v>20</v>
      </c>
      <c r="B29" s="4"/>
      <c r="C29" s="4"/>
      <c r="D29" s="4"/>
      <c r="E29" s="6">
        <f t="shared" si="2"/>
        <v>0</v>
      </c>
      <c r="F29" s="4"/>
      <c r="G29" s="4"/>
      <c r="H29" s="5"/>
      <c r="I29" s="5"/>
      <c r="J29" s="5"/>
      <c r="K29" s="5"/>
      <c r="L29" s="5"/>
      <c r="M29" s="5"/>
      <c r="N29" s="5"/>
      <c r="O29" s="5"/>
      <c r="P29" s="5"/>
      <c r="Q29" s="5"/>
      <c r="R29" s="5"/>
      <c r="S29" s="5"/>
      <c r="T29" s="5"/>
      <c r="U29" s="5"/>
      <c r="V29" s="5"/>
      <c r="W29" s="5"/>
      <c r="X29" s="5"/>
      <c r="Y29" s="5"/>
      <c r="Z29" s="5"/>
      <c r="AA29" s="5"/>
      <c r="AB29" s="5"/>
      <c r="AC29" s="5"/>
      <c r="AE29" s="4"/>
      <c r="AF29" s="4"/>
      <c r="AG29" s="4"/>
      <c r="AH29" s="4"/>
      <c r="AI29" s="4"/>
      <c r="AJ29" s="4"/>
      <c r="AK29" s="4"/>
      <c r="AL29" s="4"/>
      <c r="AM29" s="4"/>
      <c r="AN29" s="4"/>
      <c r="AO29" s="4"/>
      <c r="AP29" s="4"/>
      <c r="AQ29" s="4"/>
      <c r="AR29" s="4"/>
      <c r="AS29" s="4"/>
      <c r="AT29" s="4"/>
      <c r="AU29" s="4"/>
      <c r="AV29" s="4"/>
      <c r="AW29" s="4"/>
      <c r="AX29" s="4"/>
      <c r="AY29" s="4"/>
      <c r="AZ29" s="4"/>
      <c r="BB29" s="4"/>
      <c r="BC29" s="4"/>
      <c r="BD29" s="4"/>
      <c r="BE29" s="4"/>
      <c r="BF29" s="4"/>
      <c r="BG29" s="4"/>
      <c r="BH29" s="4"/>
      <c r="BI29" s="4"/>
      <c r="BJ29" s="4"/>
      <c r="BK29" s="4"/>
      <c r="BL29" s="4"/>
      <c r="BM29" s="4"/>
      <c r="BN29" s="4"/>
      <c r="BO29" s="4"/>
      <c r="BP29" s="4"/>
      <c r="BQ29" s="4"/>
      <c r="BR29" s="4"/>
      <c r="BS29" s="4"/>
      <c r="BT29" s="4"/>
      <c r="BU29" s="4"/>
      <c r="BV29" s="4"/>
      <c r="BW29" s="4"/>
    </row>
    <row r="30" spans="1:75" ht="17" hidden="1" customHeight="1" x14ac:dyDescent="0.35">
      <c r="A30">
        <v>21</v>
      </c>
      <c r="B30" s="4"/>
      <c r="C30" s="4"/>
      <c r="D30" s="4"/>
      <c r="E30" s="6">
        <f t="shared" si="2"/>
        <v>0</v>
      </c>
      <c r="F30" s="4"/>
      <c r="G30" s="4"/>
      <c r="H30" s="5"/>
      <c r="I30" s="5"/>
      <c r="J30" s="5"/>
      <c r="K30" s="5"/>
      <c r="L30" s="5"/>
      <c r="M30" s="5"/>
      <c r="N30" s="5"/>
      <c r="O30" s="5"/>
      <c r="P30" s="5"/>
      <c r="Q30" s="5"/>
      <c r="R30" s="5"/>
      <c r="S30" s="5"/>
      <c r="T30" s="5"/>
      <c r="U30" s="5"/>
      <c r="V30" s="5"/>
      <c r="W30" s="5"/>
      <c r="X30" s="5"/>
      <c r="Y30" s="5"/>
      <c r="Z30" s="5"/>
      <c r="AA30" s="5"/>
      <c r="AB30" s="5"/>
      <c r="AC30" s="5"/>
      <c r="AE30" s="4"/>
      <c r="AF30" s="4"/>
      <c r="AG30" s="4"/>
      <c r="AH30" s="4"/>
      <c r="AI30" s="4"/>
      <c r="AJ30" s="4"/>
      <c r="AK30" s="4"/>
      <c r="AL30" s="4"/>
      <c r="AM30" s="4"/>
      <c r="AN30" s="4"/>
      <c r="AO30" s="4"/>
      <c r="AP30" s="4"/>
      <c r="AQ30" s="4"/>
      <c r="AR30" s="4"/>
      <c r="AS30" s="4"/>
      <c r="AT30" s="4"/>
      <c r="AU30" s="4"/>
      <c r="AV30" s="4"/>
      <c r="AW30" s="4"/>
      <c r="AX30" s="4"/>
      <c r="AY30" s="4"/>
      <c r="AZ30" s="4"/>
      <c r="BB30" s="4"/>
      <c r="BC30" s="4"/>
      <c r="BD30" s="4"/>
      <c r="BE30" s="4"/>
      <c r="BF30" s="4"/>
      <c r="BG30" s="4"/>
      <c r="BH30" s="4"/>
      <c r="BI30" s="4"/>
      <c r="BJ30" s="4"/>
      <c r="BK30" s="4"/>
      <c r="BL30" s="4"/>
      <c r="BM30" s="4"/>
      <c r="BN30" s="4"/>
      <c r="BO30" s="4"/>
      <c r="BP30" s="4"/>
      <c r="BQ30" s="4"/>
      <c r="BR30" s="4"/>
      <c r="BS30" s="4"/>
      <c r="BT30" s="4"/>
      <c r="BU30" s="4"/>
      <c r="BV30" s="4"/>
      <c r="BW30" s="4"/>
    </row>
    <row r="31" spans="1:75" ht="17" hidden="1" customHeight="1" x14ac:dyDescent="0.35">
      <c r="A31">
        <v>22</v>
      </c>
      <c r="B31" s="4"/>
      <c r="C31" s="4"/>
      <c r="D31" s="4"/>
      <c r="E31" s="6">
        <f t="shared" si="2"/>
        <v>0</v>
      </c>
      <c r="F31" s="4"/>
      <c r="G31" s="4"/>
      <c r="H31" s="5"/>
      <c r="I31" s="5"/>
      <c r="J31" s="5"/>
      <c r="K31" s="5"/>
      <c r="L31" s="5"/>
      <c r="M31" s="5"/>
      <c r="N31" s="5"/>
      <c r="O31" s="5"/>
      <c r="P31" s="5"/>
      <c r="Q31" s="5"/>
      <c r="R31" s="5"/>
      <c r="S31" s="5"/>
      <c r="T31" s="5"/>
      <c r="U31" s="5"/>
      <c r="V31" s="5"/>
      <c r="W31" s="5"/>
      <c r="X31" s="5"/>
      <c r="Y31" s="5"/>
      <c r="Z31" s="5"/>
      <c r="AA31" s="5"/>
      <c r="AB31" s="5"/>
      <c r="AC31" s="5"/>
      <c r="AE31" s="4"/>
      <c r="AF31" s="4"/>
      <c r="AG31" s="4"/>
      <c r="AH31" s="4"/>
      <c r="AI31" s="4"/>
      <c r="AJ31" s="4"/>
      <c r="AK31" s="4"/>
      <c r="AL31" s="4"/>
      <c r="AM31" s="4"/>
      <c r="AN31" s="4"/>
      <c r="AO31" s="4"/>
      <c r="AP31" s="4"/>
      <c r="AQ31" s="4"/>
      <c r="AR31" s="4"/>
      <c r="AS31" s="4"/>
      <c r="AT31" s="4"/>
      <c r="AU31" s="4"/>
      <c r="AV31" s="4"/>
      <c r="AW31" s="4"/>
      <c r="AX31" s="4"/>
      <c r="AY31" s="4"/>
      <c r="AZ31" s="4"/>
      <c r="BB31" s="4"/>
      <c r="BC31" s="4"/>
      <c r="BD31" s="4"/>
      <c r="BE31" s="4"/>
      <c r="BF31" s="4"/>
      <c r="BG31" s="4"/>
      <c r="BH31" s="4"/>
      <c r="BI31" s="4"/>
      <c r="BJ31" s="4"/>
      <c r="BK31" s="4"/>
      <c r="BL31" s="4"/>
      <c r="BM31" s="4"/>
      <c r="BN31" s="4"/>
      <c r="BO31" s="4"/>
      <c r="BP31" s="4"/>
      <c r="BQ31" s="4"/>
      <c r="BR31" s="4"/>
      <c r="BS31" s="4"/>
      <c r="BT31" s="4"/>
      <c r="BU31" s="4"/>
      <c r="BV31" s="4"/>
      <c r="BW31" s="4"/>
    </row>
    <row r="32" spans="1:75" ht="17" hidden="1" customHeight="1" x14ac:dyDescent="0.35">
      <c r="A32">
        <v>23</v>
      </c>
      <c r="B32" s="4"/>
      <c r="C32" s="4"/>
      <c r="D32" s="4"/>
      <c r="E32" s="6">
        <f t="shared" si="2"/>
        <v>0</v>
      </c>
      <c r="F32" s="4"/>
      <c r="G32" s="4"/>
      <c r="H32" s="5"/>
      <c r="I32" s="5"/>
      <c r="J32" s="5"/>
      <c r="K32" s="5"/>
      <c r="L32" s="5"/>
      <c r="M32" s="5"/>
      <c r="N32" s="5"/>
      <c r="O32" s="5"/>
      <c r="P32" s="5"/>
      <c r="Q32" s="5"/>
      <c r="R32" s="5"/>
      <c r="S32" s="5"/>
      <c r="T32" s="5"/>
      <c r="U32" s="5"/>
      <c r="V32" s="5"/>
      <c r="W32" s="5"/>
      <c r="X32" s="5"/>
      <c r="Y32" s="5"/>
      <c r="Z32" s="5"/>
      <c r="AA32" s="5"/>
      <c r="AB32" s="5"/>
      <c r="AC32" s="5"/>
      <c r="AE32" s="4"/>
      <c r="AF32" s="4"/>
      <c r="AG32" s="4"/>
      <c r="AH32" s="4"/>
      <c r="AI32" s="4"/>
      <c r="AJ32" s="4"/>
      <c r="AK32" s="4"/>
      <c r="AL32" s="4"/>
      <c r="AM32" s="4"/>
      <c r="AN32" s="4"/>
      <c r="AO32" s="4"/>
      <c r="AP32" s="4"/>
      <c r="AQ32" s="4"/>
      <c r="AR32" s="4"/>
      <c r="AS32" s="4"/>
      <c r="AT32" s="4"/>
      <c r="AU32" s="4"/>
      <c r="AV32" s="4"/>
      <c r="AW32" s="4"/>
      <c r="AX32" s="4"/>
      <c r="AY32" s="4"/>
      <c r="AZ32" s="4"/>
      <c r="BB32" s="4"/>
      <c r="BC32" s="4"/>
      <c r="BD32" s="4"/>
      <c r="BE32" s="4"/>
      <c r="BF32" s="4"/>
      <c r="BG32" s="4"/>
      <c r="BH32" s="4"/>
      <c r="BI32" s="4"/>
      <c r="BJ32" s="4"/>
      <c r="BK32" s="4"/>
      <c r="BL32" s="4"/>
      <c r="BM32" s="4"/>
      <c r="BN32" s="4"/>
      <c r="BO32" s="4"/>
      <c r="BP32" s="4"/>
      <c r="BQ32" s="4"/>
      <c r="BR32" s="4"/>
      <c r="BS32" s="4"/>
      <c r="BT32" s="4"/>
      <c r="BU32" s="4"/>
      <c r="BV32" s="4"/>
      <c r="BW32" s="4"/>
    </row>
    <row r="33" spans="1:75" ht="17" hidden="1" customHeight="1" x14ac:dyDescent="0.35">
      <c r="A33">
        <v>24</v>
      </c>
      <c r="B33" s="4"/>
      <c r="C33" s="4"/>
      <c r="D33" s="4"/>
      <c r="E33" s="6">
        <f t="shared" si="2"/>
        <v>0</v>
      </c>
      <c r="F33" s="4"/>
      <c r="G33" s="4"/>
      <c r="H33" s="5"/>
      <c r="I33" s="5"/>
      <c r="J33" s="5"/>
      <c r="K33" s="5"/>
      <c r="L33" s="5"/>
      <c r="M33" s="5"/>
      <c r="N33" s="5"/>
      <c r="O33" s="5"/>
      <c r="P33" s="5"/>
      <c r="Q33" s="5"/>
      <c r="R33" s="5"/>
      <c r="S33" s="5"/>
      <c r="T33" s="5"/>
      <c r="U33" s="5"/>
      <c r="V33" s="5"/>
      <c r="W33" s="5"/>
      <c r="X33" s="5"/>
      <c r="Y33" s="5"/>
      <c r="Z33" s="5"/>
      <c r="AA33" s="5"/>
      <c r="AB33" s="5"/>
      <c r="AC33" s="5"/>
      <c r="AE33" s="4" t="str">
        <f t="shared" ref="AE33:AT34" si="58">IF(H33=0,"","*")</f>
        <v/>
      </c>
      <c r="AF33" s="4" t="str">
        <f t="shared" si="58"/>
        <v/>
      </c>
      <c r="AG33" s="4" t="str">
        <f t="shared" si="58"/>
        <v/>
      </c>
      <c r="AH33" s="4" t="str">
        <f t="shared" si="58"/>
        <v/>
      </c>
      <c r="AI33" s="4" t="str">
        <f t="shared" si="58"/>
        <v/>
      </c>
      <c r="AJ33" s="4" t="str">
        <f t="shared" si="58"/>
        <v/>
      </c>
      <c r="AK33" s="4" t="str">
        <f t="shared" si="58"/>
        <v/>
      </c>
      <c r="AL33" s="4" t="str">
        <f t="shared" si="58"/>
        <v/>
      </c>
      <c r="AM33" s="4" t="str">
        <f t="shared" si="58"/>
        <v/>
      </c>
      <c r="AN33" s="4" t="str">
        <f t="shared" si="58"/>
        <v/>
      </c>
      <c r="AO33" s="4" t="str">
        <f t="shared" si="58"/>
        <v/>
      </c>
      <c r="AP33" s="4" t="str">
        <f t="shared" si="58"/>
        <v/>
      </c>
      <c r="AQ33" s="4" t="str">
        <f t="shared" si="58"/>
        <v/>
      </c>
      <c r="AR33" s="4" t="str">
        <f t="shared" si="58"/>
        <v/>
      </c>
      <c r="AS33" s="4" t="str">
        <f t="shared" si="58"/>
        <v/>
      </c>
      <c r="AT33" s="4" t="str">
        <f t="shared" si="58"/>
        <v/>
      </c>
      <c r="AU33" s="4" t="str">
        <f t="shared" ref="AO33:AW34" si="59">IF(X33=0,"","*")</f>
        <v/>
      </c>
      <c r="AV33" s="4" t="str">
        <f t="shared" si="59"/>
        <v/>
      </c>
      <c r="AW33" s="4" t="str">
        <f t="shared" si="59"/>
        <v/>
      </c>
      <c r="AX33" s="4"/>
      <c r="AY33" s="4" t="str">
        <f>IF(AB33=0,"","*")</f>
        <v/>
      </c>
      <c r="AZ33" s="4" t="str">
        <f t="shared" ref="AZ33:AZ34" si="60">IF(AC33=0,"","*")</f>
        <v/>
      </c>
      <c r="BB33" s="4" t="str">
        <f t="shared" ref="BB33:BQ34" si="61">IF(H33=0,"","*")</f>
        <v/>
      </c>
      <c r="BC33" s="4" t="str">
        <f t="shared" si="61"/>
        <v/>
      </c>
      <c r="BD33" s="4" t="str">
        <f t="shared" si="61"/>
        <v/>
      </c>
      <c r="BE33" s="4" t="str">
        <f t="shared" si="61"/>
        <v/>
      </c>
      <c r="BF33" s="4" t="str">
        <f t="shared" si="61"/>
        <v/>
      </c>
      <c r="BG33" s="4" t="str">
        <f t="shared" si="61"/>
        <v/>
      </c>
      <c r="BH33" s="4" t="str">
        <f t="shared" si="61"/>
        <v/>
      </c>
      <c r="BI33" s="4" t="str">
        <f t="shared" si="61"/>
        <v/>
      </c>
      <c r="BJ33" s="4" t="str">
        <f t="shared" si="61"/>
        <v/>
      </c>
      <c r="BK33" s="4" t="str">
        <f t="shared" si="61"/>
        <v/>
      </c>
      <c r="BL33" s="4" t="str">
        <f t="shared" si="61"/>
        <v/>
      </c>
      <c r="BM33" s="4" t="str">
        <f t="shared" si="61"/>
        <v/>
      </c>
      <c r="BN33" s="4" t="str">
        <f t="shared" si="61"/>
        <v/>
      </c>
      <c r="BO33" s="4" t="str">
        <f t="shared" si="61"/>
        <v/>
      </c>
      <c r="BP33" s="4" t="str">
        <f t="shared" si="61"/>
        <v/>
      </c>
      <c r="BQ33" s="4" t="str">
        <f t="shared" si="61"/>
        <v/>
      </c>
      <c r="BR33" s="4" t="str">
        <f t="shared" ref="BL33:BT34" si="62">IF(X33=0,"","*")</f>
        <v/>
      </c>
      <c r="BS33" s="4" t="str">
        <f t="shared" si="62"/>
        <v/>
      </c>
      <c r="BT33" s="4" t="str">
        <f t="shared" si="62"/>
        <v/>
      </c>
      <c r="BU33" s="4"/>
      <c r="BV33" s="4" t="str">
        <f>IF(AB33=0,"","*")</f>
        <v/>
      </c>
      <c r="BW33" s="4" t="str">
        <f t="shared" ref="BW33:BW34" si="63">IF(AC33=0,"","*")</f>
        <v/>
      </c>
    </row>
    <row r="34" spans="1:75" ht="17" hidden="1" customHeight="1" x14ac:dyDescent="0.35">
      <c r="A34">
        <v>25</v>
      </c>
      <c r="B34" s="4"/>
      <c r="C34" s="4"/>
      <c r="D34" s="4"/>
      <c r="E34" s="6">
        <f t="shared" si="2"/>
        <v>0</v>
      </c>
      <c r="F34" s="4"/>
      <c r="G34" s="4"/>
      <c r="H34" s="5"/>
      <c r="I34" s="5"/>
      <c r="J34" s="5"/>
      <c r="K34" s="5"/>
      <c r="L34" s="5"/>
      <c r="M34" s="5"/>
      <c r="N34" s="5"/>
      <c r="O34" s="5"/>
      <c r="P34" s="5"/>
      <c r="Q34" s="5"/>
      <c r="R34" s="5"/>
      <c r="S34" s="5"/>
      <c r="T34" s="5"/>
      <c r="U34" s="5"/>
      <c r="V34" s="5"/>
      <c r="W34" s="5"/>
      <c r="X34" s="5"/>
      <c r="Y34" s="5"/>
      <c r="Z34" s="5"/>
      <c r="AA34" s="5"/>
      <c r="AB34" s="5"/>
      <c r="AC34" s="5"/>
      <c r="AE34" s="4" t="str">
        <f t="shared" si="58"/>
        <v/>
      </c>
      <c r="AF34" s="4" t="str">
        <f t="shared" si="58"/>
        <v/>
      </c>
      <c r="AG34" s="4" t="str">
        <f t="shared" si="58"/>
        <v/>
      </c>
      <c r="AH34" s="4" t="str">
        <f t="shared" si="58"/>
        <v/>
      </c>
      <c r="AI34" s="4" t="str">
        <f t="shared" si="58"/>
        <v/>
      </c>
      <c r="AJ34" s="4" t="str">
        <f t="shared" si="58"/>
        <v/>
      </c>
      <c r="AK34" s="4" t="str">
        <f t="shared" si="58"/>
        <v/>
      </c>
      <c r="AL34" s="4" t="str">
        <f t="shared" si="58"/>
        <v/>
      </c>
      <c r="AM34" s="4" t="str">
        <f t="shared" si="58"/>
        <v/>
      </c>
      <c r="AN34" s="4" t="str">
        <f t="shared" si="58"/>
        <v/>
      </c>
      <c r="AO34" s="4" t="str">
        <f t="shared" si="59"/>
        <v/>
      </c>
      <c r="AP34" s="4" t="str">
        <f t="shared" si="59"/>
        <v/>
      </c>
      <c r="AQ34" s="4" t="str">
        <f t="shared" si="59"/>
        <v/>
      </c>
      <c r="AR34" s="4" t="str">
        <f t="shared" si="59"/>
        <v/>
      </c>
      <c r="AS34" s="4" t="str">
        <f t="shared" si="59"/>
        <v/>
      </c>
      <c r="AT34" s="4" t="str">
        <f t="shared" si="59"/>
        <v/>
      </c>
      <c r="AU34" s="4" t="str">
        <f t="shared" si="59"/>
        <v/>
      </c>
      <c r="AV34" s="4" t="str">
        <f t="shared" si="59"/>
        <v/>
      </c>
      <c r="AW34" s="4" t="str">
        <f t="shared" si="59"/>
        <v/>
      </c>
      <c r="AX34" s="4"/>
      <c r="AY34" s="4" t="str">
        <f>IF(AB34=0,"","*")</f>
        <v/>
      </c>
      <c r="AZ34" s="4" t="str">
        <f t="shared" si="60"/>
        <v/>
      </c>
      <c r="BB34" s="4" t="str">
        <f t="shared" si="61"/>
        <v/>
      </c>
      <c r="BC34" s="4" t="str">
        <f t="shared" si="61"/>
        <v/>
      </c>
      <c r="BD34" s="4" t="str">
        <f t="shared" si="61"/>
        <v/>
      </c>
      <c r="BE34" s="4" t="str">
        <f t="shared" si="61"/>
        <v/>
      </c>
      <c r="BF34" s="4" t="str">
        <f t="shared" si="61"/>
        <v/>
      </c>
      <c r="BG34" s="4" t="str">
        <f t="shared" si="61"/>
        <v/>
      </c>
      <c r="BH34" s="4" t="str">
        <f t="shared" si="61"/>
        <v/>
      </c>
      <c r="BI34" s="4" t="str">
        <f t="shared" si="61"/>
        <v/>
      </c>
      <c r="BJ34" s="4" t="str">
        <f t="shared" si="61"/>
        <v/>
      </c>
      <c r="BK34" s="4" t="str">
        <f t="shared" si="61"/>
        <v/>
      </c>
      <c r="BL34" s="4" t="str">
        <f t="shared" si="62"/>
        <v/>
      </c>
      <c r="BM34" s="4" t="str">
        <f t="shared" si="62"/>
        <v/>
      </c>
      <c r="BN34" s="4" t="str">
        <f t="shared" si="62"/>
        <v/>
      </c>
      <c r="BO34" s="4" t="str">
        <f t="shared" si="62"/>
        <v/>
      </c>
      <c r="BP34" s="4" t="str">
        <f t="shared" si="62"/>
        <v/>
      </c>
      <c r="BQ34" s="4" t="str">
        <f t="shared" si="62"/>
        <v/>
      </c>
      <c r="BR34" s="4" t="str">
        <f t="shared" si="62"/>
        <v/>
      </c>
      <c r="BS34" s="4" t="str">
        <f t="shared" si="62"/>
        <v/>
      </c>
      <c r="BT34" s="4" t="str">
        <f t="shared" si="62"/>
        <v/>
      </c>
      <c r="BU34" s="4"/>
      <c r="BV34" s="4" t="str">
        <f>IF(AB34=0,"","*")</f>
        <v/>
      </c>
      <c r="BW34" s="4" t="str">
        <f t="shared" si="63"/>
        <v/>
      </c>
    </row>
    <row r="35" spans="1:75" x14ac:dyDescent="0.35">
      <c r="B35" s="114" t="s">
        <v>1415</v>
      </c>
      <c r="C35" s="114"/>
      <c r="D35" s="114"/>
      <c r="E35" s="114"/>
      <c r="F35" s="114"/>
      <c r="G35" s="114"/>
    </row>
    <row r="36" spans="1:75" ht="17" customHeight="1" x14ac:dyDescent="0.35">
      <c r="A36" t="s">
        <v>107</v>
      </c>
      <c r="B36" s="4"/>
      <c r="C36" s="4"/>
      <c r="D36" s="4"/>
      <c r="E36" s="6">
        <f t="shared" ref="E36:E53" si="64">_xlfn.XLOOKUP($C$2,$R$9:$AC$9,R36:AC36)</f>
        <v>0</v>
      </c>
      <c r="F36" s="4"/>
      <c r="G36" s="4"/>
      <c r="H36" s="5"/>
      <c r="I36" s="5"/>
      <c r="J36" s="5"/>
      <c r="K36" s="5"/>
      <c r="L36" s="5"/>
      <c r="M36" s="5"/>
      <c r="N36" s="5"/>
      <c r="O36" s="5"/>
      <c r="P36" s="5"/>
      <c r="Q36" s="29"/>
      <c r="R36" s="29"/>
      <c r="S36" s="29"/>
      <c r="T36" s="29"/>
      <c r="U36" s="29"/>
      <c r="V36" s="5"/>
      <c r="W36" s="5"/>
      <c r="X36" s="29"/>
      <c r="Y36" s="29"/>
      <c r="Z36" s="5"/>
      <c r="AA36" s="5"/>
      <c r="AB36" s="5"/>
      <c r="AC36" s="5"/>
      <c r="AE36" s="4" t="str">
        <f t="shared" ref="AE36:AT51" si="65">IF(H36=0,"","*")</f>
        <v/>
      </c>
      <c r="AF36" s="4" t="str">
        <f t="shared" si="65"/>
        <v/>
      </c>
      <c r="AG36" s="4" t="str">
        <f t="shared" si="65"/>
        <v/>
      </c>
      <c r="AH36" s="4" t="str">
        <f t="shared" si="65"/>
        <v/>
      </c>
      <c r="AI36" s="4" t="str">
        <f t="shared" si="65"/>
        <v/>
      </c>
      <c r="AJ36" s="4" t="str">
        <f t="shared" si="65"/>
        <v/>
      </c>
      <c r="AK36" s="4" t="str">
        <f t="shared" si="65"/>
        <v/>
      </c>
      <c r="AL36" s="4" t="str">
        <f t="shared" si="65"/>
        <v/>
      </c>
      <c r="AM36" s="4" t="str">
        <f t="shared" si="65"/>
        <v/>
      </c>
      <c r="AN36" s="4" t="str">
        <f t="shared" si="65"/>
        <v/>
      </c>
      <c r="AO36" s="4" t="str">
        <f t="shared" ref="AO36:AO47" si="66">IF(R36=0,"","*")</f>
        <v/>
      </c>
      <c r="AP36" s="4" t="str">
        <f t="shared" ref="AP36:AP47" si="67">IF(S36=0,"","*")</f>
        <v/>
      </c>
      <c r="AQ36" s="4" t="str">
        <f t="shared" ref="AQ36:AQ47" si="68">IF(T36=0,"","*")</f>
        <v/>
      </c>
      <c r="AR36" s="4" t="str">
        <f t="shared" ref="AR36:AR47" si="69">IF(U36=0,"","*")</f>
        <v/>
      </c>
      <c r="AS36" s="4" t="str">
        <f t="shared" ref="AS36:AS47" si="70">IF(V36=0,"","*")</f>
        <v/>
      </c>
      <c r="AT36" s="4" t="str">
        <f t="shared" ref="AT36:AT47" si="71">IF(W36=0,"","*")</f>
        <v/>
      </c>
      <c r="AU36" s="4" t="str">
        <f t="shared" ref="AU36:AU47" si="72">IF(X36=0,"","*")</f>
        <v/>
      </c>
      <c r="AV36" s="4" t="str">
        <f t="shared" ref="AV36:AV47" si="73">IF(Y36=0,"","*")</f>
        <v/>
      </c>
      <c r="AW36" s="4" t="str">
        <f t="shared" ref="AW36:AW47" si="74">IF(Z36=0,"","*")</f>
        <v/>
      </c>
      <c r="AX36" s="4" t="str">
        <f t="shared" ref="AX36:AX47" si="75">IF(AA36=0,"","*")</f>
        <v/>
      </c>
      <c r="AY36" s="4" t="str">
        <f t="shared" ref="AY36:AY47" si="76">IF(AB36=0,"","*")</f>
        <v/>
      </c>
      <c r="AZ36" s="4" t="str">
        <f t="shared" ref="AY36:AZ53" si="77">IF(AC36=0,"","*")</f>
        <v/>
      </c>
      <c r="BB36" s="4" t="str">
        <f t="shared" ref="BB36:BQ51" si="78">IF(H36=0,"","*")</f>
        <v/>
      </c>
      <c r="BC36" s="4" t="str">
        <f t="shared" si="78"/>
        <v/>
      </c>
      <c r="BD36" s="4" t="str">
        <f t="shared" si="78"/>
        <v/>
      </c>
      <c r="BE36" s="4" t="str">
        <f t="shared" si="78"/>
        <v/>
      </c>
      <c r="BF36" s="4" t="str">
        <f t="shared" si="78"/>
        <v/>
      </c>
      <c r="BG36" s="4" t="str">
        <f t="shared" si="78"/>
        <v/>
      </c>
      <c r="BH36" s="4" t="str">
        <f t="shared" si="78"/>
        <v/>
      </c>
      <c r="BI36" s="4" t="str">
        <f t="shared" si="78"/>
        <v/>
      </c>
      <c r="BJ36" s="4" t="str">
        <f t="shared" si="78"/>
        <v/>
      </c>
      <c r="BK36" s="4" t="str">
        <f t="shared" si="78"/>
        <v/>
      </c>
      <c r="BL36" s="4" t="str">
        <f t="shared" si="78"/>
        <v/>
      </c>
      <c r="BM36" s="4" t="str">
        <f t="shared" si="78"/>
        <v/>
      </c>
      <c r="BN36" s="4" t="str">
        <f t="shared" si="78"/>
        <v/>
      </c>
      <c r="BO36" s="4" t="str">
        <f t="shared" si="78"/>
        <v/>
      </c>
      <c r="BP36" s="4" t="str">
        <f t="shared" si="78"/>
        <v/>
      </c>
      <c r="BQ36" s="4" t="str">
        <f t="shared" si="78"/>
        <v/>
      </c>
      <c r="BR36" s="4" t="str">
        <f t="shared" ref="BR36:BT53" si="79">IF(X36=0,"","*")</f>
        <v/>
      </c>
      <c r="BS36" s="4" t="str">
        <f t="shared" si="79"/>
        <v/>
      </c>
      <c r="BT36" s="4" t="str">
        <f t="shared" si="79"/>
        <v/>
      </c>
      <c r="BU36" s="4"/>
      <c r="BV36" s="4" t="str">
        <f t="shared" ref="BV36:BW53" si="80">IF(AB36=0,"","*")</f>
        <v/>
      </c>
      <c r="BW36" s="4" t="str">
        <f t="shared" si="80"/>
        <v/>
      </c>
    </row>
    <row r="37" spans="1:75" ht="17" hidden="1" customHeight="1" x14ac:dyDescent="0.35">
      <c r="A37" t="s">
        <v>116</v>
      </c>
      <c r="B37" s="4"/>
      <c r="C37" s="4"/>
      <c r="D37" s="4"/>
      <c r="E37" s="6">
        <f t="shared" si="64"/>
        <v>0</v>
      </c>
      <c r="F37" s="4"/>
      <c r="G37" s="4"/>
      <c r="H37" s="5"/>
      <c r="I37" s="5"/>
      <c r="J37" s="5"/>
      <c r="K37" s="5"/>
      <c r="L37" s="5"/>
      <c r="M37" s="5"/>
      <c r="N37" s="5"/>
      <c r="O37" s="5"/>
      <c r="P37" s="5"/>
      <c r="Q37" s="29"/>
      <c r="R37" s="29"/>
      <c r="S37" s="29"/>
      <c r="T37" s="29"/>
      <c r="U37" s="29"/>
      <c r="V37" s="29"/>
      <c r="W37" s="29"/>
      <c r="X37" s="29"/>
      <c r="Y37" s="29"/>
      <c r="Z37" s="5"/>
      <c r="AA37" s="5"/>
      <c r="AB37" s="5"/>
      <c r="AC37" s="5"/>
      <c r="AE37" s="4" t="str">
        <f t="shared" si="65"/>
        <v/>
      </c>
      <c r="AF37" s="4" t="str">
        <f t="shared" si="65"/>
        <v/>
      </c>
      <c r="AG37" s="4" t="str">
        <f t="shared" si="65"/>
        <v/>
      </c>
      <c r="AH37" s="4" t="str">
        <f t="shared" si="65"/>
        <v/>
      </c>
      <c r="AI37" s="4" t="str">
        <f t="shared" si="65"/>
        <v/>
      </c>
      <c r="AJ37" s="4" t="str">
        <f t="shared" si="65"/>
        <v/>
      </c>
      <c r="AK37" s="4" t="str">
        <f t="shared" si="65"/>
        <v/>
      </c>
      <c r="AL37" s="4" t="str">
        <f t="shared" si="65"/>
        <v/>
      </c>
      <c r="AM37" s="4" t="str">
        <f t="shared" si="65"/>
        <v/>
      </c>
      <c r="AN37" s="4" t="str">
        <f t="shared" si="65"/>
        <v/>
      </c>
      <c r="AO37" s="4" t="str">
        <f t="shared" si="66"/>
        <v/>
      </c>
      <c r="AP37" s="4" t="str">
        <f t="shared" si="67"/>
        <v/>
      </c>
      <c r="AQ37" s="4" t="str">
        <f t="shared" si="68"/>
        <v/>
      </c>
      <c r="AR37" s="4" t="str">
        <f t="shared" si="69"/>
        <v/>
      </c>
      <c r="AS37" s="4" t="str">
        <f t="shared" si="70"/>
        <v/>
      </c>
      <c r="AT37" s="4" t="str">
        <f t="shared" si="71"/>
        <v/>
      </c>
      <c r="AU37" s="4" t="str">
        <f t="shared" si="72"/>
        <v/>
      </c>
      <c r="AV37" s="4" t="str">
        <f t="shared" si="73"/>
        <v/>
      </c>
      <c r="AW37" s="4" t="str">
        <f t="shared" si="74"/>
        <v/>
      </c>
      <c r="AX37" s="4" t="str">
        <f t="shared" si="75"/>
        <v/>
      </c>
      <c r="AY37" s="4" t="str">
        <f t="shared" si="76"/>
        <v/>
      </c>
      <c r="AZ37" s="4" t="str">
        <f t="shared" si="77"/>
        <v/>
      </c>
      <c r="BB37" s="4" t="str">
        <f t="shared" si="78"/>
        <v/>
      </c>
      <c r="BC37" s="4" t="str">
        <f t="shared" si="78"/>
        <v/>
      </c>
      <c r="BD37" s="4" t="str">
        <f t="shared" si="78"/>
        <v/>
      </c>
      <c r="BE37" s="4" t="str">
        <f t="shared" si="78"/>
        <v/>
      </c>
      <c r="BF37" s="4" t="str">
        <f t="shared" si="78"/>
        <v/>
      </c>
      <c r="BG37" s="4" t="str">
        <f t="shared" si="78"/>
        <v/>
      </c>
      <c r="BH37" s="4" t="str">
        <f t="shared" si="78"/>
        <v/>
      </c>
      <c r="BI37" s="4" t="str">
        <f t="shared" si="78"/>
        <v/>
      </c>
      <c r="BJ37" s="4" t="str">
        <f t="shared" si="78"/>
        <v/>
      </c>
      <c r="BK37" s="4" t="str">
        <f t="shared" si="78"/>
        <v/>
      </c>
      <c r="BL37" s="4" t="str">
        <f t="shared" si="78"/>
        <v/>
      </c>
      <c r="BM37" s="4" t="str">
        <f t="shared" si="78"/>
        <v/>
      </c>
      <c r="BN37" s="4" t="str">
        <f t="shared" si="78"/>
        <v/>
      </c>
      <c r="BO37" s="4" t="str">
        <f t="shared" si="78"/>
        <v/>
      </c>
      <c r="BP37" s="4" t="str">
        <f t="shared" si="78"/>
        <v/>
      </c>
      <c r="BQ37" s="4" t="str">
        <f t="shared" si="78"/>
        <v/>
      </c>
      <c r="BR37" s="4" t="str">
        <f t="shared" si="79"/>
        <v/>
      </c>
      <c r="BS37" s="4" t="str">
        <f t="shared" si="79"/>
        <v/>
      </c>
      <c r="BT37" s="4" t="str">
        <f t="shared" si="79"/>
        <v/>
      </c>
      <c r="BU37" s="4"/>
      <c r="BV37" s="4" t="str">
        <f t="shared" si="80"/>
        <v/>
      </c>
      <c r="BW37" s="4" t="str">
        <f t="shared" si="80"/>
        <v/>
      </c>
    </row>
    <row r="38" spans="1:75" ht="17" hidden="1" customHeight="1" x14ac:dyDescent="0.35">
      <c r="A38" t="s">
        <v>119</v>
      </c>
      <c r="B38" s="4"/>
      <c r="C38" s="4"/>
      <c r="D38" s="4"/>
      <c r="E38" s="6">
        <f t="shared" si="64"/>
        <v>0</v>
      </c>
      <c r="F38" s="4"/>
      <c r="G38" s="4"/>
      <c r="H38" s="5"/>
      <c r="I38" s="5"/>
      <c r="J38" s="5"/>
      <c r="K38" s="5"/>
      <c r="L38" s="5"/>
      <c r="M38" s="5"/>
      <c r="N38" s="5"/>
      <c r="O38" s="5"/>
      <c r="P38" s="5"/>
      <c r="Q38" s="29"/>
      <c r="R38" s="29"/>
      <c r="S38" s="29"/>
      <c r="T38" s="29"/>
      <c r="U38" s="29"/>
      <c r="V38" s="29"/>
      <c r="W38" s="29"/>
      <c r="X38" s="29"/>
      <c r="Y38" s="29"/>
      <c r="Z38" s="5"/>
      <c r="AA38" s="5"/>
      <c r="AB38" s="5"/>
      <c r="AC38" s="5"/>
      <c r="AE38" s="4" t="str">
        <f t="shared" si="65"/>
        <v/>
      </c>
      <c r="AF38" s="4" t="str">
        <f t="shared" si="65"/>
        <v/>
      </c>
      <c r="AG38" s="4" t="str">
        <f t="shared" si="65"/>
        <v/>
      </c>
      <c r="AH38" s="4" t="str">
        <f t="shared" si="65"/>
        <v/>
      </c>
      <c r="AI38" s="4" t="str">
        <f t="shared" si="65"/>
        <v/>
      </c>
      <c r="AJ38" s="4" t="str">
        <f t="shared" si="65"/>
        <v/>
      </c>
      <c r="AK38" s="4" t="str">
        <f t="shared" si="65"/>
        <v/>
      </c>
      <c r="AL38" s="4" t="str">
        <f t="shared" si="65"/>
        <v/>
      </c>
      <c r="AM38" s="4" t="str">
        <f t="shared" si="65"/>
        <v/>
      </c>
      <c r="AN38" s="4" t="str">
        <f t="shared" si="65"/>
        <v/>
      </c>
      <c r="AO38" s="4" t="str">
        <f t="shared" si="66"/>
        <v/>
      </c>
      <c r="AP38" s="4" t="str">
        <f t="shared" si="67"/>
        <v/>
      </c>
      <c r="AQ38" s="4" t="str">
        <f t="shared" si="68"/>
        <v/>
      </c>
      <c r="AR38" s="4" t="str">
        <f t="shared" si="69"/>
        <v/>
      </c>
      <c r="AS38" s="4" t="str">
        <f t="shared" si="70"/>
        <v/>
      </c>
      <c r="AT38" s="4" t="str">
        <f t="shared" si="71"/>
        <v/>
      </c>
      <c r="AU38" s="4" t="str">
        <f t="shared" si="72"/>
        <v/>
      </c>
      <c r="AV38" s="4" t="str">
        <f t="shared" si="73"/>
        <v/>
      </c>
      <c r="AW38" s="4" t="str">
        <f t="shared" si="74"/>
        <v/>
      </c>
      <c r="AX38" s="4" t="str">
        <f t="shared" si="75"/>
        <v/>
      </c>
      <c r="AY38" s="4" t="str">
        <f t="shared" si="76"/>
        <v/>
      </c>
      <c r="AZ38" s="4" t="str">
        <f t="shared" si="77"/>
        <v/>
      </c>
      <c r="BB38" s="4" t="str">
        <f t="shared" si="78"/>
        <v/>
      </c>
      <c r="BC38" s="4" t="str">
        <f t="shared" si="78"/>
        <v/>
      </c>
      <c r="BD38" s="4" t="str">
        <f t="shared" si="78"/>
        <v/>
      </c>
      <c r="BE38" s="4" t="str">
        <f t="shared" si="78"/>
        <v/>
      </c>
      <c r="BF38" s="4" t="str">
        <f t="shared" si="78"/>
        <v/>
      </c>
      <c r="BG38" s="4" t="str">
        <f t="shared" si="78"/>
        <v/>
      </c>
      <c r="BH38" s="4" t="str">
        <f t="shared" si="78"/>
        <v/>
      </c>
      <c r="BI38" s="4" t="str">
        <f t="shared" si="78"/>
        <v/>
      </c>
      <c r="BJ38" s="4" t="str">
        <f t="shared" si="78"/>
        <v/>
      </c>
      <c r="BK38" s="4" t="str">
        <f t="shared" si="78"/>
        <v/>
      </c>
      <c r="BL38" s="4" t="str">
        <f t="shared" si="78"/>
        <v/>
      </c>
      <c r="BM38" s="4" t="str">
        <f t="shared" si="78"/>
        <v/>
      </c>
      <c r="BN38" s="4" t="str">
        <f t="shared" si="78"/>
        <v/>
      </c>
      <c r="BO38" s="4" t="str">
        <f t="shared" si="78"/>
        <v/>
      </c>
      <c r="BP38" s="4" t="str">
        <f t="shared" si="78"/>
        <v/>
      </c>
      <c r="BQ38" s="4" t="str">
        <f t="shared" si="78"/>
        <v/>
      </c>
      <c r="BR38" s="4" t="str">
        <f t="shared" si="79"/>
        <v/>
      </c>
      <c r="BS38" s="4" t="str">
        <f t="shared" si="79"/>
        <v/>
      </c>
      <c r="BT38" s="4" t="str">
        <f t="shared" si="79"/>
        <v/>
      </c>
      <c r="BU38" s="4"/>
      <c r="BV38" s="4" t="str">
        <f t="shared" si="80"/>
        <v/>
      </c>
      <c r="BW38" s="4" t="str">
        <f t="shared" si="80"/>
        <v/>
      </c>
    </row>
    <row r="39" spans="1:75" ht="17" hidden="1" customHeight="1" x14ac:dyDescent="0.35">
      <c r="A39" t="s">
        <v>121</v>
      </c>
      <c r="B39" s="4"/>
      <c r="C39" s="4"/>
      <c r="D39" s="4"/>
      <c r="E39" s="6">
        <f t="shared" si="64"/>
        <v>0</v>
      </c>
      <c r="F39" s="4"/>
      <c r="G39" s="4"/>
      <c r="H39" s="5"/>
      <c r="I39" s="5"/>
      <c r="J39" s="5"/>
      <c r="K39" s="5"/>
      <c r="L39" s="5"/>
      <c r="M39" s="5"/>
      <c r="N39" s="5"/>
      <c r="O39" s="5"/>
      <c r="P39" s="5"/>
      <c r="Q39" s="29"/>
      <c r="R39" s="29"/>
      <c r="S39" s="29"/>
      <c r="T39" s="29"/>
      <c r="U39" s="29"/>
      <c r="V39" s="29"/>
      <c r="W39" s="29"/>
      <c r="X39" s="29"/>
      <c r="Y39" s="29"/>
      <c r="Z39" s="5"/>
      <c r="AA39" s="5"/>
      <c r="AB39" s="5"/>
      <c r="AC39" s="5"/>
      <c r="AE39" s="4" t="str">
        <f t="shared" si="65"/>
        <v/>
      </c>
      <c r="AF39" s="4" t="str">
        <f t="shared" si="65"/>
        <v/>
      </c>
      <c r="AG39" s="4" t="str">
        <f t="shared" si="65"/>
        <v/>
      </c>
      <c r="AH39" s="4" t="str">
        <f t="shared" si="65"/>
        <v/>
      </c>
      <c r="AI39" s="4" t="str">
        <f t="shared" si="65"/>
        <v/>
      </c>
      <c r="AJ39" s="4" t="str">
        <f t="shared" si="65"/>
        <v/>
      </c>
      <c r="AK39" s="4" t="str">
        <f t="shared" si="65"/>
        <v/>
      </c>
      <c r="AL39" s="4" t="str">
        <f t="shared" si="65"/>
        <v/>
      </c>
      <c r="AM39" s="4" t="str">
        <f t="shared" si="65"/>
        <v/>
      </c>
      <c r="AN39" s="4" t="str">
        <f t="shared" si="65"/>
        <v/>
      </c>
      <c r="AO39" s="4" t="str">
        <f t="shared" si="66"/>
        <v/>
      </c>
      <c r="AP39" s="4" t="str">
        <f t="shared" si="67"/>
        <v/>
      </c>
      <c r="AQ39" s="4" t="str">
        <f t="shared" si="68"/>
        <v/>
      </c>
      <c r="AR39" s="4" t="str">
        <f t="shared" si="69"/>
        <v/>
      </c>
      <c r="AS39" s="4" t="str">
        <f t="shared" si="70"/>
        <v/>
      </c>
      <c r="AT39" s="4" t="str">
        <f t="shared" si="71"/>
        <v/>
      </c>
      <c r="AU39" s="4" t="str">
        <f t="shared" si="72"/>
        <v/>
      </c>
      <c r="AV39" s="4" t="str">
        <f t="shared" si="73"/>
        <v/>
      </c>
      <c r="AW39" s="4" t="str">
        <f t="shared" si="74"/>
        <v/>
      </c>
      <c r="AX39" s="4" t="str">
        <f t="shared" si="75"/>
        <v/>
      </c>
      <c r="AY39" s="4" t="str">
        <f t="shared" si="76"/>
        <v/>
      </c>
      <c r="AZ39" s="4" t="str">
        <f t="shared" si="77"/>
        <v/>
      </c>
      <c r="BB39" s="4" t="str">
        <f t="shared" si="78"/>
        <v/>
      </c>
      <c r="BC39" s="4" t="str">
        <f t="shared" si="78"/>
        <v/>
      </c>
      <c r="BD39" s="4" t="str">
        <f t="shared" si="78"/>
        <v/>
      </c>
      <c r="BE39" s="4" t="str">
        <f t="shared" si="78"/>
        <v/>
      </c>
      <c r="BF39" s="4" t="str">
        <f t="shared" si="78"/>
        <v/>
      </c>
      <c r="BG39" s="4" t="str">
        <f t="shared" si="78"/>
        <v/>
      </c>
      <c r="BH39" s="4" t="str">
        <f t="shared" si="78"/>
        <v/>
      </c>
      <c r="BI39" s="4" t="str">
        <f t="shared" si="78"/>
        <v/>
      </c>
      <c r="BJ39" s="4" t="str">
        <f t="shared" si="78"/>
        <v/>
      </c>
      <c r="BK39" s="4" t="str">
        <f t="shared" si="78"/>
        <v/>
      </c>
      <c r="BL39" s="4" t="str">
        <f t="shared" si="78"/>
        <v/>
      </c>
      <c r="BM39" s="4" t="str">
        <f t="shared" si="78"/>
        <v/>
      </c>
      <c r="BN39" s="4" t="str">
        <f t="shared" si="78"/>
        <v/>
      </c>
      <c r="BO39" s="4" t="str">
        <f t="shared" si="78"/>
        <v/>
      </c>
      <c r="BP39" s="4" t="str">
        <f t="shared" si="78"/>
        <v/>
      </c>
      <c r="BQ39" s="4" t="str">
        <f t="shared" si="78"/>
        <v/>
      </c>
      <c r="BR39" s="4" t="str">
        <f t="shared" si="79"/>
        <v/>
      </c>
      <c r="BS39" s="4" t="str">
        <f t="shared" si="79"/>
        <v/>
      </c>
      <c r="BT39" s="4" t="str">
        <f t="shared" si="79"/>
        <v/>
      </c>
      <c r="BU39" s="4"/>
      <c r="BV39" s="4" t="str">
        <f t="shared" si="80"/>
        <v/>
      </c>
      <c r="BW39" s="4" t="str">
        <f t="shared" si="80"/>
        <v/>
      </c>
    </row>
    <row r="40" spans="1:75" ht="17" hidden="1" customHeight="1" x14ac:dyDescent="0.35">
      <c r="A40" t="s">
        <v>258</v>
      </c>
      <c r="B40" s="4"/>
      <c r="C40" s="4"/>
      <c r="D40" s="4"/>
      <c r="E40" s="6">
        <f t="shared" si="64"/>
        <v>0</v>
      </c>
      <c r="F40" s="4"/>
      <c r="G40" s="4"/>
      <c r="H40" s="5"/>
      <c r="I40" s="5"/>
      <c r="J40" s="5"/>
      <c r="K40" s="5"/>
      <c r="L40" s="5"/>
      <c r="M40" s="5"/>
      <c r="N40" s="5"/>
      <c r="O40" s="5"/>
      <c r="P40" s="5"/>
      <c r="Q40" s="29"/>
      <c r="R40" s="29"/>
      <c r="S40" s="29"/>
      <c r="T40" s="29"/>
      <c r="U40" s="29"/>
      <c r="V40" s="29"/>
      <c r="W40" s="29"/>
      <c r="X40" s="29"/>
      <c r="Y40" s="29"/>
      <c r="Z40" s="5"/>
      <c r="AA40" s="5"/>
      <c r="AB40" s="5"/>
      <c r="AC40" s="5"/>
      <c r="AE40" s="4" t="str">
        <f t="shared" si="65"/>
        <v/>
      </c>
      <c r="AF40" s="4" t="str">
        <f t="shared" si="65"/>
        <v/>
      </c>
      <c r="AG40" s="4" t="str">
        <f t="shared" si="65"/>
        <v/>
      </c>
      <c r="AH40" s="4" t="str">
        <f t="shared" si="65"/>
        <v/>
      </c>
      <c r="AI40" s="4" t="str">
        <f t="shared" si="65"/>
        <v/>
      </c>
      <c r="AJ40" s="4" t="str">
        <f t="shared" si="65"/>
        <v/>
      </c>
      <c r="AK40" s="4" t="str">
        <f t="shared" si="65"/>
        <v/>
      </c>
      <c r="AL40" s="4" t="str">
        <f t="shared" si="65"/>
        <v/>
      </c>
      <c r="AM40" s="4" t="str">
        <f t="shared" si="65"/>
        <v/>
      </c>
      <c r="AN40" s="4" t="str">
        <f t="shared" si="65"/>
        <v/>
      </c>
      <c r="AO40" s="4" t="str">
        <f t="shared" si="66"/>
        <v/>
      </c>
      <c r="AP40" s="4" t="str">
        <f t="shared" si="67"/>
        <v/>
      </c>
      <c r="AQ40" s="4" t="str">
        <f t="shared" si="68"/>
        <v/>
      </c>
      <c r="AR40" s="4" t="str">
        <f t="shared" si="69"/>
        <v/>
      </c>
      <c r="AS40" s="4" t="str">
        <f t="shared" si="70"/>
        <v/>
      </c>
      <c r="AT40" s="4" t="str">
        <f t="shared" si="71"/>
        <v/>
      </c>
      <c r="AU40" s="4" t="str">
        <f t="shared" si="72"/>
        <v/>
      </c>
      <c r="AV40" s="4" t="str">
        <f t="shared" si="73"/>
        <v/>
      </c>
      <c r="AW40" s="4" t="str">
        <f t="shared" si="74"/>
        <v/>
      </c>
      <c r="AX40" s="4" t="str">
        <f t="shared" si="75"/>
        <v/>
      </c>
      <c r="AY40" s="4" t="str">
        <f t="shared" si="76"/>
        <v/>
      </c>
      <c r="AZ40" s="4" t="str">
        <f t="shared" si="77"/>
        <v/>
      </c>
      <c r="BB40" s="4" t="str">
        <f t="shared" si="78"/>
        <v/>
      </c>
      <c r="BC40" s="4" t="str">
        <f t="shared" si="78"/>
        <v/>
      </c>
      <c r="BD40" s="4" t="str">
        <f t="shared" si="78"/>
        <v/>
      </c>
      <c r="BE40" s="4" t="str">
        <f t="shared" si="78"/>
        <v/>
      </c>
      <c r="BF40" s="4" t="str">
        <f t="shared" si="78"/>
        <v/>
      </c>
      <c r="BG40" s="4" t="str">
        <f t="shared" si="78"/>
        <v/>
      </c>
      <c r="BH40" s="4" t="str">
        <f t="shared" si="78"/>
        <v/>
      </c>
      <c r="BI40" s="4" t="str">
        <f t="shared" si="78"/>
        <v/>
      </c>
      <c r="BJ40" s="4" t="str">
        <f t="shared" si="78"/>
        <v/>
      </c>
      <c r="BK40" s="4" t="str">
        <f t="shared" si="78"/>
        <v/>
      </c>
      <c r="BL40" s="4" t="str">
        <f t="shared" si="78"/>
        <v/>
      </c>
      <c r="BM40" s="4" t="str">
        <f t="shared" si="78"/>
        <v/>
      </c>
      <c r="BN40" s="4" t="str">
        <f t="shared" si="78"/>
        <v/>
      </c>
      <c r="BO40" s="4" t="str">
        <f t="shared" si="78"/>
        <v/>
      </c>
      <c r="BP40" s="4" t="str">
        <f t="shared" si="78"/>
        <v/>
      </c>
      <c r="BQ40" s="4" t="str">
        <f t="shared" si="78"/>
        <v/>
      </c>
      <c r="BR40" s="4" t="str">
        <f t="shared" si="79"/>
        <v/>
      </c>
      <c r="BS40" s="4" t="str">
        <f t="shared" si="79"/>
        <v/>
      </c>
      <c r="BT40" s="4" t="str">
        <f t="shared" si="79"/>
        <v/>
      </c>
      <c r="BU40" s="4"/>
      <c r="BV40" s="4" t="str">
        <f t="shared" si="80"/>
        <v/>
      </c>
      <c r="BW40" s="4" t="str">
        <f t="shared" si="80"/>
        <v/>
      </c>
    </row>
    <row r="41" spans="1:75" ht="17" hidden="1" customHeight="1" x14ac:dyDescent="0.35">
      <c r="A41" t="s">
        <v>260</v>
      </c>
      <c r="B41" s="4"/>
      <c r="C41" s="4"/>
      <c r="D41" s="4"/>
      <c r="E41" s="6">
        <f t="shared" si="64"/>
        <v>0</v>
      </c>
      <c r="F41" s="4"/>
      <c r="G41" s="4"/>
      <c r="H41" s="5"/>
      <c r="I41" s="5"/>
      <c r="J41" s="5"/>
      <c r="K41" s="5"/>
      <c r="L41" s="5"/>
      <c r="M41" s="5"/>
      <c r="N41" s="5"/>
      <c r="O41" s="5"/>
      <c r="P41" s="5"/>
      <c r="Q41" s="29"/>
      <c r="R41" s="29"/>
      <c r="S41" s="29"/>
      <c r="T41" s="29"/>
      <c r="U41" s="29"/>
      <c r="V41" s="29"/>
      <c r="W41" s="29"/>
      <c r="X41" s="29"/>
      <c r="Y41" s="29"/>
      <c r="Z41" s="5"/>
      <c r="AA41" s="5"/>
      <c r="AB41" s="5"/>
      <c r="AC41" s="5"/>
      <c r="AE41" s="4" t="str">
        <f t="shared" si="65"/>
        <v/>
      </c>
      <c r="AF41" s="4" t="str">
        <f t="shared" si="65"/>
        <v/>
      </c>
      <c r="AG41" s="4" t="str">
        <f t="shared" si="65"/>
        <v/>
      </c>
      <c r="AH41" s="4" t="str">
        <f t="shared" si="65"/>
        <v/>
      </c>
      <c r="AI41" s="4" t="str">
        <f t="shared" si="65"/>
        <v/>
      </c>
      <c r="AJ41" s="4" t="str">
        <f t="shared" si="65"/>
        <v/>
      </c>
      <c r="AK41" s="4" t="str">
        <f t="shared" si="65"/>
        <v/>
      </c>
      <c r="AL41" s="4" t="str">
        <f t="shared" si="65"/>
        <v/>
      </c>
      <c r="AM41" s="4" t="str">
        <f t="shared" si="65"/>
        <v/>
      </c>
      <c r="AN41" s="4" t="str">
        <f t="shared" si="65"/>
        <v/>
      </c>
      <c r="AO41" s="4" t="str">
        <f t="shared" si="66"/>
        <v/>
      </c>
      <c r="AP41" s="4" t="str">
        <f t="shared" si="67"/>
        <v/>
      </c>
      <c r="AQ41" s="4" t="str">
        <f t="shared" si="68"/>
        <v/>
      </c>
      <c r="AR41" s="4" t="str">
        <f t="shared" si="69"/>
        <v/>
      </c>
      <c r="AS41" s="4" t="str">
        <f t="shared" si="70"/>
        <v/>
      </c>
      <c r="AT41" s="4" t="str">
        <f t="shared" si="71"/>
        <v/>
      </c>
      <c r="AU41" s="4" t="str">
        <f t="shared" si="72"/>
        <v/>
      </c>
      <c r="AV41" s="4" t="str">
        <f t="shared" si="73"/>
        <v/>
      </c>
      <c r="AW41" s="4" t="str">
        <f t="shared" si="74"/>
        <v/>
      </c>
      <c r="AX41" s="4" t="str">
        <f t="shared" si="75"/>
        <v/>
      </c>
      <c r="AY41" s="4" t="str">
        <f t="shared" si="76"/>
        <v/>
      </c>
      <c r="AZ41" s="4" t="str">
        <f t="shared" si="77"/>
        <v/>
      </c>
      <c r="BB41" s="4" t="str">
        <f t="shared" si="78"/>
        <v/>
      </c>
      <c r="BC41" s="4" t="str">
        <f t="shared" si="78"/>
        <v/>
      </c>
      <c r="BD41" s="4" t="str">
        <f t="shared" si="78"/>
        <v/>
      </c>
      <c r="BE41" s="4" t="str">
        <f t="shared" si="78"/>
        <v/>
      </c>
      <c r="BF41" s="4" t="str">
        <f t="shared" si="78"/>
        <v/>
      </c>
      <c r="BG41" s="4" t="str">
        <f t="shared" si="78"/>
        <v/>
      </c>
      <c r="BH41" s="4" t="str">
        <f t="shared" si="78"/>
        <v/>
      </c>
      <c r="BI41" s="4" t="str">
        <f t="shared" si="78"/>
        <v/>
      </c>
      <c r="BJ41" s="4" t="str">
        <f t="shared" si="78"/>
        <v/>
      </c>
      <c r="BK41" s="4" t="str">
        <f t="shared" si="78"/>
        <v/>
      </c>
      <c r="BL41" s="4" t="str">
        <f t="shared" si="78"/>
        <v/>
      </c>
      <c r="BM41" s="4" t="str">
        <f t="shared" si="78"/>
        <v/>
      </c>
      <c r="BN41" s="4" t="str">
        <f t="shared" si="78"/>
        <v/>
      </c>
      <c r="BO41" s="4" t="str">
        <f t="shared" si="78"/>
        <v/>
      </c>
      <c r="BP41" s="4" t="str">
        <f t="shared" si="78"/>
        <v/>
      </c>
      <c r="BQ41" s="4" t="str">
        <f t="shared" si="78"/>
        <v/>
      </c>
      <c r="BR41" s="4" t="str">
        <f t="shared" si="79"/>
        <v/>
      </c>
      <c r="BS41" s="4" t="str">
        <f t="shared" si="79"/>
        <v/>
      </c>
      <c r="BT41" s="4" t="str">
        <f t="shared" si="79"/>
        <v/>
      </c>
      <c r="BU41" s="4"/>
      <c r="BV41" s="4" t="str">
        <f t="shared" si="80"/>
        <v/>
      </c>
      <c r="BW41" s="4" t="str">
        <f t="shared" si="80"/>
        <v/>
      </c>
    </row>
    <row r="42" spans="1:75" ht="17" hidden="1" customHeight="1" x14ac:dyDescent="0.35">
      <c r="A42" t="s">
        <v>123</v>
      </c>
      <c r="B42" s="4"/>
      <c r="C42" s="4"/>
      <c r="D42" s="4"/>
      <c r="E42" s="6">
        <f t="shared" si="64"/>
        <v>0</v>
      </c>
      <c r="F42" s="4"/>
      <c r="G42" s="4"/>
      <c r="H42" s="5"/>
      <c r="I42" s="5"/>
      <c r="J42" s="5"/>
      <c r="K42" s="5"/>
      <c r="L42" s="5"/>
      <c r="M42" s="5"/>
      <c r="N42" s="5"/>
      <c r="O42" s="5"/>
      <c r="P42" s="5"/>
      <c r="Q42" s="29"/>
      <c r="R42" s="29"/>
      <c r="S42" s="29"/>
      <c r="T42" s="29"/>
      <c r="U42" s="29"/>
      <c r="V42" s="29"/>
      <c r="W42" s="29"/>
      <c r="X42" s="29"/>
      <c r="Y42" s="29"/>
      <c r="Z42" s="5"/>
      <c r="AA42" s="5"/>
      <c r="AB42" s="5"/>
      <c r="AC42" s="5"/>
      <c r="AE42" s="4" t="str">
        <f t="shared" si="65"/>
        <v/>
      </c>
      <c r="AF42" s="4" t="str">
        <f t="shared" si="65"/>
        <v/>
      </c>
      <c r="AG42" s="4" t="str">
        <f t="shared" si="65"/>
        <v/>
      </c>
      <c r="AH42" s="4" t="str">
        <f t="shared" si="65"/>
        <v/>
      </c>
      <c r="AI42" s="4" t="str">
        <f t="shared" si="65"/>
        <v/>
      </c>
      <c r="AJ42" s="4" t="str">
        <f t="shared" si="65"/>
        <v/>
      </c>
      <c r="AK42" s="4" t="str">
        <f t="shared" si="65"/>
        <v/>
      </c>
      <c r="AL42" s="4" t="str">
        <f t="shared" si="65"/>
        <v/>
      </c>
      <c r="AM42" s="4" t="str">
        <f t="shared" si="65"/>
        <v/>
      </c>
      <c r="AN42" s="4" t="str">
        <f t="shared" si="65"/>
        <v/>
      </c>
      <c r="AO42" s="4" t="str">
        <f t="shared" si="66"/>
        <v/>
      </c>
      <c r="AP42" s="4" t="str">
        <f t="shared" si="67"/>
        <v/>
      </c>
      <c r="AQ42" s="4" t="str">
        <f t="shared" si="68"/>
        <v/>
      </c>
      <c r="AR42" s="4" t="str">
        <f t="shared" si="69"/>
        <v/>
      </c>
      <c r="AS42" s="4" t="str">
        <f t="shared" si="70"/>
        <v/>
      </c>
      <c r="AT42" s="4" t="str">
        <f t="shared" si="71"/>
        <v/>
      </c>
      <c r="AU42" s="4" t="str">
        <f t="shared" si="72"/>
        <v/>
      </c>
      <c r="AV42" s="4" t="str">
        <f t="shared" si="73"/>
        <v/>
      </c>
      <c r="AW42" s="4" t="str">
        <f t="shared" si="74"/>
        <v/>
      </c>
      <c r="AX42" s="4" t="str">
        <f t="shared" si="75"/>
        <v/>
      </c>
      <c r="AY42" s="4" t="str">
        <f t="shared" si="76"/>
        <v/>
      </c>
      <c r="AZ42" s="4" t="str">
        <f t="shared" si="77"/>
        <v/>
      </c>
      <c r="BB42" s="4" t="str">
        <f t="shared" si="78"/>
        <v/>
      </c>
      <c r="BC42" s="4" t="str">
        <f t="shared" si="78"/>
        <v/>
      </c>
      <c r="BD42" s="4" t="str">
        <f t="shared" si="78"/>
        <v/>
      </c>
      <c r="BE42" s="4" t="str">
        <f t="shared" si="78"/>
        <v/>
      </c>
      <c r="BF42" s="4" t="str">
        <f t="shared" si="78"/>
        <v/>
      </c>
      <c r="BG42" s="4" t="str">
        <f t="shared" si="78"/>
        <v/>
      </c>
      <c r="BH42" s="4" t="str">
        <f t="shared" si="78"/>
        <v/>
      </c>
      <c r="BI42" s="4" t="str">
        <f t="shared" si="78"/>
        <v/>
      </c>
      <c r="BJ42" s="4" t="str">
        <f t="shared" si="78"/>
        <v/>
      </c>
      <c r="BK42" s="4" t="str">
        <f t="shared" si="78"/>
        <v/>
      </c>
      <c r="BL42" s="4" t="str">
        <f t="shared" si="78"/>
        <v/>
      </c>
      <c r="BM42" s="4" t="str">
        <f t="shared" si="78"/>
        <v/>
      </c>
      <c r="BN42" s="4" t="str">
        <f t="shared" si="78"/>
        <v/>
      </c>
      <c r="BO42" s="4" t="str">
        <f t="shared" si="78"/>
        <v/>
      </c>
      <c r="BP42" s="4" t="str">
        <f t="shared" si="78"/>
        <v/>
      </c>
      <c r="BQ42" s="4" t="str">
        <f t="shared" si="78"/>
        <v/>
      </c>
      <c r="BR42" s="4" t="str">
        <f t="shared" si="79"/>
        <v/>
      </c>
      <c r="BS42" s="4" t="str">
        <f t="shared" si="79"/>
        <v/>
      </c>
      <c r="BT42" s="4" t="str">
        <f t="shared" si="79"/>
        <v/>
      </c>
      <c r="BU42" s="4"/>
      <c r="BV42" s="4" t="str">
        <f t="shared" si="80"/>
        <v/>
      </c>
      <c r="BW42" s="4" t="str">
        <f t="shared" si="80"/>
        <v/>
      </c>
    </row>
    <row r="43" spans="1:75" ht="17" hidden="1" customHeight="1" x14ac:dyDescent="0.35">
      <c r="A43" t="s">
        <v>126</v>
      </c>
      <c r="B43" s="4"/>
      <c r="C43" s="4"/>
      <c r="D43" s="4"/>
      <c r="E43" s="6">
        <f t="shared" si="64"/>
        <v>0</v>
      </c>
      <c r="F43" s="4"/>
      <c r="G43" s="4"/>
      <c r="H43" s="5"/>
      <c r="I43" s="5"/>
      <c r="J43" s="5"/>
      <c r="K43" s="5"/>
      <c r="L43" s="5"/>
      <c r="M43" s="5"/>
      <c r="N43" s="5"/>
      <c r="O43" s="5"/>
      <c r="P43" s="5"/>
      <c r="Q43" s="29"/>
      <c r="R43" s="29"/>
      <c r="S43" s="29"/>
      <c r="T43" s="29"/>
      <c r="U43" s="29"/>
      <c r="V43" s="29"/>
      <c r="W43" s="29"/>
      <c r="X43" s="29"/>
      <c r="Y43" s="29"/>
      <c r="Z43" s="5"/>
      <c r="AA43" s="5"/>
      <c r="AB43" s="5"/>
      <c r="AC43" s="5"/>
      <c r="AE43" s="4" t="str">
        <f t="shared" si="65"/>
        <v/>
      </c>
      <c r="AF43" s="4" t="str">
        <f t="shared" si="65"/>
        <v/>
      </c>
      <c r="AG43" s="4" t="str">
        <f t="shared" si="65"/>
        <v/>
      </c>
      <c r="AH43" s="4" t="str">
        <f t="shared" si="65"/>
        <v/>
      </c>
      <c r="AI43" s="4" t="str">
        <f t="shared" si="65"/>
        <v/>
      </c>
      <c r="AJ43" s="4" t="str">
        <f t="shared" si="65"/>
        <v/>
      </c>
      <c r="AK43" s="4" t="str">
        <f t="shared" si="65"/>
        <v/>
      </c>
      <c r="AL43" s="4" t="str">
        <f t="shared" si="65"/>
        <v/>
      </c>
      <c r="AM43" s="4" t="str">
        <f t="shared" si="65"/>
        <v/>
      </c>
      <c r="AN43" s="4" t="str">
        <f t="shared" si="65"/>
        <v/>
      </c>
      <c r="AO43" s="4" t="str">
        <f t="shared" si="66"/>
        <v/>
      </c>
      <c r="AP43" s="4" t="str">
        <f t="shared" si="67"/>
        <v/>
      </c>
      <c r="AQ43" s="4" t="str">
        <f t="shared" si="68"/>
        <v/>
      </c>
      <c r="AR43" s="4" t="str">
        <f t="shared" si="69"/>
        <v/>
      </c>
      <c r="AS43" s="4" t="str">
        <f t="shared" si="70"/>
        <v/>
      </c>
      <c r="AT43" s="4" t="str">
        <f t="shared" si="71"/>
        <v/>
      </c>
      <c r="AU43" s="4" t="str">
        <f t="shared" si="72"/>
        <v/>
      </c>
      <c r="AV43" s="4" t="str">
        <f t="shared" si="73"/>
        <v/>
      </c>
      <c r="AW43" s="4" t="str">
        <f t="shared" si="74"/>
        <v/>
      </c>
      <c r="AX43" s="4" t="str">
        <f t="shared" si="75"/>
        <v/>
      </c>
      <c r="AY43" s="4" t="str">
        <f t="shared" si="76"/>
        <v/>
      </c>
      <c r="AZ43" s="4" t="str">
        <f t="shared" si="77"/>
        <v/>
      </c>
      <c r="BB43" s="4" t="str">
        <f t="shared" si="78"/>
        <v/>
      </c>
      <c r="BC43" s="4" t="str">
        <f t="shared" si="78"/>
        <v/>
      </c>
      <c r="BD43" s="4" t="str">
        <f t="shared" si="78"/>
        <v/>
      </c>
      <c r="BE43" s="4" t="str">
        <f t="shared" si="78"/>
        <v/>
      </c>
      <c r="BF43" s="4" t="str">
        <f t="shared" si="78"/>
        <v/>
      </c>
      <c r="BG43" s="4" t="str">
        <f t="shared" si="78"/>
        <v/>
      </c>
      <c r="BH43" s="4" t="str">
        <f t="shared" si="78"/>
        <v/>
      </c>
      <c r="BI43" s="4" t="str">
        <f t="shared" si="78"/>
        <v/>
      </c>
      <c r="BJ43" s="4" t="str">
        <f t="shared" si="78"/>
        <v/>
      </c>
      <c r="BK43" s="4" t="str">
        <f t="shared" si="78"/>
        <v/>
      </c>
      <c r="BL43" s="4" t="str">
        <f t="shared" si="78"/>
        <v/>
      </c>
      <c r="BM43" s="4" t="str">
        <f t="shared" si="78"/>
        <v/>
      </c>
      <c r="BN43" s="4" t="str">
        <f t="shared" si="78"/>
        <v/>
      </c>
      <c r="BO43" s="4" t="str">
        <f t="shared" si="78"/>
        <v/>
      </c>
      <c r="BP43" s="4" t="str">
        <f t="shared" si="78"/>
        <v/>
      </c>
      <c r="BQ43" s="4" t="str">
        <f t="shared" si="78"/>
        <v/>
      </c>
      <c r="BR43" s="4" t="str">
        <f t="shared" si="79"/>
        <v/>
      </c>
      <c r="BS43" s="4" t="str">
        <f t="shared" si="79"/>
        <v/>
      </c>
      <c r="BT43" s="4" t="str">
        <f t="shared" si="79"/>
        <v/>
      </c>
      <c r="BU43" s="4"/>
      <c r="BV43" s="4" t="str">
        <f t="shared" si="80"/>
        <v/>
      </c>
      <c r="BW43" s="4" t="str">
        <f t="shared" si="80"/>
        <v/>
      </c>
    </row>
    <row r="44" spans="1:75" ht="17" hidden="1" customHeight="1" x14ac:dyDescent="0.35">
      <c r="A44" t="s">
        <v>128</v>
      </c>
      <c r="B44" s="4"/>
      <c r="C44" s="4"/>
      <c r="D44" s="4"/>
      <c r="E44" s="6">
        <f t="shared" si="64"/>
        <v>0</v>
      </c>
      <c r="F44" s="4"/>
      <c r="G44" s="4"/>
      <c r="H44" s="5"/>
      <c r="I44" s="5"/>
      <c r="J44" s="5"/>
      <c r="K44" s="5"/>
      <c r="L44" s="5"/>
      <c r="M44" s="5"/>
      <c r="N44" s="5"/>
      <c r="O44" s="5"/>
      <c r="P44" s="5"/>
      <c r="Q44" s="29"/>
      <c r="R44" s="29"/>
      <c r="S44" s="29"/>
      <c r="T44" s="29"/>
      <c r="U44" s="29"/>
      <c r="V44" s="29"/>
      <c r="W44" s="29"/>
      <c r="X44" s="29"/>
      <c r="Y44" s="29"/>
      <c r="Z44" s="5"/>
      <c r="AA44" s="5"/>
      <c r="AB44" s="5"/>
      <c r="AC44" s="5"/>
      <c r="AE44" s="4" t="str">
        <f t="shared" si="65"/>
        <v/>
      </c>
      <c r="AF44" s="4" t="str">
        <f t="shared" si="65"/>
        <v/>
      </c>
      <c r="AG44" s="4" t="str">
        <f t="shared" si="65"/>
        <v/>
      </c>
      <c r="AH44" s="4" t="str">
        <f t="shared" si="65"/>
        <v/>
      </c>
      <c r="AI44" s="4" t="str">
        <f t="shared" si="65"/>
        <v/>
      </c>
      <c r="AJ44" s="4" t="str">
        <f t="shared" si="65"/>
        <v/>
      </c>
      <c r="AK44" s="4" t="str">
        <f t="shared" si="65"/>
        <v/>
      </c>
      <c r="AL44" s="4" t="str">
        <f t="shared" si="65"/>
        <v/>
      </c>
      <c r="AM44" s="4" t="str">
        <f t="shared" si="65"/>
        <v/>
      </c>
      <c r="AN44" s="4" t="str">
        <f t="shared" si="65"/>
        <v/>
      </c>
      <c r="AO44" s="4" t="str">
        <f t="shared" si="66"/>
        <v/>
      </c>
      <c r="AP44" s="4" t="str">
        <f t="shared" si="67"/>
        <v/>
      </c>
      <c r="AQ44" s="4" t="str">
        <f t="shared" si="68"/>
        <v/>
      </c>
      <c r="AR44" s="4" t="str">
        <f t="shared" si="69"/>
        <v/>
      </c>
      <c r="AS44" s="4" t="str">
        <f t="shared" si="70"/>
        <v/>
      </c>
      <c r="AT44" s="4" t="str">
        <f t="shared" si="71"/>
        <v/>
      </c>
      <c r="AU44" s="4" t="str">
        <f t="shared" si="72"/>
        <v/>
      </c>
      <c r="AV44" s="4" t="str">
        <f t="shared" si="73"/>
        <v/>
      </c>
      <c r="AW44" s="4" t="str">
        <f t="shared" si="74"/>
        <v/>
      </c>
      <c r="AX44" s="4" t="str">
        <f t="shared" si="75"/>
        <v/>
      </c>
      <c r="AY44" s="4" t="str">
        <f t="shared" si="76"/>
        <v/>
      </c>
      <c r="AZ44" s="4" t="str">
        <f t="shared" si="77"/>
        <v/>
      </c>
      <c r="BB44" s="4" t="str">
        <f t="shared" si="78"/>
        <v/>
      </c>
      <c r="BC44" s="4" t="str">
        <f t="shared" si="78"/>
        <v/>
      </c>
      <c r="BD44" s="4" t="str">
        <f t="shared" si="78"/>
        <v/>
      </c>
      <c r="BE44" s="4" t="str">
        <f t="shared" si="78"/>
        <v/>
      </c>
      <c r="BF44" s="4" t="str">
        <f t="shared" si="78"/>
        <v/>
      </c>
      <c r="BG44" s="4" t="str">
        <f t="shared" si="78"/>
        <v/>
      </c>
      <c r="BH44" s="4" t="str">
        <f t="shared" si="78"/>
        <v/>
      </c>
      <c r="BI44" s="4" t="str">
        <f t="shared" si="78"/>
        <v/>
      </c>
      <c r="BJ44" s="4" t="str">
        <f t="shared" si="78"/>
        <v/>
      </c>
      <c r="BK44" s="4" t="str">
        <f t="shared" si="78"/>
        <v/>
      </c>
      <c r="BL44" s="4" t="str">
        <f t="shared" si="78"/>
        <v/>
      </c>
      <c r="BM44" s="4" t="str">
        <f t="shared" si="78"/>
        <v/>
      </c>
      <c r="BN44" s="4" t="str">
        <f t="shared" si="78"/>
        <v/>
      </c>
      <c r="BO44" s="4" t="str">
        <f t="shared" si="78"/>
        <v/>
      </c>
      <c r="BP44" s="4" t="str">
        <f t="shared" si="78"/>
        <v/>
      </c>
      <c r="BQ44" s="4" t="str">
        <f t="shared" si="78"/>
        <v/>
      </c>
      <c r="BR44" s="4" t="str">
        <f t="shared" si="79"/>
        <v/>
      </c>
      <c r="BS44" s="4" t="str">
        <f t="shared" si="79"/>
        <v/>
      </c>
      <c r="BT44" s="4" t="str">
        <f t="shared" si="79"/>
        <v/>
      </c>
      <c r="BU44" s="4"/>
      <c r="BV44" s="4" t="str">
        <f t="shared" si="80"/>
        <v/>
      </c>
      <c r="BW44" s="4" t="str">
        <f t="shared" si="80"/>
        <v/>
      </c>
    </row>
    <row r="45" spans="1:75" ht="17" hidden="1" customHeight="1" x14ac:dyDescent="0.35">
      <c r="A45" t="s">
        <v>130</v>
      </c>
      <c r="B45" s="4"/>
      <c r="C45" s="4"/>
      <c r="D45" s="4"/>
      <c r="E45" s="6">
        <f t="shared" si="64"/>
        <v>0</v>
      </c>
      <c r="F45" s="4"/>
      <c r="G45" s="4"/>
      <c r="H45" s="5"/>
      <c r="I45" s="5"/>
      <c r="J45" s="5"/>
      <c r="K45" s="5"/>
      <c r="L45" s="5"/>
      <c r="M45" s="5"/>
      <c r="N45" s="5"/>
      <c r="O45" s="5"/>
      <c r="P45" s="5"/>
      <c r="Q45" s="5"/>
      <c r="R45" s="5"/>
      <c r="S45" s="5"/>
      <c r="T45" s="5"/>
      <c r="U45" s="5"/>
      <c r="V45" s="5"/>
      <c r="W45" s="5"/>
      <c r="X45" s="5"/>
      <c r="Y45" s="5"/>
      <c r="Z45" s="5"/>
      <c r="AA45" s="5"/>
      <c r="AB45" s="5"/>
      <c r="AC45" s="5"/>
      <c r="AE45" s="4" t="str">
        <f t="shared" si="65"/>
        <v/>
      </c>
      <c r="AF45" s="4" t="str">
        <f t="shared" si="65"/>
        <v/>
      </c>
      <c r="AG45" s="4" t="str">
        <f t="shared" si="65"/>
        <v/>
      </c>
      <c r="AH45" s="4" t="str">
        <f t="shared" si="65"/>
        <v/>
      </c>
      <c r="AI45" s="4" t="str">
        <f t="shared" si="65"/>
        <v/>
      </c>
      <c r="AJ45" s="4" t="str">
        <f t="shared" si="65"/>
        <v/>
      </c>
      <c r="AK45" s="4" t="str">
        <f t="shared" si="65"/>
        <v/>
      </c>
      <c r="AL45" s="4" t="str">
        <f t="shared" si="65"/>
        <v/>
      </c>
      <c r="AM45" s="4" t="str">
        <f t="shared" si="65"/>
        <v/>
      </c>
      <c r="AN45" s="4" t="str">
        <f t="shared" si="65"/>
        <v/>
      </c>
      <c r="AO45" s="4" t="str">
        <f t="shared" si="66"/>
        <v/>
      </c>
      <c r="AP45" s="4" t="str">
        <f t="shared" si="67"/>
        <v/>
      </c>
      <c r="AQ45" s="4" t="str">
        <f t="shared" si="68"/>
        <v/>
      </c>
      <c r="AR45" s="4" t="str">
        <f t="shared" si="69"/>
        <v/>
      </c>
      <c r="AS45" s="4" t="str">
        <f t="shared" si="70"/>
        <v/>
      </c>
      <c r="AT45" s="4" t="str">
        <f t="shared" si="71"/>
        <v/>
      </c>
      <c r="AU45" s="4" t="str">
        <f t="shared" si="72"/>
        <v/>
      </c>
      <c r="AV45" s="4" t="str">
        <f t="shared" si="73"/>
        <v/>
      </c>
      <c r="AW45" s="4" t="str">
        <f t="shared" si="74"/>
        <v/>
      </c>
      <c r="AX45" s="4" t="str">
        <f t="shared" si="75"/>
        <v/>
      </c>
      <c r="AY45" s="4" t="str">
        <f t="shared" si="76"/>
        <v/>
      </c>
      <c r="AZ45" s="4" t="str">
        <f t="shared" si="77"/>
        <v/>
      </c>
      <c r="BB45" s="4" t="str">
        <f t="shared" si="78"/>
        <v/>
      </c>
      <c r="BC45" s="4" t="str">
        <f t="shared" si="78"/>
        <v/>
      </c>
      <c r="BD45" s="4" t="str">
        <f t="shared" si="78"/>
        <v/>
      </c>
      <c r="BE45" s="4" t="str">
        <f t="shared" si="78"/>
        <v/>
      </c>
      <c r="BF45" s="4" t="str">
        <f t="shared" si="78"/>
        <v/>
      </c>
      <c r="BG45" s="4" t="str">
        <f t="shared" si="78"/>
        <v/>
      </c>
      <c r="BH45" s="4" t="str">
        <f t="shared" si="78"/>
        <v/>
      </c>
      <c r="BI45" s="4" t="str">
        <f t="shared" si="78"/>
        <v/>
      </c>
      <c r="BJ45" s="4" t="str">
        <f t="shared" si="78"/>
        <v/>
      </c>
      <c r="BK45" s="4" t="str">
        <f t="shared" si="78"/>
        <v/>
      </c>
      <c r="BL45" s="4" t="str">
        <f t="shared" si="78"/>
        <v/>
      </c>
      <c r="BM45" s="4" t="str">
        <f t="shared" si="78"/>
        <v/>
      </c>
      <c r="BN45" s="4" t="str">
        <f t="shared" si="78"/>
        <v/>
      </c>
      <c r="BO45" s="4" t="str">
        <f t="shared" si="78"/>
        <v/>
      </c>
      <c r="BP45" s="4" t="str">
        <f t="shared" si="78"/>
        <v/>
      </c>
      <c r="BQ45" s="4" t="str">
        <f t="shared" si="78"/>
        <v/>
      </c>
      <c r="BR45" s="4" t="str">
        <f t="shared" si="79"/>
        <v/>
      </c>
      <c r="BS45" s="4" t="str">
        <f t="shared" si="79"/>
        <v/>
      </c>
      <c r="BT45" s="4" t="str">
        <f t="shared" si="79"/>
        <v/>
      </c>
      <c r="BU45" s="4"/>
      <c r="BV45" s="4" t="str">
        <f t="shared" si="80"/>
        <v/>
      </c>
      <c r="BW45" s="4" t="str">
        <f t="shared" si="80"/>
        <v/>
      </c>
    </row>
    <row r="46" spans="1:75" ht="17" hidden="1" customHeight="1" x14ac:dyDescent="0.35">
      <c r="A46" t="s">
        <v>132</v>
      </c>
      <c r="B46" s="4"/>
      <c r="C46" s="4"/>
      <c r="D46" s="4"/>
      <c r="E46" s="6">
        <f t="shared" si="64"/>
        <v>0</v>
      </c>
      <c r="F46" s="4"/>
      <c r="G46" s="4"/>
      <c r="H46" s="5"/>
      <c r="I46" s="5"/>
      <c r="J46" s="5"/>
      <c r="K46" s="5"/>
      <c r="L46" s="5"/>
      <c r="M46" s="5"/>
      <c r="N46" s="5"/>
      <c r="O46" s="5"/>
      <c r="P46" s="5"/>
      <c r="Q46" s="5"/>
      <c r="R46" s="5"/>
      <c r="S46" s="5"/>
      <c r="T46" s="5"/>
      <c r="U46" s="5"/>
      <c r="V46" s="5"/>
      <c r="W46" s="5"/>
      <c r="X46" s="5"/>
      <c r="Y46" s="5"/>
      <c r="Z46" s="5"/>
      <c r="AA46" s="5"/>
      <c r="AB46" s="5"/>
      <c r="AC46" s="5"/>
      <c r="AE46" s="4" t="str">
        <f t="shared" si="65"/>
        <v/>
      </c>
      <c r="AF46" s="4" t="str">
        <f t="shared" si="65"/>
        <v/>
      </c>
      <c r="AG46" s="4" t="str">
        <f t="shared" si="65"/>
        <v/>
      </c>
      <c r="AH46" s="4" t="str">
        <f t="shared" si="65"/>
        <v/>
      </c>
      <c r="AI46" s="4" t="str">
        <f t="shared" si="65"/>
        <v/>
      </c>
      <c r="AJ46" s="4" t="str">
        <f t="shared" si="65"/>
        <v/>
      </c>
      <c r="AK46" s="4" t="str">
        <f t="shared" si="65"/>
        <v/>
      </c>
      <c r="AL46" s="4" t="str">
        <f t="shared" si="65"/>
        <v/>
      </c>
      <c r="AM46" s="4" t="str">
        <f t="shared" si="65"/>
        <v/>
      </c>
      <c r="AN46" s="4" t="str">
        <f t="shared" si="65"/>
        <v/>
      </c>
      <c r="AO46" s="4" t="str">
        <f t="shared" si="66"/>
        <v/>
      </c>
      <c r="AP46" s="4" t="str">
        <f t="shared" si="67"/>
        <v/>
      </c>
      <c r="AQ46" s="4" t="str">
        <f t="shared" si="68"/>
        <v/>
      </c>
      <c r="AR46" s="4" t="str">
        <f t="shared" si="69"/>
        <v/>
      </c>
      <c r="AS46" s="4" t="str">
        <f t="shared" si="70"/>
        <v/>
      </c>
      <c r="AT46" s="4" t="str">
        <f t="shared" si="71"/>
        <v/>
      </c>
      <c r="AU46" s="4" t="str">
        <f t="shared" si="72"/>
        <v/>
      </c>
      <c r="AV46" s="4" t="str">
        <f t="shared" si="73"/>
        <v/>
      </c>
      <c r="AW46" s="4" t="str">
        <f t="shared" si="74"/>
        <v/>
      </c>
      <c r="AX46" s="4" t="str">
        <f t="shared" si="75"/>
        <v/>
      </c>
      <c r="AY46" s="4" t="str">
        <f t="shared" si="76"/>
        <v/>
      </c>
      <c r="AZ46" s="4" t="str">
        <f t="shared" si="77"/>
        <v/>
      </c>
      <c r="BB46" s="4" t="str">
        <f t="shared" si="78"/>
        <v/>
      </c>
      <c r="BC46" s="4" t="str">
        <f t="shared" si="78"/>
        <v/>
      </c>
      <c r="BD46" s="4" t="str">
        <f t="shared" si="78"/>
        <v/>
      </c>
      <c r="BE46" s="4" t="str">
        <f t="shared" si="78"/>
        <v/>
      </c>
      <c r="BF46" s="4" t="str">
        <f t="shared" si="78"/>
        <v/>
      </c>
      <c r="BG46" s="4" t="str">
        <f t="shared" si="78"/>
        <v/>
      </c>
      <c r="BH46" s="4" t="str">
        <f t="shared" si="78"/>
        <v/>
      </c>
      <c r="BI46" s="4" t="str">
        <f t="shared" si="78"/>
        <v/>
      </c>
      <c r="BJ46" s="4" t="str">
        <f t="shared" si="78"/>
        <v/>
      </c>
      <c r="BK46" s="4" t="str">
        <f t="shared" si="78"/>
        <v/>
      </c>
      <c r="BL46" s="4" t="str">
        <f t="shared" si="78"/>
        <v/>
      </c>
      <c r="BM46" s="4" t="str">
        <f t="shared" si="78"/>
        <v/>
      </c>
      <c r="BN46" s="4" t="str">
        <f t="shared" si="78"/>
        <v/>
      </c>
      <c r="BO46" s="4" t="str">
        <f t="shared" si="78"/>
        <v/>
      </c>
      <c r="BP46" s="4" t="str">
        <f t="shared" si="78"/>
        <v/>
      </c>
      <c r="BQ46" s="4" t="str">
        <f t="shared" si="78"/>
        <v/>
      </c>
      <c r="BR46" s="4" t="str">
        <f t="shared" si="79"/>
        <v/>
      </c>
      <c r="BS46" s="4" t="str">
        <f t="shared" si="79"/>
        <v/>
      </c>
      <c r="BT46" s="4" t="str">
        <f t="shared" si="79"/>
        <v/>
      </c>
      <c r="BU46" s="4"/>
      <c r="BV46" s="4" t="str">
        <f t="shared" si="80"/>
        <v/>
      </c>
      <c r="BW46" s="4" t="str">
        <f t="shared" si="80"/>
        <v/>
      </c>
    </row>
    <row r="47" spans="1:75" ht="17" hidden="1" customHeight="1" x14ac:dyDescent="0.35">
      <c r="A47" t="s">
        <v>134</v>
      </c>
      <c r="B47" s="4"/>
      <c r="C47" s="4"/>
      <c r="D47" s="4"/>
      <c r="E47" s="6">
        <f t="shared" si="64"/>
        <v>0</v>
      </c>
      <c r="F47" s="4"/>
      <c r="G47" s="4"/>
      <c r="H47" s="5"/>
      <c r="I47" s="5"/>
      <c r="J47" s="5"/>
      <c r="K47" s="5"/>
      <c r="L47" s="5"/>
      <c r="M47" s="5"/>
      <c r="N47" s="5"/>
      <c r="O47" s="5"/>
      <c r="P47" s="5"/>
      <c r="Q47" s="5"/>
      <c r="R47" s="5"/>
      <c r="S47" s="5"/>
      <c r="T47" s="5"/>
      <c r="U47" s="5"/>
      <c r="V47" s="5"/>
      <c r="W47" s="5"/>
      <c r="X47" s="5"/>
      <c r="Y47" s="5"/>
      <c r="Z47" s="5"/>
      <c r="AA47" s="5"/>
      <c r="AB47" s="5"/>
      <c r="AC47" s="5"/>
      <c r="AE47" s="4" t="str">
        <f t="shared" si="65"/>
        <v/>
      </c>
      <c r="AF47" s="4" t="str">
        <f t="shared" si="65"/>
        <v/>
      </c>
      <c r="AG47" s="4" t="str">
        <f t="shared" si="65"/>
        <v/>
      </c>
      <c r="AH47" s="4" t="str">
        <f t="shared" si="65"/>
        <v/>
      </c>
      <c r="AI47" s="4" t="str">
        <f t="shared" si="65"/>
        <v/>
      </c>
      <c r="AJ47" s="4" t="str">
        <f t="shared" si="65"/>
        <v/>
      </c>
      <c r="AK47" s="4" t="str">
        <f t="shared" si="65"/>
        <v/>
      </c>
      <c r="AL47" s="4" t="str">
        <f t="shared" si="65"/>
        <v/>
      </c>
      <c r="AM47" s="4" t="str">
        <f t="shared" si="65"/>
        <v/>
      </c>
      <c r="AN47" s="4" t="str">
        <f t="shared" si="65"/>
        <v/>
      </c>
      <c r="AO47" s="4" t="str">
        <f t="shared" si="66"/>
        <v/>
      </c>
      <c r="AP47" s="4" t="str">
        <f t="shared" si="67"/>
        <v/>
      </c>
      <c r="AQ47" s="4" t="str">
        <f t="shared" si="68"/>
        <v/>
      </c>
      <c r="AR47" s="4" t="str">
        <f t="shared" si="69"/>
        <v/>
      </c>
      <c r="AS47" s="4" t="str">
        <f t="shared" si="70"/>
        <v/>
      </c>
      <c r="AT47" s="4" t="str">
        <f t="shared" si="71"/>
        <v/>
      </c>
      <c r="AU47" s="4" t="str">
        <f t="shared" si="72"/>
        <v/>
      </c>
      <c r="AV47" s="4" t="str">
        <f t="shared" si="73"/>
        <v/>
      </c>
      <c r="AW47" s="4" t="str">
        <f t="shared" si="74"/>
        <v/>
      </c>
      <c r="AX47" s="4" t="str">
        <f t="shared" si="75"/>
        <v/>
      </c>
      <c r="AY47" s="4" t="str">
        <f t="shared" si="76"/>
        <v/>
      </c>
      <c r="AZ47" s="4" t="str">
        <f t="shared" si="77"/>
        <v/>
      </c>
      <c r="BB47" s="4" t="str">
        <f t="shared" si="78"/>
        <v/>
      </c>
      <c r="BC47" s="4" t="str">
        <f t="shared" si="78"/>
        <v/>
      </c>
      <c r="BD47" s="4" t="str">
        <f t="shared" si="78"/>
        <v/>
      </c>
      <c r="BE47" s="4" t="str">
        <f t="shared" si="78"/>
        <v/>
      </c>
      <c r="BF47" s="4" t="str">
        <f t="shared" si="78"/>
        <v/>
      </c>
      <c r="BG47" s="4" t="str">
        <f t="shared" si="78"/>
        <v/>
      </c>
      <c r="BH47" s="4" t="str">
        <f t="shared" si="78"/>
        <v/>
      </c>
      <c r="BI47" s="4" t="str">
        <f t="shared" si="78"/>
        <v/>
      </c>
      <c r="BJ47" s="4" t="str">
        <f t="shared" si="78"/>
        <v/>
      </c>
      <c r="BK47" s="4" t="str">
        <f t="shared" si="78"/>
        <v/>
      </c>
      <c r="BL47" s="4" t="str">
        <f t="shared" si="78"/>
        <v/>
      </c>
      <c r="BM47" s="4" t="str">
        <f t="shared" si="78"/>
        <v/>
      </c>
      <c r="BN47" s="4" t="str">
        <f t="shared" si="78"/>
        <v/>
      </c>
      <c r="BO47" s="4" t="str">
        <f t="shared" si="78"/>
        <v/>
      </c>
      <c r="BP47" s="4" t="str">
        <f t="shared" si="78"/>
        <v/>
      </c>
      <c r="BQ47" s="4" t="str">
        <f t="shared" si="78"/>
        <v/>
      </c>
      <c r="BR47" s="4" t="str">
        <f t="shared" si="79"/>
        <v/>
      </c>
      <c r="BS47" s="4" t="str">
        <f t="shared" si="79"/>
        <v/>
      </c>
      <c r="BT47" s="4" t="str">
        <f t="shared" si="79"/>
        <v/>
      </c>
      <c r="BU47" s="4"/>
      <c r="BV47" s="4" t="str">
        <f t="shared" si="80"/>
        <v/>
      </c>
      <c r="BW47" s="4" t="str">
        <f t="shared" si="80"/>
        <v/>
      </c>
    </row>
    <row r="48" spans="1:75" ht="17" hidden="1" customHeight="1" x14ac:dyDescent="0.35">
      <c r="A48" t="s">
        <v>135</v>
      </c>
      <c r="B48" s="4"/>
      <c r="C48" s="4"/>
      <c r="D48" s="4"/>
      <c r="E48" s="6">
        <f t="shared" si="64"/>
        <v>0</v>
      </c>
      <c r="F48" s="4"/>
      <c r="G48" s="4"/>
      <c r="H48" s="5"/>
      <c r="I48" s="5"/>
      <c r="J48" s="5"/>
      <c r="K48" s="5"/>
      <c r="L48" s="5"/>
      <c r="M48" s="5"/>
      <c r="N48" s="5"/>
      <c r="O48" s="5"/>
      <c r="P48" s="5"/>
      <c r="Q48" s="5"/>
      <c r="R48" s="5"/>
      <c r="S48" s="5"/>
      <c r="T48" s="5"/>
      <c r="U48" s="5"/>
      <c r="V48" s="5"/>
      <c r="W48" s="5"/>
      <c r="X48" s="5"/>
      <c r="Y48" s="5"/>
      <c r="Z48" s="5"/>
      <c r="AA48" s="5"/>
      <c r="AB48" s="5"/>
      <c r="AC48" s="5"/>
      <c r="AE48" s="4" t="str">
        <f t="shared" si="65"/>
        <v/>
      </c>
      <c r="AF48" s="4" t="str">
        <f t="shared" si="65"/>
        <v/>
      </c>
      <c r="AG48" s="4" t="str">
        <f t="shared" si="65"/>
        <v/>
      </c>
      <c r="AH48" s="4" t="str">
        <f t="shared" si="65"/>
        <v/>
      </c>
      <c r="AI48" s="4" t="str">
        <f t="shared" si="65"/>
        <v/>
      </c>
      <c r="AJ48" s="4" t="str">
        <f t="shared" si="65"/>
        <v/>
      </c>
      <c r="AK48" s="4" t="str">
        <f t="shared" si="65"/>
        <v/>
      </c>
      <c r="AL48" s="4" t="str">
        <f t="shared" si="65"/>
        <v/>
      </c>
      <c r="AM48" s="4" t="str">
        <f t="shared" si="65"/>
        <v/>
      </c>
      <c r="AN48" s="4" t="str">
        <f t="shared" si="65"/>
        <v/>
      </c>
      <c r="AO48" s="4" t="str">
        <f t="shared" si="65"/>
        <v/>
      </c>
      <c r="AP48" s="4" t="str">
        <f t="shared" si="65"/>
        <v/>
      </c>
      <c r="AQ48" s="4" t="str">
        <f t="shared" si="65"/>
        <v/>
      </c>
      <c r="AR48" s="4" t="str">
        <f t="shared" si="65"/>
        <v/>
      </c>
      <c r="AS48" s="4" t="str">
        <f t="shared" si="65"/>
        <v/>
      </c>
      <c r="AT48" s="4" t="str">
        <f t="shared" si="65"/>
        <v/>
      </c>
      <c r="AU48" s="4" t="str">
        <f t="shared" ref="AU48:AW53" si="81">IF(X48=0,"","*")</f>
        <v/>
      </c>
      <c r="AV48" s="4" t="str">
        <f t="shared" si="81"/>
        <v/>
      </c>
      <c r="AW48" s="4" t="str">
        <f t="shared" si="81"/>
        <v/>
      </c>
      <c r="AX48" s="4"/>
      <c r="AY48" s="4" t="str">
        <f t="shared" si="77"/>
        <v/>
      </c>
      <c r="AZ48" s="4" t="str">
        <f t="shared" si="77"/>
        <v/>
      </c>
      <c r="BB48" s="4" t="str">
        <f t="shared" si="78"/>
        <v/>
      </c>
      <c r="BC48" s="4" t="str">
        <f t="shared" si="78"/>
        <v/>
      </c>
      <c r="BD48" s="4" t="str">
        <f t="shared" si="78"/>
        <v/>
      </c>
      <c r="BE48" s="4" t="str">
        <f t="shared" si="78"/>
        <v/>
      </c>
      <c r="BF48" s="4" t="str">
        <f t="shared" si="78"/>
        <v/>
      </c>
      <c r="BG48" s="4" t="str">
        <f t="shared" si="78"/>
        <v/>
      </c>
      <c r="BH48" s="4" t="str">
        <f t="shared" si="78"/>
        <v/>
      </c>
      <c r="BI48" s="4" t="str">
        <f t="shared" si="78"/>
        <v/>
      </c>
      <c r="BJ48" s="4" t="str">
        <f t="shared" si="78"/>
        <v/>
      </c>
      <c r="BK48" s="4" t="str">
        <f t="shared" si="78"/>
        <v/>
      </c>
      <c r="BL48" s="4" t="str">
        <f t="shared" si="78"/>
        <v/>
      </c>
      <c r="BM48" s="4" t="str">
        <f t="shared" si="78"/>
        <v/>
      </c>
      <c r="BN48" s="4" t="str">
        <f t="shared" si="78"/>
        <v/>
      </c>
      <c r="BO48" s="4" t="str">
        <f t="shared" si="78"/>
        <v/>
      </c>
      <c r="BP48" s="4" t="str">
        <f t="shared" si="78"/>
        <v/>
      </c>
      <c r="BQ48" s="4" t="str">
        <f t="shared" si="78"/>
        <v/>
      </c>
      <c r="BR48" s="4" t="str">
        <f t="shared" si="79"/>
        <v/>
      </c>
      <c r="BS48" s="4" t="str">
        <f t="shared" si="79"/>
        <v/>
      </c>
      <c r="BT48" s="4" t="str">
        <f t="shared" si="79"/>
        <v/>
      </c>
      <c r="BU48" s="4"/>
      <c r="BV48" s="4" t="str">
        <f t="shared" si="80"/>
        <v/>
      </c>
      <c r="BW48" s="4" t="str">
        <f t="shared" si="80"/>
        <v/>
      </c>
    </row>
    <row r="49" spans="1:75" ht="17" hidden="1" customHeight="1" x14ac:dyDescent="0.35">
      <c r="A49" t="s">
        <v>136</v>
      </c>
      <c r="B49" s="4"/>
      <c r="C49" s="4"/>
      <c r="D49" s="4"/>
      <c r="E49" s="6">
        <f t="shared" si="64"/>
        <v>0</v>
      </c>
      <c r="F49" s="4"/>
      <c r="G49" s="4"/>
      <c r="H49" s="5"/>
      <c r="I49" s="5"/>
      <c r="J49" s="5"/>
      <c r="K49" s="5"/>
      <c r="L49" s="5"/>
      <c r="M49" s="5"/>
      <c r="N49" s="5"/>
      <c r="O49" s="5"/>
      <c r="P49" s="5"/>
      <c r="Q49" s="5"/>
      <c r="R49" s="5"/>
      <c r="S49" s="5"/>
      <c r="T49" s="5"/>
      <c r="U49" s="5"/>
      <c r="V49" s="5"/>
      <c r="W49" s="5"/>
      <c r="X49" s="5"/>
      <c r="Y49" s="5"/>
      <c r="Z49" s="5"/>
      <c r="AA49" s="5"/>
      <c r="AB49" s="5"/>
      <c r="AC49" s="5"/>
      <c r="AE49" s="4" t="str">
        <f t="shared" si="65"/>
        <v/>
      </c>
      <c r="AF49" s="4" t="str">
        <f t="shared" si="65"/>
        <v/>
      </c>
      <c r="AG49" s="4" t="str">
        <f t="shared" si="65"/>
        <v/>
      </c>
      <c r="AH49" s="4" t="str">
        <f t="shared" si="65"/>
        <v/>
      </c>
      <c r="AI49" s="4" t="str">
        <f t="shared" si="65"/>
        <v/>
      </c>
      <c r="AJ49" s="4" t="str">
        <f t="shared" si="65"/>
        <v/>
      </c>
      <c r="AK49" s="4" t="str">
        <f t="shared" si="65"/>
        <v/>
      </c>
      <c r="AL49" s="4" t="str">
        <f t="shared" si="65"/>
        <v/>
      </c>
      <c r="AM49" s="4" t="str">
        <f t="shared" si="65"/>
        <v/>
      </c>
      <c r="AN49" s="4" t="str">
        <f t="shared" si="65"/>
        <v/>
      </c>
      <c r="AO49" s="4" t="str">
        <f t="shared" si="65"/>
        <v/>
      </c>
      <c r="AP49" s="4" t="str">
        <f t="shared" si="65"/>
        <v/>
      </c>
      <c r="AQ49" s="4" t="str">
        <f t="shared" si="65"/>
        <v/>
      </c>
      <c r="AR49" s="4" t="str">
        <f t="shared" si="65"/>
        <v/>
      </c>
      <c r="AS49" s="4" t="str">
        <f t="shared" si="65"/>
        <v/>
      </c>
      <c r="AT49" s="4" t="str">
        <f t="shared" si="65"/>
        <v/>
      </c>
      <c r="AU49" s="4" t="str">
        <f t="shared" si="81"/>
        <v/>
      </c>
      <c r="AV49" s="4" t="str">
        <f t="shared" si="81"/>
        <v/>
      </c>
      <c r="AW49" s="4" t="str">
        <f t="shared" si="81"/>
        <v/>
      </c>
      <c r="AX49" s="4"/>
      <c r="AY49" s="4" t="str">
        <f t="shared" si="77"/>
        <v/>
      </c>
      <c r="AZ49" s="4" t="str">
        <f t="shared" si="77"/>
        <v/>
      </c>
      <c r="BB49" s="4" t="str">
        <f t="shared" si="78"/>
        <v/>
      </c>
      <c r="BC49" s="4" t="str">
        <f t="shared" si="78"/>
        <v/>
      </c>
      <c r="BD49" s="4" t="str">
        <f t="shared" si="78"/>
        <v/>
      </c>
      <c r="BE49" s="4" t="str">
        <f t="shared" si="78"/>
        <v/>
      </c>
      <c r="BF49" s="4" t="str">
        <f t="shared" si="78"/>
        <v/>
      </c>
      <c r="BG49" s="4" t="str">
        <f t="shared" si="78"/>
        <v/>
      </c>
      <c r="BH49" s="4" t="str">
        <f t="shared" si="78"/>
        <v/>
      </c>
      <c r="BI49" s="4" t="str">
        <f t="shared" si="78"/>
        <v/>
      </c>
      <c r="BJ49" s="4" t="str">
        <f t="shared" si="78"/>
        <v/>
      </c>
      <c r="BK49" s="4" t="str">
        <f t="shared" si="78"/>
        <v/>
      </c>
      <c r="BL49" s="4" t="str">
        <f t="shared" si="78"/>
        <v/>
      </c>
      <c r="BM49" s="4" t="str">
        <f t="shared" si="78"/>
        <v/>
      </c>
      <c r="BN49" s="4" t="str">
        <f t="shared" si="78"/>
        <v/>
      </c>
      <c r="BO49" s="4" t="str">
        <f t="shared" si="78"/>
        <v/>
      </c>
      <c r="BP49" s="4" t="str">
        <f t="shared" si="78"/>
        <v/>
      </c>
      <c r="BQ49" s="4" t="str">
        <f t="shared" si="78"/>
        <v/>
      </c>
      <c r="BR49" s="4" t="str">
        <f t="shared" si="79"/>
        <v/>
      </c>
      <c r="BS49" s="4" t="str">
        <f t="shared" si="79"/>
        <v/>
      </c>
      <c r="BT49" s="4" t="str">
        <f t="shared" si="79"/>
        <v/>
      </c>
      <c r="BU49" s="4"/>
      <c r="BV49" s="4" t="str">
        <f t="shared" si="80"/>
        <v/>
      </c>
      <c r="BW49" s="4" t="str">
        <f t="shared" si="80"/>
        <v/>
      </c>
    </row>
    <row r="50" spans="1:75" ht="17" hidden="1" customHeight="1" x14ac:dyDescent="0.35">
      <c r="A50" t="s">
        <v>137</v>
      </c>
      <c r="B50" s="4"/>
      <c r="C50" s="4"/>
      <c r="D50" s="4"/>
      <c r="E50" s="6">
        <f t="shared" si="64"/>
        <v>0</v>
      </c>
      <c r="F50" s="4"/>
      <c r="G50" s="4"/>
      <c r="H50" s="5"/>
      <c r="I50" s="5"/>
      <c r="J50" s="5"/>
      <c r="K50" s="5"/>
      <c r="L50" s="5"/>
      <c r="M50" s="5"/>
      <c r="N50" s="5"/>
      <c r="O50" s="5"/>
      <c r="P50" s="5"/>
      <c r="Q50" s="5"/>
      <c r="R50" s="5"/>
      <c r="S50" s="5"/>
      <c r="T50" s="5"/>
      <c r="U50" s="5"/>
      <c r="V50" s="5"/>
      <c r="W50" s="5"/>
      <c r="X50" s="5"/>
      <c r="Y50" s="5"/>
      <c r="Z50" s="5"/>
      <c r="AA50" s="5"/>
      <c r="AB50" s="5"/>
      <c r="AC50" s="5"/>
      <c r="AE50" s="4" t="str">
        <f t="shared" si="65"/>
        <v/>
      </c>
      <c r="AF50" s="4" t="str">
        <f t="shared" si="65"/>
        <v/>
      </c>
      <c r="AG50" s="4" t="str">
        <f t="shared" si="65"/>
        <v/>
      </c>
      <c r="AH50" s="4" t="str">
        <f t="shared" si="65"/>
        <v/>
      </c>
      <c r="AI50" s="4" t="str">
        <f t="shared" si="65"/>
        <v/>
      </c>
      <c r="AJ50" s="4" t="str">
        <f t="shared" si="65"/>
        <v/>
      </c>
      <c r="AK50" s="4" t="str">
        <f t="shared" si="65"/>
        <v/>
      </c>
      <c r="AL50" s="4" t="str">
        <f t="shared" si="65"/>
        <v/>
      </c>
      <c r="AM50" s="4" t="str">
        <f t="shared" si="65"/>
        <v/>
      </c>
      <c r="AN50" s="4" t="str">
        <f t="shared" si="65"/>
        <v/>
      </c>
      <c r="AO50" s="4" t="str">
        <f t="shared" si="65"/>
        <v/>
      </c>
      <c r="AP50" s="4" t="str">
        <f t="shared" si="65"/>
        <v/>
      </c>
      <c r="AQ50" s="4" t="str">
        <f t="shared" si="65"/>
        <v/>
      </c>
      <c r="AR50" s="4" t="str">
        <f t="shared" si="65"/>
        <v/>
      </c>
      <c r="AS50" s="4" t="str">
        <f t="shared" si="65"/>
        <v/>
      </c>
      <c r="AT50" s="4" t="str">
        <f t="shared" si="65"/>
        <v/>
      </c>
      <c r="AU50" s="4" t="str">
        <f>IF(X50=0,"","*")</f>
        <v/>
      </c>
      <c r="AV50" s="4" t="str">
        <f t="shared" si="81"/>
        <v/>
      </c>
      <c r="AW50" s="4" t="str">
        <f t="shared" si="81"/>
        <v/>
      </c>
      <c r="AX50" s="4"/>
      <c r="AY50" s="4" t="str">
        <f t="shared" si="77"/>
        <v/>
      </c>
      <c r="AZ50" s="4" t="str">
        <f t="shared" si="77"/>
        <v/>
      </c>
      <c r="BB50" s="4" t="str">
        <f t="shared" si="78"/>
        <v/>
      </c>
      <c r="BC50" s="4" t="str">
        <f t="shared" si="78"/>
        <v/>
      </c>
      <c r="BD50" s="4" t="str">
        <f t="shared" si="78"/>
        <v/>
      </c>
      <c r="BE50" s="4" t="str">
        <f t="shared" si="78"/>
        <v/>
      </c>
      <c r="BF50" s="4" t="str">
        <f t="shared" si="78"/>
        <v/>
      </c>
      <c r="BG50" s="4" t="str">
        <f t="shared" si="78"/>
        <v/>
      </c>
      <c r="BH50" s="4" t="str">
        <f t="shared" si="78"/>
        <v/>
      </c>
      <c r="BI50" s="4" t="str">
        <f t="shared" si="78"/>
        <v/>
      </c>
      <c r="BJ50" s="4" t="str">
        <f t="shared" si="78"/>
        <v/>
      </c>
      <c r="BK50" s="4" t="str">
        <f t="shared" si="78"/>
        <v/>
      </c>
      <c r="BL50" s="4" t="str">
        <f t="shared" si="78"/>
        <v/>
      </c>
      <c r="BM50" s="4" t="str">
        <f t="shared" si="78"/>
        <v/>
      </c>
      <c r="BN50" s="4" t="str">
        <f t="shared" si="78"/>
        <v/>
      </c>
      <c r="BO50" s="4" t="str">
        <f t="shared" si="78"/>
        <v/>
      </c>
      <c r="BP50" s="4" t="str">
        <f t="shared" si="78"/>
        <v/>
      </c>
      <c r="BQ50" s="4" t="str">
        <f t="shared" si="78"/>
        <v/>
      </c>
      <c r="BR50" s="4" t="str">
        <f t="shared" si="79"/>
        <v/>
      </c>
      <c r="BS50" s="4" t="str">
        <f t="shared" si="79"/>
        <v/>
      </c>
      <c r="BT50" s="4" t="str">
        <f t="shared" si="79"/>
        <v/>
      </c>
      <c r="BU50" s="4"/>
      <c r="BV50" s="4" t="str">
        <f t="shared" si="80"/>
        <v/>
      </c>
      <c r="BW50" s="4" t="str">
        <f t="shared" si="80"/>
        <v/>
      </c>
    </row>
    <row r="51" spans="1:75" ht="17" hidden="1" customHeight="1" x14ac:dyDescent="0.35">
      <c r="A51" t="s">
        <v>138</v>
      </c>
      <c r="B51" s="4"/>
      <c r="C51" s="4"/>
      <c r="D51" s="4"/>
      <c r="E51" s="6">
        <f t="shared" si="64"/>
        <v>0</v>
      </c>
      <c r="F51" s="4"/>
      <c r="G51" s="4"/>
      <c r="H51" s="5"/>
      <c r="I51" s="5"/>
      <c r="J51" s="5"/>
      <c r="K51" s="5"/>
      <c r="L51" s="5"/>
      <c r="M51" s="5"/>
      <c r="N51" s="5"/>
      <c r="O51" s="5"/>
      <c r="P51" s="5"/>
      <c r="Q51" s="5"/>
      <c r="R51" s="5"/>
      <c r="S51" s="5"/>
      <c r="T51" s="5"/>
      <c r="U51" s="5"/>
      <c r="V51" s="5"/>
      <c r="W51" s="5"/>
      <c r="X51" s="5"/>
      <c r="Y51" s="5"/>
      <c r="Z51" s="5"/>
      <c r="AA51" s="5"/>
      <c r="AB51" s="5"/>
      <c r="AC51" s="5"/>
      <c r="AE51" s="4" t="str">
        <f t="shared" si="65"/>
        <v/>
      </c>
      <c r="AF51" s="4" t="str">
        <f t="shared" si="65"/>
        <v/>
      </c>
      <c r="AG51" s="4" t="str">
        <f t="shared" si="65"/>
        <v/>
      </c>
      <c r="AH51" s="4" t="str">
        <f t="shared" si="65"/>
        <v/>
      </c>
      <c r="AI51" s="4" t="str">
        <f t="shared" si="65"/>
        <v/>
      </c>
      <c r="AJ51" s="4" t="str">
        <f t="shared" si="65"/>
        <v/>
      </c>
      <c r="AK51" s="4" t="str">
        <f t="shared" si="65"/>
        <v/>
      </c>
      <c r="AL51" s="4" t="str">
        <f t="shared" si="65"/>
        <v/>
      </c>
      <c r="AM51" s="4" t="str">
        <f t="shared" si="65"/>
        <v/>
      </c>
      <c r="AN51" s="4" t="str">
        <f t="shared" si="65"/>
        <v/>
      </c>
      <c r="AO51" s="4" t="str">
        <f t="shared" si="65"/>
        <v/>
      </c>
      <c r="AP51" s="4" t="str">
        <f t="shared" si="65"/>
        <v/>
      </c>
      <c r="AQ51" s="4" t="str">
        <f t="shared" si="65"/>
        <v/>
      </c>
      <c r="AR51" s="4" t="str">
        <f t="shared" si="65"/>
        <v/>
      </c>
      <c r="AS51" s="4" t="str">
        <f t="shared" si="65"/>
        <v/>
      </c>
      <c r="AT51" s="4" t="str">
        <f t="shared" si="65"/>
        <v/>
      </c>
      <c r="AU51" s="4" t="str">
        <f t="shared" si="81"/>
        <v/>
      </c>
      <c r="AV51" s="4" t="str">
        <f t="shared" si="81"/>
        <v/>
      </c>
      <c r="AW51" s="4" t="str">
        <f t="shared" si="81"/>
        <v/>
      </c>
      <c r="AX51" s="4"/>
      <c r="AY51" s="4" t="str">
        <f t="shared" si="77"/>
        <v/>
      </c>
      <c r="AZ51" s="4" t="str">
        <f t="shared" si="77"/>
        <v/>
      </c>
      <c r="BB51" s="4" t="str">
        <f t="shared" si="78"/>
        <v/>
      </c>
      <c r="BC51" s="4" t="str">
        <f t="shared" si="78"/>
        <v/>
      </c>
      <c r="BD51" s="4" t="str">
        <f t="shared" si="78"/>
        <v/>
      </c>
      <c r="BE51" s="4" t="str">
        <f t="shared" si="78"/>
        <v/>
      </c>
      <c r="BF51" s="4" t="str">
        <f t="shared" si="78"/>
        <v/>
      </c>
      <c r="BG51" s="4" t="str">
        <f t="shared" si="78"/>
        <v/>
      </c>
      <c r="BH51" s="4" t="str">
        <f t="shared" si="78"/>
        <v/>
      </c>
      <c r="BI51" s="4" t="str">
        <f t="shared" si="78"/>
        <v/>
      </c>
      <c r="BJ51" s="4" t="str">
        <f t="shared" si="78"/>
        <v/>
      </c>
      <c r="BK51" s="4" t="str">
        <f t="shared" si="78"/>
        <v/>
      </c>
      <c r="BL51" s="4" t="str">
        <f t="shared" si="78"/>
        <v/>
      </c>
      <c r="BM51" s="4" t="str">
        <f t="shared" si="78"/>
        <v/>
      </c>
      <c r="BN51" s="4" t="str">
        <f t="shared" si="78"/>
        <v/>
      </c>
      <c r="BO51" s="4" t="str">
        <f t="shared" si="78"/>
        <v/>
      </c>
      <c r="BP51" s="4" t="str">
        <f t="shared" si="78"/>
        <v/>
      </c>
      <c r="BQ51" s="4" t="str">
        <f t="shared" ref="BQ51:BQ53" si="82">IF(W51=0,"","*")</f>
        <v/>
      </c>
      <c r="BR51" s="4" t="str">
        <f t="shared" si="79"/>
        <v/>
      </c>
      <c r="BS51" s="4" t="str">
        <f t="shared" si="79"/>
        <v/>
      </c>
      <c r="BT51" s="4" t="str">
        <f t="shared" si="79"/>
        <v/>
      </c>
      <c r="BU51" s="4"/>
      <c r="BV51" s="4" t="str">
        <f t="shared" si="80"/>
        <v/>
      </c>
      <c r="BW51" s="4" t="str">
        <f t="shared" si="80"/>
        <v/>
      </c>
    </row>
    <row r="52" spans="1:75" ht="17" hidden="1" customHeight="1" x14ac:dyDescent="0.35">
      <c r="A52" t="s">
        <v>139</v>
      </c>
      <c r="B52" s="4"/>
      <c r="C52" s="4"/>
      <c r="D52" s="4"/>
      <c r="E52" s="6">
        <f t="shared" si="64"/>
        <v>0</v>
      </c>
      <c r="F52" s="4"/>
      <c r="G52" s="4"/>
      <c r="H52" s="5"/>
      <c r="I52" s="5"/>
      <c r="J52" s="5"/>
      <c r="K52" s="5"/>
      <c r="L52" s="5"/>
      <c r="M52" s="5"/>
      <c r="N52" s="5"/>
      <c r="O52" s="5"/>
      <c r="P52" s="5"/>
      <c r="Q52" s="5"/>
      <c r="R52" s="5"/>
      <c r="S52" s="5"/>
      <c r="T52" s="5"/>
      <c r="U52" s="5"/>
      <c r="V52" s="5"/>
      <c r="W52" s="5"/>
      <c r="X52" s="5"/>
      <c r="Y52" s="5"/>
      <c r="Z52" s="5"/>
      <c r="AA52" s="5"/>
      <c r="AB52" s="5"/>
      <c r="AC52" s="5"/>
      <c r="AE52" s="4" t="str">
        <f t="shared" ref="AE52:AT53" si="83">IF(H52=0,"","*")</f>
        <v/>
      </c>
      <c r="AF52" s="4" t="str">
        <f t="shared" si="83"/>
        <v/>
      </c>
      <c r="AG52" s="4" t="str">
        <f t="shared" si="83"/>
        <v/>
      </c>
      <c r="AH52" s="4" t="str">
        <f t="shared" si="83"/>
        <v/>
      </c>
      <c r="AI52" s="4" t="str">
        <f t="shared" si="83"/>
        <v/>
      </c>
      <c r="AJ52" s="4" t="str">
        <f t="shared" si="83"/>
        <v/>
      </c>
      <c r="AK52" s="4" t="str">
        <f t="shared" si="83"/>
        <v/>
      </c>
      <c r="AL52" s="4" t="str">
        <f t="shared" si="83"/>
        <v/>
      </c>
      <c r="AM52" s="4" t="str">
        <f t="shared" si="83"/>
        <v/>
      </c>
      <c r="AN52" s="4" t="str">
        <f t="shared" si="83"/>
        <v/>
      </c>
      <c r="AO52" s="4" t="str">
        <f t="shared" si="83"/>
        <v/>
      </c>
      <c r="AP52" s="4" t="str">
        <f t="shared" si="83"/>
        <v/>
      </c>
      <c r="AQ52" s="4" t="str">
        <f t="shared" si="83"/>
        <v/>
      </c>
      <c r="AR52" s="4" t="str">
        <f t="shared" si="83"/>
        <v/>
      </c>
      <c r="AS52" s="4" t="str">
        <f t="shared" si="83"/>
        <v/>
      </c>
      <c r="AT52" s="4" t="str">
        <f t="shared" si="83"/>
        <v/>
      </c>
      <c r="AU52" s="4" t="str">
        <f t="shared" si="81"/>
        <v/>
      </c>
      <c r="AV52" s="4" t="str">
        <f t="shared" si="81"/>
        <v/>
      </c>
      <c r="AW52" s="4" t="str">
        <f t="shared" si="81"/>
        <v/>
      </c>
      <c r="AX52" s="4"/>
      <c r="AY52" s="4" t="str">
        <f t="shared" si="77"/>
        <v/>
      </c>
      <c r="AZ52" s="4" t="str">
        <f t="shared" si="77"/>
        <v/>
      </c>
      <c r="BB52" s="4" t="str">
        <f t="shared" ref="BB52:BP53" si="84">IF(H52=0,"","*")</f>
        <v/>
      </c>
      <c r="BC52" s="4" t="str">
        <f t="shared" si="84"/>
        <v/>
      </c>
      <c r="BD52" s="4" t="str">
        <f t="shared" si="84"/>
        <v/>
      </c>
      <c r="BE52" s="4" t="str">
        <f t="shared" si="84"/>
        <v/>
      </c>
      <c r="BF52" s="4" t="str">
        <f t="shared" si="84"/>
        <v/>
      </c>
      <c r="BG52" s="4" t="str">
        <f t="shared" si="84"/>
        <v/>
      </c>
      <c r="BH52" s="4" t="str">
        <f t="shared" si="84"/>
        <v/>
      </c>
      <c r="BI52" s="4" t="str">
        <f t="shared" si="84"/>
        <v/>
      </c>
      <c r="BJ52" s="4" t="str">
        <f t="shared" si="84"/>
        <v/>
      </c>
      <c r="BK52" s="4" t="str">
        <f t="shared" si="84"/>
        <v/>
      </c>
      <c r="BL52" s="4" t="str">
        <f t="shared" si="84"/>
        <v/>
      </c>
      <c r="BM52" s="4" t="str">
        <f t="shared" si="84"/>
        <v/>
      </c>
      <c r="BN52" s="4" t="str">
        <f t="shared" si="84"/>
        <v/>
      </c>
      <c r="BO52" s="4" t="str">
        <f t="shared" si="84"/>
        <v/>
      </c>
      <c r="BP52" s="4" t="str">
        <f t="shared" si="84"/>
        <v/>
      </c>
      <c r="BQ52" s="4" t="str">
        <f t="shared" si="82"/>
        <v/>
      </c>
      <c r="BR52" s="4" t="str">
        <f t="shared" si="79"/>
        <v/>
      </c>
      <c r="BS52" s="4" t="str">
        <f t="shared" si="79"/>
        <v/>
      </c>
      <c r="BT52" s="4" t="str">
        <f t="shared" si="79"/>
        <v/>
      </c>
      <c r="BU52" s="4"/>
      <c r="BV52" s="4" t="str">
        <f t="shared" si="80"/>
        <v/>
      </c>
      <c r="BW52" s="4" t="str">
        <f t="shared" si="80"/>
        <v/>
      </c>
    </row>
    <row r="53" spans="1:75" ht="17" hidden="1" customHeight="1" x14ac:dyDescent="0.35">
      <c r="A53" t="s">
        <v>140</v>
      </c>
      <c r="B53" s="4"/>
      <c r="C53" s="4"/>
      <c r="D53" s="4"/>
      <c r="E53" s="6">
        <f t="shared" si="64"/>
        <v>0</v>
      </c>
      <c r="F53" s="4"/>
      <c r="G53" s="4"/>
      <c r="H53" s="5"/>
      <c r="I53" s="5"/>
      <c r="J53" s="5"/>
      <c r="K53" s="5"/>
      <c r="L53" s="5"/>
      <c r="M53" s="5"/>
      <c r="N53" s="5"/>
      <c r="O53" s="5"/>
      <c r="P53" s="5"/>
      <c r="Q53" s="5"/>
      <c r="R53" s="5"/>
      <c r="S53" s="5"/>
      <c r="T53" s="5"/>
      <c r="U53" s="5"/>
      <c r="V53" s="5"/>
      <c r="W53" s="5"/>
      <c r="X53" s="5"/>
      <c r="Y53" s="5"/>
      <c r="Z53" s="5"/>
      <c r="AA53" s="5"/>
      <c r="AB53" s="5"/>
      <c r="AC53" s="5"/>
      <c r="AE53" s="4" t="str">
        <f t="shared" si="83"/>
        <v/>
      </c>
      <c r="AF53" s="4" t="str">
        <f t="shared" si="83"/>
        <v/>
      </c>
      <c r="AG53" s="4" t="str">
        <f t="shared" si="83"/>
        <v/>
      </c>
      <c r="AH53" s="4" t="str">
        <f t="shared" si="83"/>
        <v/>
      </c>
      <c r="AI53" s="4" t="str">
        <f t="shared" si="83"/>
        <v/>
      </c>
      <c r="AJ53" s="4" t="str">
        <f t="shared" si="83"/>
        <v/>
      </c>
      <c r="AK53" s="4" t="str">
        <f t="shared" si="83"/>
        <v/>
      </c>
      <c r="AL53" s="4" t="str">
        <f t="shared" si="83"/>
        <v/>
      </c>
      <c r="AM53" s="4" t="str">
        <f t="shared" si="83"/>
        <v/>
      </c>
      <c r="AN53" s="4" t="str">
        <f t="shared" si="83"/>
        <v/>
      </c>
      <c r="AO53" s="4" t="str">
        <f t="shared" si="83"/>
        <v/>
      </c>
      <c r="AP53" s="4" t="str">
        <f t="shared" si="83"/>
        <v/>
      </c>
      <c r="AQ53" s="4" t="str">
        <f t="shared" si="83"/>
        <v/>
      </c>
      <c r="AR53" s="4" t="str">
        <f t="shared" si="83"/>
        <v/>
      </c>
      <c r="AS53" s="4" t="str">
        <f t="shared" si="83"/>
        <v/>
      </c>
      <c r="AT53" s="4" t="str">
        <f t="shared" si="83"/>
        <v/>
      </c>
      <c r="AU53" s="4" t="str">
        <f t="shared" si="81"/>
        <v/>
      </c>
      <c r="AV53" s="4" t="str">
        <f t="shared" si="81"/>
        <v/>
      </c>
      <c r="AW53" s="4" t="str">
        <f t="shared" si="81"/>
        <v/>
      </c>
      <c r="AX53" s="4"/>
      <c r="AY53" s="4" t="str">
        <f t="shared" si="77"/>
        <v/>
      </c>
      <c r="AZ53" s="4" t="str">
        <f t="shared" si="77"/>
        <v/>
      </c>
      <c r="BB53" s="4" t="str">
        <f t="shared" si="84"/>
        <v/>
      </c>
      <c r="BC53" s="4" t="str">
        <f t="shared" si="84"/>
        <v/>
      </c>
      <c r="BD53" s="4" t="str">
        <f t="shared" si="84"/>
        <v/>
      </c>
      <c r="BE53" s="4" t="str">
        <f t="shared" si="84"/>
        <v/>
      </c>
      <c r="BF53" s="4" t="str">
        <f t="shared" si="84"/>
        <v/>
      </c>
      <c r="BG53" s="4" t="str">
        <f t="shared" si="84"/>
        <v/>
      </c>
      <c r="BH53" s="4" t="str">
        <f t="shared" si="84"/>
        <v/>
      </c>
      <c r="BI53" s="4" t="str">
        <f t="shared" si="84"/>
        <v/>
      </c>
      <c r="BJ53" s="4" t="str">
        <f t="shared" si="84"/>
        <v/>
      </c>
      <c r="BK53" s="4" t="str">
        <f t="shared" si="84"/>
        <v/>
      </c>
      <c r="BL53" s="4" t="str">
        <f t="shared" si="84"/>
        <v/>
      </c>
      <c r="BM53" s="4" t="str">
        <f t="shared" si="84"/>
        <v/>
      </c>
      <c r="BN53" s="4" t="str">
        <f t="shared" si="84"/>
        <v/>
      </c>
      <c r="BO53" s="4" t="str">
        <f t="shared" si="84"/>
        <v/>
      </c>
      <c r="BP53" s="4" t="str">
        <f t="shared" si="84"/>
        <v/>
      </c>
      <c r="BQ53" s="4" t="str">
        <f t="shared" si="82"/>
        <v/>
      </c>
      <c r="BR53" s="4" t="str">
        <f t="shared" si="79"/>
        <v/>
      </c>
      <c r="BS53" s="4" t="str">
        <f t="shared" si="79"/>
        <v/>
      </c>
      <c r="BT53" s="4" t="str">
        <f t="shared" si="79"/>
        <v/>
      </c>
      <c r="BU53" s="4"/>
      <c r="BV53" s="4" t="str">
        <f t="shared" si="80"/>
        <v/>
      </c>
      <c r="BW53" s="4" t="str">
        <f t="shared" si="80"/>
        <v/>
      </c>
    </row>
    <row r="54" spans="1:75" x14ac:dyDescent="0.35">
      <c r="B54" s="101" t="s">
        <v>143</v>
      </c>
      <c r="C54" s="102"/>
      <c r="D54" s="102"/>
      <c r="E54" s="102"/>
      <c r="F54" s="102"/>
      <c r="G54" s="102"/>
      <c r="S54" s="19"/>
      <c r="T54" s="19"/>
      <c r="U54" s="19"/>
      <c r="V54" s="19"/>
      <c r="X54" s="19"/>
      <c r="Y54" s="10"/>
      <c r="Z54" s="19"/>
    </row>
    <row r="55" spans="1:75" x14ac:dyDescent="0.35">
      <c r="A55" t="s">
        <v>144</v>
      </c>
      <c r="B55" s="4"/>
      <c r="C55" s="4"/>
      <c r="D55" s="4"/>
      <c r="E55" s="6">
        <f t="shared" ref="E55:E56" si="85">_xlfn.XLOOKUP($C$2,$R$9:$AC$9,R55:AC55)</f>
        <v>0</v>
      </c>
      <c r="F55" s="4"/>
      <c r="G55" s="4"/>
      <c r="H55" s="5"/>
      <c r="I55" s="5"/>
      <c r="J55" s="5"/>
      <c r="K55" s="5"/>
      <c r="L55" s="5"/>
      <c r="M55" s="5"/>
      <c r="N55" s="5"/>
      <c r="O55" s="5"/>
      <c r="P55" s="5"/>
      <c r="Q55" s="5"/>
      <c r="R55" s="5"/>
      <c r="S55" s="5"/>
      <c r="T55" s="5"/>
      <c r="U55" s="5"/>
      <c r="V55" s="5"/>
      <c r="W55" s="5"/>
      <c r="X55" s="5"/>
      <c r="Y55" s="5"/>
      <c r="Z55" s="5"/>
      <c r="AA55" s="5"/>
      <c r="AB55" s="5"/>
      <c r="AC55" s="5"/>
      <c r="AE55" s="4"/>
      <c r="AF55" s="4"/>
      <c r="AG55" s="4"/>
      <c r="AH55" s="4"/>
      <c r="AI55" s="4"/>
      <c r="AJ55" s="4" t="str">
        <f t="shared" ref="AJ55:AJ56" si="86">IF(M55=0,"","*")</f>
        <v/>
      </c>
      <c r="AK55" s="4" t="str">
        <f t="shared" ref="AK55:AK56" si="87">IF(N55=0,"","*")</f>
        <v/>
      </c>
      <c r="AL55" s="4" t="str">
        <f t="shared" ref="AL55:AL56" si="88">IF(O55=0,"","*")</f>
        <v/>
      </c>
      <c r="AM55" s="4" t="str">
        <f t="shared" ref="AM55:AM56" si="89">IF(P55=0,"","*")</f>
        <v/>
      </c>
      <c r="AN55" s="4" t="str">
        <f t="shared" ref="AN55:AN56" si="90">IF(Q55=0,"","*")</f>
        <v/>
      </c>
      <c r="AO55" s="4" t="str">
        <f t="shared" ref="AO55:AO56" si="91">IF(R55=0,"","*")</f>
        <v/>
      </c>
      <c r="AP55" s="4" t="str">
        <f t="shared" ref="AP55:AP56" si="92">IF(S55=0,"","*")</f>
        <v/>
      </c>
      <c r="AQ55" s="4" t="str">
        <f t="shared" ref="AQ55:AQ56" si="93">IF(T55=0,"","*")</f>
        <v/>
      </c>
      <c r="AR55" s="4" t="str">
        <f t="shared" ref="AR55:AR56" si="94">IF(U55=0,"","*")</f>
        <v/>
      </c>
      <c r="AS55" s="4" t="str">
        <f t="shared" ref="AS55:AS56" si="95">IF(V55=0,"","*")</f>
        <v/>
      </c>
      <c r="AT55" s="4" t="str">
        <f t="shared" ref="AT55:AT56" si="96">IF(W55=0,"","*")</f>
        <v/>
      </c>
      <c r="AU55" s="4" t="str">
        <f t="shared" ref="AU55:AU56" si="97">IF(X55=0,"","*")</f>
        <v/>
      </c>
      <c r="AV55" s="4" t="str">
        <f t="shared" ref="AV55:AV56" si="98">IF(Y55=0,"","*")</f>
        <v/>
      </c>
      <c r="AW55" s="4" t="str">
        <f t="shared" ref="AW55:AW56" si="99">IF(Z55=0,"","*")</f>
        <v/>
      </c>
      <c r="AX55" s="4" t="str">
        <f t="shared" ref="AX55:AX56" si="100">IF(AA55=0,"","*")</f>
        <v/>
      </c>
      <c r="AY55" s="4" t="str">
        <f t="shared" ref="AY55:AY56" si="101">IF(AB55=0,"","*")</f>
        <v/>
      </c>
      <c r="AZ55" s="4" t="str">
        <f t="shared" ref="AZ55:AZ56" si="102">IF(AC55=0,"","*")</f>
        <v/>
      </c>
      <c r="BB55" s="4"/>
      <c r="BC55" s="4"/>
      <c r="BD55" s="4"/>
      <c r="BE55" s="4"/>
      <c r="BF55" s="4"/>
      <c r="BG55" s="4" t="str">
        <f t="shared" ref="BG55:BG56" si="103">IF(M55=0,"","*")</f>
        <v/>
      </c>
      <c r="BH55" s="4" t="str">
        <f t="shared" ref="BH55:BH56" si="104">IF(N55=0,"","*")</f>
        <v/>
      </c>
      <c r="BI55" s="4" t="str">
        <f t="shared" ref="BI55:BQ56" si="105">IF(O55=0,"","*")</f>
        <v/>
      </c>
      <c r="BJ55" s="4" t="str">
        <f t="shared" si="105"/>
        <v/>
      </c>
      <c r="BK55" s="4" t="str">
        <f t="shared" si="105"/>
        <v/>
      </c>
      <c r="BL55" s="4" t="str">
        <f t="shared" si="105"/>
        <v/>
      </c>
      <c r="BM55" s="4" t="str">
        <f t="shared" si="105"/>
        <v/>
      </c>
      <c r="BN55" s="4" t="str">
        <f t="shared" si="105"/>
        <v/>
      </c>
      <c r="BO55" s="4" t="str">
        <f t="shared" si="105"/>
        <v/>
      </c>
      <c r="BP55" s="4" t="str">
        <f t="shared" si="105"/>
        <v/>
      </c>
      <c r="BQ55" s="4" t="str">
        <f t="shared" si="105"/>
        <v/>
      </c>
      <c r="BR55" s="4" t="str">
        <f t="shared" ref="BR55:BR56" si="106">IF(X55=0,"","*")</f>
        <v/>
      </c>
      <c r="BS55" s="4" t="str">
        <f t="shared" ref="BS55:BS56" si="107">IF(Y55=0,"","*")</f>
        <v/>
      </c>
      <c r="BT55" s="4" t="str">
        <f t="shared" ref="BT55:BT56" si="108">IF(Z55=0,"","*")</f>
        <v/>
      </c>
      <c r="BU55" s="4" t="str">
        <f t="shared" ref="BU55:BU56" si="109">IF(AA55=0,"","*")</f>
        <v/>
      </c>
      <c r="BV55" s="4" t="str">
        <f t="shared" ref="BV55:BV56" si="110">IF(AB55=0,"","*")</f>
        <v/>
      </c>
      <c r="BW55" s="4" t="str">
        <f t="shared" ref="BW55:BW56" si="111">IF(AC55=0,"","*")</f>
        <v/>
      </c>
    </row>
    <row r="56" spans="1:75" x14ac:dyDescent="0.35">
      <c r="A56" t="s">
        <v>146</v>
      </c>
      <c r="B56" s="4"/>
      <c r="C56" s="11"/>
      <c r="D56" s="4"/>
      <c r="E56" s="6">
        <f t="shared" si="85"/>
        <v>0</v>
      </c>
      <c r="F56" s="4"/>
      <c r="G56" s="4"/>
      <c r="H56" s="5"/>
      <c r="I56" s="5"/>
      <c r="J56" s="5"/>
      <c r="K56" s="5"/>
      <c r="L56" s="5"/>
      <c r="M56" s="5"/>
      <c r="N56" s="5"/>
      <c r="O56" s="5"/>
      <c r="P56" s="5"/>
      <c r="Q56" s="5"/>
      <c r="R56" s="5"/>
      <c r="S56" s="5"/>
      <c r="T56" s="5"/>
      <c r="U56" s="5"/>
      <c r="V56" s="5"/>
      <c r="W56" s="5"/>
      <c r="X56" s="5"/>
      <c r="Y56" s="5"/>
      <c r="Z56" s="5"/>
      <c r="AA56" s="5"/>
      <c r="AB56" s="5"/>
      <c r="AC56" s="5"/>
      <c r="AE56" s="4"/>
      <c r="AF56" s="4"/>
      <c r="AG56" s="4"/>
      <c r="AH56" s="4"/>
      <c r="AI56" s="4"/>
      <c r="AJ56" s="4" t="str">
        <f t="shared" si="86"/>
        <v/>
      </c>
      <c r="AK56" s="4" t="str">
        <f t="shared" si="87"/>
        <v/>
      </c>
      <c r="AL56" s="4" t="str">
        <f t="shared" si="88"/>
        <v/>
      </c>
      <c r="AM56" s="4" t="str">
        <f t="shared" si="89"/>
        <v/>
      </c>
      <c r="AN56" s="4" t="str">
        <f t="shared" si="90"/>
        <v/>
      </c>
      <c r="AO56" s="4" t="str">
        <f t="shared" si="91"/>
        <v/>
      </c>
      <c r="AP56" s="4" t="str">
        <f t="shared" si="92"/>
        <v/>
      </c>
      <c r="AQ56" s="4" t="str">
        <f t="shared" si="93"/>
        <v/>
      </c>
      <c r="AR56" s="4" t="str">
        <f t="shared" si="94"/>
        <v/>
      </c>
      <c r="AS56" s="4" t="str">
        <f t="shared" si="95"/>
        <v/>
      </c>
      <c r="AT56" s="4" t="str">
        <f t="shared" si="96"/>
        <v/>
      </c>
      <c r="AU56" s="4" t="str">
        <f t="shared" si="97"/>
        <v/>
      </c>
      <c r="AV56" s="4" t="str">
        <f t="shared" si="98"/>
        <v/>
      </c>
      <c r="AW56" s="4" t="str">
        <f t="shared" si="99"/>
        <v/>
      </c>
      <c r="AX56" s="4" t="str">
        <f t="shared" si="100"/>
        <v/>
      </c>
      <c r="AY56" s="4" t="str">
        <f t="shared" si="101"/>
        <v/>
      </c>
      <c r="AZ56" s="4" t="str">
        <f t="shared" si="102"/>
        <v/>
      </c>
      <c r="BB56" s="4"/>
      <c r="BC56" s="4"/>
      <c r="BD56" s="4"/>
      <c r="BE56" s="4"/>
      <c r="BF56" s="4"/>
      <c r="BG56" s="4" t="str">
        <f t="shared" si="103"/>
        <v/>
      </c>
      <c r="BH56" s="4" t="str">
        <f t="shared" si="104"/>
        <v/>
      </c>
      <c r="BI56" s="4" t="str">
        <f t="shared" si="105"/>
        <v/>
      </c>
      <c r="BJ56" s="4" t="str">
        <f t="shared" si="105"/>
        <v/>
      </c>
      <c r="BK56" s="4" t="str">
        <f t="shared" si="105"/>
        <v/>
      </c>
      <c r="BL56" s="4" t="str">
        <f t="shared" si="105"/>
        <v/>
      </c>
      <c r="BM56" s="4" t="str">
        <f t="shared" si="105"/>
        <v/>
      </c>
      <c r="BN56" s="4" t="str">
        <f t="shared" si="105"/>
        <v/>
      </c>
      <c r="BO56" s="4" t="str">
        <f t="shared" si="105"/>
        <v/>
      </c>
      <c r="BP56" s="4" t="str">
        <f t="shared" si="105"/>
        <v/>
      </c>
      <c r="BQ56" s="4" t="str">
        <f t="shared" si="105"/>
        <v/>
      </c>
      <c r="BR56" s="4" t="str">
        <f t="shared" si="106"/>
        <v/>
      </c>
      <c r="BS56" s="4" t="str">
        <f t="shared" si="107"/>
        <v/>
      </c>
      <c r="BT56" s="4" t="str">
        <f t="shared" si="108"/>
        <v/>
      </c>
      <c r="BU56" s="4" t="str">
        <f t="shared" si="109"/>
        <v/>
      </c>
      <c r="BV56" s="4" t="str">
        <f t="shared" si="110"/>
        <v/>
      </c>
      <c r="BW56" s="4" t="str">
        <f t="shared" si="111"/>
        <v/>
      </c>
    </row>
    <row r="57" spans="1:75" ht="17" hidden="1" customHeight="1" x14ac:dyDescent="0.35">
      <c r="A57" t="s">
        <v>148</v>
      </c>
      <c r="B57" s="4"/>
      <c r="C57" s="4"/>
      <c r="D57" s="4"/>
      <c r="E57" s="6">
        <f t="shared" ref="E57:E74" si="112">_xlfn.XLOOKUP($C$2,$R$9:$AC$9,R57:AC57)</f>
        <v>0</v>
      </c>
      <c r="F57" s="4"/>
      <c r="G57" s="4"/>
      <c r="H57" s="5"/>
      <c r="I57" s="5"/>
      <c r="J57" s="5"/>
      <c r="K57" s="5"/>
      <c r="L57" s="5"/>
      <c r="M57" s="5"/>
      <c r="N57" s="5"/>
      <c r="O57" s="5"/>
      <c r="P57" s="5"/>
      <c r="Q57" s="5"/>
      <c r="R57" s="5"/>
      <c r="S57" s="5"/>
      <c r="T57" s="5"/>
      <c r="U57" s="5"/>
      <c r="V57" s="5"/>
      <c r="W57" s="5"/>
      <c r="X57" s="5"/>
      <c r="Y57" s="5"/>
      <c r="Z57" s="5"/>
      <c r="AA57" s="5"/>
      <c r="AB57" s="5"/>
      <c r="AC57" s="5"/>
      <c r="AE57" s="4" t="str">
        <f t="shared" ref="AE57:AT64" si="113">IF(H57=0,"","*")</f>
        <v/>
      </c>
      <c r="AF57" s="4" t="str">
        <f t="shared" si="113"/>
        <v/>
      </c>
      <c r="AG57" s="4" t="str">
        <f t="shared" si="113"/>
        <v/>
      </c>
      <c r="AH57" s="4" t="str">
        <f t="shared" si="113"/>
        <v/>
      </c>
      <c r="AI57" s="4" t="str">
        <f t="shared" si="113"/>
        <v/>
      </c>
      <c r="AJ57" s="4" t="str">
        <f t="shared" si="113"/>
        <v/>
      </c>
      <c r="AK57" s="4" t="str">
        <f t="shared" si="113"/>
        <v/>
      </c>
      <c r="AL57" s="4" t="str">
        <f t="shared" si="113"/>
        <v/>
      </c>
      <c r="AM57" s="4" t="str">
        <f t="shared" si="113"/>
        <v/>
      </c>
      <c r="AN57" s="4" t="str">
        <f t="shared" si="113"/>
        <v/>
      </c>
      <c r="AO57" s="4" t="str">
        <f t="shared" si="113"/>
        <v/>
      </c>
      <c r="AP57" s="4" t="str">
        <f t="shared" si="113"/>
        <v/>
      </c>
      <c r="AQ57" s="4" t="str">
        <f t="shared" si="113"/>
        <v/>
      </c>
      <c r="AR57" s="4" t="str">
        <f t="shared" si="113"/>
        <v/>
      </c>
      <c r="AS57" s="4" t="str">
        <f t="shared" si="113"/>
        <v/>
      </c>
      <c r="AT57" s="4" t="str">
        <f t="shared" si="113"/>
        <v/>
      </c>
      <c r="AU57" s="4" t="str">
        <f t="shared" ref="AP57:AZ68" si="114">IF(X57=0,"","*")</f>
        <v/>
      </c>
      <c r="AV57" s="4" t="str">
        <f t="shared" si="114"/>
        <v/>
      </c>
      <c r="AW57" s="4" t="str">
        <f t="shared" ref="AW57:AZ59" si="115">IF(Z57=0,"","*")</f>
        <v/>
      </c>
      <c r="AX57" s="4" t="str">
        <f t="shared" si="115"/>
        <v/>
      </c>
      <c r="AY57" s="4" t="str">
        <f t="shared" si="115"/>
        <v/>
      </c>
      <c r="AZ57" s="4" t="str">
        <f t="shared" si="115"/>
        <v/>
      </c>
      <c r="BB57" s="4" t="str">
        <f t="shared" ref="BB57:BQ64" si="116">IF(H57=0,"","*")</f>
        <v/>
      </c>
      <c r="BC57" s="4" t="str">
        <f t="shared" si="116"/>
        <v/>
      </c>
      <c r="BD57" s="4" t="str">
        <f t="shared" si="116"/>
        <v/>
      </c>
      <c r="BE57" s="4" t="str">
        <f t="shared" si="116"/>
        <v/>
      </c>
      <c r="BF57" s="4" t="str">
        <f t="shared" si="116"/>
        <v/>
      </c>
      <c r="BG57" s="4" t="str">
        <f t="shared" si="116"/>
        <v/>
      </c>
      <c r="BH57" s="4" t="str">
        <f t="shared" si="116"/>
        <v/>
      </c>
      <c r="BI57" s="4" t="str">
        <f t="shared" si="116"/>
        <v/>
      </c>
      <c r="BJ57" s="4" t="str">
        <f t="shared" si="116"/>
        <v/>
      </c>
      <c r="BK57" s="4" t="str">
        <f t="shared" si="116"/>
        <v/>
      </c>
      <c r="BL57" s="4" t="str">
        <f t="shared" si="116"/>
        <v/>
      </c>
      <c r="BM57" s="4" t="str">
        <f t="shared" si="116"/>
        <v/>
      </c>
      <c r="BN57" s="4" t="str">
        <f t="shared" si="116"/>
        <v/>
      </c>
      <c r="BO57" s="4" t="str">
        <f t="shared" si="116"/>
        <v/>
      </c>
      <c r="BP57" s="4" t="str">
        <f t="shared" si="116"/>
        <v/>
      </c>
      <c r="BQ57" s="4" t="str">
        <f t="shared" si="116"/>
        <v/>
      </c>
      <c r="BR57" s="4" t="str">
        <f t="shared" ref="BR57:BW69" si="117">IF(X57=0,"","*")</f>
        <v/>
      </c>
      <c r="BS57" s="4" t="str">
        <f t="shared" si="117"/>
        <v/>
      </c>
      <c r="BT57" s="4" t="str">
        <f t="shared" si="117"/>
        <v/>
      </c>
      <c r="BU57" s="4" t="str">
        <f t="shared" si="117"/>
        <v/>
      </c>
      <c r="BV57" s="4" t="str">
        <f t="shared" si="117"/>
        <v/>
      </c>
      <c r="BW57" s="4" t="str">
        <f t="shared" si="117"/>
        <v/>
      </c>
    </row>
    <row r="58" spans="1:75" ht="17" hidden="1" customHeight="1" x14ac:dyDescent="0.35">
      <c r="A58" t="s">
        <v>149</v>
      </c>
      <c r="B58" s="4"/>
      <c r="C58" s="4"/>
      <c r="D58" s="4"/>
      <c r="E58" s="6">
        <f t="shared" si="112"/>
        <v>0</v>
      </c>
      <c r="F58" s="4"/>
      <c r="G58" s="4"/>
      <c r="H58" s="5"/>
      <c r="I58" s="5"/>
      <c r="J58" s="5"/>
      <c r="K58" s="5"/>
      <c r="L58" s="5"/>
      <c r="M58" s="5"/>
      <c r="N58" s="5"/>
      <c r="O58" s="5"/>
      <c r="P58" s="5"/>
      <c r="Q58" s="5"/>
      <c r="R58" s="5"/>
      <c r="S58" s="5"/>
      <c r="T58" s="5"/>
      <c r="U58" s="5"/>
      <c r="V58" s="5"/>
      <c r="W58" s="5"/>
      <c r="X58" s="5"/>
      <c r="Y58" s="5"/>
      <c r="Z58" s="5"/>
      <c r="AA58" s="5"/>
      <c r="AB58" s="5"/>
      <c r="AC58" s="5"/>
      <c r="AE58" s="4" t="str">
        <f t="shared" si="113"/>
        <v/>
      </c>
      <c r="AF58" s="4" t="str">
        <f t="shared" si="113"/>
        <v/>
      </c>
      <c r="AG58" s="4" t="str">
        <f t="shared" si="113"/>
        <v/>
      </c>
      <c r="AH58" s="4" t="str">
        <f t="shared" si="113"/>
        <v/>
      </c>
      <c r="AI58" s="4" t="str">
        <f t="shared" si="113"/>
        <v/>
      </c>
      <c r="AJ58" s="4" t="str">
        <f t="shared" si="113"/>
        <v/>
      </c>
      <c r="AK58" s="4" t="str">
        <f t="shared" si="113"/>
        <v/>
      </c>
      <c r="AL58" s="4" t="str">
        <f t="shared" si="113"/>
        <v/>
      </c>
      <c r="AM58" s="4" t="str">
        <f t="shared" si="113"/>
        <v/>
      </c>
      <c r="AN58" s="4" t="str">
        <f t="shared" si="113"/>
        <v/>
      </c>
      <c r="AO58" s="4" t="str">
        <f t="shared" si="113"/>
        <v/>
      </c>
      <c r="AP58" s="4" t="str">
        <f t="shared" si="113"/>
        <v/>
      </c>
      <c r="AQ58" s="4" t="str">
        <f t="shared" si="113"/>
        <v/>
      </c>
      <c r="AR58" s="4" t="str">
        <f t="shared" si="113"/>
        <v/>
      </c>
      <c r="AS58" s="4" t="str">
        <f t="shared" si="113"/>
        <v/>
      </c>
      <c r="AT58" s="4" t="str">
        <f t="shared" si="113"/>
        <v/>
      </c>
      <c r="AU58" s="4" t="str">
        <f t="shared" si="114"/>
        <v/>
      </c>
      <c r="AV58" s="4" t="str">
        <f t="shared" si="114"/>
        <v/>
      </c>
      <c r="AW58" s="4" t="str">
        <f t="shared" si="115"/>
        <v/>
      </c>
      <c r="AX58" s="4" t="str">
        <f t="shared" si="115"/>
        <v/>
      </c>
      <c r="AY58" s="4" t="str">
        <f t="shared" si="115"/>
        <v/>
      </c>
      <c r="AZ58" s="4" t="str">
        <f t="shared" si="115"/>
        <v/>
      </c>
      <c r="BB58" s="4" t="str">
        <f t="shared" si="116"/>
        <v/>
      </c>
      <c r="BC58" s="4" t="str">
        <f t="shared" si="116"/>
        <v/>
      </c>
      <c r="BD58" s="4" t="str">
        <f t="shared" si="116"/>
        <v/>
      </c>
      <c r="BE58" s="4" t="str">
        <f t="shared" si="116"/>
        <v/>
      </c>
      <c r="BF58" s="4" t="str">
        <f t="shared" si="116"/>
        <v/>
      </c>
      <c r="BG58" s="4" t="str">
        <f t="shared" si="116"/>
        <v/>
      </c>
      <c r="BH58" s="4" t="str">
        <f t="shared" si="116"/>
        <v/>
      </c>
      <c r="BI58" s="4" t="str">
        <f t="shared" si="116"/>
        <v/>
      </c>
      <c r="BJ58" s="4" t="str">
        <f t="shared" si="116"/>
        <v/>
      </c>
      <c r="BK58" s="4" t="str">
        <f t="shared" si="116"/>
        <v/>
      </c>
      <c r="BL58" s="4" t="str">
        <f t="shared" si="116"/>
        <v/>
      </c>
      <c r="BM58" s="4" t="str">
        <f t="shared" si="116"/>
        <v/>
      </c>
      <c r="BN58" s="4" t="str">
        <f t="shared" si="116"/>
        <v/>
      </c>
      <c r="BO58" s="4" t="str">
        <f t="shared" si="116"/>
        <v/>
      </c>
      <c r="BP58" s="4" t="str">
        <f t="shared" si="116"/>
        <v/>
      </c>
      <c r="BQ58" s="4" t="str">
        <f t="shared" si="116"/>
        <v/>
      </c>
      <c r="BR58" s="4" t="str">
        <f t="shared" si="117"/>
        <v/>
      </c>
      <c r="BS58" s="4" t="str">
        <f t="shared" si="117"/>
        <v/>
      </c>
      <c r="BT58" s="4" t="str">
        <f t="shared" si="117"/>
        <v/>
      </c>
      <c r="BU58" s="4" t="str">
        <f t="shared" si="117"/>
        <v/>
      </c>
      <c r="BV58" s="4" t="str">
        <f t="shared" si="117"/>
        <v/>
      </c>
      <c r="BW58" s="4" t="str">
        <f t="shared" si="117"/>
        <v/>
      </c>
    </row>
    <row r="59" spans="1:75" ht="17" hidden="1" customHeight="1" x14ac:dyDescent="0.35">
      <c r="A59" t="s">
        <v>150</v>
      </c>
      <c r="B59" s="4"/>
      <c r="C59" s="4"/>
      <c r="D59" s="4"/>
      <c r="E59" s="6">
        <f t="shared" si="112"/>
        <v>0</v>
      </c>
      <c r="F59" s="4"/>
      <c r="G59" s="4"/>
      <c r="H59" s="5"/>
      <c r="I59" s="5"/>
      <c r="J59" s="5"/>
      <c r="K59" s="5"/>
      <c r="L59" s="5"/>
      <c r="M59" s="5"/>
      <c r="N59" s="5"/>
      <c r="O59" s="5"/>
      <c r="P59" s="5"/>
      <c r="Q59" s="5"/>
      <c r="R59" s="5"/>
      <c r="S59" s="5"/>
      <c r="T59" s="5"/>
      <c r="U59" s="5"/>
      <c r="V59" s="5"/>
      <c r="W59" s="5"/>
      <c r="X59" s="5"/>
      <c r="Y59" s="5"/>
      <c r="Z59" s="5"/>
      <c r="AA59" s="5"/>
      <c r="AB59" s="5"/>
      <c r="AC59" s="5"/>
      <c r="AE59" s="4" t="str">
        <f t="shared" si="113"/>
        <v/>
      </c>
      <c r="AF59" s="4" t="str">
        <f t="shared" si="113"/>
        <v/>
      </c>
      <c r="AG59" s="4" t="str">
        <f t="shared" si="113"/>
        <v/>
      </c>
      <c r="AH59" s="4" t="str">
        <f t="shared" si="113"/>
        <v/>
      </c>
      <c r="AI59" s="4" t="str">
        <f t="shared" si="113"/>
        <v/>
      </c>
      <c r="AJ59" s="4" t="str">
        <f t="shared" si="113"/>
        <v/>
      </c>
      <c r="AK59" s="4" t="str">
        <f t="shared" si="113"/>
        <v/>
      </c>
      <c r="AL59" s="4" t="str">
        <f t="shared" si="113"/>
        <v/>
      </c>
      <c r="AM59" s="4" t="str">
        <f t="shared" si="113"/>
        <v/>
      </c>
      <c r="AN59" s="4" t="str">
        <f t="shared" si="113"/>
        <v/>
      </c>
      <c r="AO59" s="4" t="str">
        <f t="shared" si="113"/>
        <v/>
      </c>
      <c r="AP59" s="4" t="str">
        <f t="shared" si="113"/>
        <v/>
      </c>
      <c r="AQ59" s="4" t="str">
        <f t="shared" si="113"/>
        <v/>
      </c>
      <c r="AR59" s="4" t="str">
        <f t="shared" si="113"/>
        <v/>
      </c>
      <c r="AS59" s="4" t="str">
        <f t="shared" si="113"/>
        <v/>
      </c>
      <c r="AT59" s="4" t="str">
        <f t="shared" si="113"/>
        <v/>
      </c>
      <c r="AU59" s="4" t="str">
        <f t="shared" si="114"/>
        <v/>
      </c>
      <c r="AV59" s="4" t="str">
        <f t="shared" si="114"/>
        <v/>
      </c>
      <c r="AW59" s="4" t="str">
        <f t="shared" si="115"/>
        <v/>
      </c>
      <c r="AX59" s="4" t="str">
        <f t="shared" si="115"/>
        <v/>
      </c>
      <c r="AY59" s="4" t="str">
        <f t="shared" si="115"/>
        <v/>
      </c>
      <c r="AZ59" s="4" t="str">
        <f t="shared" si="115"/>
        <v/>
      </c>
      <c r="BB59" s="4" t="str">
        <f t="shared" si="116"/>
        <v/>
      </c>
      <c r="BC59" s="4" t="str">
        <f t="shared" si="116"/>
        <v/>
      </c>
      <c r="BD59" s="4" t="str">
        <f t="shared" si="116"/>
        <v/>
      </c>
      <c r="BE59" s="4" t="str">
        <f t="shared" si="116"/>
        <v/>
      </c>
      <c r="BF59" s="4" t="str">
        <f t="shared" si="116"/>
        <v/>
      </c>
      <c r="BG59" s="4" t="str">
        <f t="shared" si="116"/>
        <v/>
      </c>
      <c r="BH59" s="4" t="str">
        <f t="shared" si="116"/>
        <v/>
      </c>
      <c r="BI59" s="4" t="str">
        <f t="shared" si="116"/>
        <v/>
      </c>
      <c r="BJ59" s="4" t="str">
        <f t="shared" si="116"/>
        <v/>
      </c>
      <c r="BK59" s="4" t="str">
        <f t="shared" si="116"/>
        <v/>
      </c>
      <c r="BL59" s="4" t="str">
        <f t="shared" si="116"/>
        <v/>
      </c>
      <c r="BM59" s="4" t="str">
        <f t="shared" si="116"/>
        <v/>
      </c>
      <c r="BN59" s="4" t="str">
        <f t="shared" si="116"/>
        <v/>
      </c>
      <c r="BO59" s="4" t="str">
        <f t="shared" si="116"/>
        <v/>
      </c>
      <c r="BP59" s="4" t="str">
        <f t="shared" si="116"/>
        <v/>
      </c>
      <c r="BQ59" s="4" t="str">
        <f t="shared" si="116"/>
        <v/>
      </c>
      <c r="BR59" s="4" t="str">
        <f t="shared" si="117"/>
        <v/>
      </c>
      <c r="BS59" s="4" t="str">
        <f t="shared" si="117"/>
        <v/>
      </c>
      <c r="BT59" s="4" t="str">
        <f t="shared" si="117"/>
        <v/>
      </c>
      <c r="BU59" s="4" t="str">
        <f t="shared" si="117"/>
        <v/>
      </c>
      <c r="BV59" s="4" t="str">
        <f t="shared" si="117"/>
        <v/>
      </c>
      <c r="BW59" s="4" t="str">
        <f t="shared" si="117"/>
        <v/>
      </c>
    </row>
    <row r="60" spans="1:75" ht="17" hidden="1" customHeight="1" x14ac:dyDescent="0.35">
      <c r="A60" t="s">
        <v>151</v>
      </c>
      <c r="B60" s="4"/>
      <c r="C60" s="4"/>
      <c r="D60" s="4"/>
      <c r="E60" s="6">
        <f t="shared" si="112"/>
        <v>0</v>
      </c>
      <c r="F60" s="4"/>
      <c r="G60" s="4"/>
      <c r="H60" s="5"/>
      <c r="I60" s="5"/>
      <c r="J60" s="5"/>
      <c r="K60" s="5"/>
      <c r="L60" s="5"/>
      <c r="M60" s="5"/>
      <c r="N60" s="5"/>
      <c r="O60" s="5"/>
      <c r="P60" s="5"/>
      <c r="Q60" s="5"/>
      <c r="R60" s="5"/>
      <c r="S60" s="5"/>
      <c r="T60" s="5"/>
      <c r="U60" s="5"/>
      <c r="V60" s="5"/>
      <c r="W60" s="5"/>
      <c r="X60" s="5"/>
      <c r="Y60" s="5"/>
      <c r="Z60" s="5"/>
      <c r="AA60" s="5"/>
      <c r="AB60" s="5"/>
      <c r="AC60" s="5"/>
      <c r="AE60" s="4" t="str">
        <f t="shared" si="113"/>
        <v/>
      </c>
      <c r="AF60" s="4" t="str">
        <f t="shared" si="113"/>
        <v/>
      </c>
      <c r="AG60" s="4" t="str">
        <f t="shared" si="113"/>
        <v/>
      </c>
      <c r="AH60" s="4" t="str">
        <f t="shared" si="113"/>
        <v/>
      </c>
      <c r="AI60" s="4" t="str">
        <f t="shared" si="113"/>
        <v/>
      </c>
      <c r="AJ60" s="4" t="str">
        <f t="shared" si="113"/>
        <v/>
      </c>
      <c r="AK60" s="4" t="str">
        <f t="shared" si="113"/>
        <v/>
      </c>
      <c r="AL60" s="4" t="str">
        <f t="shared" si="113"/>
        <v/>
      </c>
      <c r="AM60" s="4" t="str">
        <f t="shared" si="113"/>
        <v/>
      </c>
      <c r="AN60" s="4" t="str">
        <f t="shared" si="113"/>
        <v/>
      </c>
      <c r="AO60" s="4" t="str">
        <f t="shared" si="113"/>
        <v/>
      </c>
      <c r="AP60" s="4" t="str">
        <f t="shared" si="113"/>
        <v/>
      </c>
      <c r="AQ60" s="4" t="str">
        <f t="shared" si="113"/>
        <v/>
      </c>
      <c r="AR60" s="4" t="str">
        <f t="shared" si="113"/>
        <v/>
      </c>
      <c r="AS60" s="4" t="str">
        <f t="shared" si="113"/>
        <v/>
      </c>
      <c r="AT60" s="4" t="str">
        <f t="shared" si="113"/>
        <v/>
      </c>
      <c r="AU60" s="4" t="str">
        <f t="shared" si="114"/>
        <v/>
      </c>
      <c r="AV60" s="4" t="str">
        <f t="shared" si="114"/>
        <v/>
      </c>
      <c r="AW60" s="4" t="str">
        <f t="shared" si="114"/>
        <v/>
      </c>
      <c r="AX60" s="4" t="str">
        <f t="shared" si="114"/>
        <v/>
      </c>
      <c r="AY60" s="4" t="str">
        <f t="shared" si="114"/>
        <v/>
      </c>
      <c r="AZ60" s="4" t="str">
        <f t="shared" si="114"/>
        <v/>
      </c>
      <c r="BB60" s="4" t="str">
        <f t="shared" si="116"/>
        <v/>
      </c>
      <c r="BC60" s="4" t="str">
        <f t="shared" si="116"/>
        <v/>
      </c>
      <c r="BD60" s="4" t="str">
        <f t="shared" si="116"/>
        <v/>
      </c>
      <c r="BE60" s="4" t="str">
        <f t="shared" si="116"/>
        <v/>
      </c>
      <c r="BF60" s="4" t="str">
        <f t="shared" si="116"/>
        <v/>
      </c>
      <c r="BG60" s="4" t="str">
        <f t="shared" si="116"/>
        <v/>
      </c>
      <c r="BH60" s="4" t="str">
        <f t="shared" si="116"/>
        <v/>
      </c>
      <c r="BI60" s="4" t="str">
        <f t="shared" si="116"/>
        <v/>
      </c>
      <c r="BJ60" s="4" t="str">
        <f t="shared" si="116"/>
        <v/>
      </c>
      <c r="BK60" s="4" t="str">
        <f t="shared" si="116"/>
        <v/>
      </c>
      <c r="BL60" s="4" t="str">
        <f t="shared" si="116"/>
        <v/>
      </c>
      <c r="BM60" s="4" t="str">
        <f t="shared" si="116"/>
        <v/>
      </c>
      <c r="BN60" s="4" t="str">
        <f t="shared" si="116"/>
        <v/>
      </c>
      <c r="BO60" s="4" t="str">
        <f t="shared" si="116"/>
        <v/>
      </c>
      <c r="BP60" s="4" t="str">
        <f t="shared" si="116"/>
        <v/>
      </c>
      <c r="BQ60" s="4" t="str">
        <f t="shared" si="116"/>
        <v/>
      </c>
      <c r="BR60" s="4" t="str">
        <f t="shared" si="117"/>
        <v/>
      </c>
      <c r="BS60" s="4" t="str">
        <f t="shared" si="117"/>
        <v/>
      </c>
      <c r="BT60" s="4" t="str">
        <f t="shared" si="117"/>
        <v/>
      </c>
      <c r="BU60" s="4" t="str">
        <f t="shared" si="117"/>
        <v/>
      </c>
      <c r="BV60" s="4" t="str">
        <f t="shared" si="117"/>
        <v/>
      </c>
      <c r="BW60" s="4" t="str">
        <f t="shared" si="117"/>
        <v/>
      </c>
    </row>
    <row r="61" spans="1:75" hidden="1" x14ac:dyDescent="0.35">
      <c r="A61" t="s">
        <v>152</v>
      </c>
      <c r="B61" s="4"/>
      <c r="C61" s="26"/>
      <c r="D61" s="51"/>
      <c r="E61" s="6">
        <f t="shared" si="112"/>
        <v>0</v>
      </c>
      <c r="F61" s="4"/>
      <c r="G61" s="4"/>
      <c r="H61" s="4"/>
      <c r="I61" s="4"/>
      <c r="J61" s="4"/>
      <c r="K61" s="4"/>
      <c r="L61" s="4"/>
      <c r="M61" s="4"/>
      <c r="N61" s="4"/>
      <c r="O61" s="4"/>
      <c r="P61" s="4"/>
      <c r="Q61" s="4"/>
      <c r="R61" s="4"/>
      <c r="S61" s="4"/>
      <c r="T61" s="4"/>
      <c r="U61" s="4"/>
      <c r="V61" s="5"/>
      <c r="W61" s="4"/>
      <c r="X61" s="4"/>
      <c r="Y61" s="49"/>
      <c r="Z61" s="4"/>
      <c r="AA61" s="4"/>
      <c r="AB61" s="4"/>
      <c r="AC61" s="4"/>
      <c r="AE61" s="4" t="str">
        <f t="shared" si="113"/>
        <v/>
      </c>
      <c r="AF61" s="4" t="str">
        <f t="shared" si="113"/>
        <v/>
      </c>
      <c r="AG61" s="4" t="str">
        <f t="shared" si="113"/>
        <v/>
      </c>
      <c r="AH61" s="4" t="str">
        <f t="shared" si="113"/>
        <v/>
      </c>
      <c r="AI61" s="4" t="str">
        <f t="shared" si="113"/>
        <v/>
      </c>
      <c r="AJ61" s="4" t="str">
        <f t="shared" si="113"/>
        <v/>
      </c>
      <c r="AK61" s="4" t="str">
        <f t="shared" si="113"/>
        <v/>
      </c>
      <c r="AL61" s="4" t="str">
        <f t="shared" si="113"/>
        <v/>
      </c>
      <c r="AM61" s="4" t="str">
        <f t="shared" si="113"/>
        <v/>
      </c>
      <c r="AN61" s="4" t="str">
        <f t="shared" si="113"/>
        <v/>
      </c>
      <c r="AO61" s="4" t="str">
        <f t="shared" si="113"/>
        <v/>
      </c>
      <c r="AP61" s="4" t="str">
        <f t="shared" si="114"/>
        <v/>
      </c>
      <c r="AQ61" s="4" t="str">
        <f t="shared" si="114"/>
        <v/>
      </c>
      <c r="AR61" s="4" t="str">
        <f t="shared" si="114"/>
        <v/>
      </c>
      <c r="AS61" s="4" t="str">
        <f t="shared" si="114"/>
        <v/>
      </c>
      <c r="AT61" s="4" t="str">
        <f t="shared" si="114"/>
        <v/>
      </c>
      <c r="AU61" s="4" t="str">
        <f t="shared" si="114"/>
        <v/>
      </c>
      <c r="AV61" s="4" t="str">
        <f t="shared" si="114"/>
        <v/>
      </c>
      <c r="AW61" s="4" t="str">
        <f t="shared" si="114"/>
        <v/>
      </c>
      <c r="AX61" s="4" t="str">
        <f t="shared" si="114"/>
        <v/>
      </c>
      <c r="AY61" s="4" t="str">
        <f t="shared" si="114"/>
        <v/>
      </c>
      <c r="AZ61" s="4" t="str">
        <f t="shared" si="114"/>
        <v/>
      </c>
      <c r="BB61" s="4" t="str">
        <f t="shared" si="116"/>
        <v/>
      </c>
      <c r="BC61" s="4" t="str">
        <f t="shared" si="116"/>
        <v/>
      </c>
      <c r="BD61" s="4" t="str">
        <f t="shared" si="116"/>
        <v/>
      </c>
      <c r="BE61" s="4" t="str">
        <f t="shared" si="116"/>
        <v/>
      </c>
      <c r="BF61" s="4" t="str">
        <f t="shared" si="116"/>
        <v/>
      </c>
      <c r="BG61" s="4" t="str">
        <f t="shared" si="116"/>
        <v/>
      </c>
      <c r="BH61" s="4" t="str">
        <f t="shared" si="116"/>
        <v/>
      </c>
      <c r="BI61" s="4" t="str">
        <f t="shared" si="116"/>
        <v/>
      </c>
      <c r="BJ61" s="4" t="str">
        <f t="shared" si="116"/>
        <v/>
      </c>
      <c r="BK61" s="4" t="str">
        <f t="shared" si="116"/>
        <v/>
      </c>
      <c r="BL61" s="4" t="str">
        <f t="shared" si="116"/>
        <v/>
      </c>
      <c r="BM61" s="4" t="str">
        <f t="shared" si="116"/>
        <v/>
      </c>
      <c r="BN61" s="4" t="str">
        <f t="shared" si="116"/>
        <v/>
      </c>
      <c r="BO61" s="4" t="str">
        <f t="shared" si="116"/>
        <v/>
      </c>
      <c r="BP61" s="4" t="str">
        <f t="shared" si="116"/>
        <v/>
      </c>
      <c r="BQ61" s="4" t="str">
        <f t="shared" si="116"/>
        <v/>
      </c>
      <c r="BR61" s="4" t="str">
        <f t="shared" si="117"/>
        <v/>
      </c>
      <c r="BS61" s="4" t="str">
        <f t="shared" si="117"/>
        <v/>
      </c>
      <c r="BT61" s="4" t="str">
        <f t="shared" si="117"/>
        <v/>
      </c>
      <c r="BU61" s="4" t="str">
        <f t="shared" si="117"/>
        <v/>
      </c>
      <c r="BV61" s="4" t="str">
        <f t="shared" si="117"/>
        <v/>
      </c>
      <c r="BW61" s="4" t="str">
        <f t="shared" si="117"/>
        <v/>
      </c>
    </row>
    <row r="62" spans="1:75" hidden="1" x14ac:dyDescent="0.35">
      <c r="A62" t="s">
        <v>153</v>
      </c>
      <c r="B62" s="4"/>
      <c r="C62" s="4"/>
      <c r="D62" s="4"/>
      <c r="E62" s="6">
        <f t="shared" si="112"/>
        <v>0</v>
      </c>
      <c r="F62" s="4"/>
      <c r="G62" s="4"/>
      <c r="H62" s="4"/>
      <c r="I62" s="4"/>
      <c r="J62" s="4"/>
      <c r="K62" s="4"/>
      <c r="L62" s="4"/>
      <c r="M62" s="4"/>
      <c r="N62" s="4"/>
      <c r="O62" s="4"/>
      <c r="P62" s="4"/>
      <c r="Q62" s="4"/>
      <c r="R62" s="4"/>
      <c r="S62" s="4"/>
      <c r="T62" s="4"/>
      <c r="U62" s="4"/>
      <c r="V62" s="5"/>
      <c r="W62" s="4"/>
      <c r="X62" s="4"/>
      <c r="Y62" s="49"/>
      <c r="Z62" s="4"/>
      <c r="AA62" s="4"/>
      <c r="AB62" s="4"/>
      <c r="AC62" s="4"/>
      <c r="AE62" s="4" t="str">
        <f t="shared" si="113"/>
        <v/>
      </c>
      <c r="AF62" s="4" t="str">
        <f t="shared" si="113"/>
        <v/>
      </c>
      <c r="AG62" s="4" t="str">
        <f t="shared" si="113"/>
        <v/>
      </c>
      <c r="AH62" s="4" t="str">
        <f t="shared" si="113"/>
        <v/>
      </c>
      <c r="AI62" s="4" t="str">
        <f t="shared" si="113"/>
        <v/>
      </c>
      <c r="AJ62" s="4" t="str">
        <f t="shared" si="113"/>
        <v/>
      </c>
      <c r="AK62" s="4" t="str">
        <f t="shared" si="113"/>
        <v/>
      </c>
      <c r="AL62" s="4" t="str">
        <f t="shared" si="113"/>
        <v/>
      </c>
      <c r="AM62" s="4" t="str">
        <f t="shared" si="113"/>
        <v/>
      </c>
      <c r="AN62" s="4" t="str">
        <f t="shared" si="113"/>
        <v/>
      </c>
      <c r="AO62" s="4" t="str">
        <f t="shared" si="113"/>
        <v/>
      </c>
      <c r="AP62" s="4" t="str">
        <f t="shared" si="114"/>
        <v/>
      </c>
      <c r="AQ62" s="4" t="str">
        <f t="shared" si="114"/>
        <v/>
      </c>
      <c r="AR62" s="4" t="str">
        <f t="shared" si="114"/>
        <v/>
      </c>
      <c r="AS62" s="4" t="str">
        <f t="shared" si="114"/>
        <v/>
      </c>
      <c r="AT62" s="4" t="str">
        <f t="shared" si="114"/>
        <v/>
      </c>
      <c r="AU62" s="4" t="str">
        <f t="shared" si="114"/>
        <v/>
      </c>
      <c r="AV62" s="4" t="str">
        <f t="shared" si="114"/>
        <v/>
      </c>
      <c r="AW62" s="4" t="str">
        <f t="shared" si="114"/>
        <v/>
      </c>
      <c r="AX62" s="4" t="str">
        <f t="shared" si="114"/>
        <v/>
      </c>
      <c r="AY62" s="4" t="str">
        <f t="shared" si="114"/>
        <v/>
      </c>
      <c r="AZ62" s="4" t="str">
        <f t="shared" si="114"/>
        <v/>
      </c>
      <c r="BB62" s="4" t="str">
        <f t="shared" si="116"/>
        <v/>
      </c>
      <c r="BC62" s="4" t="str">
        <f t="shared" si="116"/>
        <v/>
      </c>
      <c r="BD62" s="4" t="str">
        <f t="shared" si="116"/>
        <v/>
      </c>
      <c r="BE62" s="4" t="str">
        <f t="shared" si="116"/>
        <v/>
      </c>
      <c r="BF62" s="4" t="str">
        <f t="shared" si="116"/>
        <v/>
      </c>
      <c r="BG62" s="4" t="str">
        <f t="shared" si="116"/>
        <v/>
      </c>
      <c r="BH62" s="4" t="str">
        <f t="shared" si="116"/>
        <v/>
      </c>
      <c r="BI62" s="4" t="str">
        <f t="shared" si="116"/>
        <v/>
      </c>
      <c r="BJ62" s="4" t="str">
        <f t="shared" si="116"/>
        <v/>
      </c>
      <c r="BK62" s="4" t="str">
        <f t="shared" si="116"/>
        <v/>
      </c>
      <c r="BL62" s="4" t="str">
        <f t="shared" si="116"/>
        <v/>
      </c>
      <c r="BM62" s="4" t="str">
        <f t="shared" si="116"/>
        <v/>
      </c>
      <c r="BN62" s="4" t="str">
        <f t="shared" si="116"/>
        <v/>
      </c>
      <c r="BO62" s="4" t="str">
        <f t="shared" si="116"/>
        <v/>
      </c>
      <c r="BP62" s="4" t="str">
        <f t="shared" si="116"/>
        <v/>
      </c>
      <c r="BQ62" s="4" t="str">
        <f t="shared" si="116"/>
        <v/>
      </c>
      <c r="BR62" s="4" t="str">
        <f t="shared" si="117"/>
        <v/>
      </c>
      <c r="BS62" s="4" t="str">
        <f t="shared" si="117"/>
        <v/>
      </c>
      <c r="BT62" s="4" t="str">
        <f t="shared" si="117"/>
        <v/>
      </c>
      <c r="BU62" s="4" t="str">
        <f t="shared" si="117"/>
        <v/>
      </c>
      <c r="BV62" s="4" t="str">
        <f t="shared" si="117"/>
        <v/>
      </c>
      <c r="BW62" s="4" t="str">
        <f t="shared" si="117"/>
        <v/>
      </c>
    </row>
    <row r="63" spans="1:75" hidden="1" x14ac:dyDescent="0.35">
      <c r="A63" t="s">
        <v>154</v>
      </c>
      <c r="B63" s="4"/>
      <c r="C63" s="4"/>
      <c r="D63" s="4"/>
      <c r="E63" s="6">
        <f t="shared" si="112"/>
        <v>0</v>
      </c>
      <c r="F63" s="4"/>
      <c r="G63" s="4"/>
      <c r="H63" s="4"/>
      <c r="I63" s="4"/>
      <c r="J63" s="4"/>
      <c r="K63" s="4"/>
      <c r="L63" s="4"/>
      <c r="M63" s="4"/>
      <c r="N63" s="4"/>
      <c r="O63" s="4"/>
      <c r="P63" s="4"/>
      <c r="Q63" s="4"/>
      <c r="R63" s="4"/>
      <c r="S63" s="4"/>
      <c r="T63" s="4"/>
      <c r="U63" s="4"/>
      <c r="V63" s="5"/>
      <c r="W63" s="4"/>
      <c r="X63" s="4"/>
      <c r="Y63" s="49"/>
      <c r="Z63" s="4"/>
      <c r="AA63" s="4"/>
      <c r="AB63" s="4"/>
      <c r="AC63" s="4"/>
      <c r="AE63" s="4" t="str">
        <f t="shared" si="113"/>
        <v/>
      </c>
      <c r="AF63" s="4" t="str">
        <f t="shared" si="113"/>
        <v/>
      </c>
      <c r="AG63" s="4" t="str">
        <f t="shared" si="113"/>
        <v/>
      </c>
      <c r="AH63" s="4" t="str">
        <f t="shared" si="113"/>
        <v/>
      </c>
      <c r="AI63" s="4" t="str">
        <f t="shared" si="113"/>
        <v/>
      </c>
      <c r="AJ63" s="4" t="str">
        <f t="shared" si="113"/>
        <v/>
      </c>
      <c r="AK63" s="4" t="str">
        <f t="shared" si="113"/>
        <v/>
      </c>
      <c r="AL63" s="4" t="str">
        <f t="shared" si="113"/>
        <v/>
      </c>
      <c r="AM63" s="4" t="str">
        <f t="shared" si="113"/>
        <v/>
      </c>
      <c r="AN63" s="4" t="str">
        <f t="shared" si="113"/>
        <v/>
      </c>
      <c r="AO63" s="4" t="str">
        <f t="shared" si="113"/>
        <v/>
      </c>
      <c r="AP63" s="4" t="str">
        <f t="shared" si="114"/>
        <v/>
      </c>
      <c r="AQ63" s="4" t="str">
        <f t="shared" si="114"/>
        <v/>
      </c>
      <c r="AR63" s="4" t="str">
        <f t="shared" si="114"/>
        <v/>
      </c>
      <c r="AS63" s="4" t="str">
        <f t="shared" si="114"/>
        <v/>
      </c>
      <c r="AT63" s="4" t="str">
        <f t="shared" si="114"/>
        <v/>
      </c>
      <c r="AU63" s="4" t="str">
        <f t="shared" si="114"/>
        <v/>
      </c>
      <c r="AV63" s="4" t="str">
        <f t="shared" si="114"/>
        <v/>
      </c>
      <c r="AW63" s="4" t="str">
        <f t="shared" si="114"/>
        <v/>
      </c>
      <c r="AX63" s="4" t="str">
        <f t="shared" si="114"/>
        <v/>
      </c>
      <c r="AY63" s="4" t="str">
        <f t="shared" si="114"/>
        <v/>
      </c>
      <c r="AZ63" s="4" t="str">
        <f t="shared" si="114"/>
        <v/>
      </c>
      <c r="BB63" s="4" t="str">
        <f t="shared" si="116"/>
        <v/>
      </c>
      <c r="BC63" s="4" t="str">
        <f t="shared" si="116"/>
        <v/>
      </c>
      <c r="BD63" s="4" t="str">
        <f t="shared" si="116"/>
        <v/>
      </c>
      <c r="BE63" s="4" t="str">
        <f t="shared" si="116"/>
        <v/>
      </c>
      <c r="BF63" s="4" t="str">
        <f t="shared" si="116"/>
        <v/>
      </c>
      <c r="BG63" s="4" t="str">
        <f t="shared" si="116"/>
        <v/>
      </c>
      <c r="BH63" s="4" t="str">
        <f t="shared" si="116"/>
        <v/>
      </c>
      <c r="BI63" s="4" t="str">
        <f t="shared" si="116"/>
        <v/>
      </c>
      <c r="BJ63" s="4" t="str">
        <f t="shared" si="116"/>
        <v/>
      </c>
      <c r="BK63" s="4" t="str">
        <f t="shared" si="116"/>
        <v/>
      </c>
      <c r="BL63" s="4" t="str">
        <f t="shared" si="116"/>
        <v/>
      </c>
      <c r="BM63" s="4" t="str">
        <f t="shared" si="116"/>
        <v/>
      </c>
      <c r="BN63" s="4" t="str">
        <f t="shared" si="116"/>
        <v/>
      </c>
      <c r="BO63" s="4" t="str">
        <f t="shared" si="116"/>
        <v/>
      </c>
      <c r="BP63" s="4" t="str">
        <f t="shared" si="116"/>
        <v/>
      </c>
      <c r="BQ63" s="4" t="str">
        <f t="shared" si="116"/>
        <v/>
      </c>
      <c r="BR63" s="4" t="str">
        <f t="shared" si="117"/>
        <v/>
      </c>
      <c r="BS63" s="4" t="str">
        <f t="shared" si="117"/>
        <v/>
      </c>
      <c r="BT63" s="4" t="str">
        <f t="shared" si="117"/>
        <v/>
      </c>
      <c r="BU63" s="4" t="str">
        <f t="shared" si="117"/>
        <v/>
      </c>
      <c r="BV63" s="4" t="str">
        <f t="shared" si="117"/>
        <v/>
      </c>
      <c r="BW63" s="4" t="str">
        <f t="shared" si="117"/>
        <v/>
      </c>
    </row>
    <row r="64" spans="1:75" hidden="1" x14ac:dyDescent="0.35">
      <c r="A64" t="s">
        <v>155</v>
      </c>
      <c r="B64" s="4"/>
      <c r="C64" s="4"/>
      <c r="D64" s="4"/>
      <c r="E64" s="6">
        <f t="shared" si="112"/>
        <v>0</v>
      </c>
      <c r="F64" s="4"/>
      <c r="G64" s="4"/>
      <c r="H64" s="4"/>
      <c r="I64" s="4"/>
      <c r="J64" s="4"/>
      <c r="K64" s="4"/>
      <c r="L64" s="4"/>
      <c r="M64" s="4"/>
      <c r="N64" s="4"/>
      <c r="O64" s="4"/>
      <c r="P64" s="4"/>
      <c r="Q64" s="4"/>
      <c r="R64" s="4"/>
      <c r="S64" s="4"/>
      <c r="T64" s="4"/>
      <c r="U64" s="4"/>
      <c r="V64" s="4"/>
      <c r="W64" s="4"/>
      <c r="X64" s="4"/>
      <c r="Y64" s="49"/>
      <c r="Z64" s="4"/>
      <c r="AA64" s="4"/>
      <c r="AB64" s="4"/>
      <c r="AC64" s="4"/>
      <c r="AE64" s="4" t="str">
        <f t="shared" si="113"/>
        <v/>
      </c>
      <c r="AF64" s="4" t="str">
        <f t="shared" si="113"/>
        <v/>
      </c>
      <c r="AG64" s="4" t="str">
        <f t="shared" si="113"/>
        <v/>
      </c>
      <c r="AH64" s="4" t="str">
        <f t="shared" si="113"/>
        <v/>
      </c>
      <c r="AI64" s="4" t="str">
        <f t="shared" si="113"/>
        <v/>
      </c>
      <c r="AJ64" s="4" t="str">
        <f t="shared" si="113"/>
        <v/>
      </c>
      <c r="AK64" s="4" t="str">
        <f t="shared" si="113"/>
        <v/>
      </c>
      <c r="AL64" s="4" t="str">
        <f t="shared" si="113"/>
        <v/>
      </c>
      <c r="AM64" s="4" t="str">
        <f t="shared" si="113"/>
        <v/>
      </c>
      <c r="AN64" s="4" t="str">
        <f t="shared" si="113"/>
        <v/>
      </c>
      <c r="AO64" s="4" t="str">
        <f t="shared" si="113"/>
        <v/>
      </c>
      <c r="AP64" s="4" t="str">
        <f t="shared" si="114"/>
        <v/>
      </c>
      <c r="AQ64" s="4" t="str">
        <f t="shared" si="114"/>
        <v/>
      </c>
      <c r="AR64" s="4" t="str">
        <f t="shared" si="114"/>
        <v/>
      </c>
      <c r="AS64" s="4" t="str">
        <f t="shared" si="114"/>
        <v/>
      </c>
      <c r="AT64" s="4" t="str">
        <f t="shared" si="114"/>
        <v/>
      </c>
      <c r="AU64" s="4" t="str">
        <f t="shared" si="114"/>
        <v/>
      </c>
      <c r="AV64" s="4" t="str">
        <f t="shared" si="114"/>
        <v/>
      </c>
      <c r="AW64" s="4" t="str">
        <f t="shared" si="114"/>
        <v/>
      </c>
      <c r="AX64" s="4" t="str">
        <f t="shared" si="114"/>
        <v/>
      </c>
      <c r="AY64" s="4" t="str">
        <f t="shared" si="114"/>
        <v/>
      </c>
      <c r="AZ64" s="4" t="str">
        <f t="shared" si="114"/>
        <v/>
      </c>
      <c r="BB64" s="4" t="str">
        <f t="shared" si="116"/>
        <v/>
      </c>
      <c r="BC64" s="4" t="str">
        <f t="shared" si="116"/>
        <v/>
      </c>
      <c r="BD64" s="4" t="str">
        <f t="shared" si="116"/>
        <v/>
      </c>
      <c r="BE64" s="4" t="str">
        <f t="shared" si="116"/>
        <v/>
      </c>
      <c r="BF64" s="4" t="str">
        <f t="shared" si="116"/>
        <v/>
      </c>
      <c r="BG64" s="4" t="str">
        <f t="shared" si="116"/>
        <v/>
      </c>
      <c r="BH64" s="4" t="str">
        <f t="shared" si="116"/>
        <v/>
      </c>
      <c r="BI64" s="4" t="str">
        <f t="shared" si="116"/>
        <v/>
      </c>
      <c r="BJ64" s="4" t="str">
        <f t="shared" si="116"/>
        <v/>
      </c>
      <c r="BK64" s="4" t="str">
        <f t="shared" si="116"/>
        <v/>
      </c>
      <c r="BL64" s="4" t="str">
        <f t="shared" si="116"/>
        <v/>
      </c>
      <c r="BM64" s="4" t="str">
        <f t="shared" si="116"/>
        <v/>
      </c>
      <c r="BN64" s="4" t="str">
        <f t="shared" si="116"/>
        <v/>
      </c>
      <c r="BO64" s="4" t="str">
        <f t="shared" si="116"/>
        <v/>
      </c>
      <c r="BP64" s="4" t="str">
        <f t="shared" si="116"/>
        <v/>
      </c>
      <c r="BQ64" s="4" t="str">
        <f t="shared" si="116"/>
        <v/>
      </c>
      <c r="BR64" s="4" t="str">
        <f t="shared" si="117"/>
        <v/>
      </c>
      <c r="BS64" s="4" t="str">
        <f t="shared" si="117"/>
        <v/>
      </c>
      <c r="BT64" s="4" t="str">
        <f t="shared" si="117"/>
        <v/>
      </c>
      <c r="BU64" s="4" t="str">
        <f t="shared" si="117"/>
        <v/>
      </c>
      <c r="BV64" s="4" t="str">
        <f t="shared" si="117"/>
        <v/>
      </c>
      <c r="BW64" s="4" t="str">
        <f t="shared" si="117"/>
        <v/>
      </c>
    </row>
    <row r="65" spans="1:75" hidden="1" x14ac:dyDescent="0.35">
      <c r="A65" t="s">
        <v>156</v>
      </c>
      <c r="B65" s="4"/>
      <c r="C65" s="4"/>
      <c r="D65" s="4"/>
      <c r="E65" s="6">
        <f t="shared" si="112"/>
        <v>0</v>
      </c>
      <c r="F65" s="4"/>
      <c r="G65" s="4"/>
      <c r="H65" s="4"/>
      <c r="I65" s="4"/>
      <c r="J65" s="4"/>
      <c r="K65" s="4"/>
      <c r="L65" s="4"/>
      <c r="M65" s="4"/>
      <c r="N65" s="4"/>
      <c r="O65" s="4"/>
      <c r="P65" s="4"/>
      <c r="Q65" s="4"/>
      <c r="R65" s="4"/>
      <c r="S65" s="4"/>
      <c r="T65" s="4"/>
      <c r="U65" s="4"/>
      <c r="V65" s="4"/>
      <c r="W65" s="4"/>
      <c r="X65" s="4"/>
      <c r="Y65" s="4"/>
      <c r="Z65" s="4"/>
      <c r="AA65" s="4"/>
      <c r="AB65" s="4"/>
      <c r="AC65" s="4"/>
      <c r="AE65" s="4"/>
      <c r="AF65" s="4"/>
      <c r="AG65" s="4"/>
      <c r="AH65" s="4"/>
      <c r="AI65" s="4"/>
      <c r="AJ65" s="4"/>
      <c r="AK65" s="4"/>
      <c r="AL65" s="4"/>
      <c r="AM65" s="4"/>
      <c r="AN65" s="4"/>
      <c r="AO65" s="4"/>
      <c r="AP65" s="4" t="str">
        <f t="shared" si="114"/>
        <v/>
      </c>
      <c r="AQ65" s="4" t="str">
        <f t="shared" si="114"/>
        <v/>
      </c>
      <c r="AR65" s="4" t="str">
        <f t="shared" si="114"/>
        <v/>
      </c>
      <c r="AS65" s="4" t="str">
        <f t="shared" si="114"/>
        <v/>
      </c>
      <c r="AT65" s="4"/>
      <c r="AU65" s="4"/>
      <c r="AV65" s="4"/>
      <c r="AW65" s="4"/>
      <c r="AX65" s="4"/>
      <c r="AY65" s="4"/>
      <c r="AZ65" s="4"/>
      <c r="BB65" s="4"/>
      <c r="BC65" s="4"/>
      <c r="BD65" s="4"/>
      <c r="BE65" s="4"/>
      <c r="BF65" s="4"/>
      <c r="BG65" s="4"/>
      <c r="BH65" s="4"/>
      <c r="BI65" s="4"/>
      <c r="BJ65" s="4"/>
      <c r="BK65" s="4"/>
      <c r="BL65" s="4"/>
      <c r="BM65" s="4"/>
      <c r="BN65" s="4"/>
      <c r="BO65" s="4"/>
      <c r="BP65" s="4"/>
      <c r="BQ65" s="4"/>
      <c r="BR65" s="4"/>
      <c r="BS65" s="4"/>
      <c r="BT65" s="4" t="str">
        <f t="shared" si="117"/>
        <v/>
      </c>
      <c r="BU65" s="4" t="str">
        <f t="shared" si="117"/>
        <v/>
      </c>
      <c r="BV65" s="4"/>
      <c r="BW65" s="4"/>
    </row>
    <row r="66" spans="1:75" hidden="1" x14ac:dyDescent="0.35">
      <c r="A66" t="s">
        <v>157</v>
      </c>
      <c r="B66" s="4"/>
      <c r="C66" s="4"/>
      <c r="D66" s="4"/>
      <c r="E66" s="6">
        <f t="shared" si="112"/>
        <v>0</v>
      </c>
      <c r="F66" s="4"/>
      <c r="G66" s="4"/>
      <c r="H66" s="4"/>
      <c r="I66" s="4"/>
      <c r="J66" s="4"/>
      <c r="K66" s="4"/>
      <c r="L66" s="4"/>
      <c r="M66" s="4"/>
      <c r="N66" s="4"/>
      <c r="O66" s="4"/>
      <c r="P66" s="4"/>
      <c r="Q66" s="4"/>
      <c r="R66" s="4"/>
      <c r="S66" s="4"/>
      <c r="T66" s="4"/>
      <c r="U66" s="4"/>
      <c r="V66" s="4"/>
      <c r="W66" s="4"/>
      <c r="X66" s="4"/>
      <c r="Y66" s="4"/>
      <c r="Z66" s="4"/>
      <c r="AA66" s="4"/>
      <c r="AB66" s="4"/>
      <c r="AC66" s="4"/>
      <c r="AE66" s="4"/>
      <c r="AF66" s="4"/>
      <c r="AG66" s="4"/>
      <c r="AH66" s="4"/>
      <c r="AI66" s="4"/>
      <c r="AJ66" s="4"/>
      <c r="AK66" s="4"/>
      <c r="AL66" s="4"/>
      <c r="AM66" s="4"/>
      <c r="AN66" s="4"/>
      <c r="AO66" s="4"/>
      <c r="AP66" s="4" t="str">
        <f t="shared" si="114"/>
        <v/>
      </c>
      <c r="AQ66" s="4" t="str">
        <f t="shared" si="114"/>
        <v/>
      </c>
      <c r="AR66" s="4" t="str">
        <f t="shared" si="114"/>
        <v/>
      </c>
      <c r="AS66" s="4" t="str">
        <f t="shared" si="114"/>
        <v/>
      </c>
      <c r="AT66" s="4"/>
      <c r="AU66" s="4"/>
      <c r="AV66" s="4"/>
      <c r="AW66" s="4"/>
      <c r="AX66" s="4"/>
      <c r="AY66" s="4"/>
      <c r="AZ66" s="4"/>
      <c r="BB66" s="4"/>
      <c r="BC66" s="4"/>
      <c r="BD66" s="4"/>
      <c r="BE66" s="4"/>
      <c r="BF66" s="4"/>
      <c r="BG66" s="4"/>
      <c r="BH66" s="4"/>
      <c r="BI66" s="4"/>
      <c r="BJ66" s="4"/>
      <c r="BK66" s="4"/>
      <c r="BL66" s="4"/>
      <c r="BM66" s="4"/>
      <c r="BN66" s="4"/>
      <c r="BO66" s="4"/>
      <c r="BP66" s="4"/>
      <c r="BQ66" s="4"/>
      <c r="BR66" s="4"/>
      <c r="BS66" s="4"/>
      <c r="BT66" s="4" t="str">
        <f t="shared" si="117"/>
        <v/>
      </c>
      <c r="BU66" s="4" t="str">
        <f t="shared" si="117"/>
        <v/>
      </c>
      <c r="BV66" s="4"/>
      <c r="BW66" s="4"/>
    </row>
    <row r="67" spans="1:75" hidden="1" x14ac:dyDescent="0.35">
      <c r="A67" t="s">
        <v>158</v>
      </c>
      <c r="B67" s="4"/>
      <c r="C67" s="4"/>
      <c r="D67" s="4"/>
      <c r="E67" s="6">
        <f t="shared" si="112"/>
        <v>0</v>
      </c>
      <c r="F67" s="4"/>
      <c r="G67" s="4"/>
      <c r="H67" s="4"/>
      <c r="I67" s="4"/>
      <c r="J67" s="4"/>
      <c r="K67" s="4"/>
      <c r="L67" s="4"/>
      <c r="M67" s="4"/>
      <c r="N67" s="4"/>
      <c r="O67" s="4"/>
      <c r="P67" s="4"/>
      <c r="Q67" s="4"/>
      <c r="R67" s="4"/>
      <c r="S67" s="4"/>
      <c r="T67" s="4"/>
      <c r="U67" s="4"/>
      <c r="V67" s="4"/>
      <c r="W67" s="4"/>
      <c r="X67" s="4"/>
      <c r="Y67" s="4"/>
      <c r="Z67" s="4"/>
      <c r="AA67" s="4"/>
      <c r="AB67" s="4"/>
      <c r="AC67" s="4"/>
      <c r="AE67" s="4"/>
      <c r="AF67" s="4"/>
      <c r="AG67" s="4"/>
      <c r="AH67" s="4"/>
      <c r="AI67" s="4"/>
      <c r="AJ67" s="4"/>
      <c r="AK67" s="4"/>
      <c r="AL67" s="4"/>
      <c r="AM67" s="4"/>
      <c r="AN67" s="4"/>
      <c r="AO67" s="4"/>
      <c r="AP67" s="4" t="str">
        <f t="shared" si="114"/>
        <v/>
      </c>
      <c r="AQ67" s="4" t="str">
        <f t="shared" si="114"/>
        <v/>
      </c>
      <c r="AR67" s="4" t="str">
        <f t="shared" si="114"/>
        <v/>
      </c>
      <c r="AS67" s="4" t="str">
        <f t="shared" si="114"/>
        <v/>
      </c>
      <c r="AT67" s="4"/>
      <c r="AU67" s="4"/>
      <c r="AV67" s="4"/>
      <c r="AW67" s="4"/>
      <c r="AX67" s="4"/>
      <c r="AY67" s="4"/>
      <c r="AZ67" s="4"/>
      <c r="BB67" s="4"/>
      <c r="BC67" s="4"/>
      <c r="BD67" s="4"/>
      <c r="BE67" s="4"/>
      <c r="BF67" s="4"/>
      <c r="BG67" s="4"/>
      <c r="BH67" s="4"/>
      <c r="BI67" s="4"/>
      <c r="BJ67" s="4"/>
      <c r="BK67" s="4"/>
      <c r="BL67" s="4"/>
      <c r="BM67" s="4"/>
      <c r="BN67" s="4"/>
      <c r="BO67" s="4"/>
      <c r="BP67" s="4"/>
      <c r="BQ67" s="4"/>
      <c r="BR67" s="4"/>
      <c r="BS67" s="4"/>
      <c r="BT67" s="4" t="str">
        <f t="shared" si="117"/>
        <v/>
      </c>
      <c r="BU67" s="4" t="str">
        <f t="shared" si="117"/>
        <v/>
      </c>
      <c r="BV67" s="4"/>
      <c r="BW67" s="4"/>
    </row>
    <row r="68" spans="1:75" hidden="1" x14ac:dyDescent="0.35">
      <c r="A68" t="s">
        <v>159</v>
      </c>
      <c r="B68" s="4"/>
      <c r="C68" s="4"/>
      <c r="D68" s="4"/>
      <c r="E68" s="6">
        <f t="shared" si="112"/>
        <v>0</v>
      </c>
      <c r="F68" s="4"/>
      <c r="G68" s="4"/>
      <c r="H68" s="4"/>
      <c r="I68" s="4"/>
      <c r="J68" s="4"/>
      <c r="K68" s="4"/>
      <c r="L68" s="4"/>
      <c r="M68" s="4"/>
      <c r="N68" s="4"/>
      <c r="O68" s="4"/>
      <c r="P68" s="4"/>
      <c r="Q68" s="4"/>
      <c r="R68" s="4"/>
      <c r="S68" s="4"/>
      <c r="T68" s="4"/>
      <c r="U68" s="4"/>
      <c r="V68" s="4"/>
      <c r="W68" s="4"/>
      <c r="X68" s="4"/>
      <c r="Y68" s="4"/>
      <c r="Z68" s="4"/>
      <c r="AA68" s="4"/>
      <c r="AB68" s="4"/>
      <c r="AC68" s="4"/>
      <c r="AE68" s="4"/>
      <c r="AF68" s="4"/>
      <c r="AG68" s="4"/>
      <c r="AH68" s="4"/>
      <c r="AI68" s="4"/>
      <c r="AJ68" s="4"/>
      <c r="AK68" s="4"/>
      <c r="AL68" s="4"/>
      <c r="AM68" s="4"/>
      <c r="AN68" s="4"/>
      <c r="AO68" s="4"/>
      <c r="AP68" s="4" t="str">
        <f t="shared" si="114"/>
        <v/>
      </c>
      <c r="AQ68" s="4" t="str">
        <f t="shared" si="114"/>
        <v/>
      </c>
      <c r="AR68" s="4" t="str">
        <f t="shared" si="114"/>
        <v/>
      </c>
      <c r="AS68" s="4" t="str">
        <f t="shared" si="114"/>
        <v/>
      </c>
      <c r="AT68" s="4"/>
      <c r="AU68" s="4"/>
      <c r="AV68" s="4"/>
      <c r="AW68" s="4"/>
      <c r="AX68" s="4"/>
      <c r="AY68" s="4"/>
      <c r="AZ68" s="4"/>
      <c r="BB68" s="4"/>
      <c r="BC68" s="4"/>
      <c r="BD68" s="4"/>
      <c r="BE68" s="4"/>
      <c r="BF68" s="4"/>
      <c r="BG68" s="4"/>
      <c r="BH68" s="4"/>
      <c r="BI68" s="4"/>
      <c r="BJ68" s="4"/>
      <c r="BK68" s="4"/>
      <c r="BL68" s="4"/>
      <c r="BM68" s="4"/>
      <c r="BN68" s="4"/>
      <c r="BO68" s="4"/>
      <c r="BP68" s="4"/>
      <c r="BQ68" s="4"/>
      <c r="BR68" s="4"/>
      <c r="BS68" s="4"/>
      <c r="BT68" s="4" t="str">
        <f t="shared" si="117"/>
        <v/>
      </c>
      <c r="BU68" s="4" t="str">
        <f t="shared" si="117"/>
        <v/>
      </c>
      <c r="BV68" s="4"/>
      <c r="BW68" s="4"/>
    </row>
    <row r="69" spans="1:75" hidden="1" x14ac:dyDescent="0.35">
      <c r="A69" t="s">
        <v>160</v>
      </c>
      <c r="B69" s="4"/>
      <c r="C69" s="4"/>
      <c r="D69" s="4"/>
      <c r="E69" s="6">
        <f t="shared" si="112"/>
        <v>0</v>
      </c>
      <c r="F69" s="4"/>
      <c r="G69" s="4"/>
      <c r="H69" s="4"/>
      <c r="I69" s="4"/>
      <c r="J69" s="4"/>
      <c r="K69" s="4"/>
      <c r="L69" s="4"/>
      <c r="M69" s="4"/>
      <c r="N69" s="4"/>
      <c r="O69" s="4"/>
      <c r="P69" s="4"/>
      <c r="Q69" s="4"/>
      <c r="R69" s="4"/>
      <c r="S69" s="4"/>
      <c r="T69" s="4"/>
      <c r="U69" s="4"/>
      <c r="V69" s="4"/>
      <c r="W69" s="4"/>
      <c r="X69" s="4"/>
      <c r="Y69" s="4"/>
      <c r="Z69" s="4"/>
      <c r="AA69" s="4"/>
      <c r="AB69" s="4"/>
      <c r="AC69" s="4"/>
      <c r="AE69" s="4"/>
      <c r="AF69" s="4"/>
      <c r="AG69" s="4"/>
      <c r="AH69" s="4"/>
      <c r="AI69" s="4"/>
      <c r="AJ69" s="4"/>
      <c r="AK69" s="4"/>
      <c r="AL69" s="4"/>
      <c r="AM69" s="4"/>
      <c r="AN69" s="4"/>
      <c r="AO69" s="4"/>
      <c r="AP69" s="4"/>
      <c r="AQ69" s="4"/>
      <c r="AR69" s="4"/>
      <c r="AS69" s="4"/>
      <c r="AT69" s="4"/>
      <c r="AU69" s="4"/>
      <c r="AV69" s="4"/>
      <c r="AW69" s="4"/>
      <c r="AX69" s="4"/>
      <c r="AY69" s="4"/>
      <c r="AZ69" s="4"/>
      <c r="BB69" s="4"/>
      <c r="BC69" s="4"/>
      <c r="BD69" s="4"/>
      <c r="BE69" s="4"/>
      <c r="BF69" s="4"/>
      <c r="BG69" s="4"/>
      <c r="BH69" s="4"/>
      <c r="BI69" s="4"/>
      <c r="BJ69" s="4"/>
      <c r="BK69" s="4"/>
      <c r="BL69" s="4"/>
      <c r="BM69" s="4"/>
      <c r="BN69" s="4"/>
      <c r="BO69" s="4"/>
      <c r="BP69" s="4"/>
      <c r="BQ69" s="4"/>
      <c r="BR69" s="4"/>
      <c r="BS69" s="4"/>
      <c r="BT69" s="4" t="str">
        <f t="shared" si="117"/>
        <v/>
      </c>
      <c r="BU69" s="4" t="str">
        <f t="shared" si="117"/>
        <v/>
      </c>
      <c r="BV69" s="4"/>
      <c r="BW69" s="4"/>
    </row>
    <row r="70" spans="1:75" hidden="1" x14ac:dyDescent="0.35">
      <c r="A70" t="s">
        <v>161</v>
      </c>
      <c r="B70" s="4"/>
      <c r="C70" s="4"/>
      <c r="D70" s="4"/>
      <c r="E70" s="6">
        <f t="shared" si="112"/>
        <v>0</v>
      </c>
      <c r="F70" s="4"/>
      <c r="G70" s="4"/>
      <c r="H70" s="4"/>
      <c r="I70" s="4"/>
      <c r="J70" s="4"/>
      <c r="K70" s="4"/>
      <c r="L70" s="4"/>
      <c r="M70" s="4"/>
      <c r="N70" s="4"/>
      <c r="O70" s="4"/>
      <c r="P70" s="4"/>
      <c r="Q70" s="4"/>
      <c r="R70" s="4"/>
      <c r="S70" s="4"/>
      <c r="T70" s="4"/>
      <c r="U70" s="4"/>
      <c r="V70" s="4"/>
      <c r="W70" s="4"/>
      <c r="X70" s="4"/>
      <c r="Y70" s="4"/>
      <c r="Z70" s="4"/>
      <c r="AA70" s="4"/>
      <c r="AB70" s="4"/>
      <c r="AC70" s="4"/>
      <c r="AE70" s="4"/>
      <c r="AF70" s="4"/>
      <c r="AG70" s="4"/>
      <c r="AH70" s="4"/>
      <c r="AI70" s="4"/>
      <c r="AJ70" s="4"/>
      <c r="AK70" s="4"/>
      <c r="AL70" s="4"/>
      <c r="AM70" s="4"/>
      <c r="AN70" s="4"/>
      <c r="AO70" s="4"/>
      <c r="AP70" s="4"/>
      <c r="AQ70" s="4"/>
      <c r="AR70" s="4"/>
      <c r="AS70" s="4"/>
      <c r="AT70" s="4"/>
      <c r="AU70" s="4"/>
      <c r="AV70" s="4"/>
      <c r="AW70" s="4"/>
      <c r="AX70" s="4"/>
      <c r="AY70" s="4"/>
      <c r="AZ70" s="4"/>
      <c r="BB70" s="4"/>
      <c r="BC70" s="4"/>
      <c r="BD70" s="4"/>
      <c r="BE70" s="4"/>
      <c r="BF70" s="4"/>
      <c r="BG70" s="4"/>
      <c r="BH70" s="4"/>
      <c r="BI70" s="4"/>
      <c r="BJ70" s="4"/>
      <c r="BK70" s="4"/>
      <c r="BL70" s="4"/>
      <c r="BM70" s="4"/>
      <c r="BN70" s="4"/>
      <c r="BO70" s="4"/>
      <c r="BP70" s="4"/>
      <c r="BQ70" s="4"/>
      <c r="BR70" s="4"/>
      <c r="BS70" s="4"/>
      <c r="BT70" s="4"/>
      <c r="BU70" s="4"/>
      <c r="BV70" s="4"/>
      <c r="BW70" s="4"/>
    </row>
    <row r="71" spans="1:75" hidden="1" x14ac:dyDescent="0.35">
      <c r="A71" t="s">
        <v>162</v>
      </c>
      <c r="B71" s="4"/>
      <c r="C71" s="4"/>
      <c r="D71" s="4"/>
      <c r="E71" s="6">
        <f t="shared" si="112"/>
        <v>0</v>
      </c>
      <c r="F71" s="4"/>
      <c r="G71" s="4"/>
      <c r="H71" s="4"/>
      <c r="I71" s="4"/>
      <c r="J71" s="4"/>
      <c r="K71" s="4"/>
      <c r="L71" s="4"/>
      <c r="M71" s="4"/>
      <c r="N71" s="4"/>
      <c r="O71" s="4"/>
      <c r="P71" s="4"/>
      <c r="Q71" s="4"/>
      <c r="R71" s="4"/>
      <c r="S71" s="4"/>
      <c r="T71" s="4"/>
      <c r="U71" s="4"/>
      <c r="V71" s="4"/>
      <c r="W71" s="4"/>
      <c r="X71" s="4"/>
      <c r="Y71" s="4"/>
      <c r="Z71" s="4"/>
      <c r="AA71" s="4"/>
      <c r="AB71" s="4"/>
      <c r="AC71" s="4"/>
      <c r="AE71" s="4"/>
      <c r="AF71" s="4"/>
      <c r="AG71" s="4"/>
      <c r="AH71" s="4"/>
      <c r="AI71" s="4"/>
      <c r="AJ71" s="4"/>
      <c r="AK71" s="4"/>
      <c r="AL71" s="4"/>
      <c r="AM71" s="4"/>
      <c r="AN71" s="4"/>
      <c r="AO71" s="4"/>
      <c r="AP71" s="4"/>
      <c r="AQ71" s="4"/>
      <c r="AR71" s="4"/>
      <c r="AS71" s="4"/>
      <c r="AT71" s="4"/>
      <c r="AU71" s="4"/>
      <c r="AV71" s="4"/>
      <c r="AW71" s="4"/>
      <c r="AX71" s="4"/>
      <c r="AY71" s="4"/>
      <c r="AZ71" s="4"/>
      <c r="BB71" s="4"/>
      <c r="BC71" s="4"/>
      <c r="BD71" s="4"/>
      <c r="BE71" s="4"/>
      <c r="BF71" s="4"/>
      <c r="BG71" s="4"/>
      <c r="BH71" s="4"/>
      <c r="BI71" s="4"/>
      <c r="BJ71" s="4"/>
      <c r="BK71" s="4"/>
      <c r="BL71" s="4"/>
      <c r="BM71" s="4"/>
      <c r="BN71" s="4"/>
      <c r="BO71" s="4"/>
      <c r="BP71" s="4"/>
      <c r="BQ71" s="4"/>
      <c r="BR71" s="4"/>
      <c r="BS71" s="4"/>
      <c r="BT71" s="4"/>
      <c r="BU71" s="4"/>
      <c r="BV71" s="4"/>
      <c r="BW71" s="4"/>
    </row>
    <row r="72" spans="1:75" hidden="1" x14ac:dyDescent="0.35">
      <c r="A72" t="s">
        <v>163</v>
      </c>
      <c r="B72" s="4"/>
      <c r="C72" s="4"/>
      <c r="D72" s="4"/>
      <c r="E72" s="6">
        <f t="shared" si="112"/>
        <v>0</v>
      </c>
      <c r="F72" s="4"/>
      <c r="G72" s="4"/>
      <c r="H72" s="4"/>
      <c r="I72" s="4"/>
      <c r="J72" s="4"/>
      <c r="K72" s="4"/>
      <c r="L72" s="4"/>
      <c r="M72" s="4"/>
      <c r="N72" s="4"/>
      <c r="O72" s="4"/>
      <c r="P72" s="4"/>
      <c r="Q72" s="4"/>
      <c r="R72" s="4"/>
      <c r="S72" s="4"/>
      <c r="T72" s="4"/>
      <c r="U72" s="4"/>
      <c r="V72" s="4"/>
      <c r="W72" s="4"/>
      <c r="X72" s="4"/>
      <c r="Y72" s="4"/>
      <c r="Z72" s="4"/>
      <c r="AA72" s="4"/>
      <c r="AB72" s="4"/>
      <c r="AC72" s="4"/>
      <c r="AE72" s="4"/>
      <c r="AF72" s="4"/>
      <c r="AG72" s="4"/>
      <c r="AH72" s="4"/>
      <c r="AI72" s="4"/>
      <c r="AJ72" s="4"/>
      <c r="AK72" s="4"/>
      <c r="AL72" s="4"/>
      <c r="AM72" s="4"/>
      <c r="AN72" s="4"/>
      <c r="AO72" s="4"/>
      <c r="AP72" s="4"/>
      <c r="AQ72" s="4"/>
      <c r="AR72" s="4"/>
      <c r="AS72" s="4"/>
      <c r="AT72" s="4"/>
      <c r="AU72" s="4"/>
      <c r="AV72" s="4"/>
      <c r="AW72" s="4"/>
      <c r="AX72" s="4"/>
      <c r="AY72" s="4"/>
      <c r="AZ72" s="4"/>
      <c r="BB72" s="4"/>
      <c r="BC72" s="4"/>
      <c r="BD72" s="4"/>
      <c r="BE72" s="4"/>
      <c r="BF72" s="4"/>
      <c r="BG72" s="4"/>
      <c r="BH72" s="4"/>
      <c r="BI72" s="4"/>
      <c r="BJ72" s="4"/>
      <c r="BK72" s="4"/>
      <c r="BL72" s="4"/>
      <c r="BM72" s="4"/>
      <c r="BN72" s="4"/>
      <c r="BO72" s="4"/>
      <c r="BP72" s="4"/>
      <c r="BQ72" s="4"/>
      <c r="BR72" s="4"/>
      <c r="BS72" s="4"/>
      <c r="BT72" s="4"/>
      <c r="BU72" s="4"/>
      <c r="BV72" s="4"/>
      <c r="BW72" s="4"/>
    </row>
    <row r="73" spans="1:75" hidden="1" x14ac:dyDescent="0.35">
      <c r="A73" t="s">
        <v>164</v>
      </c>
      <c r="B73" s="4"/>
      <c r="C73" s="4"/>
      <c r="D73" s="4"/>
      <c r="E73" s="6">
        <f t="shared" si="112"/>
        <v>0</v>
      </c>
      <c r="F73" s="4"/>
      <c r="G73" s="4"/>
      <c r="H73" s="4"/>
      <c r="I73" s="4"/>
      <c r="J73" s="4"/>
      <c r="K73" s="4"/>
      <c r="L73" s="4"/>
      <c r="M73" s="4"/>
      <c r="N73" s="4"/>
      <c r="O73" s="4"/>
      <c r="P73" s="4"/>
      <c r="Q73" s="4"/>
      <c r="R73" s="4"/>
      <c r="S73" s="4"/>
      <c r="T73" s="4"/>
      <c r="U73" s="4"/>
      <c r="V73" s="4"/>
      <c r="W73" s="4"/>
      <c r="X73" s="4"/>
      <c r="Y73" s="4"/>
      <c r="Z73" s="4"/>
      <c r="AA73" s="4"/>
      <c r="AB73" s="4"/>
      <c r="AC73" s="4"/>
      <c r="AE73" s="4"/>
      <c r="AF73" s="4"/>
      <c r="AG73" s="4"/>
      <c r="AH73" s="4"/>
      <c r="AI73" s="4"/>
      <c r="AJ73" s="4"/>
      <c r="AK73" s="4"/>
      <c r="AL73" s="4"/>
      <c r="AM73" s="4"/>
      <c r="AN73" s="4"/>
      <c r="AO73" s="4"/>
      <c r="AP73" s="4"/>
      <c r="AQ73" s="4"/>
      <c r="AR73" s="4"/>
      <c r="AS73" s="4"/>
      <c r="AT73" s="4"/>
      <c r="AU73" s="4"/>
      <c r="AV73" s="4"/>
      <c r="AW73" s="4"/>
      <c r="AX73" s="4"/>
      <c r="AY73" s="4"/>
      <c r="AZ73" s="4"/>
      <c r="BB73" s="4"/>
      <c r="BC73" s="4"/>
      <c r="BD73" s="4"/>
      <c r="BE73" s="4"/>
      <c r="BF73" s="4"/>
      <c r="BG73" s="4"/>
      <c r="BH73" s="4"/>
      <c r="BI73" s="4"/>
      <c r="BJ73" s="4"/>
      <c r="BK73" s="4"/>
      <c r="BL73" s="4"/>
      <c r="BM73" s="4"/>
      <c r="BN73" s="4"/>
      <c r="BO73" s="4"/>
      <c r="BP73" s="4"/>
      <c r="BQ73" s="4"/>
      <c r="BR73" s="4"/>
      <c r="BS73" s="4"/>
      <c r="BT73" s="4"/>
      <c r="BU73" s="4"/>
      <c r="BV73" s="4"/>
      <c r="BW73" s="4"/>
    </row>
    <row r="74" spans="1:75" hidden="1" x14ac:dyDescent="0.35">
      <c r="A74" t="s">
        <v>165</v>
      </c>
      <c r="B74" s="4"/>
      <c r="C74" s="4"/>
      <c r="D74" s="4"/>
      <c r="E74" s="6">
        <f t="shared" si="112"/>
        <v>0</v>
      </c>
      <c r="F74" s="4"/>
      <c r="G74" s="4"/>
      <c r="H74" s="4"/>
      <c r="I74" s="4"/>
      <c r="J74" s="4"/>
      <c r="K74" s="4"/>
      <c r="L74" s="4"/>
      <c r="M74" s="4"/>
      <c r="N74" s="4"/>
      <c r="O74" s="4"/>
      <c r="P74" s="4"/>
      <c r="Q74" s="4"/>
      <c r="R74" s="4"/>
      <c r="S74" s="4"/>
      <c r="T74" s="4"/>
      <c r="U74" s="4"/>
      <c r="V74" s="4"/>
      <c r="W74" s="4"/>
      <c r="X74" s="4"/>
      <c r="Y74" s="4"/>
      <c r="Z74" s="4"/>
      <c r="AA74" s="4"/>
      <c r="AB74" s="4"/>
      <c r="AC74" s="4"/>
      <c r="AE74" s="4"/>
      <c r="AF74" s="4"/>
      <c r="AG74" s="4"/>
      <c r="AH74" s="4"/>
      <c r="AI74" s="4"/>
      <c r="AJ74" s="4"/>
      <c r="AK74" s="4"/>
      <c r="AL74" s="4"/>
      <c r="AM74" s="4"/>
      <c r="AN74" s="4"/>
      <c r="AO74" s="4"/>
      <c r="AP74" s="4"/>
      <c r="AQ74" s="4"/>
      <c r="AR74" s="4"/>
      <c r="AS74" s="4"/>
      <c r="AT74" s="4"/>
      <c r="AU74" s="4"/>
      <c r="AV74" s="4"/>
      <c r="AW74" s="4"/>
      <c r="AX74" s="4"/>
      <c r="AY74" s="4"/>
      <c r="AZ74" s="4"/>
      <c r="BB74" s="4"/>
      <c r="BC74" s="4"/>
      <c r="BD74" s="4"/>
      <c r="BE74" s="4"/>
      <c r="BF74" s="4"/>
      <c r="BG74" s="4"/>
      <c r="BH74" s="4"/>
      <c r="BI74" s="4"/>
      <c r="BJ74" s="4"/>
      <c r="BK74" s="4"/>
      <c r="BL74" s="4"/>
      <c r="BM74" s="4"/>
      <c r="BN74" s="4"/>
      <c r="BO74" s="4"/>
      <c r="BP74" s="4"/>
      <c r="BQ74" s="4"/>
      <c r="BR74" s="4"/>
      <c r="BS74" s="4"/>
      <c r="BT74" s="4"/>
      <c r="BU74" s="4"/>
      <c r="BV74" s="4"/>
      <c r="BW74" s="4"/>
    </row>
    <row r="76" spans="1:75" x14ac:dyDescent="0.35">
      <c r="B76" s="1" t="s">
        <v>166</v>
      </c>
    </row>
    <row r="77" spans="1:75" x14ac:dyDescent="0.35">
      <c r="B77" s="122" t="s">
        <v>1441</v>
      </c>
      <c r="G77" s="106" t="s">
        <v>167</v>
      </c>
      <c r="H77" s="106"/>
      <c r="I77" s="106"/>
      <c r="J77" s="106"/>
      <c r="K77" s="106"/>
      <c r="L77" s="106"/>
      <c r="M77" s="106"/>
      <c r="N77" s="106"/>
      <c r="O77" s="106"/>
      <c r="P77" s="106"/>
      <c r="Q77" s="106"/>
      <c r="R77" s="106"/>
      <c r="S77" s="106"/>
      <c r="T77" s="106"/>
      <c r="U77" s="106"/>
      <c r="V77" s="106"/>
      <c r="W77" s="106"/>
      <c r="X77" s="106"/>
      <c r="Y77" s="106"/>
      <c r="Z77" s="60"/>
      <c r="AA77" s="60"/>
      <c r="AB77" s="60"/>
      <c r="AC77" s="60"/>
    </row>
    <row r="78" spans="1:75" x14ac:dyDescent="0.35">
      <c r="B78" s="123"/>
      <c r="G78" s="107" t="str">
        <f>_xlfn.CONCAT(C4,", ",C6)</f>
        <v>USD, thousands</v>
      </c>
      <c r="H78" s="108"/>
      <c r="I78" s="108"/>
      <c r="J78" s="108"/>
      <c r="K78" s="108"/>
      <c r="L78" s="108"/>
      <c r="M78" s="108"/>
      <c r="N78" s="108"/>
      <c r="O78" s="108"/>
      <c r="P78" s="108"/>
      <c r="Q78" s="108"/>
      <c r="R78" s="108"/>
      <c r="S78" s="108"/>
      <c r="T78" s="108"/>
      <c r="U78" s="108"/>
      <c r="V78" s="108"/>
      <c r="W78" s="108"/>
      <c r="X78" s="108"/>
      <c r="Y78" s="108"/>
      <c r="Z78" s="63"/>
      <c r="AA78" s="63"/>
      <c r="AB78" s="63"/>
      <c r="AC78" s="63"/>
    </row>
    <row r="79" spans="1:75" x14ac:dyDescent="0.35">
      <c r="B79" s="124"/>
      <c r="G79" s="33" t="str">
        <f>Lists!$A$2</f>
        <v>Social insurance benefits (271)</v>
      </c>
      <c r="H79" s="30">
        <f>SUMIF($F$10:$F$53,$G79,H$10:H$53)</f>
        <v>0</v>
      </c>
      <c r="I79" s="30">
        <f t="shared" ref="I79:AC81" si="118">SUMIF($F$10:$F$53,$G79,I$10:I$53)</f>
        <v>0</v>
      </c>
      <c r="J79" s="30">
        <f t="shared" si="118"/>
        <v>0</v>
      </c>
      <c r="K79" s="30">
        <f t="shared" si="118"/>
        <v>0</v>
      </c>
      <c r="L79" s="30">
        <f t="shared" si="118"/>
        <v>0</v>
      </c>
      <c r="M79" s="30">
        <f t="shared" si="118"/>
        <v>0</v>
      </c>
      <c r="N79" s="30">
        <f t="shared" si="118"/>
        <v>0</v>
      </c>
      <c r="O79" s="30">
        <f t="shared" si="118"/>
        <v>0</v>
      </c>
      <c r="P79" s="30">
        <f t="shared" si="118"/>
        <v>0</v>
      </c>
      <c r="Q79" s="30">
        <f t="shared" si="118"/>
        <v>15482.884</v>
      </c>
      <c r="R79" s="30">
        <f>SUMIF($F$10:$F$53,$G79,R$10:R$53)</f>
        <v>16252.193000000001</v>
      </c>
      <c r="S79" s="30">
        <f t="shared" si="118"/>
        <v>17107.669999999998</v>
      </c>
      <c r="T79" s="30">
        <f t="shared" si="118"/>
        <v>18447.543000000001</v>
      </c>
      <c r="U79" s="30">
        <f t="shared" si="118"/>
        <v>19261.635999999999</v>
      </c>
      <c r="V79" s="30">
        <f t="shared" si="118"/>
        <v>20433.323</v>
      </c>
      <c r="W79" s="30">
        <f>SUMIF($F$10:$F$53,$G79,W$10:W$53)</f>
        <v>21189.517999999996</v>
      </c>
      <c r="X79" s="30">
        <f t="shared" si="118"/>
        <v>20734.016</v>
      </c>
      <c r="Y79" s="30">
        <f t="shared" si="118"/>
        <v>20835.292000000001</v>
      </c>
      <c r="Z79" s="30">
        <f t="shared" si="118"/>
        <v>0</v>
      </c>
      <c r="AA79" s="30">
        <f t="shared" si="118"/>
        <v>0</v>
      </c>
      <c r="AB79" s="30">
        <f>SUMIF($F$10:$F$53,$G79,AB$10:AB$53)</f>
        <v>0</v>
      </c>
      <c r="AC79" s="30">
        <f t="shared" si="118"/>
        <v>0</v>
      </c>
    </row>
    <row r="80" spans="1:75" x14ac:dyDescent="0.35">
      <c r="B80" s="124"/>
      <c r="G80" s="33" t="str">
        <f>Lists!$A$3</f>
        <v>Social assistance benefits (272)</v>
      </c>
      <c r="H80" s="30">
        <f>SUMIF($F$10:$F$53,$G80,H$10:H$53)</f>
        <v>0</v>
      </c>
      <c r="I80" s="30">
        <f t="shared" si="118"/>
        <v>0</v>
      </c>
      <c r="J80" s="30">
        <f t="shared" si="118"/>
        <v>0</v>
      </c>
      <c r="K80" s="30">
        <f t="shared" si="118"/>
        <v>0</v>
      </c>
      <c r="L80" s="30">
        <f t="shared" si="118"/>
        <v>0</v>
      </c>
      <c r="M80" s="30">
        <f t="shared" si="118"/>
        <v>0</v>
      </c>
      <c r="N80" s="30">
        <f t="shared" si="118"/>
        <v>0</v>
      </c>
      <c r="O80" s="30">
        <f t="shared" si="118"/>
        <v>0</v>
      </c>
      <c r="P80" s="30">
        <f t="shared" si="118"/>
        <v>0</v>
      </c>
      <c r="Q80" s="30">
        <f t="shared" si="118"/>
        <v>0</v>
      </c>
      <c r="R80" s="30">
        <f t="shared" si="118"/>
        <v>0</v>
      </c>
      <c r="S80" s="30">
        <f t="shared" si="118"/>
        <v>0</v>
      </c>
      <c r="T80" s="30">
        <f t="shared" si="118"/>
        <v>0</v>
      </c>
      <c r="U80" s="30">
        <f t="shared" si="118"/>
        <v>0</v>
      </c>
      <c r="V80" s="30">
        <f t="shared" si="118"/>
        <v>0</v>
      </c>
      <c r="W80" s="30">
        <f>SUMIF($F$10:$F$53,$G80,W$10:W$53)</f>
        <v>0</v>
      </c>
      <c r="X80" s="30">
        <f t="shared" si="118"/>
        <v>0</v>
      </c>
      <c r="Y80" s="30">
        <f t="shared" si="118"/>
        <v>0</v>
      </c>
      <c r="Z80" s="30">
        <f t="shared" si="118"/>
        <v>0</v>
      </c>
      <c r="AA80" s="30">
        <f t="shared" si="118"/>
        <v>0</v>
      </c>
      <c r="AB80" s="30">
        <f t="shared" si="118"/>
        <v>0</v>
      </c>
      <c r="AC80" s="30">
        <f t="shared" si="118"/>
        <v>0</v>
      </c>
    </row>
    <row r="81" spans="2:29" x14ac:dyDescent="0.35">
      <c r="B81" s="124"/>
      <c r="G81" s="33" t="str">
        <f>Lists!$A$4</f>
        <v>Public servant benefits (273)</v>
      </c>
      <c r="H81" s="30">
        <f>SUMIF($F$10:$F$53,$G81,H$10:H$53)</f>
        <v>0</v>
      </c>
      <c r="I81" s="30">
        <f t="shared" si="118"/>
        <v>0</v>
      </c>
      <c r="J81" s="30">
        <f t="shared" si="118"/>
        <v>0</v>
      </c>
      <c r="K81" s="30">
        <f t="shared" si="118"/>
        <v>0</v>
      </c>
      <c r="L81" s="30">
        <f t="shared" si="118"/>
        <v>0</v>
      </c>
      <c r="M81" s="30">
        <f t="shared" si="118"/>
        <v>0</v>
      </c>
      <c r="N81" s="30">
        <f t="shared" si="118"/>
        <v>0</v>
      </c>
      <c r="O81" s="30">
        <f t="shared" si="118"/>
        <v>0</v>
      </c>
      <c r="P81" s="30">
        <f t="shared" si="118"/>
        <v>0</v>
      </c>
      <c r="Q81" s="30">
        <f t="shared" si="118"/>
        <v>0</v>
      </c>
      <c r="R81" s="30">
        <f t="shared" si="118"/>
        <v>0</v>
      </c>
      <c r="S81" s="30">
        <f t="shared" si="118"/>
        <v>0</v>
      </c>
      <c r="T81" s="30">
        <f t="shared" si="118"/>
        <v>0</v>
      </c>
      <c r="U81" s="30">
        <f t="shared" si="118"/>
        <v>0</v>
      </c>
      <c r="V81" s="30">
        <f t="shared" si="118"/>
        <v>0</v>
      </c>
      <c r="W81" s="30">
        <f>SUMIF($F$10:$F$53,$G81,W$10:W$53)</f>
        <v>0</v>
      </c>
      <c r="X81" s="30">
        <f t="shared" si="118"/>
        <v>0</v>
      </c>
      <c r="Y81" s="30">
        <f t="shared" si="118"/>
        <v>0</v>
      </c>
      <c r="Z81" s="30">
        <f t="shared" si="118"/>
        <v>0</v>
      </c>
      <c r="AA81" s="30">
        <f t="shared" si="118"/>
        <v>0</v>
      </c>
      <c r="AB81" s="30">
        <f t="shared" si="118"/>
        <v>0</v>
      </c>
      <c r="AC81" s="30">
        <f t="shared" si="118"/>
        <v>0</v>
      </c>
    </row>
    <row r="82" spans="2:29" x14ac:dyDescent="0.35">
      <c r="B82" s="124"/>
      <c r="G82" s="22" t="str">
        <f>Lists!$A$5</f>
        <v>Social benefits (27)</v>
      </c>
      <c r="H82" s="32">
        <f>SUM(H79:H81)</f>
        <v>0</v>
      </c>
      <c r="I82" s="32">
        <f t="shared" ref="I82:AC82" si="119">SUM(I79:I81)</f>
        <v>0</v>
      </c>
      <c r="J82" s="32">
        <f t="shared" si="119"/>
        <v>0</v>
      </c>
      <c r="K82" s="32">
        <f t="shared" si="119"/>
        <v>0</v>
      </c>
      <c r="L82" s="32">
        <f t="shared" si="119"/>
        <v>0</v>
      </c>
      <c r="M82" s="32">
        <f t="shared" si="119"/>
        <v>0</v>
      </c>
      <c r="N82" s="32">
        <f t="shared" si="119"/>
        <v>0</v>
      </c>
      <c r="O82" s="32">
        <f t="shared" si="119"/>
        <v>0</v>
      </c>
      <c r="P82" s="32">
        <f t="shared" si="119"/>
        <v>0</v>
      </c>
      <c r="Q82" s="32">
        <f t="shared" si="119"/>
        <v>15482.884</v>
      </c>
      <c r="R82" s="32">
        <f t="shared" si="119"/>
        <v>16252.193000000001</v>
      </c>
      <c r="S82" s="32">
        <f t="shared" si="119"/>
        <v>17107.669999999998</v>
      </c>
      <c r="T82" s="32">
        <f t="shared" si="119"/>
        <v>18447.543000000001</v>
      </c>
      <c r="U82" s="32">
        <f t="shared" si="119"/>
        <v>19261.635999999999</v>
      </c>
      <c r="V82" s="32">
        <f t="shared" si="119"/>
        <v>20433.323</v>
      </c>
      <c r="W82" s="32">
        <f t="shared" si="119"/>
        <v>21189.517999999996</v>
      </c>
      <c r="X82" s="32">
        <f t="shared" si="119"/>
        <v>20734.016</v>
      </c>
      <c r="Y82" s="32">
        <f t="shared" si="119"/>
        <v>20835.292000000001</v>
      </c>
      <c r="Z82" s="32">
        <f t="shared" si="119"/>
        <v>0</v>
      </c>
      <c r="AA82" s="32">
        <f t="shared" si="119"/>
        <v>0</v>
      </c>
      <c r="AB82" s="32">
        <f t="shared" si="119"/>
        <v>0</v>
      </c>
      <c r="AC82" s="32">
        <f t="shared" si="119"/>
        <v>0</v>
      </c>
    </row>
    <row r="83" spans="2:29" x14ac:dyDescent="0.35">
      <c r="B83" s="124"/>
      <c r="G83" s="1"/>
    </row>
    <row r="84" spans="2:29" x14ac:dyDescent="0.35">
      <c r="B84" s="124"/>
      <c r="G84" s="38" t="str">
        <f>Lists!$A$7</f>
        <v>Provident fund withdrawals</v>
      </c>
      <c r="H84" s="30">
        <f>SUMIF($F$10:$F$53,$G84,H$10:H$53)</f>
        <v>0</v>
      </c>
      <c r="I84" s="30">
        <f t="shared" ref="I84:AC84" si="120">SUMIF($F$10:$F$53,$G84,I$10:I$53)</f>
        <v>0</v>
      </c>
      <c r="J84" s="30">
        <f t="shared" si="120"/>
        <v>0</v>
      </c>
      <c r="K84" s="30">
        <f t="shared" si="120"/>
        <v>0</v>
      </c>
      <c r="L84" s="30">
        <f t="shared" si="120"/>
        <v>0</v>
      </c>
      <c r="M84" s="30">
        <f t="shared" si="120"/>
        <v>0</v>
      </c>
      <c r="N84" s="30">
        <f t="shared" si="120"/>
        <v>0</v>
      </c>
      <c r="O84" s="30">
        <f t="shared" si="120"/>
        <v>0</v>
      </c>
      <c r="P84" s="30">
        <f t="shared" si="120"/>
        <v>0</v>
      </c>
      <c r="Q84" s="30">
        <f t="shared" si="120"/>
        <v>0</v>
      </c>
      <c r="R84" s="30">
        <f t="shared" si="120"/>
        <v>0</v>
      </c>
      <c r="S84" s="30">
        <f t="shared" si="120"/>
        <v>0</v>
      </c>
      <c r="T84" s="30">
        <f t="shared" si="120"/>
        <v>0</v>
      </c>
      <c r="U84" s="30">
        <f t="shared" si="120"/>
        <v>0</v>
      </c>
      <c r="V84" s="30">
        <f t="shared" si="120"/>
        <v>0</v>
      </c>
      <c r="W84" s="30">
        <f>SUMIF($F$10:$F$53,$G84,W$10:W$53)</f>
        <v>0</v>
      </c>
      <c r="X84" s="30">
        <f t="shared" si="120"/>
        <v>0</v>
      </c>
      <c r="Y84" s="30">
        <f t="shared" si="120"/>
        <v>0</v>
      </c>
      <c r="Z84" s="30">
        <f t="shared" si="120"/>
        <v>0</v>
      </c>
      <c r="AA84" s="30">
        <f t="shared" si="120"/>
        <v>0</v>
      </c>
      <c r="AB84" s="30">
        <f t="shared" si="120"/>
        <v>0</v>
      </c>
      <c r="AC84" s="30">
        <f t="shared" si="120"/>
        <v>0</v>
      </c>
    </row>
    <row r="85" spans="2:29" x14ac:dyDescent="0.35">
      <c r="B85" s="124"/>
      <c r="G85" s="36" t="str">
        <f>Lists!$A$8</f>
        <v>Social benefits (27) + provident fund withdrawals</v>
      </c>
      <c r="H85" s="37">
        <f>H84+H82</f>
        <v>0</v>
      </c>
      <c r="I85" s="37">
        <f t="shared" ref="I85:AC85" si="121">I84+I82</f>
        <v>0</v>
      </c>
      <c r="J85" s="37">
        <f t="shared" si="121"/>
        <v>0</v>
      </c>
      <c r="K85" s="37">
        <f t="shared" si="121"/>
        <v>0</v>
      </c>
      <c r="L85" s="37">
        <f t="shared" si="121"/>
        <v>0</v>
      </c>
      <c r="M85" s="37">
        <f t="shared" si="121"/>
        <v>0</v>
      </c>
      <c r="N85" s="37">
        <f t="shared" si="121"/>
        <v>0</v>
      </c>
      <c r="O85" s="37">
        <f t="shared" si="121"/>
        <v>0</v>
      </c>
      <c r="P85" s="37">
        <f t="shared" si="121"/>
        <v>0</v>
      </c>
      <c r="Q85" s="37">
        <f t="shared" si="121"/>
        <v>15482.884</v>
      </c>
      <c r="R85" s="37">
        <f t="shared" si="121"/>
        <v>16252.193000000001</v>
      </c>
      <c r="S85" s="37">
        <f t="shared" si="121"/>
        <v>17107.669999999998</v>
      </c>
      <c r="T85" s="37">
        <f t="shared" si="121"/>
        <v>18447.543000000001</v>
      </c>
      <c r="U85" s="37">
        <f t="shared" si="121"/>
        <v>19261.635999999999</v>
      </c>
      <c r="V85" s="37">
        <f t="shared" si="121"/>
        <v>20433.323</v>
      </c>
      <c r="W85" s="37">
        <f t="shared" si="121"/>
        <v>21189.517999999996</v>
      </c>
      <c r="X85" s="37">
        <f t="shared" si="121"/>
        <v>20734.016</v>
      </c>
      <c r="Y85" s="37">
        <f t="shared" si="121"/>
        <v>20835.292000000001</v>
      </c>
      <c r="Z85" s="37">
        <f t="shared" si="121"/>
        <v>0</v>
      </c>
      <c r="AA85" s="37">
        <f t="shared" si="121"/>
        <v>0</v>
      </c>
      <c r="AB85" s="37">
        <f t="shared" si="121"/>
        <v>0</v>
      </c>
      <c r="AC85" s="37">
        <f t="shared" si="121"/>
        <v>0</v>
      </c>
    </row>
    <row r="86" spans="2:29" x14ac:dyDescent="0.35">
      <c r="B86" s="124"/>
    </row>
    <row r="87" spans="2:29" x14ac:dyDescent="0.35">
      <c r="B87" s="124"/>
      <c r="G87" s="107" t="s">
        <v>169</v>
      </c>
      <c r="H87" s="107"/>
      <c r="I87" s="107"/>
      <c r="J87" s="107"/>
      <c r="K87" s="107"/>
      <c r="L87" s="107"/>
      <c r="M87" s="107"/>
      <c r="N87" s="107"/>
      <c r="O87" s="107"/>
      <c r="P87" s="107"/>
      <c r="Q87" s="107"/>
      <c r="R87" s="107"/>
      <c r="S87" s="107"/>
      <c r="T87" s="107"/>
      <c r="U87" s="107"/>
      <c r="V87" s="107"/>
      <c r="W87" s="107"/>
      <c r="X87" s="107"/>
      <c r="Y87" s="107"/>
      <c r="Z87" s="2"/>
      <c r="AA87" s="2"/>
      <c r="AB87" s="2"/>
      <c r="AC87" s="2"/>
    </row>
    <row r="88" spans="2:29" x14ac:dyDescent="0.35">
      <c r="B88" s="124"/>
      <c r="G88" s="33" t="str">
        <f>G79</f>
        <v>Social insurance benefits (271)</v>
      </c>
      <c r="H88" s="57">
        <f t="shared" ref="H88:AC88" si="122">H$79/H$207</f>
        <v>0</v>
      </c>
      <c r="I88" s="57">
        <f t="shared" si="122"/>
        <v>0</v>
      </c>
      <c r="J88" s="57">
        <f t="shared" si="122"/>
        <v>0</v>
      </c>
      <c r="K88" s="57">
        <f t="shared" si="122"/>
        <v>0</v>
      </c>
      <c r="L88" s="57">
        <f t="shared" si="122"/>
        <v>0</v>
      </c>
      <c r="M88" s="57">
        <f t="shared" si="122"/>
        <v>0</v>
      </c>
      <c r="N88" s="57">
        <f t="shared" si="122"/>
        <v>0</v>
      </c>
      <c r="O88" s="57">
        <f t="shared" si="122"/>
        <v>0</v>
      </c>
      <c r="P88" s="57">
        <f t="shared" si="122"/>
        <v>0</v>
      </c>
      <c r="Q88" s="57">
        <f t="shared" si="122"/>
        <v>9.0016767441860462E-2</v>
      </c>
      <c r="R88" s="57">
        <f t="shared" si="122"/>
        <v>9.0289961111111122E-2</v>
      </c>
      <c r="S88" s="57">
        <f t="shared" si="122"/>
        <v>9.1976720430107517E-2</v>
      </c>
      <c r="T88" s="57">
        <f t="shared" si="122"/>
        <v>9.9716448648648662E-2</v>
      </c>
      <c r="U88" s="57">
        <f t="shared" si="122"/>
        <v>0.10525484153005464</v>
      </c>
      <c r="V88" s="57">
        <f t="shared" si="122"/>
        <v>0.10165832338308457</v>
      </c>
      <c r="W88" s="57">
        <f t="shared" si="122"/>
        <v>9.9481305164319231E-2</v>
      </c>
      <c r="X88" s="57">
        <f t="shared" si="122"/>
        <v>9.4675872146118722E-2</v>
      </c>
      <c r="Y88" s="57">
        <f t="shared" si="122"/>
        <v>8.9807293103448288E-2</v>
      </c>
      <c r="Z88" s="57">
        <f t="shared" si="122"/>
        <v>0</v>
      </c>
      <c r="AA88" s="57">
        <f t="shared" si="122"/>
        <v>0</v>
      </c>
      <c r="AB88" s="57">
        <f t="shared" si="122"/>
        <v>0</v>
      </c>
      <c r="AC88" s="57">
        <f t="shared" si="122"/>
        <v>0</v>
      </c>
    </row>
    <row r="89" spans="2:29" x14ac:dyDescent="0.35">
      <c r="B89" s="124"/>
      <c r="G89" s="33" t="str">
        <f t="shared" ref="G89:G94" si="123">G80</f>
        <v>Social assistance benefits (272)</v>
      </c>
      <c r="H89" s="57">
        <f t="shared" ref="H89:AC89" si="124">H$80/H$207</f>
        <v>0</v>
      </c>
      <c r="I89" s="57">
        <f t="shared" si="124"/>
        <v>0</v>
      </c>
      <c r="J89" s="57">
        <f t="shared" si="124"/>
        <v>0</v>
      </c>
      <c r="K89" s="57">
        <f t="shared" si="124"/>
        <v>0</v>
      </c>
      <c r="L89" s="57">
        <f t="shared" si="124"/>
        <v>0</v>
      </c>
      <c r="M89" s="57">
        <f t="shared" si="124"/>
        <v>0</v>
      </c>
      <c r="N89" s="57">
        <f t="shared" si="124"/>
        <v>0</v>
      </c>
      <c r="O89" s="57">
        <f t="shared" si="124"/>
        <v>0</v>
      </c>
      <c r="P89" s="57">
        <f t="shared" si="124"/>
        <v>0</v>
      </c>
      <c r="Q89" s="57">
        <f t="shared" si="124"/>
        <v>0</v>
      </c>
      <c r="R89" s="57">
        <f t="shared" si="124"/>
        <v>0</v>
      </c>
      <c r="S89" s="57">
        <f t="shared" si="124"/>
        <v>0</v>
      </c>
      <c r="T89" s="57">
        <f t="shared" si="124"/>
        <v>0</v>
      </c>
      <c r="U89" s="57">
        <f t="shared" si="124"/>
        <v>0</v>
      </c>
      <c r="V89" s="57">
        <f t="shared" si="124"/>
        <v>0</v>
      </c>
      <c r="W89" s="57">
        <f t="shared" si="124"/>
        <v>0</v>
      </c>
      <c r="X89" s="57">
        <f t="shared" si="124"/>
        <v>0</v>
      </c>
      <c r="Y89" s="57">
        <f t="shared" si="124"/>
        <v>0</v>
      </c>
      <c r="Z89" s="57">
        <f t="shared" si="124"/>
        <v>0</v>
      </c>
      <c r="AA89" s="57">
        <f t="shared" si="124"/>
        <v>0</v>
      </c>
      <c r="AB89" s="57">
        <f t="shared" si="124"/>
        <v>0</v>
      </c>
      <c r="AC89" s="57">
        <f t="shared" si="124"/>
        <v>0</v>
      </c>
    </row>
    <row r="90" spans="2:29" x14ac:dyDescent="0.35">
      <c r="B90" s="125"/>
      <c r="G90" s="33" t="str">
        <f t="shared" si="123"/>
        <v>Public servant benefits (273)</v>
      </c>
      <c r="H90" s="57">
        <f t="shared" ref="H90:AC90" si="125">H$81/H$207</f>
        <v>0</v>
      </c>
      <c r="I90" s="57">
        <f t="shared" si="125"/>
        <v>0</v>
      </c>
      <c r="J90" s="57">
        <f t="shared" si="125"/>
        <v>0</v>
      </c>
      <c r="K90" s="57">
        <f t="shared" si="125"/>
        <v>0</v>
      </c>
      <c r="L90" s="57">
        <f t="shared" si="125"/>
        <v>0</v>
      </c>
      <c r="M90" s="57">
        <f t="shared" si="125"/>
        <v>0</v>
      </c>
      <c r="N90" s="57">
        <f t="shared" si="125"/>
        <v>0</v>
      </c>
      <c r="O90" s="57">
        <f t="shared" si="125"/>
        <v>0</v>
      </c>
      <c r="P90" s="57">
        <f t="shared" si="125"/>
        <v>0</v>
      </c>
      <c r="Q90" s="57">
        <f t="shared" si="125"/>
        <v>0</v>
      </c>
      <c r="R90" s="57">
        <f t="shared" si="125"/>
        <v>0</v>
      </c>
      <c r="S90" s="57">
        <f t="shared" si="125"/>
        <v>0</v>
      </c>
      <c r="T90" s="57">
        <f t="shared" si="125"/>
        <v>0</v>
      </c>
      <c r="U90" s="57">
        <f t="shared" si="125"/>
        <v>0</v>
      </c>
      <c r="V90" s="57">
        <f t="shared" si="125"/>
        <v>0</v>
      </c>
      <c r="W90" s="57">
        <f t="shared" si="125"/>
        <v>0</v>
      </c>
      <c r="X90" s="57">
        <f t="shared" si="125"/>
        <v>0</v>
      </c>
      <c r="Y90" s="57">
        <f t="shared" si="125"/>
        <v>0</v>
      </c>
      <c r="Z90" s="57">
        <f t="shared" si="125"/>
        <v>0</v>
      </c>
      <c r="AA90" s="57">
        <f t="shared" si="125"/>
        <v>0</v>
      </c>
      <c r="AB90" s="57">
        <f t="shared" si="125"/>
        <v>0</v>
      </c>
      <c r="AC90" s="57">
        <f t="shared" si="125"/>
        <v>0</v>
      </c>
    </row>
    <row r="91" spans="2:29" x14ac:dyDescent="0.35">
      <c r="G91" s="33" t="str">
        <f t="shared" si="123"/>
        <v>Social benefits (27)</v>
      </c>
      <c r="H91" s="57">
        <f t="shared" ref="H91:AC91" si="126">H$82/H$207</f>
        <v>0</v>
      </c>
      <c r="I91" s="57">
        <f t="shared" si="126"/>
        <v>0</v>
      </c>
      <c r="J91" s="57">
        <f t="shared" si="126"/>
        <v>0</v>
      </c>
      <c r="K91" s="57">
        <f t="shared" si="126"/>
        <v>0</v>
      </c>
      <c r="L91" s="57">
        <f t="shared" si="126"/>
        <v>0</v>
      </c>
      <c r="M91" s="57">
        <f t="shared" si="126"/>
        <v>0</v>
      </c>
      <c r="N91" s="57">
        <f t="shared" si="126"/>
        <v>0</v>
      </c>
      <c r="O91" s="57">
        <f t="shared" si="126"/>
        <v>0</v>
      </c>
      <c r="P91" s="57">
        <f t="shared" si="126"/>
        <v>0</v>
      </c>
      <c r="Q91" s="57">
        <f t="shared" si="126"/>
        <v>9.0016767441860462E-2</v>
      </c>
      <c r="R91" s="57">
        <f t="shared" si="126"/>
        <v>9.0289961111111122E-2</v>
      </c>
      <c r="S91" s="57">
        <f t="shared" si="126"/>
        <v>9.1976720430107517E-2</v>
      </c>
      <c r="T91" s="57">
        <f t="shared" si="126"/>
        <v>9.9716448648648662E-2</v>
      </c>
      <c r="U91" s="57">
        <f t="shared" si="126"/>
        <v>0.10525484153005464</v>
      </c>
      <c r="V91" s="57">
        <f t="shared" si="126"/>
        <v>0.10165832338308457</v>
      </c>
      <c r="W91" s="57">
        <f t="shared" si="126"/>
        <v>9.9481305164319231E-2</v>
      </c>
      <c r="X91" s="57">
        <f t="shared" si="126"/>
        <v>9.4675872146118722E-2</v>
      </c>
      <c r="Y91" s="57">
        <f t="shared" si="126"/>
        <v>8.9807293103448288E-2</v>
      </c>
      <c r="Z91" s="57">
        <f t="shared" si="126"/>
        <v>0</v>
      </c>
      <c r="AA91" s="57">
        <f t="shared" si="126"/>
        <v>0</v>
      </c>
      <c r="AB91" s="57">
        <f t="shared" si="126"/>
        <v>0</v>
      </c>
      <c r="AC91" s="57">
        <f t="shared" si="126"/>
        <v>0</v>
      </c>
    </row>
    <row r="92" spans="2:29" x14ac:dyDescent="0.35">
      <c r="B92" s="1" t="s">
        <v>1449</v>
      </c>
      <c r="G92" s="33"/>
      <c r="H92" s="58"/>
      <c r="I92" s="58"/>
      <c r="J92" s="58"/>
      <c r="K92" s="58"/>
      <c r="L92" s="58"/>
      <c r="M92" s="58"/>
      <c r="N92" s="58"/>
      <c r="O92" s="58"/>
      <c r="P92" s="58"/>
      <c r="Q92" s="58"/>
      <c r="R92" s="58"/>
      <c r="S92" s="58"/>
      <c r="T92" s="58"/>
      <c r="U92" s="58"/>
      <c r="V92" s="58"/>
      <c r="W92" s="58"/>
      <c r="X92" s="58"/>
      <c r="Y92" s="58"/>
      <c r="Z92" s="58"/>
      <c r="AA92" s="58"/>
      <c r="AB92" s="58"/>
      <c r="AC92" s="58"/>
    </row>
    <row r="93" spans="2:29" x14ac:dyDescent="0.35">
      <c r="B93" s="126" t="s">
        <v>1460</v>
      </c>
      <c r="G93" s="38" t="str">
        <f t="shared" si="123"/>
        <v>Provident fund withdrawals</v>
      </c>
      <c r="H93" s="57">
        <f t="shared" ref="H93:AC93" si="127">H$84/H$207</f>
        <v>0</v>
      </c>
      <c r="I93" s="57">
        <f t="shared" si="127"/>
        <v>0</v>
      </c>
      <c r="J93" s="57">
        <f t="shared" si="127"/>
        <v>0</v>
      </c>
      <c r="K93" s="57">
        <f t="shared" si="127"/>
        <v>0</v>
      </c>
      <c r="L93" s="57">
        <f t="shared" si="127"/>
        <v>0</v>
      </c>
      <c r="M93" s="57">
        <f t="shared" si="127"/>
        <v>0</v>
      </c>
      <c r="N93" s="57">
        <f t="shared" si="127"/>
        <v>0</v>
      </c>
      <c r="O93" s="57">
        <f t="shared" si="127"/>
        <v>0</v>
      </c>
      <c r="P93" s="57">
        <f t="shared" si="127"/>
        <v>0</v>
      </c>
      <c r="Q93" s="57">
        <f t="shared" si="127"/>
        <v>0</v>
      </c>
      <c r="R93" s="57">
        <f t="shared" si="127"/>
        <v>0</v>
      </c>
      <c r="S93" s="57">
        <f t="shared" si="127"/>
        <v>0</v>
      </c>
      <c r="T93" s="57">
        <f t="shared" si="127"/>
        <v>0</v>
      </c>
      <c r="U93" s="57">
        <f t="shared" si="127"/>
        <v>0</v>
      </c>
      <c r="V93" s="57">
        <f t="shared" si="127"/>
        <v>0</v>
      </c>
      <c r="W93" s="57">
        <f t="shared" si="127"/>
        <v>0</v>
      </c>
      <c r="X93" s="57">
        <f t="shared" si="127"/>
        <v>0</v>
      </c>
      <c r="Y93" s="57">
        <f t="shared" si="127"/>
        <v>0</v>
      </c>
      <c r="Z93" s="57">
        <f t="shared" si="127"/>
        <v>0</v>
      </c>
      <c r="AA93" s="57">
        <f t="shared" si="127"/>
        <v>0</v>
      </c>
      <c r="AB93" s="57">
        <f t="shared" si="127"/>
        <v>0</v>
      </c>
      <c r="AC93" s="57">
        <f t="shared" si="127"/>
        <v>0</v>
      </c>
    </row>
    <row r="94" spans="2:29" x14ac:dyDescent="0.35">
      <c r="B94" s="127"/>
      <c r="G94" s="62" t="str">
        <f t="shared" si="123"/>
        <v>Social benefits (27) + provident fund withdrawals</v>
      </c>
      <c r="H94" s="57">
        <f t="shared" ref="H94:AC94" si="128">H$85/H$207</f>
        <v>0</v>
      </c>
      <c r="I94" s="57">
        <f t="shared" si="128"/>
        <v>0</v>
      </c>
      <c r="J94" s="57">
        <f t="shared" si="128"/>
        <v>0</v>
      </c>
      <c r="K94" s="57">
        <f t="shared" si="128"/>
        <v>0</v>
      </c>
      <c r="L94" s="57">
        <f t="shared" si="128"/>
        <v>0</v>
      </c>
      <c r="M94" s="57">
        <f t="shared" si="128"/>
        <v>0</v>
      </c>
      <c r="N94" s="57">
        <f t="shared" si="128"/>
        <v>0</v>
      </c>
      <c r="O94" s="57">
        <f t="shared" si="128"/>
        <v>0</v>
      </c>
      <c r="P94" s="57">
        <f t="shared" si="128"/>
        <v>0</v>
      </c>
      <c r="Q94" s="57">
        <f t="shared" si="128"/>
        <v>9.0016767441860462E-2</v>
      </c>
      <c r="R94" s="57">
        <f t="shared" si="128"/>
        <v>9.0289961111111122E-2</v>
      </c>
      <c r="S94" s="57">
        <f t="shared" si="128"/>
        <v>9.1976720430107517E-2</v>
      </c>
      <c r="T94" s="57">
        <f t="shared" si="128"/>
        <v>9.9716448648648662E-2</v>
      </c>
      <c r="U94" s="57">
        <f t="shared" si="128"/>
        <v>0.10525484153005464</v>
      </c>
      <c r="V94" s="57">
        <f t="shared" si="128"/>
        <v>0.10165832338308457</v>
      </c>
      <c r="W94" s="57">
        <f t="shared" si="128"/>
        <v>9.9481305164319231E-2</v>
      </c>
      <c r="X94" s="57">
        <f t="shared" si="128"/>
        <v>9.4675872146118722E-2</v>
      </c>
      <c r="Y94" s="57">
        <f t="shared" si="128"/>
        <v>8.9807293103448288E-2</v>
      </c>
      <c r="Z94" s="57">
        <f t="shared" si="128"/>
        <v>0</v>
      </c>
      <c r="AA94" s="57">
        <f t="shared" si="128"/>
        <v>0</v>
      </c>
      <c r="AB94" s="57">
        <f t="shared" si="128"/>
        <v>0</v>
      </c>
      <c r="AC94" s="57">
        <f t="shared" si="128"/>
        <v>0</v>
      </c>
    </row>
    <row r="95" spans="2:29" x14ac:dyDescent="0.35">
      <c r="B95" s="127"/>
    </row>
    <row r="96" spans="2:29" x14ac:dyDescent="0.35">
      <c r="B96" s="127"/>
      <c r="G96" s="107" t="s">
        <v>170</v>
      </c>
      <c r="H96" s="107"/>
      <c r="I96" s="107"/>
      <c r="J96" s="107"/>
      <c r="K96" s="107"/>
      <c r="L96" s="107"/>
      <c r="M96" s="107"/>
      <c r="N96" s="107"/>
      <c r="O96" s="107"/>
      <c r="P96" s="107"/>
      <c r="Q96" s="107"/>
      <c r="R96" s="107"/>
      <c r="S96" s="107"/>
      <c r="T96" s="107"/>
      <c r="U96" s="107"/>
      <c r="V96" s="107"/>
      <c r="W96" s="107"/>
      <c r="X96" s="107"/>
      <c r="Y96" s="107"/>
      <c r="Z96" s="2"/>
      <c r="AA96" s="2"/>
      <c r="AB96" s="2"/>
      <c r="AC96" s="2"/>
    </row>
    <row r="97" spans="2:29" x14ac:dyDescent="0.35">
      <c r="B97" s="127"/>
      <c r="G97" s="33" t="str">
        <f>G88</f>
        <v>Social insurance benefits (271)</v>
      </c>
      <c r="H97" s="57">
        <f>H$79/H$211</f>
        <v>0</v>
      </c>
      <c r="I97" s="57">
        <f t="shared" ref="I97:AC97" si="129">I$79/I$211</f>
        <v>0</v>
      </c>
      <c r="J97" s="57">
        <f t="shared" si="129"/>
        <v>0</v>
      </c>
      <c r="K97" s="57">
        <f t="shared" si="129"/>
        <v>0</v>
      </c>
      <c r="L97" s="57">
        <f t="shared" si="129"/>
        <v>0</v>
      </c>
      <c r="M97" s="57">
        <f t="shared" si="129"/>
        <v>0</v>
      </c>
      <c r="N97" s="57">
        <f t="shared" si="129"/>
        <v>0</v>
      </c>
      <c r="O97" s="57">
        <f t="shared" si="129"/>
        <v>0</v>
      </c>
      <c r="P97" s="57">
        <f t="shared" si="129"/>
        <v>0</v>
      </c>
      <c r="Q97" s="57">
        <f t="shared" si="129"/>
        <v>7.4543884110666453E-2</v>
      </c>
      <c r="R97" s="57">
        <f t="shared" si="129"/>
        <v>7.7902435213093132E-2</v>
      </c>
      <c r="S97" s="57">
        <f t="shared" si="129"/>
        <v>7.7320915105348831E-2</v>
      </c>
      <c r="T97" s="57">
        <f t="shared" si="129"/>
        <v>8.1168091807398771E-2</v>
      </c>
      <c r="U97" s="57">
        <f t="shared" si="129"/>
        <v>7.8606120880721872E-2</v>
      </c>
      <c r="V97" s="57">
        <f t="shared" si="129"/>
        <v>7.9211544939910977E-2</v>
      </c>
      <c r="W97" s="57">
        <f t="shared" si="129"/>
        <v>7.9570997795694265E-2</v>
      </c>
      <c r="X97" s="57">
        <f t="shared" si="129"/>
        <v>7.5835467812012738E-2</v>
      </c>
      <c r="Y97" s="57">
        <f t="shared" si="129"/>
        <v>7.2604172547051801E-2</v>
      </c>
      <c r="Z97" s="57">
        <f t="shared" si="129"/>
        <v>0</v>
      </c>
      <c r="AA97" s="57">
        <f t="shared" si="129"/>
        <v>0</v>
      </c>
      <c r="AB97" s="57">
        <f t="shared" si="129"/>
        <v>0</v>
      </c>
      <c r="AC97" s="57">
        <f t="shared" si="129"/>
        <v>0</v>
      </c>
    </row>
    <row r="98" spans="2:29" x14ac:dyDescent="0.35">
      <c r="B98" s="127"/>
      <c r="G98" s="33" t="str">
        <f t="shared" ref="G98:G103" si="130">G89</f>
        <v>Social assistance benefits (272)</v>
      </c>
      <c r="H98" s="57">
        <f>H$80/H$211</f>
        <v>0</v>
      </c>
      <c r="I98" s="57">
        <f t="shared" ref="I98:AC98" si="131">I$80/I$211</f>
        <v>0</v>
      </c>
      <c r="J98" s="57">
        <f t="shared" si="131"/>
        <v>0</v>
      </c>
      <c r="K98" s="57">
        <f t="shared" si="131"/>
        <v>0</v>
      </c>
      <c r="L98" s="57">
        <f t="shared" si="131"/>
        <v>0</v>
      </c>
      <c r="M98" s="57">
        <f t="shared" si="131"/>
        <v>0</v>
      </c>
      <c r="N98" s="57">
        <f t="shared" si="131"/>
        <v>0</v>
      </c>
      <c r="O98" s="57">
        <f t="shared" si="131"/>
        <v>0</v>
      </c>
      <c r="P98" s="57">
        <f t="shared" si="131"/>
        <v>0</v>
      </c>
      <c r="Q98" s="57">
        <f t="shared" si="131"/>
        <v>0</v>
      </c>
      <c r="R98" s="57">
        <f t="shared" si="131"/>
        <v>0</v>
      </c>
      <c r="S98" s="57">
        <f t="shared" si="131"/>
        <v>0</v>
      </c>
      <c r="T98" s="57">
        <f t="shared" si="131"/>
        <v>0</v>
      </c>
      <c r="U98" s="57">
        <f t="shared" si="131"/>
        <v>0</v>
      </c>
      <c r="V98" s="57">
        <f t="shared" si="131"/>
        <v>0</v>
      </c>
      <c r="W98" s="57">
        <f t="shared" si="131"/>
        <v>0</v>
      </c>
      <c r="X98" s="57">
        <f t="shared" si="131"/>
        <v>0</v>
      </c>
      <c r="Y98" s="57">
        <f t="shared" si="131"/>
        <v>0</v>
      </c>
      <c r="Z98" s="57">
        <f t="shared" si="131"/>
        <v>0</v>
      </c>
      <c r="AA98" s="57">
        <f t="shared" si="131"/>
        <v>0</v>
      </c>
      <c r="AB98" s="57">
        <f t="shared" si="131"/>
        <v>0</v>
      </c>
      <c r="AC98" s="57">
        <f t="shared" si="131"/>
        <v>0</v>
      </c>
    </row>
    <row r="99" spans="2:29" x14ac:dyDescent="0.35">
      <c r="B99" s="127"/>
      <c r="G99" s="33" t="str">
        <f t="shared" si="130"/>
        <v>Public servant benefits (273)</v>
      </c>
      <c r="H99" s="57">
        <f>H$81/H$211</f>
        <v>0</v>
      </c>
      <c r="I99" s="57">
        <f t="shared" ref="I99:AC99" si="132">I$81/I$211</f>
        <v>0</v>
      </c>
      <c r="J99" s="57">
        <f t="shared" si="132"/>
        <v>0</v>
      </c>
      <c r="K99" s="57">
        <f t="shared" si="132"/>
        <v>0</v>
      </c>
      <c r="L99" s="57">
        <f t="shared" si="132"/>
        <v>0</v>
      </c>
      <c r="M99" s="57">
        <f t="shared" si="132"/>
        <v>0</v>
      </c>
      <c r="N99" s="57">
        <f t="shared" si="132"/>
        <v>0</v>
      </c>
      <c r="O99" s="57">
        <f t="shared" si="132"/>
        <v>0</v>
      </c>
      <c r="P99" s="57">
        <f t="shared" si="132"/>
        <v>0</v>
      </c>
      <c r="Q99" s="57">
        <f t="shared" si="132"/>
        <v>0</v>
      </c>
      <c r="R99" s="57">
        <f t="shared" si="132"/>
        <v>0</v>
      </c>
      <c r="S99" s="57">
        <f t="shared" si="132"/>
        <v>0</v>
      </c>
      <c r="T99" s="57">
        <f t="shared" si="132"/>
        <v>0</v>
      </c>
      <c r="U99" s="57">
        <f t="shared" si="132"/>
        <v>0</v>
      </c>
      <c r="V99" s="57">
        <f t="shared" si="132"/>
        <v>0</v>
      </c>
      <c r="W99" s="57">
        <f t="shared" si="132"/>
        <v>0</v>
      </c>
      <c r="X99" s="57">
        <f t="shared" si="132"/>
        <v>0</v>
      </c>
      <c r="Y99" s="57">
        <f t="shared" si="132"/>
        <v>0</v>
      </c>
      <c r="Z99" s="57">
        <f t="shared" si="132"/>
        <v>0</v>
      </c>
      <c r="AA99" s="57">
        <f t="shared" si="132"/>
        <v>0</v>
      </c>
      <c r="AB99" s="57">
        <f t="shared" si="132"/>
        <v>0</v>
      </c>
      <c r="AC99" s="57">
        <f t="shared" si="132"/>
        <v>0</v>
      </c>
    </row>
    <row r="100" spans="2:29" x14ac:dyDescent="0.35">
      <c r="B100" s="127"/>
      <c r="G100" s="33" t="str">
        <f t="shared" si="130"/>
        <v>Social benefits (27)</v>
      </c>
      <c r="H100" s="57">
        <f>H$82/H$211</f>
        <v>0</v>
      </c>
      <c r="I100" s="57">
        <f t="shared" ref="I100:AC100" si="133">I$82/I$211</f>
        <v>0</v>
      </c>
      <c r="J100" s="57">
        <f t="shared" si="133"/>
        <v>0</v>
      </c>
      <c r="K100" s="57">
        <f t="shared" si="133"/>
        <v>0</v>
      </c>
      <c r="L100" s="57">
        <f t="shared" si="133"/>
        <v>0</v>
      </c>
      <c r="M100" s="57">
        <f t="shared" si="133"/>
        <v>0</v>
      </c>
      <c r="N100" s="57">
        <f t="shared" si="133"/>
        <v>0</v>
      </c>
      <c r="O100" s="57">
        <f t="shared" si="133"/>
        <v>0</v>
      </c>
      <c r="P100" s="57">
        <f t="shared" si="133"/>
        <v>0</v>
      </c>
      <c r="Q100" s="57">
        <f t="shared" si="133"/>
        <v>7.4543884110666453E-2</v>
      </c>
      <c r="R100" s="57">
        <f t="shared" si="133"/>
        <v>7.7902435213093132E-2</v>
      </c>
      <c r="S100" s="57">
        <f t="shared" si="133"/>
        <v>7.7320915105348831E-2</v>
      </c>
      <c r="T100" s="57">
        <f t="shared" si="133"/>
        <v>8.1168091807398771E-2</v>
      </c>
      <c r="U100" s="57">
        <f t="shared" si="133"/>
        <v>7.8606120880721872E-2</v>
      </c>
      <c r="V100" s="57">
        <f t="shared" si="133"/>
        <v>7.9211544939910977E-2</v>
      </c>
      <c r="W100" s="57">
        <f t="shared" si="133"/>
        <v>7.9570997795694265E-2</v>
      </c>
      <c r="X100" s="57">
        <f t="shared" si="133"/>
        <v>7.5835467812012738E-2</v>
      </c>
      <c r="Y100" s="57">
        <f t="shared" si="133"/>
        <v>7.2604172547051801E-2</v>
      </c>
      <c r="Z100" s="57">
        <f t="shared" si="133"/>
        <v>0</v>
      </c>
      <c r="AA100" s="57">
        <f t="shared" si="133"/>
        <v>0</v>
      </c>
      <c r="AB100" s="57">
        <f t="shared" si="133"/>
        <v>0</v>
      </c>
      <c r="AC100" s="57">
        <f t="shared" si="133"/>
        <v>0</v>
      </c>
    </row>
    <row r="101" spans="2:29" x14ac:dyDescent="0.35">
      <c r="B101" s="127"/>
      <c r="G101" s="33"/>
      <c r="H101" s="58"/>
      <c r="I101" s="58"/>
      <c r="J101" s="58"/>
      <c r="K101" s="58"/>
      <c r="L101" s="58"/>
      <c r="M101" s="58"/>
      <c r="N101" s="58"/>
      <c r="O101" s="58"/>
      <c r="P101" s="58"/>
      <c r="Q101" s="58"/>
      <c r="R101" s="58"/>
      <c r="S101" s="58"/>
      <c r="T101" s="58"/>
      <c r="U101" s="58"/>
      <c r="V101" s="58"/>
      <c r="W101" s="58"/>
      <c r="X101" s="58"/>
      <c r="Y101" s="58"/>
      <c r="Z101" s="58"/>
      <c r="AA101" s="58"/>
      <c r="AB101" s="58"/>
      <c r="AC101" s="58"/>
    </row>
    <row r="102" spans="2:29" x14ac:dyDescent="0.35">
      <c r="B102" s="127"/>
      <c r="G102" s="38" t="str">
        <f t="shared" si="130"/>
        <v>Provident fund withdrawals</v>
      </c>
      <c r="H102" s="57">
        <f>H$84/H$211</f>
        <v>0</v>
      </c>
      <c r="I102" s="57">
        <f t="shared" ref="I102:AC102" si="134">I$84/I$211</f>
        <v>0</v>
      </c>
      <c r="J102" s="57">
        <f t="shared" si="134"/>
        <v>0</v>
      </c>
      <c r="K102" s="57">
        <f t="shared" si="134"/>
        <v>0</v>
      </c>
      <c r="L102" s="57">
        <f t="shared" si="134"/>
        <v>0</v>
      </c>
      <c r="M102" s="57">
        <f t="shared" si="134"/>
        <v>0</v>
      </c>
      <c r="N102" s="57">
        <f t="shared" si="134"/>
        <v>0</v>
      </c>
      <c r="O102" s="57">
        <f t="shared" si="134"/>
        <v>0</v>
      </c>
      <c r="P102" s="57">
        <f t="shared" si="134"/>
        <v>0</v>
      </c>
      <c r="Q102" s="57">
        <f t="shared" si="134"/>
        <v>0</v>
      </c>
      <c r="R102" s="57">
        <f t="shared" si="134"/>
        <v>0</v>
      </c>
      <c r="S102" s="57">
        <f t="shared" si="134"/>
        <v>0</v>
      </c>
      <c r="T102" s="57">
        <f t="shared" si="134"/>
        <v>0</v>
      </c>
      <c r="U102" s="57">
        <f t="shared" si="134"/>
        <v>0</v>
      </c>
      <c r="V102" s="57">
        <f t="shared" si="134"/>
        <v>0</v>
      </c>
      <c r="W102" s="57">
        <f t="shared" si="134"/>
        <v>0</v>
      </c>
      <c r="X102" s="57">
        <f t="shared" si="134"/>
        <v>0</v>
      </c>
      <c r="Y102" s="57">
        <f t="shared" si="134"/>
        <v>0</v>
      </c>
      <c r="Z102" s="57">
        <f t="shared" si="134"/>
        <v>0</v>
      </c>
      <c r="AA102" s="57">
        <f t="shared" si="134"/>
        <v>0</v>
      </c>
      <c r="AB102" s="57">
        <f t="shared" si="134"/>
        <v>0</v>
      </c>
      <c r="AC102" s="57">
        <f t="shared" si="134"/>
        <v>0</v>
      </c>
    </row>
    <row r="103" spans="2:29" x14ac:dyDescent="0.35">
      <c r="B103" s="127"/>
      <c r="G103" s="62" t="str">
        <f t="shared" si="130"/>
        <v>Social benefits (27) + provident fund withdrawals</v>
      </c>
      <c r="H103" s="57">
        <f>H$85/H$211</f>
        <v>0</v>
      </c>
      <c r="I103" s="57">
        <f t="shared" ref="I103:AC103" si="135">I$85/I$211</f>
        <v>0</v>
      </c>
      <c r="J103" s="57">
        <f t="shared" si="135"/>
        <v>0</v>
      </c>
      <c r="K103" s="57">
        <f t="shared" si="135"/>
        <v>0</v>
      </c>
      <c r="L103" s="57">
        <f t="shared" si="135"/>
        <v>0</v>
      </c>
      <c r="M103" s="57">
        <f t="shared" si="135"/>
        <v>0</v>
      </c>
      <c r="N103" s="57">
        <f t="shared" si="135"/>
        <v>0</v>
      </c>
      <c r="O103" s="57">
        <f t="shared" si="135"/>
        <v>0</v>
      </c>
      <c r="P103" s="57">
        <f t="shared" si="135"/>
        <v>0</v>
      </c>
      <c r="Q103" s="57">
        <f t="shared" si="135"/>
        <v>7.4543884110666453E-2</v>
      </c>
      <c r="R103" s="57">
        <f t="shared" si="135"/>
        <v>7.7902435213093132E-2</v>
      </c>
      <c r="S103" s="57">
        <f t="shared" si="135"/>
        <v>7.7320915105348831E-2</v>
      </c>
      <c r="T103" s="57">
        <f t="shared" si="135"/>
        <v>8.1168091807398771E-2</v>
      </c>
      <c r="U103" s="57">
        <f t="shared" si="135"/>
        <v>7.8606120880721872E-2</v>
      </c>
      <c r="V103" s="57">
        <f t="shared" si="135"/>
        <v>7.9211544939910977E-2</v>
      </c>
      <c r="W103" s="57">
        <f t="shared" si="135"/>
        <v>7.9570997795694265E-2</v>
      </c>
      <c r="X103" s="57">
        <f t="shared" si="135"/>
        <v>7.5835467812012738E-2</v>
      </c>
      <c r="Y103" s="57">
        <f t="shared" si="135"/>
        <v>7.2604172547051801E-2</v>
      </c>
      <c r="Z103" s="57">
        <f t="shared" si="135"/>
        <v>0</v>
      </c>
      <c r="AA103" s="57">
        <f t="shared" si="135"/>
        <v>0</v>
      </c>
      <c r="AB103" s="57">
        <f t="shared" si="135"/>
        <v>0</v>
      </c>
      <c r="AC103" s="57">
        <f t="shared" si="135"/>
        <v>0</v>
      </c>
    </row>
    <row r="104" spans="2:29" x14ac:dyDescent="0.35">
      <c r="B104" s="127"/>
    </row>
    <row r="105" spans="2:29" x14ac:dyDescent="0.35">
      <c r="G105" s="107" t="s">
        <v>171</v>
      </c>
      <c r="H105" s="107"/>
      <c r="I105" s="107"/>
      <c r="J105" s="107"/>
      <c r="K105" s="107"/>
      <c r="L105" s="107"/>
      <c r="M105" s="107"/>
      <c r="N105" s="107"/>
      <c r="O105" s="107"/>
      <c r="P105" s="107"/>
      <c r="Q105" s="107"/>
      <c r="R105" s="107"/>
      <c r="S105" s="107"/>
      <c r="T105" s="107"/>
      <c r="U105" s="107"/>
      <c r="V105" s="107"/>
      <c r="W105" s="107"/>
      <c r="X105" s="107"/>
      <c r="Y105" s="107"/>
      <c r="Z105" s="2"/>
      <c r="AA105" s="2"/>
      <c r="AB105" s="2"/>
      <c r="AC105" s="2"/>
    </row>
    <row r="106" spans="2:29" x14ac:dyDescent="0.35">
      <c r="G106" s="33" t="str">
        <f>G97</f>
        <v>Social insurance benefits (271)</v>
      </c>
      <c r="H106" s="57">
        <f t="shared" ref="H106:AC106" si="136">H$79/H$217</f>
        <v>0</v>
      </c>
      <c r="I106" s="57">
        <f t="shared" si="136"/>
        <v>0</v>
      </c>
      <c r="J106" s="57">
        <f t="shared" si="136"/>
        <v>0</v>
      </c>
      <c r="K106" s="57">
        <f t="shared" si="136"/>
        <v>0</v>
      </c>
      <c r="L106" s="57">
        <f t="shared" si="136"/>
        <v>0</v>
      </c>
      <c r="M106" s="57">
        <f t="shared" si="136"/>
        <v>0</v>
      </c>
      <c r="N106" s="57">
        <f t="shared" si="136"/>
        <v>0</v>
      </c>
      <c r="O106" s="57">
        <f t="shared" si="136"/>
        <v>0</v>
      </c>
      <c r="P106" s="57">
        <f t="shared" si="136"/>
        <v>0</v>
      </c>
      <c r="Q106" s="57">
        <f t="shared" si="136"/>
        <v>0.16128004166666668</v>
      </c>
      <c r="R106" s="57">
        <f t="shared" si="136"/>
        <v>0.16929367708333334</v>
      </c>
      <c r="S106" s="57">
        <f t="shared" si="136"/>
        <v>0.16609388349514562</v>
      </c>
      <c r="T106" s="57">
        <f t="shared" si="136"/>
        <v>0.20051677173913046</v>
      </c>
      <c r="U106" s="57">
        <f t="shared" si="136"/>
        <v>0.18700617475728154</v>
      </c>
      <c r="V106" s="57">
        <f t="shared" si="136"/>
        <v>0.1776810695652174</v>
      </c>
      <c r="W106" s="57">
        <f t="shared" si="136"/>
        <v>0.15580527941176467</v>
      </c>
      <c r="X106" s="57">
        <f t="shared" si="136"/>
        <v>0.15589485714285714</v>
      </c>
      <c r="Y106" s="57">
        <f t="shared" si="136"/>
        <v>0.13617837908496733</v>
      </c>
      <c r="Z106" s="57">
        <f t="shared" si="136"/>
        <v>0</v>
      </c>
      <c r="AA106" s="57">
        <f t="shared" si="136"/>
        <v>0</v>
      </c>
      <c r="AB106" s="57">
        <f t="shared" si="136"/>
        <v>0</v>
      </c>
      <c r="AC106" s="57">
        <f t="shared" si="136"/>
        <v>0</v>
      </c>
    </row>
    <row r="107" spans="2:29" x14ac:dyDescent="0.35">
      <c r="G107" s="33" t="str">
        <f t="shared" ref="G107:G112" si="137">G98</f>
        <v>Social assistance benefits (272)</v>
      </c>
      <c r="H107" s="57">
        <f t="shared" ref="H107:AC107" si="138">H$80/H$217</f>
        <v>0</v>
      </c>
      <c r="I107" s="57">
        <f t="shared" si="138"/>
        <v>0</v>
      </c>
      <c r="J107" s="57">
        <f t="shared" si="138"/>
        <v>0</v>
      </c>
      <c r="K107" s="57">
        <f t="shared" si="138"/>
        <v>0</v>
      </c>
      <c r="L107" s="57">
        <f t="shared" si="138"/>
        <v>0</v>
      </c>
      <c r="M107" s="57">
        <f t="shared" si="138"/>
        <v>0</v>
      </c>
      <c r="N107" s="57">
        <f t="shared" si="138"/>
        <v>0</v>
      </c>
      <c r="O107" s="57">
        <f t="shared" si="138"/>
        <v>0</v>
      </c>
      <c r="P107" s="57">
        <f t="shared" si="138"/>
        <v>0</v>
      </c>
      <c r="Q107" s="57">
        <f t="shared" si="138"/>
        <v>0</v>
      </c>
      <c r="R107" s="57">
        <f t="shared" si="138"/>
        <v>0</v>
      </c>
      <c r="S107" s="57">
        <f t="shared" si="138"/>
        <v>0</v>
      </c>
      <c r="T107" s="57">
        <f t="shared" si="138"/>
        <v>0</v>
      </c>
      <c r="U107" s="57">
        <f t="shared" si="138"/>
        <v>0</v>
      </c>
      <c r="V107" s="57">
        <f t="shared" si="138"/>
        <v>0</v>
      </c>
      <c r="W107" s="57">
        <f t="shared" si="138"/>
        <v>0</v>
      </c>
      <c r="X107" s="57">
        <f t="shared" si="138"/>
        <v>0</v>
      </c>
      <c r="Y107" s="57">
        <f t="shared" si="138"/>
        <v>0</v>
      </c>
      <c r="Z107" s="57">
        <f t="shared" si="138"/>
        <v>0</v>
      </c>
      <c r="AA107" s="57">
        <f t="shared" si="138"/>
        <v>0</v>
      </c>
      <c r="AB107" s="57">
        <f t="shared" si="138"/>
        <v>0</v>
      </c>
      <c r="AC107" s="57">
        <f t="shared" si="138"/>
        <v>0</v>
      </c>
    </row>
    <row r="108" spans="2:29" x14ac:dyDescent="0.35">
      <c r="G108" s="33" t="str">
        <f t="shared" si="137"/>
        <v>Public servant benefits (273)</v>
      </c>
      <c r="H108" s="57">
        <f t="shared" ref="H108:AC108" si="139">H$81/H$217</f>
        <v>0</v>
      </c>
      <c r="I108" s="57">
        <f t="shared" si="139"/>
        <v>0</v>
      </c>
      <c r="J108" s="57">
        <f t="shared" si="139"/>
        <v>0</v>
      </c>
      <c r="K108" s="57">
        <f t="shared" si="139"/>
        <v>0</v>
      </c>
      <c r="L108" s="57">
        <f t="shared" si="139"/>
        <v>0</v>
      </c>
      <c r="M108" s="57">
        <f t="shared" si="139"/>
        <v>0</v>
      </c>
      <c r="N108" s="57">
        <f t="shared" si="139"/>
        <v>0</v>
      </c>
      <c r="O108" s="57">
        <f t="shared" si="139"/>
        <v>0</v>
      </c>
      <c r="P108" s="57">
        <f t="shared" si="139"/>
        <v>0</v>
      </c>
      <c r="Q108" s="57">
        <f t="shared" si="139"/>
        <v>0</v>
      </c>
      <c r="R108" s="57">
        <f t="shared" si="139"/>
        <v>0</v>
      </c>
      <c r="S108" s="57">
        <f t="shared" si="139"/>
        <v>0</v>
      </c>
      <c r="T108" s="57">
        <f t="shared" si="139"/>
        <v>0</v>
      </c>
      <c r="U108" s="57">
        <f t="shared" si="139"/>
        <v>0</v>
      </c>
      <c r="V108" s="57">
        <f t="shared" si="139"/>
        <v>0</v>
      </c>
      <c r="W108" s="57">
        <f t="shared" si="139"/>
        <v>0</v>
      </c>
      <c r="X108" s="57">
        <f t="shared" si="139"/>
        <v>0</v>
      </c>
      <c r="Y108" s="57">
        <f t="shared" si="139"/>
        <v>0</v>
      </c>
      <c r="Z108" s="57">
        <f t="shared" si="139"/>
        <v>0</v>
      </c>
      <c r="AA108" s="57">
        <f t="shared" si="139"/>
        <v>0</v>
      </c>
      <c r="AB108" s="57">
        <f t="shared" si="139"/>
        <v>0</v>
      </c>
      <c r="AC108" s="57">
        <f t="shared" si="139"/>
        <v>0</v>
      </c>
    </row>
    <row r="109" spans="2:29" x14ac:dyDescent="0.35">
      <c r="G109" s="33" t="str">
        <f t="shared" si="137"/>
        <v>Social benefits (27)</v>
      </c>
      <c r="H109" s="57">
        <f t="shared" ref="H109:AC109" si="140">H$82/H$217</f>
        <v>0</v>
      </c>
      <c r="I109" s="57">
        <f t="shared" si="140"/>
        <v>0</v>
      </c>
      <c r="J109" s="57">
        <f t="shared" si="140"/>
        <v>0</v>
      </c>
      <c r="K109" s="57">
        <f t="shared" si="140"/>
        <v>0</v>
      </c>
      <c r="L109" s="57">
        <f t="shared" si="140"/>
        <v>0</v>
      </c>
      <c r="M109" s="57">
        <f t="shared" si="140"/>
        <v>0</v>
      </c>
      <c r="N109" s="57">
        <f t="shared" si="140"/>
        <v>0</v>
      </c>
      <c r="O109" s="57">
        <f t="shared" si="140"/>
        <v>0</v>
      </c>
      <c r="P109" s="57">
        <f t="shared" si="140"/>
        <v>0</v>
      </c>
      <c r="Q109" s="57">
        <f t="shared" si="140"/>
        <v>0.16128004166666668</v>
      </c>
      <c r="R109" s="57">
        <f t="shared" si="140"/>
        <v>0.16929367708333334</v>
      </c>
      <c r="S109" s="57">
        <f t="shared" si="140"/>
        <v>0.16609388349514562</v>
      </c>
      <c r="T109" s="57">
        <f t="shared" si="140"/>
        <v>0.20051677173913046</v>
      </c>
      <c r="U109" s="57">
        <f t="shared" si="140"/>
        <v>0.18700617475728154</v>
      </c>
      <c r="V109" s="57">
        <f t="shared" si="140"/>
        <v>0.1776810695652174</v>
      </c>
      <c r="W109" s="57">
        <f t="shared" si="140"/>
        <v>0.15580527941176467</v>
      </c>
      <c r="X109" s="57">
        <f t="shared" si="140"/>
        <v>0.15589485714285714</v>
      </c>
      <c r="Y109" s="57">
        <f t="shared" si="140"/>
        <v>0.13617837908496733</v>
      </c>
      <c r="Z109" s="57">
        <f t="shared" si="140"/>
        <v>0</v>
      </c>
      <c r="AA109" s="57">
        <f t="shared" si="140"/>
        <v>0</v>
      </c>
      <c r="AB109" s="57">
        <f t="shared" si="140"/>
        <v>0</v>
      </c>
      <c r="AC109" s="57">
        <f t="shared" si="140"/>
        <v>0</v>
      </c>
    </row>
    <row r="110" spans="2:29" x14ac:dyDescent="0.35">
      <c r="G110" s="33"/>
      <c r="H110" s="58"/>
      <c r="I110" s="58"/>
      <c r="J110" s="58"/>
      <c r="K110" s="58"/>
      <c r="L110" s="58"/>
      <c r="M110" s="58"/>
      <c r="N110" s="58"/>
      <c r="O110" s="58"/>
      <c r="P110" s="58"/>
      <c r="Q110" s="58"/>
      <c r="R110" s="58"/>
      <c r="S110" s="58"/>
      <c r="T110" s="58"/>
      <c r="U110" s="58"/>
      <c r="V110" s="58"/>
      <c r="W110" s="58"/>
      <c r="X110" s="58"/>
      <c r="Y110" s="58"/>
      <c r="Z110" s="58"/>
      <c r="AA110" s="58"/>
      <c r="AB110" s="58"/>
      <c r="AC110" s="58"/>
    </row>
    <row r="111" spans="2:29" x14ac:dyDescent="0.35">
      <c r="G111" s="38" t="str">
        <f t="shared" si="137"/>
        <v>Provident fund withdrawals</v>
      </c>
      <c r="H111" s="57">
        <f t="shared" ref="H111:AC111" si="141">H$84/H$217</f>
        <v>0</v>
      </c>
      <c r="I111" s="57">
        <f t="shared" si="141"/>
        <v>0</v>
      </c>
      <c r="J111" s="57">
        <f t="shared" si="141"/>
        <v>0</v>
      </c>
      <c r="K111" s="57">
        <f t="shared" si="141"/>
        <v>0</v>
      </c>
      <c r="L111" s="57">
        <f t="shared" si="141"/>
        <v>0</v>
      </c>
      <c r="M111" s="57">
        <f t="shared" si="141"/>
        <v>0</v>
      </c>
      <c r="N111" s="57">
        <f t="shared" si="141"/>
        <v>0</v>
      </c>
      <c r="O111" s="57">
        <f t="shared" si="141"/>
        <v>0</v>
      </c>
      <c r="P111" s="57">
        <f t="shared" si="141"/>
        <v>0</v>
      </c>
      <c r="Q111" s="57">
        <f t="shared" si="141"/>
        <v>0</v>
      </c>
      <c r="R111" s="57">
        <f t="shared" si="141"/>
        <v>0</v>
      </c>
      <c r="S111" s="57">
        <f t="shared" si="141"/>
        <v>0</v>
      </c>
      <c r="T111" s="57">
        <f t="shared" si="141"/>
        <v>0</v>
      </c>
      <c r="U111" s="57">
        <f t="shared" si="141"/>
        <v>0</v>
      </c>
      <c r="V111" s="57">
        <f t="shared" si="141"/>
        <v>0</v>
      </c>
      <c r="W111" s="57">
        <f t="shared" si="141"/>
        <v>0</v>
      </c>
      <c r="X111" s="57">
        <f t="shared" si="141"/>
        <v>0</v>
      </c>
      <c r="Y111" s="57">
        <f t="shared" si="141"/>
        <v>0</v>
      </c>
      <c r="Z111" s="57">
        <f t="shared" si="141"/>
        <v>0</v>
      </c>
      <c r="AA111" s="57">
        <f t="shared" si="141"/>
        <v>0</v>
      </c>
      <c r="AB111" s="57">
        <f t="shared" si="141"/>
        <v>0</v>
      </c>
      <c r="AC111" s="57">
        <f t="shared" si="141"/>
        <v>0</v>
      </c>
    </row>
    <row r="112" spans="2:29" x14ac:dyDescent="0.35">
      <c r="G112" s="62" t="str">
        <f t="shared" si="137"/>
        <v>Social benefits (27) + provident fund withdrawals</v>
      </c>
      <c r="H112" s="57">
        <f t="shared" ref="H112:AC112" si="142">H$85/H$217</f>
        <v>0</v>
      </c>
      <c r="I112" s="57">
        <f t="shared" si="142"/>
        <v>0</v>
      </c>
      <c r="J112" s="57">
        <f t="shared" si="142"/>
        <v>0</v>
      </c>
      <c r="K112" s="57">
        <f t="shared" si="142"/>
        <v>0</v>
      </c>
      <c r="L112" s="57">
        <f t="shared" si="142"/>
        <v>0</v>
      </c>
      <c r="M112" s="57">
        <f t="shared" si="142"/>
        <v>0</v>
      </c>
      <c r="N112" s="57">
        <f t="shared" si="142"/>
        <v>0</v>
      </c>
      <c r="O112" s="57">
        <f t="shared" si="142"/>
        <v>0</v>
      </c>
      <c r="P112" s="57">
        <f t="shared" si="142"/>
        <v>0</v>
      </c>
      <c r="Q112" s="57">
        <f t="shared" si="142"/>
        <v>0.16128004166666668</v>
      </c>
      <c r="R112" s="57">
        <f t="shared" si="142"/>
        <v>0.16929367708333334</v>
      </c>
      <c r="S112" s="57">
        <f t="shared" si="142"/>
        <v>0.16609388349514562</v>
      </c>
      <c r="T112" s="57">
        <f t="shared" si="142"/>
        <v>0.20051677173913046</v>
      </c>
      <c r="U112" s="57">
        <f t="shared" si="142"/>
        <v>0.18700617475728154</v>
      </c>
      <c r="V112" s="57">
        <f t="shared" si="142"/>
        <v>0.1776810695652174</v>
      </c>
      <c r="W112" s="57">
        <f t="shared" si="142"/>
        <v>0.15580527941176467</v>
      </c>
      <c r="X112" s="57">
        <f t="shared" si="142"/>
        <v>0.15589485714285714</v>
      </c>
      <c r="Y112" s="57">
        <f t="shared" si="142"/>
        <v>0.13617837908496733</v>
      </c>
      <c r="Z112" s="57">
        <f t="shared" si="142"/>
        <v>0</v>
      </c>
      <c r="AA112" s="57">
        <f t="shared" si="142"/>
        <v>0</v>
      </c>
      <c r="AB112" s="57">
        <f t="shared" si="142"/>
        <v>0</v>
      </c>
      <c r="AC112" s="57">
        <f t="shared" si="142"/>
        <v>0</v>
      </c>
    </row>
    <row r="114" spans="7:29" x14ac:dyDescent="0.35">
      <c r="G114" s="107" t="str">
        <f>_xlfn.CONCAT("USD, ",$C$6)</f>
        <v>USD, thousands</v>
      </c>
      <c r="H114" s="107"/>
      <c r="I114" s="107"/>
      <c r="J114" s="107"/>
      <c r="K114" s="107"/>
      <c r="L114" s="107"/>
      <c r="M114" s="107"/>
      <c r="N114" s="107"/>
      <c r="O114" s="107"/>
      <c r="P114" s="107"/>
      <c r="Q114" s="107"/>
      <c r="R114" s="107"/>
      <c r="S114" s="107"/>
      <c r="T114" s="107"/>
      <c r="U114" s="107"/>
      <c r="V114" s="107"/>
      <c r="W114" s="107"/>
      <c r="X114" s="107"/>
      <c r="Y114" s="107"/>
      <c r="Z114" s="2"/>
      <c r="AA114" s="2"/>
      <c r="AB114" s="2"/>
      <c r="AC114" s="2"/>
    </row>
    <row r="115" spans="7:29" x14ac:dyDescent="0.35">
      <c r="G115" s="33" t="str">
        <f>G106</f>
        <v>Social insurance benefits (271)</v>
      </c>
      <c r="H115" s="5">
        <f t="shared" ref="H115:AC115" si="143">H$79/H$209</f>
        <v>0</v>
      </c>
      <c r="I115" s="5">
        <f t="shared" si="143"/>
        <v>0</v>
      </c>
      <c r="J115" s="5">
        <f t="shared" si="143"/>
        <v>0</v>
      </c>
      <c r="K115" s="5">
        <f t="shared" si="143"/>
        <v>0</v>
      </c>
      <c r="L115" s="5">
        <f t="shared" si="143"/>
        <v>0</v>
      </c>
      <c r="M115" s="5">
        <f t="shared" si="143"/>
        <v>0</v>
      </c>
      <c r="N115" s="5">
        <f t="shared" si="143"/>
        <v>0</v>
      </c>
      <c r="O115" s="5">
        <f t="shared" si="143"/>
        <v>0</v>
      </c>
      <c r="P115" s="5">
        <f t="shared" si="143"/>
        <v>0</v>
      </c>
      <c r="Q115" s="5">
        <f t="shared" si="143"/>
        <v>15482.884</v>
      </c>
      <c r="R115" s="5">
        <f t="shared" si="143"/>
        <v>16252.193000000001</v>
      </c>
      <c r="S115" s="5">
        <f t="shared" si="143"/>
        <v>17107.669999999998</v>
      </c>
      <c r="T115" s="5">
        <f t="shared" si="143"/>
        <v>18447.543000000001</v>
      </c>
      <c r="U115" s="5">
        <f t="shared" si="143"/>
        <v>19261.635999999999</v>
      </c>
      <c r="V115" s="5">
        <f t="shared" si="143"/>
        <v>20433.323</v>
      </c>
      <c r="W115" s="5">
        <f t="shared" si="143"/>
        <v>21189.517999999996</v>
      </c>
      <c r="X115" s="5">
        <f t="shared" si="143"/>
        <v>20734.016</v>
      </c>
      <c r="Y115" s="5">
        <f t="shared" si="143"/>
        <v>20835.292000000001</v>
      </c>
      <c r="Z115" s="5">
        <f t="shared" si="143"/>
        <v>0</v>
      </c>
      <c r="AA115" s="5">
        <f t="shared" si="143"/>
        <v>0</v>
      </c>
      <c r="AB115" s="5">
        <f t="shared" si="143"/>
        <v>0</v>
      </c>
      <c r="AC115" s="5">
        <f t="shared" si="143"/>
        <v>0</v>
      </c>
    </row>
    <row r="116" spans="7:29" x14ac:dyDescent="0.35">
      <c r="G116" s="33" t="str">
        <f t="shared" ref="G116:G121" si="144">G107</f>
        <v>Social assistance benefits (272)</v>
      </c>
      <c r="H116" s="5">
        <f t="shared" ref="H116:AC116" si="145">H$80/H$209</f>
        <v>0</v>
      </c>
      <c r="I116" s="5">
        <f t="shared" si="145"/>
        <v>0</v>
      </c>
      <c r="J116" s="5">
        <f t="shared" si="145"/>
        <v>0</v>
      </c>
      <c r="K116" s="5">
        <f t="shared" si="145"/>
        <v>0</v>
      </c>
      <c r="L116" s="5">
        <f t="shared" si="145"/>
        <v>0</v>
      </c>
      <c r="M116" s="5">
        <f t="shared" si="145"/>
        <v>0</v>
      </c>
      <c r="N116" s="5">
        <f t="shared" si="145"/>
        <v>0</v>
      </c>
      <c r="O116" s="5">
        <f t="shared" si="145"/>
        <v>0</v>
      </c>
      <c r="P116" s="5">
        <f t="shared" si="145"/>
        <v>0</v>
      </c>
      <c r="Q116" s="5">
        <f t="shared" si="145"/>
        <v>0</v>
      </c>
      <c r="R116" s="5">
        <f t="shared" si="145"/>
        <v>0</v>
      </c>
      <c r="S116" s="5">
        <f t="shared" si="145"/>
        <v>0</v>
      </c>
      <c r="T116" s="5">
        <f t="shared" si="145"/>
        <v>0</v>
      </c>
      <c r="U116" s="5">
        <f t="shared" si="145"/>
        <v>0</v>
      </c>
      <c r="V116" s="5">
        <f t="shared" si="145"/>
        <v>0</v>
      </c>
      <c r="W116" s="5">
        <f t="shared" si="145"/>
        <v>0</v>
      </c>
      <c r="X116" s="5">
        <f t="shared" si="145"/>
        <v>0</v>
      </c>
      <c r="Y116" s="5">
        <f t="shared" si="145"/>
        <v>0</v>
      </c>
      <c r="Z116" s="5">
        <f t="shared" si="145"/>
        <v>0</v>
      </c>
      <c r="AA116" s="5">
        <f t="shared" si="145"/>
        <v>0</v>
      </c>
      <c r="AB116" s="5">
        <f t="shared" si="145"/>
        <v>0</v>
      </c>
      <c r="AC116" s="5">
        <f t="shared" si="145"/>
        <v>0</v>
      </c>
    </row>
    <row r="117" spans="7:29" x14ac:dyDescent="0.35">
      <c r="G117" s="33" t="str">
        <f t="shared" si="144"/>
        <v>Public servant benefits (273)</v>
      </c>
      <c r="H117" s="5">
        <f t="shared" ref="H117:AC117" si="146">H$81/H$209</f>
        <v>0</v>
      </c>
      <c r="I117" s="5">
        <f t="shared" si="146"/>
        <v>0</v>
      </c>
      <c r="J117" s="5">
        <f t="shared" si="146"/>
        <v>0</v>
      </c>
      <c r="K117" s="5">
        <f t="shared" si="146"/>
        <v>0</v>
      </c>
      <c r="L117" s="5">
        <f t="shared" si="146"/>
        <v>0</v>
      </c>
      <c r="M117" s="5">
        <f t="shared" si="146"/>
        <v>0</v>
      </c>
      <c r="N117" s="5">
        <f t="shared" si="146"/>
        <v>0</v>
      </c>
      <c r="O117" s="5">
        <f t="shared" si="146"/>
        <v>0</v>
      </c>
      <c r="P117" s="5">
        <f t="shared" si="146"/>
        <v>0</v>
      </c>
      <c r="Q117" s="5">
        <f t="shared" si="146"/>
        <v>0</v>
      </c>
      <c r="R117" s="5">
        <f t="shared" si="146"/>
        <v>0</v>
      </c>
      <c r="S117" s="5">
        <f t="shared" si="146"/>
        <v>0</v>
      </c>
      <c r="T117" s="5">
        <f t="shared" si="146"/>
        <v>0</v>
      </c>
      <c r="U117" s="5">
        <f t="shared" si="146"/>
        <v>0</v>
      </c>
      <c r="V117" s="5">
        <f t="shared" si="146"/>
        <v>0</v>
      </c>
      <c r="W117" s="5">
        <f t="shared" si="146"/>
        <v>0</v>
      </c>
      <c r="X117" s="5">
        <f t="shared" si="146"/>
        <v>0</v>
      </c>
      <c r="Y117" s="5">
        <f t="shared" si="146"/>
        <v>0</v>
      </c>
      <c r="Z117" s="5">
        <f t="shared" si="146"/>
        <v>0</v>
      </c>
      <c r="AA117" s="5">
        <f t="shared" si="146"/>
        <v>0</v>
      </c>
      <c r="AB117" s="5">
        <f t="shared" si="146"/>
        <v>0</v>
      </c>
      <c r="AC117" s="5">
        <f t="shared" si="146"/>
        <v>0</v>
      </c>
    </row>
    <row r="118" spans="7:29" x14ac:dyDescent="0.35">
      <c r="G118" s="33" t="str">
        <f t="shared" si="144"/>
        <v>Social benefits (27)</v>
      </c>
      <c r="H118" s="5">
        <f t="shared" ref="H118:AC118" si="147">H$82/H$209</f>
        <v>0</v>
      </c>
      <c r="I118" s="5">
        <f t="shared" si="147"/>
        <v>0</v>
      </c>
      <c r="J118" s="5">
        <f t="shared" si="147"/>
        <v>0</v>
      </c>
      <c r="K118" s="5">
        <f t="shared" si="147"/>
        <v>0</v>
      </c>
      <c r="L118" s="5">
        <f t="shared" si="147"/>
        <v>0</v>
      </c>
      <c r="M118" s="5">
        <f t="shared" si="147"/>
        <v>0</v>
      </c>
      <c r="N118" s="5">
        <f t="shared" si="147"/>
        <v>0</v>
      </c>
      <c r="O118" s="5">
        <f t="shared" si="147"/>
        <v>0</v>
      </c>
      <c r="P118" s="5">
        <f t="shared" si="147"/>
        <v>0</v>
      </c>
      <c r="Q118" s="5">
        <f t="shared" si="147"/>
        <v>15482.884</v>
      </c>
      <c r="R118" s="5">
        <f t="shared" si="147"/>
        <v>16252.193000000001</v>
      </c>
      <c r="S118" s="5">
        <f t="shared" si="147"/>
        <v>17107.669999999998</v>
      </c>
      <c r="T118" s="5">
        <f t="shared" si="147"/>
        <v>18447.543000000001</v>
      </c>
      <c r="U118" s="5">
        <f t="shared" si="147"/>
        <v>19261.635999999999</v>
      </c>
      <c r="V118" s="5">
        <f t="shared" si="147"/>
        <v>20433.323</v>
      </c>
      <c r="W118" s="5">
        <f t="shared" si="147"/>
        <v>21189.517999999996</v>
      </c>
      <c r="X118" s="5">
        <f t="shared" si="147"/>
        <v>20734.016</v>
      </c>
      <c r="Y118" s="5">
        <f t="shared" si="147"/>
        <v>20835.292000000001</v>
      </c>
      <c r="Z118" s="5">
        <f t="shared" si="147"/>
        <v>0</v>
      </c>
      <c r="AA118" s="5">
        <f t="shared" si="147"/>
        <v>0</v>
      </c>
      <c r="AB118" s="5">
        <f t="shared" si="147"/>
        <v>0</v>
      </c>
      <c r="AC118" s="5">
        <f t="shared" si="147"/>
        <v>0</v>
      </c>
    </row>
    <row r="119" spans="7:29" x14ac:dyDescent="0.35">
      <c r="G119" s="33"/>
      <c r="H119" s="19"/>
      <c r="I119" s="19"/>
      <c r="J119" s="19"/>
      <c r="K119" s="19"/>
      <c r="L119" s="19"/>
      <c r="M119" s="19"/>
      <c r="N119" s="19"/>
      <c r="O119" s="19"/>
      <c r="P119" s="19"/>
      <c r="Q119" s="19"/>
      <c r="R119" s="19"/>
      <c r="S119" s="19"/>
      <c r="T119" s="19"/>
      <c r="U119" s="19"/>
      <c r="V119" s="19"/>
      <c r="W119" s="19"/>
      <c r="X119" s="19"/>
      <c r="Y119" s="19"/>
      <c r="Z119" s="19"/>
      <c r="AA119" s="19"/>
      <c r="AB119" s="19"/>
      <c r="AC119" s="19"/>
    </row>
    <row r="120" spans="7:29" x14ac:dyDescent="0.35">
      <c r="G120" s="38" t="str">
        <f t="shared" si="144"/>
        <v>Provident fund withdrawals</v>
      </c>
      <c r="H120" s="5">
        <f t="shared" ref="H120:AC120" si="148">H$84/H$209</f>
        <v>0</v>
      </c>
      <c r="I120" s="5">
        <f t="shared" si="148"/>
        <v>0</v>
      </c>
      <c r="J120" s="5">
        <f t="shared" si="148"/>
        <v>0</v>
      </c>
      <c r="K120" s="5">
        <f t="shared" si="148"/>
        <v>0</v>
      </c>
      <c r="L120" s="5">
        <f t="shared" si="148"/>
        <v>0</v>
      </c>
      <c r="M120" s="5">
        <f t="shared" si="148"/>
        <v>0</v>
      </c>
      <c r="N120" s="5">
        <f t="shared" si="148"/>
        <v>0</v>
      </c>
      <c r="O120" s="5">
        <f t="shared" si="148"/>
        <v>0</v>
      </c>
      <c r="P120" s="5">
        <f t="shared" si="148"/>
        <v>0</v>
      </c>
      <c r="Q120" s="5">
        <f t="shared" si="148"/>
        <v>0</v>
      </c>
      <c r="R120" s="5">
        <f t="shared" si="148"/>
        <v>0</v>
      </c>
      <c r="S120" s="5">
        <f t="shared" si="148"/>
        <v>0</v>
      </c>
      <c r="T120" s="5">
        <f t="shared" si="148"/>
        <v>0</v>
      </c>
      <c r="U120" s="5">
        <f t="shared" si="148"/>
        <v>0</v>
      </c>
      <c r="V120" s="5">
        <f t="shared" si="148"/>
        <v>0</v>
      </c>
      <c r="W120" s="5">
        <f t="shared" si="148"/>
        <v>0</v>
      </c>
      <c r="X120" s="5">
        <f t="shared" si="148"/>
        <v>0</v>
      </c>
      <c r="Y120" s="5">
        <f t="shared" si="148"/>
        <v>0</v>
      </c>
      <c r="Z120" s="5">
        <f t="shared" si="148"/>
        <v>0</v>
      </c>
      <c r="AA120" s="5">
        <f t="shared" si="148"/>
        <v>0</v>
      </c>
      <c r="AB120" s="5">
        <f t="shared" si="148"/>
        <v>0</v>
      </c>
      <c r="AC120" s="5">
        <f t="shared" si="148"/>
        <v>0</v>
      </c>
    </row>
    <row r="121" spans="7:29" x14ac:dyDescent="0.35">
      <c r="G121" s="62" t="str">
        <f t="shared" si="144"/>
        <v>Social benefits (27) + provident fund withdrawals</v>
      </c>
      <c r="H121" s="5">
        <f t="shared" ref="H121:AC121" si="149">H$85/H$209</f>
        <v>0</v>
      </c>
      <c r="I121" s="5">
        <f t="shared" si="149"/>
        <v>0</v>
      </c>
      <c r="J121" s="5">
        <f t="shared" si="149"/>
        <v>0</v>
      </c>
      <c r="K121" s="5">
        <f t="shared" si="149"/>
        <v>0</v>
      </c>
      <c r="L121" s="5">
        <f t="shared" si="149"/>
        <v>0</v>
      </c>
      <c r="M121" s="5">
        <f t="shared" si="149"/>
        <v>0</v>
      </c>
      <c r="N121" s="5">
        <f t="shared" si="149"/>
        <v>0</v>
      </c>
      <c r="O121" s="5">
        <f t="shared" si="149"/>
        <v>0</v>
      </c>
      <c r="P121" s="5">
        <f t="shared" si="149"/>
        <v>0</v>
      </c>
      <c r="Q121" s="5">
        <f t="shared" si="149"/>
        <v>15482.884</v>
      </c>
      <c r="R121" s="5">
        <f t="shared" si="149"/>
        <v>16252.193000000001</v>
      </c>
      <c r="S121" s="5">
        <f t="shared" si="149"/>
        <v>17107.669999999998</v>
      </c>
      <c r="T121" s="5">
        <f t="shared" si="149"/>
        <v>18447.543000000001</v>
      </c>
      <c r="U121" s="5">
        <f t="shared" si="149"/>
        <v>19261.635999999999</v>
      </c>
      <c r="V121" s="5">
        <f t="shared" si="149"/>
        <v>20433.323</v>
      </c>
      <c r="W121" s="5">
        <f t="shared" si="149"/>
        <v>21189.517999999996</v>
      </c>
      <c r="X121" s="5">
        <f t="shared" si="149"/>
        <v>20734.016</v>
      </c>
      <c r="Y121" s="5">
        <f t="shared" si="149"/>
        <v>20835.292000000001</v>
      </c>
      <c r="Z121" s="5">
        <f t="shared" si="149"/>
        <v>0</v>
      </c>
      <c r="AA121" s="5">
        <f t="shared" si="149"/>
        <v>0</v>
      </c>
      <c r="AB121" s="5">
        <f t="shared" si="149"/>
        <v>0</v>
      </c>
      <c r="AC121" s="5">
        <f t="shared" si="149"/>
        <v>0</v>
      </c>
    </row>
    <row r="123" spans="7:29" x14ac:dyDescent="0.35">
      <c r="G123" s="107" t="str">
        <f>_xlfn.CONCAT($C$4,", ",$C$6," (constant ",$G$224," prices)")</f>
        <v>USD, thousands (constant 2019 prices)</v>
      </c>
      <c r="H123" s="107"/>
      <c r="I123" s="107"/>
      <c r="J123" s="107"/>
      <c r="K123" s="107"/>
      <c r="L123" s="107"/>
      <c r="M123" s="107"/>
      <c r="N123" s="107"/>
      <c r="O123" s="107"/>
      <c r="P123" s="107"/>
      <c r="Q123" s="107"/>
      <c r="R123" s="107"/>
      <c r="S123" s="107"/>
      <c r="T123" s="107"/>
      <c r="U123" s="107"/>
      <c r="V123" s="107"/>
      <c r="W123" s="107"/>
      <c r="X123" s="107"/>
      <c r="Y123" s="107"/>
      <c r="Z123" s="2"/>
      <c r="AA123" s="2"/>
      <c r="AB123" s="2"/>
      <c r="AC123" s="2"/>
    </row>
    <row r="124" spans="7:29" x14ac:dyDescent="0.35">
      <c r="G124" s="33" t="str">
        <f>G115</f>
        <v>Social insurance benefits (271)</v>
      </c>
      <c r="H124" s="5" t="e">
        <f t="shared" ref="H124:AC124" si="150">H$79/H$220</f>
        <v>#VALUE!</v>
      </c>
      <c r="I124" s="5">
        <f t="shared" si="150"/>
        <v>0</v>
      </c>
      <c r="J124" s="5">
        <f t="shared" si="150"/>
        <v>0</v>
      </c>
      <c r="K124" s="5">
        <f t="shared" si="150"/>
        <v>0</v>
      </c>
      <c r="L124" s="5">
        <f t="shared" si="150"/>
        <v>0</v>
      </c>
      <c r="M124" s="5">
        <f t="shared" si="150"/>
        <v>0</v>
      </c>
      <c r="N124" s="5">
        <f t="shared" si="150"/>
        <v>0</v>
      </c>
      <c r="O124" s="5">
        <f t="shared" si="150"/>
        <v>0</v>
      </c>
      <c r="P124" s="5">
        <f t="shared" si="150"/>
        <v>0</v>
      </c>
      <c r="Q124" s="5">
        <f t="shared" si="150"/>
        <v>16136.155479839254</v>
      </c>
      <c r="R124" s="5">
        <f t="shared" si="150"/>
        <v>16233.381063500123</v>
      </c>
      <c r="S124" s="5">
        <f t="shared" si="150"/>
        <v>16777.377566161125</v>
      </c>
      <c r="T124" s="5">
        <f t="shared" si="150"/>
        <v>17894.792186531598</v>
      </c>
      <c r="U124" s="5">
        <f t="shared" si="150"/>
        <v>19112.040868474138</v>
      </c>
      <c r="V124" s="5">
        <f t="shared" si="150"/>
        <v>20584.82044856119</v>
      </c>
      <c r="W124" s="5">
        <f t="shared" si="150"/>
        <v>21335.843066810416</v>
      </c>
      <c r="X124" s="5">
        <f t="shared" si="150"/>
        <v>20711.278101419546</v>
      </c>
      <c r="Y124" s="5">
        <f t="shared" si="150"/>
        <v>20835.292000000001</v>
      </c>
      <c r="Z124" s="5">
        <f t="shared" si="150"/>
        <v>0</v>
      </c>
      <c r="AA124" s="5">
        <f t="shared" si="150"/>
        <v>0</v>
      </c>
      <c r="AB124" s="5">
        <f t="shared" si="150"/>
        <v>0</v>
      </c>
      <c r="AC124" s="5">
        <f t="shared" si="150"/>
        <v>0</v>
      </c>
    </row>
    <row r="125" spans="7:29" x14ac:dyDescent="0.35">
      <c r="G125" s="33" t="str">
        <f t="shared" ref="G125:G130" si="151">G116</f>
        <v>Social assistance benefits (272)</v>
      </c>
      <c r="H125" s="5">
        <f t="shared" ref="H125:AC125" si="152">H$80/H$209</f>
        <v>0</v>
      </c>
      <c r="I125" s="5">
        <f t="shared" si="152"/>
        <v>0</v>
      </c>
      <c r="J125" s="5">
        <f t="shared" si="152"/>
        <v>0</v>
      </c>
      <c r="K125" s="5">
        <f t="shared" si="152"/>
        <v>0</v>
      </c>
      <c r="L125" s="5">
        <f t="shared" si="152"/>
        <v>0</v>
      </c>
      <c r="M125" s="5">
        <f t="shared" si="152"/>
        <v>0</v>
      </c>
      <c r="N125" s="5">
        <f t="shared" si="152"/>
        <v>0</v>
      </c>
      <c r="O125" s="5">
        <f t="shared" si="152"/>
        <v>0</v>
      </c>
      <c r="P125" s="5">
        <f t="shared" si="152"/>
        <v>0</v>
      </c>
      <c r="Q125" s="5">
        <f t="shared" si="152"/>
        <v>0</v>
      </c>
      <c r="R125" s="5">
        <f t="shared" si="152"/>
        <v>0</v>
      </c>
      <c r="S125" s="5">
        <f t="shared" si="152"/>
        <v>0</v>
      </c>
      <c r="T125" s="5">
        <f t="shared" si="152"/>
        <v>0</v>
      </c>
      <c r="U125" s="5">
        <f t="shared" si="152"/>
        <v>0</v>
      </c>
      <c r="V125" s="5">
        <f t="shared" si="152"/>
        <v>0</v>
      </c>
      <c r="W125" s="5">
        <f t="shared" si="152"/>
        <v>0</v>
      </c>
      <c r="X125" s="5">
        <f t="shared" si="152"/>
        <v>0</v>
      </c>
      <c r="Y125" s="5">
        <f t="shared" si="152"/>
        <v>0</v>
      </c>
      <c r="Z125" s="5">
        <f t="shared" si="152"/>
        <v>0</v>
      </c>
      <c r="AA125" s="5">
        <f t="shared" si="152"/>
        <v>0</v>
      </c>
      <c r="AB125" s="5">
        <f t="shared" si="152"/>
        <v>0</v>
      </c>
      <c r="AC125" s="5">
        <f t="shared" si="152"/>
        <v>0</v>
      </c>
    </row>
    <row r="126" spans="7:29" x14ac:dyDescent="0.35">
      <c r="G126" s="33" t="str">
        <f t="shared" si="151"/>
        <v>Public servant benefits (273)</v>
      </c>
      <c r="H126" s="5">
        <f t="shared" ref="H126:AC126" si="153">H$81/H$209</f>
        <v>0</v>
      </c>
      <c r="I126" s="5">
        <f t="shared" si="153"/>
        <v>0</v>
      </c>
      <c r="J126" s="5">
        <f t="shared" si="153"/>
        <v>0</v>
      </c>
      <c r="K126" s="5">
        <f t="shared" si="153"/>
        <v>0</v>
      </c>
      <c r="L126" s="5">
        <f t="shared" si="153"/>
        <v>0</v>
      </c>
      <c r="M126" s="5">
        <f t="shared" si="153"/>
        <v>0</v>
      </c>
      <c r="N126" s="5">
        <f t="shared" si="153"/>
        <v>0</v>
      </c>
      <c r="O126" s="5">
        <f t="shared" si="153"/>
        <v>0</v>
      </c>
      <c r="P126" s="5">
        <f t="shared" si="153"/>
        <v>0</v>
      </c>
      <c r="Q126" s="5">
        <f t="shared" si="153"/>
        <v>0</v>
      </c>
      <c r="R126" s="5">
        <f t="shared" si="153"/>
        <v>0</v>
      </c>
      <c r="S126" s="5">
        <f t="shared" si="153"/>
        <v>0</v>
      </c>
      <c r="T126" s="5">
        <f t="shared" si="153"/>
        <v>0</v>
      </c>
      <c r="U126" s="5">
        <f t="shared" si="153"/>
        <v>0</v>
      </c>
      <c r="V126" s="5">
        <f t="shared" si="153"/>
        <v>0</v>
      </c>
      <c r="W126" s="5">
        <f t="shared" si="153"/>
        <v>0</v>
      </c>
      <c r="X126" s="5">
        <f t="shared" si="153"/>
        <v>0</v>
      </c>
      <c r="Y126" s="5">
        <f t="shared" si="153"/>
        <v>0</v>
      </c>
      <c r="Z126" s="5">
        <f t="shared" si="153"/>
        <v>0</v>
      </c>
      <c r="AA126" s="5">
        <f t="shared" si="153"/>
        <v>0</v>
      </c>
      <c r="AB126" s="5">
        <f t="shared" si="153"/>
        <v>0</v>
      </c>
      <c r="AC126" s="5">
        <f t="shared" si="153"/>
        <v>0</v>
      </c>
    </row>
    <row r="127" spans="7:29" x14ac:dyDescent="0.35">
      <c r="G127" s="33" t="str">
        <f t="shared" si="151"/>
        <v>Social benefits (27)</v>
      </c>
      <c r="H127" s="5">
        <f t="shared" ref="H127:AC127" si="154">H$82/H$209</f>
        <v>0</v>
      </c>
      <c r="I127" s="5">
        <f t="shared" si="154"/>
        <v>0</v>
      </c>
      <c r="J127" s="5">
        <f t="shared" si="154"/>
        <v>0</v>
      </c>
      <c r="K127" s="5">
        <f t="shared" si="154"/>
        <v>0</v>
      </c>
      <c r="L127" s="5">
        <f t="shared" si="154"/>
        <v>0</v>
      </c>
      <c r="M127" s="5">
        <f t="shared" si="154"/>
        <v>0</v>
      </c>
      <c r="N127" s="5">
        <f t="shared" si="154"/>
        <v>0</v>
      </c>
      <c r="O127" s="5">
        <f t="shared" si="154"/>
        <v>0</v>
      </c>
      <c r="P127" s="5">
        <f t="shared" si="154"/>
        <v>0</v>
      </c>
      <c r="Q127" s="5">
        <f t="shared" si="154"/>
        <v>15482.884</v>
      </c>
      <c r="R127" s="5">
        <f t="shared" si="154"/>
        <v>16252.193000000001</v>
      </c>
      <c r="S127" s="5">
        <f t="shared" si="154"/>
        <v>17107.669999999998</v>
      </c>
      <c r="T127" s="5">
        <f t="shared" si="154"/>
        <v>18447.543000000001</v>
      </c>
      <c r="U127" s="5">
        <f t="shared" si="154"/>
        <v>19261.635999999999</v>
      </c>
      <c r="V127" s="5">
        <f t="shared" si="154"/>
        <v>20433.323</v>
      </c>
      <c r="W127" s="5">
        <f t="shared" si="154"/>
        <v>21189.517999999996</v>
      </c>
      <c r="X127" s="5">
        <f t="shared" si="154"/>
        <v>20734.016</v>
      </c>
      <c r="Y127" s="5">
        <f t="shared" si="154"/>
        <v>20835.292000000001</v>
      </c>
      <c r="Z127" s="5">
        <f t="shared" si="154"/>
        <v>0</v>
      </c>
      <c r="AA127" s="5">
        <f t="shared" si="154"/>
        <v>0</v>
      </c>
      <c r="AB127" s="5">
        <f t="shared" si="154"/>
        <v>0</v>
      </c>
      <c r="AC127" s="5">
        <f t="shared" si="154"/>
        <v>0</v>
      </c>
    </row>
    <row r="128" spans="7:29" x14ac:dyDescent="0.35">
      <c r="G128" s="33"/>
      <c r="H128" s="19"/>
      <c r="I128" s="19"/>
      <c r="J128" s="19"/>
      <c r="K128" s="19"/>
      <c r="L128" s="19"/>
      <c r="M128" s="19"/>
      <c r="N128" s="19"/>
      <c r="O128" s="19"/>
      <c r="P128" s="19"/>
      <c r="Q128" s="19"/>
      <c r="R128" s="19"/>
      <c r="S128" s="19"/>
      <c r="T128" s="19"/>
      <c r="U128" s="19"/>
      <c r="V128" s="19"/>
      <c r="W128" s="19"/>
      <c r="X128" s="19"/>
      <c r="Y128" s="19"/>
      <c r="Z128" s="19"/>
      <c r="AA128" s="19"/>
      <c r="AB128" s="19"/>
      <c r="AC128" s="19"/>
    </row>
    <row r="129" spans="7:29" x14ac:dyDescent="0.35">
      <c r="G129" s="38" t="str">
        <f t="shared" si="151"/>
        <v>Provident fund withdrawals</v>
      </c>
      <c r="H129" s="5">
        <f t="shared" ref="H129:AC129" si="155">H$84/H$209</f>
        <v>0</v>
      </c>
      <c r="I129" s="5">
        <f t="shared" si="155"/>
        <v>0</v>
      </c>
      <c r="J129" s="5">
        <f t="shared" si="155"/>
        <v>0</v>
      </c>
      <c r="K129" s="5">
        <f t="shared" si="155"/>
        <v>0</v>
      </c>
      <c r="L129" s="5">
        <f t="shared" si="155"/>
        <v>0</v>
      </c>
      <c r="M129" s="5">
        <f t="shared" si="155"/>
        <v>0</v>
      </c>
      <c r="N129" s="5">
        <f t="shared" si="155"/>
        <v>0</v>
      </c>
      <c r="O129" s="5">
        <f t="shared" si="155"/>
        <v>0</v>
      </c>
      <c r="P129" s="5">
        <f t="shared" si="155"/>
        <v>0</v>
      </c>
      <c r="Q129" s="5">
        <f t="shared" si="155"/>
        <v>0</v>
      </c>
      <c r="R129" s="5">
        <f t="shared" si="155"/>
        <v>0</v>
      </c>
      <c r="S129" s="5">
        <f t="shared" si="155"/>
        <v>0</v>
      </c>
      <c r="T129" s="5">
        <f t="shared" si="155"/>
        <v>0</v>
      </c>
      <c r="U129" s="5">
        <f t="shared" si="155"/>
        <v>0</v>
      </c>
      <c r="V129" s="5">
        <f t="shared" si="155"/>
        <v>0</v>
      </c>
      <c r="W129" s="5">
        <f t="shared" si="155"/>
        <v>0</v>
      </c>
      <c r="X129" s="5">
        <f t="shared" si="155"/>
        <v>0</v>
      </c>
      <c r="Y129" s="5">
        <f t="shared" si="155"/>
        <v>0</v>
      </c>
      <c r="Z129" s="5">
        <f t="shared" si="155"/>
        <v>0</v>
      </c>
      <c r="AA129" s="5">
        <f t="shared" si="155"/>
        <v>0</v>
      </c>
      <c r="AB129" s="5">
        <f t="shared" si="155"/>
        <v>0</v>
      </c>
      <c r="AC129" s="5">
        <f t="shared" si="155"/>
        <v>0</v>
      </c>
    </row>
    <row r="130" spans="7:29" x14ac:dyDescent="0.35">
      <c r="G130" s="62" t="str">
        <f t="shared" si="151"/>
        <v>Social benefits (27) + provident fund withdrawals</v>
      </c>
      <c r="H130" s="5">
        <f t="shared" ref="H130:AC130" si="156">H$85/H$209</f>
        <v>0</v>
      </c>
      <c r="I130" s="5">
        <f t="shared" si="156"/>
        <v>0</v>
      </c>
      <c r="J130" s="5">
        <f t="shared" si="156"/>
        <v>0</v>
      </c>
      <c r="K130" s="5">
        <f t="shared" si="156"/>
        <v>0</v>
      </c>
      <c r="L130" s="5">
        <f t="shared" si="156"/>
        <v>0</v>
      </c>
      <c r="M130" s="5">
        <f t="shared" si="156"/>
        <v>0</v>
      </c>
      <c r="N130" s="5">
        <f t="shared" si="156"/>
        <v>0</v>
      </c>
      <c r="O130" s="5">
        <f t="shared" si="156"/>
        <v>0</v>
      </c>
      <c r="P130" s="5">
        <f t="shared" si="156"/>
        <v>0</v>
      </c>
      <c r="Q130" s="5">
        <f t="shared" si="156"/>
        <v>15482.884</v>
      </c>
      <c r="R130" s="5">
        <f t="shared" si="156"/>
        <v>16252.193000000001</v>
      </c>
      <c r="S130" s="5">
        <f t="shared" si="156"/>
        <v>17107.669999999998</v>
      </c>
      <c r="T130" s="5">
        <f t="shared" si="156"/>
        <v>18447.543000000001</v>
      </c>
      <c r="U130" s="5">
        <f t="shared" si="156"/>
        <v>19261.635999999999</v>
      </c>
      <c r="V130" s="5">
        <f t="shared" si="156"/>
        <v>20433.323</v>
      </c>
      <c r="W130" s="5">
        <f t="shared" si="156"/>
        <v>21189.517999999996</v>
      </c>
      <c r="X130" s="5">
        <f t="shared" si="156"/>
        <v>20734.016</v>
      </c>
      <c r="Y130" s="5">
        <f t="shared" si="156"/>
        <v>20835.292000000001</v>
      </c>
      <c r="Z130" s="5">
        <f t="shared" si="156"/>
        <v>0</v>
      </c>
      <c r="AA130" s="5">
        <f t="shared" si="156"/>
        <v>0</v>
      </c>
      <c r="AB130" s="5">
        <f t="shared" si="156"/>
        <v>0</v>
      </c>
      <c r="AC130" s="5">
        <f t="shared" si="156"/>
        <v>0</v>
      </c>
    </row>
    <row r="133" spans="7:29" x14ac:dyDescent="0.35">
      <c r="G133" s="109" t="s">
        <v>172</v>
      </c>
      <c r="H133" s="109"/>
      <c r="I133" s="109"/>
      <c r="J133" s="109"/>
      <c r="K133" s="109"/>
      <c r="L133" s="109"/>
      <c r="M133" s="109"/>
      <c r="N133" s="109"/>
      <c r="O133" s="109"/>
      <c r="P133" s="109"/>
      <c r="Q133" s="109"/>
      <c r="R133" s="109"/>
      <c r="S133" s="109"/>
      <c r="T133" s="109"/>
      <c r="U133" s="109"/>
      <c r="V133" s="109"/>
      <c r="W133" s="109"/>
      <c r="X133" s="109"/>
      <c r="Y133" s="109"/>
      <c r="Z133" s="61"/>
      <c r="AA133" s="61"/>
      <c r="AB133" s="61"/>
      <c r="AC133" s="61"/>
    </row>
    <row r="134" spans="7:29" x14ac:dyDescent="0.35">
      <c r="G134" s="4" t="s">
        <v>48</v>
      </c>
      <c r="H134" s="5">
        <f t="shared" ref="H134:W142" si="157">SUMIFS(H$10:H$53,$F$10:$F$53,$G$143,$G$10:$G$53,$G134)</f>
        <v>0</v>
      </c>
      <c r="I134" s="5">
        <f t="shared" si="157"/>
        <v>0</v>
      </c>
      <c r="J134" s="5">
        <f t="shared" si="157"/>
        <v>0</v>
      </c>
      <c r="K134" s="5">
        <f t="shared" si="157"/>
        <v>0</v>
      </c>
      <c r="L134" s="5">
        <f t="shared" si="157"/>
        <v>0</v>
      </c>
      <c r="M134" s="5">
        <f t="shared" si="157"/>
        <v>0</v>
      </c>
      <c r="N134" s="5">
        <f t="shared" si="157"/>
        <v>0</v>
      </c>
      <c r="O134" s="5">
        <f t="shared" si="157"/>
        <v>0</v>
      </c>
      <c r="P134" s="5">
        <f t="shared" si="157"/>
        <v>0</v>
      </c>
      <c r="Q134" s="5">
        <f t="shared" si="157"/>
        <v>0</v>
      </c>
      <c r="R134" s="5">
        <f t="shared" si="157"/>
        <v>0</v>
      </c>
      <c r="S134" s="5">
        <f t="shared" si="157"/>
        <v>0</v>
      </c>
      <c r="T134" s="5">
        <f t="shared" si="157"/>
        <v>0</v>
      </c>
      <c r="U134" s="5">
        <f t="shared" si="157"/>
        <v>0</v>
      </c>
      <c r="V134" s="5">
        <f t="shared" si="157"/>
        <v>0</v>
      </c>
      <c r="W134" s="5">
        <f t="shared" si="157"/>
        <v>0</v>
      </c>
      <c r="X134" s="5">
        <f t="shared" ref="X134:AC142" si="158">SUMIFS(X$10:X$53,$F$10:$F$53,$G$143,$G$10:$G$53,$G134)</f>
        <v>0</v>
      </c>
      <c r="Y134" s="5">
        <f t="shared" si="158"/>
        <v>0</v>
      </c>
      <c r="Z134" s="5">
        <f t="shared" si="158"/>
        <v>0</v>
      </c>
      <c r="AA134" s="5">
        <f t="shared" si="158"/>
        <v>0</v>
      </c>
      <c r="AB134" s="5">
        <f t="shared" si="158"/>
        <v>0</v>
      </c>
      <c r="AC134" s="5">
        <f t="shared" si="158"/>
        <v>0</v>
      </c>
    </row>
    <row r="135" spans="7:29" x14ac:dyDescent="0.35">
      <c r="G135" s="4" t="s">
        <v>29</v>
      </c>
      <c r="H135" s="5">
        <f t="shared" si="157"/>
        <v>0</v>
      </c>
      <c r="I135" s="5">
        <f t="shared" si="157"/>
        <v>0</v>
      </c>
      <c r="J135" s="5">
        <f t="shared" si="157"/>
        <v>0</v>
      </c>
      <c r="K135" s="5">
        <f t="shared" si="157"/>
        <v>0</v>
      </c>
      <c r="L135" s="5">
        <f t="shared" si="157"/>
        <v>0</v>
      </c>
      <c r="M135" s="5">
        <f t="shared" si="157"/>
        <v>0</v>
      </c>
      <c r="N135" s="5">
        <f t="shared" si="157"/>
        <v>0</v>
      </c>
      <c r="O135" s="5">
        <f t="shared" si="157"/>
        <v>0</v>
      </c>
      <c r="P135" s="5">
        <f t="shared" si="157"/>
        <v>0</v>
      </c>
      <c r="Q135" s="5">
        <f t="shared" si="157"/>
        <v>0</v>
      </c>
      <c r="R135" s="5">
        <f t="shared" si="157"/>
        <v>0</v>
      </c>
      <c r="S135" s="5">
        <f t="shared" si="157"/>
        <v>0</v>
      </c>
      <c r="T135" s="5">
        <f t="shared" si="157"/>
        <v>0</v>
      </c>
      <c r="U135" s="5">
        <f t="shared" si="157"/>
        <v>0</v>
      </c>
      <c r="V135" s="5">
        <f t="shared" si="157"/>
        <v>0</v>
      </c>
      <c r="W135" s="5">
        <f t="shared" si="157"/>
        <v>0</v>
      </c>
      <c r="X135" s="5">
        <f t="shared" si="158"/>
        <v>0</v>
      </c>
      <c r="Y135" s="5">
        <f t="shared" si="158"/>
        <v>0</v>
      </c>
      <c r="Z135" s="5">
        <f t="shared" si="158"/>
        <v>0</v>
      </c>
      <c r="AA135" s="5">
        <f t="shared" si="158"/>
        <v>0</v>
      </c>
      <c r="AB135" s="5">
        <f t="shared" si="158"/>
        <v>0</v>
      </c>
      <c r="AC135" s="5">
        <f t="shared" si="158"/>
        <v>0</v>
      </c>
    </row>
    <row r="136" spans="7:29" x14ac:dyDescent="0.35">
      <c r="G136" s="4" t="s">
        <v>118</v>
      </c>
      <c r="H136" s="5">
        <f t="shared" si="157"/>
        <v>0</v>
      </c>
      <c r="I136" s="5">
        <f t="shared" si="157"/>
        <v>0</v>
      </c>
      <c r="J136" s="5">
        <f t="shared" si="157"/>
        <v>0</v>
      </c>
      <c r="K136" s="5">
        <f t="shared" si="157"/>
        <v>0</v>
      </c>
      <c r="L136" s="5">
        <f t="shared" si="157"/>
        <v>0</v>
      </c>
      <c r="M136" s="5">
        <f t="shared" si="157"/>
        <v>0</v>
      </c>
      <c r="N136" s="5">
        <f t="shared" si="157"/>
        <v>0</v>
      </c>
      <c r="O136" s="5">
        <f t="shared" si="157"/>
        <v>0</v>
      </c>
      <c r="P136" s="5">
        <f t="shared" si="157"/>
        <v>0</v>
      </c>
      <c r="Q136" s="5">
        <f t="shared" si="157"/>
        <v>0</v>
      </c>
      <c r="R136" s="5">
        <f t="shared" si="157"/>
        <v>0</v>
      </c>
      <c r="S136" s="5">
        <f t="shared" si="157"/>
        <v>0</v>
      </c>
      <c r="T136" s="5">
        <f t="shared" si="157"/>
        <v>0</v>
      </c>
      <c r="U136" s="5">
        <f t="shared" si="157"/>
        <v>0</v>
      </c>
      <c r="V136" s="5">
        <f t="shared" si="157"/>
        <v>0</v>
      </c>
      <c r="W136" s="5">
        <f t="shared" si="157"/>
        <v>0</v>
      </c>
      <c r="X136" s="5">
        <f t="shared" si="158"/>
        <v>0</v>
      </c>
      <c r="Y136" s="5">
        <f t="shared" si="158"/>
        <v>0</v>
      </c>
      <c r="Z136" s="5">
        <f t="shared" si="158"/>
        <v>0</v>
      </c>
      <c r="AA136" s="5">
        <f t="shared" si="158"/>
        <v>0</v>
      </c>
      <c r="AB136" s="5">
        <f t="shared" si="158"/>
        <v>0</v>
      </c>
      <c r="AC136" s="5">
        <f t="shared" si="158"/>
        <v>0</v>
      </c>
    </row>
    <row r="137" spans="7:29" x14ac:dyDescent="0.35">
      <c r="G137" s="4" t="s">
        <v>46</v>
      </c>
      <c r="H137" s="5">
        <f t="shared" si="157"/>
        <v>0</v>
      </c>
      <c r="I137" s="5">
        <f t="shared" si="157"/>
        <v>0</v>
      </c>
      <c r="J137" s="5">
        <f t="shared" si="157"/>
        <v>0</v>
      </c>
      <c r="K137" s="5">
        <f t="shared" si="157"/>
        <v>0</v>
      </c>
      <c r="L137" s="5">
        <f t="shared" si="157"/>
        <v>0</v>
      </c>
      <c r="M137" s="5">
        <f t="shared" si="157"/>
        <v>0</v>
      </c>
      <c r="N137" s="5">
        <f t="shared" si="157"/>
        <v>0</v>
      </c>
      <c r="O137" s="5">
        <f t="shared" si="157"/>
        <v>0</v>
      </c>
      <c r="P137" s="5">
        <f t="shared" si="157"/>
        <v>0</v>
      </c>
      <c r="Q137" s="5">
        <f t="shared" si="157"/>
        <v>0</v>
      </c>
      <c r="R137" s="5">
        <f t="shared" si="157"/>
        <v>0</v>
      </c>
      <c r="S137" s="5">
        <f t="shared" si="157"/>
        <v>0</v>
      </c>
      <c r="T137" s="5">
        <f t="shared" si="157"/>
        <v>0</v>
      </c>
      <c r="U137" s="5">
        <f t="shared" si="157"/>
        <v>0</v>
      </c>
      <c r="V137" s="5">
        <f t="shared" si="157"/>
        <v>0</v>
      </c>
      <c r="W137" s="5">
        <f t="shared" si="157"/>
        <v>0</v>
      </c>
      <c r="X137" s="5">
        <f t="shared" si="158"/>
        <v>0</v>
      </c>
      <c r="Y137" s="5">
        <f t="shared" si="158"/>
        <v>0</v>
      </c>
      <c r="Z137" s="5">
        <f t="shared" si="158"/>
        <v>0</v>
      </c>
      <c r="AA137" s="5">
        <f t="shared" si="158"/>
        <v>0</v>
      </c>
      <c r="AB137" s="5">
        <f t="shared" si="158"/>
        <v>0</v>
      </c>
      <c r="AC137" s="5">
        <f t="shared" si="158"/>
        <v>0</v>
      </c>
    </row>
    <row r="138" spans="7:29" x14ac:dyDescent="0.35">
      <c r="G138" s="4" t="s">
        <v>125</v>
      </c>
      <c r="H138" s="5">
        <f t="shared" si="157"/>
        <v>0</v>
      </c>
      <c r="I138" s="5">
        <f t="shared" si="157"/>
        <v>0</v>
      </c>
      <c r="J138" s="5">
        <f t="shared" si="157"/>
        <v>0</v>
      </c>
      <c r="K138" s="5">
        <f t="shared" si="157"/>
        <v>0</v>
      </c>
      <c r="L138" s="5">
        <f t="shared" si="157"/>
        <v>0</v>
      </c>
      <c r="M138" s="5">
        <f t="shared" si="157"/>
        <v>0</v>
      </c>
      <c r="N138" s="5">
        <f t="shared" si="157"/>
        <v>0</v>
      </c>
      <c r="O138" s="5">
        <f t="shared" si="157"/>
        <v>0</v>
      </c>
      <c r="P138" s="5">
        <f t="shared" si="157"/>
        <v>0</v>
      </c>
      <c r="Q138" s="5">
        <f t="shared" si="157"/>
        <v>0</v>
      </c>
      <c r="R138" s="5">
        <f t="shared" si="157"/>
        <v>0</v>
      </c>
      <c r="S138" s="5">
        <f t="shared" si="157"/>
        <v>0</v>
      </c>
      <c r="T138" s="5">
        <f t="shared" si="157"/>
        <v>0</v>
      </c>
      <c r="U138" s="5">
        <f t="shared" si="157"/>
        <v>0</v>
      </c>
      <c r="V138" s="5">
        <f t="shared" si="157"/>
        <v>0</v>
      </c>
      <c r="W138" s="5">
        <f t="shared" si="157"/>
        <v>0</v>
      </c>
      <c r="X138" s="5">
        <f t="shared" si="158"/>
        <v>0</v>
      </c>
      <c r="Y138" s="5">
        <f t="shared" si="158"/>
        <v>0</v>
      </c>
      <c r="Z138" s="5">
        <f t="shared" si="158"/>
        <v>0</v>
      </c>
      <c r="AA138" s="5">
        <f t="shared" si="158"/>
        <v>0</v>
      </c>
      <c r="AB138" s="5">
        <f t="shared" si="158"/>
        <v>0</v>
      </c>
      <c r="AC138" s="5">
        <f t="shared" si="158"/>
        <v>0</v>
      </c>
    </row>
    <row r="139" spans="7:29" x14ac:dyDescent="0.35">
      <c r="G139" s="4" t="s">
        <v>53</v>
      </c>
      <c r="H139" s="5">
        <f t="shared" si="157"/>
        <v>0</v>
      </c>
      <c r="I139" s="5">
        <f t="shared" si="157"/>
        <v>0</v>
      </c>
      <c r="J139" s="5">
        <f t="shared" si="157"/>
        <v>0</v>
      </c>
      <c r="K139" s="5">
        <f t="shared" si="157"/>
        <v>0</v>
      </c>
      <c r="L139" s="5">
        <f t="shared" si="157"/>
        <v>0</v>
      </c>
      <c r="M139" s="5">
        <f t="shared" si="157"/>
        <v>0</v>
      </c>
      <c r="N139" s="5">
        <f t="shared" si="157"/>
        <v>0</v>
      </c>
      <c r="O139" s="5">
        <f t="shared" si="157"/>
        <v>0</v>
      </c>
      <c r="P139" s="5">
        <f t="shared" si="157"/>
        <v>0</v>
      </c>
      <c r="Q139" s="5">
        <f t="shared" si="157"/>
        <v>0</v>
      </c>
      <c r="R139" s="5">
        <f t="shared" si="157"/>
        <v>0</v>
      </c>
      <c r="S139" s="5">
        <f t="shared" si="157"/>
        <v>0</v>
      </c>
      <c r="T139" s="5">
        <f t="shared" si="157"/>
        <v>0</v>
      </c>
      <c r="U139" s="5">
        <f t="shared" si="157"/>
        <v>0</v>
      </c>
      <c r="V139" s="5">
        <f t="shared" si="157"/>
        <v>0</v>
      </c>
      <c r="W139" s="5">
        <f t="shared" si="157"/>
        <v>0</v>
      </c>
      <c r="X139" s="5">
        <f t="shared" si="158"/>
        <v>0</v>
      </c>
      <c r="Y139" s="5">
        <f t="shared" si="158"/>
        <v>0</v>
      </c>
      <c r="Z139" s="5">
        <f t="shared" si="158"/>
        <v>0</v>
      </c>
      <c r="AA139" s="5">
        <f t="shared" si="158"/>
        <v>0</v>
      </c>
      <c r="AB139" s="5">
        <f t="shared" si="158"/>
        <v>0</v>
      </c>
      <c r="AC139" s="5">
        <f t="shared" si="158"/>
        <v>0</v>
      </c>
    </row>
    <row r="140" spans="7:29" x14ac:dyDescent="0.35">
      <c r="G140" s="4" t="s">
        <v>43</v>
      </c>
      <c r="H140" s="5">
        <f t="shared" si="157"/>
        <v>0</v>
      </c>
      <c r="I140" s="5">
        <f t="shared" si="157"/>
        <v>0</v>
      </c>
      <c r="J140" s="5">
        <f t="shared" si="157"/>
        <v>0</v>
      </c>
      <c r="K140" s="5">
        <f t="shared" si="157"/>
        <v>0</v>
      </c>
      <c r="L140" s="5">
        <f t="shared" si="157"/>
        <v>0</v>
      </c>
      <c r="M140" s="5">
        <f t="shared" si="157"/>
        <v>0</v>
      </c>
      <c r="N140" s="5">
        <f t="shared" si="157"/>
        <v>0</v>
      </c>
      <c r="O140" s="5">
        <f t="shared" si="157"/>
        <v>0</v>
      </c>
      <c r="P140" s="5">
        <f t="shared" si="157"/>
        <v>0</v>
      </c>
      <c r="Q140" s="5">
        <f t="shared" si="157"/>
        <v>0</v>
      </c>
      <c r="R140" s="5">
        <f t="shared" si="157"/>
        <v>0</v>
      </c>
      <c r="S140" s="5">
        <f t="shared" si="157"/>
        <v>0</v>
      </c>
      <c r="T140" s="5">
        <f t="shared" si="157"/>
        <v>0</v>
      </c>
      <c r="U140" s="5">
        <f t="shared" si="157"/>
        <v>0</v>
      </c>
      <c r="V140" s="5">
        <f t="shared" si="157"/>
        <v>0</v>
      </c>
      <c r="W140" s="5">
        <f t="shared" si="157"/>
        <v>0</v>
      </c>
      <c r="X140" s="5">
        <f t="shared" si="158"/>
        <v>0</v>
      </c>
      <c r="Y140" s="5">
        <f t="shared" si="158"/>
        <v>0</v>
      </c>
      <c r="Z140" s="5">
        <f t="shared" si="158"/>
        <v>0</v>
      </c>
      <c r="AA140" s="5">
        <f t="shared" si="158"/>
        <v>0</v>
      </c>
      <c r="AB140" s="5">
        <f t="shared" si="158"/>
        <v>0</v>
      </c>
      <c r="AC140" s="5">
        <f t="shared" si="158"/>
        <v>0</v>
      </c>
    </row>
    <row r="141" spans="7:29" x14ac:dyDescent="0.35">
      <c r="G141" s="4" t="s">
        <v>173</v>
      </c>
      <c r="H141" s="5">
        <f t="shared" si="157"/>
        <v>0</v>
      </c>
      <c r="I141" s="5">
        <f t="shared" si="157"/>
        <v>0</v>
      </c>
      <c r="J141" s="5">
        <f t="shared" si="157"/>
        <v>0</v>
      </c>
      <c r="K141" s="5">
        <f t="shared" si="157"/>
        <v>0</v>
      </c>
      <c r="L141" s="5">
        <f t="shared" si="157"/>
        <v>0</v>
      </c>
      <c r="M141" s="5">
        <f t="shared" si="157"/>
        <v>0</v>
      </c>
      <c r="N141" s="5">
        <f t="shared" si="157"/>
        <v>0</v>
      </c>
      <c r="O141" s="5">
        <f t="shared" si="157"/>
        <v>0</v>
      </c>
      <c r="P141" s="5">
        <f t="shared" si="157"/>
        <v>0</v>
      </c>
      <c r="Q141" s="5">
        <f t="shared" si="157"/>
        <v>0</v>
      </c>
      <c r="R141" s="5">
        <f t="shared" si="157"/>
        <v>0</v>
      </c>
      <c r="S141" s="5">
        <f t="shared" si="157"/>
        <v>0</v>
      </c>
      <c r="T141" s="5">
        <f t="shared" si="157"/>
        <v>0</v>
      </c>
      <c r="U141" s="5">
        <f t="shared" si="157"/>
        <v>0</v>
      </c>
      <c r="V141" s="5">
        <f t="shared" si="157"/>
        <v>0</v>
      </c>
      <c r="W141" s="5">
        <f t="shared" si="157"/>
        <v>0</v>
      </c>
      <c r="X141" s="5">
        <f t="shared" si="158"/>
        <v>0</v>
      </c>
      <c r="Y141" s="5">
        <f t="shared" si="158"/>
        <v>0</v>
      </c>
      <c r="Z141" s="5">
        <f t="shared" si="158"/>
        <v>0</v>
      </c>
      <c r="AA141" s="5">
        <f t="shared" si="158"/>
        <v>0</v>
      </c>
      <c r="AB141" s="5">
        <f t="shared" si="158"/>
        <v>0</v>
      </c>
      <c r="AC141" s="5">
        <f t="shared" si="158"/>
        <v>0</v>
      </c>
    </row>
    <row r="142" spans="7:29" x14ac:dyDescent="0.35">
      <c r="G142" s="4" t="s">
        <v>101</v>
      </c>
      <c r="H142" s="5">
        <f t="shared" si="157"/>
        <v>0</v>
      </c>
      <c r="I142" s="5">
        <f t="shared" si="157"/>
        <v>0</v>
      </c>
      <c r="J142" s="5">
        <f t="shared" si="157"/>
        <v>0</v>
      </c>
      <c r="K142" s="5">
        <f t="shared" si="157"/>
        <v>0</v>
      </c>
      <c r="L142" s="5">
        <f t="shared" si="157"/>
        <v>0</v>
      </c>
      <c r="M142" s="5">
        <f t="shared" si="157"/>
        <v>0</v>
      </c>
      <c r="N142" s="5">
        <f t="shared" si="157"/>
        <v>0</v>
      </c>
      <c r="O142" s="5">
        <f t="shared" si="157"/>
        <v>0</v>
      </c>
      <c r="P142" s="5">
        <f t="shared" si="157"/>
        <v>0</v>
      </c>
      <c r="Q142" s="5">
        <f t="shared" si="157"/>
        <v>0</v>
      </c>
      <c r="R142" s="5">
        <f t="shared" si="157"/>
        <v>0</v>
      </c>
      <c r="S142" s="5">
        <f t="shared" si="157"/>
        <v>0</v>
      </c>
      <c r="T142" s="5">
        <f t="shared" si="157"/>
        <v>0</v>
      </c>
      <c r="U142" s="5">
        <f t="shared" si="157"/>
        <v>0</v>
      </c>
      <c r="V142" s="5">
        <f t="shared" si="157"/>
        <v>0</v>
      </c>
      <c r="W142" s="5">
        <f t="shared" si="157"/>
        <v>0</v>
      </c>
      <c r="X142" s="5">
        <f t="shared" si="158"/>
        <v>0</v>
      </c>
      <c r="Y142" s="5">
        <f t="shared" si="158"/>
        <v>0</v>
      </c>
      <c r="Z142" s="5">
        <f t="shared" si="158"/>
        <v>0</v>
      </c>
      <c r="AA142" s="5">
        <f t="shared" si="158"/>
        <v>0</v>
      </c>
      <c r="AB142" s="5">
        <f t="shared" si="158"/>
        <v>0</v>
      </c>
      <c r="AC142" s="5">
        <f t="shared" si="158"/>
        <v>0</v>
      </c>
    </row>
    <row r="143" spans="7:29" x14ac:dyDescent="0.35">
      <c r="G143" s="33" t="s">
        <v>28</v>
      </c>
      <c r="H143" s="23">
        <f t="shared" ref="H143:AC143" si="159">SUM(H134:H142)</f>
        <v>0</v>
      </c>
      <c r="I143" s="23">
        <f t="shared" si="159"/>
        <v>0</v>
      </c>
      <c r="J143" s="23">
        <f t="shared" si="159"/>
        <v>0</v>
      </c>
      <c r="K143" s="23">
        <f t="shared" si="159"/>
        <v>0</v>
      </c>
      <c r="L143" s="23">
        <f t="shared" si="159"/>
        <v>0</v>
      </c>
      <c r="M143" s="23">
        <f t="shared" si="159"/>
        <v>0</v>
      </c>
      <c r="N143" s="23">
        <f t="shared" si="159"/>
        <v>0</v>
      </c>
      <c r="O143" s="23">
        <f t="shared" si="159"/>
        <v>0</v>
      </c>
      <c r="P143" s="23">
        <f t="shared" si="159"/>
        <v>0</v>
      </c>
      <c r="Q143" s="23">
        <f t="shared" si="159"/>
        <v>0</v>
      </c>
      <c r="R143" s="23">
        <f t="shared" si="159"/>
        <v>0</v>
      </c>
      <c r="S143" s="23">
        <f t="shared" si="159"/>
        <v>0</v>
      </c>
      <c r="T143" s="23">
        <f t="shared" si="159"/>
        <v>0</v>
      </c>
      <c r="U143" s="23">
        <f t="shared" si="159"/>
        <v>0</v>
      </c>
      <c r="V143" s="23">
        <f t="shared" si="159"/>
        <v>0</v>
      </c>
      <c r="W143" s="23">
        <f t="shared" si="159"/>
        <v>0</v>
      </c>
      <c r="X143" s="23">
        <f t="shared" si="159"/>
        <v>0</v>
      </c>
      <c r="Y143" s="23">
        <f t="shared" si="159"/>
        <v>0</v>
      </c>
      <c r="Z143" s="23">
        <f t="shared" si="159"/>
        <v>0</v>
      </c>
      <c r="AA143" s="23">
        <f t="shared" si="159"/>
        <v>0</v>
      </c>
      <c r="AB143" s="23">
        <f t="shared" si="159"/>
        <v>0</v>
      </c>
      <c r="AC143" s="23">
        <f t="shared" si="159"/>
        <v>0</v>
      </c>
    </row>
    <row r="145" spans="7:29" x14ac:dyDescent="0.35">
      <c r="G145" s="110" t="s">
        <v>174</v>
      </c>
      <c r="H145" s="111"/>
      <c r="I145" s="111"/>
      <c r="J145" s="111"/>
      <c r="K145" s="111"/>
      <c r="L145" s="111"/>
      <c r="M145" s="111"/>
      <c r="N145" s="111"/>
      <c r="O145" s="111"/>
      <c r="P145" s="111"/>
      <c r="Q145" s="111"/>
      <c r="R145" s="111"/>
      <c r="S145" s="111"/>
      <c r="T145" s="111"/>
      <c r="U145" s="111"/>
      <c r="V145" s="111"/>
      <c r="W145" s="111"/>
      <c r="X145" s="111"/>
      <c r="Y145" s="111"/>
      <c r="Z145" s="68"/>
      <c r="AA145" s="68"/>
      <c r="AB145" s="68"/>
      <c r="AC145" s="68"/>
    </row>
    <row r="146" spans="7:29" x14ac:dyDescent="0.35">
      <c r="G146" s="4" t="s">
        <v>48</v>
      </c>
      <c r="H146" s="49">
        <f t="shared" ref="H146:Q146" si="160">H134</f>
        <v>0</v>
      </c>
      <c r="I146" s="49">
        <f t="shared" si="160"/>
        <v>0</v>
      </c>
      <c r="J146" s="49">
        <f t="shared" si="160"/>
        <v>0</v>
      </c>
      <c r="K146" s="49">
        <f t="shared" si="160"/>
        <v>0</v>
      </c>
      <c r="L146" s="49">
        <f t="shared" si="160"/>
        <v>0</v>
      </c>
      <c r="M146" s="49">
        <f t="shared" si="160"/>
        <v>0</v>
      </c>
      <c r="N146" s="49">
        <f t="shared" si="160"/>
        <v>0</v>
      </c>
      <c r="O146" s="49">
        <f t="shared" si="160"/>
        <v>0</v>
      </c>
      <c r="P146" s="49">
        <f t="shared" si="160"/>
        <v>0</v>
      </c>
      <c r="Q146" s="49">
        <f t="shared" si="160"/>
        <v>0</v>
      </c>
      <c r="R146" s="49">
        <f>R134</f>
        <v>0</v>
      </c>
      <c r="S146" s="49">
        <f t="shared" ref="S146:AB146" si="161">S134</f>
        <v>0</v>
      </c>
      <c r="T146" s="49">
        <f t="shared" si="161"/>
        <v>0</v>
      </c>
      <c r="U146" s="49">
        <f t="shared" si="161"/>
        <v>0</v>
      </c>
      <c r="V146" s="49">
        <f t="shared" si="161"/>
        <v>0</v>
      </c>
      <c r="W146" s="49">
        <f t="shared" si="161"/>
        <v>0</v>
      </c>
      <c r="X146" s="49">
        <f t="shared" si="161"/>
        <v>0</v>
      </c>
      <c r="Y146" s="49">
        <f t="shared" si="161"/>
        <v>0</v>
      </c>
      <c r="Z146" s="49">
        <f t="shared" si="161"/>
        <v>0</v>
      </c>
      <c r="AA146" s="49">
        <f t="shared" si="161"/>
        <v>0</v>
      </c>
      <c r="AB146" s="49">
        <f t="shared" si="161"/>
        <v>0</v>
      </c>
      <c r="AC146" s="49">
        <f>AC134</f>
        <v>0</v>
      </c>
    </row>
    <row r="147" spans="7:29" x14ac:dyDescent="0.35">
      <c r="G147" s="4" t="s">
        <v>175</v>
      </c>
      <c r="H147" s="49">
        <f t="shared" ref="H147:Q147" si="162">H135+H136</f>
        <v>0</v>
      </c>
      <c r="I147" s="49">
        <f t="shared" si="162"/>
        <v>0</v>
      </c>
      <c r="J147" s="49">
        <f t="shared" si="162"/>
        <v>0</v>
      </c>
      <c r="K147" s="49">
        <f t="shared" si="162"/>
        <v>0</v>
      </c>
      <c r="L147" s="49">
        <f t="shared" si="162"/>
        <v>0</v>
      </c>
      <c r="M147" s="49">
        <f t="shared" si="162"/>
        <v>0</v>
      </c>
      <c r="N147" s="49">
        <f t="shared" si="162"/>
        <v>0</v>
      </c>
      <c r="O147" s="49">
        <f t="shared" si="162"/>
        <v>0</v>
      </c>
      <c r="P147" s="49">
        <f t="shared" si="162"/>
        <v>0</v>
      </c>
      <c r="Q147" s="49">
        <f t="shared" si="162"/>
        <v>0</v>
      </c>
      <c r="R147" s="49">
        <f>R135+R136</f>
        <v>0</v>
      </c>
      <c r="S147" s="49">
        <f t="shared" ref="S147:AB147" si="163">S135+S136</f>
        <v>0</v>
      </c>
      <c r="T147" s="49">
        <f t="shared" si="163"/>
        <v>0</v>
      </c>
      <c r="U147" s="49">
        <f t="shared" si="163"/>
        <v>0</v>
      </c>
      <c r="V147" s="49">
        <f t="shared" si="163"/>
        <v>0</v>
      </c>
      <c r="W147" s="49">
        <f t="shared" si="163"/>
        <v>0</v>
      </c>
      <c r="X147" s="49">
        <f t="shared" si="163"/>
        <v>0</v>
      </c>
      <c r="Y147" s="49">
        <f t="shared" si="163"/>
        <v>0</v>
      </c>
      <c r="Z147" s="49">
        <f t="shared" si="163"/>
        <v>0</v>
      </c>
      <c r="AA147" s="49">
        <f t="shared" si="163"/>
        <v>0</v>
      </c>
      <c r="AB147" s="49">
        <f t="shared" si="163"/>
        <v>0</v>
      </c>
      <c r="AC147" s="49">
        <f>AC135+AC136</f>
        <v>0</v>
      </c>
    </row>
    <row r="148" spans="7:29" x14ac:dyDescent="0.35">
      <c r="G148" s="4" t="s">
        <v>46</v>
      </c>
      <c r="H148" s="49">
        <f t="shared" ref="H148:Q151" si="164">H137</f>
        <v>0</v>
      </c>
      <c r="I148" s="49">
        <f t="shared" si="164"/>
        <v>0</v>
      </c>
      <c r="J148" s="49">
        <f t="shared" si="164"/>
        <v>0</v>
      </c>
      <c r="K148" s="49">
        <f t="shared" si="164"/>
        <v>0</v>
      </c>
      <c r="L148" s="49">
        <f t="shared" si="164"/>
        <v>0</v>
      </c>
      <c r="M148" s="49">
        <f t="shared" si="164"/>
        <v>0</v>
      </c>
      <c r="N148" s="49">
        <f t="shared" si="164"/>
        <v>0</v>
      </c>
      <c r="O148" s="49">
        <f t="shared" si="164"/>
        <v>0</v>
      </c>
      <c r="P148" s="49">
        <f t="shared" si="164"/>
        <v>0</v>
      </c>
      <c r="Q148" s="49">
        <f t="shared" si="164"/>
        <v>0</v>
      </c>
      <c r="R148" s="49">
        <f>R137</f>
        <v>0</v>
      </c>
      <c r="S148" s="49">
        <f t="shared" ref="S148:AB151" si="165">S137</f>
        <v>0</v>
      </c>
      <c r="T148" s="49">
        <f t="shared" si="165"/>
        <v>0</v>
      </c>
      <c r="U148" s="49">
        <f t="shared" si="165"/>
        <v>0</v>
      </c>
      <c r="V148" s="49">
        <f t="shared" si="165"/>
        <v>0</v>
      </c>
      <c r="W148" s="49">
        <f t="shared" si="165"/>
        <v>0</v>
      </c>
      <c r="X148" s="49">
        <f t="shared" si="165"/>
        <v>0</v>
      </c>
      <c r="Y148" s="49">
        <f t="shared" si="165"/>
        <v>0</v>
      </c>
      <c r="Z148" s="49">
        <f t="shared" si="165"/>
        <v>0</v>
      </c>
      <c r="AA148" s="49">
        <f t="shared" si="165"/>
        <v>0</v>
      </c>
      <c r="AB148" s="49">
        <f t="shared" si="165"/>
        <v>0</v>
      </c>
      <c r="AC148" s="49">
        <f>AC137</f>
        <v>0</v>
      </c>
    </row>
    <row r="149" spans="7:29" x14ac:dyDescent="0.35">
      <c r="G149" s="4" t="s">
        <v>125</v>
      </c>
      <c r="H149" s="49">
        <f t="shared" si="164"/>
        <v>0</v>
      </c>
      <c r="I149" s="49">
        <f t="shared" si="164"/>
        <v>0</v>
      </c>
      <c r="J149" s="49">
        <f t="shared" si="164"/>
        <v>0</v>
      </c>
      <c r="K149" s="49">
        <f t="shared" si="164"/>
        <v>0</v>
      </c>
      <c r="L149" s="49">
        <f t="shared" si="164"/>
        <v>0</v>
      </c>
      <c r="M149" s="49">
        <f t="shared" si="164"/>
        <v>0</v>
      </c>
      <c r="N149" s="49">
        <f t="shared" si="164"/>
        <v>0</v>
      </c>
      <c r="O149" s="49">
        <f t="shared" si="164"/>
        <v>0</v>
      </c>
      <c r="P149" s="49">
        <f t="shared" si="164"/>
        <v>0</v>
      </c>
      <c r="Q149" s="49">
        <f t="shared" si="164"/>
        <v>0</v>
      </c>
      <c r="R149" s="49">
        <f>R138</f>
        <v>0</v>
      </c>
      <c r="S149" s="49">
        <f t="shared" si="165"/>
        <v>0</v>
      </c>
      <c r="T149" s="49">
        <f t="shared" si="165"/>
        <v>0</v>
      </c>
      <c r="U149" s="49">
        <f t="shared" si="165"/>
        <v>0</v>
      </c>
      <c r="V149" s="49">
        <f t="shared" si="165"/>
        <v>0</v>
      </c>
      <c r="W149" s="49">
        <f t="shared" si="165"/>
        <v>0</v>
      </c>
      <c r="X149" s="49">
        <f t="shared" si="165"/>
        <v>0</v>
      </c>
      <c r="Y149" s="49">
        <f t="shared" si="165"/>
        <v>0</v>
      </c>
      <c r="Z149" s="49">
        <f t="shared" si="165"/>
        <v>0</v>
      </c>
      <c r="AA149" s="49">
        <f t="shared" si="165"/>
        <v>0</v>
      </c>
      <c r="AB149" s="49">
        <f t="shared" si="165"/>
        <v>0</v>
      </c>
      <c r="AC149" s="49">
        <f>AC138</f>
        <v>0</v>
      </c>
    </row>
    <row r="150" spans="7:29" x14ac:dyDescent="0.35">
      <c r="G150" s="4" t="s">
        <v>53</v>
      </c>
      <c r="H150" s="49">
        <f t="shared" si="164"/>
        <v>0</v>
      </c>
      <c r="I150" s="49">
        <f t="shared" si="164"/>
        <v>0</v>
      </c>
      <c r="J150" s="49">
        <f t="shared" si="164"/>
        <v>0</v>
      </c>
      <c r="K150" s="49">
        <f t="shared" si="164"/>
        <v>0</v>
      </c>
      <c r="L150" s="49">
        <f t="shared" si="164"/>
        <v>0</v>
      </c>
      <c r="M150" s="49">
        <f t="shared" si="164"/>
        <v>0</v>
      </c>
      <c r="N150" s="49">
        <f t="shared" si="164"/>
        <v>0</v>
      </c>
      <c r="O150" s="49">
        <f t="shared" si="164"/>
        <v>0</v>
      </c>
      <c r="P150" s="49">
        <f t="shared" si="164"/>
        <v>0</v>
      </c>
      <c r="Q150" s="49">
        <f t="shared" si="164"/>
        <v>0</v>
      </c>
      <c r="R150" s="49">
        <f>R139</f>
        <v>0</v>
      </c>
      <c r="S150" s="49">
        <f t="shared" si="165"/>
        <v>0</v>
      </c>
      <c r="T150" s="49">
        <f t="shared" si="165"/>
        <v>0</v>
      </c>
      <c r="U150" s="49">
        <f t="shared" si="165"/>
        <v>0</v>
      </c>
      <c r="V150" s="49">
        <f t="shared" si="165"/>
        <v>0</v>
      </c>
      <c r="W150" s="49">
        <f t="shared" si="165"/>
        <v>0</v>
      </c>
      <c r="X150" s="49">
        <f t="shared" si="165"/>
        <v>0</v>
      </c>
      <c r="Y150" s="49">
        <f t="shared" si="165"/>
        <v>0</v>
      </c>
      <c r="Z150" s="49">
        <f t="shared" si="165"/>
        <v>0</v>
      </c>
      <c r="AA150" s="49">
        <f t="shared" si="165"/>
        <v>0</v>
      </c>
      <c r="AB150" s="49">
        <f t="shared" si="165"/>
        <v>0</v>
      </c>
      <c r="AC150" s="49">
        <f>AC139</f>
        <v>0</v>
      </c>
    </row>
    <row r="151" spans="7:29" x14ac:dyDescent="0.35">
      <c r="G151" s="4" t="s">
        <v>43</v>
      </c>
      <c r="H151" s="49">
        <f t="shared" si="164"/>
        <v>0</v>
      </c>
      <c r="I151" s="49">
        <f t="shared" si="164"/>
        <v>0</v>
      </c>
      <c r="J151" s="49">
        <f t="shared" si="164"/>
        <v>0</v>
      </c>
      <c r="K151" s="49">
        <f t="shared" si="164"/>
        <v>0</v>
      </c>
      <c r="L151" s="49">
        <f t="shared" si="164"/>
        <v>0</v>
      </c>
      <c r="M151" s="49">
        <f t="shared" si="164"/>
        <v>0</v>
      </c>
      <c r="N151" s="49">
        <f t="shared" si="164"/>
        <v>0</v>
      </c>
      <c r="O151" s="49">
        <f t="shared" si="164"/>
        <v>0</v>
      </c>
      <c r="P151" s="49">
        <f t="shared" si="164"/>
        <v>0</v>
      </c>
      <c r="Q151" s="49">
        <f t="shared" si="164"/>
        <v>0</v>
      </c>
      <c r="R151" s="49">
        <f>R140</f>
        <v>0</v>
      </c>
      <c r="S151" s="49">
        <f t="shared" si="165"/>
        <v>0</v>
      </c>
      <c r="T151" s="49">
        <f t="shared" si="165"/>
        <v>0</v>
      </c>
      <c r="U151" s="49">
        <f t="shared" si="165"/>
        <v>0</v>
      </c>
      <c r="V151" s="49">
        <f t="shared" si="165"/>
        <v>0</v>
      </c>
      <c r="W151" s="49">
        <f t="shared" si="165"/>
        <v>0</v>
      </c>
      <c r="X151" s="49">
        <f t="shared" si="165"/>
        <v>0</v>
      </c>
      <c r="Y151" s="49">
        <f t="shared" si="165"/>
        <v>0</v>
      </c>
      <c r="Z151" s="49">
        <f t="shared" si="165"/>
        <v>0</v>
      </c>
      <c r="AA151" s="49">
        <f t="shared" si="165"/>
        <v>0</v>
      </c>
      <c r="AB151" s="49">
        <f t="shared" si="165"/>
        <v>0</v>
      </c>
      <c r="AC151" s="49">
        <f>AC140</f>
        <v>0</v>
      </c>
    </row>
    <row r="152" spans="7:29" x14ac:dyDescent="0.35">
      <c r="G152" s="4" t="s">
        <v>176</v>
      </c>
      <c r="H152" s="49">
        <f>H142+H141</f>
        <v>0</v>
      </c>
      <c r="I152" s="49">
        <f t="shared" ref="I152:AC152" si="166">I142+I141</f>
        <v>0</v>
      </c>
      <c r="J152" s="49">
        <f t="shared" si="166"/>
        <v>0</v>
      </c>
      <c r="K152" s="49">
        <f t="shared" si="166"/>
        <v>0</v>
      </c>
      <c r="L152" s="49">
        <f t="shared" si="166"/>
        <v>0</v>
      </c>
      <c r="M152" s="49">
        <f t="shared" si="166"/>
        <v>0</v>
      </c>
      <c r="N152" s="49">
        <f t="shared" si="166"/>
        <v>0</v>
      </c>
      <c r="O152" s="49">
        <f t="shared" si="166"/>
        <v>0</v>
      </c>
      <c r="P152" s="49">
        <f t="shared" si="166"/>
        <v>0</v>
      </c>
      <c r="Q152" s="49">
        <f t="shared" si="166"/>
        <v>0</v>
      </c>
      <c r="R152" s="49">
        <f t="shared" si="166"/>
        <v>0</v>
      </c>
      <c r="S152" s="49">
        <f t="shared" si="166"/>
        <v>0</v>
      </c>
      <c r="T152" s="49">
        <f t="shared" si="166"/>
        <v>0</v>
      </c>
      <c r="U152" s="49">
        <f t="shared" si="166"/>
        <v>0</v>
      </c>
      <c r="V152" s="49">
        <f t="shared" si="166"/>
        <v>0</v>
      </c>
      <c r="W152" s="49">
        <f t="shared" si="166"/>
        <v>0</v>
      </c>
      <c r="X152" s="49">
        <f t="shared" si="166"/>
        <v>0</v>
      </c>
      <c r="Y152" s="49">
        <f t="shared" si="166"/>
        <v>0</v>
      </c>
      <c r="Z152" s="49">
        <f t="shared" si="166"/>
        <v>0</v>
      </c>
      <c r="AA152" s="49">
        <f t="shared" si="166"/>
        <v>0</v>
      </c>
      <c r="AB152" s="49">
        <f t="shared" si="166"/>
        <v>0</v>
      </c>
      <c r="AC152" s="49">
        <f t="shared" si="166"/>
        <v>0</v>
      </c>
    </row>
    <row r="153" spans="7:29" x14ac:dyDescent="0.35">
      <c r="G153" s="33" t="s">
        <v>28</v>
      </c>
      <c r="H153" s="49">
        <f>SUM(H146:H152)</f>
        <v>0</v>
      </c>
      <c r="I153" s="49">
        <f t="shared" ref="I153:AC153" si="167">SUM(I146:I152)</f>
        <v>0</v>
      </c>
      <c r="J153" s="49">
        <f t="shared" si="167"/>
        <v>0</v>
      </c>
      <c r="K153" s="49">
        <f t="shared" si="167"/>
        <v>0</v>
      </c>
      <c r="L153" s="49">
        <f t="shared" si="167"/>
        <v>0</v>
      </c>
      <c r="M153" s="49">
        <f t="shared" si="167"/>
        <v>0</v>
      </c>
      <c r="N153" s="49">
        <f t="shared" si="167"/>
        <v>0</v>
      </c>
      <c r="O153" s="49">
        <f t="shared" si="167"/>
        <v>0</v>
      </c>
      <c r="P153" s="49">
        <f t="shared" si="167"/>
        <v>0</v>
      </c>
      <c r="Q153" s="49">
        <f t="shared" si="167"/>
        <v>0</v>
      </c>
      <c r="R153" s="49">
        <f t="shared" si="167"/>
        <v>0</v>
      </c>
      <c r="S153" s="49">
        <f t="shared" si="167"/>
        <v>0</v>
      </c>
      <c r="T153" s="49">
        <f t="shared" si="167"/>
        <v>0</v>
      </c>
      <c r="U153" s="49">
        <f t="shared" si="167"/>
        <v>0</v>
      </c>
      <c r="V153" s="49">
        <f t="shared" si="167"/>
        <v>0</v>
      </c>
      <c r="W153" s="49">
        <f t="shared" si="167"/>
        <v>0</v>
      </c>
      <c r="X153" s="49">
        <f t="shared" si="167"/>
        <v>0</v>
      </c>
      <c r="Y153" s="49">
        <f t="shared" si="167"/>
        <v>0</v>
      </c>
      <c r="Z153" s="49">
        <f t="shared" si="167"/>
        <v>0</v>
      </c>
      <c r="AA153" s="49">
        <f t="shared" si="167"/>
        <v>0</v>
      </c>
      <c r="AB153" s="49">
        <f t="shared" si="167"/>
        <v>0</v>
      </c>
      <c r="AC153" s="49">
        <f t="shared" si="167"/>
        <v>0</v>
      </c>
    </row>
    <row r="155" spans="7:29" x14ac:dyDescent="0.35">
      <c r="G155" s="112" t="s">
        <v>169</v>
      </c>
      <c r="H155" s="112"/>
      <c r="I155" s="112"/>
      <c r="J155" s="112"/>
      <c r="K155" s="112"/>
      <c r="L155" s="112"/>
      <c r="M155" s="112"/>
      <c r="N155" s="112"/>
      <c r="O155" s="112"/>
      <c r="P155" s="112"/>
      <c r="Q155" s="112"/>
      <c r="R155" s="112"/>
      <c r="S155" s="112"/>
      <c r="T155" s="112"/>
      <c r="U155" s="112"/>
      <c r="V155" s="112"/>
      <c r="W155" s="112"/>
      <c r="X155" s="112"/>
      <c r="Y155" s="112"/>
      <c r="Z155" s="69"/>
      <c r="AA155" s="69"/>
      <c r="AB155" s="69"/>
      <c r="AC155" s="69"/>
    </row>
    <row r="156" spans="7:29" x14ac:dyDescent="0.35">
      <c r="G156" s="4" t="s">
        <v>48</v>
      </c>
      <c r="H156" s="57">
        <f t="shared" ref="H156:Q163" si="168">H146/H$207</f>
        <v>0</v>
      </c>
      <c r="I156" s="57">
        <f t="shared" si="168"/>
        <v>0</v>
      </c>
      <c r="J156" s="57">
        <f t="shared" si="168"/>
        <v>0</v>
      </c>
      <c r="K156" s="57">
        <f t="shared" si="168"/>
        <v>0</v>
      </c>
      <c r="L156" s="57">
        <f t="shared" si="168"/>
        <v>0</v>
      </c>
      <c r="M156" s="57">
        <f t="shared" si="168"/>
        <v>0</v>
      </c>
      <c r="N156" s="57">
        <f t="shared" si="168"/>
        <v>0</v>
      </c>
      <c r="O156" s="57">
        <f t="shared" si="168"/>
        <v>0</v>
      </c>
      <c r="P156" s="57">
        <f t="shared" si="168"/>
        <v>0</v>
      </c>
      <c r="Q156" s="57">
        <f t="shared" si="168"/>
        <v>0</v>
      </c>
      <c r="R156" s="57">
        <f>R$146/R$207</f>
        <v>0</v>
      </c>
      <c r="S156" s="57">
        <f t="shared" ref="S156:AC156" si="169">S$146/S$207</f>
        <v>0</v>
      </c>
      <c r="T156" s="57">
        <f t="shared" si="169"/>
        <v>0</v>
      </c>
      <c r="U156" s="57">
        <f t="shared" si="169"/>
        <v>0</v>
      </c>
      <c r="V156" s="57">
        <f t="shared" si="169"/>
        <v>0</v>
      </c>
      <c r="W156" s="57">
        <f t="shared" si="169"/>
        <v>0</v>
      </c>
      <c r="X156" s="57">
        <f t="shared" si="169"/>
        <v>0</v>
      </c>
      <c r="Y156" s="57">
        <f t="shared" si="169"/>
        <v>0</v>
      </c>
      <c r="Z156" s="57">
        <f t="shared" si="169"/>
        <v>0</v>
      </c>
      <c r="AA156" s="57">
        <f t="shared" si="169"/>
        <v>0</v>
      </c>
      <c r="AB156" s="57">
        <f t="shared" si="169"/>
        <v>0</v>
      </c>
      <c r="AC156" s="57">
        <f t="shared" si="169"/>
        <v>0</v>
      </c>
    </row>
    <row r="157" spans="7:29" x14ac:dyDescent="0.35">
      <c r="G157" s="4" t="s">
        <v>175</v>
      </c>
      <c r="H157" s="57">
        <f t="shared" si="168"/>
        <v>0</v>
      </c>
      <c r="I157" s="57">
        <f t="shared" si="168"/>
        <v>0</v>
      </c>
      <c r="J157" s="57">
        <f t="shared" si="168"/>
        <v>0</v>
      </c>
      <c r="K157" s="57">
        <f t="shared" si="168"/>
        <v>0</v>
      </c>
      <c r="L157" s="57">
        <f t="shared" si="168"/>
        <v>0</v>
      </c>
      <c r="M157" s="57">
        <f t="shared" si="168"/>
        <v>0</v>
      </c>
      <c r="N157" s="57">
        <f t="shared" si="168"/>
        <v>0</v>
      </c>
      <c r="O157" s="57">
        <f t="shared" si="168"/>
        <v>0</v>
      </c>
      <c r="P157" s="57">
        <f t="shared" si="168"/>
        <v>0</v>
      </c>
      <c r="Q157" s="57">
        <f t="shared" si="168"/>
        <v>0</v>
      </c>
      <c r="R157" s="57">
        <f>R$147/R$207</f>
        <v>0</v>
      </c>
      <c r="S157" s="57">
        <f t="shared" ref="S157:AB157" si="170">S$147/S$207</f>
        <v>0</v>
      </c>
      <c r="T157" s="57">
        <f t="shared" si="170"/>
        <v>0</v>
      </c>
      <c r="U157" s="57">
        <f t="shared" si="170"/>
        <v>0</v>
      </c>
      <c r="V157" s="57">
        <f t="shared" si="170"/>
        <v>0</v>
      </c>
      <c r="W157" s="57">
        <f t="shared" si="170"/>
        <v>0</v>
      </c>
      <c r="X157" s="57">
        <f t="shared" si="170"/>
        <v>0</v>
      </c>
      <c r="Y157" s="57">
        <f t="shared" si="170"/>
        <v>0</v>
      </c>
      <c r="Z157" s="57">
        <f t="shared" si="170"/>
        <v>0</v>
      </c>
      <c r="AA157" s="57">
        <f t="shared" si="170"/>
        <v>0</v>
      </c>
      <c r="AB157" s="57">
        <f t="shared" si="170"/>
        <v>0</v>
      </c>
      <c r="AC157" s="57">
        <f>AC$147/AC$207</f>
        <v>0</v>
      </c>
    </row>
    <row r="158" spans="7:29" x14ac:dyDescent="0.35">
      <c r="G158" s="4" t="s">
        <v>46</v>
      </c>
      <c r="H158" s="57">
        <f t="shared" si="168"/>
        <v>0</v>
      </c>
      <c r="I158" s="57">
        <f t="shared" si="168"/>
        <v>0</v>
      </c>
      <c r="J158" s="57">
        <f t="shared" si="168"/>
        <v>0</v>
      </c>
      <c r="K158" s="57">
        <f t="shared" si="168"/>
        <v>0</v>
      </c>
      <c r="L158" s="57">
        <f t="shared" si="168"/>
        <v>0</v>
      </c>
      <c r="M158" s="57">
        <f t="shared" si="168"/>
        <v>0</v>
      </c>
      <c r="N158" s="57">
        <f t="shared" si="168"/>
        <v>0</v>
      </c>
      <c r="O158" s="57">
        <f t="shared" si="168"/>
        <v>0</v>
      </c>
      <c r="P158" s="57">
        <f t="shared" si="168"/>
        <v>0</v>
      </c>
      <c r="Q158" s="57">
        <f t="shared" si="168"/>
        <v>0</v>
      </c>
      <c r="R158" s="57">
        <f>R$148/R$207</f>
        <v>0</v>
      </c>
      <c r="S158" s="57">
        <f t="shared" ref="S158:AC158" si="171">S$148/S$207</f>
        <v>0</v>
      </c>
      <c r="T158" s="57">
        <f t="shared" si="171"/>
        <v>0</v>
      </c>
      <c r="U158" s="57">
        <f t="shared" si="171"/>
        <v>0</v>
      </c>
      <c r="V158" s="57">
        <f t="shared" si="171"/>
        <v>0</v>
      </c>
      <c r="W158" s="57">
        <f t="shared" si="171"/>
        <v>0</v>
      </c>
      <c r="X158" s="57">
        <f t="shared" si="171"/>
        <v>0</v>
      </c>
      <c r="Y158" s="57">
        <f t="shared" si="171"/>
        <v>0</v>
      </c>
      <c r="Z158" s="57">
        <f t="shared" si="171"/>
        <v>0</v>
      </c>
      <c r="AA158" s="57">
        <f t="shared" si="171"/>
        <v>0</v>
      </c>
      <c r="AB158" s="57">
        <f t="shared" si="171"/>
        <v>0</v>
      </c>
      <c r="AC158" s="57">
        <f t="shared" si="171"/>
        <v>0</v>
      </c>
    </row>
    <row r="159" spans="7:29" x14ac:dyDescent="0.35">
      <c r="G159" s="4" t="s">
        <v>125</v>
      </c>
      <c r="H159" s="57">
        <f t="shared" si="168"/>
        <v>0</v>
      </c>
      <c r="I159" s="57">
        <f t="shared" si="168"/>
        <v>0</v>
      </c>
      <c r="J159" s="57">
        <f t="shared" si="168"/>
        <v>0</v>
      </c>
      <c r="K159" s="57">
        <f t="shared" si="168"/>
        <v>0</v>
      </c>
      <c r="L159" s="57">
        <f t="shared" si="168"/>
        <v>0</v>
      </c>
      <c r="M159" s="57">
        <f t="shared" si="168"/>
        <v>0</v>
      </c>
      <c r="N159" s="57">
        <f t="shared" si="168"/>
        <v>0</v>
      </c>
      <c r="O159" s="57">
        <f t="shared" si="168"/>
        <v>0</v>
      </c>
      <c r="P159" s="57">
        <f t="shared" si="168"/>
        <v>0</v>
      </c>
      <c r="Q159" s="57">
        <f t="shared" si="168"/>
        <v>0</v>
      </c>
      <c r="R159" s="57">
        <f>R$149/R$207</f>
        <v>0</v>
      </c>
      <c r="S159" s="57">
        <f t="shared" ref="S159:AC159" si="172">S$149/S$207</f>
        <v>0</v>
      </c>
      <c r="T159" s="57">
        <f t="shared" si="172"/>
        <v>0</v>
      </c>
      <c r="U159" s="57">
        <f t="shared" si="172"/>
        <v>0</v>
      </c>
      <c r="V159" s="57">
        <f t="shared" si="172"/>
        <v>0</v>
      </c>
      <c r="W159" s="57">
        <f t="shared" si="172"/>
        <v>0</v>
      </c>
      <c r="X159" s="57">
        <f t="shared" si="172"/>
        <v>0</v>
      </c>
      <c r="Y159" s="57">
        <f t="shared" si="172"/>
        <v>0</v>
      </c>
      <c r="Z159" s="57">
        <f t="shared" si="172"/>
        <v>0</v>
      </c>
      <c r="AA159" s="57">
        <f t="shared" si="172"/>
        <v>0</v>
      </c>
      <c r="AB159" s="57">
        <f t="shared" si="172"/>
        <v>0</v>
      </c>
      <c r="AC159" s="57">
        <f t="shared" si="172"/>
        <v>0</v>
      </c>
    </row>
    <row r="160" spans="7:29" x14ac:dyDescent="0.35">
      <c r="G160" s="4" t="s">
        <v>53</v>
      </c>
      <c r="H160" s="57">
        <f t="shared" si="168"/>
        <v>0</v>
      </c>
      <c r="I160" s="57">
        <f t="shared" si="168"/>
        <v>0</v>
      </c>
      <c r="J160" s="57">
        <f t="shared" si="168"/>
        <v>0</v>
      </c>
      <c r="K160" s="57">
        <f t="shared" si="168"/>
        <v>0</v>
      </c>
      <c r="L160" s="57">
        <f t="shared" si="168"/>
        <v>0</v>
      </c>
      <c r="M160" s="57">
        <f t="shared" si="168"/>
        <v>0</v>
      </c>
      <c r="N160" s="57">
        <f t="shared" si="168"/>
        <v>0</v>
      </c>
      <c r="O160" s="57">
        <f t="shared" si="168"/>
        <v>0</v>
      </c>
      <c r="P160" s="57">
        <f t="shared" si="168"/>
        <v>0</v>
      </c>
      <c r="Q160" s="57">
        <f t="shared" si="168"/>
        <v>0</v>
      </c>
      <c r="R160" s="57">
        <f>R$150/R$207</f>
        <v>0</v>
      </c>
      <c r="S160" s="57">
        <f t="shared" ref="S160:AC160" si="173">S$150/S$207</f>
        <v>0</v>
      </c>
      <c r="T160" s="57">
        <f t="shared" si="173"/>
        <v>0</v>
      </c>
      <c r="U160" s="57">
        <f t="shared" si="173"/>
        <v>0</v>
      </c>
      <c r="V160" s="57">
        <f t="shared" si="173"/>
        <v>0</v>
      </c>
      <c r="W160" s="57">
        <f t="shared" si="173"/>
        <v>0</v>
      </c>
      <c r="X160" s="57">
        <f t="shared" si="173"/>
        <v>0</v>
      </c>
      <c r="Y160" s="57">
        <f t="shared" si="173"/>
        <v>0</v>
      </c>
      <c r="Z160" s="57">
        <f t="shared" si="173"/>
        <v>0</v>
      </c>
      <c r="AA160" s="57">
        <f t="shared" si="173"/>
        <v>0</v>
      </c>
      <c r="AB160" s="57">
        <f t="shared" si="173"/>
        <v>0</v>
      </c>
      <c r="AC160" s="57">
        <f t="shared" si="173"/>
        <v>0</v>
      </c>
    </row>
    <row r="161" spans="7:29" x14ac:dyDescent="0.35">
      <c r="G161" s="4" t="s">
        <v>43</v>
      </c>
      <c r="H161" s="57">
        <f t="shared" si="168"/>
        <v>0</v>
      </c>
      <c r="I161" s="57">
        <f t="shared" si="168"/>
        <v>0</v>
      </c>
      <c r="J161" s="57">
        <f t="shared" si="168"/>
        <v>0</v>
      </c>
      <c r="K161" s="57">
        <f t="shared" si="168"/>
        <v>0</v>
      </c>
      <c r="L161" s="57">
        <f t="shared" si="168"/>
        <v>0</v>
      </c>
      <c r="M161" s="57">
        <f t="shared" si="168"/>
        <v>0</v>
      </c>
      <c r="N161" s="57">
        <f t="shared" si="168"/>
        <v>0</v>
      </c>
      <c r="O161" s="57">
        <f t="shared" si="168"/>
        <v>0</v>
      </c>
      <c r="P161" s="57">
        <f t="shared" si="168"/>
        <v>0</v>
      </c>
      <c r="Q161" s="57">
        <f t="shared" si="168"/>
        <v>0</v>
      </c>
      <c r="R161" s="57">
        <f>R$151/R$207</f>
        <v>0</v>
      </c>
      <c r="S161" s="57">
        <f t="shared" ref="S161:AC161" si="174">S$151/S$207</f>
        <v>0</v>
      </c>
      <c r="T161" s="57">
        <f t="shared" si="174"/>
        <v>0</v>
      </c>
      <c r="U161" s="57">
        <f t="shared" si="174"/>
        <v>0</v>
      </c>
      <c r="V161" s="57">
        <f t="shared" si="174"/>
        <v>0</v>
      </c>
      <c r="W161" s="57">
        <f t="shared" si="174"/>
        <v>0</v>
      </c>
      <c r="X161" s="57">
        <f t="shared" si="174"/>
        <v>0</v>
      </c>
      <c r="Y161" s="57">
        <f t="shared" si="174"/>
        <v>0</v>
      </c>
      <c r="Z161" s="57">
        <f t="shared" si="174"/>
        <v>0</v>
      </c>
      <c r="AA161" s="57">
        <f t="shared" si="174"/>
        <v>0</v>
      </c>
      <c r="AB161" s="57">
        <f t="shared" si="174"/>
        <v>0</v>
      </c>
      <c r="AC161" s="57">
        <f t="shared" si="174"/>
        <v>0</v>
      </c>
    </row>
    <row r="162" spans="7:29" x14ac:dyDescent="0.35">
      <c r="G162" s="4" t="s">
        <v>176</v>
      </c>
      <c r="H162" s="57">
        <f t="shared" si="168"/>
        <v>0</v>
      </c>
      <c r="I162" s="57">
        <f t="shared" si="168"/>
        <v>0</v>
      </c>
      <c r="J162" s="57">
        <f t="shared" si="168"/>
        <v>0</v>
      </c>
      <c r="K162" s="57">
        <f t="shared" si="168"/>
        <v>0</v>
      </c>
      <c r="L162" s="57">
        <f t="shared" si="168"/>
        <v>0</v>
      </c>
      <c r="M162" s="57">
        <f t="shared" si="168"/>
        <v>0</v>
      </c>
      <c r="N162" s="57">
        <f t="shared" si="168"/>
        <v>0</v>
      </c>
      <c r="O162" s="57">
        <f t="shared" si="168"/>
        <v>0</v>
      </c>
      <c r="P162" s="57">
        <f t="shared" si="168"/>
        <v>0</v>
      </c>
      <c r="Q162" s="57">
        <f t="shared" si="168"/>
        <v>0</v>
      </c>
      <c r="R162" s="57">
        <f>R$152/R$207</f>
        <v>0</v>
      </c>
      <c r="S162" s="57">
        <f t="shared" ref="S162:AC162" si="175">S$152/S$207</f>
        <v>0</v>
      </c>
      <c r="T162" s="57">
        <f t="shared" si="175"/>
        <v>0</v>
      </c>
      <c r="U162" s="57">
        <f t="shared" si="175"/>
        <v>0</v>
      </c>
      <c r="V162" s="57">
        <f t="shared" si="175"/>
        <v>0</v>
      </c>
      <c r="W162" s="57">
        <f t="shared" si="175"/>
        <v>0</v>
      </c>
      <c r="X162" s="57">
        <f t="shared" si="175"/>
        <v>0</v>
      </c>
      <c r="Y162" s="57">
        <f t="shared" si="175"/>
        <v>0</v>
      </c>
      <c r="Z162" s="57">
        <f t="shared" si="175"/>
        <v>0</v>
      </c>
      <c r="AA162" s="57">
        <f t="shared" si="175"/>
        <v>0</v>
      </c>
      <c r="AB162" s="57">
        <f t="shared" si="175"/>
        <v>0</v>
      </c>
      <c r="AC162" s="57">
        <f t="shared" si="175"/>
        <v>0</v>
      </c>
    </row>
    <row r="163" spans="7:29" x14ac:dyDescent="0.35">
      <c r="G163" s="33" t="s">
        <v>28</v>
      </c>
      <c r="H163" s="57">
        <f t="shared" si="168"/>
        <v>0</v>
      </c>
      <c r="I163" s="57">
        <f t="shared" si="168"/>
        <v>0</v>
      </c>
      <c r="J163" s="57">
        <f t="shared" si="168"/>
        <v>0</v>
      </c>
      <c r="K163" s="57">
        <f t="shared" si="168"/>
        <v>0</v>
      </c>
      <c r="L163" s="57">
        <f t="shared" si="168"/>
        <v>0</v>
      </c>
      <c r="M163" s="57">
        <f t="shared" si="168"/>
        <v>0</v>
      </c>
      <c r="N163" s="57">
        <f t="shared" si="168"/>
        <v>0</v>
      </c>
      <c r="O163" s="57">
        <f t="shared" si="168"/>
        <v>0</v>
      </c>
      <c r="P163" s="57">
        <f t="shared" si="168"/>
        <v>0</v>
      </c>
      <c r="Q163" s="57">
        <f t="shared" si="168"/>
        <v>0</v>
      </c>
      <c r="R163" s="57">
        <f>R$153/R$207</f>
        <v>0</v>
      </c>
      <c r="S163" s="57">
        <f t="shared" ref="S163:AC163" si="176">S$153/S$207</f>
        <v>0</v>
      </c>
      <c r="T163" s="57">
        <f t="shared" si="176"/>
        <v>0</v>
      </c>
      <c r="U163" s="57">
        <f t="shared" si="176"/>
        <v>0</v>
      </c>
      <c r="V163" s="57">
        <f t="shared" si="176"/>
        <v>0</v>
      </c>
      <c r="W163" s="57">
        <f t="shared" si="176"/>
        <v>0</v>
      </c>
      <c r="X163" s="57">
        <f t="shared" si="176"/>
        <v>0</v>
      </c>
      <c r="Y163" s="57">
        <f t="shared" si="176"/>
        <v>0</v>
      </c>
      <c r="Z163" s="57">
        <f t="shared" si="176"/>
        <v>0</v>
      </c>
      <c r="AA163" s="57">
        <f t="shared" si="176"/>
        <v>0</v>
      </c>
      <c r="AB163" s="57">
        <f t="shared" si="176"/>
        <v>0</v>
      </c>
      <c r="AC163" s="57">
        <f t="shared" si="176"/>
        <v>0</v>
      </c>
    </row>
    <row r="165" spans="7:29" x14ac:dyDescent="0.35">
      <c r="G165" s="112" t="s">
        <v>170</v>
      </c>
      <c r="H165" s="112"/>
      <c r="I165" s="112"/>
      <c r="J165" s="112"/>
      <c r="K165" s="112"/>
      <c r="L165" s="112"/>
      <c r="M165" s="112"/>
      <c r="N165" s="112"/>
      <c r="O165" s="112"/>
      <c r="P165" s="112"/>
      <c r="Q165" s="112"/>
      <c r="R165" s="112"/>
      <c r="S165" s="112"/>
      <c r="T165" s="112"/>
      <c r="U165" s="112"/>
      <c r="V165" s="112"/>
      <c r="W165" s="112"/>
      <c r="X165" s="112"/>
      <c r="Y165" s="112"/>
      <c r="Z165" s="69"/>
      <c r="AA165" s="69"/>
      <c r="AB165" s="69"/>
      <c r="AC165" s="69"/>
    </row>
    <row r="166" spans="7:29" x14ac:dyDescent="0.35">
      <c r="G166" s="4" t="s">
        <v>48</v>
      </c>
      <c r="H166" s="57">
        <f t="shared" ref="H166:AC166" si="177">H$146/H$211</f>
        <v>0</v>
      </c>
      <c r="I166" s="57">
        <f t="shared" si="177"/>
        <v>0</v>
      </c>
      <c r="J166" s="57">
        <f t="shared" si="177"/>
        <v>0</v>
      </c>
      <c r="K166" s="57">
        <f t="shared" si="177"/>
        <v>0</v>
      </c>
      <c r="L166" s="57">
        <f t="shared" si="177"/>
        <v>0</v>
      </c>
      <c r="M166" s="57">
        <f t="shared" si="177"/>
        <v>0</v>
      </c>
      <c r="N166" s="57">
        <f t="shared" si="177"/>
        <v>0</v>
      </c>
      <c r="O166" s="57">
        <f t="shared" si="177"/>
        <v>0</v>
      </c>
      <c r="P166" s="57">
        <f t="shared" si="177"/>
        <v>0</v>
      </c>
      <c r="Q166" s="57">
        <f t="shared" si="177"/>
        <v>0</v>
      </c>
      <c r="R166" s="57">
        <f t="shared" si="177"/>
        <v>0</v>
      </c>
      <c r="S166" s="57">
        <f t="shared" si="177"/>
        <v>0</v>
      </c>
      <c r="T166" s="57">
        <f t="shared" si="177"/>
        <v>0</v>
      </c>
      <c r="U166" s="57">
        <f t="shared" si="177"/>
        <v>0</v>
      </c>
      <c r="V166" s="57">
        <f t="shared" si="177"/>
        <v>0</v>
      </c>
      <c r="W166" s="57">
        <f t="shared" si="177"/>
        <v>0</v>
      </c>
      <c r="X166" s="57">
        <f t="shared" si="177"/>
        <v>0</v>
      </c>
      <c r="Y166" s="57">
        <f t="shared" si="177"/>
        <v>0</v>
      </c>
      <c r="Z166" s="57">
        <f t="shared" si="177"/>
        <v>0</v>
      </c>
      <c r="AA166" s="57">
        <f t="shared" si="177"/>
        <v>0</v>
      </c>
      <c r="AB166" s="57">
        <f t="shared" si="177"/>
        <v>0</v>
      </c>
      <c r="AC166" s="57">
        <f t="shared" si="177"/>
        <v>0</v>
      </c>
    </row>
    <row r="167" spans="7:29" x14ac:dyDescent="0.35">
      <c r="G167" s="4" t="s">
        <v>175</v>
      </c>
      <c r="H167" s="57">
        <f t="shared" ref="H167:AC167" si="178">H$147/H$211</f>
        <v>0</v>
      </c>
      <c r="I167" s="57">
        <f t="shared" si="178"/>
        <v>0</v>
      </c>
      <c r="J167" s="57">
        <f t="shared" si="178"/>
        <v>0</v>
      </c>
      <c r="K167" s="57">
        <f t="shared" si="178"/>
        <v>0</v>
      </c>
      <c r="L167" s="57">
        <f t="shared" si="178"/>
        <v>0</v>
      </c>
      <c r="M167" s="57">
        <f t="shared" si="178"/>
        <v>0</v>
      </c>
      <c r="N167" s="57">
        <f t="shared" si="178"/>
        <v>0</v>
      </c>
      <c r="O167" s="57">
        <f t="shared" si="178"/>
        <v>0</v>
      </c>
      <c r="P167" s="57">
        <f t="shared" si="178"/>
        <v>0</v>
      </c>
      <c r="Q167" s="57">
        <f t="shared" si="178"/>
        <v>0</v>
      </c>
      <c r="R167" s="57">
        <f t="shared" si="178"/>
        <v>0</v>
      </c>
      <c r="S167" s="57">
        <f t="shared" si="178"/>
        <v>0</v>
      </c>
      <c r="T167" s="57">
        <f t="shared" si="178"/>
        <v>0</v>
      </c>
      <c r="U167" s="57">
        <f t="shared" si="178"/>
        <v>0</v>
      </c>
      <c r="V167" s="57">
        <f t="shared" si="178"/>
        <v>0</v>
      </c>
      <c r="W167" s="57">
        <f t="shared" si="178"/>
        <v>0</v>
      </c>
      <c r="X167" s="57">
        <f t="shared" si="178"/>
        <v>0</v>
      </c>
      <c r="Y167" s="57">
        <f t="shared" si="178"/>
        <v>0</v>
      </c>
      <c r="Z167" s="57">
        <f t="shared" si="178"/>
        <v>0</v>
      </c>
      <c r="AA167" s="57">
        <f t="shared" si="178"/>
        <v>0</v>
      </c>
      <c r="AB167" s="57">
        <f t="shared" si="178"/>
        <v>0</v>
      </c>
      <c r="AC167" s="57">
        <f t="shared" si="178"/>
        <v>0</v>
      </c>
    </row>
    <row r="168" spans="7:29" x14ac:dyDescent="0.35">
      <c r="G168" s="4" t="s">
        <v>46</v>
      </c>
      <c r="H168" s="57">
        <f t="shared" ref="H168:AC168" si="179">H$148/H$211</f>
        <v>0</v>
      </c>
      <c r="I168" s="57">
        <f t="shared" si="179"/>
        <v>0</v>
      </c>
      <c r="J168" s="57">
        <f t="shared" si="179"/>
        <v>0</v>
      </c>
      <c r="K168" s="57">
        <f t="shared" si="179"/>
        <v>0</v>
      </c>
      <c r="L168" s="57">
        <f t="shared" si="179"/>
        <v>0</v>
      </c>
      <c r="M168" s="57">
        <f t="shared" si="179"/>
        <v>0</v>
      </c>
      <c r="N168" s="57">
        <f t="shared" si="179"/>
        <v>0</v>
      </c>
      <c r="O168" s="57">
        <f t="shared" si="179"/>
        <v>0</v>
      </c>
      <c r="P168" s="57">
        <f t="shared" si="179"/>
        <v>0</v>
      </c>
      <c r="Q168" s="57">
        <f t="shared" si="179"/>
        <v>0</v>
      </c>
      <c r="R168" s="57">
        <f t="shared" si="179"/>
        <v>0</v>
      </c>
      <c r="S168" s="57">
        <f t="shared" si="179"/>
        <v>0</v>
      </c>
      <c r="T168" s="57">
        <f t="shared" si="179"/>
        <v>0</v>
      </c>
      <c r="U168" s="57">
        <f t="shared" si="179"/>
        <v>0</v>
      </c>
      <c r="V168" s="57">
        <f t="shared" si="179"/>
        <v>0</v>
      </c>
      <c r="W168" s="57">
        <f t="shared" si="179"/>
        <v>0</v>
      </c>
      <c r="X168" s="57">
        <f t="shared" si="179"/>
        <v>0</v>
      </c>
      <c r="Y168" s="57">
        <f t="shared" si="179"/>
        <v>0</v>
      </c>
      <c r="Z168" s="57">
        <f t="shared" si="179"/>
        <v>0</v>
      </c>
      <c r="AA168" s="57">
        <f t="shared" si="179"/>
        <v>0</v>
      </c>
      <c r="AB168" s="57">
        <f t="shared" si="179"/>
        <v>0</v>
      </c>
      <c r="AC168" s="57">
        <f t="shared" si="179"/>
        <v>0</v>
      </c>
    </row>
    <row r="169" spans="7:29" x14ac:dyDescent="0.35">
      <c r="G169" s="4" t="s">
        <v>125</v>
      </c>
      <c r="H169" s="57">
        <f t="shared" ref="H169:AC169" si="180">H$149/H$211</f>
        <v>0</v>
      </c>
      <c r="I169" s="57">
        <f t="shared" si="180"/>
        <v>0</v>
      </c>
      <c r="J169" s="57">
        <f t="shared" si="180"/>
        <v>0</v>
      </c>
      <c r="K169" s="57">
        <f t="shared" si="180"/>
        <v>0</v>
      </c>
      <c r="L169" s="57">
        <f t="shared" si="180"/>
        <v>0</v>
      </c>
      <c r="M169" s="57">
        <f t="shared" si="180"/>
        <v>0</v>
      </c>
      <c r="N169" s="57">
        <f t="shared" si="180"/>
        <v>0</v>
      </c>
      <c r="O169" s="57">
        <f t="shared" si="180"/>
        <v>0</v>
      </c>
      <c r="P169" s="57">
        <f t="shared" si="180"/>
        <v>0</v>
      </c>
      <c r="Q169" s="57">
        <f t="shared" si="180"/>
        <v>0</v>
      </c>
      <c r="R169" s="57">
        <f t="shared" si="180"/>
        <v>0</v>
      </c>
      <c r="S169" s="57">
        <f t="shared" si="180"/>
        <v>0</v>
      </c>
      <c r="T169" s="57">
        <f t="shared" si="180"/>
        <v>0</v>
      </c>
      <c r="U169" s="57">
        <f t="shared" si="180"/>
        <v>0</v>
      </c>
      <c r="V169" s="57">
        <f t="shared" si="180"/>
        <v>0</v>
      </c>
      <c r="W169" s="57">
        <f t="shared" si="180"/>
        <v>0</v>
      </c>
      <c r="X169" s="57">
        <f t="shared" si="180"/>
        <v>0</v>
      </c>
      <c r="Y169" s="57">
        <f t="shared" si="180"/>
        <v>0</v>
      </c>
      <c r="Z169" s="57">
        <f t="shared" si="180"/>
        <v>0</v>
      </c>
      <c r="AA169" s="57">
        <f t="shared" si="180"/>
        <v>0</v>
      </c>
      <c r="AB169" s="57">
        <f t="shared" si="180"/>
        <v>0</v>
      </c>
      <c r="AC169" s="57">
        <f t="shared" si="180"/>
        <v>0</v>
      </c>
    </row>
    <row r="170" spans="7:29" x14ac:dyDescent="0.35">
      <c r="G170" s="4" t="s">
        <v>53</v>
      </c>
      <c r="H170" s="57">
        <f t="shared" ref="H170:AC170" si="181">H$150/H$211</f>
        <v>0</v>
      </c>
      <c r="I170" s="57">
        <f t="shared" si="181"/>
        <v>0</v>
      </c>
      <c r="J170" s="57">
        <f t="shared" si="181"/>
        <v>0</v>
      </c>
      <c r="K170" s="57">
        <f t="shared" si="181"/>
        <v>0</v>
      </c>
      <c r="L170" s="57">
        <f t="shared" si="181"/>
        <v>0</v>
      </c>
      <c r="M170" s="57">
        <f t="shared" si="181"/>
        <v>0</v>
      </c>
      <c r="N170" s="57">
        <f t="shared" si="181"/>
        <v>0</v>
      </c>
      <c r="O170" s="57">
        <f t="shared" si="181"/>
        <v>0</v>
      </c>
      <c r="P170" s="57">
        <f t="shared" si="181"/>
        <v>0</v>
      </c>
      <c r="Q170" s="57">
        <f t="shared" si="181"/>
        <v>0</v>
      </c>
      <c r="R170" s="57">
        <f t="shared" si="181"/>
        <v>0</v>
      </c>
      <c r="S170" s="57">
        <f t="shared" si="181"/>
        <v>0</v>
      </c>
      <c r="T170" s="57">
        <f t="shared" si="181"/>
        <v>0</v>
      </c>
      <c r="U170" s="57">
        <f t="shared" si="181"/>
        <v>0</v>
      </c>
      <c r="V170" s="57">
        <f t="shared" si="181"/>
        <v>0</v>
      </c>
      <c r="W170" s="57">
        <f t="shared" si="181"/>
        <v>0</v>
      </c>
      <c r="X170" s="57">
        <f t="shared" si="181"/>
        <v>0</v>
      </c>
      <c r="Y170" s="57">
        <f t="shared" si="181"/>
        <v>0</v>
      </c>
      <c r="Z170" s="57">
        <f t="shared" si="181"/>
        <v>0</v>
      </c>
      <c r="AA170" s="57">
        <f t="shared" si="181"/>
        <v>0</v>
      </c>
      <c r="AB170" s="57">
        <f t="shared" si="181"/>
        <v>0</v>
      </c>
      <c r="AC170" s="57">
        <f t="shared" si="181"/>
        <v>0</v>
      </c>
    </row>
    <row r="171" spans="7:29" x14ac:dyDescent="0.35">
      <c r="G171" s="4" t="s">
        <v>43</v>
      </c>
      <c r="H171" s="57">
        <f t="shared" ref="H171:AC171" si="182">H$151/H$211</f>
        <v>0</v>
      </c>
      <c r="I171" s="57">
        <f t="shared" si="182"/>
        <v>0</v>
      </c>
      <c r="J171" s="57">
        <f t="shared" si="182"/>
        <v>0</v>
      </c>
      <c r="K171" s="57">
        <f t="shared" si="182"/>
        <v>0</v>
      </c>
      <c r="L171" s="57">
        <f t="shared" si="182"/>
        <v>0</v>
      </c>
      <c r="M171" s="57">
        <f t="shared" si="182"/>
        <v>0</v>
      </c>
      <c r="N171" s="57">
        <f t="shared" si="182"/>
        <v>0</v>
      </c>
      <c r="O171" s="57">
        <f t="shared" si="182"/>
        <v>0</v>
      </c>
      <c r="P171" s="57">
        <f t="shared" si="182"/>
        <v>0</v>
      </c>
      <c r="Q171" s="57">
        <f t="shared" si="182"/>
        <v>0</v>
      </c>
      <c r="R171" s="57">
        <f t="shared" si="182"/>
        <v>0</v>
      </c>
      <c r="S171" s="57">
        <f t="shared" si="182"/>
        <v>0</v>
      </c>
      <c r="T171" s="57">
        <f t="shared" si="182"/>
        <v>0</v>
      </c>
      <c r="U171" s="57">
        <f t="shared" si="182"/>
        <v>0</v>
      </c>
      <c r="V171" s="57">
        <f t="shared" si="182"/>
        <v>0</v>
      </c>
      <c r="W171" s="57">
        <f t="shared" si="182"/>
        <v>0</v>
      </c>
      <c r="X171" s="57">
        <f t="shared" si="182"/>
        <v>0</v>
      </c>
      <c r="Y171" s="57">
        <f t="shared" si="182"/>
        <v>0</v>
      </c>
      <c r="Z171" s="57">
        <f t="shared" si="182"/>
        <v>0</v>
      </c>
      <c r="AA171" s="57">
        <f t="shared" si="182"/>
        <v>0</v>
      </c>
      <c r="AB171" s="57">
        <f t="shared" si="182"/>
        <v>0</v>
      </c>
      <c r="AC171" s="57">
        <f t="shared" si="182"/>
        <v>0</v>
      </c>
    </row>
    <row r="172" spans="7:29" x14ac:dyDescent="0.35">
      <c r="G172" s="4" t="s">
        <v>176</v>
      </c>
      <c r="H172" s="57">
        <f t="shared" ref="H172:AC172" si="183">H$152/H$211</f>
        <v>0</v>
      </c>
      <c r="I172" s="57">
        <f t="shared" si="183"/>
        <v>0</v>
      </c>
      <c r="J172" s="57">
        <f t="shared" si="183"/>
        <v>0</v>
      </c>
      <c r="K172" s="57">
        <f t="shared" si="183"/>
        <v>0</v>
      </c>
      <c r="L172" s="57">
        <f t="shared" si="183"/>
        <v>0</v>
      </c>
      <c r="M172" s="57">
        <f t="shared" si="183"/>
        <v>0</v>
      </c>
      <c r="N172" s="57">
        <f t="shared" si="183"/>
        <v>0</v>
      </c>
      <c r="O172" s="57">
        <f t="shared" si="183"/>
        <v>0</v>
      </c>
      <c r="P172" s="57">
        <f t="shared" si="183"/>
        <v>0</v>
      </c>
      <c r="Q172" s="57">
        <f t="shared" si="183"/>
        <v>0</v>
      </c>
      <c r="R172" s="57">
        <f t="shared" si="183"/>
        <v>0</v>
      </c>
      <c r="S172" s="57">
        <f t="shared" si="183"/>
        <v>0</v>
      </c>
      <c r="T172" s="57">
        <f t="shared" si="183"/>
        <v>0</v>
      </c>
      <c r="U172" s="57">
        <f t="shared" si="183"/>
        <v>0</v>
      </c>
      <c r="V172" s="57">
        <f t="shared" si="183"/>
        <v>0</v>
      </c>
      <c r="W172" s="57">
        <f t="shared" si="183"/>
        <v>0</v>
      </c>
      <c r="X172" s="57">
        <f t="shared" si="183"/>
        <v>0</v>
      </c>
      <c r="Y172" s="57">
        <f t="shared" si="183"/>
        <v>0</v>
      </c>
      <c r="Z172" s="57">
        <f t="shared" si="183"/>
        <v>0</v>
      </c>
      <c r="AA172" s="57">
        <f t="shared" si="183"/>
        <v>0</v>
      </c>
      <c r="AB172" s="57">
        <f t="shared" si="183"/>
        <v>0</v>
      </c>
      <c r="AC172" s="57">
        <f t="shared" si="183"/>
        <v>0</v>
      </c>
    </row>
    <row r="173" spans="7:29" x14ac:dyDescent="0.35">
      <c r="G173" s="33" t="s">
        <v>28</v>
      </c>
      <c r="H173" s="57">
        <f t="shared" ref="H173:AC173" si="184">H$153/H$211</f>
        <v>0</v>
      </c>
      <c r="I173" s="57">
        <f t="shared" si="184"/>
        <v>0</v>
      </c>
      <c r="J173" s="57">
        <f t="shared" si="184"/>
        <v>0</v>
      </c>
      <c r="K173" s="57">
        <f t="shared" si="184"/>
        <v>0</v>
      </c>
      <c r="L173" s="57">
        <f t="shared" si="184"/>
        <v>0</v>
      </c>
      <c r="M173" s="57">
        <f t="shared" si="184"/>
        <v>0</v>
      </c>
      <c r="N173" s="57">
        <f t="shared" si="184"/>
        <v>0</v>
      </c>
      <c r="O173" s="57">
        <f t="shared" si="184"/>
        <v>0</v>
      </c>
      <c r="P173" s="57">
        <f t="shared" si="184"/>
        <v>0</v>
      </c>
      <c r="Q173" s="57">
        <f t="shared" si="184"/>
        <v>0</v>
      </c>
      <c r="R173" s="57">
        <f t="shared" si="184"/>
        <v>0</v>
      </c>
      <c r="S173" s="57">
        <f t="shared" si="184"/>
        <v>0</v>
      </c>
      <c r="T173" s="57">
        <f t="shared" si="184"/>
        <v>0</v>
      </c>
      <c r="U173" s="57">
        <f t="shared" si="184"/>
        <v>0</v>
      </c>
      <c r="V173" s="57">
        <f t="shared" si="184"/>
        <v>0</v>
      </c>
      <c r="W173" s="57">
        <f t="shared" si="184"/>
        <v>0</v>
      </c>
      <c r="X173" s="57">
        <f t="shared" si="184"/>
        <v>0</v>
      </c>
      <c r="Y173" s="57">
        <f t="shared" si="184"/>
        <v>0</v>
      </c>
      <c r="Z173" s="57">
        <f t="shared" si="184"/>
        <v>0</v>
      </c>
      <c r="AA173" s="57">
        <f t="shared" si="184"/>
        <v>0</v>
      </c>
      <c r="AB173" s="57">
        <f t="shared" si="184"/>
        <v>0</v>
      </c>
      <c r="AC173" s="57">
        <f t="shared" si="184"/>
        <v>0</v>
      </c>
    </row>
    <row r="174" spans="7:29" x14ac:dyDescent="0.35">
      <c r="G174" s="72"/>
      <c r="H174" s="28"/>
      <c r="I174" s="28"/>
      <c r="J174" s="28"/>
      <c r="K174" s="28"/>
      <c r="L174" s="28"/>
      <c r="M174" s="28"/>
      <c r="N174" s="28"/>
      <c r="O174" s="28"/>
      <c r="P174" s="28"/>
      <c r="Q174" s="28"/>
      <c r="R174" s="28"/>
      <c r="S174" s="28"/>
      <c r="T174" s="28"/>
      <c r="U174" s="28"/>
      <c r="V174" s="28"/>
      <c r="W174" s="28"/>
      <c r="X174" s="28"/>
      <c r="Y174" s="28"/>
      <c r="Z174" s="28"/>
      <c r="AA174" s="28"/>
      <c r="AB174" s="28"/>
      <c r="AC174" s="28"/>
    </row>
    <row r="175" spans="7:29" x14ac:dyDescent="0.35">
      <c r="G175" s="112" t="s">
        <v>171</v>
      </c>
      <c r="H175" s="112"/>
      <c r="I175" s="112"/>
      <c r="J175" s="112"/>
      <c r="K175" s="112"/>
      <c r="L175" s="112"/>
      <c r="M175" s="112"/>
      <c r="N175" s="112"/>
      <c r="O175" s="112"/>
      <c r="P175" s="112"/>
      <c r="Q175" s="112"/>
      <c r="R175" s="112"/>
      <c r="S175" s="112"/>
      <c r="T175" s="112"/>
      <c r="U175" s="112"/>
      <c r="V175" s="112"/>
      <c r="W175" s="112"/>
      <c r="X175" s="112"/>
      <c r="Y175" s="112"/>
      <c r="Z175" s="69"/>
      <c r="AA175" s="69"/>
      <c r="AB175" s="69"/>
      <c r="AC175" s="69"/>
    </row>
    <row r="176" spans="7:29" x14ac:dyDescent="0.35">
      <c r="G176" s="4" t="s">
        <v>48</v>
      </c>
      <c r="H176" s="57">
        <f t="shared" ref="H176:AC176" si="185">H$146/H$217</f>
        <v>0</v>
      </c>
      <c r="I176" s="57">
        <f t="shared" si="185"/>
        <v>0</v>
      </c>
      <c r="J176" s="57">
        <f t="shared" si="185"/>
        <v>0</v>
      </c>
      <c r="K176" s="57">
        <f t="shared" si="185"/>
        <v>0</v>
      </c>
      <c r="L176" s="57">
        <f t="shared" si="185"/>
        <v>0</v>
      </c>
      <c r="M176" s="57">
        <f t="shared" si="185"/>
        <v>0</v>
      </c>
      <c r="N176" s="57">
        <f t="shared" si="185"/>
        <v>0</v>
      </c>
      <c r="O176" s="57">
        <f t="shared" si="185"/>
        <v>0</v>
      </c>
      <c r="P176" s="57">
        <f t="shared" si="185"/>
        <v>0</v>
      </c>
      <c r="Q176" s="57">
        <f t="shared" si="185"/>
        <v>0</v>
      </c>
      <c r="R176" s="57">
        <f t="shared" si="185"/>
        <v>0</v>
      </c>
      <c r="S176" s="57">
        <f t="shared" si="185"/>
        <v>0</v>
      </c>
      <c r="T176" s="57">
        <f t="shared" si="185"/>
        <v>0</v>
      </c>
      <c r="U176" s="57">
        <f t="shared" si="185"/>
        <v>0</v>
      </c>
      <c r="V176" s="57">
        <f t="shared" si="185"/>
        <v>0</v>
      </c>
      <c r="W176" s="57">
        <f t="shared" si="185"/>
        <v>0</v>
      </c>
      <c r="X176" s="57">
        <f t="shared" si="185"/>
        <v>0</v>
      </c>
      <c r="Y176" s="57">
        <f t="shared" si="185"/>
        <v>0</v>
      </c>
      <c r="Z176" s="57">
        <f t="shared" si="185"/>
        <v>0</v>
      </c>
      <c r="AA176" s="57">
        <f t="shared" si="185"/>
        <v>0</v>
      </c>
      <c r="AB176" s="57">
        <f t="shared" si="185"/>
        <v>0</v>
      </c>
      <c r="AC176" s="57">
        <f t="shared" si="185"/>
        <v>0</v>
      </c>
    </row>
    <row r="177" spans="7:29" x14ac:dyDescent="0.35">
      <c r="G177" s="4" t="s">
        <v>175</v>
      </c>
      <c r="H177" s="57">
        <f t="shared" ref="H177:AC177" si="186">H$147/H$217</f>
        <v>0</v>
      </c>
      <c r="I177" s="57">
        <f t="shared" si="186"/>
        <v>0</v>
      </c>
      <c r="J177" s="57">
        <f t="shared" si="186"/>
        <v>0</v>
      </c>
      <c r="K177" s="57">
        <f t="shared" si="186"/>
        <v>0</v>
      </c>
      <c r="L177" s="57">
        <f t="shared" si="186"/>
        <v>0</v>
      </c>
      <c r="M177" s="57">
        <f t="shared" si="186"/>
        <v>0</v>
      </c>
      <c r="N177" s="57">
        <f t="shared" si="186"/>
        <v>0</v>
      </c>
      <c r="O177" s="57">
        <f t="shared" si="186"/>
        <v>0</v>
      </c>
      <c r="P177" s="57">
        <f t="shared" si="186"/>
        <v>0</v>
      </c>
      <c r="Q177" s="57">
        <f t="shared" si="186"/>
        <v>0</v>
      </c>
      <c r="R177" s="57">
        <f t="shared" si="186"/>
        <v>0</v>
      </c>
      <c r="S177" s="57">
        <f t="shared" si="186"/>
        <v>0</v>
      </c>
      <c r="T177" s="57">
        <f t="shared" si="186"/>
        <v>0</v>
      </c>
      <c r="U177" s="57">
        <f t="shared" si="186"/>
        <v>0</v>
      </c>
      <c r="V177" s="57">
        <f t="shared" si="186"/>
        <v>0</v>
      </c>
      <c r="W177" s="57">
        <f t="shared" si="186"/>
        <v>0</v>
      </c>
      <c r="X177" s="57">
        <f t="shared" si="186"/>
        <v>0</v>
      </c>
      <c r="Y177" s="57">
        <f t="shared" si="186"/>
        <v>0</v>
      </c>
      <c r="Z177" s="57">
        <f t="shared" si="186"/>
        <v>0</v>
      </c>
      <c r="AA177" s="57">
        <f t="shared" si="186"/>
        <v>0</v>
      </c>
      <c r="AB177" s="57">
        <f t="shared" si="186"/>
        <v>0</v>
      </c>
      <c r="AC177" s="57">
        <f t="shared" si="186"/>
        <v>0</v>
      </c>
    </row>
    <row r="178" spans="7:29" x14ac:dyDescent="0.35">
      <c r="G178" s="4" t="s">
        <v>46</v>
      </c>
      <c r="H178" s="57">
        <f t="shared" ref="H178:AC178" si="187">H$148/H$217</f>
        <v>0</v>
      </c>
      <c r="I178" s="57">
        <f t="shared" si="187"/>
        <v>0</v>
      </c>
      <c r="J178" s="57">
        <f t="shared" si="187"/>
        <v>0</v>
      </c>
      <c r="K178" s="57">
        <f t="shared" si="187"/>
        <v>0</v>
      </c>
      <c r="L178" s="57">
        <f t="shared" si="187"/>
        <v>0</v>
      </c>
      <c r="M178" s="57">
        <f t="shared" si="187"/>
        <v>0</v>
      </c>
      <c r="N178" s="57">
        <f t="shared" si="187"/>
        <v>0</v>
      </c>
      <c r="O178" s="57">
        <f t="shared" si="187"/>
        <v>0</v>
      </c>
      <c r="P178" s="57">
        <f t="shared" si="187"/>
        <v>0</v>
      </c>
      <c r="Q178" s="57">
        <f t="shared" si="187"/>
        <v>0</v>
      </c>
      <c r="R178" s="57">
        <f t="shared" si="187"/>
        <v>0</v>
      </c>
      <c r="S178" s="57">
        <f t="shared" si="187"/>
        <v>0</v>
      </c>
      <c r="T178" s="57">
        <f t="shared" si="187"/>
        <v>0</v>
      </c>
      <c r="U178" s="57">
        <f t="shared" si="187"/>
        <v>0</v>
      </c>
      <c r="V178" s="57">
        <f t="shared" si="187"/>
        <v>0</v>
      </c>
      <c r="W178" s="57">
        <f t="shared" si="187"/>
        <v>0</v>
      </c>
      <c r="X178" s="57">
        <f t="shared" si="187"/>
        <v>0</v>
      </c>
      <c r="Y178" s="57">
        <f t="shared" si="187"/>
        <v>0</v>
      </c>
      <c r="Z178" s="57">
        <f t="shared" si="187"/>
        <v>0</v>
      </c>
      <c r="AA178" s="57">
        <f t="shared" si="187"/>
        <v>0</v>
      </c>
      <c r="AB178" s="57">
        <f t="shared" si="187"/>
        <v>0</v>
      </c>
      <c r="AC178" s="57">
        <f t="shared" si="187"/>
        <v>0</v>
      </c>
    </row>
    <row r="179" spans="7:29" x14ac:dyDescent="0.35">
      <c r="G179" s="4" t="s">
        <v>125</v>
      </c>
      <c r="H179" s="57">
        <f t="shared" ref="H179:AC179" si="188">H$149/H$217</f>
        <v>0</v>
      </c>
      <c r="I179" s="57">
        <f t="shared" si="188"/>
        <v>0</v>
      </c>
      <c r="J179" s="57">
        <f t="shared" si="188"/>
        <v>0</v>
      </c>
      <c r="K179" s="57">
        <f t="shared" si="188"/>
        <v>0</v>
      </c>
      <c r="L179" s="57">
        <f t="shared" si="188"/>
        <v>0</v>
      </c>
      <c r="M179" s="57">
        <f t="shared" si="188"/>
        <v>0</v>
      </c>
      <c r="N179" s="57">
        <f t="shared" si="188"/>
        <v>0</v>
      </c>
      <c r="O179" s="57">
        <f t="shared" si="188"/>
        <v>0</v>
      </c>
      <c r="P179" s="57">
        <f t="shared" si="188"/>
        <v>0</v>
      </c>
      <c r="Q179" s="57">
        <f t="shared" si="188"/>
        <v>0</v>
      </c>
      <c r="R179" s="57">
        <f t="shared" si="188"/>
        <v>0</v>
      </c>
      <c r="S179" s="57">
        <f t="shared" si="188"/>
        <v>0</v>
      </c>
      <c r="T179" s="57">
        <f t="shared" si="188"/>
        <v>0</v>
      </c>
      <c r="U179" s="57">
        <f t="shared" si="188"/>
        <v>0</v>
      </c>
      <c r="V179" s="57">
        <f t="shared" si="188"/>
        <v>0</v>
      </c>
      <c r="W179" s="57">
        <f t="shared" si="188"/>
        <v>0</v>
      </c>
      <c r="X179" s="57">
        <f t="shared" si="188"/>
        <v>0</v>
      </c>
      <c r="Y179" s="57">
        <f t="shared" si="188"/>
        <v>0</v>
      </c>
      <c r="Z179" s="57">
        <f t="shared" si="188"/>
        <v>0</v>
      </c>
      <c r="AA179" s="57">
        <f t="shared" si="188"/>
        <v>0</v>
      </c>
      <c r="AB179" s="57">
        <f t="shared" si="188"/>
        <v>0</v>
      </c>
      <c r="AC179" s="57">
        <f t="shared" si="188"/>
        <v>0</v>
      </c>
    </row>
    <row r="180" spans="7:29" x14ac:dyDescent="0.35">
      <c r="G180" s="4" t="s">
        <v>53</v>
      </c>
      <c r="H180" s="57">
        <f t="shared" ref="H180:AC180" si="189">H$150/H$217</f>
        <v>0</v>
      </c>
      <c r="I180" s="57">
        <f t="shared" si="189"/>
        <v>0</v>
      </c>
      <c r="J180" s="57">
        <f t="shared" si="189"/>
        <v>0</v>
      </c>
      <c r="K180" s="57">
        <f t="shared" si="189"/>
        <v>0</v>
      </c>
      <c r="L180" s="57">
        <f t="shared" si="189"/>
        <v>0</v>
      </c>
      <c r="M180" s="57">
        <f t="shared" si="189"/>
        <v>0</v>
      </c>
      <c r="N180" s="57">
        <f t="shared" si="189"/>
        <v>0</v>
      </c>
      <c r="O180" s="57">
        <f t="shared" si="189"/>
        <v>0</v>
      </c>
      <c r="P180" s="57">
        <f t="shared" si="189"/>
        <v>0</v>
      </c>
      <c r="Q180" s="57">
        <f t="shared" si="189"/>
        <v>0</v>
      </c>
      <c r="R180" s="57">
        <f t="shared" si="189"/>
        <v>0</v>
      </c>
      <c r="S180" s="57">
        <f t="shared" si="189"/>
        <v>0</v>
      </c>
      <c r="T180" s="57">
        <f t="shared" si="189"/>
        <v>0</v>
      </c>
      <c r="U180" s="57">
        <f t="shared" si="189"/>
        <v>0</v>
      </c>
      <c r="V180" s="57">
        <f t="shared" si="189"/>
        <v>0</v>
      </c>
      <c r="W180" s="57">
        <f t="shared" si="189"/>
        <v>0</v>
      </c>
      <c r="X180" s="57">
        <f t="shared" si="189"/>
        <v>0</v>
      </c>
      <c r="Y180" s="57">
        <f t="shared" si="189"/>
        <v>0</v>
      </c>
      <c r="Z180" s="57">
        <f t="shared" si="189"/>
        <v>0</v>
      </c>
      <c r="AA180" s="57">
        <f t="shared" si="189"/>
        <v>0</v>
      </c>
      <c r="AB180" s="57">
        <f t="shared" si="189"/>
        <v>0</v>
      </c>
      <c r="AC180" s="57">
        <f t="shared" si="189"/>
        <v>0</v>
      </c>
    </row>
    <row r="181" spans="7:29" x14ac:dyDescent="0.35">
      <c r="G181" s="4" t="s">
        <v>43</v>
      </c>
      <c r="H181" s="57">
        <f t="shared" ref="H181:AC181" si="190">H$151/H$217</f>
        <v>0</v>
      </c>
      <c r="I181" s="57">
        <f t="shared" si="190"/>
        <v>0</v>
      </c>
      <c r="J181" s="57">
        <f t="shared" si="190"/>
        <v>0</v>
      </c>
      <c r="K181" s="57">
        <f t="shared" si="190"/>
        <v>0</v>
      </c>
      <c r="L181" s="57">
        <f t="shared" si="190"/>
        <v>0</v>
      </c>
      <c r="M181" s="57">
        <f t="shared" si="190"/>
        <v>0</v>
      </c>
      <c r="N181" s="57">
        <f t="shared" si="190"/>
        <v>0</v>
      </c>
      <c r="O181" s="57">
        <f t="shared" si="190"/>
        <v>0</v>
      </c>
      <c r="P181" s="57">
        <f t="shared" si="190"/>
        <v>0</v>
      </c>
      <c r="Q181" s="57">
        <f t="shared" si="190"/>
        <v>0</v>
      </c>
      <c r="R181" s="57">
        <f t="shared" si="190"/>
        <v>0</v>
      </c>
      <c r="S181" s="57">
        <f t="shared" si="190"/>
        <v>0</v>
      </c>
      <c r="T181" s="57">
        <f t="shared" si="190"/>
        <v>0</v>
      </c>
      <c r="U181" s="57">
        <f t="shared" si="190"/>
        <v>0</v>
      </c>
      <c r="V181" s="57">
        <f t="shared" si="190"/>
        <v>0</v>
      </c>
      <c r="W181" s="57">
        <f t="shared" si="190"/>
        <v>0</v>
      </c>
      <c r="X181" s="57">
        <f t="shared" si="190"/>
        <v>0</v>
      </c>
      <c r="Y181" s="57">
        <f t="shared" si="190"/>
        <v>0</v>
      </c>
      <c r="Z181" s="57">
        <f t="shared" si="190"/>
        <v>0</v>
      </c>
      <c r="AA181" s="57">
        <f t="shared" si="190"/>
        <v>0</v>
      </c>
      <c r="AB181" s="57">
        <f t="shared" si="190"/>
        <v>0</v>
      </c>
      <c r="AC181" s="57">
        <f t="shared" si="190"/>
        <v>0</v>
      </c>
    </row>
    <row r="182" spans="7:29" x14ac:dyDescent="0.35">
      <c r="G182" s="4" t="s">
        <v>176</v>
      </c>
      <c r="H182" s="57">
        <f t="shared" ref="H182:AC182" si="191">H$152/H$217</f>
        <v>0</v>
      </c>
      <c r="I182" s="57">
        <f t="shared" si="191"/>
        <v>0</v>
      </c>
      <c r="J182" s="57">
        <f t="shared" si="191"/>
        <v>0</v>
      </c>
      <c r="K182" s="57">
        <f t="shared" si="191"/>
        <v>0</v>
      </c>
      <c r="L182" s="57">
        <f t="shared" si="191"/>
        <v>0</v>
      </c>
      <c r="M182" s="57">
        <f t="shared" si="191"/>
        <v>0</v>
      </c>
      <c r="N182" s="57">
        <f t="shared" si="191"/>
        <v>0</v>
      </c>
      <c r="O182" s="57">
        <f t="shared" si="191"/>
        <v>0</v>
      </c>
      <c r="P182" s="57">
        <f t="shared" si="191"/>
        <v>0</v>
      </c>
      <c r="Q182" s="57">
        <f t="shared" si="191"/>
        <v>0</v>
      </c>
      <c r="R182" s="57">
        <f t="shared" si="191"/>
        <v>0</v>
      </c>
      <c r="S182" s="57">
        <f t="shared" si="191"/>
        <v>0</v>
      </c>
      <c r="T182" s="57">
        <f t="shared" si="191"/>
        <v>0</v>
      </c>
      <c r="U182" s="57">
        <f t="shared" si="191"/>
        <v>0</v>
      </c>
      <c r="V182" s="57">
        <f t="shared" si="191"/>
        <v>0</v>
      </c>
      <c r="W182" s="57">
        <f t="shared" si="191"/>
        <v>0</v>
      </c>
      <c r="X182" s="57">
        <f t="shared" si="191"/>
        <v>0</v>
      </c>
      <c r="Y182" s="57">
        <f t="shared" si="191"/>
        <v>0</v>
      </c>
      <c r="Z182" s="57">
        <f t="shared" si="191"/>
        <v>0</v>
      </c>
      <c r="AA182" s="57">
        <f t="shared" si="191"/>
        <v>0</v>
      </c>
      <c r="AB182" s="57">
        <f t="shared" si="191"/>
        <v>0</v>
      </c>
      <c r="AC182" s="57">
        <f t="shared" si="191"/>
        <v>0</v>
      </c>
    </row>
    <row r="183" spans="7:29" x14ac:dyDescent="0.35">
      <c r="G183" s="33" t="s">
        <v>28</v>
      </c>
      <c r="H183" s="57">
        <f t="shared" ref="H183:AC183" si="192">H$153/H$217</f>
        <v>0</v>
      </c>
      <c r="I183" s="57">
        <f t="shared" si="192"/>
        <v>0</v>
      </c>
      <c r="J183" s="57">
        <f t="shared" si="192"/>
        <v>0</v>
      </c>
      <c r="K183" s="57">
        <f t="shared" si="192"/>
        <v>0</v>
      </c>
      <c r="L183" s="57">
        <f t="shared" si="192"/>
        <v>0</v>
      </c>
      <c r="M183" s="57">
        <f t="shared" si="192"/>
        <v>0</v>
      </c>
      <c r="N183" s="57">
        <f t="shared" si="192"/>
        <v>0</v>
      </c>
      <c r="O183" s="57">
        <f t="shared" si="192"/>
        <v>0</v>
      </c>
      <c r="P183" s="57">
        <f t="shared" si="192"/>
        <v>0</v>
      </c>
      <c r="Q183" s="57">
        <f t="shared" si="192"/>
        <v>0</v>
      </c>
      <c r="R183" s="57">
        <f t="shared" si="192"/>
        <v>0</v>
      </c>
      <c r="S183" s="57">
        <f t="shared" si="192"/>
        <v>0</v>
      </c>
      <c r="T183" s="57">
        <f t="shared" si="192"/>
        <v>0</v>
      </c>
      <c r="U183" s="57">
        <f t="shared" si="192"/>
        <v>0</v>
      </c>
      <c r="V183" s="57">
        <f t="shared" si="192"/>
        <v>0</v>
      </c>
      <c r="W183" s="57">
        <f t="shared" si="192"/>
        <v>0</v>
      </c>
      <c r="X183" s="57">
        <f t="shared" si="192"/>
        <v>0</v>
      </c>
      <c r="Y183" s="57">
        <f t="shared" si="192"/>
        <v>0</v>
      </c>
      <c r="Z183" s="57">
        <f t="shared" si="192"/>
        <v>0</v>
      </c>
      <c r="AA183" s="57">
        <f t="shared" si="192"/>
        <v>0</v>
      </c>
      <c r="AB183" s="57">
        <f t="shared" si="192"/>
        <v>0</v>
      </c>
      <c r="AC183" s="57">
        <f t="shared" si="192"/>
        <v>0</v>
      </c>
    </row>
    <row r="184" spans="7:29" x14ac:dyDescent="0.35">
      <c r="G184" s="72"/>
      <c r="H184" s="28"/>
      <c r="I184" s="28"/>
      <c r="J184" s="28"/>
      <c r="K184" s="28"/>
      <c r="L184" s="28"/>
      <c r="M184" s="28"/>
      <c r="N184" s="28"/>
      <c r="O184" s="28"/>
      <c r="P184" s="28"/>
      <c r="Q184" s="28"/>
      <c r="R184" s="28"/>
      <c r="S184" s="28"/>
      <c r="T184" s="28"/>
      <c r="U184" s="28"/>
      <c r="V184" s="28"/>
      <c r="W184" s="28"/>
      <c r="X184" s="28"/>
      <c r="Y184" s="28"/>
      <c r="Z184" s="28"/>
      <c r="AA184" s="28"/>
      <c r="AB184" s="28"/>
      <c r="AC184" s="28"/>
    </row>
    <row r="185" spans="7:29" x14ac:dyDescent="0.35">
      <c r="G185" s="112" t="str">
        <f>_xlfn.CONCAT("USD, ",$C$6)</f>
        <v>USD, thousands</v>
      </c>
      <c r="H185" s="113"/>
      <c r="I185" s="113"/>
      <c r="J185" s="113"/>
      <c r="K185" s="113"/>
      <c r="L185" s="113"/>
      <c r="M185" s="113"/>
      <c r="N185" s="113"/>
      <c r="O185" s="113"/>
      <c r="P185" s="113"/>
      <c r="Q185" s="113"/>
      <c r="R185" s="113"/>
      <c r="S185" s="113"/>
      <c r="T185" s="113"/>
      <c r="U185" s="113"/>
      <c r="V185" s="113"/>
      <c r="W185" s="113"/>
      <c r="X185" s="113"/>
      <c r="Y185" s="113"/>
      <c r="Z185" s="73"/>
      <c r="AA185" s="73"/>
      <c r="AB185" s="73"/>
      <c r="AC185" s="73"/>
    </row>
    <row r="186" spans="7:29" x14ac:dyDescent="0.35">
      <c r="G186" s="4" t="s">
        <v>48</v>
      </c>
      <c r="H186" s="5">
        <f>H$146/H$209</f>
        <v>0</v>
      </c>
      <c r="I186" s="5">
        <f t="shared" ref="I186:AC186" si="193">I$146/I$209</f>
        <v>0</v>
      </c>
      <c r="J186" s="5">
        <f t="shared" si="193"/>
        <v>0</v>
      </c>
      <c r="K186" s="5">
        <f t="shared" si="193"/>
        <v>0</v>
      </c>
      <c r="L186" s="5">
        <f t="shared" si="193"/>
        <v>0</v>
      </c>
      <c r="M186" s="5">
        <f t="shared" si="193"/>
        <v>0</v>
      </c>
      <c r="N186" s="5">
        <f t="shared" si="193"/>
        <v>0</v>
      </c>
      <c r="O186" s="5">
        <f t="shared" si="193"/>
        <v>0</v>
      </c>
      <c r="P186" s="5">
        <f t="shared" si="193"/>
        <v>0</v>
      </c>
      <c r="Q186" s="5">
        <f t="shared" si="193"/>
        <v>0</v>
      </c>
      <c r="R186" s="5">
        <f t="shared" si="193"/>
        <v>0</v>
      </c>
      <c r="S186" s="5">
        <f t="shared" si="193"/>
        <v>0</v>
      </c>
      <c r="T186" s="5">
        <f t="shared" si="193"/>
        <v>0</v>
      </c>
      <c r="U186" s="5">
        <f t="shared" si="193"/>
        <v>0</v>
      </c>
      <c r="V186" s="5">
        <f t="shared" si="193"/>
        <v>0</v>
      </c>
      <c r="W186" s="5">
        <f t="shared" si="193"/>
        <v>0</v>
      </c>
      <c r="X186" s="5">
        <f t="shared" si="193"/>
        <v>0</v>
      </c>
      <c r="Y186" s="5">
        <f t="shared" si="193"/>
        <v>0</v>
      </c>
      <c r="Z186" s="5">
        <f t="shared" si="193"/>
        <v>0</v>
      </c>
      <c r="AA186" s="5">
        <f t="shared" si="193"/>
        <v>0</v>
      </c>
      <c r="AB186" s="5">
        <f t="shared" si="193"/>
        <v>0</v>
      </c>
      <c r="AC186" s="5">
        <f t="shared" si="193"/>
        <v>0</v>
      </c>
    </row>
    <row r="187" spans="7:29" x14ac:dyDescent="0.35">
      <c r="G187" s="4" t="s">
        <v>175</v>
      </c>
      <c r="H187" s="5">
        <f>H$147/H$209</f>
        <v>0</v>
      </c>
      <c r="I187" s="5">
        <f t="shared" ref="I187:AC187" si="194">I$147/I$209</f>
        <v>0</v>
      </c>
      <c r="J187" s="5">
        <f t="shared" si="194"/>
        <v>0</v>
      </c>
      <c r="K187" s="5">
        <f t="shared" si="194"/>
        <v>0</v>
      </c>
      <c r="L187" s="5">
        <f t="shared" si="194"/>
        <v>0</v>
      </c>
      <c r="M187" s="5">
        <f t="shared" si="194"/>
        <v>0</v>
      </c>
      <c r="N187" s="5">
        <f t="shared" si="194"/>
        <v>0</v>
      </c>
      <c r="O187" s="5">
        <f t="shared" si="194"/>
        <v>0</v>
      </c>
      <c r="P187" s="5">
        <f t="shared" si="194"/>
        <v>0</v>
      </c>
      <c r="Q187" s="5">
        <f t="shared" si="194"/>
        <v>0</v>
      </c>
      <c r="R187" s="5">
        <f t="shared" si="194"/>
        <v>0</v>
      </c>
      <c r="S187" s="5">
        <f t="shared" si="194"/>
        <v>0</v>
      </c>
      <c r="T187" s="5">
        <f t="shared" si="194"/>
        <v>0</v>
      </c>
      <c r="U187" s="5">
        <f t="shared" si="194"/>
        <v>0</v>
      </c>
      <c r="V187" s="5">
        <f t="shared" si="194"/>
        <v>0</v>
      </c>
      <c r="W187" s="5">
        <f t="shared" si="194"/>
        <v>0</v>
      </c>
      <c r="X187" s="5">
        <f t="shared" si="194"/>
        <v>0</v>
      </c>
      <c r="Y187" s="5">
        <f t="shared" si="194"/>
        <v>0</v>
      </c>
      <c r="Z187" s="5">
        <f t="shared" si="194"/>
        <v>0</v>
      </c>
      <c r="AA187" s="5">
        <f t="shared" si="194"/>
        <v>0</v>
      </c>
      <c r="AB187" s="5">
        <f t="shared" si="194"/>
        <v>0</v>
      </c>
      <c r="AC187" s="5">
        <f t="shared" si="194"/>
        <v>0</v>
      </c>
    </row>
    <row r="188" spans="7:29" x14ac:dyDescent="0.35">
      <c r="G188" s="4" t="s">
        <v>46</v>
      </c>
      <c r="H188" s="5">
        <f>H$148/H$209</f>
        <v>0</v>
      </c>
      <c r="I188" s="5">
        <f t="shared" ref="I188:AC188" si="195">I$148/I$209</f>
        <v>0</v>
      </c>
      <c r="J188" s="5">
        <f t="shared" si="195"/>
        <v>0</v>
      </c>
      <c r="K188" s="5">
        <f t="shared" si="195"/>
        <v>0</v>
      </c>
      <c r="L188" s="5">
        <f t="shared" si="195"/>
        <v>0</v>
      </c>
      <c r="M188" s="5">
        <f t="shared" si="195"/>
        <v>0</v>
      </c>
      <c r="N188" s="5">
        <f t="shared" si="195"/>
        <v>0</v>
      </c>
      <c r="O188" s="5">
        <f t="shared" si="195"/>
        <v>0</v>
      </c>
      <c r="P188" s="5">
        <f t="shared" si="195"/>
        <v>0</v>
      </c>
      <c r="Q188" s="5">
        <f t="shared" si="195"/>
        <v>0</v>
      </c>
      <c r="R188" s="5">
        <f t="shared" si="195"/>
        <v>0</v>
      </c>
      <c r="S188" s="5">
        <f t="shared" si="195"/>
        <v>0</v>
      </c>
      <c r="T188" s="5">
        <f t="shared" si="195"/>
        <v>0</v>
      </c>
      <c r="U188" s="5">
        <f t="shared" si="195"/>
        <v>0</v>
      </c>
      <c r="V188" s="5">
        <f t="shared" si="195"/>
        <v>0</v>
      </c>
      <c r="W188" s="5">
        <f t="shared" si="195"/>
        <v>0</v>
      </c>
      <c r="X188" s="5">
        <f t="shared" si="195"/>
        <v>0</v>
      </c>
      <c r="Y188" s="5">
        <f t="shared" si="195"/>
        <v>0</v>
      </c>
      <c r="Z188" s="5">
        <f t="shared" si="195"/>
        <v>0</v>
      </c>
      <c r="AA188" s="5">
        <f t="shared" si="195"/>
        <v>0</v>
      </c>
      <c r="AB188" s="5">
        <f t="shared" si="195"/>
        <v>0</v>
      </c>
      <c r="AC188" s="5">
        <f t="shared" si="195"/>
        <v>0</v>
      </c>
    </row>
    <row r="189" spans="7:29" x14ac:dyDescent="0.35">
      <c r="G189" s="4" t="s">
        <v>125</v>
      </c>
      <c r="H189" s="5">
        <f>H$149/H$209</f>
        <v>0</v>
      </c>
      <c r="I189" s="5">
        <f t="shared" ref="I189:AC189" si="196">I$149/I$209</f>
        <v>0</v>
      </c>
      <c r="J189" s="5">
        <f t="shared" si="196"/>
        <v>0</v>
      </c>
      <c r="K189" s="5">
        <f t="shared" si="196"/>
        <v>0</v>
      </c>
      <c r="L189" s="5">
        <f t="shared" si="196"/>
        <v>0</v>
      </c>
      <c r="M189" s="5">
        <f t="shared" si="196"/>
        <v>0</v>
      </c>
      <c r="N189" s="5">
        <f t="shared" si="196"/>
        <v>0</v>
      </c>
      <c r="O189" s="5">
        <f t="shared" si="196"/>
        <v>0</v>
      </c>
      <c r="P189" s="5">
        <f t="shared" si="196"/>
        <v>0</v>
      </c>
      <c r="Q189" s="5">
        <f t="shared" si="196"/>
        <v>0</v>
      </c>
      <c r="R189" s="5">
        <f t="shared" si="196"/>
        <v>0</v>
      </c>
      <c r="S189" s="5">
        <f t="shared" si="196"/>
        <v>0</v>
      </c>
      <c r="T189" s="5">
        <f t="shared" si="196"/>
        <v>0</v>
      </c>
      <c r="U189" s="5">
        <f t="shared" si="196"/>
        <v>0</v>
      </c>
      <c r="V189" s="5">
        <f t="shared" si="196"/>
        <v>0</v>
      </c>
      <c r="W189" s="5">
        <f t="shared" si="196"/>
        <v>0</v>
      </c>
      <c r="X189" s="5">
        <f t="shared" si="196"/>
        <v>0</v>
      </c>
      <c r="Y189" s="5">
        <f t="shared" si="196"/>
        <v>0</v>
      </c>
      <c r="Z189" s="5">
        <f t="shared" si="196"/>
        <v>0</v>
      </c>
      <c r="AA189" s="5">
        <f t="shared" si="196"/>
        <v>0</v>
      </c>
      <c r="AB189" s="5">
        <f t="shared" si="196"/>
        <v>0</v>
      </c>
      <c r="AC189" s="5">
        <f t="shared" si="196"/>
        <v>0</v>
      </c>
    </row>
    <row r="190" spans="7:29" x14ac:dyDescent="0.35">
      <c r="G190" s="4" t="s">
        <v>53</v>
      </c>
      <c r="H190" s="5">
        <f>H$150/H$209</f>
        <v>0</v>
      </c>
      <c r="I190" s="5">
        <f t="shared" ref="I190:AC190" si="197">I$150/I$209</f>
        <v>0</v>
      </c>
      <c r="J190" s="5">
        <f t="shared" si="197"/>
        <v>0</v>
      </c>
      <c r="K190" s="5">
        <f t="shared" si="197"/>
        <v>0</v>
      </c>
      <c r="L190" s="5">
        <f t="shared" si="197"/>
        <v>0</v>
      </c>
      <c r="M190" s="5">
        <f t="shared" si="197"/>
        <v>0</v>
      </c>
      <c r="N190" s="5">
        <f t="shared" si="197"/>
        <v>0</v>
      </c>
      <c r="O190" s="5">
        <f t="shared" si="197"/>
        <v>0</v>
      </c>
      <c r="P190" s="5">
        <f t="shared" si="197"/>
        <v>0</v>
      </c>
      <c r="Q190" s="5">
        <f t="shared" si="197"/>
        <v>0</v>
      </c>
      <c r="R190" s="5">
        <f t="shared" si="197"/>
        <v>0</v>
      </c>
      <c r="S190" s="5">
        <f t="shared" si="197"/>
        <v>0</v>
      </c>
      <c r="T190" s="5">
        <f t="shared" si="197"/>
        <v>0</v>
      </c>
      <c r="U190" s="5">
        <f t="shared" si="197"/>
        <v>0</v>
      </c>
      <c r="V190" s="5">
        <f t="shared" si="197"/>
        <v>0</v>
      </c>
      <c r="W190" s="5">
        <f t="shared" si="197"/>
        <v>0</v>
      </c>
      <c r="X190" s="5">
        <f t="shared" si="197"/>
        <v>0</v>
      </c>
      <c r="Y190" s="5">
        <f t="shared" si="197"/>
        <v>0</v>
      </c>
      <c r="Z190" s="5">
        <f t="shared" si="197"/>
        <v>0</v>
      </c>
      <c r="AA190" s="5">
        <f t="shared" si="197"/>
        <v>0</v>
      </c>
      <c r="AB190" s="5">
        <f t="shared" si="197"/>
        <v>0</v>
      </c>
      <c r="AC190" s="5">
        <f t="shared" si="197"/>
        <v>0</v>
      </c>
    </row>
    <row r="191" spans="7:29" x14ac:dyDescent="0.35">
      <c r="G191" s="4" t="s">
        <v>43</v>
      </c>
      <c r="H191" s="5">
        <f>H$151/H$209</f>
        <v>0</v>
      </c>
      <c r="I191" s="5">
        <f t="shared" ref="I191:AC191" si="198">I$151/I$209</f>
        <v>0</v>
      </c>
      <c r="J191" s="5">
        <f t="shared" si="198"/>
        <v>0</v>
      </c>
      <c r="K191" s="5">
        <f t="shared" si="198"/>
        <v>0</v>
      </c>
      <c r="L191" s="5">
        <f t="shared" si="198"/>
        <v>0</v>
      </c>
      <c r="M191" s="5">
        <f t="shared" si="198"/>
        <v>0</v>
      </c>
      <c r="N191" s="5">
        <f t="shared" si="198"/>
        <v>0</v>
      </c>
      <c r="O191" s="5">
        <f t="shared" si="198"/>
        <v>0</v>
      </c>
      <c r="P191" s="5">
        <f t="shared" si="198"/>
        <v>0</v>
      </c>
      <c r="Q191" s="5">
        <f t="shared" si="198"/>
        <v>0</v>
      </c>
      <c r="R191" s="5">
        <f t="shared" si="198"/>
        <v>0</v>
      </c>
      <c r="S191" s="5">
        <f t="shared" si="198"/>
        <v>0</v>
      </c>
      <c r="T191" s="5">
        <f t="shared" si="198"/>
        <v>0</v>
      </c>
      <c r="U191" s="5">
        <f t="shared" si="198"/>
        <v>0</v>
      </c>
      <c r="V191" s="5">
        <f t="shared" si="198"/>
        <v>0</v>
      </c>
      <c r="W191" s="5">
        <f t="shared" si="198"/>
        <v>0</v>
      </c>
      <c r="X191" s="5">
        <f t="shared" si="198"/>
        <v>0</v>
      </c>
      <c r="Y191" s="5">
        <f t="shared" si="198"/>
        <v>0</v>
      </c>
      <c r="Z191" s="5">
        <f t="shared" si="198"/>
        <v>0</v>
      </c>
      <c r="AA191" s="5">
        <f t="shared" si="198"/>
        <v>0</v>
      </c>
      <c r="AB191" s="5">
        <f t="shared" si="198"/>
        <v>0</v>
      </c>
      <c r="AC191" s="5">
        <f t="shared" si="198"/>
        <v>0</v>
      </c>
    </row>
    <row r="192" spans="7:29" x14ac:dyDescent="0.35">
      <c r="G192" s="4" t="s">
        <v>176</v>
      </c>
      <c r="H192" s="5">
        <f>H$152/H$209</f>
        <v>0</v>
      </c>
      <c r="I192" s="5">
        <f t="shared" ref="I192:AC192" si="199">I$152/I$209</f>
        <v>0</v>
      </c>
      <c r="J192" s="5">
        <f t="shared" si="199"/>
        <v>0</v>
      </c>
      <c r="K192" s="5">
        <f t="shared" si="199"/>
        <v>0</v>
      </c>
      <c r="L192" s="5">
        <f t="shared" si="199"/>
        <v>0</v>
      </c>
      <c r="M192" s="5">
        <f t="shared" si="199"/>
        <v>0</v>
      </c>
      <c r="N192" s="5">
        <f t="shared" si="199"/>
        <v>0</v>
      </c>
      <c r="O192" s="5">
        <f t="shared" si="199"/>
        <v>0</v>
      </c>
      <c r="P192" s="5">
        <f t="shared" si="199"/>
        <v>0</v>
      </c>
      <c r="Q192" s="5">
        <f t="shared" si="199"/>
        <v>0</v>
      </c>
      <c r="R192" s="5">
        <f t="shared" si="199"/>
        <v>0</v>
      </c>
      <c r="S192" s="5">
        <f t="shared" si="199"/>
        <v>0</v>
      </c>
      <c r="T192" s="5">
        <f t="shared" si="199"/>
        <v>0</v>
      </c>
      <c r="U192" s="5">
        <f t="shared" si="199"/>
        <v>0</v>
      </c>
      <c r="V192" s="5">
        <f t="shared" si="199"/>
        <v>0</v>
      </c>
      <c r="W192" s="5">
        <f t="shared" si="199"/>
        <v>0</v>
      </c>
      <c r="X192" s="5">
        <f t="shared" si="199"/>
        <v>0</v>
      </c>
      <c r="Y192" s="5">
        <f t="shared" si="199"/>
        <v>0</v>
      </c>
      <c r="Z192" s="5">
        <f t="shared" si="199"/>
        <v>0</v>
      </c>
      <c r="AA192" s="5">
        <f t="shared" si="199"/>
        <v>0</v>
      </c>
      <c r="AB192" s="5">
        <f t="shared" si="199"/>
        <v>0</v>
      </c>
      <c r="AC192" s="5">
        <f t="shared" si="199"/>
        <v>0</v>
      </c>
    </row>
    <row r="193" spans="6:29" x14ac:dyDescent="0.35">
      <c r="G193" s="33" t="s">
        <v>28</v>
      </c>
      <c r="H193" s="5">
        <f>H$153/H$209</f>
        <v>0</v>
      </c>
      <c r="I193" s="5">
        <f t="shared" ref="I193:AC193" si="200">I$153/I$209</f>
        <v>0</v>
      </c>
      <c r="J193" s="5">
        <f t="shared" si="200"/>
        <v>0</v>
      </c>
      <c r="K193" s="5">
        <f t="shared" si="200"/>
        <v>0</v>
      </c>
      <c r="L193" s="5">
        <f t="shared" si="200"/>
        <v>0</v>
      </c>
      <c r="M193" s="5">
        <f t="shared" si="200"/>
        <v>0</v>
      </c>
      <c r="N193" s="5">
        <f t="shared" si="200"/>
        <v>0</v>
      </c>
      <c r="O193" s="5">
        <f t="shared" si="200"/>
        <v>0</v>
      </c>
      <c r="P193" s="5">
        <f t="shared" si="200"/>
        <v>0</v>
      </c>
      <c r="Q193" s="5">
        <f t="shared" si="200"/>
        <v>0</v>
      </c>
      <c r="R193" s="5">
        <f t="shared" si="200"/>
        <v>0</v>
      </c>
      <c r="S193" s="5">
        <f t="shared" si="200"/>
        <v>0</v>
      </c>
      <c r="T193" s="5">
        <f t="shared" si="200"/>
        <v>0</v>
      </c>
      <c r="U193" s="5">
        <f t="shared" si="200"/>
        <v>0</v>
      </c>
      <c r="V193" s="5">
        <f t="shared" si="200"/>
        <v>0</v>
      </c>
      <c r="W193" s="5">
        <f t="shared" si="200"/>
        <v>0</v>
      </c>
      <c r="X193" s="5">
        <f t="shared" si="200"/>
        <v>0</v>
      </c>
      <c r="Y193" s="5">
        <f t="shared" si="200"/>
        <v>0</v>
      </c>
      <c r="Z193" s="5">
        <f t="shared" si="200"/>
        <v>0</v>
      </c>
      <c r="AA193" s="5">
        <f t="shared" si="200"/>
        <v>0</v>
      </c>
      <c r="AB193" s="5">
        <f t="shared" si="200"/>
        <v>0</v>
      </c>
      <c r="AC193" s="5">
        <f t="shared" si="200"/>
        <v>0</v>
      </c>
    </row>
    <row r="194" spans="6:29" x14ac:dyDescent="0.35">
      <c r="G194" s="72"/>
      <c r="H194" s="28"/>
      <c r="I194" s="28"/>
      <c r="J194" s="28"/>
      <c r="K194" s="28"/>
      <c r="L194" s="28"/>
      <c r="M194" s="28"/>
      <c r="N194" s="28"/>
      <c r="O194" s="28"/>
      <c r="P194" s="28"/>
      <c r="Q194" s="28"/>
      <c r="R194" s="28"/>
      <c r="S194" s="28"/>
      <c r="T194" s="28"/>
      <c r="U194" s="28"/>
      <c r="V194" s="28"/>
      <c r="W194" s="28"/>
      <c r="X194" s="28"/>
      <c r="Y194" s="28"/>
      <c r="Z194" s="28"/>
      <c r="AA194" s="28"/>
      <c r="AB194" s="28"/>
      <c r="AC194" s="28"/>
    </row>
    <row r="195" spans="6:29" x14ac:dyDescent="0.35">
      <c r="G195" s="112" t="str">
        <f>_xlfn.CONCAT($C$4,", ",$C$6," (constant ",$G$224," prices)")</f>
        <v>USD, thousands (constant 2019 prices)</v>
      </c>
      <c r="H195" s="112"/>
      <c r="I195" s="112"/>
      <c r="J195" s="112"/>
      <c r="K195" s="112"/>
      <c r="L195" s="112"/>
      <c r="M195" s="112"/>
      <c r="N195" s="112"/>
      <c r="O195" s="112"/>
      <c r="P195" s="112"/>
      <c r="Q195" s="112"/>
      <c r="R195" s="112"/>
      <c r="S195" s="112"/>
      <c r="T195" s="112"/>
      <c r="U195" s="112"/>
      <c r="V195" s="112"/>
      <c r="W195" s="112"/>
      <c r="X195" s="112"/>
      <c r="Y195" s="112"/>
      <c r="Z195" s="69"/>
      <c r="AA195" s="69"/>
      <c r="AB195" s="69"/>
      <c r="AC195" s="69"/>
    </row>
    <row r="196" spans="6:29" x14ac:dyDescent="0.35">
      <c r="G196" s="4" t="s">
        <v>48</v>
      </c>
      <c r="H196" s="5" t="e">
        <f>H$146/H$220</f>
        <v>#VALUE!</v>
      </c>
      <c r="I196" s="5">
        <f t="shared" ref="I196:AC196" si="201">I$146/I$220</f>
        <v>0</v>
      </c>
      <c r="J196" s="5">
        <f t="shared" si="201"/>
        <v>0</v>
      </c>
      <c r="K196" s="5">
        <f t="shared" si="201"/>
        <v>0</v>
      </c>
      <c r="L196" s="5">
        <f t="shared" si="201"/>
        <v>0</v>
      </c>
      <c r="M196" s="5">
        <f t="shared" si="201"/>
        <v>0</v>
      </c>
      <c r="N196" s="5">
        <f t="shared" si="201"/>
        <v>0</v>
      </c>
      <c r="O196" s="5">
        <f t="shared" si="201"/>
        <v>0</v>
      </c>
      <c r="P196" s="5">
        <f t="shared" si="201"/>
        <v>0</v>
      </c>
      <c r="Q196" s="5">
        <f t="shared" si="201"/>
        <v>0</v>
      </c>
      <c r="R196" s="5">
        <f t="shared" si="201"/>
        <v>0</v>
      </c>
      <c r="S196" s="5">
        <f t="shared" si="201"/>
        <v>0</v>
      </c>
      <c r="T196" s="5">
        <f t="shared" si="201"/>
        <v>0</v>
      </c>
      <c r="U196" s="5">
        <f t="shared" si="201"/>
        <v>0</v>
      </c>
      <c r="V196" s="5">
        <f t="shared" si="201"/>
        <v>0</v>
      </c>
      <c r="W196" s="5">
        <f t="shared" si="201"/>
        <v>0</v>
      </c>
      <c r="X196" s="5">
        <f t="shared" si="201"/>
        <v>0</v>
      </c>
      <c r="Y196" s="5">
        <f t="shared" si="201"/>
        <v>0</v>
      </c>
      <c r="Z196" s="5">
        <f t="shared" si="201"/>
        <v>0</v>
      </c>
      <c r="AA196" s="5">
        <f t="shared" si="201"/>
        <v>0</v>
      </c>
      <c r="AB196" s="5">
        <f t="shared" si="201"/>
        <v>0</v>
      </c>
      <c r="AC196" s="5">
        <f t="shared" si="201"/>
        <v>0</v>
      </c>
    </row>
    <row r="197" spans="6:29" x14ac:dyDescent="0.35">
      <c r="G197" s="4" t="s">
        <v>175</v>
      </c>
      <c r="H197" s="5" t="e">
        <f>H$147/H$220</f>
        <v>#VALUE!</v>
      </c>
      <c r="I197" s="5">
        <f t="shared" ref="I197:AC197" si="202">I$147/I$220</f>
        <v>0</v>
      </c>
      <c r="J197" s="5">
        <f t="shared" si="202"/>
        <v>0</v>
      </c>
      <c r="K197" s="5">
        <f t="shared" si="202"/>
        <v>0</v>
      </c>
      <c r="L197" s="5">
        <f t="shared" si="202"/>
        <v>0</v>
      </c>
      <c r="M197" s="5">
        <f t="shared" si="202"/>
        <v>0</v>
      </c>
      <c r="N197" s="5">
        <f t="shared" si="202"/>
        <v>0</v>
      </c>
      <c r="O197" s="5">
        <f t="shared" si="202"/>
        <v>0</v>
      </c>
      <c r="P197" s="5">
        <f t="shared" si="202"/>
        <v>0</v>
      </c>
      <c r="Q197" s="5">
        <f t="shared" si="202"/>
        <v>0</v>
      </c>
      <c r="R197" s="5">
        <f t="shared" si="202"/>
        <v>0</v>
      </c>
      <c r="S197" s="5">
        <f t="shared" si="202"/>
        <v>0</v>
      </c>
      <c r="T197" s="5">
        <f t="shared" si="202"/>
        <v>0</v>
      </c>
      <c r="U197" s="5">
        <f t="shared" si="202"/>
        <v>0</v>
      </c>
      <c r="V197" s="5">
        <f t="shared" si="202"/>
        <v>0</v>
      </c>
      <c r="W197" s="5">
        <f t="shared" si="202"/>
        <v>0</v>
      </c>
      <c r="X197" s="5">
        <f t="shared" si="202"/>
        <v>0</v>
      </c>
      <c r="Y197" s="5">
        <f t="shared" si="202"/>
        <v>0</v>
      </c>
      <c r="Z197" s="5">
        <f t="shared" si="202"/>
        <v>0</v>
      </c>
      <c r="AA197" s="5">
        <f t="shared" si="202"/>
        <v>0</v>
      </c>
      <c r="AB197" s="5">
        <f t="shared" si="202"/>
        <v>0</v>
      </c>
      <c r="AC197" s="5">
        <f t="shared" si="202"/>
        <v>0</v>
      </c>
    </row>
    <row r="198" spans="6:29" x14ac:dyDescent="0.35">
      <c r="G198" s="4" t="s">
        <v>46</v>
      </c>
      <c r="H198" s="5" t="e">
        <f>H$148/H$220</f>
        <v>#VALUE!</v>
      </c>
      <c r="I198" s="5">
        <f t="shared" ref="I198:AC198" si="203">I$148/I$220</f>
        <v>0</v>
      </c>
      <c r="J198" s="5">
        <f t="shared" si="203"/>
        <v>0</v>
      </c>
      <c r="K198" s="5">
        <f t="shared" si="203"/>
        <v>0</v>
      </c>
      <c r="L198" s="5">
        <f t="shared" si="203"/>
        <v>0</v>
      </c>
      <c r="M198" s="5">
        <f t="shared" si="203"/>
        <v>0</v>
      </c>
      <c r="N198" s="5">
        <f t="shared" si="203"/>
        <v>0</v>
      </c>
      <c r="O198" s="5">
        <f t="shared" si="203"/>
        <v>0</v>
      </c>
      <c r="P198" s="5">
        <f t="shared" si="203"/>
        <v>0</v>
      </c>
      <c r="Q198" s="5">
        <f t="shared" si="203"/>
        <v>0</v>
      </c>
      <c r="R198" s="5">
        <f t="shared" si="203"/>
        <v>0</v>
      </c>
      <c r="S198" s="5">
        <f t="shared" si="203"/>
        <v>0</v>
      </c>
      <c r="T198" s="5">
        <f t="shared" si="203"/>
        <v>0</v>
      </c>
      <c r="U198" s="5">
        <f t="shared" si="203"/>
        <v>0</v>
      </c>
      <c r="V198" s="5">
        <f t="shared" si="203"/>
        <v>0</v>
      </c>
      <c r="W198" s="5">
        <f t="shared" si="203"/>
        <v>0</v>
      </c>
      <c r="X198" s="5">
        <f t="shared" si="203"/>
        <v>0</v>
      </c>
      <c r="Y198" s="5">
        <f t="shared" si="203"/>
        <v>0</v>
      </c>
      <c r="Z198" s="5">
        <f t="shared" si="203"/>
        <v>0</v>
      </c>
      <c r="AA198" s="5">
        <f t="shared" si="203"/>
        <v>0</v>
      </c>
      <c r="AB198" s="5">
        <f t="shared" si="203"/>
        <v>0</v>
      </c>
      <c r="AC198" s="5">
        <f t="shared" si="203"/>
        <v>0</v>
      </c>
    </row>
    <row r="199" spans="6:29" x14ac:dyDescent="0.35">
      <c r="G199" s="4" t="s">
        <v>125</v>
      </c>
      <c r="H199" s="5" t="e">
        <f>H$149/H$220</f>
        <v>#VALUE!</v>
      </c>
      <c r="I199" s="5">
        <f t="shared" ref="I199:AC199" si="204">I$149/I$220</f>
        <v>0</v>
      </c>
      <c r="J199" s="5">
        <f t="shared" si="204"/>
        <v>0</v>
      </c>
      <c r="K199" s="5">
        <f t="shared" si="204"/>
        <v>0</v>
      </c>
      <c r="L199" s="5">
        <f t="shared" si="204"/>
        <v>0</v>
      </c>
      <c r="M199" s="5">
        <f t="shared" si="204"/>
        <v>0</v>
      </c>
      <c r="N199" s="5">
        <f t="shared" si="204"/>
        <v>0</v>
      </c>
      <c r="O199" s="5">
        <f t="shared" si="204"/>
        <v>0</v>
      </c>
      <c r="P199" s="5">
        <f t="shared" si="204"/>
        <v>0</v>
      </c>
      <c r="Q199" s="5">
        <f t="shared" si="204"/>
        <v>0</v>
      </c>
      <c r="R199" s="5">
        <f t="shared" si="204"/>
        <v>0</v>
      </c>
      <c r="S199" s="5">
        <f t="shared" si="204"/>
        <v>0</v>
      </c>
      <c r="T199" s="5">
        <f t="shared" si="204"/>
        <v>0</v>
      </c>
      <c r="U199" s="5">
        <f t="shared" si="204"/>
        <v>0</v>
      </c>
      <c r="V199" s="5">
        <f t="shared" si="204"/>
        <v>0</v>
      </c>
      <c r="W199" s="5">
        <f t="shared" si="204"/>
        <v>0</v>
      </c>
      <c r="X199" s="5">
        <f t="shared" si="204"/>
        <v>0</v>
      </c>
      <c r="Y199" s="5">
        <f t="shared" si="204"/>
        <v>0</v>
      </c>
      <c r="Z199" s="5">
        <f t="shared" si="204"/>
        <v>0</v>
      </c>
      <c r="AA199" s="5">
        <f t="shared" si="204"/>
        <v>0</v>
      </c>
      <c r="AB199" s="5">
        <f t="shared" si="204"/>
        <v>0</v>
      </c>
      <c r="AC199" s="5">
        <f t="shared" si="204"/>
        <v>0</v>
      </c>
    </row>
    <row r="200" spans="6:29" x14ac:dyDescent="0.35">
      <c r="G200" s="4" t="s">
        <v>53</v>
      </c>
      <c r="H200" s="5" t="e">
        <f>H$150/H$220</f>
        <v>#VALUE!</v>
      </c>
      <c r="I200" s="5">
        <f t="shared" ref="I200:AC200" si="205">I$150/I$220</f>
        <v>0</v>
      </c>
      <c r="J200" s="5">
        <f t="shared" si="205"/>
        <v>0</v>
      </c>
      <c r="K200" s="5">
        <f t="shared" si="205"/>
        <v>0</v>
      </c>
      <c r="L200" s="5">
        <f t="shared" si="205"/>
        <v>0</v>
      </c>
      <c r="M200" s="5">
        <f t="shared" si="205"/>
        <v>0</v>
      </c>
      <c r="N200" s="5">
        <f t="shared" si="205"/>
        <v>0</v>
      </c>
      <c r="O200" s="5">
        <f t="shared" si="205"/>
        <v>0</v>
      </c>
      <c r="P200" s="5">
        <f t="shared" si="205"/>
        <v>0</v>
      </c>
      <c r="Q200" s="5">
        <f t="shared" si="205"/>
        <v>0</v>
      </c>
      <c r="R200" s="5">
        <f t="shared" si="205"/>
        <v>0</v>
      </c>
      <c r="S200" s="5">
        <f t="shared" si="205"/>
        <v>0</v>
      </c>
      <c r="T200" s="5">
        <f t="shared" si="205"/>
        <v>0</v>
      </c>
      <c r="U200" s="5">
        <f t="shared" si="205"/>
        <v>0</v>
      </c>
      <c r="V200" s="5">
        <f t="shared" si="205"/>
        <v>0</v>
      </c>
      <c r="W200" s="5">
        <f t="shared" si="205"/>
        <v>0</v>
      </c>
      <c r="X200" s="5">
        <f t="shared" si="205"/>
        <v>0</v>
      </c>
      <c r="Y200" s="5">
        <f t="shared" si="205"/>
        <v>0</v>
      </c>
      <c r="Z200" s="5">
        <f t="shared" si="205"/>
        <v>0</v>
      </c>
      <c r="AA200" s="5">
        <f t="shared" si="205"/>
        <v>0</v>
      </c>
      <c r="AB200" s="5">
        <f t="shared" si="205"/>
        <v>0</v>
      </c>
      <c r="AC200" s="5">
        <f t="shared" si="205"/>
        <v>0</v>
      </c>
    </row>
    <row r="201" spans="6:29" x14ac:dyDescent="0.35">
      <c r="G201" s="4" t="s">
        <v>43</v>
      </c>
      <c r="H201" s="5" t="e">
        <f>H$151/H$220</f>
        <v>#VALUE!</v>
      </c>
      <c r="I201" s="5">
        <f t="shared" ref="I201:AC201" si="206">I$151/I$220</f>
        <v>0</v>
      </c>
      <c r="J201" s="5">
        <f t="shared" si="206"/>
        <v>0</v>
      </c>
      <c r="K201" s="5">
        <f t="shared" si="206"/>
        <v>0</v>
      </c>
      <c r="L201" s="5">
        <f t="shared" si="206"/>
        <v>0</v>
      </c>
      <c r="M201" s="5">
        <f t="shared" si="206"/>
        <v>0</v>
      </c>
      <c r="N201" s="5">
        <f t="shared" si="206"/>
        <v>0</v>
      </c>
      <c r="O201" s="5">
        <f t="shared" si="206"/>
        <v>0</v>
      </c>
      <c r="P201" s="5">
        <f t="shared" si="206"/>
        <v>0</v>
      </c>
      <c r="Q201" s="5">
        <f t="shared" si="206"/>
        <v>0</v>
      </c>
      <c r="R201" s="5">
        <f t="shared" si="206"/>
        <v>0</v>
      </c>
      <c r="S201" s="5">
        <f t="shared" si="206"/>
        <v>0</v>
      </c>
      <c r="T201" s="5">
        <f t="shared" si="206"/>
        <v>0</v>
      </c>
      <c r="U201" s="5">
        <f t="shared" si="206"/>
        <v>0</v>
      </c>
      <c r="V201" s="5">
        <f t="shared" si="206"/>
        <v>0</v>
      </c>
      <c r="W201" s="5">
        <f t="shared" si="206"/>
        <v>0</v>
      </c>
      <c r="X201" s="5">
        <f t="shared" si="206"/>
        <v>0</v>
      </c>
      <c r="Y201" s="5">
        <f t="shared" si="206"/>
        <v>0</v>
      </c>
      <c r="Z201" s="5">
        <f t="shared" si="206"/>
        <v>0</v>
      </c>
      <c r="AA201" s="5">
        <f t="shared" si="206"/>
        <v>0</v>
      </c>
      <c r="AB201" s="5">
        <f t="shared" si="206"/>
        <v>0</v>
      </c>
      <c r="AC201" s="5">
        <f t="shared" si="206"/>
        <v>0</v>
      </c>
    </row>
    <row r="202" spans="6:29" x14ac:dyDescent="0.35">
      <c r="G202" s="4" t="s">
        <v>176</v>
      </c>
      <c r="H202" s="5" t="e">
        <f>H$152/H$220</f>
        <v>#VALUE!</v>
      </c>
      <c r="I202" s="5">
        <f t="shared" ref="I202:AC202" si="207">I$152/I$220</f>
        <v>0</v>
      </c>
      <c r="J202" s="5">
        <f t="shared" si="207"/>
        <v>0</v>
      </c>
      <c r="K202" s="5">
        <f t="shared" si="207"/>
        <v>0</v>
      </c>
      <c r="L202" s="5">
        <f t="shared" si="207"/>
        <v>0</v>
      </c>
      <c r="M202" s="5">
        <f t="shared" si="207"/>
        <v>0</v>
      </c>
      <c r="N202" s="5">
        <f t="shared" si="207"/>
        <v>0</v>
      </c>
      <c r="O202" s="5">
        <f t="shared" si="207"/>
        <v>0</v>
      </c>
      <c r="P202" s="5">
        <f t="shared" si="207"/>
        <v>0</v>
      </c>
      <c r="Q202" s="5">
        <f t="shared" si="207"/>
        <v>0</v>
      </c>
      <c r="R202" s="5">
        <f t="shared" si="207"/>
        <v>0</v>
      </c>
      <c r="S202" s="5">
        <f t="shared" si="207"/>
        <v>0</v>
      </c>
      <c r="T202" s="5">
        <f t="shared" si="207"/>
        <v>0</v>
      </c>
      <c r="U202" s="5">
        <f t="shared" si="207"/>
        <v>0</v>
      </c>
      <c r="V202" s="5">
        <f t="shared" si="207"/>
        <v>0</v>
      </c>
      <c r="W202" s="5">
        <f t="shared" si="207"/>
        <v>0</v>
      </c>
      <c r="X202" s="5">
        <f t="shared" si="207"/>
        <v>0</v>
      </c>
      <c r="Y202" s="5">
        <f t="shared" si="207"/>
        <v>0</v>
      </c>
      <c r="Z202" s="5">
        <f t="shared" si="207"/>
        <v>0</v>
      </c>
      <c r="AA202" s="5">
        <f t="shared" si="207"/>
        <v>0</v>
      </c>
      <c r="AB202" s="5">
        <f t="shared" si="207"/>
        <v>0</v>
      </c>
      <c r="AC202" s="5">
        <f t="shared" si="207"/>
        <v>0</v>
      </c>
    </row>
    <row r="203" spans="6:29" x14ac:dyDescent="0.35">
      <c r="G203" s="33" t="s">
        <v>28</v>
      </c>
      <c r="H203" s="5" t="e">
        <f>H$153/H$220</f>
        <v>#VALUE!</v>
      </c>
      <c r="I203" s="5">
        <f t="shared" ref="I203:AC203" si="208">I$153/I$220</f>
        <v>0</v>
      </c>
      <c r="J203" s="5">
        <f t="shared" si="208"/>
        <v>0</v>
      </c>
      <c r="K203" s="5">
        <f t="shared" si="208"/>
        <v>0</v>
      </c>
      <c r="L203" s="5">
        <f t="shared" si="208"/>
        <v>0</v>
      </c>
      <c r="M203" s="5">
        <f t="shared" si="208"/>
        <v>0</v>
      </c>
      <c r="N203" s="5">
        <f t="shared" si="208"/>
        <v>0</v>
      </c>
      <c r="O203" s="5">
        <f t="shared" si="208"/>
        <v>0</v>
      </c>
      <c r="P203" s="5">
        <f t="shared" si="208"/>
        <v>0</v>
      </c>
      <c r="Q203" s="5">
        <f t="shared" si="208"/>
        <v>0</v>
      </c>
      <c r="R203" s="5">
        <f t="shared" si="208"/>
        <v>0</v>
      </c>
      <c r="S203" s="5">
        <f t="shared" si="208"/>
        <v>0</v>
      </c>
      <c r="T203" s="5">
        <f t="shared" si="208"/>
        <v>0</v>
      </c>
      <c r="U203" s="5">
        <f t="shared" si="208"/>
        <v>0</v>
      </c>
      <c r="V203" s="5">
        <f t="shared" si="208"/>
        <v>0</v>
      </c>
      <c r="W203" s="5">
        <f t="shared" si="208"/>
        <v>0</v>
      </c>
      <c r="X203" s="5">
        <f t="shared" si="208"/>
        <v>0</v>
      </c>
      <c r="Y203" s="5">
        <f t="shared" si="208"/>
        <v>0</v>
      </c>
      <c r="Z203" s="5">
        <f t="shared" si="208"/>
        <v>0</v>
      </c>
      <c r="AA203" s="5">
        <f t="shared" si="208"/>
        <v>0</v>
      </c>
      <c r="AB203" s="5">
        <f t="shared" si="208"/>
        <v>0</v>
      </c>
      <c r="AC203" s="5">
        <f t="shared" si="208"/>
        <v>0</v>
      </c>
    </row>
    <row r="204" spans="6:29" x14ac:dyDescent="0.35">
      <c r="G204" s="72"/>
      <c r="H204" s="28"/>
      <c r="I204" s="28"/>
      <c r="J204" s="28"/>
      <c r="K204" s="28"/>
      <c r="L204" s="28"/>
      <c r="M204" s="28"/>
      <c r="N204" s="28"/>
      <c r="O204" s="28"/>
      <c r="P204" s="28"/>
      <c r="Q204" s="28"/>
      <c r="R204" s="28"/>
      <c r="S204" s="28"/>
      <c r="T204" s="28"/>
      <c r="U204" s="28"/>
      <c r="V204" s="28"/>
      <c r="W204" s="28"/>
      <c r="X204" s="28"/>
      <c r="Y204" s="28"/>
      <c r="Z204" s="28"/>
      <c r="AA204" s="28"/>
      <c r="AB204" s="28"/>
      <c r="AC204" s="28"/>
    </row>
    <row r="205" spans="6:29" x14ac:dyDescent="0.35">
      <c r="F205" s="1" t="s">
        <v>177</v>
      </c>
    </row>
    <row r="206" spans="6:29" x14ac:dyDescent="0.35">
      <c r="F206" s="4" t="s">
        <v>178</v>
      </c>
      <c r="G206" s="4" t="s">
        <v>179</v>
      </c>
      <c r="H206" s="4" cm="1">
        <f t="array" ref="H206">IFERROR(INDEX('WEO Oct 2023'!$J$2:$BG$529,MATCH($C$5&amp;$G206,'WEO Oct 2023'!$B$2:$B$529&amp;'WEO Oct 2023'!$C$2:$C$529,0),MATCH(H$8,'WEO Oct 2023'!$J$1:$BF$1,0)),NA())</f>
        <v>0.13200000000000001</v>
      </c>
      <c r="I206" s="4" cm="1">
        <f t="array" ref="I206">IFERROR(INDEX('WEO Oct 2023'!$J$2:$BG$529,MATCH($C$5&amp;$G206,'WEO Oct 2023'!$B$2:$B$529&amp;'WEO Oct 2023'!$C$2:$C$529,0),MATCH(I$8,'WEO Oct 2023'!$J$1:$BF$1,0)),NA())</f>
        <v>0.13100000000000001</v>
      </c>
      <c r="J206" s="4" cm="1">
        <f t="array" ref="J206">IFERROR(INDEX('WEO Oct 2023'!$J$2:$BG$529,MATCH($C$5&amp;$G206,'WEO Oct 2023'!$B$2:$B$529&amp;'WEO Oct 2023'!$C$2:$C$529,0),MATCH(J$8,'WEO Oct 2023'!$J$1:$BF$1,0)),NA())</f>
        <v>0.13300000000000001</v>
      </c>
      <c r="K206" s="4" cm="1">
        <f t="array" ref="K206">IFERROR(INDEX('WEO Oct 2023'!$J$2:$BG$529,MATCH($C$5&amp;$G206,'WEO Oct 2023'!$B$2:$B$529&amp;'WEO Oct 2023'!$C$2:$C$529,0),MATCH(K$8,'WEO Oct 2023'!$J$1:$BF$1,0)),NA())</f>
        <v>0.13800000000000001</v>
      </c>
      <c r="L206" s="4" cm="1">
        <f t="array" ref="L206">IFERROR(INDEX('WEO Oct 2023'!$J$2:$BG$529,MATCH($C$5&amp;$G206,'WEO Oct 2023'!$B$2:$B$529&amp;'WEO Oct 2023'!$C$2:$C$529,0),MATCH(L$8,'WEO Oct 2023'!$J$1:$BF$1,0)),NA())</f>
        <v>0.14299999999999999</v>
      </c>
      <c r="M206" s="4" cm="1">
        <f t="array" ref="M206">IFERROR(INDEX('WEO Oct 2023'!$J$2:$BG$529,MATCH($C$5&amp;$G206,'WEO Oct 2023'!$B$2:$B$529&amp;'WEO Oct 2023'!$C$2:$C$529,0),MATCH(M$8,'WEO Oct 2023'!$J$1:$BF$1,0)),NA())</f>
        <v>0.15</v>
      </c>
      <c r="N206" s="4" cm="1">
        <f t="array" ref="N206">IFERROR(INDEX('WEO Oct 2023'!$J$2:$BG$529,MATCH($C$5&amp;$G206,'WEO Oct 2023'!$B$2:$B$529&amp;'WEO Oct 2023'!$C$2:$C$529,0),MATCH(N$8,'WEO Oct 2023'!$J$1:$BF$1,0)),NA())</f>
        <v>0.14599999999999999</v>
      </c>
      <c r="O206" s="4" cm="1">
        <f t="array" ref="O206">IFERROR(INDEX('WEO Oct 2023'!$J$2:$BG$529,MATCH($C$5&amp;$G206,'WEO Oct 2023'!$B$2:$B$529&amp;'WEO Oct 2023'!$C$2:$C$529,0),MATCH(O$8,'WEO Oct 2023'!$J$1:$BF$1,0)),NA())</f>
        <v>0.151</v>
      </c>
      <c r="P206" s="4" cm="1">
        <f t="array" ref="P206">IFERROR(INDEX('WEO Oct 2023'!$J$2:$BG$529,MATCH($C$5&amp;$G206,'WEO Oct 2023'!$B$2:$B$529&amp;'WEO Oct 2023'!$C$2:$C$529,0),MATCH(P$8,'WEO Oct 2023'!$J$1:$BF$1,0)),NA())</f>
        <v>0.16</v>
      </c>
      <c r="Q206" s="4" cm="1">
        <f t="array" ref="Q206">IFERROR(INDEX('WEO Oct 2023'!$J$2:$BG$573,MATCH($C$5&amp;$G206,'WEO Oct 2023'!$B$2:$B$573&amp;'WEO Oct 2023'!$C$2:$C$573,0),MATCH(Q$8,'WEO Oct 2023'!$J$1:$BF$1,0)),NA())</f>
        <v>0.17199999999999999</v>
      </c>
      <c r="R206" s="4" cm="1">
        <f t="array" ref="R206">IFERROR(INDEX('WEO Oct 2023'!$J$2:$BG$573,MATCH($C$5&amp;$G206,'WEO Oct 2023'!$B$2:$B$573&amp;'WEO Oct 2023'!$C$2:$C$573,0),MATCH(R$8,'WEO Oct 2023'!$J$1:$BF$1,0)),NA())</f>
        <v>0.18</v>
      </c>
      <c r="S206" s="4" cm="1">
        <f t="array" ref="S206">IFERROR(INDEX('WEO Oct 2023'!$J$2:$BG$573,MATCH($C$5&amp;$G206,'WEO Oct 2023'!$B$2:$B$573&amp;'WEO Oct 2023'!$C$2:$C$573,0),MATCH(S$8,'WEO Oct 2023'!$J$1:$BF$1,0)),NA())</f>
        <v>0.186</v>
      </c>
      <c r="T206" s="4" cm="1">
        <f t="array" ref="T206">IFERROR(INDEX('WEO Oct 2023'!$J$2:$BG$573,MATCH($C$5&amp;$G206,'WEO Oct 2023'!$B$2:$B$573&amp;'WEO Oct 2023'!$C$2:$C$573,0),MATCH(T$8,'WEO Oct 2023'!$J$1:$BF$1,0)),NA())</f>
        <v>0.185</v>
      </c>
      <c r="U206" s="4" cm="1">
        <f t="array" ref="U206">IFERROR(INDEX('WEO Oct 2023'!$J$2:$BG$573,MATCH($C$5&amp;$G206,'WEO Oct 2023'!$B$2:$B$573&amp;'WEO Oct 2023'!$C$2:$C$573,0),MATCH(U$8,'WEO Oct 2023'!$J$1:$BF$1,0)),NA())</f>
        <v>0.183</v>
      </c>
      <c r="V206" s="4" cm="1">
        <f t="array" ref="V206">IFERROR(INDEX('WEO Oct 2023'!$J$2:$BG$573,MATCH($C$5&amp;$G206,'WEO Oct 2023'!$B$2:$B$573&amp;'WEO Oct 2023'!$C$2:$C$573,0),MATCH(V$8,'WEO Oct 2023'!$J$1:$BF$1,0)),NA())</f>
        <v>0.20100000000000001</v>
      </c>
      <c r="W206" s="4" cm="1">
        <f t="array" ref="W206">IFERROR(INDEX('WEO Oct 2023'!$J$2:$BG$573,MATCH($C$5&amp;$G206,'WEO Oct 2023'!$B$2:$B$573&amp;'WEO Oct 2023'!$C$2:$C$573,0),MATCH(W$8,'WEO Oct 2023'!$J$1:$BF$1,0)),NA())</f>
        <v>0.21299999999999999</v>
      </c>
      <c r="X206" s="4" cm="1">
        <f t="array" ref="X206">IFERROR(INDEX('WEO Oct 2023'!$J$2:$BG$573,MATCH($C$5&amp;$G206,'WEO Oct 2023'!$B$2:$B$573&amp;'WEO Oct 2023'!$C$2:$C$573,0),MATCH(X$8,'WEO Oct 2023'!$J$1:$BF$1,0)),NA())</f>
        <v>0.219</v>
      </c>
      <c r="Y206" s="4" cm="1">
        <f t="array" ref="Y206">IFERROR(INDEX('WEO Oct 2023'!$J$2:$BG$573,MATCH($C$5&amp;$G206,'WEO Oct 2023'!$B$2:$B$573&amp;'WEO Oct 2023'!$C$2:$C$573,0),MATCH(Y$8,'WEO Oct 2023'!$J$1:$BF$1,0)),NA())</f>
        <v>0.23200000000000001</v>
      </c>
      <c r="Z206" s="4" cm="1">
        <f t="array" ref="Z206">IFERROR(INDEX('WEO Oct 2023'!$J$2:$BG$573,MATCH($C$5&amp;$G206,'WEO Oct 2023'!$B$2:$B$573&amp;'WEO Oct 2023'!$C$2:$C$573,0),MATCH(Z$8,'WEO Oct 2023'!$J$1:$BF$1,0)),NA())</f>
        <v>0.24099999999999999</v>
      </c>
      <c r="AA206" s="4" cm="1">
        <f t="array" ref="AA206">IFERROR(INDEX('WEO Oct 2023'!$J$2:$BG$573,MATCH($C$5&amp;$G206,'WEO Oct 2023'!$B$2:$B$573&amp;'WEO Oct 2023'!$C$2:$C$573,0),MATCH(AA$8,'WEO Oct 2023'!$J$1:$BF$1,0)),NA())</f>
        <v>0.25800000000000001</v>
      </c>
      <c r="AB206" s="4" cm="1">
        <f t="array" ref="AB206">IFERROR(INDEX('WEO Oct 2023'!$J$2:$BG$573,MATCH($C$5&amp;$G206,'WEO Oct 2023'!$B$2:$B$573&amp;'WEO Oct 2023'!$C$2:$C$573,0),MATCH(AB$8,'WEO Oct 2023'!$J$1:$BF$1,0)),NA())</f>
        <v>0.26100000000000001</v>
      </c>
      <c r="AC206" s="4" cm="1">
        <f t="array" ref="AC206">IFERROR(INDEX('WEO Oct 2023'!$J$2:$BG$573,MATCH($C$5&amp;$G206,'WEO Oct 2023'!$B$2:$B$573&amp;'WEO Oct 2023'!$C$2:$C$573,0),MATCH(AC$8,'WEO Oct 2023'!$J$1:$BF$1,0)),NA())</f>
        <v>0.27700000000000002</v>
      </c>
    </row>
    <row r="207" spans="6:29" x14ac:dyDescent="0.35">
      <c r="F207" s="65" t="str">
        <f>$C$6</f>
        <v>thousands</v>
      </c>
      <c r="G207" s="4"/>
      <c r="H207" s="5">
        <f>IF($F207=$B$249,H206*1000000,IF($F207=$B$250,H206*1000,IF($F207=$B$251,H206)))</f>
        <v>132000</v>
      </c>
      <c r="I207" s="5">
        <f t="shared" ref="I207:AC207" si="209">I206*1000000</f>
        <v>131000</v>
      </c>
      <c r="J207" s="5">
        <f t="shared" si="209"/>
        <v>133000</v>
      </c>
      <c r="K207" s="5">
        <f t="shared" si="209"/>
        <v>138000</v>
      </c>
      <c r="L207" s="5">
        <f t="shared" si="209"/>
        <v>143000</v>
      </c>
      <c r="M207" s="5">
        <f t="shared" si="209"/>
        <v>150000</v>
      </c>
      <c r="N207" s="5">
        <f t="shared" si="209"/>
        <v>146000</v>
      </c>
      <c r="O207" s="5">
        <f t="shared" si="209"/>
        <v>151000</v>
      </c>
      <c r="P207" s="5">
        <f t="shared" si="209"/>
        <v>160000</v>
      </c>
      <c r="Q207" s="5">
        <f t="shared" si="209"/>
        <v>172000</v>
      </c>
      <c r="R207" s="5">
        <f t="shared" si="209"/>
        <v>180000</v>
      </c>
      <c r="S207" s="5">
        <f t="shared" si="209"/>
        <v>186000</v>
      </c>
      <c r="T207" s="5">
        <f t="shared" si="209"/>
        <v>185000</v>
      </c>
      <c r="U207" s="5">
        <f t="shared" si="209"/>
        <v>183000</v>
      </c>
      <c r="V207" s="5">
        <f t="shared" si="209"/>
        <v>201000</v>
      </c>
      <c r="W207" s="5">
        <f t="shared" si="209"/>
        <v>213000</v>
      </c>
      <c r="X207" s="5">
        <f t="shared" si="209"/>
        <v>219000</v>
      </c>
      <c r="Y207" s="5">
        <f t="shared" si="209"/>
        <v>232000</v>
      </c>
      <c r="Z207" s="5">
        <f t="shared" si="209"/>
        <v>241000</v>
      </c>
      <c r="AA207" s="5">
        <f t="shared" si="209"/>
        <v>258000</v>
      </c>
      <c r="AB207" s="5">
        <f t="shared" si="209"/>
        <v>261000</v>
      </c>
      <c r="AC207" s="5">
        <f t="shared" si="209"/>
        <v>277000</v>
      </c>
    </row>
    <row r="208" spans="6:29" x14ac:dyDescent="0.35">
      <c r="F208" s="4" t="s">
        <v>180</v>
      </c>
      <c r="G208" s="4" t="s">
        <v>181</v>
      </c>
      <c r="H208" s="4" cm="1">
        <f t="array" ref="H208">IFERROR(INDEX('WEO Oct 2023'!$J$2:$BG$529,MATCH($C$5&amp;$G208,'WEO Oct 2023'!$B$2:$B$529&amp;'WEO Oct 2023'!$C$2:$C$529,0),MATCH(H$8,'WEO Oct 2023'!$J$1:$BF$1,0)),NA())</f>
        <v>0.13200000000000001</v>
      </c>
      <c r="I208" s="4" cm="1">
        <f t="array" ref="I208">IFERROR(INDEX('WEO Oct 2023'!$J$2:$BG$529,MATCH($C$5&amp;$G208,'WEO Oct 2023'!$B$2:$B$529&amp;'WEO Oct 2023'!$C$2:$C$529,0),MATCH(I$8,'WEO Oct 2023'!$J$1:$BF$1,0)),NA())</f>
        <v>0.13100000000000001</v>
      </c>
      <c r="J208" s="4" cm="1">
        <f t="array" ref="J208">IFERROR(INDEX('WEO Oct 2023'!$J$2:$BG$529,MATCH($C$5&amp;$G208,'WEO Oct 2023'!$B$2:$B$529&amp;'WEO Oct 2023'!$C$2:$C$529,0),MATCH(J$8,'WEO Oct 2023'!$J$1:$BF$1,0)),NA())</f>
        <v>0.13300000000000001</v>
      </c>
      <c r="K208" s="4" cm="1">
        <f t="array" ref="K208">IFERROR(INDEX('WEO Oct 2023'!$J$2:$BG$529,MATCH($C$5&amp;$G208,'WEO Oct 2023'!$B$2:$B$529&amp;'WEO Oct 2023'!$C$2:$C$529,0),MATCH(K$8,'WEO Oct 2023'!$J$1:$BF$1,0)),NA())</f>
        <v>0.13800000000000001</v>
      </c>
      <c r="L208" s="4" cm="1">
        <f t="array" ref="L208">IFERROR(INDEX('WEO Oct 2023'!$J$2:$BG$529,MATCH($C$5&amp;$G208,'WEO Oct 2023'!$B$2:$B$529&amp;'WEO Oct 2023'!$C$2:$C$529,0),MATCH(L$8,'WEO Oct 2023'!$J$1:$BF$1,0)),NA())</f>
        <v>0.14299999999999999</v>
      </c>
      <c r="M208" s="4" cm="1">
        <f t="array" ref="M208">IFERROR(INDEX('WEO Oct 2023'!$J$2:$BG$529,MATCH($C$5&amp;$G208,'WEO Oct 2023'!$B$2:$B$529&amp;'WEO Oct 2023'!$C$2:$C$529,0),MATCH(M$8,'WEO Oct 2023'!$J$1:$BF$1,0)),NA())</f>
        <v>0.15</v>
      </c>
      <c r="N208" s="4" cm="1">
        <f t="array" ref="N208">IFERROR(INDEX('WEO Oct 2023'!$J$2:$BG$529,MATCH($C$5&amp;$G208,'WEO Oct 2023'!$B$2:$B$529&amp;'WEO Oct 2023'!$C$2:$C$529,0),MATCH(N$8,'WEO Oct 2023'!$J$1:$BF$1,0)),NA())</f>
        <v>0.14599999999999999</v>
      </c>
      <c r="O208" s="4" cm="1">
        <f t="array" ref="O208">IFERROR(INDEX('WEO Oct 2023'!$J$2:$BG$529,MATCH($C$5&amp;$G208,'WEO Oct 2023'!$B$2:$B$529&amp;'WEO Oct 2023'!$C$2:$C$529,0),MATCH(O$8,'WEO Oct 2023'!$J$1:$BF$1,0)),NA())</f>
        <v>0.151</v>
      </c>
      <c r="P208" s="4" cm="1">
        <f t="array" ref="P208">IFERROR(INDEX('WEO Oct 2023'!$J$2:$BG$529,MATCH($C$5&amp;$G208,'WEO Oct 2023'!$B$2:$B$529&amp;'WEO Oct 2023'!$C$2:$C$529,0),MATCH(P$8,'WEO Oct 2023'!$J$1:$BF$1,0)),NA())</f>
        <v>0.16</v>
      </c>
      <c r="Q208" s="4" cm="1">
        <f t="array" ref="Q208">IFERROR(INDEX('WEO Oct 2023'!$J$2:$BG$573,MATCH($C$5&amp;$G208,'WEO Oct 2023'!$B$2:$B$573&amp;'WEO Oct 2023'!$C$2:$C$573,0),MATCH(Q$8,'WEO Oct 2023'!$J$1:$BF$1,0)),NA())</f>
        <v>0.17199999999999999</v>
      </c>
      <c r="R208" s="4" cm="1">
        <f t="array" ref="R208">IFERROR(INDEX('WEO Oct 2023'!$J$2:$BG$573,MATCH($C$5&amp;$G208,'WEO Oct 2023'!$B$2:$B$573&amp;'WEO Oct 2023'!$C$2:$C$573,0),MATCH(R$8,'WEO Oct 2023'!$J$1:$BF$1,0)),NA())</f>
        <v>0.18</v>
      </c>
      <c r="S208" s="4" cm="1">
        <f t="array" ref="S208">IFERROR(INDEX('WEO Oct 2023'!$J$2:$BG$573,MATCH($C$5&amp;$G208,'WEO Oct 2023'!$B$2:$B$573&amp;'WEO Oct 2023'!$C$2:$C$573,0),MATCH(S$8,'WEO Oct 2023'!$J$1:$BF$1,0)),NA())</f>
        <v>0.186</v>
      </c>
      <c r="T208" s="4" cm="1">
        <f t="array" ref="T208">IFERROR(INDEX('WEO Oct 2023'!$J$2:$BG$573,MATCH($C$5&amp;$G208,'WEO Oct 2023'!$B$2:$B$573&amp;'WEO Oct 2023'!$C$2:$C$573,0),MATCH(T$8,'WEO Oct 2023'!$J$1:$BF$1,0)),NA())</f>
        <v>0.185</v>
      </c>
      <c r="U208" s="4" cm="1">
        <f t="array" ref="U208">IFERROR(INDEX('WEO Oct 2023'!$J$2:$BG$573,MATCH($C$5&amp;$G208,'WEO Oct 2023'!$B$2:$B$573&amp;'WEO Oct 2023'!$C$2:$C$573,0),MATCH(U$8,'WEO Oct 2023'!$J$1:$BF$1,0)),NA())</f>
        <v>0.183</v>
      </c>
      <c r="V208" s="4" cm="1">
        <f t="array" ref="V208">IFERROR(INDEX('WEO Oct 2023'!$J$2:$BG$573,MATCH($C$5&amp;$G208,'WEO Oct 2023'!$B$2:$B$573&amp;'WEO Oct 2023'!$C$2:$C$573,0),MATCH(V$8,'WEO Oct 2023'!$J$1:$BF$1,0)),NA())</f>
        <v>0.20100000000000001</v>
      </c>
      <c r="W208" s="4" cm="1">
        <f t="array" ref="W208">IFERROR(INDEX('WEO Oct 2023'!$J$2:$BG$573,MATCH($C$5&amp;$G208,'WEO Oct 2023'!$B$2:$B$573&amp;'WEO Oct 2023'!$C$2:$C$573,0),MATCH(W$8,'WEO Oct 2023'!$J$1:$BF$1,0)),NA())</f>
        <v>0.21299999999999999</v>
      </c>
      <c r="X208" s="4" cm="1">
        <f t="array" ref="X208">IFERROR(INDEX('WEO Oct 2023'!$J$2:$BG$573,MATCH($C$5&amp;$G208,'WEO Oct 2023'!$B$2:$B$573&amp;'WEO Oct 2023'!$C$2:$C$573,0),MATCH(X$8,'WEO Oct 2023'!$J$1:$BF$1,0)),NA())</f>
        <v>0.219</v>
      </c>
      <c r="Y208" s="4" cm="1">
        <f t="array" ref="Y208">IFERROR(INDEX('WEO Oct 2023'!$J$2:$BG$573,MATCH($C$5&amp;$G208,'WEO Oct 2023'!$B$2:$B$573&amp;'WEO Oct 2023'!$C$2:$C$573,0),MATCH(Y$8,'WEO Oct 2023'!$J$1:$BF$1,0)),NA())</f>
        <v>0.23200000000000001</v>
      </c>
      <c r="Z208" s="4" cm="1">
        <f t="array" ref="Z208">IFERROR(INDEX('WEO Oct 2023'!$J$2:$BG$573,MATCH($C$5&amp;$G208,'WEO Oct 2023'!$B$2:$B$573&amp;'WEO Oct 2023'!$C$2:$C$573,0),MATCH(Z$8,'WEO Oct 2023'!$J$1:$BF$1,0)),NA())</f>
        <v>0.24099999999999999</v>
      </c>
      <c r="AA208" s="4" cm="1">
        <f t="array" ref="AA208">IFERROR(INDEX('WEO Oct 2023'!$J$2:$BG$573,MATCH($C$5&amp;$G208,'WEO Oct 2023'!$B$2:$B$573&amp;'WEO Oct 2023'!$C$2:$C$573,0),MATCH(AA$8,'WEO Oct 2023'!$J$1:$BF$1,0)),NA())</f>
        <v>0.25800000000000001</v>
      </c>
      <c r="AB208" s="4" cm="1">
        <f t="array" ref="AB208">IFERROR(INDEX('WEO Oct 2023'!$J$2:$BG$573,MATCH($C$5&amp;$G208,'WEO Oct 2023'!$B$2:$B$573&amp;'WEO Oct 2023'!$C$2:$C$573,0),MATCH(AB$8,'WEO Oct 2023'!$J$1:$BF$1,0)),NA())</f>
        <v>0.26100000000000001</v>
      </c>
      <c r="AC208" s="4" cm="1">
        <f t="array" ref="AC208">IFERROR(INDEX('WEO Oct 2023'!$J$2:$BG$573,MATCH($C$5&amp;$G208,'WEO Oct 2023'!$B$2:$B$573&amp;'WEO Oct 2023'!$C$2:$C$573,0),MATCH(AC$8,'WEO Oct 2023'!$J$1:$BF$1,0)),NA())</f>
        <v>0.27700000000000002</v>
      </c>
    </row>
    <row r="209" spans="3:29" x14ac:dyDescent="0.35">
      <c r="F209" s="4" t="s">
        <v>182</v>
      </c>
      <c r="G209" s="4"/>
      <c r="H209" s="4">
        <f>H206/H208</f>
        <v>1</v>
      </c>
      <c r="I209" s="4">
        <f t="shared" ref="I209:AC209" si="210">I206/I208</f>
        <v>1</v>
      </c>
      <c r="J209" s="4">
        <f t="shared" si="210"/>
        <v>1</v>
      </c>
      <c r="K209" s="4">
        <f t="shared" si="210"/>
        <v>1</v>
      </c>
      <c r="L209" s="4">
        <f t="shared" si="210"/>
        <v>1</v>
      </c>
      <c r="M209" s="4">
        <f t="shared" si="210"/>
        <v>1</v>
      </c>
      <c r="N209" s="4">
        <f t="shared" si="210"/>
        <v>1</v>
      </c>
      <c r="O209" s="4">
        <f t="shared" si="210"/>
        <v>1</v>
      </c>
      <c r="P209" s="4">
        <f t="shared" si="210"/>
        <v>1</v>
      </c>
      <c r="Q209" s="4">
        <f t="shared" si="210"/>
        <v>1</v>
      </c>
      <c r="R209" s="4">
        <f t="shared" si="210"/>
        <v>1</v>
      </c>
      <c r="S209" s="4">
        <f t="shared" si="210"/>
        <v>1</v>
      </c>
      <c r="T209" s="4">
        <f t="shared" si="210"/>
        <v>1</v>
      </c>
      <c r="U209" s="4">
        <f t="shared" si="210"/>
        <v>1</v>
      </c>
      <c r="V209" s="4">
        <f t="shared" si="210"/>
        <v>1</v>
      </c>
      <c r="W209" s="4">
        <f t="shared" si="210"/>
        <v>1</v>
      </c>
      <c r="X209" s="4">
        <f t="shared" si="210"/>
        <v>1</v>
      </c>
      <c r="Y209" s="4">
        <f t="shared" si="210"/>
        <v>1</v>
      </c>
      <c r="Z209" s="4">
        <f t="shared" si="210"/>
        <v>1</v>
      </c>
      <c r="AA209" s="4">
        <f t="shared" si="210"/>
        <v>1</v>
      </c>
      <c r="AB209" s="4">
        <f t="shared" si="210"/>
        <v>1</v>
      </c>
      <c r="AC209" s="4">
        <f t="shared" si="210"/>
        <v>1</v>
      </c>
    </row>
    <row r="210" spans="3:29" x14ac:dyDescent="0.35">
      <c r="C210" s="28"/>
      <c r="F210" s="4" t="s">
        <v>183</v>
      </c>
      <c r="G210" s="4"/>
      <c r="H210" s="5">
        <f>IFERROR(INDEX('WDI GNI'!$E$6:$BO$271,MATCH($C$5,'WDI GNI'!$B$6:$B$271,0),MATCH(H$8,'WDI GNI'!$E$5:$BO$5,0)),NA())</f>
        <v>167548500</v>
      </c>
      <c r="I210" s="5">
        <f>IFERROR(INDEX('WDI GNI'!$E$6:$BO$271,MATCH($C$5,'WDI GNI'!$B$6:$B$271,0),MATCH(I$8,'WDI GNI'!$E$5:$BO$5,0)),NA())</f>
        <v>167807100</v>
      </c>
      <c r="J210" s="5">
        <f>IFERROR(INDEX('WDI GNI'!$E$6:$BO$271,MATCH($C$5,'WDI GNI'!$B$6:$B$271,0),MATCH(J$8,'WDI GNI'!$E$5:$BO$5,0)),NA())</f>
        <v>168917800</v>
      </c>
      <c r="K210" s="5">
        <f>IFERROR(INDEX('WDI GNI'!$E$6:$BO$271,MATCH($C$5,'WDI GNI'!$B$6:$B$271,0),MATCH(K$8,'WDI GNI'!$E$5:$BO$5,0)),NA())</f>
        <v>178767700</v>
      </c>
      <c r="L210" s="5">
        <f>IFERROR(INDEX('WDI GNI'!$E$6:$BO$271,MATCH($C$5,'WDI GNI'!$B$6:$B$271,0),MATCH(L$8,'WDI GNI'!$E$5:$BO$5,0)),NA())</f>
        <v>181000300</v>
      </c>
      <c r="M210" s="5">
        <f>IFERROR(INDEX('WDI GNI'!$E$6:$BO$271,MATCH($C$5,'WDI GNI'!$B$6:$B$271,0),MATCH(M$8,'WDI GNI'!$E$5:$BO$5,0)),NA())</f>
        <v>191197200</v>
      </c>
      <c r="N210" s="5">
        <f>IFERROR(INDEX('WDI GNI'!$E$6:$BO$271,MATCH($C$5,'WDI GNI'!$B$6:$B$271,0),MATCH(N$8,'WDI GNI'!$E$5:$BO$5,0)),NA())</f>
        <v>188669300</v>
      </c>
      <c r="O210" s="5">
        <f>IFERROR(INDEX('WDI GNI'!$E$6:$BO$271,MATCH($C$5,'WDI GNI'!$B$6:$B$271,0),MATCH(O$8,'WDI GNI'!$E$5:$BO$5,0)),NA())</f>
        <v>190618000</v>
      </c>
      <c r="P210" s="5">
        <f>IFERROR(INDEX('WDI GNI'!$E$6:$BO$271,MATCH($C$5,'WDI GNI'!$B$6:$B$271,0),MATCH(P$8,'WDI GNI'!$E$5:$BO$5,0)),NA())</f>
        <v>196716700</v>
      </c>
      <c r="Q210" s="5">
        <f>IFERROR(INDEX('WDI GNI'!$E$6:$BO$271,MATCH($C$5,'WDI GNI'!$B$6:$B$271,0),MATCH(Q$8,'WDI GNI'!$E$5:$BO$5,0)),NA())</f>
        <v>207701600</v>
      </c>
      <c r="R210" s="5">
        <f>IFERROR(INDEX('WDI GNI'!$E$6:$BO$271,MATCH($C$5,'WDI GNI'!$B$6:$B$271,0),MATCH(R$8,'WDI GNI'!$E$5:$BO$5,0)),NA())</f>
        <v>208622400</v>
      </c>
      <c r="S210" s="5">
        <f>IFERROR(INDEX('WDI GNI'!$E$6:$BO$271,MATCH($C$5,'WDI GNI'!$B$6:$B$271,0),MATCH(S$8,'WDI GNI'!$E$5:$BO$5,0)),NA())</f>
        <v>221255400</v>
      </c>
      <c r="T210" s="5">
        <f>IFERROR(INDEX('WDI GNI'!$E$6:$BO$271,MATCH($C$5,'WDI GNI'!$B$6:$B$271,0),MATCH(T$8,'WDI GNI'!$E$5:$BO$5,0)),NA())</f>
        <v>227275800</v>
      </c>
      <c r="U210" s="5">
        <f>IFERROR(INDEX('WDI GNI'!$E$6:$BO$271,MATCH($C$5,'WDI GNI'!$B$6:$B$271,0),MATCH(U$8,'WDI GNI'!$E$5:$BO$5,0)),NA())</f>
        <v>245039900</v>
      </c>
      <c r="V210" s="5">
        <f>IFERROR(INDEX('WDI GNI'!$E$6:$BO$271,MATCH($C$5,'WDI GNI'!$B$6:$B$271,0),MATCH(V$8,'WDI GNI'!$E$5:$BO$5,0)),NA())</f>
        <v>257958900</v>
      </c>
      <c r="W210" s="5">
        <f>IFERROR(INDEX('WDI GNI'!$E$6:$BO$271,MATCH($C$5,'WDI GNI'!$B$6:$B$271,0),MATCH(W$8,'WDI GNI'!$E$5:$BO$5,0)),NA())</f>
        <v>266297000</v>
      </c>
      <c r="X210" s="5">
        <f>IFERROR(INDEX('WDI GNI'!$E$6:$BO$271,MATCH($C$5,'WDI GNI'!$B$6:$B$271,0),MATCH(X$8,'WDI GNI'!$E$5:$BO$5,0)),NA())</f>
        <v>273407900</v>
      </c>
      <c r="Y210" s="5">
        <f>IFERROR(INDEX('WDI GNI'!$E$6:$BO$271,MATCH($C$5,'WDI GNI'!$B$6:$B$271,0),MATCH(Y$8,'WDI GNI'!$E$5:$BO$5,0)),NA())</f>
        <v>286971000</v>
      </c>
      <c r="Z210" s="5">
        <f>IFERROR(INDEX('WDI GNI'!$E$6:$BO$271,MATCH($C$5,'WDI GNI'!$B$6:$B$271,0),MATCH(Z$8,'WDI GNI'!$E$5:$BO$5,0)),NA())</f>
        <v>293984300</v>
      </c>
      <c r="AA210" s="5">
        <f>IFERROR(INDEX('WDI GNI'!$E$6:$BO$271,MATCH($C$5,'WDI GNI'!$B$6:$B$271,0),MATCH(AA$8,'WDI GNI'!$E$5:$BO$5,0)),NA())</f>
        <v>293704300</v>
      </c>
      <c r="AB210" s="5">
        <f>IFERROR(INDEX('WDI GNI'!$E$6:$BO$271,MATCH($C$5,'WDI GNI'!$B$6:$B$271,0),MATCH(AB$8,'WDI GNI'!$E$5:$BO$5,0)),NA())</f>
        <v>334137701.83131301</v>
      </c>
      <c r="AC210" s="85">
        <f>(AC206*G231)*1000000000</f>
        <v>354621239.10832846</v>
      </c>
    </row>
    <row r="211" spans="3:29" x14ac:dyDescent="0.35">
      <c r="C211" s="28"/>
      <c r="F211" s="65" t="str">
        <f>$C$6</f>
        <v>thousands</v>
      </c>
      <c r="G211" s="4"/>
      <c r="H211" s="5">
        <f>IF($F211=$B$249,H210/1000,IF($F211=$B$250,H210*1000000,IF($F211=$B$251,H210/1000000000)))</f>
        <v>167548.5</v>
      </c>
      <c r="I211" s="5">
        <f t="shared" ref="I211:AC211" si="211">IF($F211=$B$249,I210/1000,IF($F211=$B$250,I210*1000000,IF($F211=$B$251,I210/1000000000)))</f>
        <v>167807.1</v>
      </c>
      <c r="J211" s="5">
        <f t="shared" si="211"/>
        <v>168917.8</v>
      </c>
      <c r="K211" s="5">
        <f t="shared" si="211"/>
        <v>178767.7</v>
      </c>
      <c r="L211" s="5">
        <f t="shared" si="211"/>
        <v>181000.3</v>
      </c>
      <c r="M211" s="5">
        <f t="shared" si="211"/>
        <v>191197.2</v>
      </c>
      <c r="N211" s="5">
        <f t="shared" si="211"/>
        <v>188669.3</v>
      </c>
      <c r="O211" s="5">
        <f t="shared" si="211"/>
        <v>190618</v>
      </c>
      <c r="P211" s="5">
        <f t="shared" si="211"/>
        <v>196716.7</v>
      </c>
      <c r="Q211" s="5">
        <f t="shared" si="211"/>
        <v>207701.6</v>
      </c>
      <c r="R211" s="5">
        <f t="shared" si="211"/>
        <v>208622.4</v>
      </c>
      <c r="S211" s="5">
        <f t="shared" si="211"/>
        <v>221255.4</v>
      </c>
      <c r="T211" s="5">
        <f t="shared" si="211"/>
        <v>227275.8</v>
      </c>
      <c r="U211" s="5">
        <f t="shared" si="211"/>
        <v>245039.9</v>
      </c>
      <c r="V211" s="5">
        <f t="shared" si="211"/>
        <v>257958.9</v>
      </c>
      <c r="W211" s="5">
        <f t="shared" si="211"/>
        <v>266297</v>
      </c>
      <c r="X211" s="5">
        <f t="shared" si="211"/>
        <v>273407.90000000002</v>
      </c>
      <c r="Y211" s="5">
        <f t="shared" si="211"/>
        <v>286971</v>
      </c>
      <c r="Z211" s="5">
        <f t="shared" si="211"/>
        <v>293984.3</v>
      </c>
      <c r="AA211" s="5">
        <f t="shared" si="211"/>
        <v>293704.3</v>
      </c>
      <c r="AB211" s="5">
        <f t="shared" si="211"/>
        <v>334137.70183131302</v>
      </c>
      <c r="AC211" s="5">
        <f t="shared" si="211"/>
        <v>354621.23910832847</v>
      </c>
    </row>
    <row r="212" spans="3:29" x14ac:dyDescent="0.35">
      <c r="C212" s="28"/>
      <c r="F212" s="65" t="s">
        <v>184</v>
      </c>
      <c r="G212" s="4"/>
      <c r="H212" s="56">
        <f>H211/H207</f>
        <v>1.2693068181818181</v>
      </c>
      <c r="I212" s="56">
        <f t="shared" ref="I212:AC212" si="212">I211/I207</f>
        <v>1.2809702290076337</v>
      </c>
      <c r="J212" s="56">
        <f t="shared" si="212"/>
        <v>1.2700586466165413</v>
      </c>
      <c r="K212" s="56">
        <f t="shared" si="212"/>
        <v>1.295418115942029</v>
      </c>
      <c r="L212" s="56">
        <f t="shared" si="212"/>
        <v>1.2657363636363637</v>
      </c>
      <c r="M212" s="56">
        <f t="shared" si="212"/>
        <v>1.274648</v>
      </c>
      <c r="N212" s="56">
        <f t="shared" si="212"/>
        <v>1.2922554794520547</v>
      </c>
      <c r="O212" s="56">
        <f t="shared" si="212"/>
        <v>1.2623708609271522</v>
      </c>
      <c r="P212" s="56">
        <f t="shared" si="212"/>
        <v>1.2294793750000002</v>
      </c>
      <c r="Q212" s="56">
        <f t="shared" si="212"/>
        <v>1.2075674418604652</v>
      </c>
      <c r="R212" s="56">
        <f t="shared" si="212"/>
        <v>1.1590133333333332</v>
      </c>
      <c r="S212" s="56">
        <f t="shared" si="212"/>
        <v>1.1895451612903225</v>
      </c>
      <c r="T212" s="56">
        <f t="shared" si="212"/>
        <v>1.2285178378378379</v>
      </c>
      <c r="U212" s="56">
        <f t="shared" si="212"/>
        <v>1.3390158469945355</v>
      </c>
      <c r="V212" s="56">
        <f t="shared" si="212"/>
        <v>1.2833776119402984</v>
      </c>
      <c r="W212" s="56">
        <f t="shared" si="212"/>
        <v>1.2502206572769954</v>
      </c>
      <c r="X212" s="56">
        <f t="shared" si="212"/>
        <v>1.2484378995433791</v>
      </c>
      <c r="Y212" s="56">
        <f t="shared" si="212"/>
        <v>1.2369439655172414</v>
      </c>
      <c r="Z212" s="56">
        <f t="shared" si="212"/>
        <v>1.219851867219917</v>
      </c>
      <c r="AA212" s="56">
        <f t="shared" si="212"/>
        <v>1.1383887596899225</v>
      </c>
      <c r="AB212" s="56">
        <f t="shared" si="212"/>
        <v>1.2802210798134599</v>
      </c>
      <c r="AC212" s="56">
        <f t="shared" si="212"/>
        <v>1.2802210798134601</v>
      </c>
    </row>
    <row r="213" spans="3:29" x14ac:dyDescent="0.35">
      <c r="C213" s="28"/>
      <c r="F213" s="65" t="s">
        <v>1368</v>
      </c>
      <c r="G213" s="4"/>
      <c r="H213" s="86">
        <f t="shared" ref="H213:O213" si="213">(H210/1000000000)/H209</f>
        <v>0.16754849999999999</v>
      </c>
      <c r="I213" s="86">
        <f t="shared" si="213"/>
        <v>0.16780709999999999</v>
      </c>
      <c r="J213" s="86">
        <f t="shared" si="213"/>
        <v>0.16891780000000001</v>
      </c>
      <c r="K213" s="86">
        <f t="shared" si="213"/>
        <v>0.1787677</v>
      </c>
      <c r="L213" s="86">
        <f t="shared" si="213"/>
        <v>0.1810003</v>
      </c>
      <c r="M213" s="86">
        <f t="shared" si="213"/>
        <v>0.19119720000000001</v>
      </c>
      <c r="N213" s="86">
        <f t="shared" si="213"/>
        <v>0.18866930000000001</v>
      </c>
      <c r="O213" s="86">
        <f t="shared" si="213"/>
        <v>0.19061800000000001</v>
      </c>
      <c r="P213" s="86">
        <f>(P210/1000000000)/P209</f>
        <v>0.19671669999999999</v>
      </c>
      <c r="Q213" s="86">
        <f t="shared" ref="Q213:AC213" si="214">(Q210/1000000000)/Q209</f>
        <v>0.20770159999999999</v>
      </c>
      <c r="R213" s="86">
        <f t="shared" si="214"/>
        <v>0.20862240000000001</v>
      </c>
      <c r="S213" s="86">
        <f t="shared" si="214"/>
        <v>0.22125539999999999</v>
      </c>
      <c r="T213" s="86">
        <f t="shared" si="214"/>
        <v>0.2272758</v>
      </c>
      <c r="U213" s="86">
        <f t="shared" si="214"/>
        <v>0.2450399</v>
      </c>
      <c r="V213" s="86">
        <f t="shared" si="214"/>
        <v>0.25795889999999999</v>
      </c>
      <c r="W213" s="86">
        <f t="shared" si="214"/>
        <v>0.26629700000000001</v>
      </c>
      <c r="X213" s="86">
        <f t="shared" si="214"/>
        <v>0.27340789999999998</v>
      </c>
      <c r="Y213" s="86">
        <f t="shared" si="214"/>
        <v>0.28697099999999998</v>
      </c>
      <c r="Z213" s="86">
        <f t="shared" si="214"/>
        <v>0.29398429999999998</v>
      </c>
      <c r="AA213" s="86">
        <f t="shared" si="214"/>
        <v>0.29370429999999997</v>
      </c>
      <c r="AB213" s="86">
        <f t="shared" si="214"/>
        <v>0.33413770183131303</v>
      </c>
      <c r="AC213" s="86">
        <f t="shared" si="214"/>
        <v>0.35462123910832843</v>
      </c>
    </row>
    <row r="214" spans="3:29" x14ac:dyDescent="0.35">
      <c r="C214" s="28"/>
      <c r="F214" s="65" t="s">
        <v>1372</v>
      </c>
      <c r="G214" s="4"/>
      <c r="H214" s="86"/>
      <c r="I214" s="86"/>
      <c r="J214" s="86"/>
      <c r="K214" s="86"/>
      <c r="L214" s="86"/>
      <c r="M214" s="86"/>
      <c r="N214" s="86"/>
      <c r="O214" s="86"/>
      <c r="P214" s="96">
        <f>P210/(P221*1000000)</f>
        <v>3711.6358490566035</v>
      </c>
      <c r="Q214" s="96">
        <f t="shared" ref="Q214:AC214" si="215">Q210/(Q221*1000000)</f>
        <v>3918.8981132075473</v>
      </c>
      <c r="R214" s="96">
        <f t="shared" si="215"/>
        <v>3936.2716981132075</v>
      </c>
      <c r="S214" s="96">
        <f t="shared" si="215"/>
        <v>4254.9115384615388</v>
      </c>
      <c r="T214" s="96">
        <f t="shared" si="215"/>
        <v>4456.3882352941173</v>
      </c>
      <c r="U214" s="96">
        <f t="shared" si="215"/>
        <v>4900.7979999999998</v>
      </c>
      <c r="V214" s="96">
        <f t="shared" si="215"/>
        <v>5264.4673469387753</v>
      </c>
      <c r="W214" s="96">
        <f t="shared" si="215"/>
        <v>5665.8936170212764</v>
      </c>
      <c r="X214" s="96">
        <f t="shared" si="215"/>
        <v>6075.7311111111112</v>
      </c>
      <c r="Y214" s="96">
        <f t="shared" si="215"/>
        <v>6522.068181818182</v>
      </c>
      <c r="Z214" s="96">
        <f t="shared" si="215"/>
        <v>6681.4613636363638</v>
      </c>
      <c r="AA214" s="96">
        <f t="shared" si="215"/>
        <v>6675.0977272727268</v>
      </c>
      <c r="AB214" s="96">
        <f t="shared" si="215"/>
        <v>7425.2822629180673</v>
      </c>
      <c r="AC214" s="96">
        <f t="shared" si="215"/>
        <v>7880.471980185077</v>
      </c>
    </row>
    <row r="215" spans="3:29" x14ac:dyDescent="0.35">
      <c r="C215" s="28"/>
      <c r="F215" s="65" t="s">
        <v>1374</v>
      </c>
      <c r="G215" s="4"/>
      <c r="H215" s="5"/>
      <c r="I215" s="5"/>
      <c r="J215" s="5"/>
      <c r="K215" s="5"/>
      <c r="L215" s="5"/>
      <c r="M215" s="5"/>
      <c r="N215" s="5"/>
      <c r="O215" s="5"/>
      <c r="P215" s="5">
        <f>P214/P209</f>
        <v>3711.6358490566035</v>
      </c>
      <c r="Q215" s="5">
        <f>Q214/Q209</f>
        <v>3918.8981132075473</v>
      </c>
      <c r="R215" s="5">
        <f t="shared" ref="R215:AC215" si="216">R214/R209</f>
        <v>3936.2716981132075</v>
      </c>
      <c r="S215" s="5">
        <f t="shared" si="216"/>
        <v>4254.9115384615388</v>
      </c>
      <c r="T215" s="5">
        <f t="shared" si="216"/>
        <v>4456.3882352941173</v>
      </c>
      <c r="U215" s="5">
        <f t="shared" si="216"/>
        <v>4900.7979999999998</v>
      </c>
      <c r="V215" s="5">
        <f t="shared" si="216"/>
        <v>5264.4673469387753</v>
      </c>
      <c r="W215" s="5">
        <f t="shared" si="216"/>
        <v>5665.8936170212764</v>
      </c>
      <c r="X215" s="5">
        <f t="shared" si="216"/>
        <v>6075.7311111111112</v>
      </c>
      <c r="Y215" s="5">
        <f t="shared" si="216"/>
        <v>6522.068181818182</v>
      </c>
      <c r="Z215" s="5">
        <f t="shared" si="216"/>
        <v>6681.4613636363638</v>
      </c>
      <c r="AA215" s="94">
        <f t="shared" si="216"/>
        <v>6675.0977272727268</v>
      </c>
      <c r="AB215" s="94">
        <f t="shared" si="216"/>
        <v>7425.2822629180673</v>
      </c>
      <c r="AC215" s="94">
        <f t="shared" si="216"/>
        <v>7880.471980185077</v>
      </c>
    </row>
    <row r="216" spans="3:29" x14ac:dyDescent="0.35">
      <c r="C216" s="28"/>
      <c r="F216" s="4" t="s">
        <v>185</v>
      </c>
      <c r="G216" s="4" t="s">
        <v>186</v>
      </c>
      <c r="H216" s="4" cm="1">
        <f t="array" ref="H216">IFERROR(INDEX('WEO Oct 2023'!$J$2:$BG$529,MATCH($C$5&amp;$G216,'WEO Oct 2023'!$B$2:$B$529&amp;'WEO Oct 2023'!$C$2:$C$529,0),MATCH(H$8,'WEO Oct 2023'!$J$1:$BF$1,0)),NA())</f>
        <v>7.2999999999999995E-2</v>
      </c>
      <c r="I216" s="4" cm="1">
        <f t="array" ref="I216">IFERROR(INDEX('WEO Oct 2023'!$J$2:$BG$529,MATCH($C$5&amp;$G216,'WEO Oct 2023'!$B$2:$B$529&amp;'WEO Oct 2023'!$C$2:$C$529,0),MATCH(I$8,'WEO Oct 2023'!$J$1:$BF$1,0)),NA())</f>
        <v>6.9000000000000006E-2</v>
      </c>
      <c r="J216" s="4" cm="1">
        <f t="array" ref="J216">IFERROR(INDEX('WEO Oct 2023'!$J$2:$BG$529,MATCH($C$5&amp;$G216,'WEO Oct 2023'!$B$2:$B$529&amp;'WEO Oct 2023'!$C$2:$C$529,0),MATCH(J$8,'WEO Oct 2023'!$J$1:$BF$1,0)),NA())</f>
        <v>7.1999999999999995E-2</v>
      </c>
      <c r="K216" s="4" cm="1">
        <f t="array" ref="K216">IFERROR(INDEX('WEO Oct 2023'!$J$2:$BG$529,MATCH($C$5&amp;$G216,'WEO Oct 2023'!$B$2:$B$529&amp;'WEO Oct 2023'!$C$2:$C$529,0),MATCH(K$8,'WEO Oct 2023'!$J$1:$BF$1,0)),NA())</f>
        <v>0.11799999999999999</v>
      </c>
      <c r="L216" s="4" cm="1">
        <f t="array" ref="L216">IFERROR(INDEX('WEO Oct 2023'!$J$2:$BG$529,MATCH($C$5&amp;$G216,'WEO Oct 2023'!$B$2:$B$529&amp;'WEO Oct 2023'!$C$2:$C$529,0),MATCH(L$8,'WEO Oct 2023'!$J$1:$BF$1,0)),NA())</f>
        <v>8.7999999999999995E-2</v>
      </c>
      <c r="M216" s="4" cm="1">
        <f t="array" ref="M216">IFERROR(INDEX('WEO Oct 2023'!$J$2:$BG$529,MATCH($C$5&amp;$G216,'WEO Oct 2023'!$B$2:$B$529&amp;'WEO Oct 2023'!$C$2:$C$529,0),MATCH(M$8,'WEO Oct 2023'!$J$1:$BF$1,0)),NA())</f>
        <v>0.10100000000000001</v>
      </c>
      <c r="N216" s="4" cm="1">
        <f t="array" ref="N216">IFERROR(INDEX('WEO Oct 2023'!$J$2:$BG$529,MATCH($C$5&amp;$G216,'WEO Oct 2023'!$B$2:$B$529&amp;'WEO Oct 2023'!$C$2:$C$529,0),MATCH(N$8,'WEO Oct 2023'!$J$1:$BF$1,0)),NA())</f>
        <v>9.4E-2</v>
      </c>
      <c r="O216" s="4" cm="1">
        <f t="array" ref="O216">IFERROR(INDEX('WEO Oct 2023'!$J$2:$BG$529,MATCH($C$5&amp;$G216,'WEO Oct 2023'!$B$2:$B$529&amp;'WEO Oct 2023'!$C$2:$C$529,0),MATCH(O$8,'WEO Oct 2023'!$J$1:$BF$1,0)),NA())</f>
        <v>9.5000000000000001E-2</v>
      </c>
      <c r="P216" s="4" cm="1">
        <f t="array" ref="P216">IFERROR(INDEX('WEO Oct 2023'!$J$2:$BG$529,MATCH($C$5&amp;$G216,'WEO Oct 2023'!$B$2:$B$529&amp;'WEO Oct 2023'!$C$2:$C$529,0),MATCH(P$8,'WEO Oct 2023'!$J$1:$BF$1,0)),NA())</f>
        <v>9.5000000000000001E-2</v>
      </c>
      <c r="Q216" s="4" cm="1">
        <f t="array" ref="Q216">IFERROR(INDEX('WEO Oct 2023'!$J$2:$BG$573,MATCH($C$5&amp;$G216,'WEO Oct 2023'!$B$2:$B$573&amp;'WEO Oct 2023'!$C$2:$C$573,0),MATCH(Q$8,'WEO Oct 2023'!$J$1:$BF$1,0)),NA())</f>
        <v>9.6000000000000002E-2</v>
      </c>
      <c r="R216" s="4" cm="1">
        <f t="array" ref="R216">IFERROR(INDEX('WEO Oct 2023'!$J$2:$BG$573,MATCH($C$5&amp;$G216,'WEO Oct 2023'!$B$2:$B$573&amp;'WEO Oct 2023'!$C$2:$C$573,0),MATCH(R$8,'WEO Oct 2023'!$J$1:$BF$1,0)),NA())</f>
        <v>9.6000000000000002E-2</v>
      </c>
      <c r="S216" s="4" cm="1">
        <f t="array" ref="S216">IFERROR(INDEX('WEO Oct 2023'!$J$2:$BG$573,MATCH($C$5&amp;$G216,'WEO Oct 2023'!$B$2:$B$573&amp;'WEO Oct 2023'!$C$2:$C$573,0),MATCH(S$8,'WEO Oct 2023'!$J$1:$BF$1,0)),NA())</f>
        <v>0.10299999999999999</v>
      </c>
      <c r="T216" s="4" cm="1">
        <f t="array" ref="T216">IFERROR(INDEX('WEO Oct 2023'!$J$2:$BG$573,MATCH($C$5&amp;$G216,'WEO Oct 2023'!$B$2:$B$573&amp;'WEO Oct 2023'!$C$2:$C$573,0),MATCH(T$8,'WEO Oct 2023'!$J$1:$BF$1,0)),NA())</f>
        <v>9.1999999999999998E-2</v>
      </c>
      <c r="U216" s="4" cm="1">
        <f t="array" ref="U216">IFERROR(INDEX('WEO Oct 2023'!$J$2:$BG$573,MATCH($C$5&amp;$G216,'WEO Oct 2023'!$B$2:$B$573&amp;'WEO Oct 2023'!$C$2:$C$573,0),MATCH(U$8,'WEO Oct 2023'!$J$1:$BF$1,0)),NA())</f>
        <v>0.10299999999999999</v>
      </c>
      <c r="V216" s="4" cm="1">
        <f t="array" ref="V216">IFERROR(INDEX('WEO Oct 2023'!$J$2:$BG$573,MATCH($C$5&amp;$G216,'WEO Oct 2023'!$B$2:$B$573&amp;'WEO Oct 2023'!$C$2:$C$573,0),MATCH(V$8,'WEO Oct 2023'!$J$1:$BF$1,0)),NA())</f>
        <v>0.115</v>
      </c>
      <c r="W216" s="4" cm="1">
        <f t="array" ref="W216">IFERROR(INDEX('WEO Oct 2023'!$J$2:$BG$573,MATCH($C$5&amp;$G216,'WEO Oct 2023'!$B$2:$B$573&amp;'WEO Oct 2023'!$C$2:$C$573,0),MATCH(W$8,'WEO Oct 2023'!$J$1:$BF$1,0)),NA())</f>
        <v>0.13600000000000001</v>
      </c>
      <c r="X216" s="4" cm="1">
        <f t="array" ref="X216">IFERROR(INDEX('WEO Oct 2023'!$J$2:$BG$573,MATCH($C$5&amp;$G216,'WEO Oct 2023'!$B$2:$B$573&amp;'WEO Oct 2023'!$C$2:$C$573,0),MATCH(X$8,'WEO Oct 2023'!$J$1:$BF$1,0)),NA())</f>
        <v>0.13300000000000001</v>
      </c>
      <c r="Y216" s="4" cm="1">
        <f t="array" ref="Y216">IFERROR(INDEX('WEO Oct 2023'!$J$2:$BG$573,MATCH($C$5&amp;$G216,'WEO Oct 2023'!$B$2:$B$573&amp;'WEO Oct 2023'!$C$2:$C$573,0),MATCH(Y$8,'WEO Oct 2023'!$J$1:$BF$1,0)),NA())</f>
        <v>0.153</v>
      </c>
      <c r="Z216" s="4" cm="1">
        <f t="array" ref="Z216">IFERROR(INDEX('WEO Oct 2023'!$J$2:$BG$573,MATCH($C$5&amp;$G216,'WEO Oct 2023'!$B$2:$B$573&amp;'WEO Oct 2023'!$C$2:$C$573,0),MATCH(Z$8,'WEO Oct 2023'!$J$1:$BF$1,0)),NA())</f>
        <v>0.16400000000000001</v>
      </c>
      <c r="AA216" s="4" cm="1">
        <f t="array" ref="AA216">IFERROR(INDEX('WEO Oct 2023'!$J$2:$BG$573,MATCH($C$5&amp;$G216,'WEO Oct 2023'!$B$2:$B$573&amp;'WEO Oct 2023'!$C$2:$C$573,0),MATCH(AA$8,'WEO Oct 2023'!$J$1:$BF$1,0)),NA())</f>
        <v>0.18099999999999999</v>
      </c>
      <c r="AB216" s="4" cm="1">
        <f t="array" ref="AB216">IFERROR(INDEX('WEO Oct 2023'!$J$2:$BG$573,MATCH($C$5&amp;$G216,'WEO Oct 2023'!$B$2:$B$573&amp;'WEO Oct 2023'!$C$2:$C$573,0),MATCH(AB$8,'WEO Oct 2023'!$J$1:$BF$1,0)),NA())</f>
        <v>0.17199999999999999</v>
      </c>
      <c r="AC216" s="4" cm="1">
        <f t="array" ref="AC216">IFERROR(INDEX('WEO Oct 2023'!$J$2:$BG$573,MATCH($C$5&amp;$G216,'WEO Oct 2023'!$B$2:$B$573&amp;'WEO Oct 2023'!$C$2:$C$573,0),MATCH(AC$8,'WEO Oct 2023'!$J$1:$BF$1,0)),NA())</f>
        <v>0.17399999999999999</v>
      </c>
    </row>
    <row r="217" spans="3:29" x14ac:dyDescent="0.35">
      <c r="C217" s="28"/>
      <c r="F217" s="65" t="str">
        <f>$C$6</f>
        <v>thousands</v>
      </c>
      <c r="G217" s="4"/>
      <c r="H217" s="5">
        <f>IF($F217=$B$249,H216*1000000,IF($F217=$B$250,H216*1000,IF($F217=$B$251,H216)))</f>
        <v>73000</v>
      </c>
      <c r="I217" s="5">
        <f t="shared" ref="I217:AC217" si="217">I216*1000000</f>
        <v>69000</v>
      </c>
      <c r="J217" s="5">
        <f t="shared" si="217"/>
        <v>72000</v>
      </c>
      <c r="K217" s="5">
        <f t="shared" si="217"/>
        <v>118000</v>
      </c>
      <c r="L217" s="5">
        <f t="shared" si="217"/>
        <v>88000</v>
      </c>
      <c r="M217" s="5">
        <f t="shared" si="217"/>
        <v>101000</v>
      </c>
      <c r="N217" s="5">
        <f t="shared" si="217"/>
        <v>94000</v>
      </c>
      <c r="O217" s="5">
        <f t="shared" si="217"/>
        <v>95000</v>
      </c>
      <c r="P217" s="5">
        <f t="shared" si="217"/>
        <v>95000</v>
      </c>
      <c r="Q217" s="5">
        <f t="shared" si="217"/>
        <v>96000</v>
      </c>
      <c r="R217" s="5">
        <f t="shared" si="217"/>
        <v>96000</v>
      </c>
      <c r="S217" s="5">
        <f t="shared" si="217"/>
        <v>103000</v>
      </c>
      <c r="T217" s="5">
        <f t="shared" si="217"/>
        <v>92000</v>
      </c>
      <c r="U217" s="5">
        <f t="shared" si="217"/>
        <v>103000</v>
      </c>
      <c r="V217" s="5">
        <f t="shared" si="217"/>
        <v>115000</v>
      </c>
      <c r="W217" s="5">
        <f t="shared" si="217"/>
        <v>136000</v>
      </c>
      <c r="X217" s="5">
        <f t="shared" si="217"/>
        <v>133000</v>
      </c>
      <c r="Y217" s="5">
        <f t="shared" si="217"/>
        <v>153000</v>
      </c>
      <c r="Z217" s="5">
        <f t="shared" si="217"/>
        <v>164000</v>
      </c>
      <c r="AA217" s="5">
        <f t="shared" si="217"/>
        <v>181000</v>
      </c>
      <c r="AB217" s="5">
        <f t="shared" si="217"/>
        <v>172000</v>
      </c>
      <c r="AC217" s="5">
        <f t="shared" si="217"/>
        <v>174000</v>
      </c>
    </row>
    <row r="218" spans="3:29" x14ac:dyDescent="0.35">
      <c r="C218" s="28"/>
      <c r="F218" s="4" t="s">
        <v>187</v>
      </c>
      <c r="G218" s="4" t="s">
        <v>188</v>
      </c>
      <c r="H218" s="4" cm="1">
        <f t="array" ref="H218">IFERROR(INDEX('WEO Oct 2023'!$J$2:$BG$529,MATCH($C$5&amp;$G218,'WEO Oct 2023'!$B$2:$B$529&amp;'WEO Oct 2023'!$C$2:$C$529,0),MATCH(H$8,'WEO Oct 2023'!$J$1:$BF$1,0)),NA())</f>
        <v>55.215000000000003</v>
      </c>
      <c r="I218" s="4" cm="1">
        <f t="array" ref="I218">IFERROR(INDEX('WEO Oct 2023'!$J$2:$BG$529,MATCH($C$5&amp;$G218,'WEO Oct 2023'!$B$2:$B$529&amp;'WEO Oct 2023'!$C$2:$C$529,0),MATCH(I$8,'WEO Oct 2023'!$J$1:$BF$1,0)),NA())</f>
        <v>52.904000000000003</v>
      </c>
      <c r="J218" s="4" cm="1">
        <f t="array" ref="J218">IFERROR(INDEX('WEO Oct 2023'!$J$2:$BG$529,MATCH($C$5&amp;$G218,'WEO Oct 2023'!$B$2:$B$529&amp;'WEO Oct 2023'!$C$2:$C$529,0),MATCH(J$8,'WEO Oct 2023'!$J$1:$BF$1,0)),NA())</f>
        <v>54.524000000000001</v>
      </c>
      <c r="K218" s="4" cm="1">
        <f t="array" ref="K218">IFERROR(INDEX('WEO Oct 2023'!$J$2:$BG$529,MATCH($C$5&amp;$G218,'WEO Oct 2023'!$B$2:$B$529&amp;'WEO Oct 2023'!$C$2:$C$529,0),MATCH(K$8,'WEO Oct 2023'!$J$1:$BF$1,0)),NA())</f>
        <v>85.512</v>
      </c>
      <c r="L218" s="4" cm="1">
        <f t="array" ref="L218">IFERROR(INDEX('WEO Oct 2023'!$J$2:$BG$529,MATCH($C$5&amp;$G218,'WEO Oct 2023'!$B$2:$B$529&amp;'WEO Oct 2023'!$C$2:$C$529,0),MATCH(L$8,'WEO Oct 2023'!$J$1:$BF$1,0)),NA())</f>
        <v>61.354999999999997</v>
      </c>
      <c r="M218" s="4" cm="1">
        <f t="array" ref="M218">IFERROR(INDEX('WEO Oct 2023'!$J$2:$BG$529,MATCH($C$5&amp;$G218,'WEO Oct 2023'!$B$2:$B$529&amp;'WEO Oct 2023'!$C$2:$C$529,0),MATCH(M$8,'WEO Oct 2023'!$J$1:$BF$1,0)),NA())</f>
        <v>67.518000000000001</v>
      </c>
      <c r="N218" s="4" cm="1">
        <f t="array" ref="N218">IFERROR(INDEX('WEO Oct 2023'!$J$2:$BG$529,MATCH($C$5&amp;$G218,'WEO Oct 2023'!$B$2:$B$529&amp;'WEO Oct 2023'!$C$2:$C$529,0),MATCH(N$8,'WEO Oct 2023'!$J$1:$BF$1,0)),NA())</f>
        <v>64.566000000000003</v>
      </c>
      <c r="O218" s="4" cm="1">
        <f t="array" ref="O218">IFERROR(INDEX('WEO Oct 2023'!$J$2:$BG$529,MATCH($C$5&amp;$G218,'WEO Oct 2023'!$B$2:$B$529&amp;'WEO Oct 2023'!$C$2:$C$529,0),MATCH(O$8,'WEO Oct 2023'!$J$1:$BF$1,0)),NA())</f>
        <v>63.311999999999998</v>
      </c>
      <c r="P218" s="4" cm="1">
        <f t="array" ref="P218">IFERROR(INDEX('WEO Oct 2023'!$J$2:$BG$529,MATCH($C$5&amp;$G218,'WEO Oct 2023'!$B$2:$B$529&amp;'WEO Oct 2023'!$C$2:$C$529,0),MATCH(P$8,'WEO Oct 2023'!$J$1:$BF$1,0)),NA())</f>
        <v>59.494</v>
      </c>
      <c r="Q218" s="4" cm="1">
        <f t="array" ref="Q218">IFERROR(INDEX('WEO Oct 2023'!$J$2:$BG$573,MATCH($C$5&amp;$G218,'WEO Oct 2023'!$B$2:$B$573&amp;'WEO Oct 2023'!$C$2:$C$573,0),MATCH(Q$8,'WEO Oct 2023'!$J$1:$BF$1,0)),NA())</f>
        <v>55.999000000000002</v>
      </c>
      <c r="R218" s="4" cm="1">
        <f t="array" ref="R218">IFERROR(INDEX('WEO Oct 2023'!$J$2:$BG$573,MATCH($C$5&amp;$G218,'WEO Oct 2023'!$B$2:$B$573&amp;'WEO Oct 2023'!$C$2:$C$573,0),MATCH(R$8,'WEO Oct 2023'!$J$1:$BF$1,0)),NA())</f>
        <v>53.332000000000001</v>
      </c>
      <c r="S218" s="4" cm="1">
        <f t="array" ref="S218">IFERROR(INDEX('WEO Oct 2023'!$J$2:$BG$573,MATCH($C$5&amp;$G218,'WEO Oct 2023'!$B$2:$B$573&amp;'WEO Oct 2023'!$C$2:$C$573,0),MATCH(S$8,'WEO Oct 2023'!$J$1:$BF$1,0)),NA())</f>
        <v>55.167999999999999</v>
      </c>
      <c r="T218" s="4" cm="1">
        <f t="array" ref="T218">IFERROR(INDEX('WEO Oct 2023'!$J$2:$BG$573,MATCH($C$5&amp;$G218,'WEO Oct 2023'!$B$2:$B$573&amp;'WEO Oct 2023'!$C$2:$C$573,0),MATCH(T$8,'WEO Oct 2023'!$J$1:$BF$1,0)),NA())</f>
        <v>49.356999999999999</v>
      </c>
      <c r="U218" s="4" cm="1">
        <f t="array" ref="U218">IFERROR(INDEX('WEO Oct 2023'!$J$2:$BG$573,MATCH($C$5&amp;$G218,'WEO Oct 2023'!$B$2:$B$573&amp;'WEO Oct 2023'!$C$2:$C$573,0),MATCH(U$8,'WEO Oct 2023'!$J$1:$BF$1,0)),NA())</f>
        <v>56.430999999999997</v>
      </c>
      <c r="V218" s="4" cm="1">
        <f t="array" ref="V218">IFERROR(INDEX('WEO Oct 2023'!$J$2:$BG$573,MATCH($C$5&amp;$G218,'WEO Oct 2023'!$B$2:$B$573&amp;'WEO Oct 2023'!$C$2:$C$573,0),MATCH(V$8,'WEO Oct 2023'!$J$1:$BF$1,0)),NA())</f>
        <v>57.014000000000003</v>
      </c>
      <c r="W218" s="4" cm="1">
        <f t="array" ref="W218">IFERROR(INDEX('WEO Oct 2023'!$J$2:$BG$573,MATCH($C$5&amp;$G218,'WEO Oct 2023'!$B$2:$B$573&amp;'WEO Oct 2023'!$C$2:$C$573,0),MATCH(W$8,'WEO Oct 2023'!$J$1:$BF$1,0)),NA())</f>
        <v>63.933</v>
      </c>
      <c r="X218" s="4" cm="1">
        <f t="array" ref="X218">IFERROR(INDEX('WEO Oct 2023'!$J$2:$BG$573,MATCH($C$5&amp;$G218,'WEO Oct 2023'!$B$2:$B$573&amp;'WEO Oct 2023'!$C$2:$C$573,0),MATCH(X$8,'WEO Oct 2023'!$J$1:$BF$1,0)),NA())</f>
        <v>60.613999999999997</v>
      </c>
      <c r="Y218" s="4" cm="1">
        <f t="array" ref="Y218">IFERROR(INDEX('WEO Oct 2023'!$J$2:$BG$573,MATCH($C$5&amp;$G218,'WEO Oct 2023'!$B$2:$B$573&amp;'WEO Oct 2023'!$C$2:$C$573,0),MATCH(Y$8,'WEO Oct 2023'!$J$1:$BF$1,0)),NA())</f>
        <v>65.790000000000006</v>
      </c>
      <c r="Z218" s="4" cm="1">
        <f t="array" ref="Z218">IFERROR(INDEX('WEO Oct 2023'!$J$2:$BG$573,MATCH($C$5&amp;$G218,'WEO Oct 2023'!$B$2:$B$573&amp;'WEO Oct 2023'!$C$2:$C$573,0),MATCH(Z$8,'WEO Oct 2023'!$J$1:$BF$1,0)),NA())</f>
        <v>68.150999999999996</v>
      </c>
      <c r="AA218" s="4" cm="1">
        <f t="array" ref="AA218">IFERROR(INDEX('WEO Oct 2023'!$J$2:$BG$573,MATCH($C$5&amp;$G218,'WEO Oct 2023'!$B$2:$B$573&amp;'WEO Oct 2023'!$C$2:$C$573,0),MATCH(AA$8,'WEO Oct 2023'!$J$1:$BF$1,0)),NA())</f>
        <v>70.168000000000006</v>
      </c>
      <c r="AB218" s="4" cm="1">
        <f t="array" ref="AB218">IFERROR(INDEX('WEO Oct 2023'!$J$2:$BG$573,MATCH($C$5&amp;$G218,'WEO Oct 2023'!$B$2:$B$573&amp;'WEO Oct 2023'!$C$2:$C$573,0),MATCH(AB$8,'WEO Oct 2023'!$J$1:$BF$1,0)),NA())</f>
        <v>65.715000000000003</v>
      </c>
      <c r="AC218" s="4" cm="1">
        <f t="array" ref="AC218">IFERROR(INDEX('WEO Oct 2023'!$J$2:$BG$573,MATCH($C$5&amp;$G218,'WEO Oct 2023'!$B$2:$B$573&amp;'WEO Oct 2023'!$C$2:$C$573,0),MATCH(AC$8,'WEO Oct 2023'!$J$1:$BF$1,0)),NA())</f>
        <v>62.731999999999999</v>
      </c>
    </row>
    <row r="219" spans="3:29" x14ac:dyDescent="0.35">
      <c r="C219" s="28"/>
      <c r="F219" s="4" t="s">
        <v>189</v>
      </c>
      <c r="G219" s="4" t="s">
        <v>190</v>
      </c>
      <c r="H219" s="4" t="str" cm="1">
        <f t="array" ref="H219">IFERROR(INDEX('WEO Oct 2023'!$J$2:$BG$529,MATCH($C$5&amp;$G219,'WEO Oct 2023'!$B$2:$B$529&amp;'WEO Oct 2023'!$C$2:$C$529,0),MATCH(H$8,'WEO Oct 2023'!$J$1:$BF$1,0)),NA())</f>
        <v>n/a</v>
      </c>
      <c r="I219" s="4" cm="1">
        <f t="array" ref="I219">IFERROR(INDEX('WEO Oct 2023'!$J$2:$BG$529,MATCH($C$5&amp;$G219,'WEO Oct 2023'!$B$2:$B$529&amp;'WEO Oct 2023'!$C$2:$C$529,0),MATCH(I$8,'WEO Oct 2023'!$J$1:$BF$1,0)),NA())</f>
        <v>100.498</v>
      </c>
      <c r="J219" s="4" cm="1">
        <f t="array" ref="J219">IFERROR(INDEX('WEO Oct 2023'!$J$2:$BG$529,MATCH($C$5&amp;$G219,'WEO Oct 2023'!$B$2:$B$529&amp;'WEO Oct 2023'!$C$2:$C$529,0),MATCH(J$8,'WEO Oct 2023'!$J$1:$BF$1,0)),NA())</f>
        <v>102.523</v>
      </c>
      <c r="K219" s="4" cm="1">
        <f t="array" ref="K219">IFERROR(INDEX('WEO Oct 2023'!$J$2:$BG$529,MATCH($C$5&amp;$G219,'WEO Oct 2023'!$B$2:$B$529&amp;'WEO Oct 2023'!$C$2:$C$529,0),MATCH(K$8,'WEO Oct 2023'!$J$1:$BF$1,0)),NA())</f>
        <v>106.099</v>
      </c>
      <c r="L219" s="4" cm="1">
        <f t="array" ref="L219">IFERROR(INDEX('WEO Oct 2023'!$J$2:$BG$529,MATCH($C$5&amp;$G219,'WEO Oct 2023'!$B$2:$B$529&amp;'WEO Oct 2023'!$C$2:$C$529,0),MATCH(L$8,'WEO Oct 2023'!$J$1:$BF$1,0)),NA())</f>
        <v>111.68</v>
      </c>
      <c r="M219" s="4" cm="1">
        <f t="array" ref="M219">IFERROR(INDEX('WEO Oct 2023'!$J$2:$BG$529,MATCH($C$5&amp;$G219,'WEO Oct 2023'!$B$2:$B$529&amp;'WEO Oct 2023'!$C$2:$C$529,0),MATCH(M$8,'WEO Oct 2023'!$J$1:$BF$1,0)),NA())</f>
        <v>114.614</v>
      </c>
      <c r="N219" s="4" cm="1">
        <f t="array" ref="N219">IFERROR(INDEX('WEO Oct 2023'!$J$2:$BG$529,MATCH($C$5&amp;$G219,'WEO Oct 2023'!$B$2:$B$529&amp;'WEO Oct 2023'!$C$2:$C$529,0),MATCH(N$8,'WEO Oct 2023'!$J$1:$BF$1,0)),NA())</f>
        <v>131.42699999999999</v>
      </c>
      <c r="O219" s="4" cm="1">
        <f t="array" ref="O219">IFERROR(INDEX('WEO Oct 2023'!$J$2:$BG$529,MATCH($C$5&amp;$G219,'WEO Oct 2023'!$B$2:$B$529&amp;'WEO Oct 2023'!$C$2:$C$529,0),MATCH(O$8,'WEO Oct 2023'!$J$1:$BF$1,0)),NA())</f>
        <v>132.05799999999999</v>
      </c>
      <c r="P219" s="4" cm="1">
        <f t="array" ref="P219">IFERROR(INDEX('WEO Oct 2023'!$J$2:$BG$529,MATCH($C$5&amp;$G219,'WEO Oct 2023'!$B$2:$B$529&amp;'WEO Oct 2023'!$C$2:$C$529,0),MATCH(P$8,'WEO Oct 2023'!$J$1:$BF$1,0)),NA())</f>
        <v>134.39500000000001</v>
      </c>
      <c r="Q219" s="4" cm="1">
        <f t="array" ref="Q219">IFERROR(INDEX('WEO Oct 2023'!$J$2:$BG$573,MATCH($C$5&amp;$G219,'WEO Oct 2023'!$B$2:$B$573&amp;'WEO Oct 2023'!$C$2:$C$573,0),MATCH(Q$8,'WEO Oct 2023'!$J$1:$BF$1,0)),NA())</f>
        <v>141.58699999999999</v>
      </c>
      <c r="R219" s="4" cm="1">
        <f t="array" ref="R219">IFERROR(INDEX('WEO Oct 2023'!$J$2:$BG$573,MATCH($C$5&amp;$G219,'WEO Oct 2023'!$B$2:$B$573&amp;'WEO Oct 2023'!$C$2:$C$573,0),MATCH(R$8,'WEO Oct 2023'!$J$1:$BF$1,0)),NA())</f>
        <v>147.732</v>
      </c>
      <c r="S219" s="4" cm="1">
        <f t="array" ref="S219">IFERROR(INDEX('WEO Oct 2023'!$J$2:$BG$573,MATCH($C$5&amp;$G219,'WEO Oct 2023'!$B$2:$B$573&amp;'WEO Oct 2023'!$C$2:$C$573,0),MATCH(S$8,'WEO Oct 2023'!$J$1:$BF$1,0)),NA())</f>
        <v>150.46600000000001</v>
      </c>
      <c r="T219" s="4" cm="1">
        <f t="array" ref="T219">IFERROR(INDEX('WEO Oct 2023'!$J$2:$BG$573,MATCH($C$5&amp;$G219,'WEO Oct 2023'!$B$2:$B$573&amp;'WEO Oct 2023'!$C$2:$C$573,0),MATCH(T$8,'WEO Oct 2023'!$J$1:$BF$1,0)),NA())</f>
        <v>152.119</v>
      </c>
      <c r="U219" s="4" cm="1">
        <f t="array" ref="U219">IFERROR(INDEX('WEO Oct 2023'!$J$2:$BG$573,MATCH($C$5&amp;$G219,'WEO Oct 2023'!$B$2:$B$573&amp;'WEO Oct 2023'!$C$2:$C$573,0),MATCH(U$8,'WEO Oct 2023'!$J$1:$BF$1,0)),NA())</f>
        <v>148.71600000000001</v>
      </c>
      <c r="V219" s="4" cm="1">
        <f t="array" ref="V219">IFERROR(INDEX('WEO Oct 2023'!$J$2:$BG$573,MATCH($C$5&amp;$G219,'WEO Oct 2023'!$B$2:$B$573&amp;'WEO Oct 2023'!$C$2:$C$573,0),MATCH(V$8,'WEO Oct 2023'!$J$1:$BF$1,0)),NA())</f>
        <v>146.47499999999999</v>
      </c>
      <c r="W219" s="4" cm="1">
        <f t="array" ref="W219">IFERROR(INDEX('WEO Oct 2023'!$J$2:$BG$573,MATCH($C$5&amp;$G219,'WEO Oct 2023'!$B$2:$B$573&amp;'WEO Oct 2023'!$C$2:$C$573,0),MATCH(W$8,'WEO Oct 2023'!$J$1:$BF$1,0)),NA())</f>
        <v>146.54900000000001</v>
      </c>
      <c r="X219" s="4" cm="1">
        <f t="array" ref="X219">IFERROR(INDEX('WEO Oct 2023'!$J$2:$BG$573,MATCH($C$5&amp;$G219,'WEO Oct 2023'!$B$2:$B$573&amp;'WEO Oct 2023'!$C$2:$C$573,0),MATCH(X$8,'WEO Oct 2023'!$J$1:$BF$1,0)),NA())</f>
        <v>147.72300000000001</v>
      </c>
      <c r="Y219" s="4" cm="1">
        <f t="array" ref="Y219">IFERROR(INDEX('WEO Oct 2023'!$J$2:$BG$573,MATCH($C$5&amp;$G219,'WEO Oct 2023'!$B$2:$B$573&amp;'WEO Oct 2023'!$C$2:$C$573,0),MATCH(Y$8,'WEO Oct 2023'!$J$1:$BF$1,0)),NA())</f>
        <v>147.56100000000001</v>
      </c>
      <c r="Z219" s="4" cm="1">
        <f t="array" ref="Z219">IFERROR(INDEX('WEO Oct 2023'!$J$2:$BG$573,MATCH($C$5&amp;$G219,'WEO Oct 2023'!$B$2:$B$573&amp;'WEO Oct 2023'!$C$2:$C$573,0),MATCH(Z$8,'WEO Oct 2023'!$J$1:$BF$1,0)),NA())</f>
        <v>146.59</v>
      </c>
      <c r="AA219" s="4" cm="1">
        <f t="array" ref="AA219">IFERROR(INDEX('WEO Oct 2023'!$J$2:$BG$573,MATCH($C$5&amp;$G219,'WEO Oct 2023'!$B$2:$B$573&amp;'WEO Oct 2023'!$C$2:$C$573,0),MATCH(AA$8,'WEO Oct 2023'!$J$1:$BF$1,0)),NA())</f>
        <v>149.88300000000001</v>
      </c>
      <c r="AB219" s="4" cm="1">
        <f t="array" ref="AB219">IFERROR(INDEX('WEO Oct 2023'!$J$2:$BG$573,MATCH($C$5&amp;$G219,'WEO Oct 2023'!$B$2:$B$573&amp;'WEO Oct 2023'!$C$2:$C$573,0),MATCH(AB$8,'WEO Oct 2023'!$J$1:$BF$1,0)),NA())</f>
        <v>154.73099999999999</v>
      </c>
      <c r="AC219" s="4" cm="1">
        <f t="array" ref="AC219">IFERROR(INDEX('WEO Oct 2023'!$J$2:$BG$573,MATCH($C$5&amp;$G219,'WEO Oct 2023'!$B$2:$B$573&amp;'WEO Oct 2023'!$C$2:$C$573,0),MATCH(AC$8,'WEO Oct 2023'!$J$1:$BF$1,0)),NA())</f>
        <v>162.77500000000001</v>
      </c>
    </row>
    <row r="220" spans="3:29" x14ac:dyDescent="0.35">
      <c r="C220" s="28"/>
      <c r="F220" s="4"/>
      <c r="G220" s="4"/>
      <c r="H220" s="4" t="e">
        <f>H219/$G$223</f>
        <v>#VALUE!</v>
      </c>
      <c r="I220" s="4">
        <f t="shared" ref="I220:AC220" si="218">I219/$G$223</f>
        <v>0.68106071387426215</v>
      </c>
      <c r="J220" s="4">
        <f t="shared" si="218"/>
        <v>0.69478385210184257</v>
      </c>
      <c r="K220" s="4">
        <f t="shared" si="218"/>
        <v>0.71901789768299207</v>
      </c>
      <c r="L220" s="4">
        <f t="shared" si="218"/>
        <v>0.75683954432404232</v>
      </c>
      <c r="M220" s="4">
        <f t="shared" si="218"/>
        <v>0.7767228468226699</v>
      </c>
      <c r="N220" s="4">
        <f t="shared" si="218"/>
        <v>0.89066216683269961</v>
      </c>
      <c r="O220" s="4">
        <f t="shared" si="218"/>
        <v>0.89493836447299746</v>
      </c>
      <c r="P220" s="4">
        <f t="shared" si="218"/>
        <v>0.91077588251638308</v>
      </c>
      <c r="Q220" s="4">
        <f t="shared" si="218"/>
        <v>0.95951504801404153</v>
      </c>
      <c r="R220" s="4">
        <f t="shared" si="218"/>
        <v>1.0011588427836624</v>
      </c>
      <c r="S220" s="4">
        <f t="shared" si="218"/>
        <v>1.019686773605492</v>
      </c>
      <c r="T220" s="4">
        <f t="shared" si="218"/>
        <v>1.030888920514228</v>
      </c>
      <c r="U220" s="4">
        <f t="shared" si="218"/>
        <v>1.0078272714335088</v>
      </c>
      <c r="V220" s="4">
        <f t="shared" si="218"/>
        <v>0.99264033179498634</v>
      </c>
      <c r="W220" s="4">
        <f t="shared" si="218"/>
        <v>0.9931418193154018</v>
      </c>
      <c r="X220" s="4">
        <f t="shared" si="218"/>
        <v>1.0010978510582065</v>
      </c>
      <c r="Y220" s="4">
        <f t="shared" si="218"/>
        <v>1</v>
      </c>
      <c r="Z220" s="4">
        <f t="shared" si="218"/>
        <v>0.99341967050914537</v>
      </c>
      <c r="AA220" s="4">
        <f t="shared" si="218"/>
        <v>1.0157358651676256</v>
      </c>
      <c r="AB220" s="4">
        <f t="shared" si="218"/>
        <v>1.0485900746132106</v>
      </c>
      <c r="AC220" s="4">
        <f t="shared" si="218"/>
        <v>1.1031031234540292</v>
      </c>
    </row>
    <row r="221" spans="3:29" x14ac:dyDescent="0.35">
      <c r="C221" s="28"/>
      <c r="F221" s="15" t="s">
        <v>655</v>
      </c>
      <c r="G221" s="15" t="s">
        <v>654</v>
      </c>
      <c r="P221" s="4" cm="1">
        <f t="array" ref="P221">IFERROR(INDEX('WEO Oct 2023'!$J$2:$BG$529,MATCH($C$5&amp;$G221,'WEO Oct 2023'!$B$2:$B$529&amp;'WEO Oct 2023'!$C$2:$C$529,0),MATCH(P$8,'WEO Oct 2023'!$J$1:$BF$1,0)),NA())</f>
        <v>5.2999999999999999E-2</v>
      </c>
      <c r="Q221" s="4" cm="1">
        <f t="array" ref="Q221">IFERROR(INDEX('WEO Oct 2023'!$J$2:$BG$573,MATCH($C$5&amp;$G221,'WEO Oct 2023'!$B$2:$B$573&amp;'WEO Oct 2023'!$C$2:$C$573,0),MATCH(Q$8,'WEO Oct 2023'!$J$1:$BF$1,0)),NA())</f>
        <v>5.2999999999999999E-2</v>
      </c>
      <c r="R221" s="4" cm="1">
        <f t="array" ref="R221">IFERROR(INDEX('WEO Oct 2023'!$J$2:$BG$573,MATCH($C$5&amp;$G221,'WEO Oct 2023'!$B$2:$B$573&amp;'WEO Oct 2023'!$C$2:$C$573,0),MATCH(R$8,'WEO Oct 2023'!$J$1:$BF$1,0)),NA())</f>
        <v>5.2999999999999999E-2</v>
      </c>
      <c r="S221" s="4" cm="1">
        <f t="array" ref="S221">IFERROR(INDEX('WEO Oct 2023'!$J$2:$BG$573,MATCH($C$5&amp;$G221,'WEO Oct 2023'!$B$2:$B$573&amp;'WEO Oct 2023'!$C$2:$C$573,0),MATCH(S$8,'WEO Oct 2023'!$J$1:$BF$1,0)),NA())</f>
        <v>5.1999999999999998E-2</v>
      </c>
      <c r="T221" s="4" cm="1">
        <f t="array" ref="T221">IFERROR(INDEX('WEO Oct 2023'!$J$2:$BG$573,MATCH($C$5&amp;$G221,'WEO Oct 2023'!$B$2:$B$573&amp;'WEO Oct 2023'!$C$2:$C$573,0),MATCH(T$8,'WEO Oct 2023'!$J$1:$BF$1,0)),NA())</f>
        <v>5.0999999999999997E-2</v>
      </c>
      <c r="U221" s="4" cm="1">
        <f t="array" ref="U221">IFERROR(INDEX('WEO Oct 2023'!$J$2:$BG$573,MATCH($C$5&amp;$G221,'WEO Oct 2023'!$B$2:$B$573&amp;'WEO Oct 2023'!$C$2:$C$573,0),MATCH(U$8,'WEO Oct 2023'!$J$1:$BF$1,0)),NA())</f>
        <v>0.05</v>
      </c>
      <c r="V221" s="4" cm="1">
        <f t="array" ref="V221">IFERROR(INDEX('WEO Oct 2023'!$J$2:$BG$573,MATCH($C$5&amp;$G221,'WEO Oct 2023'!$B$2:$B$573&amp;'WEO Oct 2023'!$C$2:$C$573,0),MATCH(V$8,'WEO Oct 2023'!$J$1:$BF$1,0)),NA())</f>
        <v>4.9000000000000002E-2</v>
      </c>
      <c r="W221" s="4" cm="1">
        <f t="array" ref="W221">IFERROR(INDEX('WEO Oct 2023'!$J$2:$BG$573,MATCH($C$5&amp;$G221,'WEO Oct 2023'!$B$2:$B$573&amp;'WEO Oct 2023'!$C$2:$C$573,0),MATCH(W$8,'WEO Oct 2023'!$J$1:$BF$1,0)),NA())</f>
        <v>4.7E-2</v>
      </c>
      <c r="X221" s="4" cm="1">
        <f t="array" ref="X221">IFERROR(INDEX('WEO Oct 2023'!$J$2:$BG$573,MATCH($C$5&amp;$G221,'WEO Oct 2023'!$B$2:$B$573&amp;'WEO Oct 2023'!$C$2:$C$573,0),MATCH(X$8,'WEO Oct 2023'!$J$1:$BF$1,0)),NA())</f>
        <v>4.4999999999999998E-2</v>
      </c>
      <c r="Y221" s="4" cm="1">
        <f t="array" ref="Y221">IFERROR(INDEX('WEO Oct 2023'!$J$2:$BG$573,MATCH($C$5&amp;$G221,'WEO Oct 2023'!$B$2:$B$573&amp;'WEO Oct 2023'!$C$2:$C$573,0),MATCH(Y$8,'WEO Oct 2023'!$J$1:$BF$1,0)),NA())</f>
        <v>4.3999999999999997E-2</v>
      </c>
      <c r="Z221" s="4" cm="1">
        <f t="array" ref="Z221">IFERROR(INDEX('WEO Oct 2023'!$J$2:$BG$573,MATCH($C$5&amp;$G221,'WEO Oct 2023'!$B$2:$B$573&amp;'WEO Oct 2023'!$C$2:$C$573,0),MATCH(Z$8,'WEO Oct 2023'!$J$1:$BF$1,0)),NA())</f>
        <v>4.3999999999999997E-2</v>
      </c>
      <c r="AA221" s="4" cm="1">
        <f t="array" ref="AA221">IFERROR(INDEX('WEO Oct 2023'!$J$2:$BG$573,MATCH($C$5&amp;$G221,'WEO Oct 2023'!$B$2:$B$573&amp;'WEO Oct 2023'!$C$2:$C$573,0),MATCH(AA$8,'WEO Oct 2023'!$J$1:$BF$1,0)),NA())</f>
        <v>4.3999999999999997E-2</v>
      </c>
      <c r="AB221" s="4" cm="1">
        <f t="array" ref="AB221">IFERROR(INDEX('WEO Oct 2023'!$J$2:$BG$573,MATCH($C$5&amp;$G221,'WEO Oct 2023'!$B$2:$B$573&amp;'WEO Oct 2023'!$C$2:$C$573,0),MATCH(AB$8,'WEO Oct 2023'!$J$1:$BF$1,0)),NA())</f>
        <v>4.4999999999999998E-2</v>
      </c>
      <c r="AC221" s="4" cm="1">
        <f t="array" ref="AC221">IFERROR(INDEX('WEO Oct 2023'!$J$2:$BG$573,MATCH($C$5&amp;$G221,'WEO Oct 2023'!$B$2:$B$573&amp;'WEO Oct 2023'!$C$2:$C$573,0),MATCH(AC$8,'WEO Oct 2023'!$J$1:$BF$1,0)),NA())</f>
        <v>4.4999999999999998E-2</v>
      </c>
    </row>
    <row r="222" spans="3:29" x14ac:dyDescent="0.35">
      <c r="C222" s="28"/>
      <c r="F222" s="64" t="s">
        <v>191</v>
      </c>
      <c r="G222" s="64" t="str">
        <f>C2</f>
        <v>2018-19</v>
      </c>
    </row>
    <row r="223" spans="3:29" x14ac:dyDescent="0.35">
      <c r="C223" s="28"/>
      <c r="F223" s="41" t="s">
        <v>192</v>
      </c>
      <c r="G223" s="41">
        <f>_xlfn.XLOOKUP(C2,H9:AC9,H219:AC219)</f>
        <v>147.56100000000001</v>
      </c>
    </row>
    <row r="224" spans="3:29" x14ac:dyDescent="0.35">
      <c r="C224" s="28"/>
      <c r="F224" s="41" t="s">
        <v>193</v>
      </c>
      <c r="G224" s="41">
        <f>_xlfn.XLOOKUP(C2,H9:AC9,H8:AC8)</f>
        <v>2019</v>
      </c>
    </row>
    <row r="225" spans="3:28" x14ac:dyDescent="0.35">
      <c r="C225" s="28"/>
      <c r="F225" s="4" t="s">
        <v>194</v>
      </c>
      <c r="P225" s="4">
        <v>2.2579999999999999E-2</v>
      </c>
      <c r="Q225" s="4">
        <v>0.146006</v>
      </c>
      <c r="R225" s="4">
        <v>5.4999999999999997E-3</v>
      </c>
      <c r="S225" s="4">
        <v>0.30506200000000006</v>
      </c>
      <c r="T225" s="4">
        <v>0.22605600000000001</v>
      </c>
      <c r="U225" s="4">
        <v>1.719E-3</v>
      </c>
      <c r="V225" s="4">
        <v>0.224604</v>
      </c>
      <c r="W225" s="4">
        <v>4.1539999999999997E-3</v>
      </c>
      <c r="X225" s="4">
        <v>5.9400999999999995E-2</v>
      </c>
      <c r="Y225" s="4">
        <v>0.257662</v>
      </c>
      <c r="Z225" s="4">
        <v>7.0225939999999998</v>
      </c>
      <c r="AA225" s="4">
        <v>0.133192</v>
      </c>
      <c r="AB225" s="4">
        <v>0.56565799999999999</v>
      </c>
    </row>
    <row r="226" spans="3:28" x14ac:dyDescent="0.35">
      <c r="C226" s="28"/>
      <c r="F226" s="65" t="s">
        <v>195</v>
      </c>
      <c r="P226" s="4">
        <f t="shared" ref="P226:Q226" si="219">P225*1000</f>
        <v>22.58</v>
      </c>
      <c r="Q226" s="4">
        <f t="shared" si="219"/>
        <v>146.006</v>
      </c>
      <c r="R226" s="4">
        <f>R225*1000</f>
        <v>5.5</v>
      </c>
      <c r="S226" s="4">
        <f t="shared" ref="S226:AA226" si="220">S225*1000</f>
        <v>305.06200000000007</v>
      </c>
      <c r="T226" s="4">
        <f t="shared" si="220"/>
        <v>226.05600000000001</v>
      </c>
      <c r="U226" s="4">
        <f t="shared" si="220"/>
        <v>1.7190000000000001</v>
      </c>
      <c r="V226" s="4">
        <f t="shared" si="220"/>
        <v>224.60399999999998</v>
      </c>
      <c r="W226" s="4">
        <f t="shared" si="220"/>
        <v>4.1539999999999999</v>
      </c>
      <c r="X226" s="4">
        <f t="shared" si="220"/>
        <v>59.400999999999996</v>
      </c>
      <c r="Y226" s="4">
        <f t="shared" si="220"/>
        <v>257.66199999999998</v>
      </c>
      <c r="Z226" s="4">
        <f t="shared" si="220"/>
        <v>7022.5940000000001</v>
      </c>
      <c r="AA226" s="4">
        <f t="shared" si="220"/>
        <v>133.19200000000001</v>
      </c>
      <c r="AB226" s="4">
        <f t="shared" ref="AB226" si="221">AB225*1000</f>
        <v>565.65800000000002</v>
      </c>
    </row>
    <row r="227" spans="3:28" x14ac:dyDescent="0.35">
      <c r="C227" s="28"/>
      <c r="F227" s="65" t="s">
        <v>1303</v>
      </c>
      <c r="P227" s="7">
        <f t="shared" ref="P227:Q227" si="222">(P225/1000)/P208</f>
        <v>1.41125E-4</v>
      </c>
      <c r="Q227" s="7">
        <f t="shared" si="222"/>
        <v>8.4887209302325574E-4</v>
      </c>
      <c r="R227" s="7">
        <f>(R225/1000)/R208</f>
        <v>3.0555555555555554E-5</v>
      </c>
      <c r="S227" s="7">
        <f t="shared" ref="S227:AA227" si="223">(S225/1000)/S208</f>
        <v>1.6401182795698927E-3</v>
      </c>
      <c r="T227" s="7">
        <f t="shared" si="223"/>
        <v>1.2219243243243244E-3</v>
      </c>
      <c r="U227" s="7">
        <f t="shared" si="223"/>
        <v>9.3934426229508203E-6</v>
      </c>
      <c r="V227" s="7">
        <f t="shared" si="223"/>
        <v>1.1174328358208954E-3</v>
      </c>
      <c r="W227" s="7">
        <f t="shared" si="223"/>
        <v>1.9502347417840374E-5</v>
      </c>
      <c r="X227" s="7">
        <f t="shared" si="223"/>
        <v>2.7123744292237441E-4</v>
      </c>
      <c r="Y227" s="7">
        <f t="shared" si="223"/>
        <v>1.1106120689655173E-3</v>
      </c>
      <c r="Z227" s="7">
        <f t="shared" si="223"/>
        <v>2.913939419087137E-2</v>
      </c>
      <c r="AA227" s="7">
        <f t="shared" si="223"/>
        <v>5.1624806201550381E-4</v>
      </c>
      <c r="AB227" s="7">
        <f t="shared" ref="AB227" si="224">(AB225/1000)/AB208</f>
        <v>2.1672720306513409E-3</v>
      </c>
    </row>
    <row r="228" spans="3:28" x14ac:dyDescent="0.35">
      <c r="C228" s="28"/>
      <c r="F228" s="65" t="s">
        <v>1369</v>
      </c>
      <c r="O228" s="87"/>
      <c r="P228" s="57">
        <f>P225/(P213*1000)</f>
        <v>1.1478435740331146E-4</v>
      </c>
      <c r="Q228" s="57">
        <f t="shared" ref="Q228:AA228" si="225">Q225/(Q213*1000)</f>
        <v>7.0296040088280501E-4</v>
      </c>
      <c r="R228" s="57">
        <f t="shared" si="225"/>
        <v>2.6363420227166397E-5</v>
      </c>
      <c r="S228" s="57">
        <f t="shared" si="225"/>
        <v>1.3787776479127745E-3</v>
      </c>
      <c r="T228" s="57">
        <f t="shared" si="225"/>
        <v>9.9463295256248144E-4</v>
      </c>
      <c r="U228" s="57">
        <f t="shared" si="225"/>
        <v>7.0151840577799779E-6</v>
      </c>
      <c r="V228" s="57">
        <f t="shared" si="225"/>
        <v>8.7069684356694038E-4</v>
      </c>
      <c r="W228" s="57">
        <f t="shared" si="225"/>
        <v>1.5599124286041522E-5</v>
      </c>
      <c r="X228" s="57">
        <f t="shared" si="225"/>
        <v>2.1726146172074763E-4</v>
      </c>
      <c r="Y228" s="57">
        <f t="shared" si="225"/>
        <v>8.9786772879489564E-4</v>
      </c>
      <c r="Z228" s="57">
        <f t="shared" si="225"/>
        <v>2.3887649782658463E-2</v>
      </c>
      <c r="AA228" s="57">
        <f t="shared" si="225"/>
        <v>4.5349012595321218E-4</v>
      </c>
      <c r="AB228" s="57">
        <f t="shared" ref="AB228" si="226">AB225/(AB213*1000)</f>
        <v>1.6928888805417361E-3</v>
      </c>
    </row>
    <row r="229" spans="3:28" x14ac:dyDescent="0.35">
      <c r="C229" s="28"/>
      <c r="F229" s="4" t="s">
        <v>1304</v>
      </c>
      <c r="P229" s="4">
        <v>34.890535999999997</v>
      </c>
      <c r="Q229" s="4">
        <v>84.510022000000006</v>
      </c>
      <c r="R229" s="4">
        <v>86.070946000000006</v>
      </c>
      <c r="S229" s="4">
        <v>96.203029999999941</v>
      </c>
      <c r="T229" s="4">
        <v>57.746242999999971</v>
      </c>
      <c r="U229" s="4">
        <v>59.680981999999993</v>
      </c>
      <c r="V229" s="4">
        <v>15.068970999999998</v>
      </c>
      <c r="W229" s="4">
        <v>75.034755999999987</v>
      </c>
      <c r="X229" s="4">
        <v>57.141443000000002</v>
      </c>
      <c r="Y229" s="4">
        <v>69.270201</v>
      </c>
      <c r="Z229" s="4">
        <v>186.50298100000012</v>
      </c>
      <c r="AA229" s="4">
        <v>111.29871799999995</v>
      </c>
      <c r="AB229" s="4">
        <v>143.78921600000001</v>
      </c>
    </row>
    <row r="230" spans="3:28" x14ac:dyDescent="0.35">
      <c r="C230" s="28"/>
      <c r="F230" s="4" t="s">
        <v>1305</v>
      </c>
      <c r="P230" s="7">
        <f>P225/P229</f>
        <v>6.4716689935631828E-4</v>
      </c>
      <c r="Q230" s="7">
        <f t="shared" ref="Q230:AA230" si="227">Q225/Q229</f>
        <v>1.7276767482086325E-3</v>
      </c>
      <c r="R230" s="7">
        <f t="shared" si="227"/>
        <v>6.3900773206326786E-5</v>
      </c>
      <c r="S230" s="7">
        <f t="shared" si="227"/>
        <v>3.1710227837938184E-3</v>
      </c>
      <c r="T230" s="7">
        <f t="shared" si="227"/>
        <v>3.9146442825726364E-3</v>
      </c>
      <c r="U230" s="7">
        <f t="shared" si="227"/>
        <v>2.8803145363794452E-5</v>
      </c>
      <c r="V230" s="7">
        <f t="shared" si="227"/>
        <v>1.4905065515090582E-2</v>
      </c>
      <c r="W230" s="7">
        <f t="shared" si="227"/>
        <v>5.5361011635727857E-5</v>
      </c>
      <c r="X230" s="7">
        <f t="shared" si="227"/>
        <v>1.0395432260959876E-3</v>
      </c>
      <c r="Y230" s="7">
        <f t="shared" si="227"/>
        <v>3.7196658343751593E-3</v>
      </c>
      <c r="Z230" s="7">
        <f t="shared" si="227"/>
        <v>3.7654057658199014E-2</v>
      </c>
      <c r="AA230" s="7">
        <f t="shared" si="227"/>
        <v>1.1967074050215031E-3</v>
      </c>
      <c r="AB230" s="7">
        <f t="shared" ref="AB230" si="228">AB225/AB229</f>
        <v>3.9339389679960415E-3</v>
      </c>
    </row>
    <row r="231" spans="3:28" x14ac:dyDescent="0.35">
      <c r="C231" s="28"/>
      <c r="F231" s="4" t="s">
        <v>1338</v>
      </c>
      <c r="G231" s="81">
        <f>AB212</f>
        <v>1.2802210798134599</v>
      </c>
    </row>
    <row r="232" spans="3:28" x14ac:dyDescent="0.35">
      <c r="C232" s="28"/>
      <c r="F232" s="4" t="s">
        <v>1343</v>
      </c>
      <c r="G232" s="81">
        <f>AVERAGE(P212:AB212)</f>
        <v>1.2315831413321316</v>
      </c>
    </row>
    <row r="233" spans="3:28" x14ac:dyDescent="0.35">
      <c r="C233" s="28"/>
    </row>
    <row r="234" spans="3:28" x14ac:dyDescent="0.35">
      <c r="C234" s="28"/>
    </row>
    <row r="235" spans="3:28" x14ac:dyDescent="0.35">
      <c r="C235" s="28"/>
    </row>
    <row r="236" spans="3:28" x14ac:dyDescent="0.35">
      <c r="C236" s="28"/>
    </row>
    <row r="237" spans="3:28" x14ac:dyDescent="0.35">
      <c r="C237" s="28"/>
    </row>
    <row r="238" spans="3:28" x14ac:dyDescent="0.35">
      <c r="C238" s="28"/>
    </row>
    <row r="239" spans="3:28" x14ac:dyDescent="0.35">
      <c r="C239" s="28"/>
    </row>
    <row r="240" spans="3:28" x14ac:dyDescent="0.35">
      <c r="C240" s="28"/>
    </row>
    <row r="241" spans="2:4" x14ac:dyDescent="0.35">
      <c r="C241" s="28"/>
    </row>
    <row r="242" spans="2:4" x14ac:dyDescent="0.35">
      <c r="B242" s="3" t="s">
        <v>196</v>
      </c>
      <c r="C242" s="28"/>
    </row>
    <row r="243" spans="2:4" x14ac:dyDescent="0.35">
      <c r="B243" s="1" t="s">
        <v>197</v>
      </c>
      <c r="D243" s="10"/>
    </row>
    <row r="244" spans="2:4" x14ac:dyDescent="0.35">
      <c r="B244" t="s">
        <v>198</v>
      </c>
    </row>
    <row r="245" spans="2:4" x14ac:dyDescent="0.35">
      <c r="B245" t="s">
        <v>199</v>
      </c>
    </row>
    <row r="246" spans="2:4" x14ac:dyDescent="0.35">
      <c r="B246" t="s">
        <v>200</v>
      </c>
    </row>
    <row r="248" spans="2:4" x14ac:dyDescent="0.35">
      <c r="B248" t="s">
        <v>201</v>
      </c>
    </row>
    <row r="249" spans="2:4" x14ac:dyDescent="0.35">
      <c r="B249" t="s">
        <v>10</v>
      </c>
    </row>
    <row r="250" spans="2:4" x14ac:dyDescent="0.35">
      <c r="B250" t="s">
        <v>202</v>
      </c>
    </row>
    <row r="251" spans="2:4" x14ac:dyDescent="0.35">
      <c r="B251" t="s">
        <v>203</v>
      </c>
    </row>
    <row r="254" spans="2:4" x14ac:dyDescent="0.35">
      <c r="B254" s="33" t="str">
        <f>Lists!$A$2</f>
        <v>Social insurance benefits (271)</v>
      </c>
    </row>
    <row r="255" spans="2:4" x14ac:dyDescent="0.35">
      <c r="B255" s="33" t="str">
        <f>Lists!$A$3</f>
        <v>Social assistance benefits (272)</v>
      </c>
    </row>
    <row r="256" spans="2:4" x14ac:dyDescent="0.35">
      <c r="B256" s="33" t="str">
        <f>Lists!$A$4</f>
        <v>Public servant benefits (273)</v>
      </c>
    </row>
    <row r="257" spans="2:2" x14ac:dyDescent="0.35">
      <c r="B257" s="38" t="str">
        <f>Lists!$A$7</f>
        <v>Provident fund withdrawals</v>
      </c>
    </row>
    <row r="260" spans="2:2" x14ac:dyDescent="0.35">
      <c r="B260" s="4" t="s">
        <v>48</v>
      </c>
    </row>
    <row r="261" spans="2:2" x14ac:dyDescent="0.35">
      <c r="B261" s="4" t="s">
        <v>29</v>
      </c>
    </row>
    <row r="262" spans="2:2" x14ac:dyDescent="0.35">
      <c r="B262" s="4" t="s">
        <v>118</v>
      </c>
    </row>
    <row r="263" spans="2:2" x14ac:dyDescent="0.35">
      <c r="B263" s="4" t="s">
        <v>46</v>
      </c>
    </row>
    <row r="264" spans="2:2" x14ac:dyDescent="0.35">
      <c r="B264" s="4" t="s">
        <v>125</v>
      </c>
    </row>
    <row r="265" spans="2:2" x14ac:dyDescent="0.35">
      <c r="B265" s="4" t="s">
        <v>53</v>
      </c>
    </row>
    <row r="266" spans="2:2" x14ac:dyDescent="0.35">
      <c r="B266" s="4" t="s">
        <v>43</v>
      </c>
    </row>
    <row r="267" spans="2:2" x14ac:dyDescent="0.35">
      <c r="B267" s="4" t="s">
        <v>173</v>
      </c>
    </row>
    <row r="268" spans="2:2" x14ac:dyDescent="0.35">
      <c r="B268" s="4" t="s">
        <v>101</v>
      </c>
    </row>
  </sheetData>
  <mergeCells count="5">
    <mergeCell ref="H7:AC7"/>
    <mergeCell ref="AE7:AZ7"/>
    <mergeCell ref="BB7:BW7"/>
    <mergeCell ref="B77:B90"/>
    <mergeCell ref="B93:B104"/>
  </mergeCells>
  <phoneticPr fontId="9" type="noConversion"/>
  <dataValidations count="5">
    <dataValidation type="list" allowBlank="1" showInputMessage="1" showErrorMessage="1" sqref="C6" xr:uid="{DD9E80EE-1146-5D46-96BC-A25FB7570030}">
      <formula1>$B$249:$B$251</formula1>
    </dataValidation>
    <dataValidation type="list" allowBlank="1" showInputMessage="1" showErrorMessage="1" sqref="F35" xr:uid="{1B94A62F-0FC3-CF4B-8D7B-698D21AF4F09}">
      <formula1>#REF!</formula1>
    </dataValidation>
    <dataValidation type="list" allowBlank="1" showInputMessage="1" showErrorMessage="1" sqref="C2" xr:uid="{EA7E1F2D-F5BA-DD4B-9CC2-076F822D1699}">
      <formula1>$R$9:$AC$9</formula1>
    </dataValidation>
    <dataValidation type="list" allowBlank="1" showInputMessage="1" showErrorMessage="1" sqref="F36:F53 F55:F74 F10:F34" xr:uid="{660455B9-4103-4140-A862-C6F8EA20EA91}">
      <formula1>$B$254:$B$257</formula1>
    </dataValidation>
    <dataValidation type="list" allowBlank="1" showInputMessage="1" showErrorMessage="1" sqref="G55:G74 G10:G34 G36:G53" xr:uid="{CE8E07C9-5714-E143-9D81-508122DD5606}">
      <formula1>$B$260:$B$268</formula1>
    </dataValidation>
  </dataValidation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3DFDD-89EE-084B-971A-4FC604EFD39D}">
  <sheetPr>
    <tabColor theme="4"/>
  </sheetPr>
  <dimension ref="A1:BW268"/>
  <sheetViews>
    <sheetView zoomScaleNormal="100" workbookViewId="0">
      <pane xSplit="2" ySplit="9" topLeftCell="C10" activePane="bottomRight" state="frozen"/>
      <selection pane="topRight" activeCell="B1" sqref="B1"/>
      <selection pane="bottomLeft" activeCell="A6" sqref="A6"/>
      <selection pane="bottomRight" activeCell="G195" sqref="G195:AC195"/>
    </sheetView>
  </sheetViews>
  <sheetFormatPr defaultColWidth="11" defaultRowHeight="15.5" x14ac:dyDescent="0.35"/>
  <cols>
    <col min="1" max="1" width="5.6640625" customWidth="1"/>
    <col min="2" max="2" width="50" customWidth="1"/>
    <col min="3" max="3" width="25" bestFit="1" customWidth="1"/>
    <col min="4" max="4" width="31.5" customWidth="1"/>
    <col min="5" max="5" width="34.6640625" customWidth="1"/>
    <col min="6" max="6" width="45" customWidth="1"/>
    <col min="7" max="7" width="44" customWidth="1"/>
    <col min="8" max="13" width="17.5" hidden="1" customWidth="1"/>
    <col min="14" max="29" width="15.1640625" bestFit="1" customWidth="1"/>
    <col min="30" max="30" width="2.6640625" customWidth="1"/>
    <col min="31" max="36" width="9" hidden="1" customWidth="1"/>
    <col min="37" max="52" width="9" customWidth="1"/>
    <col min="53" max="53" width="2.83203125" customWidth="1"/>
    <col min="54" max="59" width="9" hidden="1" customWidth="1"/>
    <col min="60" max="75" width="9" customWidth="1"/>
    <col min="76" max="129" width="7.1640625" customWidth="1"/>
  </cols>
  <sheetData>
    <row r="1" spans="1:75" ht="28.5" x14ac:dyDescent="0.65">
      <c r="B1" s="31" t="s">
        <v>742</v>
      </c>
      <c r="D1" s="16"/>
      <c r="E1" s="17"/>
    </row>
    <row r="2" spans="1:75" x14ac:dyDescent="0.35">
      <c r="B2" t="s">
        <v>1</v>
      </c>
      <c r="C2" s="4">
        <v>2023</v>
      </c>
    </row>
    <row r="3" spans="1:75" x14ac:dyDescent="0.35">
      <c r="B3" t="s">
        <v>3</v>
      </c>
      <c r="C3" s="4" t="s">
        <v>320</v>
      </c>
    </row>
    <row r="4" spans="1:75" x14ac:dyDescent="0.35">
      <c r="B4" t="s">
        <v>5</v>
      </c>
      <c r="C4" s="4" t="s">
        <v>493</v>
      </c>
      <c r="H4" s="42"/>
      <c r="I4" s="42"/>
      <c r="J4" s="42"/>
      <c r="K4" s="42"/>
      <c r="L4" s="42"/>
      <c r="M4" s="42"/>
      <c r="N4" s="42"/>
      <c r="O4" s="42"/>
      <c r="P4" s="42"/>
      <c r="Q4" s="42"/>
      <c r="R4" s="42"/>
      <c r="S4" s="42"/>
      <c r="T4" s="42"/>
      <c r="U4" s="42"/>
      <c r="V4" s="42"/>
      <c r="W4" s="42"/>
      <c r="X4" s="42"/>
      <c r="Y4" s="42"/>
      <c r="Z4" s="42"/>
      <c r="AA4" s="42"/>
      <c r="AB4" s="42"/>
      <c r="AC4" s="42"/>
      <c r="AE4" s="42"/>
      <c r="AF4" s="42"/>
      <c r="AG4" s="42"/>
      <c r="AH4" s="42"/>
      <c r="AI4" s="42"/>
      <c r="AJ4" s="42"/>
      <c r="AK4" s="42"/>
      <c r="AL4" s="42"/>
      <c r="AM4" s="42"/>
      <c r="AN4" s="42"/>
      <c r="AO4" s="42"/>
      <c r="AP4" s="42"/>
      <c r="AQ4" s="42"/>
      <c r="AR4" s="42"/>
      <c r="AS4" s="42"/>
      <c r="AT4" s="42"/>
      <c r="AU4" s="42"/>
      <c r="AV4" s="42"/>
      <c r="AW4" s="42"/>
      <c r="AX4" s="42"/>
      <c r="AY4" s="42"/>
      <c r="AZ4" s="42"/>
      <c r="BB4" s="42"/>
      <c r="BC4" s="42"/>
      <c r="BD4" s="42"/>
      <c r="BE4" s="42"/>
      <c r="BF4" s="42"/>
      <c r="BG4" s="42"/>
      <c r="BH4" s="42"/>
      <c r="BI4" s="42"/>
      <c r="BJ4" s="42"/>
      <c r="BK4" s="42"/>
      <c r="BL4" s="42"/>
      <c r="BM4" s="42"/>
      <c r="BN4" s="42"/>
      <c r="BO4" s="42"/>
      <c r="BP4" s="42"/>
      <c r="BQ4" s="42"/>
      <c r="BR4" s="42"/>
      <c r="BS4" s="42"/>
      <c r="BT4" s="42"/>
      <c r="BU4" s="42"/>
      <c r="BV4" s="42"/>
      <c r="BW4" s="42"/>
    </row>
    <row r="5" spans="1:75" x14ac:dyDescent="0.35">
      <c r="B5" t="s">
        <v>7</v>
      </c>
      <c r="C5" s="4" t="s">
        <v>741</v>
      </c>
      <c r="H5" s="42"/>
      <c r="I5" s="42"/>
      <c r="J5" s="42"/>
      <c r="K5" s="42"/>
      <c r="L5" s="42"/>
      <c r="M5" s="42"/>
      <c r="N5" s="42"/>
      <c r="O5" s="42"/>
      <c r="P5" s="42"/>
      <c r="Q5" s="42"/>
      <c r="R5" s="42"/>
      <c r="S5" s="42"/>
      <c r="T5" s="42"/>
      <c r="U5" s="42"/>
      <c r="V5" s="42"/>
      <c r="W5" s="42"/>
      <c r="X5" s="42"/>
      <c r="Y5" s="42"/>
      <c r="Z5" s="42"/>
      <c r="AA5" s="42"/>
      <c r="AB5" s="42"/>
      <c r="AC5" s="42"/>
      <c r="AE5" s="42"/>
      <c r="AF5" s="42"/>
      <c r="AG5" s="42"/>
      <c r="AH5" s="42"/>
      <c r="AI5" s="42"/>
      <c r="AJ5" s="42"/>
      <c r="AK5" s="42"/>
      <c r="AL5" s="42"/>
      <c r="AM5" s="42"/>
      <c r="AN5" s="42"/>
      <c r="AO5" s="42"/>
      <c r="AP5" s="42"/>
      <c r="AQ5" s="42"/>
      <c r="AR5" s="42"/>
      <c r="AS5" s="42"/>
      <c r="AT5" s="42"/>
      <c r="AU5" s="42"/>
      <c r="AV5" s="42"/>
      <c r="AW5" s="42"/>
      <c r="AX5" s="42"/>
      <c r="AY5" s="42"/>
      <c r="AZ5" s="42"/>
      <c r="BB5" s="42"/>
      <c r="BC5" s="42"/>
      <c r="BD5" s="42"/>
      <c r="BE5" s="42"/>
      <c r="BF5" s="42"/>
      <c r="BG5" s="42"/>
      <c r="BH5" s="42"/>
      <c r="BI5" s="42"/>
      <c r="BJ5" s="42"/>
      <c r="BK5" s="42"/>
      <c r="BL5" s="42"/>
      <c r="BM5" s="42"/>
      <c r="BN5" s="42"/>
      <c r="BO5" s="42"/>
      <c r="BP5" s="42"/>
      <c r="BQ5" s="42"/>
      <c r="BR5" s="42"/>
      <c r="BS5" s="42"/>
      <c r="BT5" s="42"/>
      <c r="BU5" s="42"/>
      <c r="BV5" s="42"/>
      <c r="BW5" s="42"/>
    </row>
    <row r="6" spans="1:75" x14ac:dyDescent="0.35">
      <c r="B6" t="s">
        <v>9</v>
      </c>
      <c r="C6" s="4" t="s">
        <v>10</v>
      </c>
      <c r="H6" s="42"/>
      <c r="I6" s="42"/>
      <c r="J6" s="42"/>
      <c r="K6" s="42"/>
      <c r="L6" s="42"/>
      <c r="M6" s="42"/>
      <c r="N6" s="42"/>
      <c r="O6" s="42"/>
      <c r="P6" s="42"/>
      <c r="Q6" s="42"/>
      <c r="R6" s="42"/>
      <c r="S6" s="42"/>
      <c r="T6" s="42"/>
      <c r="U6" s="42"/>
      <c r="V6" s="42"/>
      <c r="W6" s="42"/>
      <c r="X6" s="42"/>
      <c r="Y6" s="42"/>
      <c r="Z6" s="42"/>
      <c r="AA6" s="42"/>
      <c r="AB6" s="42"/>
      <c r="AC6" s="42"/>
      <c r="AE6" s="42"/>
      <c r="AF6" s="42"/>
      <c r="AG6" s="42"/>
      <c r="AH6" s="42"/>
      <c r="AI6" s="42"/>
      <c r="AJ6" s="42"/>
      <c r="AK6" s="42"/>
      <c r="AL6" s="42"/>
      <c r="AM6" s="42"/>
      <c r="AN6" s="42"/>
      <c r="AO6" s="42"/>
      <c r="AP6" s="42"/>
      <c r="AQ6" s="42"/>
      <c r="AR6" s="42"/>
      <c r="AS6" s="42"/>
      <c r="AT6" s="42"/>
      <c r="AU6" s="42"/>
      <c r="AV6" s="42"/>
      <c r="AW6" s="42"/>
      <c r="AX6" s="42"/>
      <c r="AY6" s="42"/>
      <c r="AZ6" s="42"/>
      <c r="BB6" s="42"/>
      <c r="BC6" s="42"/>
      <c r="BD6" s="42"/>
      <c r="BE6" s="42"/>
      <c r="BF6" s="42"/>
      <c r="BG6" s="42"/>
      <c r="BH6" s="42"/>
      <c r="BI6" s="42"/>
      <c r="BJ6" s="42"/>
      <c r="BK6" s="42"/>
      <c r="BL6" s="42"/>
      <c r="BM6" s="42"/>
      <c r="BN6" s="42"/>
      <c r="BO6" s="42"/>
      <c r="BP6" s="42"/>
      <c r="BQ6" s="42"/>
      <c r="BR6" s="42"/>
      <c r="BS6" s="42"/>
      <c r="BT6" s="42"/>
      <c r="BU6" s="42"/>
      <c r="BV6" s="42"/>
      <c r="BW6" s="42"/>
    </row>
    <row r="7" spans="1:75" x14ac:dyDescent="0.35">
      <c r="C7" s="14"/>
      <c r="D7" s="14"/>
      <c r="H7" s="119" t="s">
        <v>11</v>
      </c>
      <c r="I7" s="119"/>
      <c r="J7" s="119"/>
      <c r="K7" s="119"/>
      <c r="L7" s="119"/>
      <c r="M7" s="119"/>
      <c r="N7" s="119"/>
      <c r="O7" s="119"/>
      <c r="P7" s="119"/>
      <c r="Q7" s="119"/>
      <c r="R7" s="119"/>
      <c r="S7" s="119"/>
      <c r="T7" s="119"/>
      <c r="U7" s="119"/>
      <c r="V7" s="119"/>
      <c r="W7" s="119"/>
      <c r="X7" s="119"/>
      <c r="Y7" s="119"/>
      <c r="Z7" s="119"/>
      <c r="AA7" s="119"/>
      <c r="AB7" s="119"/>
      <c r="AC7" s="119"/>
      <c r="AE7" s="120" t="s">
        <v>12</v>
      </c>
      <c r="AF7" s="120"/>
      <c r="AG7" s="120"/>
      <c r="AH7" s="120"/>
      <c r="AI7" s="120"/>
      <c r="AJ7" s="120"/>
      <c r="AK7" s="120"/>
      <c r="AL7" s="120"/>
      <c r="AM7" s="120"/>
      <c r="AN7" s="120"/>
      <c r="AO7" s="120"/>
      <c r="AP7" s="120"/>
      <c r="AQ7" s="120"/>
      <c r="AR7" s="120"/>
      <c r="AS7" s="120"/>
      <c r="AT7" s="120"/>
      <c r="AU7" s="120"/>
      <c r="AV7" s="120"/>
      <c r="AW7" s="120"/>
      <c r="AX7" s="120"/>
      <c r="AY7" s="120"/>
      <c r="AZ7" s="120"/>
      <c r="BB7" s="121" t="s">
        <v>13</v>
      </c>
      <c r="BC7" s="121"/>
      <c r="BD7" s="121"/>
      <c r="BE7" s="121"/>
      <c r="BF7" s="121"/>
      <c r="BG7" s="121"/>
      <c r="BH7" s="121"/>
      <c r="BI7" s="121"/>
      <c r="BJ7" s="121"/>
      <c r="BK7" s="121"/>
      <c r="BL7" s="121"/>
      <c r="BM7" s="121"/>
      <c r="BN7" s="121"/>
      <c r="BO7" s="121"/>
      <c r="BP7" s="121"/>
      <c r="BQ7" s="121"/>
      <c r="BR7" s="121"/>
      <c r="BS7" s="121"/>
      <c r="BT7" s="121"/>
      <c r="BU7" s="121"/>
      <c r="BV7" s="121"/>
      <c r="BW7" s="121"/>
    </row>
    <row r="8" spans="1:75" x14ac:dyDescent="0.35">
      <c r="C8" s="14"/>
      <c r="D8" s="14"/>
      <c r="H8" s="54">
        <v>2002</v>
      </c>
      <c r="I8" s="54">
        <v>2003</v>
      </c>
      <c r="J8" s="54">
        <v>2004</v>
      </c>
      <c r="K8" s="54">
        <v>2005</v>
      </c>
      <c r="L8" s="54">
        <v>2006</v>
      </c>
      <c r="M8" s="54">
        <v>2007</v>
      </c>
      <c r="N8" s="54">
        <v>2008</v>
      </c>
      <c r="O8" s="54">
        <v>2009</v>
      </c>
      <c r="P8" s="54">
        <v>2010</v>
      </c>
      <c r="Q8" s="54">
        <v>2011</v>
      </c>
      <c r="R8" s="54">
        <v>2012</v>
      </c>
      <c r="S8" s="54">
        <v>2013</v>
      </c>
      <c r="T8" s="54">
        <v>2014</v>
      </c>
      <c r="U8" s="54">
        <v>2015</v>
      </c>
      <c r="V8" s="54">
        <v>2016</v>
      </c>
      <c r="W8" s="54">
        <v>2017</v>
      </c>
      <c r="X8" s="54">
        <v>2018</v>
      </c>
      <c r="Y8" s="54">
        <v>2019</v>
      </c>
      <c r="Z8" s="54">
        <v>2020</v>
      </c>
      <c r="AA8" s="54">
        <v>2021</v>
      </c>
      <c r="AB8" s="54">
        <v>2022</v>
      </c>
      <c r="AC8" s="54">
        <v>2023</v>
      </c>
    </row>
    <row r="9" spans="1:75" x14ac:dyDescent="0.35">
      <c r="B9" s="104" t="s">
        <v>14</v>
      </c>
      <c r="C9" s="104" t="s">
        <v>15</v>
      </c>
      <c r="D9" s="104" t="s">
        <v>16</v>
      </c>
      <c r="E9" s="104" t="str">
        <f>_xlfn.CONCAT("Expenditure (",C2,"), ",C4," ",C6,"")</f>
        <v>Expenditure (2023), USD thousands</v>
      </c>
      <c r="F9" s="104" t="s">
        <v>17</v>
      </c>
      <c r="G9" s="104" t="s">
        <v>18</v>
      </c>
      <c r="H9" s="105"/>
      <c r="I9" s="105"/>
      <c r="J9" s="105"/>
      <c r="K9" s="105"/>
      <c r="L9" s="105"/>
      <c r="M9" s="105"/>
      <c r="N9" s="105">
        <v>2008</v>
      </c>
      <c r="O9" s="105">
        <v>2009</v>
      </c>
      <c r="P9" s="105">
        <v>2010</v>
      </c>
      <c r="Q9" s="105">
        <v>2011</v>
      </c>
      <c r="R9" s="105">
        <v>2012</v>
      </c>
      <c r="S9" s="105">
        <v>2013</v>
      </c>
      <c r="T9" s="105">
        <v>2014</v>
      </c>
      <c r="U9" s="105">
        <v>2015</v>
      </c>
      <c r="V9" s="105">
        <v>2016</v>
      </c>
      <c r="W9" s="105">
        <v>2017</v>
      </c>
      <c r="X9" s="105">
        <v>2018</v>
      </c>
      <c r="Y9" s="105">
        <v>2019</v>
      </c>
      <c r="Z9" s="105">
        <v>2020</v>
      </c>
      <c r="AA9" s="105">
        <v>2021</v>
      </c>
      <c r="AB9" s="105">
        <v>2022</v>
      </c>
      <c r="AC9" s="105">
        <v>2023</v>
      </c>
      <c r="AE9" s="71">
        <f>H9</f>
        <v>0</v>
      </c>
      <c r="AF9" s="71">
        <f t="shared" ref="AF9:AZ9" si="0">I9</f>
        <v>0</v>
      </c>
      <c r="AG9" s="71">
        <f t="shared" si="0"/>
        <v>0</v>
      </c>
      <c r="AH9" s="71">
        <f t="shared" si="0"/>
        <v>0</v>
      </c>
      <c r="AI9" s="71">
        <f t="shared" si="0"/>
        <v>0</v>
      </c>
      <c r="AJ9" s="71">
        <f t="shared" si="0"/>
        <v>0</v>
      </c>
      <c r="AK9" s="105">
        <f t="shared" si="0"/>
        <v>2008</v>
      </c>
      <c r="AL9" s="105">
        <f t="shared" si="0"/>
        <v>2009</v>
      </c>
      <c r="AM9" s="105">
        <f t="shared" si="0"/>
        <v>2010</v>
      </c>
      <c r="AN9" s="105">
        <f t="shared" si="0"/>
        <v>2011</v>
      </c>
      <c r="AO9" s="105">
        <f t="shared" si="0"/>
        <v>2012</v>
      </c>
      <c r="AP9" s="105">
        <f t="shared" si="0"/>
        <v>2013</v>
      </c>
      <c r="AQ9" s="105">
        <f t="shared" si="0"/>
        <v>2014</v>
      </c>
      <c r="AR9" s="105">
        <f t="shared" si="0"/>
        <v>2015</v>
      </c>
      <c r="AS9" s="105">
        <f t="shared" si="0"/>
        <v>2016</v>
      </c>
      <c r="AT9" s="105">
        <f t="shared" si="0"/>
        <v>2017</v>
      </c>
      <c r="AU9" s="105">
        <f t="shared" si="0"/>
        <v>2018</v>
      </c>
      <c r="AV9" s="105">
        <f t="shared" si="0"/>
        <v>2019</v>
      </c>
      <c r="AW9" s="105">
        <f t="shared" si="0"/>
        <v>2020</v>
      </c>
      <c r="AX9" s="105">
        <f t="shared" si="0"/>
        <v>2021</v>
      </c>
      <c r="AY9" s="105">
        <f t="shared" si="0"/>
        <v>2022</v>
      </c>
      <c r="AZ9" s="105">
        <f t="shared" si="0"/>
        <v>2023</v>
      </c>
      <c r="BB9" s="71">
        <f>H9</f>
        <v>0</v>
      </c>
      <c r="BC9" s="71">
        <f t="shared" ref="BC9:BW9" si="1">I9</f>
        <v>0</v>
      </c>
      <c r="BD9" s="71">
        <f t="shared" si="1"/>
        <v>0</v>
      </c>
      <c r="BE9" s="71">
        <f t="shared" si="1"/>
        <v>0</v>
      </c>
      <c r="BF9" s="71">
        <f t="shared" si="1"/>
        <v>0</v>
      </c>
      <c r="BG9" s="71">
        <f t="shared" si="1"/>
        <v>0</v>
      </c>
      <c r="BH9" s="105">
        <f t="shared" si="1"/>
        <v>2008</v>
      </c>
      <c r="BI9" s="105">
        <f t="shared" si="1"/>
        <v>2009</v>
      </c>
      <c r="BJ9" s="105">
        <f t="shared" si="1"/>
        <v>2010</v>
      </c>
      <c r="BK9" s="105">
        <f t="shared" si="1"/>
        <v>2011</v>
      </c>
      <c r="BL9" s="105">
        <f t="shared" si="1"/>
        <v>2012</v>
      </c>
      <c r="BM9" s="105">
        <f t="shared" si="1"/>
        <v>2013</v>
      </c>
      <c r="BN9" s="105">
        <f t="shared" si="1"/>
        <v>2014</v>
      </c>
      <c r="BO9" s="105">
        <f t="shared" si="1"/>
        <v>2015</v>
      </c>
      <c r="BP9" s="105">
        <f t="shared" si="1"/>
        <v>2016</v>
      </c>
      <c r="BQ9" s="105">
        <f t="shared" si="1"/>
        <v>2017</v>
      </c>
      <c r="BR9" s="105">
        <f t="shared" si="1"/>
        <v>2018</v>
      </c>
      <c r="BS9" s="105">
        <f t="shared" si="1"/>
        <v>2019</v>
      </c>
      <c r="BT9" s="105">
        <f t="shared" si="1"/>
        <v>2020</v>
      </c>
      <c r="BU9" s="105">
        <f t="shared" si="1"/>
        <v>2021</v>
      </c>
      <c r="BV9" s="105">
        <f t="shared" si="1"/>
        <v>2022</v>
      </c>
      <c r="BW9" s="105">
        <f t="shared" si="1"/>
        <v>2023</v>
      </c>
    </row>
    <row r="10" spans="1:75" ht="14" customHeight="1" x14ac:dyDescent="0.35">
      <c r="A10">
        <v>1</v>
      </c>
      <c r="B10" s="25" t="s">
        <v>1287</v>
      </c>
      <c r="C10" s="12">
        <v>2008</v>
      </c>
      <c r="D10" s="12" t="s">
        <v>1390</v>
      </c>
      <c r="E10" s="6">
        <f t="shared" ref="E10:E34" si="2">_xlfn.XLOOKUP($C$2,$R$9:$AC$9,R10:AC10)</f>
        <v>52409.243432540454</v>
      </c>
      <c r="F10" s="4" t="s">
        <v>28</v>
      </c>
      <c r="G10" s="4" t="s">
        <v>29</v>
      </c>
      <c r="H10" s="5"/>
      <c r="I10" s="5"/>
      <c r="J10" s="5"/>
      <c r="K10" s="5"/>
      <c r="L10" s="5"/>
      <c r="M10" s="5"/>
      <c r="N10" s="5">
        <v>15785.415282426888</v>
      </c>
      <c r="O10" s="5">
        <v>17329.864723095416</v>
      </c>
      <c r="P10" s="5">
        <v>29130.414747076884</v>
      </c>
      <c r="Q10" s="5">
        <v>30040.657855089248</v>
      </c>
      <c r="R10" s="5">
        <v>30689.733252869395</v>
      </c>
      <c r="S10" s="5">
        <v>31847.615739246481</v>
      </c>
      <c r="T10" s="5">
        <v>32124.242064396269</v>
      </c>
      <c r="U10" s="76">
        <v>31565.018453641067</v>
      </c>
      <c r="V10" s="5">
        <v>31354.23328643596</v>
      </c>
      <c r="W10" s="5">
        <v>31109.308586856951</v>
      </c>
      <c r="X10" s="5">
        <v>31992.315184620271</v>
      </c>
      <c r="Y10" s="5">
        <v>32641.586686234747</v>
      </c>
      <c r="Z10" s="5">
        <v>32915.519271139616</v>
      </c>
      <c r="AA10" s="5">
        <v>32752.981260647357</v>
      </c>
      <c r="AB10" s="5">
        <v>32072.820612316169</v>
      </c>
      <c r="AC10" s="5">
        <v>52409.243432540454</v>
      </c>
      <c r="AE10" s="4"/>
      <c r="AF10" s="4"/>
      <c r="AG10" s="4"/>
      <c r="AH10" s="4"/>
      <c r="AI10" s="4"/>
      <c r="AJ10" s="4" t="str">
        <f t="shared" ref="AJ10:AS16" si="3">IF(M10=0,"","*")</f>
        <v/>
      </c>
      <c r="AK10" s="4" t="s">
        <v>1470</v>
      </c>
      <c r="AL10" s="4" t="s">
        <v>1470</v>
      </c>
      <c r="AM10" s="4" t="s">
        <v>1470</v>
      </c>
      <c r="AN10" s="4" t="s">
        <v>1470</v>
      </c>
      <c r="AO10" s="4" t="s">
        <v>1470</v>
      </c>
      <c r="AP10" s="4" t="s">
        <v>1470</v>
      </c>
      <c r="AQ10" s="4" t="s">
        <v>1470</v>
      </c>
      <c r="AR10" s="4" t="s">
        <v>1470</v>
      </c>
      <c r="AS10" s="4" t="s">
        <v>1470</v>
      </c>
      <c r="AT10" s="4" t="s">
        <v>1470</v>
      </c>
      <c r="AU10" s="4" t="s">
        <v>1470</v>
      </c>
      <c r="AV10" s="4" t="s">
        <v>1470</v>
      </c>
      <c r="AW10" s="4" t="s">
        <v>1470</v>
      </c>
      <c r="AX10" s="4" t="s">
        <v>1473</v>
      </c>
      <c r="AY10" s="4" t="s">
        <v>1474</v>
      </c>
      <c r="AZ10" s="99" t="s">
        <v>1475</v>
      </c>
      <c r="BB10" s="4"/>
      <c r="BC10" s="4"/>
      <c r="BD10" s="4"/>
      <c r="BE10" s="4"/>
      <c r="BF10" s="4"/>
      <c r="BG10" s="4" t="str">
        <f t="shared" ref="BG10:BP25" si="4">IF(M10=0,"","*")</f>
        <v/>
      </c>
      <c r="BH10" s="4" t="s">
        <v>41</v>
      </c>
      <c r="BI10" s="4" t="s">
        <v>41</v>
      </c>
      <c r="BJ10" s="4" t="s">
        <v>41</v>
      </c>
      <c r="BK10" s="4" t="s">
        <v>41</v>
      </c>
      <c r="BL10" s="4" t="s">
        <v>41</v>
      </c>
      <c r="BM10" s="4" t="s">
        <v>41</v>
      </c>
      <c r="BN10" s="4" t="s">
        <v>41</v>
      </c>
      <c r="BO10" s="4" t="s">
        <v>41</v>
      </c>
      <c r="BP10" s="4" t="s">
        <v>41</v>
      </c>
      <c r="BQ10" s="4" t="s">
        <v>41</v>
      </c>
      <c r="BR10" s="4" t="s">
        <v>41</v>
      </c>
      <c r="BS10" s="4" t="s">
        <v>41</v>
      </c>
      <c r="BT10" s="4" t="s">
        <v>41</v>
      </c>
      <c r="BU10" s="4" t="s">
        <v>41</v>
      </c>
      <c r="BV10" s="4" t="s">
        <v>41</v>
      </c>
      <c r="BW10" s="4" t="s">
        <v>41</v>
      </c>
    </row>
    <row r="11" spans="1:75" ht="14" customHeight="1" x14ac:dyDescent="0.35">
      <c r="A11">
        <v>2</v>
      </c>
      <c r="B11" s="25" t="s">
        <v>1288</v>
      </c>
      <c r="C11" s="12">
        <v>2008</v>
      </c>
      <c r="D11" s="12" t="s">
        <v>1390</v>
      </c>
      <c r="E11" s="6">
        <f t="shared" si="2"/>
        <v>5240.756567459548</v>
      </c>
      <c r="F11" s="4" t="s">
        <v>28</v>
      </c>
      <c r="G11" s="4" t="s">
        <v>48</v>
      </c>
      <c r="H11" s="5"/>
      <c r="I11" s="5"/>
      <c r="J11" s="5"/>
      <c r="K11" s="5"/>
      <c r="L11" s="5"/>
      <c r="M11" s="5"/>
      <c r="N11" s="5">
        <v>1505.5847175731119</v>
      </c>
      <c r="O11" s="5">
        <v>1652.8915469045844</v>
      </c>
      <c r="P11" s="5">
        <v>2778.4069329231156</v>
      </c>
      <c r="Q11" s="5">
        <v>2865.2242949107545</v>
      </c>
      <c r="R11" s="5">
        <v>2927.1319471306101</v>
      </c>
      <c r="S11" s="5">
        <v>3037.5687107535232</v>
      </c>
      <c r="T11" s="5">
        <v>3063.9528356037313</v>
      </c>
      <c r="U11" s="5">
        <v>3010.6150863589332</v>
      </c>
      <c r="V11" s="5">
        <v>2990.5107735640458</v>
      </c>
      <c r="W11" s="49">
        <v>2967.150293143055</v>
      </c>
      <c r="X11" s="5">
        <v>2859.6303053797301</v>
      </c>
      <c r="Y11" s="5">
        <v>3071.7397037652527</v>
      </c>
      <c r="Z11" s="5">
        <v>3230.2607988603877</v>
      </c>
      <c r="AA11" s="5">
        <v>3247.0187393526403</v>
      </c>
      <c r="AB11" s="78">
        <v>3207.1793876838306</v>
      </c>
      <c r="AC11" s="5">
        <v>5240.756567459548</v>
      </c>
      <c r="AE11" s="4"/>
      <c r="AF11" s="4"/>
      <c r="AG11" s="4"/>
      <c r="AH11" s="4"/>
      <c r="AI11" s="4"/>
      <c r="AJ11" s="4" t="str">
        <f t="shared" si="3"/>
        <v/>
      </c>
      <c r="AK11" s="4" t="s">
        <v>1470</v>
      </c>
      <c r="AL11" s="4" t="s">
        <v>1470</v>
      </c>
      <c r="AM11" s="4" t="s">
        <v>1470</v>
      </c>
      <c r="AN11" s="4" t="s">
        <v>1470</v>
      </c>
      <c r="AO11" s="4" t="s">
        <v>1470</v>
      </c>
      <c r="AP11" s="4" t="s">
        <v>1470</v>
      </c>
      <c r="AQ11" s="4" t="s">
        <v>1470</v>
      </c>
      <c r="AR11" s="4" t="s">
        <v>1470</v>
      </c>
      <c r="AS11" s="4" t="s">
        <v>1470</v>
      </c>
      <c r="AT11" s="4" t="s">
        <v>1470</v>
      </c>
      <c r="AU11" s="4" t="s">
        <v>1470</v>
      </c>
      <c r="AV11" s="4" t="s">
        <v>1470</v>
      </c>
      <c r="AW11" s="4" t="s">
        <v>1470</v>
      </c>
      <c r="AX11" s="4" t="s">
        <v>1473</v>
      </c>
      <c r="AY11" s="4" t="s">
        <v>1474</v>
      </c>
      <c r="AZ11" s="99" t="s">
        <v>1475</v>
      </c>
      <c r="BB11" s="4"/>
      <c r="BC11" s="4"/>
      <c r="BD11" s="4"/>
      <c r="BE11" s="4"/>
      <c r="BF11" s="4"/>
      <c r="BG11" s="4" t="str">
        <f t="shared" si="4"/>
        <v/>
      </c>
      <c r="BH11" s="4" t="s">
        <v>41</v>
      </c>
      <c r="BI11" s="4" t="s">
        <v>41</v>
      </c>
      <c r="BJ11" s="4" t="s">
        <v>41</v>
      </c>
      <c r="BK11" s="4" t="s">
        <v>41</v>
      </c>
      <c r="BL11" s="4" t="s">
        <v>41</v>
      </c>
      <c r="BM11" s="4" t="s">
        <v>41</v>
      </c>
      <c r="BN11" s="4" t="s">
        <v>41</v>
      </c>
      <c r="BO11" s="4" t="s">
        <v>41</v>
      </c>
      <c r="BP11" s="4" t="s">
        <v>41</v>
      </c>
      <c r="BQ11" s="4" t="s">
        <v>41</v>
      </c>
      <c r="BR11" s="4" t="s">
        <v>41</v>
      </c>
      <c r="BS11" s="4" t="s">
        <v>41</v>
      </c>
      <c r="BT11" s="4" t="s">
        <v>41</v>
      </c>
      <c r="BU11" s="4" t="s">
        <v>41</v>
      </c>
      <c r="BV11" s="4" t="s">
        <v>41</v>
      </c>
      <c r="BW11" s="4" t="s">
        <v>41</v>
      </c>
    </row>
    <row r="12" spans="1:75" ht="14" customHeight="1" x14ac:dyDescent="0.35">
      <c r="A12">
        <v>3</v>
      </c>
      <c r="B12" s="25" t="s">
        <v>1286</v>
      </c>
      <c r="C12" s="12">
        <v>2008</v>
      </c>
      <c r="D12" s="98" t="s">
        <v>1388</v>
      </c>
      <c r="E12" s="6">
        <f t="shared" si="2"/>
        <v>5480.4049999999997</v>
      </c>
      <c r="F12" s="4" t="s">
        <v>28</v>
      </c>
      <c r="G12" s="4" t="s">
        <v>46</v>
      </c>
      <c r="H12" s="5"/>
      <c r="I12" s="5"/>
      <c r="J12" s="5"/>
      <c r="K12" s="5"/>
      <c r="L12" s="5"/>
      <c r="M12" s="5"/>
      <c r="N12" s="5">
        <v>1151.1118843486158</v>
      </c>
      <c r="O12" s="5">
        <v>1424.0744528681003</v>
      </c>
      <c r="P12" s="5">
        <v>2197.0874683823099</v>
      </c>
      <c r="Q12" s="5">
        <v>2270.5522745029853</v>
      </c>
      <c r="R12" s="5">
        <v>2274.307142371375</v>
      </c>
      <c r="S12" s="5">
        <v>5366.522459552928</v>
      </c>
      <c r="T12" s="5">
        <v>9058.7003600533226</v>
      </c>
      <c r="U12" s="5">
        <v>8830.4696957050946</v>
      </c>
      <c r="V12" s="5">
        <v>8449.9220000000005</v>
      </c>
      <c r="W12" s="5">
        <v>9907</v>
      </c>
      <c r="X12" s="5">
        <v>8691.52</v>
      </c>
      <c r="Y12" s="5">
        <v>8308.8548699999992</v>
      </c>
      <c r="Z12" s="5">
        <v>6139.7967500000004</v>
      </c>
      <c r="AA12" s="5">
        <v>6331.2571799999996</v>
      </c>
      <c r="AB12" s="5">
        <v>10597.115040000001</v>
      </c>
      <c r="AC12" s="5">
        <v>5480.4049999999997</v>
      </c>
      <c r="AE12" s="4"/>
      <c r="AF12" s="4"/>
      <c r="AG12" s="4"/>
      <c r="AH12" s="4"/>
      <c r="AI12" s="4"/>
      <c r="AJ12" s="4" t="str">
        <f t="shared" si="3"/>
        <v/>
      </c>
      <c r="AK12" s="4" t="s">
        <v>1464</v>
      </c>
      <c r="AL12" s="4" t="s">
        <v>1464</v>
      </c>
      <c r="AM12" s="4" t="s">
        <v>1464</v>
      </c>
      <c r="AN12" s="4" t="s">
        <v>1464</v>
      </c>
      <c r="AO12" s="4" t="s">
        <v>1464</v>
      </c>
      <c r="AP12" s="4" t="s">
        <v>1464</v>
      </c>
      <c r="AQ12" s="4" t="s">
        <v>1464</v>
      </c>
      <c r="AR12" s="4" t="s">
        <v>1464</v>
      </c>
      <c r="AS12" s="4" t="s">
        <v>1471</v>
      </c>
      <c r="AT12" s="4" t="s">
        <v>1472</v>
      </c>
      <c r="AU12" s="4" t="s">
        <v>1470</v>
      </c>
      <c r="AV12" s="4" t="s">
        <v>1470</v>
      </c>
      <c r="AW12" s="4" t="s">
        <v>1470</v>
      </c>
      <c r="AX12" s="4" t="s">
        <v>1470</v>
      </c>
      <c r="AY12" s="4" t="s">
        <v>1470</v>
      </c>
      <c r="AZ12" s="99" t="s">
        <v>1475</v>
      </c>
      <c r="BB12" s="4"/>
      <c r="BC12" s="4"/>
      <c r="BD12" s="4"/>
      <c r="BE12" s="4"/>
      <c r="BF12" s="4"/>
      <c r="BG12" s="4" t="str">
        <f t="shared" si="4"/>
        <v/>
      </c>
      <c r="BH12" s="4" t="s">
        <v>1464</v>
      </c>
      <c r="BI12" s="4" t="s">
        <v>1464</v>
      </c>
      <c r="BJ12" s="4" t="s">
        <v>1464</v>
      </c>
      <c r="BK12" s="4" t="s">
        <v>1464</v>
      </c>
      <c r="BL12" s="4" t="s">
        <v>1464</v>
      </c>
      <c r="BM12" s="4" t="s">
        <v>1464</v>
      </c>
      <c r="BN12" s="4" t="s">
        <v>1464</v>
      </c>
      <c r="BO12" s="4" t="s">
        <v>1464</v>
      </c>
      <c r="BP12" s="4" t="s">
        <v>41</v>
      </c>
      <c r="BQ12" s="4" t="s">
        <v>41</v>
      </c>
      <c r="BR12" s="4" t="s">
        <v>41</v>
      </c>
      <c r="BS12" s="4" t="s">
        <v>41</v>
      </c>
      <c r="BT12" s="4" t="s">
        <v>41</v>
      </c>
      <c r="BU12" s="4" t="s">
        <v>41</v>
      </c>
      <c r="BV12" s="4" t="s">
        <v>41</v>
      </c>
      <c r="BW12" s="4" t="s">
        <v>41</v>
      </c>
    </row>
    <row r="13" spans="1:75" ht="14" customHeight="1" x14ac:dyDescent="0.35">
      <c r="A13">
        <v>4</v>
      </c>
      <c r="B13" s="4" t="s">
        <v>1317</v>
      </c>
      <c r="C13" s="11">
        <v>2023</v>
      </c>
      <c r="D13" s="98" t="s">
        <v>1388</v>
      </c>
      <c r="E13" s="6">
        <f t="shared" si="2"/>
        <v>13780.486000000001</v>
      </c>
      <c r="F13" s="4" t="s">
        <v>28</v>
      </c>
      <c r="G13" s="4" t="s">
        <v>46</v>
      </c>
      <c r="H13" s="5"/>
      <c r="I13" s="5"/>
      <c r="J13" s="5"/>
      <c r="K13" s="5"/>
      <c r="L13" s="5"/>
      <c r="M13" s="5"/>
      <c r="N13" s="5"/>
      <c r="O13" s="5"/>
      <c r="P13" s="5"/>
      <c r="Q13" s="5"/>
      <c r="R13" s="5"/>
      <c r="S13" s="5"/>
      <c r="T13" s="5"/>
      <c r="U13" s="5"/>
      <c r="V13" s="5"/>
      <c r="W13" s="5"/>
      <c r="X13" s="5"/>
      <c r="Y13" s="5"/>
      <c r="Z13" s="5"/>
      <c r="AA13" s="5"/>
      <c r="AB13" s="5"/>
      <c r="AC13" s="5">
        <v>13780.486000000001</v>
      </c>
      <c r="AE13" s="4"/>
      <c r="AF13" s="4"/>
      <c r="AG13" s="4"/>
      <c r="AH13" s="4"/>
      <c r="AI13" s="4"/>
      <c r="AJ13" s="4" t="str">
        <f t="shared" si="3"/>
        <v/>
      </c>
      <c r="AK13" s="4" t="str">
        <f t="shared" ref="AK13:AK15" si="5">IF(N13=0,"","*")</f>
        <v/>
      </c>
      <c r="AL13" s="4" t="str">
        <f t="shared" ref="AL13:AL15" si="6">IF(O13=0,"","*")</f>
        <v/>
      </c>
      <c r="AM13" s="4" t="str">
        <f t="shared" ref="AM13:AM15" si="7">IF(P13=0,"","*")</f>
        <v/>
      </c>
      <c r="AN13" s="4" t="str">
        <f t="shared" ref="AN13:AN15" si="8">IF(Q13=0,"","*")</f>
        <v/>
      </c>
      <c r="AO13" s="4" t="str">
        <f t="shared" ref="AO13:AO15" si="9">IF(R13=0,"","*")</f>
        <v/>
      </c>
      <c r="AP13" s="4" t="str">
        <f t="shared" ref="AP13:AP15" si="10">IF(S13=0,"","*")</f>
        <v/>
      </c>
      <c r="AQ13" s="4" t="str">
        <f t="shared" ref="AQ13:AQ15" si="11">IF(T13=0,"","*")</f>
        <v/>
      </c>
      <c r="AR13" s="4" t="str">
        <f t="shared" ref="AR13:AR15" si="12">IF(U13=0,"","*")</f>
        <v/>
      </c>
      <c r="AS13" s="4" t="str">
        <f t="shared" ref="AS13:AS15" si="13">IF(V13=0,"","*")</f>
        <v/>
      </c>
      <c r="AT13" s="4" t="str">
        <f t="shared" ref="AT13:AT15" si="14">IF(W13=0,"","*")</f>
        <v/>
      </c>
      <c r="AU13" s="4" t="str">
        <f t="shared" ref="AU13" si="15">IF(X13=0,"","*")</f>
        <v/>
      </c>
      <c r="AV13" s="4" t="str">
        <f t="shared" ref="AV13" si="16">IF(Y13=0,"","*")</f>
        <v/>
      </c>
      <c r="AW13" s="4" t="str">
        <f t="shared" ref="AW13" si="17">IF(Z13=0,"","*")</f>
        <v/>
      </c>
      <c r="AX13" s="4" t="str">
        <f t="shared" ref="AX13" si="18">IF(AA13=0,"","*")</f>
        <v/>
      </c>
      <c r="AY13" s="4" t="str">
        <f t="shared" ref="AY13" si="19">IF(AB13=0,"","*")</f>
        <v/>
      </c>
      <c r="AZ13" s="99" t="s">
        <v>1475</v>
      </c>
      <c r="BB13" s="4"/>
      <c r="BC13" s="4"/>
      <c r="BD13" s="4"/>
      <c r="BE13" s="4"/>
      <c r="BF13" s="4"/>
      <c r="BG13" s="4" t="str">
        <f t="shared" si="4"/>
        <v/>
      </c>
      <c r="BH13" s="4" t="str">
        <f t="shared" ref="BH13:BH17" si="20">IF(N13=0,"","*")</f>
        <v/>
      </c>
      <c r="BI13" s="4" t="str">
        <f t="shared" ref="BI13:BI17" si="21">IF(O13=0,"","*")</f>
        <v/>
      </c>
      <c r="BJ13" s="4" t="str">
        <f t="shared" ref="BJ13:BJ17" si="22">IF(P13=0,"","*")</f>
        <v/>
      </c>
      <c r="BK13" s="4" t="str">
        <f t="shared" ref="BK13:BK17" si="23">IF(Q13=0,"","*")</f>
        <v/>
      </c>
      <c r="BL13" s="4" t="str">
        <f t="shared" ref="BL13:BL17" si="24">IF(R13=0,"","*")</f>
        <v/>
      </c>
      <c r="BM13" s="4" t="str">
        <f t="shared" ref="BM13:BM17" si="25">IF(S13=0,"","*")</f>
        <v/>
      </c>
      <c r="BN13" s="4" t="str">
        <f t="shared" ref="BN13:BN17" si="26">IF(T13=0,"","*")</f>
        <v/>
      </c>
      <c r="BO13" s="4" t="str">
        <f t="shared" ref="BO13:BO17" si="27">IF(U13=0,"","*")</f>
        <v/>
      </c>
      <c r="BP13" s="4" t="str">
        <f t="shared" ref="BP13:BP17" si="28">IF(V13=0,"","*")</f>
        <v/>
      </c>
      <c r="BQ13" s="4" t="str">
        <f t="shared" ref="BQ13:BQ15" si="29">IF(W13=0,"","*")</f>
        <v/>
      </c>
      <c r="BR13" s="4" t="str">
        <f t="shared" ref="BR13" si="30">IF(X13=0,"","*")</f>
        <v/>
      </c>
      <c r="BS13" s="4" t="str">
        <f t="shared" ref="BS13" si="31">IF(Y13=0,"","*")</f>
        <v/>
      </c>
      <c r="BT13" s="4" t="str">
        <f t="shared" ref="BT13" si="32">IF(Z13=0,"","*")</f>
        <v/>
      </c>
      <c r="BU13" s="4" t="str">
        <f t="shared" ref="BU13" si="33">IF(AA13=0,"","*")</f>
        <v/>
      </c>
      <c r="BV13" s="4" t="str">
        <f t="shared" ref="BV13" si="34">IF(AB13=0,"","*")</f>
        <v/>
      </c>
      <c r="BW13" s="4" t="s">
        <v>41</v>
      </c>
    </row>
    <row r="14" spans="1:75" x14ac:dyDescent="0.35">
      <c r="A14">
        <v>5</v>
      </c>
      <c r="B14" s="4" t="s">
        <v>1319</v>
      </c>
      <c r="C14" s="4">
        <v>2016</v>
      </c>
      <c r="D14" s="98" t="s">
        <v>1390</v>
      </c>
      <c r="E14" s="6">
        <f t="shared" si="2"/>
        <v>79.409000000000006</v>
      </c>
      <c r="F14" s="4" t="s">
        <v>1417</v>
      </c>
      <c r="G14" s="4" t="s">
        <v>48</v>
      </c>
      <c r="H14" s="5"/>
      <c r="I14" s="5"/>
      <c r="J14" s="5"/>
      <c r="K14" s="5"/>
      <c r="L14" s="5"/>
      <c r="M14" s="5"/>
      <c r="N14" s="5"/>
      <c r="O14" s="5"/>
      <c r="P14" s="5"/>
      <c r="Q14" s="5"/>
      <c r="R14" s="5"/>
      <c r="S14" s="5"/>
      <c r="T14" s="5"/>
      <c r="U14" s="5"/>
      <c r="V14" s="5"/>
      <c r="W14" s="5">
        <v>1.2729999999999999</v>
      </c>
      <c r="X14" s="5">
        <v>4.8230000000000004</v>
      </c>
      <c r="Y14" s="5">
        <v>11.882</v>
      </c>
      <c r="Z14" s="5">
        <v>23.411999999999999</v>
      </c>
      <c r="AA14" s="5">
        <v>36.75</v>
      </c>
      <c r="AB14" s="5">
        <v>54.933999999999997</v>
      </c>
      <c r="AC14" s="5">
        <v>79.409000000000006</v>
      </c>
      <c r="AE14" s="4"/>
      <c r="AF14" s="4"/>
      <c r="AG14" s="4"/>
      <c r="AH14" s="4"/>
      <c r="AI14" s="4"/>
      <c r="AJ14" s="4" t="str">
        <f t="shared" si="3"/>
        <v/>
      </c>
      <c r="AK14" s="4" t="str">
        <f t="shared" si="5"/>
        <v/>
      </c>
      <c r="AL14" s="4" t="str">
        <f t="shared" si="6"/>
        <v/>
      </c>
      <c r="AM14" s="4" t="str">
        <f t="shared" si="7"/>
        <v/>
      </c>
      <c r="AN14" s="4" t="str">
        <f t="shared" si="8"/>
        <v/>
      </c>
      <c r="AO14" s="4" t="str">
        <f t="shared" si="9"/>
        <v/>
      </c>
      <c r="AP14" s="4" t="str">
        <f t="shared" si="10"/>
        <v/>
      </c>
      <c r="AQ14" s="4" t="str">
        <f t="shared" si="11"/>
        <v/>
      </c>
      <c r="AR14" s="4" t="str">
        <f t="shared" si="12"/>
        <v/>
      </c>
      <c r="AS14" s="4" t="str">
        <f t="shared" si="13"/>
        <v/>
      </c>
      <c r="AT14" s="4" t="s">
        <v>1476</v>
      </c>
      <c r="AU14" s="4" t="s">
        <v>1476</v>
      </c>
      <c r="AV14" s="4" t="s">
        <v>1476</v>
      </c>
      <c r="AW14" s="4" t="s">
        <v>1476</v>
      </c>
      <c r="AX14" s="4" t="s">
        <v>1476</v>
      </c>
      <c r="AY14" s="4" t="s">
        <v>1476</v>
      </c>
      <c r="AZ14" s="99" t="s">
        <v>1476</v>
      </c>
      <c r="BB14" s="4"/>
      <c r="BC14" s="4"/>
      <c r="BD14" s="4"/>
      <c r="BE14" s="4"/>
      <c r="BF14" s="4"/>
      <c r="BG14" s="4" t="str">
        <f t="shared" si="4"/>
        <v/>
      </c>
      <c r="BH14" s="4" t="str">
        <f t="shared" si="20"/>
        <v/>
      </c>
      <c r="BI14" s="4" t="str">
        <f t="shared" si="21"/>
        <v/>
      </c>
      <c r="BJ14" s="4" t="str">
        <f t="shared" si="22"/>
        <v/>
      </c>
      <c r="BK14" s="4" t="str">
        <f t="shared" si="23"/>
        <v/>
      </c>
      <c r="BL14" s="4" t="str">
        <f t="shared" si="24"/>
        <v/>
      </c>
      <c r="BM14" s="4" t="str">
        <f t="shared" si="25"/>
        <v/>
      </c>
      <c r="BN14" s="4" t="str">
        <f t="shared" si="26"/>
        <v/>
      </c>
      <c r="BO14" s="4" t="str">
        <f t="shared" si="27"/>
        <v/>
      </c>
      <c r="BP14" s="4" t="str">
        <f t="shared" si="28"/>
        <v/>
      </c>
      <c r="BQ14" s="4" t="s">
        <v>1464</v>
      </c>
      <c r="BR14" s="4" t="s">
        <v>1464</v>
      </c>
      <c r="BS14" s="4" t="s">
        <v>1464</v>
      </c>
      <c r="BT14" s="4" t="s">
        <v>1464</v>
      </c>
      <c r="BU14" s="4" t="s">
        <v>1464</v>
      </c>
      <c r="BV14" s="4" t="s">
        <v>1464</v>
      </c>
      <c r="BW14" s="4" t="s">
        <v>1464</v>
      </c>
    </row>
    <row r="15" spans="1:75" x14ac:dyDescent="0.35">
      <c r="A15">
        <v>6</v>
      </c>
      <c r="B15" s="4" t="s">
        <v>1321</v>
      </c>
      <c r="C15" s="4">
        <v>2016</v>
      </c>
      <c r="D15" s="98" t="s">
        <v>1390</v>
      </c>
      <c r="E15" s="6">
        <f t="shared" si="2"/>
        <v>684.88800000000003</v>
      </c>
      <c r="F15" s="4" t="s">
        <v>1417</v>
      </c>
      <c r="G15" s="4" t="s">
        <v>29</v>
      </c>
      <c r="H15" s="5"/>
      <c r="I15" s="5"/>
      <c r="J15" s="5"/>
      <c r="K15" s="5"/>
      <c r="L15" s="5"/>
      <c r="M15" s="5"/>
      <c r="N15" s="5"/>
      <c r="O15" s="5"/>
      <c r="P15" s="5"/>
      <c r="Q15" s="5"/>
      <c r="R15" s="5"/>
      <c r="S15" s="5"/>
      <c r="T15" s="5"/>
      <c r="U15" s="5"/>
      <c r="V15" s="5"/>
      <c r="W15" s="5"/>
      <c r="X15" s="5">
        <v>0.155</v>
      </c>
      <c r="Y15" s="5">
        <v>0.73199999999999998</v>
      </c>
      <c r="Z15" s="19">
        <v>68.153000000000006</v>
      </c>
      <c r="AA15" s="5">
        <v>224.31399999999999</v>
      </c>
      <c r="AB15" s="5">
        <v>428.21600000000001</v>
      </c>
      <c r="AC15" s="5">
        <v>684.88800000000003</v>
      </c>
      <c r="AE15" s="4"/>
      <c r="AF15" s="4"/>
      <c r="AG15" s="4"/>
      <c r="AH15" s="4"/>
      <c r="AI15" s="4"/>
      <c r="AJ15" s="4" t="str">
        <f t="shared" si="3"/>
        <v/>
      </c>
      <c r="AK15" s="4" t="str">
        <f t="shared" si="5"/>
        <v/>
      </c>
      <c r="AL15" s="4" t="str">
        <f t="shared" si="6"/>
        <v/>
      </c>
      <c r="AM15" s="4" t="str">
        <f t="shared" si="7"/>
        <v/>
      </c>
      <c r="AN15" s="4" t="str">
        <f t="shared" si="8"/>
        <v/>
      </c>
      <c r="AO15" s="4" t="str">
        <f t="shared" si="9"/>
        <v/>
      </c>
      <c r="AP15" s="4" t="str">
        <f t="shared" si="10"/>
        <v/>
      </c>
      <c r="AQ15" s="4" t="str">
        <f t="shared" si="11"/>
        <v/>
      </c>
      <c r="AR15" s="4" t="str">
        <f t="shared" si="12"/>
        <v/>
      </c>
      <c r="AS15" s="4" t="str">
        <f t="shared" si="13"/>
        <v/>
      </c>
      <c r="AT15" s="4" t="str">
        <f t="shared" si="14"/>
        <v/>
      </c>
      <c r="AU15" s="4" t="s">
        <v>1476</v>
      </c>
      <c r="AV15" s="4" t="s">
        <v>1476</v>
      </c>
      <c r="AW15" s="4" t="s">
        <v>1476</v>
      </c>
      <c r="AX15" s="4" t="s">
        <v>1476</v>
      </c>
      <c r="AY15" s="4" t="s">
        <v>1476</v>
      </c>
      <c r="AZ15" s="99" t="s">
        <v>1476</v>
      </c>
      <c r="BB15" s="4"/>
      <c r="BC15" s="4"/>
      <c r="BD15" s="4"/>
      <c r="BE15" s="4"/>
      <c r="BF15" s="4"/>
      <c r="BG15" s="4" t="str">
        <f t="shared" si="4"/>
        <v/>
      </c>
      <c r="BH15" s="4" t="str">
        <f t="shared" si="20"/>
        <v/>
      </c>
      <c r="BI15" s="4" t="str">
        <f t="shared" si="21"/>
        <v/>
      </c>
      <c r="BJ15" s="4" t="str">
        <f t="shared" si="22"/>
        <v/>
      </c>
      <c r="BK15" s="4" t="str">
        <f t="shared" si="23"/>
        <v/>
      </c>
      <c r="BL15" s="4" t="str">
        <f t="shared" si="24"/>
        <v/>
      </c>
      <c r="BM15" s="4" t="str">
        <f t="shared" si="25"/>
        <v/>
      </c>
      <c r="BN15" s="4" t="str">
        <f t="shared" si="26"/>
        <v/>
      </c>
      <c r="BO15" s="4" t="str">
        <f t="shared" si="27"/>
        <v/>
      </c>
      <c r="BP15" s="4" t="str">
        <f t="shared" si="28"/>
        <v/>
      </c>
      <c r="BQ15" s="4" t="str">
        <f t="shared" si="29"/>
        <v/>
      </c>
      <c r="BR15" s="4" t="s">
        <v>1464</v>
      </c>
      <c r="BS15" s="4" t="s">
        <v>1464</v>
      </c>
      <c r="BT15" s="4" t="s">
        <v>1464</v>
      </c>
      <c r="BU15" s="4" t="s">
        <v>1464</v>
      </c>
      <c r="BV15" s="4" t="s">
        <v>1464</v>
      </c>
      <c r="BW15" s="4" t="s">
        <v>1464</v>
      </c>
    </row>
    <row r="16" spans="1:75" x14ac:dyDescent="0.35">
      <c r="A16">
        <v>7</v>
      </c>
      <c r="B16" s="25" t="s">
        <v>1320</v>
      </c>
      <c r="C16" s="4">
        <v>2016</v>
      </c>
      <c r="D16" s="98" t="s">
        <v>1390</v>
      </c>
      <c r="E16" s="6">
        <f t="shared" si="2"/>
        <v>152.91999999999999</v>
      </c>
      <c r="F16" s="4" t="s">
        <v>1417</v>
      </c>
      <c r="G16" s="4" t="s">
        <v>118</v>
      </c>
      <c r="H16" s="5"/>
      <c r="I16" s="5"/>
      <c r="J16" s="5"/>
      <c r="K16" s="5"/>
      <c r="L16" s="5"/>
      <c r="M16" s="5"/>
      <c r="N16" s="5"/>
      <c r="O16" s="5"/>
      <c r="P16" s="5"/>
      <c r="Q16" s="5"/>
      <c r="R16" s="5"/>
      <c r="S16" s="5"/>
      <c r="T16" s="5"/>
      <c r="U16" s="5"/>
      <c r="V16" s="5"/>
      <c r="W16" s="5">
        <v>2.0960000000000001</v>
      </c>
      <c r="X16" s="5">
        <v>8.3119999999999994</v>
      </c>
      <c r="Y16" s="5">
        <v>20.3</v>
      </c>
      <c r="Z16" s="5">
        <v>40.56</v>
      </c>
      <c r="AA16" s="5">
        <v>69.534000000000006</v>
      </c>
      <c r="AB16" s="5">
        <v>106.965</v>
      </c>
      <c r="AC16" s="5">
        <v>152.91999999999999</v>
      </c>
      <c r="AE16" s="4"/>
      <c r="AF16" s="4"/>
      <c r="AG16" s="4"/>
      <c r="AH16" s="4"/>
      <c r="AI16" s="4"/>
      <c r="AJ16" s="4" t="str">
        <f t="shared" si="3"/>
        <v/>
      </c>
      <c r="AK16" s="4" t="str">
        <f t="shared" si="3"/>
        <v/>
      </c>
      <c r="AL16" s="4" t="str">
        <f t="shared" si="3"/>
        <v/>
      </c>
      <c r="AM16" s="4" t="str">
        <f t="shared" si="3"/>
        <v/>
      </c>
      <c r="AN16" s="4" t="str">
        <f t="shared" si="3"/>
        <v/>
      </c>
      <c r="AO16" s="4" t="str">
        <f t="shared" si="3"/>
        <v/>
      </c>
      <c r="AP16" s="4" t="str">
        <f t="shared" si="3"/>
        <v/>
      </c>
      <c r="AQ16" s="4" t="str">
        <f t="shared" si="3"/>
        <v/>
      </c>
      <c r="AR16" s="4" t="str">
        <f t="shared" si="3"/>
        <v/>
      </c>
      <c r="AS16" s="4" t="str">
        <f t="shared" si="3"/>
        <v/>
      </c>
      <c r="AT16" s="4" t="s">
        <v>1476</v>
      </c>
      <c r="AU16" s="4" t="s">
        <v>1476</v>
      </c>
      <c r="AV16" s="4" t="s">
        <v>1476</v>
      </c>
      <c r="AW16" s="4" t="s">
        <v>1476</v>
      </c>
      <c r="AX16" s="4" t="s">
        <v>1476</v>
      </c>
      <c r="AY16" s="4" t="s">
        <v>1476</v>
      </c>
      <c r="AZ16" s="99" t="s">
        <v>1476</v>
      </c>
      <c r="BB16" s="4"/>
      <c r="BC16" s="4"/>
      <c r="BD16" s="4"/>
      <c r="BE16" s="4"/>
      <c r="BF16" s="4"/>
      <c r="BG16" s="4" t="str">
        <f t="shared" si="4"/>
        <v/>
      </c>
      <c r="BH16" s="4" t="str">
        <f t="shared" si="20"/>
        <v/>
      </c>
      <c r="BI16" s="4" t="str">
        <f t="shared" si="21"/>
        <v/>
      </c>
      <c r="BJ16" s="4" t="str">
        <f t="shared" si="22"/>
        <v/>
      </c>
      <c r="BK16" s="4" t="str">
        <f t="shared" si="23"/>
        <v/>
      </c>
      <c r="BL16" s="4" t="str">
        <f t="shared" si="24"/>
        <v/>
      </c>
      <c r="BM16" s="4" t="str">
        <f t="shared" si="25"/>
        <v/>
      </c>
      <c r="BN16" s="4" t="str">
        <f t="shared" si="26"/>
        <v/>
      </c>
      <c r="BO16" s="4" t="str">
        <f t="shared" si="27"/>
        <v/>
      </c>
      <c r="BP16" s="4" t="str">
        <f t="shared" si="28"/>
        <v/>
      </c>
      <c r="BQ16" s="4" t="s">
        <v>1464</v>
      </c>
      <c r="BR16" s="4" t="s">
        <v>1464</v>
      </c>
      <c r="BS16" s="4" t="s">
        <v>1464</v>
      </c>
      <c r="BT16" s="4" t="s">
        <v>1464</v>
      </c>
      <c r="BU16" s="4" t="s">
        <v>1464</v>
      </c>
      <c r="BV16" s="4" t="s">
        <v>1464</v>
      </c>
      <c r="BW16" s="4" t="s">
        <v>1464</v>
      </c>
    </row>
    <row r="17" spans="1:75" x14ac:dyDescent="0.35">
      <c r="A17">
        <v>8</v>
      </c>
      <c r="B17" s="25" t="s">
        <v>1322</v>
      </c>
      <c r="C17" s="4">
        <v>2016</v>
      </c>
      <c r="D17" s="98" t="s">
        <v>1390</v>
      </c>
      <c r="E17" s="6">
        <f t="shared" si="2"/>
        <v>1366.35</v>
      </c>
      <c r="F17" s="4" t="s">
        <v>1417</v>
      </c>
      <c r="G17" s="4" t="s">
        <v>46</v>
      </c>
      <c r="H17" s="5"/>
      <c r="I17" s="5"/>
      <c r="J17" s="5"/>
      <c r="K17" s="5"/>
      <c r="L17" s="5"/>
      <c r="M17" s="5"/>
      <c r="N17" s="5"/>
      <c r="O17" s="5"/>
      <c r="P17" s="5"/>
      <c r="Q17" s="5"/>
      <c r="R17" s="5"/>
      <c r="S17" s="5"/>
      <c r="T17" s="5"/>
      <c r="U17" s="5"/>
      <c r="V17" s="5"/>
      <c r="W17" s="5">
        <v>594.173</v>
      </c>
      <c r="X17" s="5">
        <v>1219.616</v>
      </c>
      <c r="Y17" s="5">
        <v>1250.569</v>
      </c>
      <c r="Z17" s="5">
        <v>1280.9359999999999</v>
      </c>
      <c r="AA17" s="5">
        <v>1310.54</v>
      </c>
      <c r="AB17" s="5">
        <v>1339.242</v>
      </c>
      <c r="AC17" s="5">
        <v>1366.35</v>
      </c>
      <c r="AE17" s="4"/>
      <c r="AF17" s="4"/>
      <c r="AG17" s="4"/>
      <c r="AH17" s="4"/>
      <c r="AI17" s="4"/>
      <c r="AJ17" s="4"/>
      <c r="AK17" s="4"/>
      <c r="AL17" s="4"/>
      <c r="AM17" s="4"/>
      <c r="AN17" s="4"/>
      <c r="AO17" s="4"/>
      <c r="AP17" s="4"/>
      <c r="AQ17" s="4"/>
      <c r="AR17" s="4"/>
      <c r="AS17" s="4"/>
      <c r="AT17" s="4"/>
      <c r="AU17" s="4"/>
      <c r="AV17" s="4"/>
      <c r="AW17" s="4"/>
      <c r="AX17" s="4"/>
      <c r="AY17" s="4"/>
      <c r="AZ17" s="99"/>
      <c r="BB17" s="4"/>
      <c r="BC17" s="4"/>
      <c r="BD17" s="4"/>
      <c r="BE17" s="4"/>
      <c r="BF17" s="4"/>
      <c r="BG17" s="4" t="str">
        <f t="shared" si="4"/>
        <v/>
      </c>
      <c r="BH17" s="4" t="str">
        <f t="shared" si="20"/>
        <v/>
      </c>
      <c r="BI17" s="4" t="str">
        <f t="shared" si="21"/>
        <v/>
      </c>
      <c r="BJ17" s="4" t="str">
        <f t="shared" si="22"/>
        <v/>
      </c>
      <c r="BK17" s="4" t="str">
        <f t="shared" si="23"/>
        <v/>
      </c>
      <c r="BL17" s="4" t="str">
        <f t="shared" si="24"/>
        <v/>
      </c>
      <c r="BM17" s="4" t="str">
        <f t="shared" si="25"/>
        <v/>
      </c>
      <c r="BN17" s="4" t="str">
        <f t="shared" si="26"/>
        <v/>
      </c>
      <c r="BO17" s="4" t="str">
        <f t="shared" si="27"/>
        <v/>
      </c>
      <c r="BP17" s="4" t="str">
        <f t="shared" si="28"/>
        <v/>
      </c>
      <c r="BQ17" s="4" t="s">
        <v>1464</v>
      </c>
      <c r="BR17" s="4" t="s">
        <v>1464</v>
      </c>
      <c r="BS17" s="4" t="s">
        <v>1464</v>
      </c>
      <c r="BT17" s="4" t="s">
        <v>1464</v>
      </c>
      <c r="BU17" s="4" t="s">
        <v>1464</v>
      </c>
      <c r="BV17" s="4" t="s">
        <v>1464</v>
      </c>
      <c r="BW17" s="4" t="s">
        <v>1464</v>
      </c>
    </row>
    <row r="18" spans="1:75" x14ac:dyDescent="0.35">
      <c r="A18">
        <v>9</v>
      </c>
      <c r="B18" s="4" t="s">
        <v>1323</v>
      </c>
      <c r="C18" s="4">
        <v>2016</v>
      </c>
      <c r="D18" s="98" t="s">
        <v>1390</v>
      </c>
      <c r="E18" s="6">
        <f t="shared" si="2"/>
        <v>165.00899999999999</v>
      </c>
      <c r="F18" s="4" t="s">
        <v>1417</v>
      </c>
      <c r="G18" s="4" t="s">
        <v>46</v>
      </c>
      <c r="H18" s="5"/>
      <c r="I18" s="5"/>
      <c r="J18" s="5"/>
      <c r="K18" s="5"/>
      <c r="L18" s="5"/>
      <c r="M18" s="5"/>
      <c r="N18" s="5"/>
      <c r="O18" s="5"/>
      <c r="P18" s="5"/>
      <c r="Q18" s="5"/>
      <c r="R18" s="5"/>
      <c r="S18" s="5"/>
      <c r="T18" s="5"/>
      <c r="U18" s="5"/>
      <c r="V18" s="5"/>
      <c r="W18" s="5">
        <v>71.230999999999995</v>
      </c>
      <c r="X18" s="5">
        <v>146.357</v>
      </c>
      <c r="Y18" s="5">
        <v>150.24100000000001</v>
      </c>
      <c r="Z18" s="5">
        <v>154.06299999999999</v>
      </c>
      <c r="AA18" s="5">
        <v>157.79900000000001</v>
      </c>
      <c r="AB18" s="5">
        <v>161.43700000000001</v>
      </c>
      <c r="AC18" s="5">
        <v>165.00899999999999</v>
      </c>
      <c r="AE18" s="4"/>
      <c r="AF18" s="4"/>
      <c r="AG18" s="4"/>
      <c r="AH18" s="4"/>
      <c r="AI18" s="4"/>
      <c r="AJ18" s="4"/>
      <c r="AK18" s="4"/>
      <c r="AL18" s="4"/>
      <c r="AM18" s="4"/>
      <c r="AN18" s="4"/>
      <c r="AO18" s="4"/>
      <c r="AP18" s="4"/>
      <c r="AQ18" s="4"/>
      <c r="AR18" s="4"/>
      <c r="AS18" s="4"/>
      <c r="AT18" s="4"/>
      <c r="AU18" s="4"/>
      <c r="AV18" s="4"/>
      <c r="AW18" s="4"/>
      <c r="AX18" s="4"/>
      <c r="AY18" s="4"/>
      <c r="AZ18" s="99"/>
      <c r="BB18" s="4"/>
      <c r="BC18" s="4"/>
      <c r="BD18" s="4"/>
      <c r="BE18" s="4"/>
      <c r="BF18" s="4"/>
      <c r="BG18" s="4" t="str">
        <f t="shared" si="4"/>
        <v/>
      </c>
      <c r="BH18" s="4" t="str">
        <f t="shared" si="4"/>
        <v/>
      </c>
      <c r="BI18" s="4" t="str">
        <f t="shared" si="4"/>
        <v/>
      </c>
      <c r="BJ18" s="4" t="str">
        <f t="shared" si="4"/>
        <v/>
      </c>
      <c r="BK18" s="4" t="str">
        <f t="shared" si="4"/>
        <v/>
      </c>
      <c r="BL18" s="4" t="str">
        <f t="shared" si="4"/>
        <v/>
      </c>
      <c r="BM18" s="4" t="str">
        <f t="shared" si="4"/>
        <v/>
      </c>
      <c r="BN18" s="4" t="str">
        <f t="shared" si="4"/>
        <v/>
      </c>
      <c r="BO18" s="4" t="str">
        <f t="shared" si="4"/>
        <v/>
      </c>
      <c r="BP18" s="4" t="str">
        <f t="shared" si="4"/>
        <v/>
      </c>
      <c r="BQ18" s="4" t="s">
        <v>1464</v>
      </c>
      <c r="BR18" s="4" t="s">
        <v>1464</v>
      </c>
      <c r="BS18" s="4" t="s">
        <v>1464</v>
      </c>
      <c r="BT18" s="4" t="s">
        <v>1464</v>
      </c>
      <c r="BU18" s="4" t="s">
        <v>1464</v>
      </c>
      <c r="BV18" s="4" t="s">
        <v>1464</v>
      </c>
      <c r="BW18" s="4" t="s">
        <v>1464</v>
      </c>
    </row>
    <row r="19" spans="1:75" ht="17" customHeight="1" x14ac:dyDescent="0.35">
      <c r="A19">
        <v>10</v>
      </c>
      <c r="B19" s="4" t="s">
        <v>1324</v>
      </c>
      <c r="C19" s="4">
        <v>2016</v>
      </c>
      <c r="D19" s="98" t="s">
        <v>1390</v>
      </c>
      <c r="E19" s="6">
        <f t="shared" si="2"/>
        <v>97.772999999999996</v>
      </c>
      <c r="F19" s="4" t="s">
        <v>1417</v>
      </c>
      <c r="G19" s="4" t="s">
        <v>46</v>
      </c>
      <c r="H19" s="5"/>
      <c r="I19" s="5"/>
      <c r="J19" s="5"/>
      <c r="K19" s="5"/>
      <c r="L19" s="5"/>
      <c r="M19" s="5"/>
      <c r="N19" s="5"/>
      <c r="O19" s="5"/>
      <c r="P19" s="5"/>
      <c r="Q19" s="5"/>
      <c r="R19" s="5"/>
      <c r="S19" s="5"/>
      <c r="T19" s="5"/>
      <c r="U19" s="5"/>
      <c r="V19" s="5"/>
      <c r="W19" s="5"/>
      <c r="X19" s="5"/>
      <c r="Y19" s="5"/>
      <c r="Z19" s="5"/>
      <c r="AA19" s="5"/>
      <c r="AB19" s="5"/>
      <c r="AC19" s="5">
        <v>97.772999999999996</v>
      </c>
      <c r="AE19" s="4"/>
      <c r="AF19" s="4"/>
      <c r="AG19" s="4"/>
      <c r="AH19" s="4"/>
      <c r="AI19" s="4"/>
      <c r="AJ19" s="4"/>
      <c r="AK19" s="4"/>
      <c r="AL19" s="4"/>
      <c r="AM19" s="4"/>
      <c r="AN19" s="4"/>
      <c r="AO19" s="4" t="str">
        <f t="shared" ref="AO19:AZ27" si="35">IF(R19=0,"","*")</f>
        <v/>
      </c>
      <c r="AP19" s="4" t="str">
        <f t="shared" si="35"/>
        <v/>
      </c>
      <c r="AQ19" s="4" t="str">
        <f t="shared" si="35"/>
        <v/>
      </c>
      <c r="AR19" s="4" t="str">
        <f t="shared" si="35"/>
        <v/>
      </c>
      <c r="AS19" s="4" t="str">
        <f t="shared" si="35"/>
        <v/>
      </c>
      <c r="AT19" s="4" t="str">
        <f t="shared" si="35"/>
        <v/>
      </c>
      <c r="AU19" s="4" t="str">
        <f t="shared" si="35"/>
        <v/>
      </c>
      <c r="AV19" s="4" t="str">
        <f t="shared" si="35"/>
        <v/>
      </c>
      <c r="AW19" s="4" t="str">
        <f t="shared" si="35"/>
        <v/>
      </c>
      <c r="AX19" s="4" t="str">
        <f t="shared" si="35"/>
        <v/>
      </c>
      <c r="AY19" s="4" t="str">
        <f t="shared" si="35"/>
        <v/>
      </c>
      <c r="AZ19" s="99" t="s">
        <v>1476</v>
      </c>
      <c r="BB19" s="4"/>
      <c r="BC19" s="4"/>
      <c r="BD19" s="4"/>
      <c r="BE19" s="4"/>
      <c r="BF19" s="4"/>
      <c r="BG19" s="4" t="str">
        <f t="shared" si="4"/>
        <v/>
      </c>
      <c r="BH19" s="4" t="str">
        <f t="shared" si="4"/>
        <v/>
      </c>
      <c r="BI19" s="4" t="str">
        <f t="shared" si="4"/>
        <v/>
      </c>
      <c r="BJ19" s="4" t="str">
        <f t="shared" si="4"/>
        <v/>
      </c>
      <c r="BK19" s="4" t="str">
        <f t="shared" si="4"/>
        <v/>
      </c>
      <c r="BL19" s="4" t="str">
        <f t="shared" ref="BL19:BW27" si="36">IF(R19=0,"","*")</f>
        <v/>
      </c>
      <c r="BM19" s="4" t="str">
        <f t="shared" si="36"/>
        <v/>
      </c>
      <c r="BN19" s="4" t="str">
        <f t="shared" si="36"/>
        <v/>
      </c>
      <c r="BO19" s="4" t="str">
        <f t="shared" si="36"/>
        <v/>
      </c>
      <c r="BP19" s="4" t="str">
        <f t="shared" si="36"/>
        <v/>
      </c>
      <c r="BQ19" s="4" t="str">
        <f t="shared" si="36"/>
        <v/>
      </c>
      <c r="BR19" s="4" t="str">
        <f t="shared" si="36"/>
        <v/>
      </c>
      <c r="BS19" s="4" t="str">
        <f t="shared" si="36"/>
        <v/>
      </c>
      <c r="BT19" s="4" t="str">
        <f t="shared" si="36"/>
        <v/>
      </c>
      <c r="BU19" s="4" t="str">
        <f t="shared" si="36"/>
        <v/>
      </c>
      <c r="BV19" s="4" t="str">
        <f t="shared" si="36"/>
        <v/>
      </c>
      <c r="BW19" s="4" t="s">
        <v>1464</v>
      </c>
    </row>
    <row r="20" spans="1:75" ht="17" customHeight="1" x14ac:dyDescent="0.35">
      <c r="A20">
        <v>11</v>
      </c>
      <c r="B20" s="4" t="s">
        <v>1325</v>
      </c>
      <c r="C20" s="4">
        <v>2016</v>
      </c>
      <c r="D20" s="98" t="s">
        <v>1390</v>
      </c>
      <c r="E20" s="6">
        <f t="shared" si="2"/>
        <v>97.772000000000006</v>
      </c>
      <c r="F20" s="4" t="s">
        <v>1417</v>
      </c>
      <c r="G20" s="4" t="s">
        <v>118</v>
      </c>
      <c r="H20" s="5"/>
      <c r="I20" s="5"/>
      <c r="J20" s="5"/>
      <c r="K20" s="5"/>
      <c r="L20" s="5"/>
      <c r="M20" s="5"/>
      <c r="N20" s="5"/>
      <c r="O20" s="5"/>
      <c r="P20" s="5"/>
      <c r="Q20" s="5"/>
      <c r="R20" s="5"/>
      <c r="S20" s="5"/>
      <c r="T20" s="5"/>
      <c r="U20" s="5"/>
      <c r="V20" s="5"/>
      <c r="W20" s="83">
        <v>68.144999999999996</v>
      </c>
      <c r="X20" s="83">
        <v>74.254000000000005</v>
      </c>
      <c r="Y20" s="83">
        <v>73.367000000000004</v>
      </c>
      <c r="Z20" s="83">
        <v>79.367000000000004</v>
      </c>
      <c r="AA20" s="83">
        <v>85.34</v>
      </c>
      <c r="AB20" s="83">
        <v>91.405000000000001</v>
      </c>
      <c r="AC20" s="5">
        <v>97.772000000000006</v>
      </c>
      <c r="AE20" s="4"/>
      <c r="AF20" s="4"/>
      <c r="AG20" s="4"/>
      <c r="AH20" s="4"/>
      <c r="AI20" s="4"/>
      <c r="AJ20" s="4"/>
      <c r="AK20" s="4"/>
      <c r="AL20" s="4"/>
      <c r="AM20" s="4"/>
      <c r="AN20" s="4"/>
      <c r="AO20" s="4" t="str">
        <f t="shared" si="35"/>
        <v/>
      </c>
      <c r="AP20" s="4" t="str">
        <f t="shared" si="35"/>
        <v/>
      </c>
      <c r="AQ20" s="4" t="str">
        <f t="shared" si="35"/>
        <v/>
      </c>
      <c r="AR20" s="4" t="str">
        <f t="shared" si="35"/>
        <v/>
      </c>
      <c r="AS20" s="4" t="str">
        <f t="shared" si="35"/>
        <v/>
      </c>
      <c r="AT20" s="4" t="s">
        <v>1476</v>
      </c>
      <c r="AU20" s="4" t="s">
        <v>1476</v>
      </c>
      <c r="AV20" s="4" t="s">
        <v>1476</v>
      </c>
      <c r="AW20" s="4" t="s">
        <v>1476</v>
      </c>
      <c r="AX20" s="4" t="s">
        <v>1476</v>
      </c>
      <c r="AY20" s="4" t="s">
        <v>1476</v>
      </c>
      <c r="AZ20" s="99" t="s">
        <v>1476</v>
      </c>
      <c r="BB20" s="4"/>
      <c r="BC20" s="4"/>
      <c r="BD20" s="4"/>
      <c r="BE20" s="4"/>
      <c r="BF20" s="4"/>
      <c r="BG20" s="4" t="str">
        <f t="shared" si="4"/>
        <v/>
      </c>
      <c r="BH20" s="4" t="str">
        <f t="shared" si="4"/>
        <v/>
      </c>
      <c r="BI20" s="4" t="str">
        <f t="shared" si="4"/>
        <v/>
      </c>
      <c r="BJ20" s="4" t="str">
        <f t="shared" si="4"/>
        <v/>
      </c>
      <c r="BK20" s="4" t="str">
        <f t="shared" si="4"/>
        <v/>
      </c>
      <c r="BL20" s="4" t="str">
        <f t="shared" si="36"/>
        <v/>
      </c>
      <c r="BM20" s="4" t="str">
        <f t="shared" si="36"/>
        <v/>
      </c>
      <c r="BN20" s="4" t="str">
        <f t="shared" si="36"/>
        <v/>
      </c>
      <c r="BO20" s="4" t="str">
        <f t="shared" si="36"/>
        <v/>
      </c>
      <c r="BP20" s="4" t="str">
        <f t="shared" si="36"/>
        <v/>
      </c>
      <c r="BQ20" s="4" t="s">
        <v>1464</v>
      </c>
      <c r="BR20" s="4" t="s">
        <v>1464</v>
      </c>
      <c r="BS20" s="4" t="s">
        <v>1464</v>
      </c>
      <c r="BT20" s="4" t="s">
        <v>1464</v>
      </c>
      <c r="BU20" s="4" t="s">
        <v>1464</v>
      </c>
      <c r="BV20" s="4" t="s">
        <v>1464</v>
      </c>
      <c r="BW20" s="4" t="s">
        <v>1464</v>
      </c>
    </row>
    <row r="21" spans="1:75" ht="17" customHeight="1" x14ac:dyDescent="0.35">
      <c r="A21">
        <v>12</v>
      </c>
      <c r="B21" s="4" t="s">
        <v>1326</v>
      </c>
      <c r="C21" s="4">
        <v>2016</v>
      </c>
      <c r="D21" s="98" t="s">
        <v>1390</v>
      </c>
      <c r="E21" s="6">
        <f t="shared" si="2"/>
        <v>1300</v>
      </c>
      <c r="F21" s="4" t="s">
        <v>1417</v>
      </c>
      <c r="G21" s="4" t="s">
        <v>48</v>
      </c>
      <c r="H21" s="5"/>
      <c r="I21" s="5"/>
      <c r="J21" s="5"/>
      <c r="K21" s="5"/>
      <c r="L21" s="5"/>
      <c r="M21" s="5"/>
      <c r="N21" s="5"/>
      <c r="O21" s="5"/>
      <c r="P21" s="5"/>
      <c r="Q21" s="5"/>
      <c r="R21" s="5"/>
      <c r="S21" s="5"/>
      <c r="T21" s="5"/>
      <c r="U21" s="5"/>
      <c r="V21" s="5"/>
      <c r="W21" s="84"/>
      <c r="X21" s="84"/>
      <c r="Y21" s="84"/>
      <c r="Z21" s="84"/>
      <c r="AA21" s="84"/>
      <c r="AB21" s="84"/>
      <c r="AC21" s="5">
        <v>1300</v>
      </c>
      <c r="AE21" s="4"/>
      <c r="AF21" s="4"/>
      <c r="AG21" s="4"/>
      <c r="AH21" s="4"/>
      <c r="AI21" s="4"/>
      <c r="AJ21" s="4"/>
      <c r="AK21" s="4"/>
      <c r="AL21" s="4"/>
      <c r="AM21" s="4"/>
      <c r="AN21" s="4"/>
      <c r="AO21" s="4" t="str">
        <f t="shared" si="35"/>
        <v/>
      </c>
      <c r="AP21" s="4" t="str">
        <f t="shared" si="35"/>
        <v/>
      </c>
      <c r="AQ21" s="4" t="str">
        <f t="shared" si="35"/>
        <v/>
      </c>
      <c r="AR21" s="4" t="str">
        <f t="shared" si="35"/>
        <v/>
      </c>
      <c r="AS21" s="4" t="str">
        <f t="shared" si="35"/>
        <v/>
      </c>
      <c r="AT21" s="4" t="str">
        <f t="shared" si="35"/>
        <v/>
      </c>
      <c r="AU21" s="4" t="str">
        <f t="shared" si="35"/>
        <v/>
      </c>
      <c r="AV21" s="4" t="str">
        <f t="shared" si="35"/>
        <v/>
      </c>
      <c r="AW21" s="4" t="str">
        <f t="shared" si="35"/>
        <v/>
      </c>
      <c r="AX21" s="4" t="str">
        <f t="shared" si="35"/>
        <v/>
      </c>
      <c r="AY21" s="4" t="str">
        <f t="shared" si="35"/>
        <v/>
      </c>
      <c r="AZ21" s="99" t="s">
        <v>1476</v>
      </c>
      <c r="BB21" s="4"/>
      <c r="BC21" s="4"/>
      <c r="BD21" s="4"/>
      <c r="BE21" s="4"/>
      <c r="BF21" s="4"/>
      <c r="BG21" s="4" t="str">
        <f t="shared" si="4"/>
        <v/>
      </c>
      <c r="BH21" s="4" t="str">
        <f t="shared" si="4"/>
        <v/>
      </c>
      <c r="BI21" s="4" t="str">
        <f t="shared" si="4"/>
        <v/>
      </c>
      <c r="BJ21" s="4" t="str">
        <f t="shared" si="4"/>
        <v/>
      </c>
      <c r="BK21" s="4" t="str">
        <f t="shared" si="4"/>
        <v/>
      </c>
      <c r="BL21" s="4" t="str">
        <f t="shared" si="36"/>
        <v/>
      </c>
      <c r="BM21" s="4" t="str">
        <f t="shared" si="36"/>
        <v/>
      </c>
      <c r="BN21" s="4" t="str">
        <f t="shared" si="36"/>
        <v/>
      </c>
      <c r="BO21" s="4" t="str">
        <f t="shared" si="36"/>
        <v/>
      </c>
      <c r="BP21" s="4" t="str">
        <f t="shared" si="36"/>
        <v/>
      </c>
      <c r="BQ21" s="4" t="str">
        <f t="shared" si="36"/>
        <v/>
      </c>
      <c r="BR21" s="4" t="str">
        <f t="shared" si="36"/>
        <v/>
      </c>
      <c r="BS21" s="4" t="str">
        <f t="shared" si="36"/>
        <v/>
      </c>
      <c r="BT21" s="4" t="str">
        <f t="shared" si="36"/>
        <v/>
      </c>
      <c r="BU21" s="4" t="str">
        <f t="shared" si="36"/>
        <v/>
      </c>
      <c r="BV21" s="4" t="str">
        <f t="shared" si="36"/>
        <v/>
      </c>
      <c r="BW21" s="4" t="s">
        <v>1464</v>
      </c>
    </row>
    <row r="22" spans="1:75" ht="17" customHeight="1" x14ac:dyDescent="0.35">
      <c r="A22">
        <v>13</v>
      </c>
      <c r="B22" s="4" t="s">
        <v>1327</v>
      </c>
      <c r="C22" s="4">
        <v>2016</v>
      </c>
      <c r="D22" s="98" t="s">
        <v>1390</v>
      </c>
      <c r="E22" s="6">
        <f t="shared" si="2"/>
        <v>10210.306</v>
      </c>
      <c r="F22" s="4" t="s">
        <v>1418</v>
      </c>
      <c r="G22" s="4" t="s">
        <v>29</v>
      </c>
      <c r="H22" s="5"/>
      <c r="I22" s="5"/>
      <c r="J22" s="5"/>
      <c r="K22" s="5"/>
      <c r="L22" s="5"/>
      <c r="M22" s="5"/>
      <c r="N22" s="5"/>
      <c r="O22" s="5"/>
      <c r="P22" s="5"/>
      <c r="Q22" s="5"/>
      <c r="R22" s="5"/>
      <c r="S22" s="5"/>
      <c r="T22" s="5">
        <v>1052.29736</v>
      </c>
      <c r="U22" s="5">
        <v>1447.6983</v>
      </c>
      <c r="V22" s="5">
        <v>1984.6912500000001</v>
      </c>
      <c r="W22" s="5">
        <v>2519.0632700000001</v>
      </c>
      <c r="X22" s="5">
        <v>3013.0807200000004</v>
      </c>
      <c r="Y22" s="5">
        <v>4443.7094200000001</v>
      </c>
      <c r="Z22" s="5">
        <v>5203.9008099999992</v>
      </c>
      <c r="AA22" s="5">
        <v>6753.5529999999999</v>
      </c>
      <c r="AB22" s="5">
        <v>7720</v>
      </c>
      <c r="AC22" s="5">
        <v>10210.306</v>
      </c>
      <c r="AE22" s="4"/>
      <c r="AF22" s="4"/>
      <c r="AG22" s="4"/>
      <c r="AH22" s="4"/>
      <c r="AI22" s="4"/>
      <c r="AJ22" s="4"/>
      <c r="AK22" s="4"/>
      <c r="AL22" s="4"/>
      <c r="AM22" s="4"/>
      <c r="AN22" s="4"/>
      <c r="AO22" s="4" t="str">
        <f t="shared" si="35"/>
        <v/>
      </c>
      <c r="AP22" s="4" t="str">
        <f t="shared" si="35"/>
        <v/>
      </c>
      <c r="AQ22" s="4" t="s">
        <v>1470</v>
      </c>
      <c r="AR22" s="4" t="s">
        <v>1470</v>
      </c>
      <c r="AS22" s="4" t="s">
        <v>1470</v>
      </c>
      <c r="AT22" s="4" t="s">
        <v>1470</v>
      </c>
      <c r="AU22" s="4" t="s">
        <v>1470</v>
      </c>
      <c r="AV22" s="4" t="s">
        <v>1470</v>
      </c>
      <c r="AW22" s="4" t="s">
        <v>1470</v>
      </c>
      <c r="AX22" s="4" t="s">
        <v>1473</v>
      </c>
      <c r="AY22" s="4" t="s">
        <v>1474</v>
      </c>
      <c r="AZ22" s="4" t="s">
        <v>1475</v>
      </c>
      <c r="BB22" s="4"/>
      <c r="BC22" s="4"/>
      <c r="BD22" s="4"/>
      <c r="BE22" s="4"/>
      <c r="BF22" s="4"/>
      <c r="BG22" s="4" t="str">
        <f t="shared" si="4"/>
        <v/>
      </c>
      <c r="BH22" s="4" t="str">
        <f t="shared" si="4"/>
        <v/>
      </c>
      <c r="BI22" s="4" t="str">
        <f t="shared" si="4"/>
        <v/>
      </c>
      <c r="BJ22" s="4" t="str">
        <f t="shared" si="4"/>
        <v/>
      </c>
      <c r="BK22" s="4" t="str">
        <f t="shared" si="4"/>
        <v/>
      </c>
      <c r="BL22" s="4" t="str">
        <f t="shared" si="36"/>
        <v/>
      </c>
      <c r="BM22" s="4" t="str">
        <f t="shared" si="36"/>
        <v/>
      </c>
      <c r="BN22" s="4" t="s">
        <v>41</v>
      </c>
      <c r="BO22" s="4" t="s">
        <v>41</v>
      </c>
      <c r="BP22" s="4" t="s">
        <v>41</v>
      </c>
      <c r="BQ22" s="4" t="s">
        <v>41</v>
      </c>
      <c r="BR22" s="4" t="s">
        <v>41</v>
      </c>
      <c r="BS22" s="4" t="s">
        <v>41</v>
      </c>
      <c r="BT22" s="4" t="s">
        <v>41</v>
      </c>
      <c r="BU22" s="4" t="s">
        <v>41</v>
      </c>
      <c r="BV22" s="4" t="s">
        <v>41</v>
      </c>
      <c r="BW22" s="4" t="s">
        <v>41</v>
      </c>
    </row>
    <row r="23" spans="1:75" ht="17" customHeight="1" x14ac:dyDescent="0.35">
      <c r="A23">
        <v>14</v>
      </c>
      <c r="B23" s="4" t="s">
        <v>1328</v>
      </c>
      <c r="C23" s="4">
        <v>2020</v>
      </c>
      <c r="D23" s="51" t="s">
        <v>1386</v>
      </c>
      <c r="E23" s="6">
        <f t="shared" si="2"/>
        <v>0</v>
      </c>
      <c r="F23" s="4" t="s">
        <v>28</v>
      </c>
      <c r="G23" s="4" t="s">
        <v>101</v>
      </c>
      <c r="H23" s="5"/>
      <c r="I23" s="5"/>
      <c r="J23" s="5"/>
      <c r="K23" s="5"/>
      <c r="L23" s="5"/>
      <c r="M23" s="5"/>
      <c r="N23" s="5"/>
      <c r="O23" s="5"/>
      <c r="P23" s="5"/>
      <c r="Q23" s="5"/>
      <c r="R23" s="5"/>
      <c r="S23" s="5"/>
      <c r="T23" s="5"/>
      <c r="U23" s="5"/>
      <c r="V23" s="5"/>
      <c r="W23" s="5"/>
      <c r="X23" s="5"/>
      <c r="Y23" s="5"/>
      <c r="Z23" s="5">
        <v>64256.964060000006</v>
      </c>
      <c r="AA23" s="5"/>
      <c r="AB23" s="5"/>
      <c r="AC23" s="5"/>
      <c r="AE23" s="4"/>
      <c r="AF23" s="4"/>
      <c r="AG23" s="4"/>
      <c r="AH23" s="4"/>
      <c r="AI23" s="4"/>
      <c r="AJ23" s="4"/>
      <c r="AK23" s="4"/>
      <c r="AL23" s="4"/>
      <c r="AM23" s="4"/>
      <c r="AN23" s="4"/>
      <c r="AO23" s="4" t="str">
        <f t="shared" si="35"/>
        <v/>
      </c>
      <c r="AP23" s="4" t="str">
        <f t="shared" si="35"/>
        <v/>
      </c>
      <c r="AQ23" s="4" t="str">
        <f t="shared" si="35"/>
        <v/>
      </c>
      <c r="AR23" s="4" t="str">
        <f t="shared" si="35"/>
        <v/>
      </c>
      <c r="AS23" s="4" t="str">
        <f t="shared" si="35"/>
        <v/>
      </c>
      <c r="AT23" s="4" t="str">
        <f t="shared" si="35"/>
        <v/>
      </c>
      <c r="AU23" s="4" t="str">
        <f t="shared" si="35"/>
        <v/>
      </c>
      <c r="AV23" s="4" t="str">
        <f t="shared" si="35"/>
        <v/>
      </c>
      <c r="AW23" s="4" t="s">
        <v>1470</v>
      </c>
      <c r="AX23" s="4" t="str">
        <f t="shared" si="35"/>
        <v/>
      </c>
      <c r="AY23" s="4" t="str">
        <f t="shared" si="35"/>
        <v/>
      </c>
      <c r="AZ23" s="4" t="str">
        <f t="shared" si="35"/>
        <v/>
      </c>
      <c r="BB23" s="4"/>
      <c r="BC23" s="4"/>
      <c r="BD23" s="4"/>
      <c r="BE23" s="4"/>
      <c r="BF23" s="4"/>
      <c r="BG23" s="4" t="str">
        <f t="shared" si="4"/>
        <v/>
      </c>
      <c r="BH23" s="4" t="str">
        <f t="shared" si="4"/>
        <v/>
      </c>
      <c r="BI23" s="4" t="str">
        <f t="shared" si="4"/>
        <v/>
      </c>
      <c r="BJ23" s="4" t="str">
        <f t="shared" si="4"/>
        <v/>
      </c>
      <c r="BK23" s="4" t="str">
        <f t="shared" si="4"/>
        <v/>
      </c>
      <c r="BL23" s="4" t="str">
        <f t="shared" si="36"/>
        <v/>
      </c>
      <c r="BM23" s="4" t="str">
        <f t="shared" si="36"/>
        <v/>
      </c>
      <c r="BN23" s="4" t="str">
        <f t="shared" si="36"/>
        <v/>
      </c>
      <c r="BO23" s="4" t="str">
        <f t="shared" si="36"/>
        <v/>
      </c>
      <c r="BP23" s="4" t="str">
        <f t="shared" si="36"/>
        <v/>
      </c>
      <c r="BQ23" s="4" t="str">
        <f t="shared" si="36"/>
        <v/>
      </c>
      <c r="BR23" s="4" t="str">
        <f t="shared" si="36"/>
        <v/>
      </c>
      <c r="BS23" s="4" t="str">
        <f t="shared" si="36"/>
        <v/>
      </c>
      <c r="BT23" s="4" t="s">
        <v>41</v>
      </c>
      <c r="BU23" s="4" t="str">
        <f t="shared" si="36"/>
        <v/>
      </c>
      <c r="BV23" s="4" t="str">
        <f t="shared" si="36"/>
        <v/>
      </c>
      <c r="BW23" s="4" t="str">
        <f t="shared" si="36"/>
        <v/>
      </c>
    </row>
    <row r="24" spans="1:75" ht="17" customHeight="1" x14ac:dyDescent="0.35">
      <c r="A24">
        <v>15</v>
      </c>
      <c r="B24" s="4" t="s">
        <v>1329</v>
      </c>
      <c r="C24" s="4">
        <v>2020</v>
      </c>
      <c r="D24" s="51" t="s">
        <v>1387</v>
      </c>
      <c r="E24" s="6">
        <f t="shared" si="2"/>
        <v>0</v>
      </c>
      <c r="F24" s="4" t="s">
        <v>28</v>
      </c>
      <c r="G24" s="4" t="s">
        <v>101</v>
      </c>
      <c r="H24" s="5"/>
      <c r="I24" s="5"/>
      <c r="J24" s="5"/>
      <c r="K24" s="5"/>
      <c r="L24" s="5"/>
      <c r="M24" s="5"/>
      <c r="N24" s="5"/>
      <c r="O24" s="5"/>
      <c r="P24" s="5"/>
      <c r="Q24" s="5"/>
      <c r="R24" s="5"/>
      <c r="S24" s="5"/>
      <c r="T24" s="5"/>
      <c r="U24" s="5"/>
      <c r="V24" s="5"/>
      <c r="W24" s="5"/>
      <c r="X24" s="5"/>
      <c r="Y24" s="5"/>
      <c r="Z24" s="5"/>
      <c r="AA24" s="5">
        <v>66173.417700000005</v>
      </c>
      <c r="AB24" s="5"/>
      <c r="AC24" s="5"/>
      <c r="AE24" s="4"/>
      <c r="AF24" s="4"/>
      <c r="AG24" s="4"/>
      <c r="AH24" s="4"/>
      <c r="AI24" s="4"/>
      <c r="AJ24" s="4"/>
      <c r="AK24" s="4"/>
      <c r="AL24" s="4"/>
      <c r="AM24" s="4"/>
      <c r="AN24" s="4"/>
      <c r="AO24" s="4" t="str">
        <f t="shared" si="35"/>
        <v/>
      </c>
      <c r="AP24" s="4" t="str">
        <f t="shared" si="35"/>
        <v/>
      </c>
      <c r="AQ24" s="4" t="str">
        <f t="shared" si="35"/>
        <v/>
      </c>
      <c r="AR24" s="4" t="str">
        <f t="shared" si="35"/>
        <v/>
      </c>
      <c r="AS24" s="4" t="str">
        <f t="shared" si="35"/>
        <v/>
      </c>
      <c r="AT24" s="4" t="str">
        <f t="shared" si="35"/>
        <v/>
      </c>
      <c r="AU24" s="4" t="str">
        <f t="shared" si="35"/>
        <v/>
      </c>
      <c r="AV24" s="4" t="str">
        <f t="shared" si="35"/>
        <v/>
      </c>
      <c r="AW24" s="4" t="str">
        <f t="shared" si="35"/>
        <v/>
      </c>
      <c r="AX24" s="4" t="s">
        <v>1470</v>
      </c>
      <c r="AY24" s="4" t="str">
        <f t="shared" si="35"/>
        <v/>
      </c>
      <c r="AZ24" s="4" t="str">
        <f t="shared" si="35"/>
        <v/>
      </c>
      <c r="BB24" s="4"/>
      <c r="BC24" s="4"/>
      <c r="BD24" s="4"/>
      <c r="BE24" s="4"/>
      <c r="BF24" s="4"/>
      <c r="BG24" s="4" t="str">
        <f t="shared" si="4"/>
        <v/>
      </c>
      <c r="BH24" s="4" t="str">
        <f t="shared" si="4"/>
        <v/>
      </c>
      <c r="BI24" s="4" t="str">
        <f t="shared" si="4"/>
        <v/>
      </c>
      <c r="BJ24" s="4" t="str">
        <f t="shared" si="4"/>
        <v/>
      </c>
      <c r="BK24" s="4" t="str">
        <f t="shared" si="4"/>
        <v/>
      </c>
      <c r="BL24" s="4" t="str">
        <f t="shared" si="36"/>
        <v/>
      </c>
      <c r="BM24" s="4" t="str">
        <f t="shared" si="36"/>
        <v/>
      </c>
      <c r="BN24" s="4" t="str">
        <f t="shared" si="36"/>
        <v/>
      </c>
      <c r="BO24" s="4" t="str">
        <f t="shared" si="36"/>
        <v/>
      </c>
      <c r="BP24" s="4" t="str">
        <f t="shared" si="36"/>
        <v/>
      </c>
      <c r="BQ24" s="4" t="str">
        <f t="shared" si="36"/>
        <v/>
      </c>
      <c r="BR24" s="4" t="str">
        <f t="shared" si="36"/>
        <v/>
      </c>
      <c r="BS24" s="4" t="str">
        <f t="shared" si="36"/>
        <v/>
      </c>
      <c r="BT24" s="4" t="str">
        <f t="shared" si="36"/>
        <v/>
      </c>
      <c r="BU24" s="4" t="s">
        <v>41</v>
      </c>
      <c r="BV24" s="4" t="str">
        <f t="shared" si="36"/>
        <v/>
      </c>
      <c r="BW24" s="4" t="str">
        <f t="shared" si="36"/>
        <v/>
      </c>
    </row>
    <row r="25" spans="1:75" ht="17" hidden="1" customHeight="1" x14ac:dyDescent="0.35">
      <c r="A25">
        <v>16</v>
      </c>
      <c r="B25" s="4"/>
      <c r="C25" s="4"/>
      <c r="D25" s="51"/>
      <c r="E25" s="6">
        <f t="shared" si="2"/>
        <v>0</v>
      </c>
      <c r="F25" s="4"/>
      <c r="G25" s="4"/>
      <c r="H25" s="5"/>
      <c r="I25" s="5"/>
      <c r="J25" s="5"/>
      <c r="K25" s="5"/>
      <c r="L25" s="5"/>
      <c r="M25" s="5"/>
      <c r="N25" s="5"/>
      <c r="O25" s="5"/>
      <c r="P25" s="5"/>
      <c r="Q25" s="5"/>
      <c r="R25" s="5"/>
      <c r="S25" s="5"/>
      <c r="T25" s="5"/>
      <c r="U25" s="5"/>
      <c r="V25" s="5"/>
      <c r="W25" s="5"/>
      <c r="X25" s="5"/>
      <c r="Y25" s="5"/>
      <c r="Z25" s="5"/>
      <c r="AA25" s="5"/>
      <c r="AB25" s="5"/>
      <c r="AC25" s="5"/>
      <c r="AE25" s="4"/>
      <c r="AF25" s="4"/>
      <c r="AG25" s="4"/>
      <c r="AH25" s="4"/>
      <c r="AI25" s="4"/>
      <c r="AJ25" s="4"/>
      <c r="AK25" s="4"/>
      <c r="AL25" s="4"/>
      <c r="AM25" s="4"/>
      <c r="AN25" s="4"/>
      <c r="AO25" s="4" t="str">
        <f t="shared" si="35"/>
        <v/>
      </c>
      <c r="AP25" s="4" t="str">
        <f t="shared" si="35"/>
        <v/>
      </c>
      <c r="AQ25" s="4" t="str">
        <f t="shared" si="35"/>
        <v/>
      </c>
      <c r="AR25" s="4" t="str">
        <f t="shared" si="35"/>
        <v/>
      </c>
      <c r="AS25" s="4" t="str">
        <f t="shared" si="35"/>
        <v/>
      </c>
      <c r="AT25" s="4" t="str">
        <f t="shared" si="35"/>
        <v/>
      </c>
      <c r="AU25" s="4" t="str">
        <f t="shared" si="35"/>
        <v/>
      </c>
      <c r="AV25" s="4" t="str">
        <f t="shared" si="35"/>
        <v/>
      </c>
      <c r="AW25" s="4" t="str">
        <f t="shared" si="35"/>
        <v/>
      </c>
      <c r="AX25" s="4" t="str">
        <f t="shared" si="35"/>
        <v/>
      </c>
      <c r="AY25" s="4" t="str">
        <f t="shared" si="35"/>
        <v/>
      </c>
      <c r="AZ25" s="4" t="str">
        <f t="shared" si="35"/>
        <v/>
      </c>
      <c r="BB25" s="4"/>
      <c r="BC25" s="4"/>
      <c r="BD25" s="4"/>
      <c r="BE25" s="4"/>
      <c r="BF25" s="4"/>
      <c r="BG25" s="4" t="str">
        <f t="shared" si="4"/>
        <v/>
      </c>
      <c r="BH25" s="4" t="str">
        <f t="shared" si="4"/>
        <v/>
      </c>
      <c r="BI25" s="4" t="str">
        <f t="shared" si="4"/>
        <v/>
      </c>
      <c r="BJ25" s="4" t="str">
        <f t="shared" si="4"/>
        <v/>
      </c>
      <c r="BK25" s="4" t="str">
        <f t="shared" si="4"/>
        <v/>
      </c>
      <c r="BL25" s="4" t="str">
        <f t="shared" si="36"/>
        <v/>
      </c>
      <c r="BM25" s="4" t="str">
        <f t="shared" si="36"/>
        <v/>
      </c>
      <c r="BN25" s="4" t="str">
        <f t="shared" si="36"/>
        <v/>
      </c>
      <c r="BO25" s="4" t="str">
        <f t="shared" si="36"/>
        <v/>
      </c>
      <c r="BP25" s="4" t="str">
        <f t="shared" si="36"/>
        <v/>
      </c>
      <c r="BQ25" s="4" t="str">
        <f t="shared" si="36"/>
        <v/>
      </c>
      <c r="BR25" s="4" t="str">
        <f t="shared" si="36"/>
        <v/>
      </c>
      <c r="BS25" s="4" t="str">
        <f t="shared" si="36"/>
        <v/>
      </c>
      <c r="BT25" s="4" t="str">
        <f t="shared" si="36"/>
        <v/>
      </c>
      <c r="BU25" s="4" t="str">
        <f t="shared" si="36"/>
        <v/>
      </c>
      <c r="BV25" s="4" t="str">
        <f t="shared" si="36"/>
        <v/>
      </c>
      <c r="BW25" s="4" t="str">
        <f t="shared" si="36"/>
        <v/>
      </c>
    </row>
    <row r="26" spans="1:75" ht="17" hidden="1" customHeight="1" x14ac:dyDescent="0.35">
      <c r="A26">
        <v>17</v>
      </c>
      <c r="B26" s="4"/>
      <c r="C26" s="4"/>
      <c r="D26" s="51"/>
      <c r="E26" s="6">
        <f t="shared" si="2"/>
        <v>0</v>
      </c>
      <c r="F26" s="4"/>
      <c r="G26" s="4"/>
      <c r="H26" s="5"/>
      <c r="I26" s="5"/>
      <c r="J26" s="5"/>
      <c r="K26" s="5"/>
      <c r="L26" s="5"/>
      <c r="M26" s="5"/>
      <c r="N26" s="5"/>
      <c r="O26" s="5"/>
      <c r="P26" s="5"/>
      <c r="Q26" s="5"/>
      <c r="R26" s="5"/>
      <c r="S26" s="5"/>
      <c r="T26" s="5"/>
      <c r="U26" s="5"/>
      <c r="V26" s="5"/>
      <c r="W26" s="5"/>
      <c r="X26" s="5"/>
      <c r="Y26" s="5"/>
      <c r="Z26" s="5"/>
      <c r="AA26" s="5"/>
      <c r="AB26" s="5"/>
      <c r="AC26" s="5"/>
      <c r="AE26" s="4"/>
      <c r="AF26" s="4"/>
      <c r="AG26" s="4"/>
      <c r="AH26" s="4"/>
      <c r="AI26" s="4"/>
      <c r="AJ26" s="4"/>
      <c r="AK26" s="4"/>
      <c r="AL26" s="4"/>
      <c r="AM26" s="4"/>
      <c r="AN26" s="4"/>
      <c r="AO26" s="4" t="str">
        <f t="shared" si="35"/>
        <v/>
      </c>
      <c r="AP26" s="4" t="str">
        <f t="shared" si="35"/>
        <v/>
      </c>
      <c r="AQ26" s="4" t="str">
        <f t="shared" si="35"/>
        <v/>
      </c>
      <c r="AR26" s="4" t="str">
        <f t="shared" si="35"/>
        <v/>
      </c>
      <c r="AS26" s="4" t="str">
        <f t="shared" si="35"/>
        <v/>
      </c>
      <c r="AT26" s="4" t="str">
        <f t="shared" si="35"/>
        <v/>
      </c>
      <c r="AU26" s="4" t="str">
        <f t="shared" si="35"/>
        <v/>
      </c>
      <c r="AV26" s="4" t="str">
        <f t="shared" si="35"/>
        <v/>
      </c>
      <c r="AW26" s="4" t="str">
        <f t="shared" si="35"/>
        <v/>
      </c>
      <c r="AX26" s="4" t="str">
        <f t="shared" si="35"/>
        <v/>
      </c>
      <c r="AY26" s="4" t="str">
        <f t="shared" si="35"/>
        <v/>
      </c>
      <c r="AZ26" s="4" t="str">
        <f t="shared" si="35"/>
        <v/>
      </c>
      <c r="BB26" s="4"/>
      <c r="BC26" s="4"/>
      <c r="BD26" s="4"/>
      <c r="BE26" s="4"/>
      <c r="BF26" s="4"/>
      <c r="BG26" s="4" t="str">
        <f t="shared" ref="BG26:BV27" si="37">IF(M26=0,"","*")</f>
        <v/>
      </c>
      <c r="BH26" s="4" t="str">
        <f t="shared" si="37"/>
        <v/>
      </c>
      <c r="BI26" s="4" t="str">
        <f t="shared" si="37"/>
        <v/>
      </c>
      <c r="BJ26" s="4" t="str">
        <f t="shared" si="37"/>
        <v/>
      </c>
      <c r="BK26" s="4" t="str">
        <f t="shared" si="37"/>
        <v/>
      </c>
      <c r="BL26" s="4" t="str">
        <f t="shared" si="37"/>
        <v/>
      </c>
      <c r="BM26" s="4" t="str">
        <f t="shared" si="37"/>
        <v/>
      </c>
      <c r="BN26" s="4" t="str">
        <f t="shared" si="37"/>
        <v/>
      </c>
      <c r="BO26" s="4" t="str">
        <f t="shared" si="37"/>
        <v/>
      </c>
      <c r="BP26" s="4" t="str">
        <f t="shared" si="37"/>
        <v/>
      </c>
      <c r="BQ26" s="4" t="str">
        <f t="shared" si="37"/>
        <v/>
      </c>
      <c r="BR26" s="4" t="str">
        <f t="shared" si="37"/>
        <v/>
      </c>
      <c r="BS26" s="4" t="str">
        <f t="shared" si="37"/>
        <v/>
      </c>
      <c r="BT26" s="4" t="str">
        <f t="shared" si="37"/>
        <v/>
      </c>
      <c r="BU26" s="4" t="str">
        <f t="shared" si="37"/>
        <v/>
      </c>
      <c r="BV26" s="4" t="str">
        <f t="shared" si="37"/>
        <v/>
      </c>
      <c r="BW26" s="4" t="str">
        <f t="shared" si="36"/>
        <v/>
      </c>
    </row>
    <row r="27" spans="1:75" ht="17" hidden="1" customHeight="1" x14ac:dyDescent="0.35">
      <c r="A27">
        <v>18</v>
      </c>
      <c r="B27" s="4"/>
      <c r="C27" s="4"/>
      <c r="D27" s="4"/>
      <c r="E27" s="6">
        <f t="shared" si="2"/>
        <v>0</v>
      </c>
      <c r="F27" s="4"/>
      <c r="G27" s="4"/>
      <c r="H27" s="5"/>
      <c r="I27" s="5"/>
      <c r="J27" s="5"/>
      <c r="K27" s="5"/>
      <c r="L27" s="5"/>
      <c r="M27" s="5"/>
      <c r="N27" s="5"/>
      <c r="O27" s="5"/>
      <c r="P27" s="5"/>
      <c r="Q27" s="5"/>
      <c r="R27" s="5"/>
      <c r="S27" s="5"/>
      <c r="T27" s="5"/>
      <c r="U27" s="5"/>
      <c r="V27" s="5"/>
      <c r="W27" s="5"/>
      <c r="X27" s="5"/>
      <c r="Y27" s="5"/>
      <c r="Z27" s="5"/>
      <c r="AA27" s="5"/>
      <c r="AB27" s="5"/>
      <c r="AC27" s="5"/>
      <c r="AE27" s="4"/>
      <c r="AF27" s="4"/>
      <c r="AG27" s="4"/>
      <c r="AH27" s="4"/>
      <c r="AI27" s="4"/>
      <c r="AJ27" s="4"/>
      <c r="AK27" s="4"/>
      <c r="AL27" s="4"/>
      <c r="AM27" s="4"/>
      <c r="AN27" s="4"/>
      <c r="AO27" s="4" t="str">
        <f t="shared" si="35"/>
        <v/>
      </c>
      <c r="AP27" s="4" t="str">
        <f t="shared" si="35"/>
        <v/>
      </c>
      <c r="AQ27" s="4" t="str">
        <f t="shared" si="35"/>
        <v/>
      </c>
      <c r="AR27" s="4" t="str">
        <f t="shared" si="35"/>
        <v/>
      </c>
      <c r="AS27" s="4" t="str">
        <f t="shared" si="35"/>
        <v/>
      </c>
      <c r="AT27" s="4" t="str">
        <f t="shared" si="35"/>
        <v/>
      </c>
      <c r="AU27" s="4" t="str">
        <f t="shared" si="35"/>
        <v/>
      </c>
      <c r="AV27" s="4" t="str">
        <f t="shared" si="35"/>
        <v/>
      </c>
      <c r="AW27" s="4" t="str">
        <f t="shared" si="35"/>
        <v/>
      </c>
      <c r="AX27" s="4" t="str">
        <f t="shared" si="35"/>
        <v/>
      </c>
      <c r="AY27" s="4" t="str">
        <f t="shared" si="35"/>
        <v/>
      </c>
      <c r="AZ27" s="4" t="str">
        <f t="shared" si="35"/>
        <v/>
      </c>
      <c r="BB27" s="4"/>
      <c r="BC27" s="4"/>
      <c r="BD27" s="4"/>
      <c r="BE27" s="4"/>
      <c r="BF27" s="4"/>
      <c r="BG27" s="4" t="str">
        <f t="shared" si="37"/>
        <v/>
      </c>
      <c r="BH27" s="4" t="str">
        <f t="shared" si="37"/>
        <v/>
      </c>
      <c r="BI27" s="4" t="str">
        <f t="shared" si="37"/>
        <v/>
      </c>
      <c r="BJ27" s="4" t="str">
        <f t="shared" si="37"/>
        <v/>
      </c>
      <c r="BK27" s="4" t="str">
        <f t="shared" si="37"/>
        <v/>
      </c>
      <c r="BL27" s="4" t="str">
        <f t="shared" si="36"/>
        <v/>
      </c>
      <c r="BM27" s="4" t="str">
        <f t="shared" si="36"/>
        <v/>
      </c>
      <c r="BN27" s="4" t="str">
        <f t="shared" si="36"/>
        <v/>
      </c>
      <c r="BO27" s="4" t="str">
        <f t="shared" si="36"/>
        <v/>
      </c>
      <c r="BP27" s="4" t="str">
        <f t="shared" si="36"/>
        <v/>
      </c>
      <c r="BQ27" s="4" t="str">
        <f t="shared" si="36"/>
        <v/>
      </c>
      <c r="BR27" s="4" t="str">
        <f t="shared" si="36"/>
        <v/>
      </c>
      <c r="BS27" s="4" t="str">
        <f t="shared" si="36"/>
        <v/>
      </c>
      <c r="BT27" s="4" t="str">
        <f t="shared" si="36"/>
        <v/>
      </c>
      <c r="BU27" s="4" t="str">
        <f t="shared" si="36"/>
        <v/>
      </c>
      <c r="BV27" s="4" t="str">
        <f t="shared" si="36"/>
        <v/>
      </c>
      <c r="BW27" s="4" t="str">
        <f t="shared" si="36"/>
        <v/>
      </c>
    </row>
    <row r="28" spans="1:75" ht="17" hidden="1" customHeight="1" x14ac:dyDescent="0.35">
      <c r="A28">
        <v>19</v>
      </c>
      <c r="B28" s="4"/>
      <c r="C28" s="4"/>
      <c r="D28" s="4"/>
      <c r="E28" s="6">
        <f t="shared" si="2"/>
        <v>0</v>
      </c>
      <c r="F28" s="4"/>
      <c r="G28" s="4"/>
      <c r="H28" s="5"/>
      <c r="I28" s="5"/>
      <c r="J28" s="5"/>
      <c r="K28" s="5"/>
      <c r="L28" s="5"/>
      <c r="M28" s="5"/>
      <c r="N28" s="5"/>
      <c r="O28" s="5"/>
      <c r="P28" s="5"/>
      <c r="Q28" s="5"/>
      <c r="R28" s="5"/>
      <c r="S28" s="5"/>
      <c r="T28" s="5"/>
      <c r="U28" s="5"/>
      <c r="V28" s="5"/>
      <c r="W28" s="5"/>
      <c r="X28" s="5"/>
      <c r="Y28" s="5"/>
      <c r="Z28" s="5"/>
      <c r="AA28" s="5"/>
      <c r="AB28" s="5"/>
      <c r="AC28" s="5"/>
      <c r="AE28" s="4"/>
      <c r="AF28" s="4"/>
      <c r="AG28" s="4"/>
      <c r="AH28" s="4"/>
      <c r="AI28" s="4"/>
      <c r="AJ28" s="4"/>
      <c r="AK28" s="4"/>
      <c r="AL28" s="4"/>
      <c r="AM28" s="4"/>
      <c r="AN28" s="4"/>
      <c r="AO28" s="4"/>
      <c r="AP28" s="4"/>
      <c r="AQ28" s="4"/>
      <c r="AR28" s="4"/>
      <c r="AS28" s="4"/>
      <c r="AT28" s="4"/>
      <c r="AU28" s="4"/>
      <c r="AV28" s="4"/>
      <c r="AW28" s="4"/>
      <c r="AX28" s="4"/>
      <c r="AY28" s="4"/>
      <c r="AZ28" s="4"/>
      <c r="BB28" s="4"/>
      <c r="BC28" s="4"/>
      <c r="BD28" s="4"/>
      <c r="BE28" s="4"/>
      <c r="BF28" s="4"/>
      <c r="BG28" s="4"/>
      <c r="BH28" s="4"/>
      <c r="BI28" s="4"/>
      <c r="BJ28" s="4"/>
      <c r="BK28" s="4"/>
      <c r="BL28" s="4"/>
      <c r="BM28" s="4"/>
      <c r="BN28" s="4"/>
      <c r="BO28" s="4"/>
      <c r="BP28" s="4"/>
      <c r="BQ28" s="4"/>
      <c r="BR28" s="4"/>
      <c r="BS28" s="4"/>
      <c r="BT28" s="4"/>
      <c r="BU28" s="4"/>
      <c r="BV28" s="4"/>
      <c r="BW28" s="4"/>
    </row>
    <row r="29" spans="1:75" ht="17" hidden="1" customHeight="1" x14ac:dyDescent="0.35">
      <c r="A29">
        <v>20</v>
      </c>
      <c r="B29" s="4"/>
      <c r="C29" s="4"/>
      <c r="D29" s="4"/>
      <c r="E29" s="6">
        <f t="shared" si="2"/>
        <v>0</v>
      </c>
      <c r="F29" s="4"/>
      <c r="G29" s="4"/>
      <c r="H29" s="5"/>
      <c r="I29" s="5"/>
      <c r="J29" s="5"/>
      <c r="K29" s="5"/>
      <c r="L29" s="5"/>
      <c r="M29" s="5"/>
      <c r="N29" s="5"/>
      <c r="O29" s="5"/>
      <c r="P29" s="5"/>
      <c r="Q29" s="5"/>
      <c r="R29" s="5"/>
      <c r="S29" s="5"/>
      <c r="T29" s="5"/>
      <c r="U29" s="5"/>
      <c r="V29" s="5"/>
      <c r="W29" s="5"/>
      <c r="X29" s="5"/>
      <c r="Y29" s="5"/>
      <c r="Z29" s="5"/>
      <c r="AA29" s="5"/>
      <c r="AB29" s="5"/>
      <c r="AC29" s="5"/>
      <c r="AE29" s="4"/>
      <c r="AF29" s="4"/>
      <c r="AG29" s="4"/>
      <c r="AH29" s="4"/>
      <c r="AI29" s="4"/>
      <c r="AJ29" s="4"/>
      <c r="AK29" s="4"/>
      <c r="AL29" s="4"/>
      <c r="AM29" s="4"/>
      <c r="AN29" s="4"/>
      <c r="AO29" s="4"/>
      <c r="AP29" s="4"/>
      <c r="AQ29" s="4"/>
      <c r="AR29" s="4"/>
      <c r="AS29" s="4"/>
      <c r="AT29" s="4"/>
      <c r="AU29" s="4"/>
      <c r="AV29" s="4"/>
      <c r="AW29" s="4"/>
      <c r="AX29" s="4"/>
      <c r="AY29" s="4"/>
      <c r="AZ29" s="4"/>
      <c r="BB29" s="4"/>
      <c r="BC29" s="4"/>
      <c r="BD29" s="4"/>
      <c r="BE29" s="4"/>
      <c r="BF29" s="4"/>
      <c r="BG29" s="4"/>
      <c r="BH29" s="4"/>
      <c r="BI29" s="4"/>
      <c r="BJ29" s="4"/>
      <c r="BK29" s="4"/>
      <c r="BL29" s="4"/>
      <c r="BM29" s="4"/>
      <c r="BN29" s="4"/>
      <c r="BO29" s="4"/>
      <c r="BP29" s="4"/>
      <c r="BQ29" s="4"/>
      <c r="BR29" s="4"/>
      <c r="BS29" s="4"/>
      <c r="BT29" s="4"/>
      <c r="BU29" s="4"/>
      <c r="BV29" s="4"/>
      <c r="BW29" s="4"/>
    </row>
    <row r="30" spans="1:75" ht="17" hidden="1" customHeight="1" x14ac:dyDescent="0.35">
      <c r="A30">
        <v>21</v>
      </c>
      <c r="B30" s="4"/>
      <c r="C30" s="4"/>
      <c r="D30" s="4"/>
      <c r="E30" s="6">
        <f t="shared" si="2"/>
        <v>0</v>
      </c>
      <c r="F30" s="4"/>
      <c r="G30" s="4"/>
      <c r="H30" s="5"/>
      <c r="I30" s="5"/>
      <c r="J30" s="5"/>
      <c r="K30" s="5"/>
      <c r="L30" s="5"/>
      <c r="M30" s="5"/>
      <c r="N30" s="5"/>
      <c r="O30" s="5"/>
      <c r="P30" s="5"/>
      <c r="Q30" s="5"/>
      <c r="R30" s="5"/>
      <c r="S30" s="5"/>
      <c r="T30" s="5"/>
      <c r="U30" s="5"/>
      <c r="V30" s="5"/>
      <c r="W30" s="5"/>
      <c r="X30" s="5"/>
      <c r="Y30" s="5"/>
      <c r="Z30" s="5"/>
      <c r="AA30" s="5"/>
      <c r="AB30" s="5"/>
      <c r="AC30" s="5"/>
      <c r="AE30" s="4"/>
      <c r="AF30" s="4"/>
      <c r="AG30" s="4"/>
      <c r="AH30" s="4"/>
      <c r="AI30" s="4"/>
      <c r="AJ30" s="4"/>
      <c r="AK30" s="4"/>
      <c r="AL30" s="4"/>
      <c r="AM30" s="4"/>
      <c r="AN30" s="4"/>
      <c r="AO30" s="4"/>
      <c r="AP30" s="4"/>
      <c r="AQ30" s="4"/>
      <c r="AR30" s="4"/>
      <c r="AS30" s="4"/>
      <c r="AT30" s="4"/>
      <c r="AU30" s="4"/>
      <c r="AV30" s="4"/>
      <c r="AW30" s="4"/>
      <c r="AX30" s="4"/>
      <c r="AY30" s="4"/>
      <c r="AZ30" s="4"/>
      <c r="BB30" s="4"/>
      <c r="BC30" s="4"/>
      <c r="BD30" s="4"/>
      <c r="BE30" s="4"/>
      <c r="BF30" s="4"/>
      <c r="BG30" s="4"/>
      <c r="BH30" s="4"/>
      <c r="BI30" s="4"/>
      <c r="BJ30" s="4"/>
      <c r="BK30" s="4"/>
      <c r="BL30" s="4"/>
      <c r="BM30" s="4"/>
      <c r="BN30" s="4"/>
      <c r="BO30" s="4"/>
      <c r="BP30" s="4"/>
      <c r="BQ30" s="4"/>
      <c r="BR30" s="4"/>
      <c r="BS30" s="4"/>
      <c r="BT30" s="4"/>
      <c r="BU30" s="4"/>
      <c r="BV30" s="4"/>
      <c r="BW30" s="4"/>
    </row>
    <row r="31" spans="1:75" ht="17" hidden="1" customHeight="1" x14ac:dyDescent="0.35">
      <c r="A31">
        <v>22</v>
      </c>
      <c r="B31" s="4"/>
      <c r="C31" s="4"/>
      <c r="D31" s="4"/>
      <c r="E31" s="6">
        <f t="shared" si="2"/>
        <v>0</v>
      </c>
      <c r="F31" s="4"/>
      <c r="G31" s="4"/>
      <c r="H31" s="5"/>
      <c r="I31" s="5"/>
      <c r="J31" s="5"/>
      <c r="K31" s="5"/>
      <c r="L31" s="5"/>
      <c r="M31" s="5"/>
      <c r="N31" s="5"/>
      <c r="O31" s="5"/>
      <c r="P31" s="5"/>
      <c r="Q31" s="5"/>
      <c r="R31" s="5"/>
      <c r="S31" s="5"/>
      <c r="T31" s="5"/>
      <c r="U31" s="5"/>
      <c r="V31" s="5"/>
      <c r="W31" s="5"/>
      <c r="X31" s="5"/>
      <c r="Y31" s="5"/>
      <c r="Z31" s="5"/>
      <c r="AA31" s="5"/>
      <c r="AB31" s="5"/>
      <c r="AC31" s="5"/>
      <c r="AE31" s="4"/>
      <c r="AF31" s="4"/>
      <c r="AG31" s="4"/>
      <c r="AH31" s="4"/>
      <c r="AI31" s="4"/>
      <c r="AJ31" s="4"/>
      <c r="AK31" s="4"/>
      <c r="AL31" s="4"/>
      <c r="AM31" s="4"/>
      <c r="AN31" s="4"/>
      <c r="AO31" s="4"/>
      <c r="AP31" s="4"/>
      <c r="AQ31" s="4"/>
      <c r="AR31" s="4"/>
      <c r="AS31" s="4"/>
      <c r="AT31" s="4"/>
      <c r="AU31" s="4"/>
      <c r="AV31" s="4"/>
      <c r="AW31" s="4"/>
      <c r="AX31" s="4"/>
      <c r="AY31" s="4"/>
      <c r="AZ31" s="4"/>
      <c r="BB31" s="4"/>
      <c r="BC31" s="4"/>
      <c r="BD31" s="4"/>
      <c r="BE31" s="4"/>
      <c r="BF31" s="4"/>
      <c r="BG31" s="4"/>
      <c r="BH31" s="4"/>
      <c r="BI31" s="4"/>
      <c r="BJ31" s="4"/>
      <c r="BK31" s="4"/>
      <c r="BL31" s="4"/>
      <c r="BM31" s="4"/>
      <c r="BN31" s="4"/>
      <c r="BO31" s="4"/>
      <c r="BP31" s="4"/>
      <c r="BQ31" s="4"/>
      <c r="BR31" s="4"/>
      <c r="BS31" s="4"/>
      <c r="BT31" s="4"/>
      <c r="BU31" s="4"/>
      <c r="BV31" s="4"/>
      <c r="BW31" s="4"/>
    </row>
    <row r="32" spans="1:75" ht="17" hidden="1" customHeight="1" x14ac:dyDescent="0.35">
      <c r="A32">
        <v>23</v>
      </c>
      <c r="B32" s="4"/>
      <c r="C32" s="4"/>
      <c r="D32" s="4"/>
      <c r="E32" s="6">
        <f t="shared" si="2"/>
        <v>0</v>
      </c>
      <c r="F32" s="4"/>
      <c r="G32" s="4"/>
      <c r="H32" s="5"/>
      <c r="I32" s="5"/>
      <c r="J32" s="5"/>
      <c r="K32" s="5"/>
      <c r="L32" s="5"/>
      <c r="M32" s="5"/>
      <c r="N32" s="5"/>
      <c r="O32" s="5"/>
      <c r="P32" s="5"/>
      <c r="Q32" s="5"/>
      <c r="R32" s="5"/>
      <c r="S32" s="5"/>
      <c r="T32" s="5"/>
      <c r="U32" s="5"/>
      <c r="V32" s="5"/>
      <c r="W32" s="5"/>
      <c r="X32" s="5"/>
      <c r="Y32" s="5"/>
      <c r="Z32" s="5"/>
      <c r="AA32" s="5"/>
      <c r="AB32" s="5"/>
      <c r="AC32" s="5"/>
      <c r="AE32" s="4"/>
      <c r="AF32" s="4"/>
      <c r="AG32" s="4"/>
      <c r="AH32" s="4"/>
      <c r="AI32" s="4"/>
      <c r="AJ32" s="4"/>
      <c r="AK32" s="4"/>
      <c r="AL32" s="4"/>
      <c r="AM32" s="4"/>
      <c r="AN32" s="4"/>
      <c r="AO32" s="4"/>
      <c r="AP32" s="4"/>
      <c r="AQ32" s="4"/>
      <c r="AR32" s="4"/>
      <c r="AS32" s="4"/>
      <c r="AT32" s="4"/>
      <c r="AU32" s="4"/>
      <c r="AV32" s="4"/>
      <c r="AW32" s="4"/>
      <c r="AX32" s="4"/>
      <c r="AY32" s="4"/>
      <c r="AZ32" s="4"/>
      <c r="BB32" s="4"/>
      <c r="BC32" s="4"/>
      <c r="BD32" s="4"/>
      <c r="BE32" s="4"/>
      <c r="BF32" s="4"/>
      <c r="BG32" s="4"/>
      <c r="BH32" s="4"/>
      <c r="BI32" s="4"/>
      <c r="BJ32" s="4"/>
      <c r="BK32" s="4"/>
      <c r="BL32" s="4"/>
      <c r="BM32" s="4"/>
      <c r="BN32" s="4"/>
      <c r="BO32" s="4"/>
      <c r="BP32" s="4"/>
      <c r="BQ32" s="4"/>
      <c r="BR32" s="4"/>
      <c r="BS32" s="4"/>
      <c r="BT32" s="4"/>
      <c r="BU32" s="4"/>
      <c r="BV32" s="4"/>
      <c r="BW32" s="4"/>
    </row>
    <row r="33" spans="1:75" ht="17" hidden="1" customHeight="1" x14ac:dyDescent="0.35">
      <c r="A33">
        <v>24</v>
      </c>
      <c r="B33" s="4"/>
      <c r="C33" s="4"/>
      <c r="D33" s="4"/>
      <c r="E33" s="6">
        <f t="shared" si="2"/>
        <v>0</v>
      </c>
      <c r="F33" s="4"/>
      <c r="G33" s="4"/>
      <c r="H33" s="5"/>
      <c r="I33" s="5"/>
      <c r="J33" s="5"/>
      <c r="K33" s="5"/>
      <c r="L33" s="5"/>
      <c r="M33" s="5"/>
      <c r="N33" s="5"/>
      <c r="O33" s="5"/>
      <c r="P33" s="5"/>
      <c r="Q33" s="5"/>
      <c r="R33" s="5"/>
      <c r="S33" s="5"/>
      <c r="T33" s="5"/>
      <c r="U33" s="5"/>
      <c r="V33" s="5"/>
      <c r="W33" s="5"/>
      <c r="X33" s="5"/>
      <c r="Y33" s="5"/>
      <c r="Z33" s="5"/>
      <c r="AA33" s="5"/>
      <c r="AB33" s="5"/>
      <c r="AC33" s="5"/>
      <c r="AE33" s="4" t="str">
        <f t="shared" ref="AE33:AT34" si="38">IF(H33=0,"","*")</f>
        <v/>
      </c>
      <c r="AF33" s="4" t="str">
        <f t="shared" si="38"/>
        <v/>
      </c>
      <c r="AG33" s="4" t="str">
        <f t="shared" si="38"/>
        <v/>
      </c>
      <c r="AH33" s="4" t="str">
        <f t="shared" si="38"/>
        <v/>
      </c>
      <c r="AI33" s="4" t="str">
        <f t="shared" si="38"/>
        <v/>
      </c>
      <c r="AJ33" s="4" t="str">
        <f t="shared" si="38"/>
        <v/>
      </c>
      <c r="AK33" s="4" t="str">
        <f t="shared" si="38"/>
        <v/>
      </c>
      <c r="AL33" s="4" t="str">
        <f t="shared" si="38"/>
        <v/>
      </c>
      <c r="AM33" s="4" t="str">
        <f t="shared" si="38"/>
        <v/>
      </c>
      <c r="AN33" s="4" t="str">
        <f t="shared" si="38"/>
        <v/>
      </c>
      <c r="AO33" s="4" t="str">
        <f t="shared" si="38"/>
        <v/>
      </c>
      <c r="AP33" s="4" t="str">
        <f t="shared" si="38"/>
        <v/>
      </c>
      <c r="AQ33" s="4" t="str">
        <f t="shared" si="38"/>
        <v/>
      </c>
      <c r="AR33" s="4" t="str">
        <f t="shared" si="38"/>
        <v/>
      </c>
      <c r="AS33" s="4" t="str">
        <f t="shared" si="38"/>
        <v/>
      </c>
      <c r="AT33" s="4" t="str">
        <f t="shared" si="38"/>
        <v/>
      </c>
      <c r="AU33" s="4" t="str">
        <f t="shared" ref="AO33:AW34" si="39">IF(X33=0,"","*")</f>
        <v/>
      </c>
      <c r="AV33" s="4" t="str">
        <f t="shared" si="39"/>
        <v/>
      </c>
      <c r="AW33" s="4" t="str">
        <f t="shared" si="39"/>
        <v/>
      </c>
      <c r="AX33" s="4"/>
      <c r="AY33" s="4" t="str">
        <f>IF(AB33=0,"","*")</f>
        <v/>
      </c>
      <c r="AZ33" s="4" t="str">
        <f t="shared" ref="AZ33:AZ34" si="40">IF(AC33=0,"","*")</f>
        <v/>
      </c>
      <c r="BB33" s="4" t="str">
        <f t="shared" ref="BB33:BQ34" si="41">IF(H33=0,"","*")</f>
        <v/>
      </c>
      <c r="BC33" s="4" t="str">
        <f t="shared" si="41"/>
        <v/>
      </c>
      <c r="BD33" s="4" t="str">
        <f t="shared" si="41"/>
        <v/>
      </c>
      <c r="BE33" s="4" t="str">
        <f t="shared" si="41"/>
        <v/>
      </c>
      <c r="BF33" s="4" t="str">
        <f t="shared" si="41"/>
        <v/>
      </c>
      <c r="BG33" s="4" t="str">
        <f t="shared" si="41"/>
        <v/>
      </c>
      <c r="BH33" s="4" t="str">
        <f t="shared" si="41"/>
        <v/>
      </c>
      <c r="BI33" s="4" t="str">
        <f t="shared" si="41"/>
        <v/>
      </c>
      <c r="BJ33" s="4" t="str">
        <f t="shared" si="41"/>
        <v/>
      </c>
      <c r="BK33" s="4" t="str">
        <f t="shared" si="41"/>
        <v/>
      </c>
      <c r="BL33" s="4" t="str">
        <f t="shared" si="41"/>
        <v/>
      </c>
      <c r="BM33" s="4" t="str">
        <f t="shared" si="41"/>
        <v/>
      </c>
      <c r="BN33" s="4" t="str">
        <f t="shared" si="41"/>
        <v/>
      </c>
      <c r="BO33" s="4" t="str">
        <f t="shared" si="41"/>
        <v/>
      </c>
      <c r="BP33" s="4" t="str">
        <f t="shared" si="41"/>
        <v/>
      </c>
      <c r="BQ33" s="4" t="str">
        <f t="shared" si="41"/>
        <v/>
      </c>
      <c r="BR33" s="4" t="str">
        <f t="shared" ref="BL33:BT34" si="42">IF(X33=0,"","*")</f>
        <v/>
      </c>
      <c r="BS33" s="4" t="str">
        <f t="shared" si="42"/>
        <v/>
      </c>
      <c r="BT33" s="4" t="str">
        <f t="shared" si="42"/>
        <v/>
      </c>
      <c r="BU33" s="4"/>
      <c r="BV33" s="4" t="str">
        <f>IF(AB33=0,"","*")</f>
        <v/>
      </c>
      <c r="BW33" s="4" t="str">
        <f t="shared" ref="BW33:BW34" si="43">IF(AC33=0,"","*")</f>
        <v/>
      </c>
    </row>
    <row r="34" spans="1:75" ht="17" hidden="1" customHeight="1" x14ac:dyDescent="0.35">
      <c r="A34">
        <v>25</v>
      </c>
      <c r="B34" s="4"/>
      <c r="C34" s="4"/>
      <c r="D34" s="4"/>
      <c r="E34" s="6">
        <f t="shared" si="2"/>
        <v>0</v>
      </c>
      <c r="F34" s="4"/>
      <c r="G34" s="4"/>
      <c r="H34" s="5"/>
      <c r="I34" s="5"/>
      <c r="J34" s="5"/>
      <c r="K34" s="5"/>
      <c r="L34" s="5"/>
      <c r="M34" s="5"/>
      <c r="N34" s="5"/>
      <c r="O34" s="5"/>
      <c r="P34" s="5"/>
      <c r="Q34" s="5"/>
      <c r="R34" s="5"/>
      <c r="S34" s="5"/>
      <c r="T34" s="5"/>
      <c r="U34" s="5"/>
      <c r="V34" s="5"/>
      <c r="W34" s="5"/>
      <c r="X34" s="5"/>
      <c r="Y34" s="5"/>
      <c r="Z34" s="5"/>
      <c r="AA34" s="5"/>
      <c r="AB34" s="5"/>
      <c r="AC34" s="5"/>
      <c r="AE34" s="4" t="str">
        <f t="shared" si="38"/>
        <v/>
      </c>
      <c r="AF34" s="4" t="str">
        <f t="shared" si="38"/>
        <v/>
      </c>
      <c r="AG34" s="4" t="str">
        <f t="shared" si="38"/>
        <v/>
      </c>
      <c r="AH34" s="4" t="str">
        <f t="shared" si="38"/>
        <v/>
      </c>
      <c r="AI34" s="4" t="str">
        <f t="shared" si="38"/>
        <v/>
      </c>
      <c r="AJ34" s="4" t="str">
        <f t="shared" si="38"/>
        <v/>
      </c>
      <c r="AK34" s="4" t="str">
        <f t="shared" si="38"/>
        <v/>
      </c>
      <c r="AL34" s="4" t="str">
        <f t="shared" si="38"/>
        <v/>
      </c>
      <c r="AM34" s="4" t="str">
        <f t="shared" si="38"/>
        <v/>
      </c>
      <c r="AN34" s="4" t="str">
        <f t="shared" si="38"/>
        <v/>
      </c>
      <c r="AO34" s="4" t="str">
        <f t="shared" si="39"/>
        <v/>
      </c>
      <c r="AP34" s="4" t="str">
        <f t="shared" si="39"/>
        <v/>
      </c>
      <c r="AQ34" s="4" t="str">
        <f t="shared" si="39"/>
        <v/>
      </c>
      <c r="AR34" s="4" t="str">
        <f t="shared" si="39"/>
        <v/>
      </c>
      <c r="AS34" s="4" t="str">
        <f t="shared" si="39"/>
        <v/>
      </c>
      <c r="AT34" s="4" t="str">
        <f t="shared" si="39"/>
        <v/>
      </c>
      <c r="AU34" s="4" t="str">
        <f t="shared" si="39"/>
        <v/>
      </c>
      <c r="AV34" s="4" t="str">
        <f t="shared" si="39"/>
        <v/>
      </c>
      <c r="AW34" s="4" t="str">
        <f t="shared" si="39"/>
        <v/>
      </c>
      <c r="AX34" s="4"/>
      <c r="AY34" s="4" t="str">
        <f>IF(AB34=0,"","*")</f>
        <v/>
      </c>
      <c r="AZ34" s="4" t="str">
        <f t="shared" si="40"/>
        <v/>
      </c>
      <c r="BB34" s="4" t="str">
        <f t="shared" si="41"/>
        <v/>
      </c>
      <c r="BC34" s="4" t="str">
        <f t="shared" si="41"/>
        <v/>
      </c>
      <c r="BD34" s="4" t="str">
        <f t="shared" si="41"/>
        <v/>
      </c>
      <c r="BE34" s="4" t="str">
        <f t="shared" si="41"/>
        <v/>
      </c>
      <c r="BF34" s="4" t="str">
        <f t="shared" si="41"/>
        <v/>
      </c>
      <c r="BG34" s="4" t="str">
        <f t="shared" si="41"/>
        <v/>
      </c>
      <c r="BH34" s="4" t="str">
        <f t="shared" si="41"/>
        <v/>
      </c>
      <c r="BI34" s="4" t="str">
        <f t="shared" si="41"/>
        <v/>
      </c>
      <c r="BJ34" s="4" t="str">
        <f t="shared" si="41"/>
        <v/>
      </c>
      <c r="BK34" s="4" t="str">
        <f t="shared" si="41"/>
        <v/>
      </c>
      <c r="BL34" s="4" t="str">
        <f t="shared" si="42"/>
        <v/>
      </c>
      <c r="BM34" s="4" t="str">
        <f t="shared" si="42"/>
        <v/>
      </c>
      <c r="BN34" s="4" t="str">
        <f t="shared" si="42"/>
        <v/>
      </c>
      <c r="BO34" s="4" t="str">
        <f t="shared" si="42"/>
        <v/>
      </c>
      <c r="BP34" s="4" t="str">
        <f t="shared" si="42"/>
        <v/>
      </c>
      <c r="BQ34" s="4" t="str">
        <f t="shared" si="42"/>
        <v/>
      </c>
      <c r="BR34" s="4" t="str">
        <f t="shared" si="42"/>
        <v/>
      </c>
      <c r="BS34" s="4" t="str">
        <f t="shared" si="42"/>
        <v/>
      </c>
      <c r="BT34" s="4" t="str">
        <f t="shared" si="42"/>
        <v/>
      </c>
      <c r="BU34" s="4"/>
      <c r="BV34" s="4" t="str">
        <f>IF(AB34=0,"","*")</f>
        <v/>
      </c>
      <c r="BW34" s="4" t="str">
        <f t="shared" si="43"/>
        <v/>
      </c>
    </row>
    <row r="35" spans="1:75" x14ac:dyDescent="0.35">
      <c r="B35" s="114" t="s">
        <v>1318</v>
      </c>
      <c r="C35" s="114"/>
      <c r="D35" s="114"/>
      <c r="E35" s="114"/>
      <c r="F35" s="114"/>
      <c r="G35" s="114"/>
    </row>
    <row r="36" spans="1:75" ht="17" customHeight="1" x14ac:dyDescent="0.35">
      <c r="A36" t="s">
        <v>107</v>
      </c>
      <c r="B36" s="4" t="s">
        <v>1289</v>
      </c>
      <c r="C36" s="4"/>
      <c r="D36" s="4" t="s">
        <v>1389</v>
      </c>
      <c r="E36" s="6">
        <f t="shared" ref="E36:E53" si="44">_xlfn.XLOOKUP($C$2,$R$9:$AC$9,R36:AC36)</f>
        <v>103046.22100000001</v>
      </c>
      <c r="F36" s="4" t="s">
        <v>1318</v>
      </c>
      <c r="G36" s="4" t="s">
        <v>29</v>
      </c>
      <c r="H36" s="5"/>
      <c r="I36" s="5"/>
      <c r="J36" s="5"/>
      <c r="K36" s="5"/>
      <c r="L36" s="5"/>
      <c r="M36" s="5"/>
      <c r="N36" s="5">
        <v>2503.2469999999998</v>
      </c>
      <c r="O36" s="5">
        <v>17098.53572</v>
      </c>
      <c r="P36" s="5">
        <v>49804.067109999996</v>
      </c>
      <c r="Q36" s="5">
        <v>45292.768210000002</v>
      </c>
      <c r="R36" s="5">
        <v>110347.73509</v>
      </c>
      <c r="S36" s="5">
        <v>95788.261409999992</v>
      </c>
      <c r="T36" s="5">
        <v>67652.915810000006</v>
      </c>
      <c r="U36" s="5">
        <v>124635.10874</v>
      </c>
      <c r="V36" s="5">
        <v>101582.86537999999</v>
      </c>
      <c r="W36" s="5">
        <v>96350.289359999995</v>
      </c>
      <c r="X36" s="5">
        <v>93149.933120000002</v>
      </c>
      <c r="Y36" s="5">
        <v>87919.709189999994</v>
      </c>
      <c r="Z36" s="5">
        <v>91968.332430000009</v>
      </c>
      <c r="AA36" s="5">
        <v>89620.359420000008</v>
      </c>
      <c r="AB36" s="5">
        <v>93330.561610000004</v>
      </c>
      <c r="AC36" s="5">
        <v>103046.22100000001</v>
      </c>
      <c r="AE36" s="4" t="str">
        <f t="shared" ref="AE36:AT51" si="45">IF(H36=0,"","*")</f>
        <v/>
      </c>
      <c r="AF36" s="4" t="str">
        <f t="shared" si="45"/>
        <v/>
      </c>
      <c r="AG36" s="4" t="str">
        <f t="shared" si="45"/>
        <v/>
      </c>
      <c r="AH36" s="4" t="str">
        <f t="shared" si="45"/>
        <v/>
      </c>
      <c r="AI36" s="4" t="str">
        <f t="shared" si="45"/>
        <v/>
      </c>
      <c r="AJ36" s="4" t="str">
        <f t="shared" si="45"/>
        <v/>
      </c>
      <c r="AK36" s="4" t="s">
        <v>1470</v>
      </c>
      <c r="AL36" s="4" t="s">
        <v>1470</v>
      </c>
      <c r="AM36" s="4" t="s">
        <v>1470</v>
      </c>
      <c r="AN36" s="4" t="s">
        <v>1470</v>
      </c>
      <c r="AO36" s="4" t="s">
        <v>1470</v>
      </c>
      <c r="AP36" s="4" t="s">
        <v>1470</v>
      </c>
      <c r="AQ36" s="4" t="s">
        <v>1470</v>
      </c>
      <c r="AR36" s="4" t="s">
        <v>1470</v>
      </c>
      <c r="AS36" s="4" t="s">
        <v>1470</v>
      </c>
      <c r="AT36" s="4" t="s">
        <v>1470</v>
      </c>
      <c r="AU36" s="4" t="s">
        <v>1470</v>
      </c>
      <c r="AV36" s="4" t="s">
        <v>1470</v>
      </c>
      <c r="AW36" s="4" t="s">
        <v>1470</v>
      </c>
      <c r="AX36" s="4" t="s">
        <v>1470</v>
      </c>
      <c r="AY36" s="4" t="s">
        <v>1470</v>
      </c>
      <c r="AZ36" s="4" t="s">
        <v>1477</v>
      </c>
      <c r="BB36" s="4" t="str">
        <f t="shared" ref="BB36:BQ51" si="46">IF(H36=0,"","*")</f>
        <v/>
      </c>
      <c r="BC36" s="4" t="str">
        <f t="shared" si="46"/>
        <v/>
      </c>
      <c r="BD36" s="4" t="str">
        <f t="shared" si="46"/>
        <v/>
      </c>
      <c r="BE36" s="4" t="str">
        <f t="shared" si="46"/>
        <v/>
      </c>
      <c r="BF36" s="4" t="str">
        <f t="shared" si="46"/>
        <v/>
      </c>
      <c r="BG36" s="4" t="str">
        <f t="shared" si="46"/>
        <v/>
      </c>
      <c r="BH36" s="4" t="s">
        <v>41</v>
      </c>
      <c r="BI36" s="4" t="s">
        <v>41</v>
      </c>
      <c r="BJ36" s="4" t="s">
        <v>41</v>
      </c>
      <c r="BK36" s="4" t="s">
        <v>41</v>
      </c>
      <c r="BL36" s="4" t="s">
        <v>41</v>
      </c>
      <c r="BM36" s="4" t="s">
        <v>41</v>
      </c>
      <c r="BN36" s="4" t="s">
        <v>41</v>
      </c>
      <c r="BO36" s="4" t="s">
        <v>41</v>
      </c>
      <c r="BP36" s="4" t="s">
        <v>41</v>
      </c>
      <c r="BQ36" s="4" t="s">
        <v>41</v>
      </c>
      <c r="BR36" s="4" t="s">
        <v>41</v>
      </c>
      <c r="BS36" s="4" t="s">
        <v>41</v>
      </c>
      <c r="BT36" s="4" t="s">
        <v>41</v>
      </c>
      <c r="BU36" s="4" t="s">
        <v>41</v>
      </c>
      <c r="BV36" s="4" t="s">
        <v>41</v>
      </c>
      <c r="BW36" s="4" t="s">
        <v>41</v>
      </c>
    </row>
    <row r="37" spans="1:75" ht="17" hidden="1" customHeight="1" x14ac:dyDescent="0.35">
      <c r="A37" t="s">
        <v>116</v>
      </c>
      <c r="B37" s="4"/>
      <c r="C37" s="4"/>
      <c r="D37" s="4"/>
      <c r="E37" s="6">
        <f t="shared" si="44"/>
        <v>0</v>
      </c>
      <c r="F37" s="4"/>
      <c r="G37" s="4"/>
      <c r="H37" s="5"/>
      <c r="I37" s="5"/>
      <c r="J37" s="5"/>
      <c r="K37" s="5"/>
      <c r="L37" s="5"/>
      <c r="M37" s="5"/>
      <c r="N37" s="5"/>
      <c r="O37" s="5"/>
      <c r="P37" s="5"/>
      <c r="Q37" s="5"/>
      <c r="R37" s="5"/>
      <c r="S37" s="5"/>
      <c r="T37" s="5"/>
      <c r="U37" s="5"/>
      <c r="V37" s="5"/>
      <c r="W37" s="5"/>
      <c r="X37" s="5"/>
      <c r="Y37" s="5"/>
      <c r="Z37" s="5"/>
      <c r="AA37" s="5"/>
      <c r="AB37" s="5"/>
      <c r="AC37" s="5"/>
      <c r="AE37" s="4" t="str">
        <f t="shared" si="45"/>
        <v/>
      </c>
      <c r="AF37" s="4" t="str">
        <f t="shared" si="45"/>
        <v/>
      </c>
      <c r="AG37" s="4" t="str">
        <f t="shared" si="45"/>
        <v/>
      </c>
      <c r="AH37" s="4" t="str">
        <f t="shared" si="45"/>
        <v/>
      </c>
      <c r="AI37" s="4" t="str">
        <f t="shared" si="45"/>
        <v/>
      </c>
      <c r="AJ37" s="4" t="str">
        <f t="shared" si="45"/>
        <v/>
      </c>
      <c r="AK37" s="4" t="str">
        <f t="shared" si="45"/>
        <v/>
      </c>
      <c r="AL37" s="4" t="str">
        <f t="shared" si="45"/>
        <v/>
      </c>
      <c r="AM37" s="4" t="str">
        <f t="shared" si="45"/>
        <v/>
      </c>
      <c r="AN37" s="4" t="str">
        <f t="shared" si="45"/>
        <v/>
      </c>
      <c r="AO37" s="4" t="str">
        <f t="shared" si="45"/>
        <v/>
      </c>
      <c r="AP37" s="4" t="str">
        <f t="shared" si="45"/>
        <v/>
      </c>
      <c r="AQ37" s="4" t="str">
        <f t="shared" si="45"/>
        <v/>
      </c>
      <c r="AR37" s="4" t="str">
        <f t="shared" si="45"/>
        <v/>
      </c>
      <c r="AS37" s="4" t="str">
        <f t="shared" si="45"/>
        <v/>
      </c>
      <c r="AT37" s="4" t="str">
        <f t="shared" si="45"/>
        <v/>
      </c>
      <c r="AU37" s="4" t="str">
        <f t="shared" ref="AU37:AW53" si="47">IF(X37=0,"","*")</f>
        <v/>
      </c>
      <c r="AV37" s="4" t="str">
        <f t="shared" si="47"/>
        <v/>
      </c>
      <c r="AW37" s="4" t="str">
        <f t="shared" si="47"/>
        <v/>
      </c>
      <c r="AX37" s="4"/>
      <c r="AY37" s="4" t="str">
        <f t="shared" ref="AY37:AZ53" si="48">IF(AB37=0,"","*")</f>
        <v/>
      </c>
      <c r="AZ37" s="4" t="str">
        <f t="shared" si="48"/>
        <v/>
      </c>
      <c r="BB37" s="4" t="str">
        <f t="shared" si="46"/>
        <v/>
      </c>
      <c r="BC37" s="4" t="str">
        <f t="shared" si="46"/>
        <v/>
      </c>
      <c r="BD37" s="4" t="str">
        <f t="shared" si="46"/>
        <v/>
      </c>
      <c r="BE37" s="4" t="str">
        <f t="shared" si="46"/>
        <v/>
      </c>
      <c r="BF37" s="4" t="str">
        <f t="shared" si="46"/>
        <v/>
      </c>
      <c r="BG37" s="4" t="str">
        <f t="shared" si="46"/>
        <v/>
      </c>
      <c r="BH37" s="4" t="str">
        <f t="shared" si="46"/>
        <v/>
      </c>
      <c r="BI37" s="4" t="str">
        <f t="shared" si="46"/>
        <v/>
      </c>
      <c r="BJ37" s="4" t="str">
        <f t="shared" si="46"/>
        <v/>
      </c>
      <c r="BK37" s="4" t="str">
        <f t="shared" si="46"/>
        <v/>
      </c>
      <c r="BL37" s="4" t="str">
        <f t="shared" si="46"/>
        <v/>
      </c>
      <c r="BM37" s="4" t="str">
        <f t="shared" si="46"/>
        <v/>
      </c>
      <c r="BN37" s="4" t="str">
        <f t="shared" si="46"/>
        <v/>
      </c>
      <c r="BO37" s="4" t="str">
        <f t="shared" si="46"/>
        <v/>
      </c>
      <c r="BP37" s="4" t="str">
        <f t="shared" si="46"/>
        <v/>
      </c>
      <c r="BQ37" s="4" t="str">
        <f t="shared" si="46"/>
        <v/>
      </c>
      <c r="BR37" s="4" t="str">
        <f t="shared" ref="BR37:BT53" si="49">IF(X37=0,"","*")</f>
        <v/>
      </c>
      <c r="BS37" s="4" t="str">
        <f t="shared" si="49"/>
        <v/>
      </c>
      <c r="BT37" s="4" t="str">
        <f t="shared" si="49"/>
        <v/>
      </c>
      <c r="BU37" s="4"/>
      <c r="BV37" s="4" t="str">
        <f t="shared" ref="BV37:BW53" si="50">IF(AB37=0,"","*")</f>
        <v/>
      </c>
      <c r="BW37" s="4" t="str">
        <f t="shared" si="50"/>
        <v/>
      </c>
    </row>
    <row r="38" spans="1:75" ht="17" hidden="1" customHeight="1" x14ac:dyDescent="0.35">
      <c r="A38" t="s">
        <v>119</v>
      </c>
      <c r="B38" s="4"/>
      <c r="C38" s="4"/>
      <c r="D38" s="4"/>
      <c r="E38" s="6">
        <f t="shared" si="44"/>
        <v>0</v>
      </c>
      <c r="F38" s="4"/>
      <c r="G38" s="4"/>
      <c r="H38" s="5"/>
      <c r="I38" s="5"/>
      <c r="J38" s="5"/>
      <c r="K38" s="5"/>
      <c r="L38" s="5"/>
      <c r="M38" s="5"/>
      <c r="N38" s="5"/>
      <c r="O38" s="5"/>
      <c r="P38" s="5"/>
      <c r="Q38" s="5"/>
      <c r="R38" s="5"/>
      <c r="S38" s="5"/>
      <c r="T38" s="5"/>
      <c r="U38" s="5"/>
      <c r="V38" s="5"/>
      <c r="W38" s="5"/>
      <c r="X38" s="5"/>
      <c r="Y38" s="5"/>
      <c r="Z38" s="5"/>
      <c r="AA38" s="5"/>
      <c r="AB38" s="5"/>
      <c r="AC38" s="5"/>
      <c r="AE38" s="4" t="str">
        <f t="shared" si="45"/>
        <v/>
      </c>
      <c r="AF38" s="4" t="str">
        <f t="shared" si="45"/>
        <v/>
      </c>
      <c r="AG38" s="4" t="str">
        <f t="shared" si="45"/>
        <v/>
      </c>
      <c r="AH38" s="4" t="str">
        <f t="shared" si="45"/>
        <v/>
      </c>
      <c r="AI38" s="4" t="str">
        <f t="shared" si="45"/>
        <v/>
      </c>
      <c r="AJ38" s="4" t="str">
        <f t="shared" si="45"/>
        <v/>
      </c>
      <c r="AK38" s="4" t="str">
        <f t="shared" si="45"/>
        <v/>
      </c>
      <c r="AL38" s="4" t="str">
        <f t="shared" si="45"/>
        <v/>
      </c>
      <c r="AM38" s="4" t="str">
        <f t="shared" si="45"/>
        <v/>
      </c>
      <c r="AN38" s="4" t="str">
        <f t="shared" si="45"/>
        <v/>
      </c>
      <c r="AO38" s="4" t="str">
        <f t="shared" si="45"/>
        <v/>
      </c>
      <c r="AP38" s="4" t="str">
        <f t="shared" si="45"/>
        <v/>
      </c>
      <c r="AQ38" s="4" t="str">
        <f t="shared" si="45"/>
        <v/>
      </c>
      <c r="AR38" s="4" t="str">
        <f t="shared" si="45"/>
        <v/>
      </c>
      <c r="AS38" s="4" t="str">
        <f t="shared" si="45"/>
        <v/>
      </c>
      <c r="AT38" s="4" t="str">
        <f t="shared" si="45"/>
        <v/>
      </c>
      <c r="AU38" s="4" t="str">
        <f t="shared" si="47"/>
        <v/>
      </c>
      <c r="AV38" s="4" t="str">
        <f t="shared" si="47"/>
        <v/>
      </c>
      <c r="AW38" s="4" t="str">
        <f t="shared" si="47"/>
        <v/>
      </c>
      <c r="AX38" s="4"/>
      <c r="AY38" s="4" t="str">
        <f t="shared" si="48"/>
        <v/>
      </c>
      <c r="AZ38" s="4" t="str">
        <f t="shared" si="48"/>
        <v/>
      </c>
      <c r="BB38" s="4" t="str">
        <f t="shared" si="46"/>
        <v/>
      </c>
      <c r="BC38" s="4" t="str">
        <f t="shared" si="46"/>
        <v/>
      </c>
      <c r="BD38" s="4" t="str">
        <f t="shared" si="46"/>
        <v/>
      </c>
      <c r="BE38" s="4" t="str">
        <f t="shared" si="46"/>
        <v/>
      </c>
      <c r="BF38" s="4" t="str">
        <f t="shared" si="46"/>
        <v/>
      </c>
      <c r="BG38" s="4" t="str">
        <f t="shared" si="46"/>
        <v/>
      </c>
      <c r="BH38" s="4" t="str">
        <f t="shared" si="46"/>
        <v/>
      </c>
      <c r="BI38" s="4" t="str">
        <f t="shared" si="46"/>
        <v/>
      </c>
      <c r="BJ38" s="4" t="str">
        <f t="shared" si="46"/>
        <v/>
      </c>
      <c r="BK38" s="4" t="str">
        <f t="shared" si="46"/>
        <v/>
      </c>
      <c r="BL38" s="4" t="str">
        <f t="shared" si="46"/>
        <v/>
      </c>
      <c r="BM38" s="4" t="str">
        <f t="shared" si="46"/>
        <v/>
      </c>
      <c r="BN38" s="4" t="str">
        <f t="shared" si="46"/>
        <v/>
      </c>
      <c r="BO38" s="4" t="str">
        <f t="shared" si="46"/>
        <v/>
      </c>
      <c r="BP38" s="4" t="str">
        <f t="shared" si="46"/>
        <v/>
      </c>
      <c r="BQ38" s="4" t="str">
        <f t="shared" si="46"/>
        <v/>
      </c>
      <c r="BR38" s="4" t="str">
        <f t="shared" si="49"/>
        <v/>
      </c>
      <c r="BS38" s="4" t="str">
        <f t="shared" si="49"/>
        <v/>
      </c>
      <c r="BT38" s="4" t="str">
        <f t="shared" si="49"/>
        <v/>
      </c>
      <c r="BU38" s="4"/>
      <c r="BV38" s="4" t="str">
        <f t="shared" si="50"/>
        <v/>
      </c>
      <c r="BW38" s="4" t="str">
        <f t="shared" si="50"/>
        <v/>
      </c>
    </row>
    <row r="39" spans="1:75" ht="17" hidden="1" customHeight="1" x14ac:dyDescent="0.35">
      <c r="A39" t="s">
        <v>121</v>
      </c>
      <c r="B39" s="4"/>
      <c r="C39" s="4"/>
      <c r="D39" s="4"/>
      <c r="E39" s="6">
        <f t="shared" si="44"/>
        <v>0</v>
      </c>
      <c r="F39" s="4"/>
      <c r="G39" s="4"/>
      <c r="H39" s="5"/>
      <c r="I39" s="5"/>
      <c r="J39" s="5"/>
      <c r="K39" s="5"/>
      <c r="L39" s="5"/>
      <c r="M39" s="5"/>
      <c r="N39" s="5"/>
      <c r="O39" s="5"/>
      <c r="P39" s="5"/>
      <c r="Q39" s="5"/>
      <c r="R39" s="5"/>
      <c r="S39" s="5"/>
      <c r="T39" s="5"/>
      <c r="U39" s="5"/>
      <c r="V39" s="5"/>
      <c r="W39" s="5"/>
      <c r="X39" s="5"/>
      <c r="Y39" s="5"/>
      <c r="Z39" s="5"/>
      <c r="AA39" s="5"/>
      <c r="AB39" s="5"/>
      <c r="AC39" s="5"/>
      <c r="AE39" s="4" t="str">
        <f t="shared" si="45"/>
        <v/>
      </c>
      <c r="AF39" s="4" t="str">
        <f t="shared" si="45"/>
        <v/>
      </c>
      <c r="AG39" s="4" t="str">
        <f t="shared" si="45"/>
        <v/>
      </c>
      <c r="AH39" s="4" t="str">
        <f t="shared" si="45"/>
        <v/>
      </c>
      <c r="AI39" s="4" t="str">
        <f t="shared" si="45"/>
        <v/>
      </c>
      <c r="AJ39" s="4" t="str">
        <f t="shared" si="45"/>
        <v/>
      </c>
      <c r="AK39" s="4" t="str">
        <f t="shared" si="45"/>
        <v/>
      </c>
      <c r="AL39" s="4" t="str">
        <f t="shared" si="45"/>
        <v/>
      </c>
      <c r="AM39" s="4" t="str">
        <f t="shared" si="45"/>
        <v/>
      </c>
      <c r="AN39" s="4" t="str">
        <f t="shared" si="45"/>
        <v/>
      </c>
      <c r="AO39" s="4" t="str">
        <f t="shared" si="45"/>
        <v/>
      </c>
      <c r="AP39" s="4" t="str">
        <f t="shared" si="45"/>
        <v/>
      </c>
      <c r="AQ39" s="4" t="str">
        <f t="shared" si="45"/>
        <v/>
      </c>
      <c r="AR39" s="4" t="str">
        <f t="shared" si="45"/>
        <v/>
      </c>
      <c r="AS39" s="4" t="str">
        <f t="shared" si="45"/>
        <v/>
      </c>
      <c r="AT39" s="4" t="str">
        <f t="shared" si="45"/>
        <v/>
      </c>
      <c r="AU39" s="4" t="str">
        <f t="shared" si="47"/>
        <v/>
      </c>
      <c r="AV39" s="4" t="str">
        <f t="shared" si="47"/>
        <v/>
      </c>
      <c r="AW39" s="4" t="str">
        <f t="shared" si="47"/>
        <v/>
      </c>
      <c r="AX39" s="4"/>
      <c r="AY39" s="4" t="str">
        <f t="shared" si="48"/>
        <v/>
      </c>
      <c r="AZ39" s="4" t="str">
        <f t="shared" si="48"/>
        <v/>
      </c>
      <c r="BB39" s="4" t="str">
        <f t="shared" si="46"/>
        <v/>
      </c>
      <c r="BC39" s="4" t="str">
        <f t="shared" si="46"/>
        <v/>
      </c>
      <c r="BD39" s="4" t="str">
        <f t="shared" si="46"/>
        <v/>
      </c>
      <c r="BE39" s="4" t="str">
        <f t="shared" si="46"/>
        <v/>
      </c>
      <c r="BF39" s="4" t="str">
        <f t="shared" si="46"/>
        <v/>
      </c>
      <c r="BG39" s="4" t="str">
        <f t="shared" si="46"/>
        <v/>
      </c>
      <c r="BH39" s="4" t="str">
        <f t="shared" si="46"/>
        <v/>
      </c>
      <c r="BI39" s="4" t="str">
        <f t="shared" si="46"/>
        <v/>
      </c>
      <c r="BJ39" s="4" t="str">
        <f t="shared" si="46"/>
        <v/>
      </c>
      <c r="BK39" s="4" t="str">
        <f t="shared" si="46"/>
        <v/>
      </c>
      <c r="BL39" s="4" t="str">
        <f t="shared" si="46"/>
        <v/>
      </c>
      <c r="BM39" s="4" t="str">
        <f t="shared" si="46"/>
        <v/>
      </c>
      <c r="BN39" s="4" t="str">
        <f t="shared" si="46"/>
        <v/>
      </c>
      <c r="BO39" s="4" t="str">
        <f t="shared" si="46"/>
        <v/>
      </c>
      <c r="BP39" s="4" t="str">
        <f t="shared" si="46"/>
        <v/>
      </c>
      <c r="BQ39" s="4" t="str">
        <f t="shared" si="46"/>
        <v/>
      </c>
      <c r="BR39" s="4" t="str">
        <f t="shared" si="49"/>
        <v/>
      </c>
      <c r="BS39" s="4" t="str">
        <f t="shared" si="49"/>
        <v/>
      </c>
      <c r="BT39" s="4" t="str">
        <f t="shared" si="49"/>
        <v/>
      </c>
      <c r="BU39" s="4"/>
      <c r="BV39" s="4" t="str">
        <f t="shared" si="50"/>
        <v/>
      </c>
      <c r="BW39" s="4" t="str">
        <f t="shared" si="50"/>
        <v/>
      </c>
    </row>
    <row r="40" spans="1:75" ht="17" hidden="1" customHeight="1" x14ac:dyDescent="0.35">
      <c r="A40" t="s">
        <v>258</v>
      </c>
      <c r="B40" s="4"/>
      <c r="C40" s="4"/>
      <c r="D40" s="4"/>
      <c r="E40" s="6">
        <f t="shared" si="44"/>
        <v>0</v>
      </c>
      <c r="F40" s="4"/>
      <c r="G40" s="4"/>
      <c r="H40" s="5"/>
      <c r="I40" s="5"/>
      <c r="J40" s="5"/>
      <c r="K40" s="5"/>
      <c r="L40" s="5"/>
      <c r="M40" s="5"/>
      <c r="N40" s="5"/>
      <c r="O40" s="5"/>
      <c r="P40" s="5"/>
      <c r="Q40" s="5"/>
      <c r="R40" s="5"/>
      <c r="S40" s="5"/>
      <c r="T40" s="5"/>
      <c r="U40" s="5"/>
      <c r="V40" s="5"/>
      <c r="W40" s="5"/>
      <c r="X40" s="5"/>
      <c r="Y40" s="5"/>
      <c r="Z40" s="5"/>
      <c r="AA40" s="5"/>
      <c r="AB40" s="5"/>
      <c r="AC40" s="5"/>
      <c r="AE40" s="4" t="str">
        <f t="shared" si="45"/>
        <v/>
      </c>
      <c r="AF40" s="4" t="str">
        <f t="shared" si="45"/>
        <v/>
      </c>
      <c r="AG40" s="4" t="str">
        <f t="shared" si="45"/>
        <v/>
      </c>
      <c r="AH40" s="4" t="str">
        <f t="shared" si="45"/>
        <v/>
      </c>
      <c r="AI40" s="4" t="str">
        <f t="shared" si="45"/>
        <v/>
      </c>
      <c r="AJ40" s="4" t="str">
        <f t="shared" si="45"/>
        <v/>
      </c>
      <c r="AK40" s="4" t="str">
        <f t="shared" si="45"/>
        <v/>
      </c>
      <c r="AL40" s="4" t="str">
        <f t="shared" si="45"/>
        <v/>
      </c>
      <c r="AM40" s="4" t="str">
        <f t="shared" si="45"/>
        <v/>
      </c>
      <c r="AN40" s="4" t="str">
        <f t="shared" si="45"/>
        <v/>
      </c>
      <c r="AO40" s="4" t="str">
        <f t="shared" si="45"/>
        <v/>
      </c>
      <c r="AP40" s="4" t="str">
        <f t="shared" si="45"/>
        <v/>
      </c>
      <c r="AQ40" s="4" t="str">
        <f t="shared" si="45"/>
        <v/>
      </c>
      <c r="AR40" s="4" t="str">
        <f t="shared" si="45"/>
        <v/>
      </c>
      <c r="AS40" s="4" t="str">
        <f t="shared" si="45"/>
        <v/>
      </c>
      <c r="AT40" s="4" t="str">
        <f t="shared" si="45"/>
        <v/>
      </c>
      <c r="AU40" s="4" t="str">
        <f t="shared" si="47"/>
        <v/>
      </c>
      <c r="AV40" s="4" t="str">
        <f t="shared" si="47"/>
        <v/>
      </c>
      <c r="AW40" s="4" t="str">
        <f t="shared" si="47"/>
        <v/>
      </c>
      <c r="AX40" s="4"/>
      <c r="AY40" s="4" t="str">
        <f t="shared" si="48"/>
        <v/>
      </c>
      <c r="AZ40" s="4" t="str">
        <f t="shared" si="48"/>
        <v/>
      </c>
      <c r="BB40" s="4" t="str">
        <f t="shared" si="46"/>
        <v/>
      </c>
      <c r="BC40" s="4" t="str">
        <f t="shared" si="46"/>
        <v/>
      </c>
      <c r="BD40" s="4" t="str">
        <f t="shared" si="46"/>
        <v/>
      </c>
      <c r="BE40" s="4" t="str">
        <f t="shared" si="46"/>
        <v/>
      </c>
      <c r="BF40" s="4" t="str">
        <f t="shared" si="46"/>
        <v/>
      </c>
      <c r="BG40" s="4" t="str">
        <f t="shared" si="46"/>
        <v/>
      </c>
      <c r="BH40" s="4" t="str">
        <f t="shared" si="46"/>
        <v/>
      </c>
      <c r="BI40" s="4" t="str">
        <f t="shared" si="46"/>
        <v/>
      </c>
      <c r="BJ40" s="4" t="str">
        <f t="shared" si="46"/>
        <v/>
      </c>
      <c r="BK40" s="4" t="str">
        <f t="shared" si="46"/>
        <v/>
      </c>
      <c r="BL40" s="4" t="str">
        <f t="shared" si="46"/>
        <v/>
      </c>
      <c r="BM40" s="4" t="str">
        <f t="shared" si="46"/>
        <v/>
      </c>
      <c r="BN40" s="4" t="str">
        <f t="shared" si="46"/>
        <v/>
      </c>
      <c r="BO40" s="4" t="str">
        <f t="shared" si="46"/>
        <v/>
      </c>
      <c r="BP40" s="4" t="str">
        <f t="shared" si="46"/>
        <v/>
      </c>
      <c r="BQ40" s="4" t="str">
        <f t="shared" si="46"/>
        <v/>
      </c>
      <c r="BR40" s="4" t="str">
        <f t="shared" si="49"/>
        <v/>
      </c>
      <c r="BS40" s="4" t="str">
        <f t="shared" si="49"/>
        <v/>
      </c>
      <c r="BT40" s="4" t="str">
        <f t="shared" si="49"/>
        <v/>
      </c>
      <c r="BU40" s="4"/>
      <c r="BV40" s="4" t="str">
        <f t="shared" si="50"/>
        <v/>
      </c>
      <c r="BW40" s="4" t="str">
        <f t="shared" si="50"/>
        <v/>
      </c>
    </row>
    <row r="41" spans="1:75" ht="17" hidden="1" customHeight="1" x14ac:dyDescent="0.35">
      <c r="A41" t="s">
        <v>260</v>
      </c>
      <c r="B41" s="4"/>
      <c r="C41" s="4"/>
      <c r="D41" s="4"/>
      <c r="E41" s="6">
        <f t="shared" si="44"/>
        <v>0</v>
      </c>
      <c r="F41" s="4"/>
      <c r="G41" s="4"/>
      <c r="H41" s="5"/>
      <c r="I41" s="5"/>
      <c r="J41" s="5"/>
      <c r="K41" s="5"/>
      <c r="L41" s="5"/>
      <c r="M41" s="5"/>
      <c r="N41" s="5"/>
      <c r="O41" s="5"/>
      <c r="P41" s="5"/>
      <c r="Q41" s="5"/>
      <c r="R41" s="5"/>
      <c r="S41" s="5"/>
      <c r="T41" s="5"/>
      <c r="U41" s="5"/>
      <c r="V41" s="5"/>
      <c r="W41" s="5"/>
      <c r="X41" s="5"/>
      <c r="Y41" s="5"/>
      <c r="Z41" s="5"/>
      <c r="AA41" s="5"/>
      <c r="AB41" s="5"/>
      <c r="AC41" s="5"/>
      <c r="AE41" s="4" t="str">
        <f t="shared" si="45"/>
        <v/>
      </c>
      <c r="AF41" s="4" t="str">
        <f t="shared" si="45"/>
        <v/>
      </c>
      <c r="AG41" s="4" t="str">
        <f t="shared" si="45"/>
        <v/>
      </c>
      <c r="AH41" s="4" t="str">
        <f t="shared" si="45"/>
        <v/>
      </c>
      <c r="AI41" s="4" t="str">
        <f t="shared" si="45"/>
        <v/>
      </c>
      <c r="AJ41" s="4" t="str">
        <f t="shared" si="45"/>
        <v/>
      </c>
      <c r="AK41" s="4" t="str">
        <f t="shared" si="45"/>
        <v/>
      </c>
      <c r="AL41" s="4" t="str">
        <f t="shared" si="45"/>
        <v/>
      </c>
      <c r="AM41" s="4" t="str">
        <f t="shared" si="45"/>
        <v/>
      </c>
      <c r="AN41" s="4" t="str">
        <f t="shared" si="45"/>
        <v/>
      </c>
      <c r="AO41" s="4" t="str">
        <f t="shared" si="45"/>
        <v/>
      </c>
      <c r="AP41" s="4" t="str">
        <f t="shared" si="45"/>
        <v/>
      </c>
      <c r="AQ41" s="4" t="str">
        <f t="shared" si="45"/>
        <v/>
      </c>
      <c r="AR41" s="4" t="str">
        <f t="shared" si="45"/>
        <v/>
      </c>
      <c r="AS41" s="4" t="str">
        <f t="shared" si="45"/>
        <v/>
      </c>
      <c r="AT41" s="4" t="str">
        <f t="shared" si="45"/>
        <v/>
      </c>
      <c r="AU41" s="4" t="str">
        <f t="shared" si="47"/>
        <v/>
      </c>
      <c r="AV41" s="4" t="str">
        <f t="shared" si="47"/>
        <v/>
      </c>
      <c r="AW41" s="4" t="str">
        <f t="shared" si="47"/>
        <v/>
      </c>
      <c r="AX41" s="4"/>
      <c r="AY41" s="4" t="str">
        <f t="shared" si="48"/>
        <v/>
      </c>
      <c r="AZ41" s="4" t="str">
        <f t="shared" si="48"/>
        <v/>
      </c>
      <c r="BB41" s="4" t="str">
        <f t="shared" si="46"/>
        <v/>
      </c>
      <c r="BC41" s="4" t="str">
        <f t="shared" si="46"/>
        <v/>
      </c>
      <c r="BD41" s="4" t="str">
        <f t="shared" si="46"/>
        <v/>
      </c>
      <c r="BE41" s="4" t="str">
        <f t="shared" si="46"/>
        <v/>
      </c>
      <c r="BF41" s="4" t="str">
        <f t="shared" si="46"/>
        <v/>
      </c>
      <c r="BG41" s="4" t="str">
        <f t="shared" si="46"/>
        <v/>
      </c>
      <c r="BH41" s="4" t="str">
        <f t="shared" si="46"/>
        <v/>
      </c>
      <c r="BI41" s="4" t="str">
        <f t="shared" si="46"/>
        <v/>
      </c>
      <c r="BJ41" s="4" t="str">
        <f t="shared" si="46"/>
        <v/>
      </c>
      <c r="BK41" s="4" t="str">
        <f t="shared" si="46"/>
        <v/>
      </c>
      <c r="BL41" s="4" t="str">
        <f t="shared" si="46"/>
        <v/>
      </c>
      <c r="BM41" s="4" t="str">
        <f t="shared" si="46"/>
        <v/>
      </c>
      <c r="BN41" s="4" t="str">
        <f t="shared" si="46"/>
        <v/>
      </c>
      <c r="BO41" s="4" t="str">
        <f t="shared" si="46"/>
        <v/>
      </c>
      <c r="BP41" s="4" t="str">
        <f t="shared" si="46"/>
        <v/>
      </c>
      <c r="BQ41" s="4" t="str">
        <f t="shared" si="46"/>
        <v/>
      </c>
      <c r="BR41" s="4" t="str">
        <f t="shared" si="49"/>
        <v/>
      </c>
      <c r="BS41" s="4" t="str">
        <f t="shared" si="49"/>
        <v/>
      </c>
      <c r="BT41" s="4" t="str">
        <f t="shared" si="49"/>
        <v/>
      </c>
      <c r="BU41" s="4"/>
      <c r="BV41" s="4" t="str">
        <f t="shared" si="50"/>
        <v/>
      </c>
      <c r="BW41" s="4" t="str">
        <f t="shared" si="50"/>
        <v/>
      </c>
    </row>
    <row r="42" spans="1:75" ht="17" hidden="1" customHeight="1" x14ac:dyDescent="0.35">
      <c r="A42" t="s">
        <v>123</v>
      </c>
      <c r="B42" s="4"/>
      <c r="C42" s="4"/>
      <c r="D42" s="4"/>
      <c r="E42" s="6">
        <f t="shared" si="44"/>
        <v>0</v>
      </c>
      <c r="F42" s="4"/>
      <c r="G42" s="4"/>
      <c r="H42" s="5"/>
      <c r="I42" s="5"/>
      <c r="J42" s="5"/>
      <c r="K42" s="5"/>
      <c r="L42" s="5"/>
      <c r="M42" s="5"/>
      <c r="N42" s="5"/>
      <c r="O42" s="5"/>
      <c r="P42" s="5"/>
      <c r="Q42" s="5"/>
      <c r="R42" s="5"/>
      <c r="S42" s="5"/>
      <c r="T42" s="5"/>
      <c r="U42" s="5"/>
      <c r="V42" s="5"/>
      <c r="W42" s="5"/>
      <c r="X42" s="5"/>
      <c r="Y42" s="5"/>
      <c r="Z42" s="5"/>
      <c r="AA42" s="5"/>
      <c r="AB42" s="5"/>
      <c r="AC42" s="5"/>
      <c r="AE42" s="4" t="str">
        <f t="shared" si="45"/>
        <v/>
      </c>
      <c r="AF42" s="4" t="str">
        <f t="shared" si="45"/>
        <v/>
      </c>
      <c r="AG42" s="4" t="str">
        <f t="shared" si="45"/>
        <v/>
      </c>
      <c r="AH42" s="4" t="str">
        <f t="shared" si="45"/>
        <v/>
      </c>
      <c r="AI42" s="4" t="str">
        <f t="shared" si="45"/>
        <v/>
      </c>
      <c r="AJ42" s="4" t="str">
        <f t="shared" si="45"/>
        <v/>
      </c>
      <c r="AK42" s="4" t="str">
        <f t="shared" si="45"/>
        <v/>
      </c>
      <c r="AL42" s="4" t="str">
        <f t="shared" si="45"/>
        <v/>
      </c>
      <c r="AM42" s="4" t="str">
        <f t="shared" si="45"/>
        <v/>
      </c>
      <c r="AN42" s="4" t="str">
        <f t="shared" si="45"/>
        <v/>
      </c>
      <c r="AO42" s="4" t="str">
        <f t="shared" si="45"/>
        <v/>
      </c>
      <c r="AP42" s="4" t="str">
        <f t="shared" si="45"/>
        <v/>
      </c>
      <c r="AQ42" s="4" t="str">
        <f t="shared" si="45"/>
        <v/>
      </c>
      <c r="AR42" s="4" t="str">
        <f t="shared" si="45"/>
        <v/>
      </c>
      <c r="AS42" s="4" t="str">
        <f t="shared" si="45"/>
        <v/>
      </c>
      <c r="AT42" s="4" t="str">
        <f t="shared" si="45"/>
        <v/>
      </c>
      <c r="AU42" s="4" t="str">
        <f t="shared" si="47"/>
        <v/>
      </c>
      <c r="AV42" s="4" t="str">
        <f t="shared" si="47"/>
        <v/>
      </c>
      <c r="AW42" s="4" t="str">
        <f t="shared" si="47"/>
        <v/>
      </c>
      <c r="AX42" s="4"/>
      <c r="AY42" s="4" t="str">
        <f t="shared" si="48"/>
        <v/>
      </c>
      <c r="AZ42" s="4" t="str">
        <f t="shared" si="48"/>
        <v/>
      </c>
      <c r="BB42" s="4" t="str">
        <f t="shared" si="46"/>
        <v/>
      </c>
      <c r="BC42" s="4" t="str">
        <f t="shared" si="46"/>
        <v/>
      </c>
      <c r="BD42" s="4" t="str">
        <f t="shared" si="46"/>
        <v/>
      </c>
      <c r="BE42" s="4" t="str">
        <f t="shared" si="46"/>
        <v/>
      </c>
      <c r="BF42" s="4" t="str">
        <f t="shared" si="46"/>
        <v/>
      </c>
      <c r="BG42" s="4" t="str">
        <f t="shared" si="46"/>
        <v/>
      </c>
      <c r="BH42" s="4" t="str">
        <f t="shared" si="46"/>
        <v/>
      </c>
      <c r="BI42" s="4" t="str">
        <f t="shared" si="46"/>
        <v/>
      </c>
      <c r="BJ42" s="4" t="str">
        <f t="shared" si="46"/>
        <v/>
      </c>
      <c r="BK42" s="4" t="str">
        <f t="shared" si="46"/>
        <v/>
      </c>
      <c r="BL42" s="4" t="str">
        <f t="shared" si="46"/>
        <v/>
      </c>
      <c r="BM42" s="4" t="str">
        <f t="shared" si="46"/>
        <v/>
      </c>
      <c r="BN42" s="4" t="str">
        <f t="shared" si="46"/>
        <v/>
      </c>
      <c r="BO42" s="4" t="str">
        <f t="shared" si="46"/>
        <v/>
      </c>
      <c r="BP42" s="4" t="str">
        <f t="shared" si="46"/>
        <v/>
      </c>
      <c r="BQ42" s="4" t="str">
        <f t="shared" si="46"/>
        <v/>
      </c>
      <c r="BR42" s="4" t="str">
        <f t="shared" si="49"/>
        <v/>
      </c>
      <c r="BS42" s="4" t="str">
        <f t="shared" si="49"/>
        <v/>
      </c>
      <c r="BT42" s="4" t="str">
        <f t="shared" si="49"/>
        <v/>
      </c>
      <c r="BU42" s="4"/>
      <c r="BV42" s="4" t="str">
        <f t="shared" si="50"/>
        <v/>
      </c>
      <c r="BW42" s="4" t="str">
        <f t="shared" si="50"/>
        <v/>
      </c>
    </row>
    <row r="43" spans="1:75" ht="17" hidden="1" customHeight="1" x14ac:dyDescent="0.35">
      <c r="A43" t="s">
        <v>126</v>
      </c>
      <c r="B43" s="4"/>
      <c r="C43" s="4"/>
      <c r="D43" s="4"/>
      <c r="E43" s="6">
        <f t="shared" si="44"/>
        <v>0</v>
      </c>
      <c r="F43" s="4"/>
      <c r="G43" s="4"/>
      <c r="H43" s="5"/>
      <c r="I43" s="5"/>
      <c r="J43" s="5"/>
      <c r="K43" s="5"/>
      <c r="L43" s="5"/>
      <c r="M43" s="5"/>
      <c r="N43" s="5"/>
      <c r="O43" s="5"/>
      <c r="P43" s="5"/>
      <c r="Q43" s="5"/>
      <c r="R43" s="5"/>
      <c r="S43" s="5"/>
      <c r="T43" s="5"/>
      <c r="U43" s="5"/>
      <c r="V43" s="5"/>
      <c r="W43" s="5"/>
      <c r="X43" s="5"/>
      <c r="Y43" s="5"/>
      <c r="Z43" s="5"/>
      <c r="AA43" s="5"/>
      <c r="AB43" s="5"/>
      <c r="AC43" s="5"/>
      <c r="AE43" s="4" t="str">
        <f t="shared" si="45"/>
        <v/>
      </c>
      <c r="AF43" s="4" t="str">
        <f t="shared" si="45"/>
        <v/>
      </c>
      <c r="AG43" s="4" t="str">
        <f t="shared" si="45"/>
        <v/>
      </c>
      <c r="AH43" s="4" t="str">
        <f t="shared" si="45"/>
        <v/>
      </c>
      <c r="AI43" s="4" t="str">
        <f t="shared" si="45"/>
        <v/>
      </c>
      <c r="AJ43" s="4" t="str">
        <f t="shared" si="45"/>
        <v/>
      </c>
      <c r="AK43" s="4" t="str">
        <f t="shared" si="45"/>
        <v/>
      </c>
      <c r="AL43" s="4" t="str">
        <f t="shared" si="45"/>
        <v/>
      </c>
      <c r="AM43" s="4" t="str">
        <f t="shared" si="45"/>
        <v/>
      </c>
      <c r="AN43" s="4" t="str">
        <f t="shared" si="45"/>
        <v/>
      </c>
      <c r="AO43" s="4" t="str">
        <f t="shared" si="45"/>
        <v/>
      </c>
      <c r="AP43" s="4" t="str">
        <f t="shared" si="45"/>
        <v/>
      </c>
      <c r="AQ43" s="4" t="str">
        <f t="shared" si="45"/>
        <v/>
      </c>
      <c r="AR43" s="4" t="str">
        <f t="shared" si="45"/>
        <v/>
      </c>
      <c r="AS43" s="4" t="str">
        <f t="shared" si="45"/>
        <v/>
      </c>
      <c r="AT43" s="4" t="str">
        <f t="shared" si="45"/>
        <v/>
      </c>
      <c r="AU43" s="4" t="str">
        <f t="shared" si="47"/>
        <v/>
      </c>
      <c r="AV43" s="4" t="str">
        <f t="shared" si="47"/>
        <v/>
      </c>
      <c r="AW43" s="4" t="str">
        <f t="shared" si="47"/>
        <v/>
      </c>
      <c r="AX43" s="4"/>
      <c r="AY43" s="4" t="str">
        <f t="shared" si="48"/>
        <v/>
      </c>
      <c r="AZ43" s="4" t="str">
        <f t="shared" si="48"/>
        <v/>
      </c>
      <c r="BB43" s="4" t="str">
        <f t="shared" si="46"/>
        <v/>
      </c>
      <c r="BC43" s="4" t="str">
        <f t="shared" si="46"/>
        <v/>
      </c>
      <c r="BD43" s="4" t="str">
        <f t="shared" si="46"/>
        <v/>
      </c>
      <c r="BE43" s="4" t="str">
        <f t="shared" si="46"/>
        <v/>
      </c>
      <c r="BF43" s="4" t="str">
        <f t="shared" si="46"/>
        <v/>
      </c>
      <c r="BG43" s="4" t="str">
        <f t="shared" si="46"/>
        <v/>
      </c>
      <c r="BH43" s="4" t="str">
        <f t="shared" si="46"/>
        <v/>
      </c>
      <c r="BI43" s="4" t="str">
        <f t="shared" si="46"/>
        <v/>
      </c>
      <c r="BJ43" s="4" t="str">
        <f t="shared" si="46"/>
        <v/>
      </c>
      <c r="BK43" s="4" t="str">
        <f t="shared" si="46"/>
        <v/>
      </c>
      <c r="BL43" s="4" t="str">
        <f t="shared" si="46"/>
        <v/>
      </c>
      <c r="BM43" s="4" t="str">
        <f t="shared" si="46"/>
        <v/>
      </c>
      <c r="BN43" s="4" t="str">
        <f t="shared" si="46"/>
        <v/>
      </c>
      <c r="BO43" s="4" t="str">
        <f t="shared" si="46"/>
        <v/>
      </c>
      <c r="BP43" s="4" t="str">
        <f t="shared" si="46"/>
        <v/>
      </c>
      <c r="BQ43" s="4" t="str">
        <f t="shared" si="46"/>
        <v/>
      </c>
      <c r="BR43" s="4" t="str">
        <f t="shared" si="49"/>
        <v/>
      </c>
      <c r="BS43" s="4" t="str">
        <f t="shared" si="49"/>
        <v/>
      </c>
      <c r="BT43" s="4" t="str">
        <f t="shared" si="49"/>
        <v/>
      </c>
      <c r="BU43" s="4"/>
      <c r="BV43" s="4" t="str">
        <f t="shared" si="50"/>
        <v/>
      </c>
      <c r="BW43" s="4" t="str">
        <f t="shared" si="50"/>
        <v/>
      </c>
    </row>
    <row r="44" spans="1:75" ht="17" hidden="1" customHeight="1" x14ac:dyDescent="0.35">
      <c r="A44" t="s">
        <v>128</v>
      </c>
      <c r="B44" s="4"/>
      <c r="C44" s="4"/>
      <c r="D44" s="4"/>
      <c r="E44" s="6">
        <f t="shared" si="44"/>
        <v>0</v>
      </c>
      <c r="F44" s="4"/>
      <c r="G44" s="4"/>
      <c r="H44" s="5"/>
      <c r="I44" s="5"/>
      <c r="J44" s="5"/>
      <c r="K44" s="5"/>
      <c r="L44" s="5"/>
      <c r="M44" s="5"/>
      <c r="N44" s="5"/>
      <c r="O44" s="5"/>
      <c r="P44" s="5"/>
      <c r="Q44" s="5"/>
      <c r="R44" s="5"/>
      <c r="S44" s="5"/>
      <c r="T44" s="5"/>
      <c r="U44" s="5"/>
      <c r="V44" s="5"/>
      <c r="W44" s="5"/>
      <c r="X44" s="5"/>
      <c r="Y44" s="5"/>
      <c r="Z44" s="5"/>
      <c r="AA44" s="5"/>
      <c r="AB44" s="5"/>
      <c r="AC44" s="5"/>
      <c r="AE44" s="4" t="str">
        <f t="shared" si="45"/>
        <v/>
      </c>
      <c r="AF44" s="4" t="str">
        <f t="shared" si="45"/>
        <v/>
      </c>
      <c r="AG44" s="4" t="str">
        <f t="shared" si="45"/>
        <v/>
      </c>
      <c r="AH44" s="4" t="str">
        <f t="shared" si="45"/>
        <v/>
      </c>
      <c r="AI44" s="4" t="str">
        <f t="shared" si="45"/>
        <v/>
      </c>
      <c r="AJ44" s="4" t="str">
        <f t="shared" si="45"/>
        <v/>
      </c>
      <c r="AK44" s="4" t="str">
        <f t="shared" si="45"/>
        <v/>
      </c>
      <c r="AL44" s="4" t="str">
        <f t="shared" si="45"/>
        <v/>
      </c>
      <c r="AM44" s="4" t="str">
        <f t="shared" si="45"/>
        <v/>
      </c>
      <c r="AN44" s="4" t="str">
        <f t="shared" si="45"/>
        <v/>
      </c>
      <c r="AO44" s="4" t="str">
        <f t="shared" si="45"/>
        <v/>
      </c>
      <c r="AP44" s="4" t="str">
        <f t="shared" si="45"/>
        <v/>
      </c>
      <c r="AQ44" s="4" t="str">
        <f t="shared" si="45"/>
        <v/>
      </c>
      <c r="AR44" s="4" t="str">
        <f t="shared" si="45"/>
        <v/>
      </c>
      <c r="AS44" s="4" t="str">
        <f t="shared" si="45"/>
        <v/>
      </c>
      <c r="AT44" s="4" t="str">
        <f t="shared" si="45"/>
        <v/>
      </c>
      <c r="AU44" s="4" t="str">
        <f t="shared" si="47"/>
        <v/>
      </c>
      <c r="AV44" s="4" t="str">
        <f t="shared" si="47"/>
        <v/>
      </c>
      <c r="AW44" s="4" t="str">
        <f t="shared" si="47"/>
        <v/>
      </c>
      <c r="AX44" s="4"/>
      <c r="AY44" s="4" t="str">
        <f t="shared" si="48"/>
        <v/>
      </c>
      <c r="AZ44" s="4" t="str">
        <f t="shared" si="48"/>
        <v/>
      </c>
      <c r="BB44" s="4" t="str">
        <f t="shared" si="46"/>
        <v/>
      </c>
      <c r="BC44" s="4" t="str">
        <f t="shared" si="46"/>
        <v/>
      </c>
      <c r="BD44" s="4" t="str">
        <f t="shared" si="46"/>
        <v/>
      </c>
      <c r="BE44" s="4" t="str">
        <f t="shared" si="46"/>
        <v/>
      </c>
      <c r="BF44" s="4" t="str">
        <f t="shared" si="46"/>
        <v/>
      </c>
      <c r="BG44" s="4" t="str">
        <f t="shared" si="46"/>
        <v/>
      </c>
      <c r="BH44" s="4" t="str">
        <f t="shared" si="46"/>
        <v/>
      </c>
      <c r="BI44" s="4" t="str">
        <f t="shared" si="46"/>
        <v/>
      </c>
      <c r="BJ44" s="4" t="str">
        <f t="shared" si="46"/>
        <v/>
      </c>
      <c r="BK44" s="4" t="str">
        <f t="shared" si="46"/>
        <v/>
      </c>
      <c r="BL44" s="4" t="str">
        <f t="shared" si="46"/>
        <v/>
      </c>
      <c r="BM44" s="4" t="str">
        <f t="shared" si="46"/>
        <v/>
      </c>
      <c r="BN44" s="4" t="str">
        <f t="shared" si="46"/>
        <v/>
      </c>
      <c r="BO44" s="4" t="str">
        <f t="shared" si="46"/>
        <v/>
      </c>
      <c r="BP44" s="4" t="str">
        <f t="shared" si="46"/>
        <v/>
      </c>
      <c r="BQ44" s="4" t="str">
        <f t="shared" si="46"/>
        <v/>
      </c>
      <c r="BR44" s="4" t="str">
        <f t="shared" si="49"/>
        <v/>
      </c>
      <c r="BS44" s="4" t="str">
        <f t="shared" si="49"/>
        <v/>
      </c>
      <c r="BT44" s="4" t="str">
        <f t="shared" si="49"/>
        <v/>
      </c>
      <c r="BU44" s="4"/>
      <c r="BV44" s="4" t="str">
        <f t="shared" si="50"/>
        <v/>
      </c>
      <c r="BW44" s="4" t="str">
        <f t="shared" si="50"/>
        <v/>
      </c>
    </row>
    <row r="45" spans="1:75" ht="17" hidden="1" customHeight="1" x14ac:dyDescent="0.35">
      <c r="A45" t="s">
        <v>130</v>
      </c>
      <c r="B45" s="4"/>
      <c r="C45" s="4"/>
      <c r="D45" s="4"/>
      <c r="E45" s="6">
        <f t="shared" si="44"/>
        <v>0</v>
      </c>
      <c r="F45" s="4"/>
      <c r="G45" s="4"/>
      <c r="H45" s="5"/>
      <c r="I45" s="5"/>
      <c r="J45" s="5"/>
      <c r="K45" s="5"/>
      <c r="L45" s="5"/>
      <c r="M45" s="5"/>
      <c r="N45" s="5"/>
      <c r="O45" s="5"/>
      <c r="P45" s="5"/>
      <c r="Q45" s="5"/>
      <c r="R45" s="5"/>
      <c r="S45" s="5"/>
      <c r="T45" s="5"/>
      <c r="U45" s="5"/>
      <c r="V45" s="5"/>
      <c r="W45" s="5"/>
      <c r="X45" s="5"/>
      <c r="Y45" s="5"/>
      <c r="Z45" s="5"/>
      <c r="AA45" s="5"/>
      <c r="AB45" s="5"/>
      <c r="AC45" s="5"/>
      <c r="AE45" s="4" t="str">
        <f t="shared" si="45"/>
        <v/>
      </c>
      <c r="AF45" s="4" t="str">
        <f t="shared" si="45"/>
        <v/>
      </c>
      <c r="AG45" s="4" t="str">
        <f t="shared" si="45"/>
        <v/>
      </c>
      <c r="AH45" s="4" t="str">
        <f t="shared" si="45"/>
        <v/>
      </c>
      <c r="AI45" s="4" t="str">
        <f t="shared" si="45"/>
        <v/>
      </c>
      <c r="AJ45" s="4" t="str">
        <f t="shared" si="45"/>
        <v/>
      </c>
      <c r="AK45" s="4" t="str">
        <f t="shared" si="45"/>
        <v/>
      </c>
      <c r="AL45" s="4" t="str">
        <f t="shared" si="45"/>
        <v/>
      </c>
      <c r="AM45" s="4" t="str">
        <f t="shared" si="45"/>
        <v/>
      </c>
      <c r="AN45" s="4" t="str">
        <f t="shared" si="45"/>
        <v/>
      </c>
      <c r="AO45" s="4" t="str">
        <f t="shared" si="45"/>
        <v/>
      </c>
      <c r="AP45" s="4" t="str">
        <f t="shared" si="45"/>
        <v/>
      </c>
      <c r="AQ45" s="4" t="str">
        <f t="shared" si="45"/>
        <v/>
      </c>
      <c r="AR45" s="4" t="str">
        <f t="shared" si="45"/>
        <v/>
      </c>
      <c r="AS45" s="4" t="str">
        <f t="shared" si="45"/>
        <v/>
      </c>
      <c r="AT45" s="4" t="str">
        <f t="shared" si="45"/>
        <v/>
      </c>
      <c r="AU45" s="4" t="str">
        <f t="shared" si="47"/>
        <v/>
      </c>
      <c r="AV45" s="4" t="str">
        <f t="shared" si="47"/>
        <v/>
      </c>
      <c r="AW45" s="4" t="str">
        <f t="shared" si="47"/>
        <v/>
      </c>
      <c r="AX45" s="4"/>
      <c r="AY45" s="4" t="str">
        <f t="shared" si="48"/>
        <v/>
      </c>
      <c r="AZ45" s="4" t="str">
        <f t="shared" si="48"/>
        <v/>
      </c>
      <c r="BB45" s="4" t="str">
        <f t="shared" si="46"/>
        <v/>
      </c>
      <c r="BC45" s="4" t="str">
        <f t="shared" si="46"/>
        <v/>
      </c>
      <c r="BD45" s="4" t="str">
        <f t="shared" si="46"/>
        <v/>
      </c>
      <c r="BE45" s="4" t="str">
        <f t="shared" si="46"/>
        <v/>
      </c>
      <c r="BF45" s="4" t="str">
        <f t="shared" si="46"/>
        <v/>
      </c>
      <c r="BG45" s="4" t="str">
        <f t="shared" si="46"/>
        <v/>
      </c>
      <c r="BH45" s="4" t="str">
        <f t="shared" si="46"/>
        <v/>
      </c>
      <c r="BI45" s="4" t="str">
        <f t="shared" si="46"/>
        <v/>
      </c>
      <c r="BJ45" s="4" t="str">
        <f t="shared" si="46"/>
        <v/>
      </c>
      <c r="BK45" s="4" t="str">
        <f t="shared" si="46"/>
        <v/>
      </c>
      <c r="BL45" s="4" t="str">
        <f t="shared" si="46"/>
        <v/>
      </c>
      <c r="BM45" s="4" t="str">
        <f t="shared" si="46"/>
        <v/>
      </c>
      <c r="BN45" s="4" t="str">
        <f t="shared" si="46"/>
        <v/>
      </c>
      <c r="BO45" s="4" t="str">
        <f t="shared" si="46"/>
        <v/>
      </c>
      <c r="BP45" s="4" t="str">
        <f t="shared" si="46"/>
        <v/>
      </c>
      <c r="BQ45" s="4" t="str">
        <f t="shared" si="46"/>
        <v/>
      </c>
      <c r="BR45" s="4" t="str">
        <f t="shared" si="49"/>
        <v/>
      </c>
      <c r="BS45" s="4" t="str">
        <f t="shared" si="49"/>
        <v/>
      </c>
      <c r="BT45" s="4" t="str">
        <f t="shared" si="49"/>
        <v/>
      </c>
      <c r="BU45" s="4"/>
      <c r="BV45" s="4" t="str">
        <f t="shared" si="50"/>
        <v/>
      </c>
      <c r="BW45" s="4" t="str">
        <f t="shared" si="50"/>
        <v/>
      </c>
    </row>
    <row r="46" spans="1:75" ht="17" hidden="1" customHeight="1" x14ac:dyDescent="0.35">
      <c r="A46" t="s">
        <v>132</v>
      </c>
      <c r="B46" s="4"/>
      <c r="C46" s="4"/>
      <c r="D46" s="4"/>
      <c r="E46" s="6">
        <f t="shared" si="44"/>
        <v>0</v>
      </c>
      <c r="F46" s="4"/>
      <c r="G46" s="4"/>
      <c r="H46" s="5"/>
      <c r="I46" s="5"/>
      <c r="J46" s="5"/>
      <c r="K46" s="5"/>
      <c r="L46" s="5"/>
      <c r="M46" s="5"/>
      <c r="N46" s="5"/>
      <c r="O46" s="5"/>
      <c r="P46" s="5"/>
      <c r="Q46" s="5"/>
      <c r="R46" s="5"/>
      <c r="S46" s="5"/>
      <c r="T46" s="5"/>
      <c r="U46" s="5"/>
      <c r="V46" s="5"/>
      <c r="W46" s="5"/>
      <c r="X46" s="5"/>
      <c r="Y46" s="5"/>
      <c r="Z46" s="5"/>
      <c r="AA46" s="5"/>
      <c r="AB46" s="5"/>
      <c r="AC46" s="5"/>
      <c r="AE46" s="4" t="str">
        <f t="shared" si="45"/>
        <v/>
      </c>
      <c r="AF46" s="4" t="str">
        <f t="shared" si="45"/>
        <v/>
      </c>
      <c r="AG46" s="4" t="str">
        <f t="shared" si="45"/>
        <v/>
      </c>
      <c r="AH46" s="4" t="str">
        <f t="shared" si="45"/>
        <v/>
      </c>
      <c r="AI46" s="4" t="str">
        <f t="shared" si="45"/>
        <v/>
      </c>
      <c r="AJ46" s="4" t="str">
        <f t="shared" si="45"/>
        <v/>
      </c>
      <c r="AK46" s="4" t="str">
        <f t="shared" si="45"/>
        <v/>
      </c>
      <c r="AL46" s="4" t="str">
        <f t="shared" si="45"/>
        <v/>
      </c>
      <c r="AM46" s="4" t="str">
        <f t="shared" si="45"/>
        <v/>
      </c>
      <c r="AN46" s="4" t="str">
        <f t="shared" si="45"/>
        <v/>
      </c>
      <c r="AO46" s="4" t="str">
        <f t="shared" si="45"/>
        <v/>
      </c>
      <c r="AP46" s="4" t="str">
        <f t="shared" si="45"/>
        <v/>
      </c>
      <c r="AQ46" s="4" t="str">
        <f t="shared" si="45"/>
        <v/>
      </c>
      <c r="AR46" s="4" t="str">
        <f t="shared" si="45"/>
        <v/>
      </c>
      <c r="AS46" s="4" t="str">
        <f t="shared" si="45"/>
        <v/>
      </c>
      <c r="AT46" s="4" t="str">
        <f t="shared" si="45"/>
        <v/>
      </c>
      <c r="AU46" s="4" t="str">
        <f t="shared" si="47"/>
        <v/>
      </c>
      <c r="AV46" s="4" t="str">
        <f t="shared" si="47"/>
        <v/>
      </c>
      <c r="AW46" s="4" t="str">
        <f t="shared" si="47"/>
        <v/>
      </c>
      <c r="AX46" s="4"/>
      <c r="AY46" s="4" t="str">
        <f t="shared" si="48"/>
        <v/>
      </c>
      <c r="AZ46" s="4" t="str">
        <f t="shared" si="48"/>
        <v/>
      </c>
      <c r="BB46" s="4" t="str">
        <f t="shared" si="46"/>
        <v/>
      </c>
      <c r="BC46" s="4" t="str">
        <f t="shared" si="46"/>
        <v/>
      </c>
      <c r="BD46" s="4" t="str">
        <f t="shared" si="46"/>
        <v/>
      </c>
      <c r="BE46" s="4" t="str">
        <f t="shared" si="46"/>
        <v/>
      </c>
      <c r="BF46" s="4" t="str">
        <f t="shared" si="46"/>
        <v/>
      </c>
      <c r="BG46" s="4" t="str">
        <f t="shared" si="46"/>
        <v/>
      </c>
      <c r="BH46" s="4" t="str">
        <f t="shared" si="46"/>
        <v/>
      </c>
      <c r="BI46" s="4" t="str">
        <f t="shared" si="46"/>
        <v/>
      </c>
      <c r="BJ46" s="4" t="str">
        <f t="shared" si="46"/>
        <v/>
      </c>
      <c r="BK46" s="4" t="str">
        <f t="shared" si="46"/>
        <v/>
      </c>
      <c r="BL46" s="4" t="str">
        <f t="shared" si="46"/>
        <v/>
      </c>
      <c r="BM46" s="4" t="str">
        <f t="shared" si="46"/>
        <v/>
      </c>
      <c r="BN46" s="4" t="str">
        <f t="shared" si="46"/>
        <v/>
      </c>
      <c r="BO46" s="4" t="str">
        <f t="shared" si="46"/>
        <v/>
      </c>
      <c r="BP46" s="4" t="str">
        <f t="shared" si="46"/>
        <v/>
      </c>
      <c r="BQ46" s="4" t="str">
        <f t="shared" si="46"/>
        <v/>
      </c>
      <c r="BR46" s="4" t="str">
        <f t="shared" si="49"/>
        <v/>
      </c>
      <c r="BS46" s="4" t="str">
        <f t="shared" si="49"/>
        <v/>
      </c>
      <c r="BT46" s="4" t="str">
        <f t="shared" si="49"/>
        <v/>
      </c>
      <c r="BU46" s="4"/>
      <c r="BV46" s="4" t="str">
        <f t="shared" si="50"/>
        <v/>
      </c>
      <c r="BW46" s="4" t="str">
        <f t="shared" si="50"/>
        <v/>
      </c>
    </row>
    <row r="47" spans="1:75" ht="17" hidden="1" customHeight="1" x14ac:dyDescent="0.35">
      <c r="A47" t="s">
        <v>134</v>
      </c>
      <c r="B47" s="4"/>
      <c r="C47" s="4"/>
      <c r="D47" s="4"/>
      <c r="E47" s="6">
        <f t="shared" si="44"/>
        <v>0</v>
      </c>
      <c r="F47" s="4"/>
      <c r="G47" s="4"/>
      <c r="H47" s="5"/>
      <c r="I47" s="5"/>
      <c r="J47" s="5"/>
      <c r="K47" s="5"/>
      <c r="L47" s="5"/>
      <c r="M47" s="5"/>
      <c r="N47" s="5"/>
      <c r="O47" s="5"/>
      <c r="P47" s="5"/>
      <c r="Q47" s="5"/>
      <c r="R47" s="5"/>
      <c r="S47" s="5"/>
      <c r="T47" s="5"/>
      <c r="U47" s="5"/>
      <c r="V47" s="5"/>
      <c r="W47" s="5"/>
      <c r="X47" s="5"/>
      <c r="Y47" s="5"/>
      <c r="Z47" s="5"/>
      <c r="AA47" s="5"/>
      <c r="AB47" s="5"/>
      <c r="AC47" s="5"/>
      <c r="AE47" s="4" t="str">
        <f t="shared" si="45"/>
        <v/>
      </c>
      <c r="AF47" s="4" t="str">
        <f t="shared" si="45"/>
        <v/>
      </c>
      <c r="AG47" s="4" t="str">
        <f t="shared" si="45"/>
        <v/>
      </c>
      <c r="AH47" s="4" t="str">
        <f t="shared" si="45"/>
        <v/>
      </c>
      <c r="AI47" s="4" t="str">
        <f t="shared" si="45"/>
        <v/>
      </c>
      <c r="AJ47" s="4" t="str">
        <f t="shared" si="45"/>
        <v/>
      </c>
      <c r="AK47" s="4" t="str">
        <f t="shared" si="45"/>
        <v/>
      </c>
      <c r="AL47" s="4" t="str">
        <f t="shared" si="45"/>
        <v/>
      </c>
      <c r="AM47" s="4" t="str">
        <f t="shared" si="45"/>
        <v/>
      </c>
      <c r="AN47" s="4" t="str">
        <f t="shared" si="45"/>
        <v/>
      </c>
      <c r="AO47" s="4" t="str">
        <f t="shared" si="45"/>
        <v/>
      </c>
      <c r="AP47" s="4" t="str">
        <f t="shared" si="45"/>
        <v/>
      </c>
      <c r="AQ47" s="4" t="str">
        <f t="shared" si="45"/>
        <v/>
      </c>
      <c r="AR47" s="4" t="str">
        <f t="shared" si="45"/>
        <v/>
      </c>
      <c r="AS47" s="4" t="str">
        <f t="shared" si="45"/>
        <v/>
      </c>
      <c r="AT47" s="4" t="str">
        <f t="shared" si="45"/>
        <v/>
      </c>
      <c r="AU47" s="4" t="str">
        <f t="shared" si="47"/>
        <v/>
      </c>
      <c r="AV47" s="4" t="str">
        <f t="shared" si="47"/>
        <v/>
      </c>
      <c r="AW47" s="4" t="str">
        <f t="shared" si="47"/>
        <v/>
      </c>
      <c r="AX47" s="4"/>
      <c r="AY47" s="4" t="str">
        <f t="shared" si="48"/>
        <v/>
      </c>
      <c r="AZ47" s="4" t="str">
        <f t="shared" si="48"/>
        <v/>
      </c>
      <c r="BB47" s="4" t="str">
        <f t="shared" si="46"/>
        <v/>
      </c>
      <c r="BC47" s="4" t="str">
        <f t="shared" si="46"/>
        <v/>
      </c>
      <c r="BD47" s="4" t="str">
        <f t="shared" si="46"/>
        <v/>
      </c>
      <c r="BE47" s="4" t="str">
        <f t="shared" si="46"/>
        <v/>
      </c>
      <c r="BF47" s="4" t="str">
        <f t="shared" si="46"/>
        <v/>
      </c>
      <c r="BG47" s="4" t="str">
        <f t="shared" si="46"/>
        <v/>
      </c>
      <c r="BH47" s="4" t="str">
        <f t="shared" si="46"/>
        <v/>
      </c>
      <c r="BI47" s="4" t="str">
        <f t="shared" si="46"/>
        <v/>
      </c>
      <c r="BJ47" s="4" t="str">
        <f t="shared" si="46"/>
        <v/>
      </c>
      <c r="BK47" s="4" t="str">
        <f t="shared" si="46"/>
        <v/>
      </c>
      <c r="BL47" s="4" t="str">
        <f t="shared" si="46"/>
        <v/>
      </c>
      <c r="BM47" s="4" t="str">
        <f t="shared" si="46"/>
        <v/>
      </c>
      <c r="BN47" s="4" t="str">
        <f t="shared" si="46"/>
        <v/>
      </c>
      <c r="BO47" s="4" t="str">
        <f t="shared" si="46"/>
        <v/>
      </c>
      <c r="BP47" s="4" t="str">
        <f t="shared" si="46"/>
        <v/>
      </c>
      <c r="BQ47" s="4" t="str">
        <f t="shared" si="46"/>
        <v/>
      </c>
      <c r="BR47" s="4" t="str">
        <f t="shared" si="49"/>
        <v/>
      </c>
      <c r="BS47" s="4" t="str">
        <f t="shared" si="49"/>
        <v/>
      </c>
      <c r="BT47" s="4" t="str">
        <f t="shared" si="49"/>
        <v/>
      </c>
      <c r="BU47" s="4"/>
      <c r="BV47" s="4" t="str">
        <f t="shared" si="50"/>
        <v/>
      </c>
      <c r="BW47" s="4" t="str">
        <f t="shared" si="50"/>
        <v/>
      </c>
    </row>
    <row r="48" spans="1:75" ht="17" hidden="1" customHeight="1" x14ac:dyDescent="0.35">
      <c r="A48" t="s">
        <v>135</v>
      </c>
      <c r="B48" s="4"/>
      <c r="C48" s="4"/>
      <c r="D48" s="4"/>
      <c r="E48" s="6">
        <f t="shared" si="44"/>
        <v>0</v>
      </c>
      <c r="F48" s="4"/>
      <c r="G48" s="4"/>
      <c r="H48" s="5"/>
      <c r="I48" s="5"/>
      <c r="J48" s="5"/>
      <c r="K48" s="5"/>
      <c r="L48" s="5"/>
      <c r="M48" s="5"/>
      <c r="N48" s="5"/>
      <c r="O48" s="5"/>
      <c r="P48" s="5"/>
      <c r="Q48" s="5"/>
      <c r="R48" s="5"/>
      <c r="S48" s="5"/>
      <c r="T48" s="5"/>
      <c r="U48" s="5"/>
      <c r="V48" s="5"/>
      <c r="W48" s="5"/>
      <c r="X48" s="5"/>
      <c r="Y48" s="5"/>
      <c r="Z48" s="5"/>
      <c r="AA48" s="5"/>
      <c r="AB48" s="5"/>
      <c r="AC48" s="5"/>
      <c r="AE48" s="4" t="str">
        <f t="shared" si="45"/>
        <v/>
      </c>
      <c r="AF48" s="4" t="str">
        <f t="shared" si="45"/>
        <v/>
      </c>
      <c r="AG48" s="4" t="str">
        <f t="shared" si="45"/>
        <v/>
      </c>
      <c r="AH48" s="4" t="str">
        <f t="shared" si="45"/>
        <v/>
      </c>
      <c r="AI48" s="4" t="str">
        <f t="shared" si="45"/>
        <v/>
      </c>
      <c r="AJ48" s="4" t="str">
        <f t="shared" si="45"/>
        <v/>
      </c>
      <c r="AK48" s="4" t="str">
        <f t="shared" si="45"/>
        <v/>
      </c>
      <c r="AL48" s="4" t="str">
        <f t="shared" si="45"/>
        <v/>
      </c>
      <c r="AM48" s="4" t="str">
        <f t="shared" si="45"/>
        <v/>
      </c>
      <c r="AN48" s="4" t="str">
        <f t="shared" si="45"/>
        <v/>
      </c>
      <c r="AO48" s="4" t="str">
        <f t="shared" si="45"/>
        <v/>
      </c>
      <c r="AP48" s="4" t="str">
        <f t="shared" si="45"/>
        <v/>
      </c>
      <c r="AQ48" s="4" t="str">
        <f t="shared" si="45"/>
        <v/>
      </c>
      <c r="AR48" s="4" t="str">
        <f t="shared" si="45"/>
        <v/>
      </c>
      <c r="AS48" s="4" t="str">
        <f t="shared" si="45"/>
        <v/>
      </c>
      <c r="AT48" s="4" t="str">
        <f t="shared" si="45"/>
        <v/>
      </c>
      <c r="AU48" s="4" t="str">
        <f t="shared" si="47"/>
        <v/>
      </c>
      <c r="AV48" s="4" t="str">
        <f t="shared" si="47"/>
        <v/>
      </c>
      <c r="AW48" s="4" t="str">
        <f t="shared" si="47"/>
        <v/>
      </c>
      <c r="AX48" s="4"/>
      <c r="AY48" s="4" t="str">
        <f t="shared" si="48"/>
        <v/>
      </c>
      <c r="AZ48" s="4" t="str">
        <f t="shared" si="48"/>
        <v/>
      </c>
      <c r="BB48" s="4" t="str">
        <f t="shared" si="46"/>
        <v/>
      </c>
      <c r="BC48" s="4" t="str">
        <f t="shared" si="46"/>
        <v/>
      </c>
      <c r="BD48" s="4" t="str">
        <f t="shared" si="46"/>
        <v/>
      </c>
      <c r="BE48" s="4" t="str">
        <f t="shared" si="46"/>
        <v/>
      </c>
      <c r="BF48" s="4" t="str">
        <f t="shared" si="46"/>
        <v/>
      </c>
      <c r="BG48" s="4" t="str">
        <f t="shared" si="46"/>
        <v/>
      </c>
      <c r="BH48" s="4" t="str">
        <f t="shared" si="46"/>
        <v/>
      </c>
      <c r="BI48" s="4" t="str">
        <f t="shared" si="46"/>
        <v/>
      </c>
      <c r="BJ48" s="4" t="str">
        <f t="shared" si="46"/>
        <v/>
      </c>
      <c r="BK48" s="4" t="str">
        <f t="shared" si="46"/>
        <v/>
      </c>
      <c r="BL48" s="4" t="str">
        <f t="shared" si="46"/>
        <v/>
      </c>
      <c r="BM48" s="4" t="str">
        <f t="shared" si="46"/>
        <v/>
      </c>
      <c r="BN48" s="4" t="str">
        <f t="shared" si="46"/>
        <v/>
      </c>
      <c r="BO48" s="4" t="str">
        <f t="shared" si="46"/>
        <v/>
      </c>
      <c r="BP48" s="4" t="str">
        <f t="shared" si="46"/>
        <v/>
      </c>
      <c r="BQ48" s="4" t="str">
        <f t="shared" si="46"/>
        <v/>
      </c>
      <c r="BR48" s="4" t="str">
        <f t="shared" si="49"/>
        <v/>
      </c>
      <c r="BS48" s="4" t="str">
        <f t="shared" si="49"/>
        <v/>
      </c>
      <c r="BT48" s="4" t="str">
        <f t="shared" si="49"/>
        <v/>
      </c>
      <c r="BU48" s="4"/>
      <c r="BV48" s="4" t="str">
        <f t="shared" si="50"/>
        <v/>
      </c>
      <c r="BW48" s="4" t="str">
        <f t="shared" si="50"/>
        <v/>
      </c>
    </row>
    <row r="49" spans="1:75" ht="17" hidden="1" customHeight="1" x14ac:dyDescent="0.35">
      <c r="A49" t="s">
        <v>136</v>
      </c>
      <c r="B49" s="4"/>
      <c r="C49" s="4"/>
      <c r="D49" s="4"/>
      <c r="E49" s="6">
        <f t="shared" si="44"/>
        <v>0</v>
      </c>
      <c r="F49" s="4"/>
      <c r="G49" s="4"/>
      <c r="H49" s="5"/>
      <c r="I49" s="5"/>
      <c r="J49" s="5"/>
      <c r="K49" s="5"/>
      <c r="L49" s="5"/>
      <c r="M49" s="5"/>
      <c r="N49" s="5"/>
      <c r="O49" s="5"/>
      <c r="P49" s="5"/>
      <c r="Q49" s="5"/>
      <c r="R49" s="5"/>
      <c r="S49" s="5"/>
      <c r="T49" s="5"/>
      <c r="U49" s="5"/>
      <c r="V49" s="5"/>
      <c r="W49" s="5"/>
      <c r="X49" s="5"/>
      <c r="Y49" s="5"/>
      <c r="Z49" s="5"/>
      <c r="AA49" s="5"/>
      <c r="AB49" s="5"/>
      <c r="AC49" s="5"/>
      <c r="AE49" s="4" t="str">
        <f t="shared" si="45"/>
        <v/>
      </c>
      <c r="AF49" s="4" t="str">
        <f t="shared" si="45"/>
        <v/>
      </c>
      <c r="AG49" s="4" t="str">
        <f t="shared" si="45"/>
        <v/>
      </c>
      <c r="AH49" s="4" t="str">
        <f t="shared" si="45"/>
        <v/>
      </c>
      <c r="AI49" s="4" t="str">
        <f t="shared" si="45"/>
        <v/>
      </c>
      <c r="AJ49" s="4" t="str">
        <f t="shared" si="45"/>
        <v/>
      </c>
      <c r="AK49" s="4" t="str">
        <f t="shared" si="45"/>
        <v/>
      </c>
      <c r="AL49" s="4" t="str">
        <f t="shared" si="45"/>
        <v/>
      </c>
      <c r="AM49" s="4" t="str">
        <f t="shared" si="45"/>
        <v/>
      </c>
      <c r="AN49" s="4" t="str">
        <f t="shared" si="45"/>
        <v/>
      </c>
      <c r="AO49" s="4" t="str">
        <f t="shared" si="45"/>
        <v/>
      </c>
      <c r="AP49" s="4" t="str">
        <f t="shared" si="45"/>
        <v/>
      </c>
      <c r="AQ49" s="4" t="str">
        <f t="shared" si="45"/>
        <v/>
      </c>
      <c r="AR49" s="4" t="str">
        <f t="shared" si="45"/>
        <v/>
      </c>
      <c r="AS49" s="4" t="str">
        <f t="shared" si="45"/>
        <v/>
      </c>
      <c r="AT49" s="4" t="str">
        <f t="shared" si="45"/>
        <v/>
      </c>
      <c r="AU49" s="4" t="str">
        <f t="shared" si="47"/>
        <v/>
      </c>
      <c r="AV49" s="4" t="str">
        <f t="shared" si="47"/>
        <v/>
      </c>
      <c r="AW49" s="4" t="str">
        <f t="shared" si="47"/>
        <v/>
      </c>
      <c r="AX49" s="4"/>
      <c r="AY49" s="4" t="str">
        <f t="shared" si="48"/>
        <v/>
      </c>
      <c r="AZ49" s="4" t="str">
        <f t="shared" si="48"/>
        <v/>
      </c>
      <c r="BB49" s="4" t="str">
        <f t="shared" si="46"/>
        <v/>
      </c>
      <c r="BC49" s="4" t="str">
        <f t="shared" si="46"/>
        <v/>
      </c>
      <c r="BD49" s="4" t="str">
        <f t="shared" si="46"/>
        <v/>
      </c>
      <c r="BE49" s="4" t="str">
        <f t="shared" si="46"/>
        <v/>
      </c>
      <c r="BF49" s="4" t="str">
        <f t="shared" si="46"/>
        <v/>
      </c>
      <c r="BG49" s="4" t="str">
        <f t="shared" si="46"/>
        <v/>
      </c>
      <c r="BH49" s="4" t="str">
        <f t="shared" si="46"/>
        <v/>
      </c>
      <c r="BI49" s="4" t="str">
        <f t="shared" si="46"/>
        <v/>
      </c>
      <c r="BJ49" s="4" t="str">
        <f t="shared" si="46"/>
        <v/>
      </c>
      <c r="BK49" s="4" t="str">
        <f t="shared" si="46"/>
        <v/>
      </c>
      <c r="BL49" s="4" t="str">
        <f t="shared" si="46"/>
        <v/>
      </c>
      <c r="BM49" s="4" t="str">
        <f t="shared" si="46"/>
        <v/>
      </c>
      <c r="BN49" s="4" t="str">
        <f t="shared" si="46"/>
        <v/>
      </c>
      <c r="BO49" s="4" t="str">
        <f t="shared" si="46"/>
        <v/>
      </c>
      <c r="BP49" s="4" t="str">
        <f t="shared" si="46"/>
        <v/>
      </c>
      <c r="BQ49" s="4" t="str">
        <f t="shared" si="46"/>
        <v/>
      </c>
      <c r="BR49" s="4" t="str">
        <f t="shared" si="49"/>
        <v/>
      </c>
      <c r="BS49" s="4" t="str">
        <f t="shared" si="49"/>
        <v/>
      </c>
      <c r="BT49" s="4" t="str">
        <f t="shared" si="49"/>
        <v/>
      </c>
      <c r="BU49" s="4"/>
      <c r="BV49" s="4" t="str">
        <f t="shared" si="50"/>
        <v/>
      </c>
      <c r="BW49" s="4" t="str">
        <f t="shared" si="50"/>
        <v/>
      </c>
    </row>
    <row r="50" spans="1:75" ht="17" hidden="1" customHeight="1" x14ac:dyDescent="0.35">
      <c r="A50" t="s">
        <v>137</v>
      </c>
      <c r="B50" s="4"/>
      <c r="C50" s="4"/>
      <c r="D50" s="4"/>
      <c r="E50" s="6">
        <f t="shared" si="44"/>
        <v>0</v>
      </c>
      <c r="F50" s="4"/>
      <c r="G50" s="4"/>
      <c r="H50" s="5"/>
      <c r="I50" s="5"/>
      <c r="J50" s="5"/>
      <c r="K50" s="5"/>
      <c r="L50" s="5"/>
      <c r="M50" s="5"/>
      <c r="N50" s="5"/>
      <c r="O50" s="5"/>
      <c r="P50" s="5"/>
      <c r="Q50" s="5"/>
      <c r="R50" s="5"/>
      <c r="S50" s="5"/>
      <c r="T50" s="5"/>
      <c r="U50" s="5"/>
      <c r="V50" s="5"/>
      <c r="W50" s="5"/>
      <c r="X50" s="5"/>
      <c r="Y50" s="5"/>
      <c r="Z50" s="5"/>
      <c r="AA50" s="5"/>
      <c r="AB50" s="5"/>
      <c r="AC50" s="5"/>
      <c r="AE50" s="4" t="str">
        <f t="shared" si="45"/>
        <v/>
      </c>
      <c r="AF50" s="4" t="str">
        <f t="shared" si="45"/>
        <v/>
      </c>
      <c r="AG50" s="4" t="str">
        <f t="shared" si="45"/>
        <v/>
      </c>
      <c r="AH50" s="4" t="str">
        <f t="shared" si="45"/>
        <v/>
      </c>
      <c r="AI50" s="4" t="str">
        <f t="shared" si="45"/>
        <v/>
      </c>
      <c r="AJ50" s="4" t="str">
        <f t="shared" si="45"/>
        <v/>
      </c>
      <c r="AK50" s="4" t="str">
        <f t="shared" si="45"/>
        <v/>
      </c>
      <c r="AL50" s="4" t="str">
        <f t="shared" si="45"/>
        <v/>
      </c>
      <c r="AM50" s="4" t="str">
        <f t="shared" si="45"/>
        <v/>
      </c>
      <c r="AN50" s="4" t="str">
        <f t="shared" si="45"/>
        <v/>
      </c>
      <c r="AO50" s="4" t="str">
        <f t="shared" si="45"/>
        <v/>
      </c>
      <c r="AP50" s="4" t="str">
        <f t="shared" si="45"/>
        <v/>
      </c>
      <c r="AQ50" s="4" t="str">
        <f t="shared" si="45"/>
        <v/>
      </c>
      <c r="AR50" s="4" t="str">
        <f t="shared" si="45"/>
        <v/>
      </c>
      <c r="AS50" s="4" t="str">
        <f t="shared" si="45"/>
        <v/>
      </c>
      <c r="AT50" s="4" t="str">
        <f t="shared" si="45"/>
        <v/>
      </c>
      <c r="AU50" s="4" t="str">
        <f t="shared" si="47"/>
        <v/>
      </c>
      <c r="AV50" s="4" t="str">
        <f t="shared" si="47"/>
        <v/>
      </c>
      <c r="AW50" s="4" t="str">
        <f t="shared" si="47"/>
        <v/>
      </c>
      <c r="AX50" s="4"/>
      <c r="AY50" s="4" t="str">
        <f t="shared" si="48"/>
        <v/>
      </c>
      <c r="AZ50" s="4" t="str">
        <f t="shared" si="48"/>
        <v/>
      </c>
      <c r="BB50" s="4" t="str">
        <f t="shared" si="46"/>
        <v/>
      </c>
      <c r="BC50" s="4" t="str">
        <f t="shared" si="46"/>
        <v/>
      </c>
      <c r="BD50" s="4" t="str">
        <f t="shared" si="46"/>
        <v/>
      </c>
      <c r="BE50" s="4" t="str">
        <f t="shared" si="46"/>
        <v/>
      </c>
      <c r="BF50" s="4" t="str">
        <f t="shared" si="46"/>
        <v/>
      </c>
      <c r="BG50" s="4" t="str">
        <f t="shared" si="46"/>
        <v/>
      </c>
      <c r="BH50" s="4" t="str">
        <f t="shared" si="46"/>
        <v/>
      </c>
      <c r="BI50" s="4" t="str">
        <f t="shared" si="46"/>
        <v/>
      </c>
      <c r="BJ50" s="4" t="str">
        <f t="shared" si="46"/>
        <v/>
      </c>
      <c r="BK50" s="4" t="str">
        <f t="shared" si="46"/>
        <v/>
      </c>
      <c r="BL50" s="4" t="str">
        <f t="shared" si="46"/>
        <v/>
      </c>
      <c r="BM50" s="4" t="str">
        <f t="shared" si="46"/>
        <v/>
      </c>
      <c r="BN50" s="4" t="str">
        <f t="shared" si="46"/>
        <v/>
      </c>
      <c r="BO50" s="4" t="str">
        <f t="shared" si="46"/>
        <v/>
      </c>
      <c r="BP50" s="4" t="str">
        <f t="shared" si="46"/>
        <v/>
      </c>
      <c r="BQ50" s="4" t="str">
        <f t="shared" si="46"/>
        <v/>
      </c>
      <c r="BR50" s="4" t="str">
        <f t="shared" si="49"/>
        <v/>
      </c>
      <c r="BS50" s="4" t="str">
        <f t="shared" si="49"/>
        <v/>
      </c>
      <c r="BT50" s="4" t="str">
        <f t="shared" si="49"/>
        <v/>
      </c>
      <c r="BU50" s="4"/>
      <c r="BV50" s="4" t="str">
        <f t="shared" si="50"/>
        <v/>
      </c>
      <c r="BW50" s="4" t="str">
        <f t="shared" si="50"/>
        <v/>
      </c>
    </row>
    <row r="51" spans="1:75" ht="17" hidden="1" customHeight="1" x14ac:dyDescent="0.35">
      <c r="A51" t="s">
        <v>138</v>
      </c>
      <c r="B51" s="4"/>
      <c r="C51" s="4"/>
      <c r="D51" s="4"/>
      <c r="E51" s="6">
        <f t="shared" si="44"/>
        <v>0</v>
      </c>
      <c r="F51" s="4"/>
      <c r="G51" s="4"/>
      <c r="H51" s="5"/>
      <c r="I51" s="5"/>
      <c r="J51" s="5"/>
      <c r="K51" s="5"/>
      <c r="L51" s="5"/>
      <c r="M51" s="5"/>
      <c r="N51" s="5"/>
      <c r="O51" s="5"/>
      <c r="P51" s="5"/>
      <c r="Q51" s="5"/>
      <c r="R51" s="5"/>
      <c r="S51" s="5"/>
      <c r="T51" s="5"/>
      <c r="U51" s="5"/>
      <c r="V51" s="5"/>
      <c r="W51" s="5"/>
      <c r="X51" s="5"/>
      <c r="Y51" s="5"/>
      <c r="Z51" s="5"/>
      <c r="AA51" s="5"/>
      <c r="AB51" s="5"/>
      <c r="AC51" s="5"/>
      <c r="AE51" s="4" t="str">
        <f t="shared" si="45"/>
        <v/>
      </c>
      <c r="AF51" s="4" t="str">
        <f t="shared" si="45"/>
        <v/>
      </c>
      <c r="AG51" s="4" t="str">
        <f t="shared" si="45"/>
        <v/>
      </c>
      <c r="AH51" s="4" t="str">
        <f t="shared" si="45"/>
        <v/>
      </c>
      <c r="AI51" s="4" t="str">
        <f t="shared" si="45"/>
        <v/>
      </c>
      <c r="AJ51" s="4" t="str">
        <f t="shared" si="45"/>
        <v/>
      </c>
      <c r="AK51" s="4" t="str">
        <f t="shared" si="45"/>
        <v/>
      </c>
      <c r="AL51" s="4" t="str">
        <f t="shared" si="45"/>
        <v/>
      </c>
      <c r="AM51" s="4" t="str">
        <f t="shared" si="45"/>
        <v/>
      </c>
      <c r="AN51" s="4" t="str">
        <f t="shared" si="45"/>
        <v/>
      </c>
      <c r="AO51" s="4" t="str">
        <f t="shared" si="45"/>
        <v/>
      </c>
      <c r="AP51" s="4" t="str">
        <f t="shared" si="45"/>
        <v/>
      </c>
      <c r="AQ51" s="4" t="str">
        <f t="shared" si="45"/>
        <v/>
      </c>
      <c r="AR51" s="4" t="str">
        <f t="shared" si="45"/>
        <v/>
      </c>
      <c r="AS51" s="4" t="str">
        <f t="shared" si="45"/>
        <v/>
      </c>
      <c r="AT51" s="4" t="str">
        <f t="shared" ref="AT51:AT53" si="51">IF(W51=0,"","*")</f>
        <v/>
      </c>
      <c r="AU51" s="4" t="str">
        <f t="shared" si="47"/>
        <v/>
      </c>
      <c r="AV51" s="4" t="str">
        <f t="shared" si="47"/>
        <v/>
      </c>
      <c r="AW51" s="4" t="str">
        <f t="shared" si="47"/>
        <v/>
      </c>
      <c r="AX51" s="4"/>
      <c r="AY51" s="4" t="str">
        <f t="shared" si="48"/>
        <v/>
      </c>
      <c r="AZ51" s="4" t="str">
        <f t="shared" si="48"/>
        <v/>
      </c>
      <c r="BB51" s="4" t="str">
        <f t="shared" si="46"/>
        <v/>
      </c>
      <c r="BC51" s="4" t="str">
        <f t="shared" si="46"/>
        <v/>
      </c>
      <c r="BD51" s="4" t="str">
        <f t="shared" si="46"/>
        <v/>
      </c>
      <c r="BE51" s="4" t="str">
        <f t="shared" si="46"/>
        <v/>
      </c>
      <c r="BF51" s="4" t="str">
        <f t="shared" si="46"/>
        <v/>
      </c>
      <c r="BG51" s="4" t="str">
        <f t="shared" si="46"/>
        <v/>
      </c>
      <c r="BH51" s="4" t="str">
        <f t="shared" si="46"/>
        <v/>
      </c>
      <c r="BI51" s="4" t="str">
        <f t="shared" si="46"/>
        <v/>
      </c>
      <c r="BJ51" s="4" t="str">
        <f t="shared" si="46"/>
        <v/>
      </c>
      <c r="BK51" s="4" t="str">
        <f t="shared" si="46"/>
        <v/>
      </c>
      <c r="BL51" s="4" t="str">
        <f t="shared" si="46"/>
        <v/>
      </c>
      <c r="BM51" s="4" t="str">
        <f t="shared" si="46"/>
        <v/>
      </c>
      <c r="BN51" s="4" t="str">
        <f t="shared" si="46"/>
        <v/>
      </c>
      <c r="BO51" s="4" t="str">
        <f t="shared" si="46"/>
        <v/>
      </c>
      <c r="BP51" s="4" t="str">
        <f t="shared" si="46"/>
        <v/>
      </c>
      <c r="BQ51" s="4" t="str">
        <f t="shared" ref="BQ51:BQ53" si="52">IF(W51=0,"","*")</f>
        <v/>
      </c>
      <c r="BR51" s="4" t="str">
        <f t="shared" si="49"/>
        <v/>
      </c>
      <c r="BS51" s="4" t="str">
        <f t="shared" si="49"/>
        <v/>
      </c>
      <c r="BT51" s="4" t="str">
        <f t="shared" si="49"/>
        <v/>
      </c>
      <c r="BU51" s="4"/>
      <c r="BV51" s="4" t="str">
        <f t="shared" si="50"/>
        <v/>
      </c>
      <c r="BW51" s="4" t="str">
        <f t="shared" si="50"/>
        <v/>
      </c>
    </row>
    <row r="52" spans="1:75" ht="17" hidden="1" customHeight="1" x14ac:dyDescent="0.35">
      <c r="A52" t="s">
        <v>139</v>
      </c>
      <c r="B52" s="4"/>
      <c r="C52" s="4"/>
      <c r="D52" s="4"/>
      <c r="E52" s="6">
        <f t="shared" si="44"/>
        <v>0</v>
      </c>
      <c r="F52" s="4"/>
      <c r="G52" s="4"/>
      <c r="H52" s="5"/>
      <c r="I52" s="5"/>
      <c r="J52" s="5"/>
      <c r="K52" s="5"/>
      <c r="L52" s="5"/>
      <c r="M52" s="5"/>
      <c r="N52" s="5"/>
      <c r="O52" s="5"/>
      <c r="P52" s="5"/>
      <c r="Q52" s="5"/>
      <c r="R52" s="5"/>
      <c r="S52" s="5"/>
      <c r="T52" s="5"/>
      <c r="U52" s="5"/>
      <c r="V52" s="5"/>
      <c r="W52" s="5"/>
      <c r="X52" s="5"/>
      <c r="Y52" s="5"/>
      <c r="Z52" s="5"/>
      <c r="AA52" s="5"/>
      <c r="AB52" s="5"/>
      <c r="AC52" s="5"/>
      <c r="AE52" s="4" t="str">
        <f t="shared" ref="AE52:AS53" si="53">IF(H52=0,"","*")</f>
        <v/>
      </c>
      <c r="AF52" s="4" t="str">
        <f t="shared" si="53"/>
        <v/>
      </c>
      <c r="AG52" s="4" t="str">
        <f t="shared" si="53"/>
        <v/>
      </c>
      <c r="AH52" s="4" t="str">
        <f t="shared" si="53"/>
        <v/>
      </c>
      <c r="AI52" s="4" t="str">
        <f t="shared" si="53"/>
        <v/>
      </c>
      <c r="AJ52" s="4" t="str">
        <f t="shared" si="53"/>
        <v/>
      </c>
      <c r="AK52" s="4" t="str">
        <f t="shared" si="53"/>
        <v/>
      </c>
      <c r="AL52" s="4" t="str">
        <f t="shared" si="53"/>
        <v/>
      </c>
      <c r="AM52" s="4" t="str">
        <f t="shared" si="53"/>
        <v/>
      </c>
      <c r="AN52" s="4" t="str">
        <f t="shared" si="53"/>
        <v/>
      </c>
      <c r="AO52" s="4" t="str">
        <f t="shared" si="53"/>
        <v/>
      </c>
      <c r="AP52" s="4" t="str">
        <f t="shared" si="53"/>
        <v/>
      </c>
      <c r="AQ52" s="4" t="str">
        <f t="shared" si="53"/>
        <v/>
      </c>
      <c r="AR52" s="4" t="str">
        <f t="shared" si="53"/>
        <v/>
      </c>
      <c r="AS52" s="4" t="str">
        <f t="shared" si="53"/>
        <v/>
      </c>
      <c r="AT52" s="4" t="str">
        <f t="shared" si="51"/>
        <v/>
      </c>
      <c r="AU52" s="4" t="str">
        <f t="shared" si="47"/>
        <v/>
      </c>
      <c r="AV52" s="4" t="str">
        <f t="shared" si="47"/>
        <v/>
      </c>
      <c r="AW52" s="4" t="str">
        <f t="shared" si="47"/>
        <v/>
      </c>
      <c r="AX52" s="4"/>
      <c r="AY52" s="4" t="str">
        <f t="shared" si="48"/>
        <v/>
      </c>
      <c r="AZ52" s="4" t="str">
        <f t="shared" si="48"/>
        <v/>
      </c>
      <c r="BB52" s="4" t="str">
        <f t="shared" ref="BB52:BP53" si="54">IF(H52=0,"","*")</f>
        <v/>
      </c>
      <c r="BC52" s="4" t="str">
        <f t="shared" si="54"/>
        <v/>
      </c>
      <c r="BD52" s="4" t="str">
        <f t="shared" si="54"/>
        <v/>
      </c>
      <c r="BE52" s="4" t="str">
        <f t="shared" si="54"/>
        <v/>
      </c>
      <c r="BF52" s="4" t="str">
        <f t="shared" si="54"/>
        <v/>
      </c>
      <c r="BG52" s="4" t="str">
        <f t="shared" si="54"/>
        <v/>
      </c>
      <c r="BH52" s="4" t="str">
        <f t="shared" si="54"/>
        <v/>
      </c>
      <c r="BI52" s="4" t="str">
        <f t="shared" si="54"/>
        <v/>
      </c>
      <c r="BJ52" s="4" t="str">
        <f t="shared" si="54"/>
        <v/>
      </c>
      <c r="BK52" s="4" t="str">
        <f t="shared" si="54"/>
        <v/>
      </c>
      <c r="BL52" s="4" t="str">
        <f t="shared" si="54"/>
        <v/>
      </c>
      <c r="BM52" s="4" t="str">
        <f t="shared" si="54"/>
        <v/>
      </c>
      <c r="BN52" s="4" t="str">
        <f t="shared" si="54"/>
        <v/>
      </c>
      <c r="BO52" s="4" t="str">
        <f t="shared" si="54"/>
        <v/>
      </c>
      <c r="BP52" s="4" t="str">
        <f t="shared" si="54"/>
        <v/>
      </c>
      <c r="BQ52" s="4" t="str">
        <f t="shared" si="52"/>
        <v/>
      </c>
      <c r="BR52" s="4" t="str">
        <f t="shared" si="49"/>
        <v/>
      </c>
      <c r="BS52" s="4" t="str">
        <f t="shared" si="49"/>
        <v/>
      </c>
      <c r="BT52" s="4" t="str">
        <f t="shared" si="49"/>
        <v/>
      </c>
      <c r="BU52" s="4"/>
      <c r="BV52" s="4" t="str">
        <f t="shared" si="50"/>
        <v/>
      </c>
      <c r="BW52" s="4" t="str">
        <f t="shared" si="50"/>
        <v/>
      </c>
    </row>
    <row r="53" spans="1:75" ht="17" hidden="1" customHeight="1" x14ac:dyDescent="0.35">
      <c r="A53" t="s">
        <v>140</v>
      </c>
      <c r="B53" s="4"/>
      <c r="C53" s="4"/>
      <c r="D53" s="4"/>
      <c r="E53" s="6">
        <f t="shared" si="44"/>
        <v>0</v>
      </c>
      <c r="F53" s="4"/>
      <c r="G53" s="4"/>
      <c r="H53" s="5"/>
      <c r="I53" s="5"/>
      <c r="J53" s="5"/>
      <c r="K53" s="5"/>
      <c r="L53" s="5"/>
      <c r="M53" s="5"/>
      <c r="N53" s="5"/>
      <c r="O53" s="5"/>
      <c r="P53" s="5"/>
      <c r="Q53" s="5"/>
      <c r="R53" s="5"/>
      <c r="S53" s="5"/>
      <c r="T53" s="5"/>
      <c r="U53" s="5"/>
      <c r="V53" s="5"/>
      <c r="W53" s="5"/>
      <c r="X53" s="5"/>
      <c r="Y53" s="5"/>
      <c r="Z53" s="5"/>
      <c r="AA53" s="5"/>
      <c r="AB53" s="5"/>
      <c r="AC53" s="5"/>
      <c r="AE53" s="4" t="str">
        <f t="shared" si="53"/>
        <v/>
      </c>
      <c r="AF53" s="4" t="str">
        <f t="shared" si="53"/>
        <v/>
      </c>
      <c r="AG53" s="4" t="str">
        <f t="shared" si="53"/>
        <v/>
      </c>
      <c r="AH53" s="4" t="str">
        <f t="shared" si="53"/>
        <v/>
      </c>
      <c r="AI53" s="4" t="str">
        <f t="shared" si="53"/>
        <v/>
      </c>
      <c r="AJ53" s="4" t="str">
        <f t="shared" si="53"/>
        <v/>
      </c>
      <c r="AK53" s="4" t="str">
        <f t="shared" si="53"/>
        <v/>
      </c>
      <c r="AL53" s="4" t="str">
        <f t="shared" si="53"/>
        <v/>
      </c>
      <c r="AM53" s="4" t="str">
        <f t="shared" si="53"/>
        <v/>
      </c>
      <c r="AN53" s="4" t="str">
        <f t="shared" si="53"/>
        <v/>
      </c>
      <c r="AO53" s="4" t="str">
        <f t="shared" si="53"/>
        <v/>
      </c>
      <c r="AP53" s="4" t="str">
        <f t="shared" si="53"/>
        <v/>
      </c>
      <c r="AQ53" s="4" t="str">
        <f t="shared" si="53"/>
        <v/>
      </c>
      <c r="AR53" s="4" t="str">
        <f t="shared" si="53"/>
        <v/>
      </c>
      <c r="AS53" s="4" t="str">
        <f t="shared" si="53"/>
        <v/>
      </c>
      <c r="AT53" s="4" t="str">
        <f t="shared" si="51"/>
        <v/>
      </c>
      <c r="AU53" s="4" t="str">
        <f t="shared" si="47"/>
        <v/>
      </c>
      <c r="AV53" s="4" t="str">
        <f t="shared" si="47"/>
        <v/>
      </c>
      <c r="AW53" s="4" t="str">
        <f t="shared" si="47"/>
        <v/>
      </c>
      <c r="AX53" s="4"/>
      <c r="AY53" s="4" t="str">
        <f t="shared" si="48"/>
        <v/>
      </c>
      <c r="AZ53" s="4" t="str">
        <f t="shared" si="48"/>
        <v/>
      </c>
      <c r="BB53" s="4" t="str">
        <f t="shared" si="54"/>
        <v/>
      </c>
      <c r="BC53" s="4" t="str">
        <f t="shared" si="54"/>
        <v/>
      </c>
      <c r="BD53" s="4" t="str">
        <f t="shared" si="54"/>
        <v/>
      </c>
      <c r="BE53" s="4" t="str">
        <f t="shared" si="54"/>
        <v/>
      </c>
      <c r="BF53" s="4" t="str">
        <f t="shared" si="54"/>
        <v/>
      </c>
      <c r="BG53" s="4" t="str">
        <f t="shared" si="54"/>
        <v/>
      </c>
      <c r="BH53" s="4" t="str">
        <f t="shared" si="54"/>
        <v/>
      </c>
      <c r="BI53" s="4" t="str">
        <f t="shared" si="54"/>
        <v/>
      </c>
      <c r="BJ53" s="4" t="str">
        <f t="shared" si="54"/>
        <v/>
      </c>
      <c r="BK53" s="4" t="str">
        <f t="shared" si="54"/>
        <v/>
      </c>
      <c r="BL53" s="4" t="str">
        <f t="shared" si="54"/>
        <v/>
      </c>
      <c r="BM53" s="4" t="str">
        <f t="shared" si="54"/>
        <v/>
      </c>
      <c r="BN53" s="4" t="str">
        <f t="shared" si="54"/>
        <v/>
      </c>
      <c r="BO53" s="4" t="str">
        <f t="shared" si="54"/>
        <v/>
      </c>
      <c r="BP53" s="4" t="str">
        <f t="shared" si="54"/>
        <v/>
      </c>
      <c r="BQ53" s="4" t="str">
        <f t="shared" si="52"/>
        <v/>
      </c>
      <c r="BR53" s="4" t="str">
        <f t="shared" si="49"/>
        <v/>
      </c>
      <c r="BS53" s="4" t="str">
        <f t="shared" si="49"/>
        <v/>
      </c>
      <c r="BT53" s="4" t="str">
        <f t="shared" si="49"/>
        <v/>
      </c>
      <c r="BU53" s="4"/>
      <c r="BV53" s="4" t="str">
        <f t="shared" si="50"/>
        <v/>
      </c>
      <c r="BW53" s="4" t="str">
        <f t="shared" si="50"/>
        <v/>
      </c>
    </row>
    <row r="54" spans="1:75" x14ac:dyDescent="0.35">
      <c r="B54" s="101" t="s">
        <v>143</v>
      </c>
      <c r="C54" s="102"/>
      <c r="D54" s="102"/>
      <c r="E54" s="102"/>
      <c r="F54" s="102"/>
      <c r="G54" s="102"/>
      <c r="S54" s="19"/>
      <c r="T54" s="19"/>
      <c r="U54" s="19"/>
      <c r="V54" s="19"/>
      <c r="X54" s="19"/>
      <c r="Y54" s="10"/>
      <c r="Z54" s="19"/>
    </row>
    <row r="55" spans="1:75" ht="17" customHeight="1" x14ac:dyDescent="0.35">
      <c r="A55" t="s">
        <v>144</v>
      </c>
      <c r="B55" s="4"/>
      <c r="C55" s="4"/>
      <c r="D55" s="4"/>
      <c r="E55" s="6">
        <f t="shared" ref="E55:E74" si="55">_xlfn.XLOOKUP($C$2,$R$9:$AC$9,R55:AC55)</f>
        <v>0</v>
      </c>
      <c r="F55" s="4"/>
      <c r="G55" s="4"/>
      <c r="H55" s="5"/>
      <c r="I55" s="5"/>
      <c r="J55" s="5"/>
      <c r="K55" s="5"/>
      <c r="L55" s="5"/>
      <c r="M55" s="5"/>
      <c r="N55" s="5"/>
      <c r="O55" s="5"/>
      <c r="P55" s="5"/>
      <c r="Q55" s="5"/>
      <c r="R55" s="5"/>
      <c r="S55" s="5"/>
      <c r="T55" s="5"/>
      <c r="U55" s="5"/>
      <c r="V55" s="5"/>
      <c r="W55" s="5"/>
      <c r="X55" s="5"/>
      <c r="Y55" s="5"/>
      <c r="Z55" s="5"/>
      <c r="AA55" s="5"/>
      <c r="AB55" s="5"/>
      <c r="AC55" s="5"/>
      <c r="AE55" s="4" t="str">
        <f t="shared" ref="AE55:AT64" si="56">IF(H55=0,"","*")</f>
        <v/>
      </c>
      <c r="AF55" s="4" t="str">
        <f t="shared" si="56"/>
        <v/>
      </c>
      <c r="AG55" s="4" t="str">
        <f t="shared" si="56"/>
        <v/>
      </c>
      <c r="AH55" s="4" t="str">
        <f t="shared" si="56"/>
        <v/>
      </c>
      <c r="AI55" s="4" t="str">
        <f t="shared" si="56"/>
        <v/>
      </c>
      <c r="AJ55" s="4" t="str">
        <f t="shared" si="56"/>
        <v/>
      </c>
      <c r="AK55" s="4" t="str">
        <f t="shared" si="56"/>
        <v/>
      </c>
      <c r="AL55" s="4" t="str">
        <f t="shared" si="56"/>
        <v/>
      </c>
      <c r="AM55" s="4" t="str">
        <f t="shared" si="56"/>
        <v/>
      </c>
      <c r="AN55" s="4" t="str">
        <f t="shared" si="56"/>
        <v/>
      </c>
      <c r="AO55" s="4" t="str">
        <f t="shared" si="56"/>
        <v/>
      </c>
      <c r="AP55" s="4" t="str">
        <f t="shared" si="56"/>
        <v/>
      </c>
      <c r="AQ55" s="4" t="str">
        <f t="shared" si="56"/>
        <v/>
      </c>
      <c r="AR55" s="4" t="str">
        <f t="shared" si="56"/>
        <v/>
      </c>
      <c r="AS55" s="4" t="str">
        <f t="shared" si="56"/>
        <v/>
      </c>
      <c r="AT55" s="4" t="str">
        <f t="shared" ref="AT55" si="57">IF(W55=0,"","*")</f>
        <v/>
      </c>
      <c r="AU55" s="4" t="str">
        <f t="shared" ref="AU55" si="58">IF(X55=0,"","*")</f>
        <v/>
      </c>
      <c r="AV55" s="4" t="str">
        <f t="shared" ref="AV55" si="59">IF(Y55=0,"","*")</f>
        <v/>
      </c>
      <c r="AW55" s="4" t="str">
        <f t="shared" ref="AW55" si="60">IF(Z55=0,"","*")</f>
        <v/>
      </c>
      <c r="AX55" s="4" t="str">
        <f t="shared" ref="AX55" si="61">IF(AA55=0,"","*")</f>
        <v/>
      </c>
      <c r="AY55" s="4" t="str">
        <f t="shared" ref="AY55" si="62">IF(AB55=0,"","*")</f>
        <v/>
      </c>
      <c r="AZ55" s="4" t="str">
        <f t="shared" ref="AZ55" si="63">IF(AC55=0,"","*")</f>
        <v/>
      </c>
      <c r="BB55" s="4" t="str">
        <f t="shared" ref="BB55:BP64" si="64">IF(H55=0,"","*")</f>
        <v/>
      </c>
      <c r="BC55" s="4" t="str">
        <f t="shared" si="64"/>
        <v/>
      </c>
      <c r="BD55" s="4" t="str">
        <f t="shared" si="64"/>
        <v/>
      </c>
      <c r="BE55" s="4" t="str">
        <f t="shared" si="64"/>
        <v/>
      </c>
      <c r="BF55" s="4" t="str">
        <f t="shared" si="64"/>
        <v/>
      </c>
      <c r="BG55" s="4" t="str">
        <f t="shared" si="64"/>
        <v/>
      </c>
      <c r="BH55" s="4" t="str">
        <f t="shared" si="64"/>
        <v/>
      </c>
      <c r="BI55" s="4" t="str">
        <f t="shared" si="64"/>
        <v/>
      </c>
      <c r="BJ55" s="4" t="str">
        <f t="shared" si="64"/>
        <v/>
      </c>
      <c r="BK55" s="4" t="str">
        <f t="shared" si="64"/>
        <v/>
      </c>
      <c r="BL55" s="4" t="str">
        <f t="shared" si="64"/>
        <v/>
      </c>
      <c r="BM55" s="4" t="str">
        <f t="shared" si="64"/>
        <v/>
      </c>
      <c r="BN55" s="4" t="str">
        <f t="shared" si="64"/>
        <v/>
      </c>
      <c r="BO55" s="4" t="str">
        <f t="shared" si="64"/>
        <v/>
      </c>
      <c r="BP55" s="4" t="str">
        <f t="shared" si="64"/>
        <v/>
      </c>
      <c r="BQ55" s="4" t="str">
        <f t="shared" ref="BQ55" si="65">IF(W55=0,"","*")</f>
        <v/>
      </c>
      <c r="BR55" s="4" t="str">
        <f t="shared" ref="BR55" si="66">IF(X55=0,"","*")</f>
        <v/>
      </c>
      <c r="BS55" s="4" t="str">
        <f t="shared" ref="BS55" si="67">IF(Y55=0,"","*")</f>
        <v/>
      </c>
      <c r="BT55" s="4" t="str">
        <f t="shared" ref="BT55" si="68">IF(Z55=0,"","*")</f>
        <v/>
      </c>
      <c r="BU55" s="4" t="str">
        <f t="shared" ref="BU55" si="69">IF(AA55=0,"","*")</f>
        <v/>
      </c>
      <c r="BV55" s="4" t="str">
        <f t="shared" ref="BV55" si="70">IF(AB55=0,"","*")</f>
        <v/>
      </c>
      <c r="BW55" s="4" t="str">
        <f t="shared" ref="BW55" si="71">IF(AC55=0,"","*")</f>
        <v/>
      </c>
    </row>
    <row r="56" spans="1:75" ht="17" customHeight="1" x14ac:dyDescent="0.35">
      <c r="A56" t="s">
        <v>146</v>
      </c>
      <c r="B56" s="4"/>
      <c r="C56" s="4"/>
      <c r="D56" s="4"/>
      <c r="E56" s="6">
        <f t="shared" si="55"/>
        <v>0</v>
      </c>
      <c r="F56" s="4"/>
      <c r="G56" s="4"/>
      <c r="H56" s="5"/>
      <c r="I56" s="5"/>
      <c r="J56" s="5"/>
      <c r="K56" s="5"/>
      <c r="L56" s="5"/>
      <c r="M56" s="5"/>
      <c r="N56" s="5"/>
      <c r="O56" s="5"/>
      <c r="P56" s="5"/>
      <c r="Q56" s="5"/>
      <c r="R56" s="5"/>
      <c r="S56" s="5"/>
      <c r="T56" s="5"/>
      <c r="U56" s="5"/>
      <c r="V56" s="5"/>
      <c r="W56" s="5"/>
      <c r="X56" s="5"/>
      <c r="Y56" s="5"/>
      <c r="Z56" s="5"/>
      <c r="AA56" s="5"/>
      <c r="AB56" s="5"/>
      <c r="AC56" s="5"/>
      <c r="AE56" s="4" t="str">
        <f t="shared" si="56"/>
        <v/>
      </c>
      <c r="AF56" s="4" t="str">
        <f t="shared" si="56"/>
        <v/>
      </c>
      <c r="AG56" s="4" t="str">
        <f t="shared" si="56"/>
        <v/>
      </c>
      <c r="AH56" s="4" t="str">
        <f t="shared" si="56"/>
        <v/>
      </c>
      <c r="AI56" s="4" t="str">
        <f t="shared" si="56"/>
        <v/>
      </c>
      <c r="AJ56" s="4" t="str">
        <f t="shared" si="56"/>
        <v/>
      </c>
      <c r="AK56" s="4" t="str">
        <f t="shared" ref="AK56" si="72">IF(N56=0,"","*")</f>
        <v/>
      </c>
      <c r="AL56" s="4" t="str">
        <f t="shared" ref="AL56" si="73">IF(O56=0,"","*")</f>
        <v/>
      </c>
      <c r="AM56" s="4" t="str">
        <f t="shared" ref="AM56" si="74">IF(P56=0,"","*")</f>
        <v/>
      </c>
      <c r="AN56" s="4" t="str">
        <f t="shared" ref="AN56" si="75">IF(Q56=0,"","*")</f>
        <v/>
      </c>
      <c r="AO56" s="4" t="str">
        <f t="shared" ref="AO56" si="76">IF(R56=0,"","*")</f>
        <v/>
      </c>
      <c r="AP56" s="4" t="str">
        <f t="shared" ref="AP56" si="77">IF(S56=0,"","*")</f>
        <v/>
      </c>
      <c r="AQ56" s="4" t="str">
        <f t="shared" ref="AQ56" si="78">IF(T56=0,"","*")</f>
        <v/>
      </c>
      <c r="AR56" s="4" t="str">
        <f t="shared" ref="AR56" si="79">IF(U56=0,"","*")</f>
        <v/>
      </c>
      <c r="AS56" s="4" t="str">
        <f t="shared" ref="AS56" si="80">IF(V56=0,"","*")</f>
        <v/>
      </c>
      <c r="AT56" s="4" t="str">
        <f t="shared" ref="AT56" si="81">IF(W56=0,"","*")</f>
        <v/>
      </c>
      <c r="AU56" s="4" t="str">
        <f t="shared" ref="AU56" si="82">IF(X56=0,"","*")</f>
        <v/>
      </c>
      <c r="AV56" s="4" t="str">
        <f t="shared" ref="AV56" si="83">IF(Y56=0,"","*")</f>
        <v/>
      </c>
      <c r="AW56" s="4" t="str">
        <f t="shared" ref="AW56" si="84">IF(Z56=0,"","*")</f>
        <v/>
      </c>
      <c r="AX56" s="4" t="str">
        <f t="shared" ref="AX56" si="85">IF(AA56=0,"","*")</f>
        <v/>
      </c>
      <c r="AY56" s="4" t="str">
        <f t="shared" ref="AY56" si="86">IF(AB56=0,"","*")</f>
        <v/>
      </c>
      <c r="AZ56" s="4" t="str">
        <f t="shared" ref="AZ56" si="87">IF(AC56=0,"","*")</f>
        <v/>
      </c>
      <c r="BB56" s="4" t="str">
        <f t="shared" si="64"/>
        <v/>
      </c>
      <c r="BC56" s="4" t="str">
        <f t="shared" si="64"/>
        <v/>
      </c>
      <c r="BD56" s="4" t="str">
        <f t="shared" si="64"/>
        <v/>
      </c>
      <c r="BE56" s="4" t="str">
        <f t="shared" si="64"/>
        <v/>
      </c>
      <c r="BF56" s="4" t="str">
        <f t="shared" si="64"/>
        <v/>
      </c>
      <c r="BG56" s="4" t="str">
        <f t="shared" si="64"/>
        <v/>
      </c>
      <c r="BH56" s="4" t="str">
        <f t="shared" ref="BH56:BH74" si="88">IF(N56=0,"","*")</f>
        <v/>
      </c>
      <c r="BI56" s="4" t="str">
        <f t="shared" ref="BI56:BI74" si="89">IF(O56=0,"","*")</f>
        <v/>
      </c>
      <c r="BJ56" s="4" t="str">
        <f t="shared" ref="BJ56:BJ74" si="90">IF(P56=0,"","*")</f>
        <v/>
      </c>
      <c r="BK56" s="4" t="str">
        <f t="shared" ref="BK56:BK74" si="91">IF(Q56=0,"","*")</f>
        <v/>
      </c>
      <c r="BL56" s="4" t="str">
        <f t="shared" ref="BL56:BL74" si="92">IF(R56=0,"","*")</f>
        <v/>
      </c>
      <c r="BM56" s="4" t="str">
        <f t="shared" ref="BM56:BM74" si="93">IF(S56=0,"","*")</f>
        <v/>
      </c>
      <c r="BN56" s="4" t="str">
        <f t="shared" ref="BN56:BN74" si="94">IF(T56=0,"","*")</f>
        <v/>
      </c>
      <c r="BO56" s="4" t="str">
        <f t="shared" ref="BO56:BO74" si="95">IF(U56=0,"","*")</f>
        <v/>
      </c>
      <c r="BP56" s="4" t="str">
        <f t="shared" ref="BP56:BP74" si="96">IF(V56=0,"","*")</f>
        <v/>
      </c>
      <c r="BQ56" s="4" t="str">
        <f t="shared" ref="BQ56:BQ74" si="97">IF(W56=0,"","*")</f>
        <v/>
      </c>
      <c r="BR56" s="4" t="str">
        <f t="shared" ref="BR56:BR74" si="98">IF(X56=0,"","*")</f>
        <v/>
      </c>
      <c r="BS56" s="4" t="str">
        <f t="shared" ref="BS56:BS74" si="99">IF(Y56=0,"","*")</f>
        <v/>
      </c>
      <c r="BT56" s="4" t="str">
        <f t="shared" ref="BT56:BT74" si="100">IF(Z56=0,"","*")</f>
        <v/>
      </c>
      <c r="BU56" s="4" t="str">
        <f t="shared" ref="BU56:BU74" si="101">IF(AA56=0,"","*")</f>
        <v/>
      </c>
      <c r="BV56" s="4" t="str">
        <f t="shared" ref="BV56:BV74" si="102">IF(AB56=0,"","*")</f>
        <v/>
      </c>
      <c r="BW56" s="4" t="str">
        <f t="shared" ref="BW56:BW74" si="103">IF(AC56=0,"","*")</f>
        <v/>
      </c>
    </row>
    <row r="57" spans="1:75" ht="17" hidden="1" customHeight="1" x14ac:dyDescent="0.35">
      <c r="A57" t="s">
        <v>148</v>
      </c>
      <c r="B57" s="4"/>
      <c r="C57" s="4"/>
      <c r="D57" s="4"/>
      <c r="E57" s="6">
        <f t="shared" si="55"/>
        <v>0</v>
      </c>
      <c r="F57" s="4"/>
      <c r="G57" s="4"/>
      <c r="H57" s="5"/>
      <c r="I57" s="5"/>
      <c r="J57" s="5"/>
      <c r="K57" s="5"/>
      <c r="L57" s="5"/>
      <c r="M57" s="5"/>
      <c r="N57" s="5"/>
      <c r="O57" s="5"/>
      <c r="P57" s="5"/>
      <c r="Q57" s="5"/>
      <c r="R57" s="5"/>
      <c r="S57" s="5"/>
      <c r="T57" s="5"/>
      <c r="U57" s="5"/>
      <c r="V57" s="5"/>
      <c r="W57" s="5"/>
      <c r="X57" s="5"/>
      <c r="Y57" s="5"/>
      <c r="Z57" s="5"/>
      <c r="AA57" s="5"/>
      <c r="AB57" s="5"/>
      <c r="AC57" s="5"/>
      <c r="AE57" s="4" t="str">
        <f t="shared" si="56"/>
        <v/>
      </c>
      <c r="AF57" s="4" t="str">
        <f t="shared" si="56"/>
        <v/>
      </c>
      <c r="AG57" s="4" t="str">
        <f t="shared" si="56"/>
        <v/>
      </c>
      <c r="AH57" s="4" t="str">
        <f t="shared" si="56"/>
        <v/>
      </c>
      <c r="AI57" s="4" t="str">
        <f t="shared" si="56"/>
        <v/>
      </c>
      <c r="AJ57" s="4" t="str">
        <f t="shared" si="56"/>
        <v/>
      </c>
      <c r="AK57" s="4" t="str">
        <f t="shared" si="56"/>
        <v/>
      </c>
      <c r="AL57" s="4" t="str">
        <f t="shared" si="56"/>
        <v/>
      </c>
      <c r="AM57" s="4" t="str">
        <f t="shared" si="56"/>
        <v/>
      </c>
      <c r="AN57" s="4" t="str">
        <f t="shared" si="56"/>
        <v/>
      </c>
      <c r="AO57" s="4" t="str">
        <f t="shared" si="56"/>
        <v/>
      </c>
      <c r="AP57" s="4" t="str">
        <f t="shared" si="56"/>
        <v/>
      </c>
      <c r="AQ57" s="4" t="str">
        <f t="shared" si="56"/>
        <v/>
      </c>
      <c r="AR57" s="4" t="str">
        <f t="shared" si="56"/>
        <v/>
      </c>
      <c r="AS57" s="4" t="str">
        <f t="shared" si="56"/>
        <v/>
      </c>
      <c r="AT57" s="4" t="str">
        <f t="shared" si="56"/>
        <v/>
      </c>
      <c r="AU57" s="4" t="str">
        <f t="shared" ref="AO57:AZ68" si="104">IF(X57=0,"","*")</f>
        <v/>
      </c>
      <c r="AV57" s="4" t="str">
        <f t="shared" si="104"/>
        <v/>
      </c>
      <c r="AW57" s="4" t="str">
        <f t="shared" si="104"/>
        <v/>
      </c>
      <c r="AX57" s="4" t="str">
        <f t="shared" si="104"/>
        <v/>
      </c>
      <c r="AY57" s="4" t="str">
        <f t="shared" si="104"/>
        <v/>
      </c>
      <c r="AZ57" s="4" t="str">
        <f t="shared" si="104"/>
        <v/>
      </c>
      <c r="BB57" s="4" t="str">
        <f t="shared" si="64"/>
        <v/>
      </c>
      <c r="BC57" s="4" t="str">
        <f t="shared" si="64"/>
        <v/>
      </c>
      <c r="BD57" s="4" t="str">
        <f t="shared" si="64"/>
        <v/>
      </c>
      <c r="BE57" s="4" t="str">
        <f t="shared" si="64"/>
        <v/>
      </c>
      <c r="BF57" s="4" t="str">
        <f t="shared" si="64"/>
        <v/>
      </c>
      <c r="BG57" s="4" t="str">
        <f t="shared" si="64"/>
        <v/>
      </c>
      <c r="BH57" s="4" t="str">
        <f t="shared" si="88"/>
        <v/>
      </c>
      <c r="BI57" s="4" t="str">
        <f t="shared" si="89"/>
        <v/>
      </c>
      <c r="BJ57" s="4" t="str">
        <f t="shared" si="90"/>
        <v/>
      </c>
      <c r="BK57" s="4" t="str">
        <f t="shared" si="91"/>
        <v/>
      </c>
      <c r="BL57" s="4" t="str">
        <f t="shared" si="92"/>
        <v/>
      </c>
      <c r="BM57" s="4" t="str">
        <f t="shared" si="93"/>
        <v/>
      </c>
      <c r="BN57" s="4" t="str">
        <f t="shared" si="94"/>
        <v/>
      </c>
      <c r="BO57" s="4" t="str">
        <f t="shared" si="95"/>
        <v/>
      </c>
      <c r="BP57" s="4" t="str">
        <f t="shared" si="96"/>
        <v/>
      </c>
      <c r="BQ57" s="4" t="str">
        <f t="shared" si="97"/>
        <v/>
      </c>
      <c r="BR57" s="4" t="str">
        <f t="shared" si="98"/>
        <v/>
      </c>
      <c r="BS57" s="4" t="str">
        <f t="shared" si="99"/>
        <v/>
      </c>
      <c r="BT57" s="4" t="str">
        <f t="shared" si="100"/>
        <v/>
      </c>
      <c r="BU57" s="4" t="str">
        <f t="shared" si="101"/>
        <v/>
      </c>
      <c r="BV57" s="4" t="str">
        <f t="shared" si="102"/>
        <v/>
      </c>
      <c r="BW57" s="4" t="str">
        <f t="shared" si="103"/>
        <v/>
      </c>
    </row>
    <row r="58" spans="1:75" ht="17" hidden="1" customHeight="1" x14ac:dyDescent="0.35">
      <c r="A58" t="s">
        <v>149</v>
      </c>
      <c r="B58" s="4"/>
      <c r="C58" s="4"/>
      <c r="D58" s="4"/>
      <c r="E58" s="6">
        <f t="shared" si="55"/>
        <v>0</v>
      </c>
      <c r="F58" s="4"/>
      <c r="G58" s="4"/>
      <c r="H58" s="5"/>
      <c r="I58" s="5"/>
      <c r="J58" s="5"/>
      <c r="K58" s="5"/>
      <c r="L58" s="5"/>
      <c r="M58" s="5"/>
      <c r="N58" s="5"/>
      <c r="O58" s="5"/>
      <c r="P58" s="5"/>
      <c r="Q58" s="5"/>
      <c r="R58" s="5"/>
      <c r="S58" s="5"/>
      <c r="T58" s="5"/>
      <c r="U58" s="5"/>
      <c r="V58" s="5"/>
      <c r="W58" s="5"/>
      <c r="X58" s="5"/>
      <c r="Y58" s="5"/>
      <c r="Z58" s="5"/>
      <c r="AA58" s="5"/>
      <c r="AB58" s="5"/>
      <c r="AC58" s="5"/>
      <c r="AE58" s="4" t="str">
        <f t="shared" si="56"/>
        <v/>
      </c>
      <c r="AF58" s="4" t="str">
        <f t="shared" si="56"/>
        <v/>
      </c>
      <c r="AG58" s="4" t="str">
        <f t="shared" si="56"/>
        <v/>
      </c>
      <c r="AH58" s="4" t="str">
        <f t="shared" si="56"/>
        <v/>
      </c>
      <c r="AI58" s="4" t="str">
        <f t="shared" si="56"/>
        <v/>
      </c>
      <c r="AJ58" s="4" t="str">
        <f t="shared" si="56"/>
        <v/>
      </c>
      <c r="AK58" s="4" t="str">
        <f t="shared" si="56"/>
        <v/>
      </c>
      <c r="AL58" s="4" t="str">
        <f t="shared" si="56"/>
        <v/>
      </c>
      <c r="AM58" s="4" t="str">
        <f t="shared" si="56"/>
        <v/>
      </c>
      <c r="AN58" s="4" t="str">
        <f t="shared" si="56"/>
        <v/>
      </c>
      <c r="AO58" s="4" t="str">
        <f t="shared" si="104"/>
        <v/>
      </c>
      <c r="AP58" s="4" t="str">
        <f t="shared" si="104"/>
        <v/>
      </c>
      <c r="AQ58" s="4" t="str">
        <f t="shared" si="104"/>
        <v/>
      </c>
      <c r="AR58" s="4" t="str">
        <f t="shared" si="104"/>
        <v/>
      </c>
      <c r="AS58" s="4" t="str">
        <f t="shared" si="104"/>
        <v/>
      </c>
      <c r="AT58" s="4" t="str">
        <f t="shared" si="104"/>
        <v/>
      </c>
      <c r="AU58" s="4" t="str">
        <f t="shared" si="104"/>
        <v/>
      </c>
      <c r="AV58" s="4" t="str">
        <f t="shared" si="104"/>
        <v/>
      </c>
      <c r="AW58" s="4" t="str">
        <f t="shared" si="104"/>
        <v/>
      </c>
      <c r="AX58" s="4" t="str">
        <f>IF(AA58=0,"","*")</f>
        <v/>
      </c>
      <c r="AY58" s="4" t="str">
        <f t="shared" si="104"/>
        <v/>
      </c>
      <c r="AZ58" s="4" t="str">
        <f t="shared" si="104"/>
        <v/>
      </c>
      <c r="BB58" s="4" t="str">
        <f t="shared" si="64"/>
        <v/>
      </c>
      <c r="BC58" s="4" t="str">
        <f t="shared" si="64"/>
        <v/>
      </c>
      <c r="BD58" s="4" t="str">
        <f t="shared" si="64"/>
        <v/>
      </c>
      <c r="BE58" s="4" t="str">
        <f t="shared" si="64"/>
        <v/>
      </c>
      <c r="BF58" s="4" t="str">
        <f t="shared" si="64"/>
        <v/>
      </c>
      <c r="BG58" s="4" t="str">
        <f t="shared" si="64"/>
        <v/>
      </c>
      <c r="BH58" s="4" t="str">
        <f t="shared" si="88"/>
        <v/>
      </c>
      <c r="BI58" s="4" t="str">
        <f t="shared" si="89"/>
        <v/>
      </c>
      <c r="BJ58" s="4" t="str">
        <f t="shared" si="90"/>
        <v/>
      </c>
      <c r="BK58" s="4" t="str">
        <f t="shared" si="91"/>
        <v/>
      </c>
      <c r="BL58" s="4" t="str">
        <f t="shared" si="92"/>
        <v/>
      </c>
      <c r="BM58" s="4" t="str">
        <f t="shared" si="93"/>
        <v/>
      </c>
      <c r="BN58" s="4" t="str">
        <f t="shared" si="94"/>
        <v/>
      </c>
      <c r="BO58" s="4" t="str">
        <f t="shared" si="95"/>
        <v/>
      </c>
      <c r="BP58" s="4" t="str">
        <f t="shared" si="96"/>
        <v/>
      </c>
      <c r="BQ58" s="4" t="str">
        <f t="shared" si="97"/>
        <v/>
      </c>
      <c r="BR58" s="4" t="str">
        <f t="shared" si="98"/>
        <v/>
      </c>
      <c r="BS58" s="4" t="str">
        <f t="shared" si="99"/>
        <v/>
      </c>
      <c r="BT58" s="4" t="str">
        <f t="shared" si="100"/>
        <v/>
      </c>
      <c r="BU58" s="4" t="str">
        <f t="shared" si="101"/>
        <v/>
      </c>
      <c r="BV58" s="4" t="str">
        <f t="shared" si="102"/>
        <v/>
      </c>
      <c r="BW58" s="4" t="str">
        <f t="shared" si="103"/>
        <v/>
      </c>
    </row>
    <row r="59" spans="1:75" ht="17" hidden="1" customHeight="1" x14ac:dyDescent="0.35">
      <c r="A59" t="s">
        <v>150</v>
      </c>
      <c r="B59" s="4"/>
      <c r="C59" s="4"/>
      <c r="D59" s="4"/>
      <c r="E59" s="6">
        <f t="shared" si="55"/>
        <v>0</v>
      </c>
      <c r="F59" s="4"/>
      <c r="G59" s="4"/>
      <c r="H59" s="5"/>
      <c r="I59" s="5"/>
      <c r="J59" s="5"/>
      <c r="K59" s="5"/>
      <c r="L59" s="5"/>
      <c r="M59" s="5"/>
      <c r="N59" s="5"/>
      <c r="O59" s="5"/>
      <c r="P59" s="5"/>
      <c r="Q59" s="5"/>
      <c r="R59" s="5"/>
      <c r="S59" s="5"/>
      <c r="T59" s="5"/>
      <c r="U59" s="5"/>
      <c r="V59" s="5"/>
      <c r="W59" s="5"/>
      <c r="X59" s="5"/>
      <c r="Y59" s="5"/>
      <c r="Z59" s="5"/>
      <c r="AA59" s="5"/>
      <c r="AB59" s="5"/>
      <c r="AC59" s="5"/>
      <c r="AE59" s="4" t="str">
        <f t="shared" si="56"/>
        <v/>
      </c>
      <c r="AF59" s="4" t="str">
        <f t="shared" si="56"/>
        <v/>
      </c>
      <c r="AG59" s="4" t="str">
        <f t="shared" si="56"/>
        <v/>
      </c>
      <c r="AH59" s="4" t="str">
        <f t="shared" si="56"/>
        <v/>
      </c>
      <c r="AI59" s="4" t="str">
        <f t="shared" si="56"/>
        <v/>
      </c>
      <c r="AJ59" s="4" t="str">
        <f t="shared" si="56"/>
        <v/>
      </c>
      <c r="AK59" s="4" t="str">
        <f t="shared" si="56"/>
        <v/>
      </c>
      <c r="AL59" s="4" t="str">
        <f t="shared" si="56"/>
        <v/>
      </c>
      <c r="AM59" s="4" t="str">
        <f t="shared" si="56"/>
        <v/>
      </c>
      <c r="AN59" s="4" t="str">
        <f t="shared" si="56"/>
        <v/>
      </c>
      <c r="AO59" s="4" t="str">
        <f t="shared" si="104"/>
        <v/>
      </c>
      <c r="AP59" s="4" t="str">
        <f t="shared" si="104"/>
        <v/>
      </c>
      <c r="AQ59" s="4" t="str">
        <f t="shared" si="104"/>
        <v/>
      </c>
      <c r="AR59" s="4" t="str">
        <f t="shared" si="104"/>
        <v/>
      </c>
      <c r="AS59" s="4" t="str">
        <f t="shared" si="104"/>
        <v/>
      </c>
      <c r="AT59" s="4" t="str">
        <f t="shared" si="104"/>
        <v/>
      </c>
      <c r="AU59" s="4" t="str">
        <f t="shared" si="104"/>
        <v/>
      </c>
      <c r="AV59" s="4" t="str">
        <f t="shared" si="104"/>
        <v/>
      </c>
      <c r="AW59" s="4" t="str">
        <f t="shared" si="104"/>
        <v/>
      </c>
      <c r="AX59" s="4" t="str">
        <f t="shared" si="104"/>
        <v/>
      </c>
      <c r="AY59" s="4" t="str">
        <f t="shared" si="104"/>
        <v/>
      </c>
      <c r="AZ59" s="4" t="str">
        <f t="shared" si="104"/>
        <v/>
      </c>
      <c r="BB59" s="4" t="str">
        <f t="shared" si="64"/>
        <v/>
      </c>
      <c r="BC59" s="4" t="str">
        <f t="shared" si="64"/>
        <v/>
      </c>
      <c r="BD59" s="4" t="str">
        <f t="shared" si="64"/>
        <v/>
      </c>
      <c r="BE59" s="4" t="str">
        <f t="shared" si="64"/>
        <v/>
      </c>
      <c r="BF59" s="4" t="str">
        <f t="shared" si="64"/>
        <v/>
      </c>
      <c r="BG59" s="4" t="str">
        <f t="shared" si="64"/>
        <v/>
      </c>
      <c r="BH59" s="4" t="str">
        <f t="shared" si="88"/>
        <v/>
      </c>
      <c r="BI59" s="4" t="str">
        <f t="shared" si="89"/>
        <v/>
      </c>
      <c r="BJ59" s="4" t="str">
        <f t="shared" si="90"/>
        <v/>
      </c>
      <c r="BK59" s="4" t="str">
        <f t="shared" si="91"/>
        <v/>
      </c>
      <c r="BL59" s="4" t="str">
        <f t="shared" si="92"/>
        <v/>
      </c>
      <c r="BM59" s="4" t="str">
        <f t="shared" si="93"/>
        <v/>
      </c>
      <c r="BN59" s="4" t="str">
        <f t="shared" si="94"/>
        <v/>
      </c>
      <c r="BO59" s="4" t="str">
        <f t="shared" si="95"/>
        <v/>
      </c>
      <c r="BP59" s="4" t="str">
        <f t="shared" si="96"/>
        <v/>
      </c>
      <c r="BQ59" s="4" t="str">
        <f t="shared" si="97"/>
        <v/>
      </c>
      <c r="BR59" s="4" t="str">
        <f t="shared" si="98"/>
        <v/>
      </c>
      <c r="BS59" s="4" t="str">
        <f t="shared" si="99"/>
        <v/>
      </c>
      <c r="BT59" s="4" t="str">
        <f t="shared" si="100"/>
        <v/>
      </c>
      <c r="BU59" s="4" t="str">
        <f t="shared" si="101"/>
        <v/>
      </c>
      <c r="BV59" s="4" t="str">
        <f t="shared" si="102"/>
        <v/>
      </c>
      <c r="BW59" s="4" t="str">
        <f t="shared" si="103"/>
        <v/>
      </c>
    </row>
    <row r="60" spans="1:75" ht="17" hidden="1" customHeight="1" x14ac:dyDescent="0.35">
      <c r="A60" t="s">
        <v>151</v>
      </c>
      <c r="B60" s="4"/>
      <c r="C60" s="4"/>
      <c r="D60" s="4"/>
      <c r="E60" s="6">
        <f t="shared" si="55"/>
        <v>0</v>
      </c>
      <c r="F60" s="4"/>
      <c r="G60" s="4"/>
      <c r="H60" s="5"/>
      <c r="I60" s="5"/>
      <c r="J60" s="5"/>
      <c r="K60" s="5"/>
      <c r="L60" s="5"/>
      <c r="M60" s="5"/>
      <c r="N60" s="5"/>
      <c r="O60" s="5"/>
      <c r="P60" s="5"/>
      <c r="Q60" s="5"/>
      <c r="R60" s="5"/>
      <c r="S60" s="5"/>
      <c r="T60" s="5"/>
      <c r="U60" s="5"/>
      <c r="V60" s="5"/>
      <c r="W60" s="5"/>
      <c r="X60" s="5"/>
      <c r="Y60" s="5"/>
      <c r="Z60" s="5"/>
      <c r="AA60" s="5"/>
      <c r="AB60" s="5"/>
      <c r="AC60" s="5"/>
      <c r="AE60" s="4" t="str">
        <f t="shared" si="56"/>
        <v/>
      </c>
      <c r="AF60" s="4" t="str">
        <f t="shared" si="56"/>
        <v/>
      </c>
      <c r="AG60" s="4" t="str">
        <f t="shared" si="56"/>
        <v/>
      </c>
      <c r="AH60" s="4" t="str">
        <f t="shared" si="56"/>
        <v/>
      </c>
      <c r="AI60" s="4" t="str">
        <f t="shared" si="56"/>
        <v/>
      </c>
      <c r="AJ60" s="4" t="str">
        <f t="shared" si="56"/>
        <v/>
      </c>
      <c r="AK60" s="4" t="str">
        <f t="shared" si="56"/>
        <v/>
      </c>
      <c r="AL60" s="4" t="str">
        <f t="shared" si="56"/>
        <v/>
      </c>
      <c r="AM60" s="4" t="str">
        <f t="shared" si="56"/>
        <v/>
      </c>
      <c r="AN60" s="4" t="str">
        <f t="shared" si="56"/>
        <v/>
      </c>
      <c r="AO60" s="4" t="str">
        <f t="shared" si="104"/>
        <v/>
      </c>
      <c r="AP60" s="4" t="str">
        <f t="shared" si="104"/>
        <v/>
      </c>
      <c r="AQ60" s="4" t="str">
        <f t="shared" si="104"/>
        <v/>
      </c>
      <c r="AR60" s="4" t="str">
        <f t="shared" si="104"/>
        <v/>
      </c>
      <c r="AS60" s="4" t="str">
        <f t="shared" si="104"/>
        <v/>
      </c>
      <c r="AT60" s="4" t="str">
        <f t="shared" si="104"/>
        <v/>
      </c>
      <c r="AU60" s="4" t="str">
        <f t="shared" si="104"/>
        <v/>
      </c>
      <c r="AV60" s="4" t="str">
        <f t="shared" si="104"/>
        <v/>
      </c>
      <c r="AW60" s="4" t="str">
        <f t="shared" si="104"/>
        <v/>
      </c>
      <c r="AX60" s="4" t="str">
        <f t="shared" si="104"/>
        <v/>
      </c>
      <c r="AY60" s="4" t="str">
        <f t="shared" si="104"/>
        <v/>
      </c>
      <c r="AZ60" s="4" t="str">
        <f t="shared" si="104"/>
        <v/>
      </c>
      <c r="BB60" s="4" t="str">
        <f t="shared" si="64"/>
        <v/>
      </c>
      <c r="BC60" s="4" t="str">
        <f t="shared" si="64"/>
        <v/>
      </c>
      <c r="BD60" s="4" t="str">
        <f t="shared" si="64"/>
        <v/>
      </c>
      <c r="BE60" s="4" t="str">
        <f t="shared" si="64"/>
        <v/>
      </c>
      <c r="BF60" s="4" t="str">
        <f t="shared" si="64"/>
        <v/>
      </c>
      <c r="BG60" s="4" t="str">
        <f t="shared" si="64"/>
        <v/>
      </c>
      <c r="BH60" s="4" t="str">
        <f t="shared" si="88"/>
        <v/>
      </c>
      <c r="BI60" s="4" t="str">
        <f t="shared" si="89"/>
        <v/>
      </c>
      <c r="BJ60" s="4" t="str">
        <f t="shared" si="90"/>
        <v/>
      </c>
      <c r="BK60" s="4" t="str">
        <f t="shared" si="91"/>
        <v/>
      </c>
      <c r="BL60" s="4" t="str">
        <f t="shared" si="92"/>
        <v/>
      </c>
      <c r="BM60" s="4" t="str">
        <f t="shared" si="93"/>
        <v/>
      </c>
      <c r="BN60" s="4" t="str">
        <f t="shared" si="94"/>
        <v/>
      </c>
      <c r="BO60" s="4" t="str">
        <f t="shared" si="95"/>
        <v/>
      </c>
      <c r="BP60" s="4" t="str">
        <f t="shared" si="96"/>
        <v/>
      </c>
      <c r="BQ60" s="4" t="str">
        <f t="shared" si="97"/>
        <v/>
      </c>
      <c r="BR60" s="4" t="str">
        <f t="shared" si="98"/>
        <v/>
      </c>
      <c r="BS60" s="4" t="str">
        <f t="shared" si="99"/>
        <v/>
      </c>
      <c r="BT60" s="4" t="str">
        <f t="shared" si="100"/>
        <v/>
      </c>
      <c r="BU60" s="4" t="str">
        <f t="shared" si="101"/>
        <v/>
      </c>
      <c r="BV60" s="4" t="str">
        <f t="shared" si="102"/>
        <v/>
      </c>
      <c r="BW60" s="4" t="str">
        <f t="shared" si="103"/>
        <v/>
      </c>
    </row>
    <row r="61" spans="1:75" hidden="1" x14ac:dyDescent="0.35">
      <c r="A61" t="s">
        <v>152</v>
      </c>
      <c r="B61" s="4"/>
      <c r="C61" s="26"/>
      <c r="D61" s="51"/>
      <c r="E61" s="6">
        <f t="shared" si="55"/>
        <v>0</v>
      </c>
      <c r="F61" s="4"/>
      <c r="G61" s="4"/>
      <c r="H61" s="4"/>
      <c r="I61" s="4"/>
      <c r="J61" s="4"/>
      <c r="K61" s="4"/>
      <c r="L61" s="4"/>
      <c r="M61" s="4"/>
      <c r="N61" s="4"/>
      <c r="O61" s="4"/>
      <c r="P61" s="4"/>
      <c r="Q61" s="4"/>
      <c r="R61" s="4"/>
      <c r="S61" s="4"/>
      <c r="T61" s="4"/>
      <c r="U61" s="4"/>
      <c r="V61" s="5"/>
      <c r="W61" s="4"/>
      <c r="X61" s="4"/>
      <c r="Y61" s="49"/>
      <c r="Z61" s="4"/>
      <c r="AA61" s="4"/>
      <c r="AB61" s="4"/>
      <c r="AC61" s="4"/>
      <c r="AE61" s="4" t="str">
        <f t="shared" si="56"/>
        <v/>
      </c>
      <c r="AF61" s="4" t="str">
        <f t="shared" si="56"/>
        <v/>
      </c>
      <c r="AG61" s="4" t="str">
        <f t="shared" si="56"/>
        <v/>
      </c>
      <c r="AH61" s="4" t="str">
        <f t="shared" si="56"/>
        <v/>
      </c>
      <c r="AI61" s="4" t="str">
        <f t="shared" si="56"/>
        <v/>
      </c>
      <c r="AJ61" s="4" t="str">
        <f t="shared" si="56"/>
        <v/>
      </c>
      <c r="AK61" s="4" t="str">
        <f t="shared" si="56"/>
        <v/>
      </c>
      <c r="AL61" s="4" t="str">
        <f t="shared" si="56"/>
        <v/>
      </c>
      <c r="AM61" s="4" t="str">
        <f t="shared" si="56"/>
        <v/>
      </c>
      <c r="AN61" s="4" t="str">
        <f t="shared" si="56"/>
        <v/>
      </c>
      <c r="AO61" s="4" t="str">
        <f t="shared" si="56"/>
        <v/>
      </c>
      <c r="AP61" s="4" t="str">
        <f t="shared" si="104"/>
        <v/>
      </c>
      <c r="AQ61" s="4" t="str">
        <f t="shared" si="104"/>
        <v/>
      </c>
      <c r="AR61" s="4" t="str">
        <f t="shared" si="104"/>
        <v/>
      </c>
      <c r="AS61" s="4" t="str">
        <f t="shared" si="104"/>
        <v/>
      </c>
      <c r="AT61" s="4" t="str">
        <f t="shared" si="104"/>
        <v/>
      </c>
      <c r="AU61" s="4" t="str">
        <f t="shared" si="104"/>
        <v/>
      </c>
      <c r="AV61" s="4" t="str">
        <f t="shared" si="104"/>
        <v/>
      </c>
      <c r="AW61" s="4" t="str">
        <f t="shared" si="104"/>
        <v/>
      </c>
      <c r="AX61" s="4" t="str">
        <f t="shared" si="104"/>
        <v/>
      </c>
      <c r="AY61" s="4" t="str">
        <f t="shared" si="104"/>
        <v/>
      </c>
      <c r="AZ61" s="4" t="str">
        <f t="shared" si="104"/>
        <v/>
      </c>
      <c r="BB61" s="4" t="str">
        <f t="shared" si="64"/>
        <v/>
      </c>
      <c r="BC61" s="4" t="str">
        <f t="shared" si="64"/>
        <v/>
      </c>
      <c r="BD61" s="4" t="str">
        <f t="shared" si="64"/>
        <v/>
      </c>
      <c r="BE61" s="4" t="str">
        <f t="shared" si="64"/>
        <v/>
      </c>
      <c r="BF61" s="4" t="str">
        <f t="shared" si="64"/>
        <v/>
      </c>
      <c r="BG61" s="4" t="str">
        <f t="shared" si="64"/>
        <v/>
      </c>
      <c r="BH61" s="4" t="str">
        <f t="shared" si="88"/>
        <v/>
      </c>
      <c r="BI61" s="4" t="str">
        <f t="shared" si="89"/>
        <v/>
      </c>
      <c r="BJ61" s="4" t="str">
        <f t="shared" si="90"/>
        <v/>
      </c>
      <c r="BK61" s="4" t="str">
        <f t="shared" si="91"/>
        <v/>
      </c>
      <c r="BL61" s="4" t="str">
        <f t="shared" si="92"/>
        <v/>
      </c>
      <c r="BM61" s="4" t="str">
        <f t="shared" si="93"/>
        <v/>
      </c>
      <c r="BN61" s="4" t="str">
        <f t="shared" si="94"/>
        <v/>
      </c>
      <c r="BO61" s="4" t="str">
        <f t="shared" si="95"/>
        <v/>
      </c>
      <c r="BP61" s="4" t="str">
        <f t="shared" si="96"/>
        <v/>
      </c>
      <c r="BQ61" s="4" t="str">
        <f t="shared" si="97"/>
        <v/>
      </c>
      <c r="BR61" s="4" t="str">
        <f t="shared" si="98"/>
        <v/>
      </c>
      <c r="BS61" s="4" t="str">
        <f t="shared" si="99"/>
        <v/>
      </c>
      <c r="BT61" s="4" t="str">
        <f t="shared" si="100"/>
        <v/>
      </c>
      <c r="BU61" s="4" t="str">
        <f t="shared" si="101"/>
        <v/>
      </c>
      <c r="BV61" s="4" t="str">
        <f t="shared" si="102"/>
        <v/>
      </c>
      <c r="BW61" s="4" t="str">
        <f t="shared" si="103"/>
        <v/>
      </c>
    </row>
    <row r="62" spans="1:75" hidden="1" x14ac:dyDescent="0.35">
      <c r="A62" t="s">
        <v>153</v>
      </c>
      <c r="B62" s="4"/>
      <c r="C62" s="4"/>
      <c r="D62" s="4"/>
      <c r="E62" s="6">
        <f t="shared" si="55"/>
        <v>0</v>
      </c>
      <c r="F62" s="4"/>
      <c r="G62" s="4"/>
      <c r="H62" s="4"/>
      <c r="I62" s="4"/>
      <c r="J62" s="4"/>
      <c r="K62" s="4"/>
      <c r="L62" s="4"/>
      <c r="M62" s="4"/>
      <c r="N62" s="4"/>
      <c r="O62" s="4"/>
      <c r="P62" s="4"/>
      <c r="Q62" s="4"/>
      <c r="R62" s="4"/>
      <c r="S62" s="4"/>
      <c r="T62" s="4"/>
      <c r="U62" s="4"/>
      <c r="V62" s="5"/>
      <c r="W62" s="4"/>
      <c r="X62" s="4"/>
      <c r="Y62" s="49"/>
      <c r="Z62" s="4"/>
      <c r="AA62" s="4"/>
      <c r="AB62" s="4"/>
      <c r="AC62" s="4"/>
      <c r="AE62" s="4" t="str">
        <f t="shared" si="56"/>
        <v/>
      </c>
      <c r="AF62" s="4" t="str">
        <f t="shared" si="56"/>
        <v/>
      </c>
      <c r="AG62" s="4" t="str">
        <f t="shared" si="56"/>
        <v/>
      </c>
      <c r="AH62" s="4" t="str">
        <f t="shared" si="56"/>
        <v/>
      </c>
      <c r="AI62" s="4" t="str">
        <f t="shared" si="56"/>
        <v/>
      </c>
      <c r="AJ62" s="4" t="str">
        <f t="shared" si="56"/>
        <v/>
      </c>
      <c r="AK62" s="4" t="str">
        <f t="shared" si="56"/>
        <v/>
      </c>
      <c r="AL62" s="4" t="str">
        <f t="shared" si="56"/>
        <v/>
      </c>
      <c r="AM62" s="4" t="str">
        <f t="shared" si="56"/>
        <v/>
      </c>
      <c r="AN62" s="4" t="str">
        <f t="shared" si="56"/>
        <v/>
      </c>
      <c r="AO62" s="4" t="str">
        <f t="shared" si="56"/>
        <v/>
      </c>
      <c r="AP62" s="4" t="str">
        <f t="shared" si="104"/>
        <v/>
      </c>
      <c r="AQ62" s="4" t="str">
        <f t="shared" si="104"/>
        <v/>
      </c>
      <c r="AR62" s="4" t="str">
        <f t="shared" si="104"/>
        <v/>
      </c>
      <c r="AS62" s="4" t="str">
        <f t="shared" si="104"/>
        <v/>
      </c>
      <c r="AT62" s="4" t="str">
        <f t="shared" si="104"/>
        <v/>
      </c>
      <c r="AU62" s="4" t="str">
        <f t="shared" si="104"/>
        <v/>
      </c>
      <c r="AV62" s="4" t="str">
        <f t="shared" si="104"/>
        <v/>
      </c>
      <c r="AW62" s="4" t="str">
        <f t="shared" si="104"/>
        <v/>
      </c>
      <c r="AX62" s="4" t="str">
        <f t="shared" si="104"/>
        <v/>
      </c>
      <c r="AY62" s="4" t="str">
        <f t="shared" si="104"/>
        <v/>
      </c>
      <c r="AZ62" s="4" t="str">
        <f t="shared" si="104"/>
        <v/>
      </c>
      <c r="BB62" s="4" t="str">
        <f t="shared" si="64"/>
        <v/>
      </c>
      <c r="BC62" s="4" t="str">
        <f t="shared" si="64"/>
        <v/>
      </c>
      <c r="BD62" s="4" t="str">
        <f t="shared" si="64"/>
        <v/>
      </c>
      <c r="BE62" s="4" t="str">
        <f t="shared" si="64"/>
        <v/>
      </c>
      <c r="BF62" s="4" t="str">
        <f t="shared" si="64"/>
        <v/>
      </c>
      <c r="BG62" s="4" t="str">
        <f t="shared" si="64"/>
        <v/>
      </c>
      <c r="BH62" s="4" t="str">
        <f t="shared" si="88"/>
        <v/>
      </c>
      <c r="BI62" s="4" t="str">
        <f t="shared" si="89"/>
        <v/>
      </c>
      <c r="BJ62" s="4" t="str">
        <f t="shared" si="90"/>
        <v/>
      </c>
      <c r="BK62" s="4" t="str">
        <f t="shared" si="91"/>
        <v/>
      </c>
      <c r="BL62" s="4" t="str">
        <f t="shared" si="92"/>
        <v/>
      </c>
      <c r="BM62" s="4" t="str">
        <f t="shared" si="93"/>
        <v/>
      </c>
      <c r="BN62" s="4" t="str">
        <f t="shared" si="94"/>
        <v/>
      </c>
      <c r="BO62" s="4" t="str">
        <f t="shared" si="95"/>
        <v/>
      </c>
      <c r="BP62" s="4" t="str">
        <f t="shared" si="96"/>
        <v/>
      </c>
      <c r="BQ62" s="4" t="str">
        <f t="shared" si="97"/>
        <v/>
      </c>
      <c r="BR62" s="4" t="str">
        <f t="shared" si="98"/>
        <v/>
      </c>
      <c r="BS62" s="4" t="str">
        <f t="shared" si="99"/>
        <v/>
      </c>
      <c r="BT62" s="4" t="str">
        <f t="shared" si="100"/>
        <v/>
      </c>
      <c r="BU62" s="4" t="str">
        <f t="shared" si="101"/>
        <v/>
      </c>
      <c r="BV62" s="4" t="str">
        <f t="shared" si="102"/>
        <v/>
      </c>
      <c r="BW62" s="4" t="str">
        <f t="shared" si="103"/>
        <v/>
      </c>
    </row>
    <row r="63" spans="1:75" hidden="1" x14ac:dyDescent="0.35">
      <c r="A63" t="s">
        <v>154</v>
      </c>
      <c r="B63" s="4"/>
      <c r="C63" s="4"/>
      <c r="D63" s="4"/>
      <c r="E63" s="6">
        <f t="shared" si="55"/>
        <v>0</v>
      </c>
      <c r="F63" s="4"/>
      <c r="G63" s="4"/>
      <c r="H63" s="4"/>
      <c r="I63" s="4"/>
      <c r="J63" s="4"/>
      <c r="K63" s="4"/>
      <c r="L63" s="4"/>
      <c r="M63" s="4"/>
      <c r="N63" s="4"/>
      <c r="O63" s="4"/>
      <c r="P63" s="4"/>
      <c r="Q63" s="4"/>
      <c r="R63" s="4"/>
      <c r="S63" s="4"/>
      <c r="T63" s="4"/>
      <c r="U63" s="4"/>
      <c r="V63" s="5"/>
      <c r="W63" s="4"/>
      <c r="X63" s="4"/>
      <c r="Y63" s="49"/>
      <c r="Z63" s="4"/>
      <c r="AA63" s="4"/>
      <c r="AB63" s="4"/>
      <c r="AC63" s="4"/>
      <c r="AE63" s="4" t="str">
        <f t="shared" si="56"/>
        <v/>
      </c>
      <c r="AF63" s="4" t="str">
        <f t="shared" si="56"/>
        <v/>
      </c>
      <c r="AG63" s="4" t="str">
        <f t="shared" si="56"/>
        <v/>
      </c>
      <c r="AH63" s="4" t="str">
        <f t="shared" si="56"/>
        <v/>
      </c>
      <c r="AI63" s="4" t="str">
        <f t="shared" si="56"/>
        <v/>
      </c>
      <c r="AJ63" s="4" t="str">
        <f t="shared" si="56"/>
        <v/>
      </c>
      <c r="AK63" s="4" t="str">
        <f t="shared" si="56"/>
        <v/>
      </c>
      <c r="AL63" s="4" t="str">
        <f t="shared" si="56"/>
        <v/>
      </c>
      <c r="AM63" s="4" t="str">
        <f t="shared" si="56"/>
        <v/>
      </c>
      <c r="AN63" s="4" t="str">
        <f t="shared" si="56"/>
        <v/>
      </c>
      <c r="AO63" s="4" t="str">
        <f t="shared" si="56"/>
        <v/>
      </c>
      <c r="AP63" s="4" t="str">
        <f t="shared" si="104"/>
        <v/>
      </c>
      <c r="AQ63" s="4" t="str">
        <f t="shared" si="104"/>
        <v/>
      </c>
      <c r="AR63" s="4" t="str">
        <f t="shared" si="104"/>
        <v/>
      </c>
      <c r="AS63" s="4" t="str">
        <f t="shared" si="104"/>
        <v/>
      </c>
      <c r="AT63" s="4" t="str">
        <f t="shared" si="104"/>
        <v/>
      </c>
      <c r="AU63" s="4" t="str">
        <f t="shared" si="104"/>
        <v/>
      </c>
      <c r="AV63" s="4" t="str">
        <f t="shared" si="104"/>
        <v/>
      </c>
      <c r="AW63" s="4" t="str">
        <f t="shared" si="104"/>
        <v/>
      </c>
      <c r="AX63" s="4" t="str">
        <f t="shared" si="104"/>
        <v/>
      </c>
      <c r="AY63" s="4" t="str">
        <f t="shared" si="104"/>
        <v/>
      </c>
      <c r="AZ63" s="4" t="str">
        <f t="shared" si="104"/>
        <v/>
      </c>
      <c r="BB63" s="4" t="str">
        <f t="shared" si="64"/>
        <v/>
      </c>
      <c r="BC63" s="4" t="str">
        <f t="shared" si="64"/>
        <v/>
      </c>
      <c r="BD63" s="4" t="str">
        <f t="shared" si="64"/>
        <v/>
      </c>
      <c r="BE63" s="4" t="str">
        <f t="shared" si="64"/>
        <v/>
      </c>
      <c r="BF63" s="4" t="str">
        <f t="shared" si="64"/>
        <v/>
      </c>
      <c r="BG63" s="4" t="str">
        <f t="shared" si="64"/>
        <v/>
      </c>
      <c r="BH63" s="4" t="str">
        <f t="shared" si="88"/>
        <v/>
      </c>
      <c r="BI63" s="4" t="str">
        <f t="shared" si="89"/>
        <v/>
      </c>
      <c r="BJ63" s="4" t="str">
        <f t="shared" si="90"/>
        <v/>
      </c>
      <c r="BK63" s="4" t="str">
        <f t="shared" si="91"/>
        <v/>
      </c>
      <c r="BL63" s="4" t="str">
        <f t="shared" si="92"/>
        <v/>
      </c>
      <c r="BM63" s="4" t="str">
        <f t="shared" si="93"/>
        <v/>
      </c>
      <c r="BN63" s="4" t="str">
        <f t="shared" si="94"/>
        <v/>
      </c>
      <c r="BO63" s="4" t="str">
        <f t="shared" si="95"/>
        <v/>
      </c>
      <c r="BP63" s="4" t="str">
        <f t="shared" si="96"/>
        <v/>
      </c>
      <c r="BQ63" s="4" t="str">
        <f t="shared" si="97"/>
        <v/>
      </c>
      <c r="BR63" s="4" t="str">
        <f t="shared" si="98"/>
        <v/>
      </c>
      <c r="BS63" s="4" t="str">
        <f t="shared" si="99"/>
        <v/>
      </c>
      <c r="BT63" s="4" t="str">
        <f t="shared" si="100"/>
        <v/>
      </c>
      <c r="BU63" s="4" t="str">
        <f t="shared" si="101"/>
        <v/>
      </c>
      <c r="BV63" s="4" t="str">
        <f t="shared" si="102"/>
        <v/>
      </c>
      <c r="BW63" s="4" t="str">
        <f t="shared" si="103"/>
        <v/>
      </c>
    </row>
    <row r="64" spans="1:75" hidden="1" x14ac:dyDescent="0.35">
      <c r="A64" t="s">
        <v>155</v>
      </c>
      <c r="B64" s="4"/>
      <c r="C64" s="4"/>
      <c r="D64" s="4"/>
      <c r="E64" s="6">
        <f t="shared" si="55"/>
        <v>0</v>
      </c>
      <c r="F64" s="4"/>
      <c r="G64" s="4"/>
      <c r="H64" s="4"/>
      <c r="I64" s="4"/>
      <c r="J64" s="4"/>
      <c r="K64" s="4"/>
      <c r="L64" s="4"/>
      <c r="M64" s="4"/>
      <c r="N64" s="4"/>
      <c r="O64" s="4"/>
      <c r="P64" s="4"/>
      <c r="Q64" s="4"/>
      <c r="R64" s="4"/>
      <c r="S64" s="4"/>
      <c r="T64" s="4"/>
      <c r="U64" s="4"/>
      <c r="V64" s="4"/>
      <c r="W64" s="4"/>
      <c r="X64" s="4"/>
      <c r="Y64" s="49"/>
      <c r="Z64" s="4"/>
      <c r="AA64" s="4"/>
      <c r="AB64" s="4"/>
      <c r="AC64" s="4"/>
      <c r="AE64" s="4" t="str">
        <f t="shared" si="56"/>
        <v/>
      </c>
      <c r="AF64" s="4" t="str">
        <f t="shared" si="56"/>
        <v/>
      </c>
      <c r="AG64" s="4" t="str">
        <f t="shared" si="56"/>
        <v/>
      </c>
      <c r="AH64" s="4" t="str">
        <f t="shared" si="56"/>
        <v/>
      </c>
      <c r="AI64" s="4" t="str">
        <f t="shared" si="56"/>
        <v/>
      </c>
      <c r="AJ64" s="4" t="str">
        <f t="shared" si="56"/>
        <v/>
      </c>
      <c r="AK64" s="4" t="str">
        <f t="shared" si="56"/>
        <v/>
      </c>
      <c r="AL64" s="4" t="str">
        <f t="shared" si="56"/>
        <v/>
      </c>
      <c r="AM64" s="4" t="str">
        <f t="shared" si="56"/>
        <v/>
      </c>
      <c r="AN64" s="4" t="str">
        <f t="shared" si="56"/>
        <v/>
      </c>
      <c r="AO64" s="4" t="str">
        <f t="shared" si="56"/>
        <v/>
      </c>
      <c r="AP64" s="4" t="str">
        <f t="shared" si="104"/>
        <v/>
      </c>
      <c r="AQ64" s="4" t="str">
        <f t="shared" si="104"/>
        <v/>
      </c>
      <c r="AR64" s="4" t="str">
        <f t="shared" si="104"/>
        <v/>
      </c>
      <c r="AS64" s="4" t="str">
        <f t="shared" si="104"/>
        <v/>
      </c>
      <c r="AT64" s="4" t="str">
        <f t="shared" si="104"/>
        <v/>
      </c>
      <c r="AU64" s="4" t="str">
        <f t="shared" si="104"/>
        <v/>
      </c>
      <c r="AV64" s="4" t="str">
        <f t="shared" si="104"/>
        <v/>
      </c>
      <c r="AW64" s="4" t="str">
        <f t="shared" si="104"/>
        <v/>
      </c>
      <c r="AX64" s="4" t="str">
        <f t="shared" si="104"/>
        <v/>
      </c>
      <c r="AY64" s="4" t="str">
        <f t="shared" si="104"/>
        <v/>
      </c>
      <c r="AZ64" s="4" t="str">
        <f t="shared" si="104"/>
        <v/>
      </c>
      <c r="BB64" s="4" t="str">
        <f t="shared" si="64"/>
        <v/>
      </c>
      <c r="BC64" s="4" t="str">
        <f t="shared" si="64"/>
        <v/>
      </c>
      <c r="BD64" s="4" t="str">
        <f t="shared" si="64"/>
        <v/>
      </c>
      <c r="BE64" s="4" t="str">
        <f t="shared" si="64"/>
        <v/>
      </c>
      <c r="BF64" s="4" t="str">
        <f t="shared" si="64"/>
        <v/>
      </c>
      <c r="BG64" s="4" t="str">
        <f t="shared" si="64"/>
        <v/>
      </c>
      <c r="BH64" s="4" t="str">
        <f t="shared" si="88"/>
        <v/>
      </c>
      <c r="BI64" s="4" t="str">
        <f t="shared" si="89"/>
        <v/>
      </c>
      <c r="BJ64" s="4" t="str">
        <f t="shared" si="90"/>
        <v/>
      </c>
      <c r="BK64" s="4" t="str">
        <f t="shared" si="91"/>
        <v/>
      </c>
      <c r="BL64" s="4" t="str">
        <f t="shared" si="92"/>
        <v/>
      </c>
      <c r="BM64" s="4" t="str">
        <f t="shared" si="93"/>
        <v/>
      </c>
      <c r="BN64" s="4" t="str">
        <f t="shared" si="94"/>
        <v/>
      </c>
      <c r="BO64" s="4" t="str">
        <f t="shared" si="95"/>
        <v/>
      </c>
      <c r="BP64" s="4" t="str">
        <f t="shared" si="96"/>
        <v/>
      </c>
      <c r="BQ64" s="4" t="str">
        <f t="shared" si="97"/>
        <v/>
      </c>
      <c r="BR64" s="4" t="str">
        <f t="shared" si="98"/>
        <v/>
      </c>
      <c r="BS64" s="4" t="str">
        <f t="shared" si="99"/>
        <v/>
      </c>
      <c r="BT64" s="4" t="str">
        <f t="shared" si="100"/>
        <v/>
      </c>
      <c r="BU64" s="4" t="str">
        <f t="shared" si="101"/>
        <v/>
      </c>
      <c r="BV64" s="4" t="str">
        <f t="shared" si="102"/>
        <v/>
      </c>
      <c r="BW64" s="4" t="str">
        <f t="shared" si="103"/>
        <v/>
      </c>
    </row>
    <row r="65" spans="1:75" hidden="1" x14ac:dyDescent="0.35">
      <c r="A65" t="s">
        <v>156</v>
      </c>
      <c r="B65" s="4"/>
      <c r="C65" s="4"/>
      <c r="D65" s="4"/>
      <c r="E65" s="6">
        <f t="shared" si="55"/>
        <v>0</v>
      </c>
      <c r="F65" s="4"/>
      <c r="G65" s="4"/>
      <c r="H65" s="4"/>
      <c r="I65" s="4"/>
      <c r="J65" s="4"/>
      <c r="K65" s="4"/>
      <c r="L65" s="4"/>
      <c r="M65" s="4"/>
      <c r="N65" s="4"/>
      <c r="O65" s="4"/>
      <c r="P65" s="4"/>
      <c r="Q65" s="4"/>
      <c r="R65" s="4"/>
      <c r="S65" s="4"/>
      <c r="T65" s="4"/>
      <c r="U65" s="4"/>
      <c r="V65" s="4"/>
      <c r="W65" s="4"/>
      <c r="X65" s="4"/>
      <c r="Y65" s="4"/>
      <c r="Z65" s="4"/>
      <c r="AA65" s="4"/>
      <c r="AB65" s="4"/>
      <c r="AC65" s="4"/>
      <c r="AE65" s="4"/>
      <c r="AF65" s="4"/>
      <c r="AG65" s="4"/>
      <c r="AH65" s="4"/>
      <c r="AI65" s="4"/>
      <c r="AJ65" s="4"/>
      <c r="AK65" s="4"/>
      <c r="AL65" s="4"/>
      <c r="AM65" s="4"/>
      <c r="AN65" s="4"/>
      <c r="AO65" s="4"/>
      <c r="AP65" s="4" t="str">
        <f t="shared" si="104"/>
        <v/>
      </c>
      <c r="AQ65" s="4" t="str">
        <f t="shared" si="104"/>
        <v/>
      </c>
      <c r="AR65" s="4" t="str">
        <f t="shared" si="104"/>
        <v/>
      </c>
      <c r="AS65" s="4" t="str">
        <f t="shared" si="104"/>
        <v/>
      </c>
      <c r="AT65" s="4"/>
      <c r="AU65" s="4"/>
      <c r="AV65" s="4"/>
      <c r="AW65" s="4"/>
      <c r="AX65" s="4"/>
      <c r="AY65" s="4"/>
      <c r="AZ65" s="4"/>
      <c r="BB65" s="4"/>
      <c r="BC65" s="4"/>
      <c r="BD65" s="4"/>
      <c r="BE65" s="4"/>
      <c r="BF65" s="4"/>
      <c r="BG65" s="4"/>
      <c r="BH65" s="4" t="str">
        <f t="shared" si="88"/>
        <v/>
      </c>
      <c r="BI65" s="4" t="str">
        <f t="shared" si="89"/>
        <v/>
      </c>
      <c r="BJ65" s="4" t="str">
        <f t="shared" si="90"/>
        <v/>
      </c>
      <c r="BK65" s="4" t="str">
        <f t="shared" si="91"/>
        <v/>
      </c>
      <c r="BL65" s="4" t="str">
        <f t="shared" si="92"/>
        <v/>
      </c>
      <c r="BM65" s="4" t="str">
        <f t="shared" si="93"/>
        <v/>
      </c>
      <c r="BN65" s="4" t="str">
        <f t="shared" si="94"/>
        <v/>
      </c>
      <c r="BO65" s="4" t="str">
        <f t="shared" si="95"/>
        <v/>
      </c>
      <c r="BP65" s="4" t="str">
        <f t="shared" si="96"/>
        <v/>
      </c>
      <c r="BQ65" s="4" t="str">
        <f t="shared" si="97"/>
        <v/>
      </c>
      <c r="BR65" s="4" t="str">
        <f t="shared" si="98"/>
        <v/>
      </c>
      <c r="BS65" s="4" t="str">
        <f t="shared" si="99"/>
        <v/>
      </c>
      <c r="BT65" s="4" t="str">
        <f t="shared" si="100"/>
        <v/>
      </c>
      <c r="BU65" s="4" t="str">
        <f t="shared" si="101"/>
        <v/>
      </c>
      <c r="BV65" s="4" t="str">
        <f t="shared" si="102"/>
        <v/>
      </c>
      <c r="BW65" s="4" t="str">
        <f t="shared" si="103"/>
        <v/>
      </c>
    </row>
    <row r="66" spans="1:75" hidden="1" x14ac:dyDescent="0.35">
      <c r="A66" t="s">
        <v>157</v>
      </c>
      <c r="B66" s="4"/>
      <c r="C66" s="4"/>
      <c r="D66" s="4"/>
      <c r="E66" s="6">
        <f t="shared" si="55"/>
        <v>0</v>
      </c>
      <c r="F66" s="4"/>
      <c r="G66" s="4"/>
      <c r="H66" s="4"/>
      <c r="I66" s="4"/>
      <c r="J66" s="4"/>
      <c r="K66" s="4"/>
      <c r="L66" s="4"/>
      <c r="M66" s="4"/>
      <c r="N66" s="4"/>
      <c r="O66" s="4"/>
      <c r="P66" s="4"/>
      <c r="Q66" s="4"/>
      <c r="R66" s="4"/>
      <c r="S66" s="4"/>
      <c r="T66" s="4"/>
      <c r="U66" s="4"/>
      <c r="V66" s="4"/>
      <c r="W66" s="4"/>
      <c r="X66" s="4"/>
      <c r="Y66" s="4"/>
      <c r="Z66" s="4"/>
      <c r="AA66" s="4"/>
      <c r="AB66" s="4"/>
      <c r="AC66" s="4"/>
      <c r="AE66" s="4"/>
      <c r="AF66" s="4"/>
      <c r="AG66" s="4"/>
      <c r="AH66" s="4"/>
      <c r="AI66" s="4"/>
      <c r="AJ66" s="4"/>
      <c r="AK66" s="4"/>
      <c r="AL66" s="4"/>
      <c r="AM66" s="4"/>
      <c r="AN66" s="4"/>
      <c r="AO66" s="4"/>
      <c r="AP66" s="4" t="str">
        <f t="shared" si="104"/>
        <v/>
      </c>
      <c r="AQ66" s="4" t="str">
        <f t="shared" si="104"/>
        <v/>
      </c>
      <c r="AR66" s="4" t="str">
        <f t="shared" si="104"/>
        <v/>
      </c>
      <c r="AS66" s="4" t="str">
        <f t="shared" si="104"/>
        <v/>
      </c>
      <c r="AT66" s="4"/>
      <c r="AU66" s="4"/>
      <c r="AV66" s="4"/>
      <c r="AW66" s="4"/>
      <c r="AX66" s="4"/>
      <c r="AY66" s="4"/>
      <c r="AZ66" s="4"/>
      <c r="BB66" s="4"/>
      <c r="BC66" s="4"/>
      <c r="BD66" s="4"/>
      <c r="BE66" s="4"/>
      <c r="BF66" s="4"/>
      <c r="BG66" s="4"/>
      <c r="BH66" s="4" t="str">
        <f t="shared" si="88"/>
        <v/>
      </c>
      <c r="BI66" s="4" t="str">
        <f t="shared" si="89"/>
        <v/>
      </c>
      <c r="BJ66" s="4" t="str">
        <f t="shared" si="90"/>
        <v/>
      </c>
      <c r="BK66" s="4" t="str">
        <f t="shared" si="91"/>
        <v/>
      </c>
      <c r="BL66" s="4" t="str">
        <f t="shared" si="92"/>
        <v/>
      </c>
      <c r="BM66" s="4" t="str">
        <f t="shared" si="93"/>
        <v/>
      </c>
      <c r="BN66" s="4" t="str">
        <f t="shared" si="94"/>
        <v/>
      </c>
      <c r="BO66" s="4" t="str">
        <f t="shared" si="95"/>
        <v/>
      </c>
      <c r="BP66" s="4" t="str">
        <f t="shared" si="96"/>
        <v/>
      </c>
      <c r="BQ66" s="4" t="str">
        <f t="shared" si="97"/>
        <v/>
      </c>
      <c r="BR66" s="4" t="str">
        <f t="shared" si="98"/>
        <v/>
      </c>
      <c r="BS66" s="4" t="str">
        <f t="shared" si="99"/>
        <v/>
      </c>
      <c r="BT66" s="4" t="str">
        <f t="shared" si="100"/>
        <v/>
      </c>
      <c r="BU66" s="4" t="str">
        <f t="shared" si="101"/>
        <v/>
      </c>
      <c r="BV66" s="4" t="str">
        <f t="shared" si="102"/>
        <v/>
      </c>
      <c r="BW66" s="4" t="str">
        <f t="shared" si="103"/>
        <v/>
      </c>
    </row>
    <row r="67" spans="1:75" hidden="1" x14ac:dyDescent="0.35">
      <c r="A67" t="s">
        <v>158</v>
      </c>
      <c r="B67" s="4"/>
      <c r="C67" s="4"/>
      <c r="D67" s="4"/>
      <c r="E67" s="6">
        <f t="shared" si="55"/>
        <v>0</v>
      </c>
      <c r="F67" s="4"/>
      <c r="G67" s="4"/>
      <c r="H67" s="4"/>
      <c r="I67" s="4"/>
      <c r="J67" s="4"/>
      <c r="K67" s="4"/>
      <c r="L67" s="4"/>
      <c r="M67" s="4"/>
      <c r="N67" s="4"/>
      <c r="O67" s="4"/>
      <c r="P67" s="4"/>
      <c r="Q67" s="4"/>
      <c r="R67" s="4"/>
      <c r="S67" s="4"/>
      <c r="T67" s="4"/>
      <c r="U67" s="4"/>
      <c r="V67" s="4"/>
      <c r="W67" s="4"/>
      <c r="X67" s="4"/>
      <c r="Y67" s="4"/>
      <c r="Z67" s="4"/>
      <c r="AA67" s="4"/>
      <c r="AB67" s="4"/>
      <c r="AC67" s="4"/>
      <c r="AE67" s="4"/>
      <c r="AF67" s="4"/>
      <c r="AG67" s="4"/>
      <c r="AH67" s="4"/>
      <c r="AI67" s="4"/>
      <c r="AJ67" s="4"/>
      <c r="AK67" s="4"/>
      <c r="AL67" s="4"/>
      <c r="AM67" s="4"/>
      <c r="AN67" s="4"/>
      <c r="AO67" s="4"/>
      <c r="AP67" s="4" t="str">
        <f t="shared" si="104"/>
        <v/>
      </c>
      <c r="AQ67" s="4" t="str">
        <f t="shared" si="104"/>
        <v/>
      </c>
      <c r="AR67" s="4" t="str">
        <f t="shared" si="104"/>
        <v/>
      </c>
      <c r="AS67" s="4" t="str">
        <f t="shared" si="104"/>
        <v/>
      </c>
      <c r="AT67" s="4"/>
      <c r="AU67" s="4"/>
      <c r="AV67" s="4"/>
      <c r="AW67" s="4"/>
      <c r="AX67" s="4"/>
      <c r="AY67" s="4"/>
      <c r="AZ67" s="4"/>
      <c r="BB67" s="4"/>
      <c r="BC67" s="4"/>
      <c r="BD67" s="4"/>
      <c r="BE67" s="4"/>
      <c r="BF67" s="4"/>
      <c r="BG67" s="4"/>
      <c r="BH67" s="4" t="str">
        <f t="shared" si="88"/>
        <v/>
      </c>
      <c r="BI67" s="4" t="str">
        <f t="shared" si="89"/>
        <v/>
      </c>
      <c r="BJ67" s="4" t="str">
        <f t="shared" si="90"/>
        <v/>
      </c>
      <c r="BK67" s="4" t="str">
        <f t="shared" si="91"/>
        <v/>
      </c>
      <c r="BL67" s="4" t="str">
        <f t="shared" si="92"/>
        <v/>
      </c>
      <c r="BM67" s="4" t="str">
        <f t="shared" si="93"/>
        <v/>
      </c>
      <c r="BN67" s="4" t="str">
        <f t="shared" si="94"/>
        <v/>
      </c>
      <c r="BO67" s="4" t="str">
        <f t="shared" si="95"/>
        <v/>
      </c>
      <c r="BP67" s="4" t="str">
        <f t="shared" si="96"/>
        <v/>
      </c>
      <c r="BQ67" s="4" t="str">
        <f t="shared" si="97"/>
        <v/>
      </c>
      <c r="BR67" s="4" t="str">
        <f t="shared" si="98"/>
        <v/>
      </c>
      <c r="BS67" s="4" t="str">
        <f t="shared" si="99"/>
        <v/>
      </c>
      <c r="BT67" s="4" t="str">
        <f t="shared" si="100"/>
        <v/>
      </c>
      <c r="BU67" s="4" t="str">
        <f t="shared" si="101"/>
        <v/>
      </c>
      <c r="BV67" s="4" t="str">
        <f t="shared" si="102"/>
        <v/>
      </c>
      <c r="BW67" s="4" t="str">
        <f t="shared" si="103"/>
        <v/>
      </c>
    </row>
    <row r="68" spans="1:75" hidden="1" x14ac:dyDescent="0.35">
      <c r="A68" t="s">
        <v>159</v>
      </c>
      <c r="B68" s="4"/>
      <c r="C68" s="4"/>
      <c r="D68" s="4"/>
      <c r="E68" s="6">
        <f t="shared" si="55"/>
        <v>0</v>
      </c>
      <c r="F68" s="4"/>
      <c r="G68" s="4"/>
      <c r="H68" s="4"/>
      <c r="I68" s="4"/>
      <c r="J68" s="4"/>
      <c r="K68" s="4"/>
      <c r="L68" s="4"/>
      <c r="M68" s="4"/>
      <c r="N68" s="4"/>
      <c r="O68" s="4"/>
      <c r="P68" s="4"/>
      <c r="Q68" s="4"/>
      <c r="R68" s="4"/>
      <c r="S68" s="4"/>
      <c r="T68" s="4"/>
      <c r="U68" s="4"/>
      <c r="V68" s="4"/>
      <c r="W68" s="4"/>
      <c r="X68" s="4"/>
      <c r="Y68" s="4"/>
      <c r="Z68" s="4"/>
      <c r="AA68" s="4"/>
      <c r="AB68" s="4"/>
      <c r="AC68" s="4"/>
      <c r="AE68" s="4"/>
      <c r="AF68" s="4"/>
      <c r="AG68" s="4"/>
      <c r="AH68" s="4"/>
      <c r="AI68" s="4"/>
      <c r="AJ68" s="4"/>
      <c r="AK68" s="4"/>
      <c r="AL68" s="4"/>
      <c r="AM68" s="4"/>
      <c r="AN68" s="4"/>
      <c r="AO68" s="4"/>
      <c r="AP68" s="4" t="str">
        <f t="shared" si="104"/>
        <v/>
      </c>
      <c r="AQ68" s="4" t="str">
        <f t="shared" si="104"/>
        <v/>
      </c>
      <c r="AR68" s="4" t="str">
        <f t="shared" si="104"/>
        <v/>
      </c>
      <c r="AS68" s="4" t="str">
        <f t="shared" si="104"/>
        <v/>
      </c>
      <c r="AT68" s="4"/>
      <c r="AU68" s="4"/>
      <c r="AV68" s="4"/>
      <c r="AW68" s="4"/>
      <c r="AX68" s="4"/>
      <c r="AY68" s="4"/>
      <c r="AZ68" s="4"/>
      <c r="BB68" s="4"/>
      <c r="BC68" s="4"/>
      <c r="BD68" s="4"/>
      <c r="BE68" s="4"/>
      <c r="BF68" s="4"/>
      <c r="BG68" s="4"/>
      <c r="BH68" s="4" t="str">
        <f t="shared" si="88"/>
        <v/>
      </c>
      <c r="BI68" s="4" t="str">
        <f t="shared" si="89"/>
        <v/>
      </c>
      <c r="BJ68" s="4" t="str">
        <f t="shared" si="90"/>
        <v/>
      </c>
      <c r="BK68" s="4" t="str">
        <f t="shared" si="91"/>
        <v/>
      </c>
      <c r="BL68" s="4" t="str">
        <f t="shared" si="92"/>
        <v/>
      </c>
      <c r="BM68" s="4" t="str">
        <f t="shared" si="93"/>
        <v/>
      </c>
      <c r="BN68" s="4" t="str">
        <f t="shared" si="94"/>
        <v/>
      </c>
      <c r="BO68" s="4" t="str">
        <f t="shared" si="95"/>
        <v/>
      </c>
      <c r="BP68" s="4" t="str">
        <f t="shared" si="96"/>
        <v/>
      </c>
      <c r="BQ68" s="4" t="str">
        <f t="shared" si="97"/>
        <v/>
      </c>
      <c r="BR68" s="4" t="str">
        <f t="shared" si="98"/>
        <v/>
      </c>
      <c r="BS68" s="4" t="str">
        <f t="shared" si="99"/>
        <v/>
      </c>
      <c r="BT68" s="4" t="str">
        <f t="shared" si="100"/>
        <v/>
      </c>
      <c r="BU68" s="4" t="str">
        <f t="shared" si="101"/>
        <v/>
      </c>
      <c r="BV68" s="4" t="str">
        <f t="shared" si="102"/>
        <v/>
      </c>
      <c r="BW68" s="4" t="str">
        <f t="shared" si="103"/>
        <v/>
      </c>
    </row>
    <row r="69" spans="1:75" hidden="1" x14ac:dyDescent="0.35">
      <c r="A69" t="s">
        <v>160</v>
      </c>
      <c r="B69" s="4"/>
      <c r="C69" s="4"/>
      <c r="D69" s="4"/>
      <c r="E69" s="6">
        <f t="shared" si="55"/>
        <v>0</v>
      </c>
      <c r="F69" s="4"/>
      <c r="G69" s="4"/>
      <c r="H69" s="4"/>
      <c r="I69" s="4"/>
      <c r="J69" s="4"/>
      <c r="K69" s="4"/>
      <c r="L69" s="4"/>
      <c r="M69" s="4"/>
      <c r="N69" s="4"/>
      <c r="O69" s="4"/>
      <c r="P69" s="4"/>
      <c r="Q69" s="4"/>
      <c r="R69" s="4"/>
      <c r="S69" s="4"/>
      <c r="T69" s="4"/>
      <c r="U69" s="4"/>
      <c r="V69" s="4"/>
      <c r="W69" s="4"/>
      <c r="X69" s="4"/>
      <c r="Y69" s="4"/>
      <c r="Z69" s="4"/>
      <c r="AA69" s="4"/>
      <c r="AB69" s="4"/>
      <c r="AC69" s="4"/>
      <c r="AE69" s="4"/>
      <c r="AF69" s="4"/>
      <c r="AG69" s="4"/>
      <c r="AH69" s="4"/>
      <c r="AI69" s="4"/>
      <c r="AJ69" s="4"/>
      <c r="AK69" s="4"/>
      <c r="AL69" s="4"/>
      <c r="AM69" s="4"/>
      <c r="AN69" s="4"/>
      <c r="AO69" s="4"/>
      <c r="AP69" s="4"/>
      <c r="AQ69" s="4"/>
      <c r="AR69" s="4"/>
      <c r="AS69" s="4"/>
      <c r="AT69" s="4"/>
      <c r="AU69" s="4"/>
      <c r="AV69" s="4"/>
      <c r="AW69" s="4"/>
      <c r="AX69" s="4"/>
      <c r="AY69" s="4"/>
      <c r="AZ69" s="4"/>
      <c r="BB69" s="4"/>
      <c r="BC69" s="4"/>
      <c r="BD69" s="4"/>
      <c r="BE69" s="4"/>
      <c r="BF69" s="4"/>
      <c r="BG69" s="4"/>
      <c r="BH69" s="4" t="str">
        <f t="shared" si="88"/>
        <v/>
      </c>
      <c r="BI69" s="4" t="str">
        <f t="shared" si="89"/>
        <v/>
      </c>
      <c r="BJ69" s="4" t="str">
        <f t="shared" si="90"/>
        <v/>
      </c>
      <c r="BK69" s="4" t="str">
        <f t="shared" si="91"/>
        <v/>
      </c>
      <c r="BL69" s="4" t="str">
        <f t="shared" si="92"/>
        <v/>
      </c>
      <c r="BM69" s="4" t="str">
        <f t="shared" si="93"/>
        <v/>
      </c>
      <c r="BN69" s="4" t="str">
        <f t="shared" si="94"/>
        <v/>
      </c>
      <c r="BO69" s="4" t="str">
        <f t="shared" si="95"/>
        <v/>
      </c>
      <c r="BP69" s="4" t="str">
        <f t="shared" si="96"/>
        <v/>
      </c>
      <c r="BQ69" s="4" t="str">
        <f t="shared" si="97"/>
        <v/>
      </c>
      <c r="BR69" s="4" t="str">
        <f t="shared" si="98"/>
        <v/>
      </c>
      <c r="BS69" s="4" t="str">
        <f t="shared" si="99"/>
        <v/>
      </c>
      <c r="BT69" s="4" t="str">
        <f t="shared" si="100"/>
        <v/>
      </c>
      <c r="BU69" s="4" t="str">
        <f t="shared" si="101"/>
        <v/>
      </c>
      <c r="BV69" s="4" t="str">
        <f t="shared" si="102"/>
        <v/>
      </c>
      <c r="BW69" s="4" t="str">
        <f t="shared" si="103"/>
        <v/>
      </c>
    </row>
    <row r="70" spans="1:75" hidden="1" x14ac:dyDescent="0.35">
      <c r="A70" t="s">
        <v>161</v>
      </c>
      <c r="B70" s="4"/>
      <c r="C70" s="4"/>
      <c r="D70" s="4"/>
      <c r="E70" s="6">
        <f t="shared" si="55"/>
        <v>0</v>
      </c>
      <c r="F70" s="4"/>
      <c r="G70" s="4"/>
      <c r="H70" s="4"/>
      <c r="I70" s="4"/>
      <c r="J70" s="4"/>
      <c r="K70" s="4"/>
      <c r="L70" s="4"/>
      <c r="M70" s="4"/>
      <c r="N70" s="4"/>
      <c r="O70" s="4"/>
      <c r="P70" s="4"/>
      <c r="Q70" s="4"/>
      <c r="R70" s="4"/>
      <c r="S70" s="4"/>
      <c r="T70" s="4"/>
      <c r="U70" s="4"/>
      <c r="V70" s="4"/>
      <c r="W70" s="4"/>
      <c r="X70" s="4"/>
      <c r="Y70" s="4"/>
      <c r="Z70" s="4"/>
      <c r="AA70" s="4"/>
      <c r="AB70" s="4"/>
      <c r="AC70" s="4"/>
      <c r="AE70" s="4"/>
      <c r="AF70" s="4"/>
      <c r="AG70" s="4"/>
      <c r="AH70" s="4"/>
      <c r="AI70" s="4"/>
      <c r="AJ70" s="4"/>
      <c r="AK70" s="4"/>
      <c r="AL70" s="4"/>
      <c r="AM70" s="4"/>
      <c r="AN70" s="4"/>
      <c r="AO70" s="4"/>
      <c r="AP70" s="4"/>
      <c r="AQ70" s="4"/>
      <c r="AR70" s="4"/>
      <c r="AS70" s="4"/>
      <c r="AT70" s="4"/>
      <c r="AU70" s="4"/>
      <c r="AV70" s="4"/>
      <c r="AW70" s="4"/>
      <c r="AX70" s="4"/>
      <c r="AY70" s="4"/>
      <c r="AZ70" s="4"/>
      <c r="BB70" s="4"/>
      <c r="BC70" s="4"/>
      <c r="BD70" s="4"/>
      <c r="BE70" s="4"/>
      <c r="BF70" s="4"/>
      <c r="BG70" s="4"/>
      <c r="BH70" s="4" t="str">
        <f t="shared" si="88"/>
        <v/>
      </c>
      <c r="BI70" s="4" t="str">
        <f t="shared" si="89"/>
        <v/>
      </c>
      <c r="BJ70" s="4" t="str">
        <f t="shared" si="90"/>
        <v/>
      </c>
      <c r="BK70" s="4" t="str">
        <f t="shared" si="91"/>
        <v/>
      </c>
      <c r="BL70" s="4" t="str">
        <f t="shared" si="92"/>
        <v/>
      </c>
      <c r="BM70" s="4" t="str">
        <f t="shared" si="93"/>
        <v/>
      </c>
      <c r="BN70" s="4" t="str">
        <f t="shared" si="94"/>
        <v/>
      </c>
      <c r="BO70" s="4" t="str">
        <f t="shared" si="95"/>
        <v/>
      </c>
      <c r="BP70" s="4" t="str">
        <f t="shared" si="96"/>
        <v/>
      </c>
      <c r="BQ70" s="4" t="str">
        <f t="shared" si="97"/>
        <v/>
      </c>
      <c r="BR70" s="4" t="str">
        <f t="shared" si="98"/>
        <v/>
      </c>
      <c r="BS70" s="4" t="str">
        <f t="shared" si="99"/>
        <v/>
      </c>
      <c r="BT70" s="4" t="str">
        <f t="shared" si="100"/>
        <v/>
      </c>
      <c r="BU70" s="4" t="str">
        <f t="shared" si="101"/>
        <v/>
      </c>
      <c r="BV70" s="4" t="str">
        <f t="shared" si="102"/>
        <v/>
      </c>
      <c r="BW70" s="4" t="str">
        <f t="shared" si="103"/>
        <v/>
      </c>
    </row>
    <row r="71" spans="1:75" hidden="1" x14ac:dyDescent="0.35">
      <c r="A71" t="s">
        <v>162</v>
      </c>
      <c r="B71" s="4"/>
      <c r="C71" s="4"/>
      <c r="D71" s="4"/>
      <c r="E71" s="6">
        <f t="shared" si="55"/>
        <v>0</v>
      </c>
      <c r="F71" s="4"/>
      <c r="G71" s="4"/>
      <c r="H71" s="4"/>
      <c r="I71" s="4"/>
      <c r="J71" s="4"/>
      <c r="K71" s="4"/>
      <c r="L71" s="4"/>
      <c r="M71" s="4"/>
      <c r="N71" s="4"/>
      <c r="O71" s="4"/>
      <c r="P71" s="4"/>
      <c r="Q71" s="4"/>
      <c r="R71" s="4"/>
      <c r="S71" s="4"/>
      <c r="T71" s="4"/>
      <c r="U71" s="4"/>
      <c r="V71" s="4"/>
      <c r="W71" s="4"/>
      <c r="X71" s="4"/>
      <c r="Y71" s="4"/>
      <c r="Z71" s="4"/>
      <c r="AA71" s="4"/>
      <c r="AB71" s="4"/>
      <c r="AC71" s="4"/>
      <c r="AE71" s="4"/>
      <c r="AF71" s="4"/>
      <c r="AG71" s="4"/>
      <c r="AH71" s="4"/>
      <c r="AI71" s="4"/>
      <c r="AJ71" s="4"/>
      <c r="AK71" s="4"/>
      <c r="AL71" s="4"/>
      <c r="AM71" s="4"/>
      <c r="AN71" s="4"/>
      <c r="AO71" s="4"/>
      <c r="AP71" s="4"/>
      <c r="AQ71" s="4"/>
      <c r="AR71" s="4"/>
      <c r="AS71" s="4"/>
      <c r="AT71" s="4"/>
      <c r="AU71" s="4"/>
      <c r="AV71" s="4"/>
      <c r="AW71" s="4"/>
      <c r="AX71" s="4"/>
      <c r="AY71" s="4"/>
      <c r="AZ71" s="4"/>
      <c r="BB71" s="4"/>
      <c r="BC71" s="4"/>
      <c r="BD71" s="4"/>
      <c r="BE71" s="4"/>
      <c r="BF71" s="4"/>
      <c r="BG71" s="4"/>
      <c r="BH71" s="4" t="str">
        <f t="shared" si="88"/>
        <v/>
      </c>
      <c r="BI71" s="4" t="str">
        <f t="shared" si="89"/>
        <v/>
      </c>
      <c r="BJ71" s="4" t="str">
        <f t="shared" si="90"/>
        <v/>
      </c>
      <c r="BK71" s="4" t="str">
        <f t="shared" si="91"/>
        <v/>
      </c>
      <c r="BL71" s="4" t="str">
        <f t="shared" si="92"/>
        <v/>
      </c>
      <c r="BM71" s="4" t="str">
        <f t="shared" si="93"/>
        <v/>
      </c>
      <c r="BN71" s="4" t="str">
        <f t="shared" si="94"/>
        <v/>
      </c>
      <c r="BO71" s="4" t="str">
        <f t="shared" si="95"/>
        <v/>
      </c>
      <c r="BP71" s="4" t="str">
        <f t="shared" si="96"/>
        <v/>
      </c>
      <c r="BQ71" s="4" t="str">
        <f t="shared" si="97"/>
        <v/>
      </c>
      <c r="BR71" s="4" t="str">
        <f t="shared" si="98"/>
        <v/>
      </c>
      <c r="BS71" s="4" t="str">
        <f t="shared" si="99"/>
        <v/>
      </c>
      <c r="BT71" s="4" t="str">
        <f t="shared" si="100"/>
        <v/>
      </c>
      <c r="BU71" s="4" t="str">
        <f t="shared" si="101"/>
        <v/>
      </c>
      <c r="BV71" s="4" t="str">
        <f t="shared" si="102"/>
        <v/>
      </c>
      <c r="BW71" s="4" t="str">
        <f t="shared" si="103"/>
        <v/>
      </c>
    </row>
    <row r="72" spans="1:75" hidden="1" x14ac:dyDescent="0.35">
      <c r="A72" t="s">
        <v>163</v>
      </c>
      <c r="B72" s="4"/>
      <c r="C72" s="4"/>
      <c r="D72" s="4"/>
      <c r="E72" s="6">
        <f t="shared" si="55"/>
        <v>0</v>
      </c>
      <c r="F72" s="4"/>
      <c r="G72" s="4"/>
      <c r="H72" s="4"/>
      <c r="I72" s="4"/>
      <c r="J72" s="4"/>
      <c r="K72" s="4"/>
      <c r="L72" s="4"/>
      <c r="M72" s="4"/>
      <c r="N72" s="4"/>
      <c r="O72" s="4"/>
      <c r="P72" s="4"/>
      <c r="Q72" s="4"/>
      <c r="R72" s="4"/>
      <c r="S72" s="4"/>
      <c r="T72" s="4"/>
      <c r="U72" s="4"/>
      <c r="V72" s="4"/>
      <c r="W72" s="4"/>
      <c r="X72" s="4"/>
      <c r="Y72" s="4"/>
      <c r="Z72" s="4"/>
      <c r="AA72" s="4"/>
      <c r="AB72" s="4"/>
      <c r="AC72" s="4"/>
      <c r="AE72" s="4"/>
      <c r="AF72" s="4"/>
      <c r="AG72" s="4"/>
      <c r="AH72" s="4"/>
      <c r="AI72" s="4"/>
      <c r="AJ72" s="4"/>
      <c r="AK72" s="4"/>
      <c r="AL72" s="4"/>
      <c r="AM72" s="4"/>
      <c r="AN72" s="4"/>
      <c r="AO72" s="4"/>
      <c r="AP72" s="4"/>
      <c r="AQ72" s="4"/>
      <c r="AR72" s="4"/>
      <c r="AS72" s="4"/>
      <c r="AT72" s="4"/>
      <c r="AU72" s="4"/>
      <c r="AV72" s="4"/>
      <c r="AW72" s="4"/>
      <c r="AX72" s="4"/>
      <c r="AY72" s="4"/>
      <c r="AZ72" s="4"/>
      <c r="BB72" s="4"/>
      <c r="BC72" s="4"/>
      <c r="BD72" s="4"/>
      <c r="BE72" s="4"/>
      <c r="BF72" s="4"/>
      <c r="BG72" s="4"/>
      <c r="BH72" s="4" t="str">
        <f t="shared" si="88"/>
        <v/>
      </c>
      <c r="BI72" s="4" t="str">
        <f t="shared" si="89"/>
        <v/>
      </c>
      <c r="BJ72" s="4" t="str">
        <f t="shared" si="90"/>
        <v/>
      </c>
      <c r="BK72" s="4" t="str">
        <f t="shared" si="91"/>
        <v/>
      </c>
      <c r="BL72" s="4" t="str">
        <f t="shared" si="92"/>
        <v/>
      </c>
      <c r="BM72" s="4" t="str">
        <f t="shared" si="93"/>
        <v/>
      </c>
      <c r="BN72" s="4" t="str">
        <f t="shared" si="94"/>
        <v/>
      </c>
      <c r="BO72" s="4" t="str">
        <f t="shared" si="95"/>
        <v/>
      </c>
      <c r="BP72" s="4" t="str">
        <f t="shared" si="96"/>
        <v/>
      </c>
      <c r="BQ72" s="4" t="str">
        <f t="shared" si="97"/>
        <v/>
      </c>
      <c r="BR72" s="4" t="str">
        <f t="shared" si="98"/>
        <v/>
      </c>
      <c r="BS72" s="4" t="str">
        <f t="shared" si="99"/>
        <v/>
      </c>
      <c r="BT72" s="4" t="str">
        <f t="shared" si="100"/>
        <v/>
      </c>
      <c r="BU72" s="4" t="str">
        <f t="shared" si="101"/>
        <v/>
      </c>
      <c r="BV72" s="4" t="str">
        <f t="shared" si="102"/>
        <v/>
      </c>
      <c r="BW72" s="4" t="str">
        <f t="shared" si="103"/>
        <v/>
      </c>
    </row>
    <row r="73" spans="1:75" hidden="1" x14ac:dyDescent="0.35">
      <c r="A73" t="s">
        <v>164</v>
      </c>
      <c r="B73" s="4"/>
      <c r="C73" s="4"/>
      <c r="D73" s="4"/>
      <c r="E73" s="6">
        <f t="shared" si="55"/>
        <v>0</v>
      </c>
      <c r="F73" s="4"/>
      <c r="G73" s="4"/>
      <c r="H73" s="4"/>
      <c r="I73" s="4"/>
      <c r="J73" s="4"/>
      <c r="K73" s="4"/>
      <c r="L73" s="4"/>
      <c r="M73" s="4"/>
      <c r="N73" s="4"/>
      <c r="O73" s="4"/>
      <c r="P73" s="4"/>
      <c r="Q73" s="4"/>
      <c r="R73" s="4"/>
      <c r="S73" s="4"/>
      <c r="T73" s="4"/>
      <c r="U73" s="4"/>
      <c r="V73" s="4"/>
      <c r="W73" s="4"/>
      <c r="X73" s="4"/>
      <c r="Y73" s="4"/>
      <c r="Z73" s="4"/>
      <c r="AA73" s="4"/>
      <c r="AB73" s="4"/>
      <c r="AC73" s="4"/>
      <c r="AE73" s="4"/>
      <c r="AF73" s="4"/>
      <c r="AG73" s="4"/>
      <c r="AH73" s="4"/>
      <c r="AI73" s="4"/>
      <c r="AJ73" s="4"/>
      <c r="AK73" s="4"/>
      <c r="AL73" s="4"/>
      <c r="AM73" s="4"/>
      <c r="AN73" s="4"/>
      <c r="AO73" s="4"/>
      <c r="AP73" s="4"/>
      <c r="AQ73" s="4"/>
      <c r="AR73" s="4"/>
      <c r="AS73" s="4"/>
      <c r="AT73" s="4"/>
      <c r="AU73" s="4"/>
      <c r="AV73" s="4"/>
      <c r="AW73" s="4"/>
      <c r="AX73" s="4"/>
      <c r="AY73" s="4"/>
      <c r="AZ73" s="4"/>
      <c r="BB73" s="4"/>
      <c r="BC73" s="4"/>
      <c r="BD73" s="4"/>
      <c r="BE73" s="4"/>
      <c r="BF73" s="4"/>
      <c r="BG73" s="4"/>
      <c r="BH73" s="4" t="str">
        <f t="shared" si="88"/>
        <v/>
      </c>
      <c r="BI73" s="4" t="str">
        <f t="shared" si="89"/>
        <v/>
      </c>
      <c r="BJ73" s="4" t="str">
        <f t="shared" si="90"/>
        <v/>
      </c>
      <c r="BK73" s="4" t="str">
        <f t="shared" si="91"/>
        <v/>
      </c>
      <c r="BL73" s="4" t="str">
        <f t="shared" si="92"/>
        <v/>
      </c>
      <c r="BM73" s="4" t="str">
        <f t="shared" si="93"/>
        <v/>
      </c>
      <c r="BN73" s="4" t="str">
        <f t="shared" si="94"/>
        <v/>
      </c>
      <c r="BO73" s="4" t="str">
        <f t="shared" si="95"/>
        <v/>
      </c>
      <c r="BP73" s="4" t="str">
        <f t="shared" si="96"/>
        <v/>
      </c>
      <c r="BQ73" s="4" t="str">
        <f t="shared" si="97"/>
        <v/>
      </c>
      <c r="BR73" s="4" t="str">
        <f t="shared" si="98"/>
        <v/>
      </c>
      <c r="BS73" s="4" t="str">
        <f t="shared" si="99"/>
        <v/>
      </c>
      <c r="BT73" s="4" t="str">
        <f t="shared" si="100"/>
        <v/>
      </c>
      <c r="BU73" s="4" t="str">
        <f t="shared" si="101"/>
        <v/>
      </c>
      <c r="BV73" s="4" t="str">
        <f t="shared" si="102"/>
        <v/>
      </c>
      <c r="BW73" s="4" t="str">
        <f t="shared" si="103"/>
        <v/>
      </c>
    </row>
    <row r="74" spans="1:75" hidden="1" x14ac:dyDescent="0.35">
      <c r="A74" t="s">
        <v>165</v>
      </c>
      <c r="B74" s="4"/>
      <c r="C74" s="4"/>
      <c r="D74" s="4"/>
      <c r="E74" s="6">
        <f t="shared" si="55"/>
        <v>0</v>
      </c>
      <c r="F74" s="4"/>
      <c r="G74" s="4"/>
      <c r="H74" s="4"/>
      <c r="I74" s="4"/>
      <c r="J74" s="4"/>
      <c r="K74" s="4"/>
      <c r="L74" s="4"/>
      <c r="M74" s="4"/>
      <c r="N74" s="4"/>
      <c r="O74" s="4"/>
      <c r="P74" s="4"/>
      <c r="Q74" s="4"/>
      <c r="R74" s="4"/>
      <c r="S74" s="4"/>
      <c r="T74" s="4"/>
      <c r="U74" s="4"/>
      <c r="V74" s="4"/>
      <c r="W74" s="4"/>
      <c r="X74" s="4"/>
      <c r="Y74" s="4"/>
      <c r="Z74" s="4"/>
      <c r="AA74" s="4"/>
      <c r="AB74" s="4"/>
      <c r="AC74" s="4"/>
      <c r="AE74" s="4"/>
      <c r="AF74" s="4"/>
      <c r="AG74" s="4"/>
      <c r="AH74" s="4"/>
      <c r="AI74" s="4"/>
      <c r="AJ74" s="4"/>
      <c r="AK74" s="4"/>
      <c r="AL74" s="4"/>
      <c r="AM74" s="4"/>
      <c r="AN74" s="4"/>
      <c r="AO74" s="4"/>
      <c r="AP74" s="4"/>
      <c r="AQ74" s="4"/>
      <c r="AR74" s="4"/>
      <c r="AS74" s="4"/>
      <c r="AT74" s="4"/>
      <c r="AU74" s="4"/>
      <c r="AV74" s="4"/>
      <c r="AW74" s="4"/>
      <c r="AX74" s="4"/>
      <c r="AY74" s="4"/>
      <c r="AZ74" s="4"/>
      <c r="BB74" s="4"/>
      <c r="BC74" s="4"/>
      <c r="BD74" s="4"/>
      <c r="BE74" s="4"/>
      <c r="BF74" s="4"/>
      <c r="BG74" s="4"/>
      <c r="BH74" s="4" t="str">
        <f t="shared" si="88"/>
        <v/>
      </c>
      <c r="BI74" s="4" t="str">
        <f t="shared" si="89"/>
        <v/>
      </c>
      <c r="BJ74" s="4" t="str">
        <f t="shared" si="90"/>
        <v/>
      </c>
      <c r="BK74" s="4" t="str">
        <f t="shared" si="91"/>
        <v/>
      </c>
      <c r="BL74" s="4" t="str">
        <f t="shared" si="92"/>
        <v/>
      </c>
      <c r="BM74" s="4" t="str">
        <f t="shared" si="93"/>
        <v/>
      </c>
      <c r="BN74" s="4" t="str">
        <f t="shared" si="94"/>
        <v/>
      </c>
      <c r="BO74" s="4" t="str">
        <f t="shared" si="95"/>
        <v/>
      </c>
      <c r="BP74" s="4" t="str">
        <f t="shared" si="96"/>
        <v/>
      </c>
      <c r="BQ74" s="4" t="str">
        <f t="shared" si="97"/>
        <v/>
      </c>
      <c r="BR74" s="4" t="str">
        <f t="shared" si="98"/>
        <v/>
      </c>
      <c r="BS74" s="4" t="str">
        <f t="shared" si="99"/>
        <v/>
      </c>
      <c r="BT74" s="4" t="str">
        <f t="shared" si="100"/>
        <v/>
      </c>
      <c r="BU74" s="4" t="str">
        <f t="shared" si="101"/>
        <v/>
      </c>
      <c r="BV74" s="4" t="str">
        <f t="shared" si="102"/>
        <v/>
      </c>
      <c r="BW74" s="4" t="str">
        <f t="shared" si="103"/>
        <v/>
      </c>
    </row>
    <row r="76" spans="1:75" x14ac:dyDescent="0.35">
      <c r="B76" s="1" t="s">
        <v>166</v>
      </c>
    </row>
    <row r="77" spans="1:75" x14ac:dyDescent="0.35">
      <c r="B77" s="122" t="s">
        <v>1469</v>
      </c>
      <c r="G77" s="106" t="s">
        <v>167</v>
      </c>
      <c r="H77" s="106"/>
      <c r="I77" s="106"/>
      <c r="J77" s="106"/>
      <c r="K77" s="106"/>
      <c r="L77" s="106"/>
      <c r="M77" s="106"/>
      <c r="N77" s="106"/>
      <c r="O77" s="106"/>
      <c r="P77" s="106"/>
      <c r="Q77" s="106"/>
      <c r="R77" s="106"/>
      <c r="S77" s="106"/>
      <c r="T77" s="106"/>
      <c r="U77" s="106"/>
      <c r="V77" s="106"/>
      <c r="W77" s="106"/>
      <c r="X77" s="106"/>
      <c r="Y77" s="106"/>
      <c r="Z77" s="106"/>
      <c r="AA77" s="106"/>
      <c r="AB77" s="106"/>
      <c r="AC77" s="106"/>
    </row>
    <row r="78" spans="1:75" x14ac:dyDescent="0.35">
      <c r="B78" s="123"/>
      <c r="G78" s="107" t="str">
        <f>_xlfn.CONCAT(C4,", ",C6)</f>
        <v>USD, thousands</v>
      </c>
      <c r="H78" s="108"/>
      <c r="I78" s="108"/>
      <c r="J78" s="108"/>
      <c r="K78" s="108"/>
      <c r="L78" s="108"/>
      <c r="M78" s="108"/>
      <c r="N78" s="108"/>
      <c r="O78" s="108"/>
      <c r="P78" s="108"/>
      <c r="Q78" s="108"/>
      <c r="R78" s="108"/>
      <c r="S78" s="108"/>
      <c r="T78" s="108"/>
      <c r="U78" s="108"/>
      <c r="V78" s="108"/>
      <c r="W78" s="108"/>
      <c r="X78" s="108"/>
      <c r="Y78" s="108"/>
      <c r="Z78" s="108"/>
      <c r="AA78" s="108"/>
      <c r="AB78" s="108"/>
      <c r="AC78" s="108"/>
    </row>
    <row r="79" spans="1:75" x14ac:dyDescent="0.35">
      <c r="B79" s="124"/>
      <c r="G79" s="33" t="str">
        <f>Lists!$A$2</f>
        <v>Social insurance benefits (271)</v>
      </c>
      <c r="H79" s="30">
        <f>SUMIF($F$10:$F$53,$G79,H$10:H$53)</f>
        <v>0</v>
      </c>
      <c r="I79" s="30">
        <f t="shared" ref="I79:AC81" si="105">SUMIF($F$10:$F$53,$G79,I$10:I$53)</f>
        <v>0</v>
      </c>
      <c r="J79" s="30">
        <f t="shared" si="105"/>
        <v>0</v>
      </c>
      <c r="K79" s="30">
        <f t="shared" si="105"/>
        <v>0</v>
      </c>
      <c r="L79" s="30">
        <f t="shared" si="105"/>
        <v>0</v>
      </c>
      <c r="M79" s="30">
        <f t="shared" si="105"/>
        <v>0</v>
      </c>
      <c r="N79" s="30">
        <f t="shared" si="105"/>
        <v>0</v>
      </c>
      <c r="O79" s="30">
        <f t="shared" si="105"/>
        <v>0</v>
      </c>
      <c r="P79" s="30">
        <f t="shared" si="105"/>
        <v>0</v>
      </c>
      <c r="Q79" s="30">
        <f t="shared" si="105"/>
        <v>0</v>
      </c>
      <c r="R79" s="30">
        <f>SUMIF($F$10:$F$53,$G79,R$10:R$53)</f>
        <v>0</v>
      </c>
      <c r="S79" s="30">
        <f t="shared" si="105"/>
        <v>0</v>
      </c>
      <c r="T79" s="30">
        <f t="shared" si="105"/>
        <v>0</v>
      </c>
      <c r="U79" s="30">
        <f t="shared" si="105"/>
        <v>0</v>
      </c>
      <c r="V79" s="30">
        <f t="shared" si="105"/>
        <v>0</v>
      </c>
      <c r="W79" s="30">
        <f>SUMIF($F$10:$F$53,$G79,W$10:W$53)</f>
        <v>736.91800000000001</v>
      </c>
      <c r="X79" s="30">
        <f t="shared" si="105"/>
        <v>1453.5169999999998</v>
      </c>
      <c r="Y79" s="30">
        <f t="shared" si="105"/>
        <v>1507.0909999999999</v>
      </c>
      <c r="Z79" s="30">
        <f t="shared" si="105"/>
        <v>1646.4909999999998</v>
      </c>
      <c r="AA79" s="30">
        <f t="shared" si="105"/>
        <v>1884.2769999999998</v>
      </c>
      <c r="AB79" s="30">
        <f>SUMIF($F$10:$F$53,$G79,AB$10:AB$53)</f>
        <v>2182.1990000000001</v>
      </c>
      <c r="AC79" s="30">
        <f t="shared" si="105"/>
        <v>3944.1210000000001</v>
      </c>
    </row>
    <row r="80" spans="1:75" x14ac:dyDescent="0.35">
      <c r="B80" s="124"/>
      <c r="G80" s="33" t="str">
        <f>Lists!$A$3</f>
        <v>Social assistance benefits (272)</v>
      </c>
      <c r="H80" s="30">
        <f>SUMIF($F$10:$F$53,$G80,H$10:H$53)</f>
        <v>0</v>
      </c>
      <c r="I80" s="30">
        <f t="shared" si="105"/>
        <v>0</v>
      </c>
      <c r="J80" s="30">
        <f t="shared" si="105"/>
        <v>0</v>
      </c>
      <c r="K80" s="30">
        <f t="shared" si="105"/>
        <v>0</v>
      </c>
      <c r="L80" s="30">
        <f t="shared" si="105"/>
        <v>0</v>
      </c>
      <c r="M80" s="30">
        <f t="shared" si="105"/>
        <v>0</v>
      </c>
      <c r="N80" s="30">
        <f t="shared" si="105"/>
        <v>18442.111884348615</v>
      </c>
      <c r="O80" s="30">
        <f t="shared" si="105"/>
        <v>20406.830722868101</v>
      </c>
      <c r="P80" s="30">
        <f t="shared" si="105"/>
        <v>34105.909148382314</v>
      </c>
      <c r="Q80" s="30">
        <f t="shared" si="105"/>
        <v>35176.434424502993</v>
      </c>
      <c r="R80" s="30">
        <f t="shared" si="105"/>
        <v>35891.172342371385</v>
      </c>
      <c r="S80" s="30">
        <f t="shared" si="105"/>
        <v>40251.70690955293</v>
      </c>
      <c r="T80" s="30">
        <f t="shared" si="105"/>
        <v>44246.895260053323</v>
      </c>
      <c r="U80" s="30">
        <f t="shared" si="105"/>
        <v>43406.103235705101</v>
      </c>
      <c r="V80" s="30">
        <f t="shared" si="105"/>
        <v>42794.666060000003</v>
      </c>
      <c r="W80" s="30">
        <f>SUMIF($F$10:$F$53,$G80,W$10:W$53)</f>
        <v>43983.458880000006</v>
      </c>
      <c r="X80" s="30">
        <f t="shared" si="105"/>
        <v>43543.465490000002</v>
      </c>
      <c r="Y80" s="30">
        <f t="shared" si="105"/>
        <v>44022.181259999998</v>
      </c>
      <c r="Z80" s="30">
        <f t="shared" si="105"/>
        <v>106542.54088000002</v>
      </c>
      <c r="AA80" s="30">
        <f t="shared" si="105"/>
        <v>108504.67488000001</v>
      </c>
      <c r="AB80" s="30">
        <f t="shared" si="105"/>
        <v>45877.115040000004</v>
      </c>
      <c r="AC80" s="30">
        <f t="shared" si="105"/>
        <v>76910.891000000003</v>
      </c>
    </row>
    <row r="81" spans="2:29" x14ac:dyDescent="0.35">
      <c r="B81" s="124"/>
      <c r="G81" s="33" t="str">
        <f>Lists!$A$4</f>
        <v>Public servant benefits (273)</v>
      </c>
      <c r="H81" s="30">
        <f>SUMIF($F$10:$F$53,$G81,H$10:H$53)</f>
        <v>0</v>
      </c>
      <c r="I81" s="30">
        <f t="shared" si="105"/>
        <v>0</v>
      </c>
      <c r="J81" s="30">
        <f t="shared" si="105"/>
        <v>0</v>
      </c>
      <c r="K81" s="30">
        <f t="shared" si="105"/>
        <v>0</v>
      </c>
      <c r="L81" s="30">
        <f t="shared" si="105"/>
        <v>0</v>
      </c>
      <c r="M81" s="30">
        <f t="shared" si="105"/>
        <v>0</v>
      </c>
      <c r="N81" s="30">
        <f t="shared" si="105"/>
        <v>0</v>
      </c>
      <c r="O81" s="30">
        <f t="shared" si="105"/>
        <v>0</v>
      </c>
      <c r="P81" s="30">
        <f t="shared" si="105"/>
        <v>0</v>
      </c>
      <c r="Q81" s="30">
        <f t="shared" si="105"/>
        <v>0</v>
      </c>
      <c r="R81" s="30">
        <f t="shared" si="105"/>
        <v>0</v>
      </c>
      <c r="S81" s="30">
        <f t="shared" si="105"/>
        <v>0</v>
      </c>
      <c r="T81" s="30">
        <f t="shared" si="105"/>
        <v>1052.29736</v>
      </c>
      <c r="U81" s="30">
        <f t="shared" si="105"/>
        <v>1447.6983</v>
      </c>
      <c r="V81" s="30">
        <f t="shared" si="105"/>
        <v>1984.6912500000001</v>
      </c>
      <c r="W81" s="30">
        <f>SUMIF($F$10:$F$53,$G81,W$10:W$53)</f>
        <v>2519.0632700000001</v>
      </c>
      <c r="X81" s="30">
        <f t="shared" si="105"/>
        <v>3013.0807200000004</v>
      </c>
      <c r="Y81" s="30">
        <f t="shared" si="105"/>
        <v>4443.7094200000001</v>
      </c>
      <c r="Z81" s="30">
        <f t="shared" si="105"/>
        <v>5203.9008099999992</v>
      </c>
      <c r="AA81" s="30">
        <f t="shared" si="105"/>
        <v>6753.5529999999999</v>
      </c>
      <c r="AB81" s="30">
        <f t="shared" si="105"/>
        <v>7720</v>
      </c>
      <c r="AC81" s="30">
        <f t="shared" si="105"/>
        <v>10210.306</v>
      </c>
    </row>
    <row r="82" spans="2:29" x14ac:dyDescent="0.35">
      <c r="B82" s="124"/>
      <c r="G82" s="22" t="str">
        <f>Lists!$A$5</f>
        <v>Social benefits (27)</v>
      </c>
      <c r="H82" s="32">
        <f>SUM(H79:H81)</f>
        <v>0</v>
      </c>
      <c r="I82" s="32">
        <f t="shared" ref="I82:AC82" si="106">SUM(I79:I81)</f>
        <v>0</v>
      </c>
      <c r="J82" s="32">
        <f t="shared" si="106"/>
        <v>0</v>
      </c>
      <c r="K82" s="32">
        <f t="shared" si="106"/>
        <v>0</v>
      </c>
      <c r="L82" s="32">
        <f t="shared" si="106"/>
        <v>0</v>
      </c>
      <c r="M82" s="32">
        <f t="shared" si="106"/>
        <v>0</v>
      </c>
      <c r="N82" s="32">
        <f t="shared" si="106"/>
        <v>18442.111884348615</v>
      </c>
      <c r="O82" s="32">
        <f t="shared" si="106"/>
        <v>20406.830722868101</v>
      </c>
      <c r="P82" s="32">
        <f t="shared" si="106"/>
        <v>34105.909148382314</v>
      </c>
      <c r="Q82" s="32">
        <f t="shared" si="106"/>
        <v>35176.434424502993</v>
      </c>
      <c r="R82" s="32">
        <f t="shared" si="106"/>
        <v>35891.172342371385</v>
      </c>
      <c r="S82" s="32">
        <f t="shared" si="106"/>
        <v>40251.70690955293</v>
      </c>
      <c r="T82" s="32">
        <f t="shared" si="106"/>
        <v>45299.19262005332</v>
      </c>
      <c r="U82" s="32">
        <f t="shared" si="106"/>
        <v>44853.801535705104</v>
      </c>
      <c r="V82" s="32">
        <f t="shared" si="106"/>
        <v>44779.357310000007</v>
      </c>
      <c r="W82" s="32">
        <f t="shared" si="106"/>
        <v>47239.440150000002</v>
      </c>
      <c r="X82" s="32">
        <f t="shared" si="106"/>
        <v>48010.06321</v>
      </c>
      <c r="Y82" s="32">
        <f t="shared" si="106"/>
        <v>49972.981679999997</v>
      </c>
      <c r="Z82" s="32">
        <f t="shared" si="106"/>
        <v>113392.93269000002</v>
      </c>
      <c r="AA82" s="32">
        <f t="shared" si="106"/>
        <v>117142.50488000001</v>
      </c>
      <c r="AB82" s="32">
        <f t="shared" si="106"/>
        <v>55779.314040000005</v>
      </c>
      <c r="AC82" s="32">
        <f t="shared" si="106"/>
        <v>91065.317999999999</v>
      </c>
    </row>
    <row r="83" spans="2:29" x14ac:dyDescent="0.35">
      <c r="B83" s="124"/>
      <c r="G83" s="1"/>
    </row>
    <row r="84" spans="2:29" x14ac:dyDescent="0.35">
      <c r="B84" s="124"/>
      <c r="G84" s="38" t="str">
        <f>Lists!$A$7</f>
        <v>Provident fund withdrawals</v>
      </c>
      <c r="H84" s="30">
        <f>SUMIF($F$10:$F$53,$G84,H$10:H$53)</f>
        <v>0</v>
      </c>
      <c r="I84" s="30">
        <f t="shared" ref="I84:AC84" si="107">SUMIF($F$10:$F$53,$G84,I$10:I$53)</f>
        <v>0</v>
      </c>
      <c r="J84" s="30">
        <f t="shared" si="107"/>
        <v>0</v>
      </c>
      <c r="K84" s="30">
        <f t="shared" si="107"/>
        <v>0</v>
      </c>
      <c r="L84" s="30">
        <f t="shared" si="107"/>
        <v>0</v>
      </c>
      <c r="M84" s="30">
        <f t="shared" si="107"/>
        <v>0</v>
      </c>
      <c r="N84" s="30">
        <f>SUMIF($F$10:$F$53,$G84,N$10:N$53)</f>
        <v>0</v>
      </c>
      <c r="O84" s="30">
        <f t="shared" si="107"/>
        <v>0</v>
      </c>
      <c r="P84" s="30">
        <f t="shared" si="107"/>
        <v>0</v>
      </c>
      <c r="Q84" s="30">
        <f t="shared" si="107"/>
        <v>0</v>
      </c>
      <c r="R84" s="30">
        <f t="shared" si="107"/>
        <v>0</v>
      </c>
      <c r="S84" s="30">
        <f t="shared" si="107"/>
        <v>0</v>
      </c>
      <c r="T84" s="30">
        <f t="shared" si="107"/>
        <v>0</v>
      </c>
      <c r="U84" s="30">
        <f t="shared" si="107"/>
        <v>0</v>
      </c>
      <c r="V84" s="30">
        <f t="shared" si="107"/>
        <v>0</v>
      </c>
      <c r="W84" s="30">
        <f>SUMIF($F$10:$F$53,$G84,W$10:W$53)</f>
        <v>0</v>
      </c>
      <c r="X84" s="30">
        <f t="shared" si="107"/>
        <v>0</v>
      </c>
      <c r="Y84" s="30">
        <f t="shared" si="107"/>
        <v>0</v>
      </c>
      <c r="Z84" s="30">
        <f t="shared" si="107"/>
        <v>0</v>
      </c>
      <c r="AA84" s="30">
        <f t="shared" si="107"/>
        <v>0</v>
      </c>
      <c r="AB84" s="30">
        <f t="shared" si="107"/>
        <v>0</v>
      </c>
      <c r="AC84" s="30">
        <f t="shared" si="107"/>
        <v>0</v>
      </c>
    </row>
    <row r="85" spans="2:29" x14ac:dyDescent="0.35">
      <c r="B85" s="124"/>
      <c r="G85" s="36" t="str">
        <f>Lists!$A$8</f>
        <v>Social benefits (27) + provident fund withdrawals</v>
      </c>
      <c r="H85" s="37">
        <f>H84+H82</f>
        <v>0</v>
      </c>
      <c r="I85" s="37">
        <f t="shared" ref="I85:AC85" si="108">I84+I82</f>
        <v>0</v>
      </c>
      <c r="J85" s="37">
        <f t="shared" si="108"/>
        <v>0</v>
      </c>
      <c r="K85" s="37">
        <f t="shared" si="108"/>
        <v>0</v>
      </c>
      <c r="L85" s="37">
        <f t="shared" si="108"/>
        <v>0</v>
      </c>
      <c r="M85" s="37">
        <f t="shared" si="108"/>
        <v>0</v>
      </c>
      <c r="N85" s="37">
        <f t="shared" si="108"/>
        <v>18442.111884348615</v>
      </c>
      <c r="O85" s="37">
        <f t="shared" si="108"/>
        <v>20406.830722868101</v>
      </c>
      <c r="P85" s="37">
        <f t="shared" si="108"/>
        <v>34105.909148382314</v>
      </c>
      <c r="Q85" s="37">
        <f t="shared" si="108"/>
        <v>35176.434424502993</v>
      </c>
      <c r="R85" s="37">
        <f t="shared" si="108"/>
        <v>35891.172342371385</v>
      </c>
      <c r="S85" s="37">
        <f t="shared" si="108"/>
        <v>40251.70690955293</v>
      </c>
      <c r="T85" s="37">
        <f t="shared" si="108"/>
        <v>45299.19262005332</v>
      </c>
      <c r="U85" s="37">
        <f t="shared" si="108"/>
        <v>44853.801535705104</v>
      </c>
      <c r="V85" s="37">
        <f t="shared" si="108"/>
        <v>44779.357310000007</v>
      </c>
      <c r="W85" s="37">
        <f t="shared" si="108"/>
        <v>47239.440150000002</v>
      </c>
      <c r="X85" s="37">
        <f t="shared" si="108"/>
        <v>48010.06321</v>
      </c>
      <c r="Y85" s="37">
        <f t="shared" si="108"/>
        <v>49972.981679999997</v>
      </c>
      <c r="Z85" s="37">
        <f t="shared" si="108"/>
        <v>113392.93269000002</v>
      </c>
      <c r="AA85" s="37">
        <f t="shared" si="108"/>
        <v>117142.50488000001</v>
      </c>
      <c r="AB85" s="37">
        <f t="shared" si="108"/>
        <v>55779.314040000005</v>
      </c>
      <c r="AC85" s="37">
        <f t="shared" si="108"/>
        <v>91065.317999999999</v>
      </c>
    </row>
    <row r="86" spans="2:29" x14ac:dyDescent="0.35">
      <c r="B86" s="124"/>
    </row>
    <row r="87" spans="2:29" x14ac:dyDescent="0.35">
      <c r="B87" s="124"/>
      <c r="G87" s="107" t="s">
        <v>169</v>
      </c>
      <c r="H87" s="107"/>
      <c r="I87" s="107"/>
      <c r="J87" s="107"/>
      <c r="K87" s="107"/>
      <c r="L87" s="107"/>
      <c r="M87" s="107"/>
      <c r="N87" s="107"/>
      <c r="O87" s="107"/>
      <c r="P87" s="107"/>
      <c r="Q87" s="107"/>
      <c r="R87" s="107"/>
      <c r="S87" s="107"/>
      <c r="T87" s="107"/>
      <c r="U87" s="107"/>
      <c r="V87" s="107"/>
      <c r="W87" s="107"/>
      <c r="X87" s="107"/>
      <c r="Y87" s="107"/>
      <c r="Z87" s="107"/>
      <c r="AA87" s="107"/>
      <c r="AB87" s="107"/>
      <c r="AC87" s="107"/>
    </row>
    <row r="88" spans="2:29" x14ac:dyDescent="0.35">
      <c r="B88" s="124"/>
      <c r="G88" s="33" t="str">
        <f>G79</f>
        <v>Social insurance benefits (271)</v>
      </c>
      <c r="H88" s="57">
        <f t="shared" ref="H88:AC88" si="109">H$79/H$207</f>
        <v>0</v>
      </c>
      <c r="I88" s="57">
        <f t="shared" si="109"/>
        <v>0</v>
      </c>
      <c r="J88" s="57">
        <f t="shared" si="109"/>
        <v>0</v>
      </c>
      <c r="K88" s="57">
        <f t="shared" si="109"/>
        <v>0</v>
      </c>
      <c r="L88" s="57">
        <f t="shared" si="109"/>
        <v>0</v>
      </c>
      <c r="M88" s="57">
        <f t="shared" si="109"/>
        <v>0</v>
      </c>
      <c r="N88" s="57">
        <f t="shared" si="109"/>
        <v>0</v>
      </c>
      <c r="O88" s="57">
        <f t="shared" si="109"/>
        <v>0</v>
      </c>
      <c r="P88" s="57">
        <f t="shared" si="109"/>
        <v>0</v>
      </c>
      <c r="Q88" s="57">
        <f t="shared" si="109"/>
        <v>0</v>
      </c>
      <c r="R88" s="57">
        <f t="shared" si="109"/>
        <v>0</v>
      </c>
      <c r="S88" s="57">
        <f t="shared" si="109"/>
        <v>0</v>
      </c>
      <c r="T88" s="57">
        <f t="shared" si="109"/>
        <v>0</v>
      </c>
      <c r="U88" s="57">
        <f t="shared" si="109"/>
        <v>0</v>
      </c>
      <c r="V88" s="57">
        <f t="shared" si="109"/>
        <v>0</v>
      </c>
      <c r="W88" s="57">
        <f t="shared" si="109"/>
        <v>4.617280701754386E-4</v>
      </c>
      <c r="X88" s="57">
        <f t="shared" si="109"/>
        <v>9.2935869565217381E-4</v>
      </c>
      <c r="Y88" s="57">
        <f t="shared" si="109"/>
        <v>8.9494714964370541E-4</v>
      </c>
      <c r="Z88" s="57">
        <f t="shared" si="109"/>
        <v>1.0440653138871273E-3</v>
      </c>
      <c r="AA88" s="57">
        <f t="shared" si="109"/>
        <v>1.2086446440025657E-3</v>
      </c>
      <c r="AB88" s="57">
        <f t="shared" si="109"/>
        <v>1.2592031159838432E-3</v>
      </c>
      <c r="AC88" s="57">
        <f t="shared" si="109"/>
        <v>2.0857329455314651E-3</v>
      </c>
    </row>
    <row r="89" spans="2:29" x14ac:dyDescent="0.35">
      <c r="B89" s="124"/>
      <c r="G89" s="33" t="str">
        <f t="shared" ref="G89:G94" si="110">G80</f>
        <v>Social assistance benefits (272)</v>
      </c>
      <c r="H89" s="57">
        <f t="shared" ref="H89:AC89" si="111">H$80/H$207</f>
        <v>0</v>
      </c>
      <c r="I89" s="57">
        <f t="shared" si="111"/>
        <v>0</v>
      </c>
      <c r="J89" s="57">
        <f t="shared" si="111"/>
        <v>0</v>
      </c>
      <c r="K89" s="57">
        <f t="shared" si="111"/>
        <v>0</v>
      </c>
      <c r="L89" s="57">
        <f t="shared" si="111"/>
        <v>0</v>
      </c>
      <c r="M89" s="57">
        <f t="shared" si="111"/>
        <v>0</v>
      </c>
      <c r="N89" s="57">
        <f t="shared" si="111"/>
        <v>2.8460049204241691E-2</v>
      </c>
      <c r="O89" s="57">
        <f t="shared" si="111"/>
        <v>2.8069918463367403E-2</v>
      </c>
      <c r="P89" s="57">
        <f t="shared" si="111"/>
        <v>3.8668831233993554E-2</v>
      </c>
      <c r="Q89" s="57">
        <f t="shared" si="111"/>
        <v>3.3758574303745674E-2</v>
      </c>
      <c r="R89" s="57">
        <f t="shared" si="111"/>
        <v>3.0940665812389124E-2</v>
      </c>
      <c r="S89" s="57">
        <f t="shared" si="111"/>
        <v>2.8833600938075164E-2</v>
      </c>
      <c r="T89" s="57">
        <f t="shared" si="111"/>
        <v>3.0578365763685781E-2</v>
      </c>
      <c r="U89" s="57">
        <f t="shared" si="111"/>
        <v>2.7230930511734693E-2</v>
      </c>
      <c r="V89" s="57">
        <f t="shared" si="111"/>
        <v>2.5920451883706848E-2</v>
      </c>
      <c r="W89" s="57">
        <f t="shared" si="111"/>
        <v>2.7558558195488726E-2</v>
      </c>
      <c r="X89" s="57">
        <f t="shared" si="111"/>
        <v>2.7841090466751921E-2</v>
      </c>
      <c r="Y89" s="57">
        <f t="shared" si="111"/>
        <v>2.6141437802850356E-2</v>
      </c>
      <c r="Z89" s="57">
        <f t="shared" si="111"/>
        <v>6.7560266886493345E-2</v>
      </c>
      <c r="AA89" s="57">
        <f t="shared" si="111"/>
        <v>6.9598893444515725E-2</v>
      </c>
      <c r="AB89" s="57">
        <f t="shared" si="111"/>
        <v>2.6472657264858628E-2</v>
      </c>
      <c r="AC89" s="57">
        <f t="shared" si="111"/>
        <v>4.0672073506081437E-2</v>
      </c>
    </row>
    <row r="90" spans="2:29" x14ac:dyDescent="0.35">
      <c r="B90" s="125"/>
      <c r="G90" s="33" t="str">
        <f t="shared" si="110"/>
        <v>Public servant benefits (273)</v>
      </c>
      <c r="H90" s="57">
        <f t="shared" ref="H90:AC90" si="112">H$81/H$207</f>
        <v>0</v>
      </c>
      <c r="I90" s="57">
        <f t="shared" si="112"/>
        <v>0</v>
      </c>
      <c r="J90" s="57">
        <f t="shared" si="112"/>
        <v>0</v>
      </c>
      <c r="K90" s="57">
        <f t="shared" si="112"/>
        <v>0</v>
      </c>
      <c r="L90" s="57">
        <f t="shared" si="112"/>
        <v>0</v>
      </c>
      <c r="M90" s="57">
        <f t="shared" si="112"/>
        <v>0</v>
      </c>
      <c r="N90" s="57">
        <f t="shared" si="112"/>
        <v>0</v>
      </c>
      <c r="O90" s="57">
        <f t="shared" si="112"/>
        <v>0</v>
      </c>
      <c r="P90" s="57">
        <f t="shared" si="112"/>
        <v>0</v>
      </c>
      <c r="Q90" s="57">
        <f t="shared" si="112"/>
        <v>0</v>
      </c>
      <c r="R90" s="57">
        <f t="shared" si="112"/>
        <v>0</v>
      </c>
      <c r="S90" s="57">
        <f t="shared" si="112"/>
        <v>0</v>
      </c>
      <c r="T90" s="57">
        <f t="shared" si="112"/>
        <v>7.2722692467173467E-4</v>
      </c>
      <c r="U90" s="57">
        <f t="shared" si="112"/>
        <v>9.0821725219573403E-4</v>
      </c>
      <c r="V90" s="57">
        <f t="shared" si="112"/>
        <v>1.2021146274984859E-3</v>
      </c>
      <c r="W90" s="57">
        <f t="shared" si="112"/>
        <v>1.5783604448621554E-3</v>
      </c>
      <c r="X90" s="57">
        <f t="shared" si="112"/>
        <v>1.9265221994884912E-3</v>
      </c>
      <c r="Y90" s="57">
        <f t="shared" si="112"/>
        <v>2.6387823159144896E-3</v>
      </c>
      <c r="Z90" s="57">
        <f t="shared" si="112"/>
        <v>3.2998736905516797E-3</v>
      </c>
      <c r="AA90" s="57">
        <f t="shared" si="112"/>
        <v>4.3319775497113536E-3</v>
      </c>
      <c r="AB90" s="57">
        <f t="shared" si="112"/>
        <v>4.4547028274668204E-3</v>
      </c>
      <c r="AC90" s="57">
        <f t="shared" si="112"/>
        <v>5.3994214701216289E-3</v>
      </c>
    </row>
    <row r="91" spans="2:29" x14ac:dyDescent="0.35">
      <c r="G91" s="33" t="str">
        <f t="shared" si="110"/>
        <v>Social benefits (27)</v>
      </c>
      <c r="H91" s="57">
        <f t="shared" ref="H91:AC91" si="113">H$82/H$207</f>
        <v>0</v>
      </c>
      <c r="I91" s="57">
        <f t="shared" si="113"/>
        <v>0</v>
      </c>
      <c r="J91" s="57">
        <f t="shared" si="113"/>
        <v>0</v>
      </c>
      <c r="K91" s="57">
        <f t="shared" si="113"/>
        <v>0</v>
      </c>
      <c r="L91" s="57">
        <f t="shared" si="113"/>
        <v>0</v>
      </c>
      <c r="M91" s="57">
        <f t="shared" si="113"/>
        <v>0</v>
      </c>
      <c r="N91" s="57">
        <f t="shared" si="113"/>
        <v>2.8460049204241691E-2</v>
      </c>
      <c r="O91" s="57">
        <f t="shared" si="113"/>
        <v>2.8069918463367403E-2</v>
      </c>
      <c r="P91" s="57">
        <f t="shared" si="113"/>
        <v>3.8668831233993554E-2</v>
      </c>
      <c r="Q91" s="57">
        <f t="shared" si="113"/>
        <v>3.3758574303745674E-2</v>
      </c>
      <c r="R91" s="57">
        <f t="shared" si="113"/>
        <v>3.0940665812389124E-2</v>
      </c>
      <c r="S91" s="57">
        <f t="shared" si="113"/>
        <v>2.8833600938075164E-2</v>
      </c>
      <c r="T91" s="57">
        <f t="shared" si="113"/>
        <v>3.130559268835751E-2</v>
      </c>
      <c r="U91" s="57">
        <f t="shared" si="113"/>
        <v>2.8139147763930429E-2</v>
      </c>
      <c r="V91" s="57">
        <f t="shared" si="113"/>
        <v>2.7122566511205336E-2</v>
      </c>
      <c r="W91" s="57">
        <f t="shared" si="113"/>
        <v>2.9598646710526318E-2</v>
      </c>
      <c r="X91" s="57">
        <f t="shared" si="113"/>
        <v>3.0696971361892582E-2</v>
      </c>
      <c r="Y91" s="57">
        <f t="shared" si="113"/>
        <v>2.9675167268408548E-2</v>
      </c>
      <c r="Z91" s="57">
        <f t="shared" si="113"/>
        <v>7.190420589093216E-2</v>
      </c>
      <c r="AA91" s="57">
        <f t="shared" si="113"/>
        <v>7.513951563822964E-2</v>
      </c>
      <c r="AB91" s="57">
        <f t="shared" si="113"/>
        <v>3.2186563208309295E-2</v>
      </c>
      <c r="AC91" s="57">
        <f t="shared" si="113"/>
        <v>4.8157227921734533E-2</v>
      </c>
    </row>
    <row r="92" spans="2:29" x14ac:dyDescent="0.35">
      <c r="B92" s="1" t="s">
        <v>1449</v>
      </c>
      <c r="G92" s="33"/>
      <c r="H92" s="58"/>
      <c r="I92" s="58"/>
      <c r="J92" s="58"/>
      <c r="K92" s="58"/>
      <c r="L92" s="58"/>
      <c r="M92" s="58"/>
      <c r="N92" s="58"/>
      <c r="O92" s="58"/>
      <c r="P92" s="58"/>
      <c r="Q92" s="58"/>
      <c r="R92" s="58"/>
      <c r="S92" s="58"/>
      <c r="T92" s="58"/>
      <c r="U92" s="58"/>
      <c r="V92" s="58"/>
      <c r="W92" s="58"/>
      <c r="X92" s="58"/>
      <c r="Y92" s="58"/>
      <c r="Z92" s="58"/>
      <c r="AA92" s="58"/>
      <c r="AB92" s="58"/>
      <c r="AC92" s="58"/>
    </row>
    <row r="93" spans="2:29" x14ac:dyDescent="0.35">
      <c r="B93" s="126" t="s">
        <v>1468</v>
      </c>
      <c r="G93" s="38" t="str">
        <f t="shared" si="110"/>
        <v>Provident fund withdrawals</v>
      </c>
      <c r="H93" s="57">
        <f t="shared" ref="H93:AC93" si="114">H$84/H$207</f>
        <v>0</v>
      </c>
      <c r="I93" s="57">
        <f t="shared" si="114"/>
        <v>0</v>
      </c>
      <c r="J93" s="57">
        <f t="shared" si="114"/>
        <v>0</v>
      </c>
      <c r="K93" s="57">
        <f t="shared" si="114"/>
        <v>0</v>
      </c>
      <c r="L93" s="57">
        <f t="shared" si="114"/>
        <v>0</v>
      </c>
      <c r="M93" s="57">
        <f t="shared" si="114"/>
        <v>0</v>
      </c>
      <c r="N93" s="57">
        <f t="shared" si="114"/>
        <v>0</v>
      </c>
      <c r="O93" s="57">
        <f t="shared" si="114"/>
        <v>0</v>
      </c>
      <c r="P93" s="57">
        <f t="shared" si="114"/>
        <v>0</v>
      </c>
      <c r="Q93" s="57">
        <f t="shared" si="114"/>
        <v>0</v>
      </c>
      <c r="R93" s="57">
        <f t="shared" si="114"/>
        <v>0</v>
      </c>
      <c r="S93" s="57">
        <f t="shared" si="114"/>
        <v>0</v>
      </c>
      <c r="T93" s="57">
        <f t="shared" si="114"/>
        <v>0</v>
      </c>
      <c r="U93" s="57">
        <f t="shared" si="114"/>
        <v>0</v>
      </c>
      <c r="V93" s="57">
        <f t="shared" si="114"/>
        <v>0</v>
      </c>
      <c r="W93" s="57">
        <f t="shared" si="114"/>
        <v>0</v>
      </c>
      <c r="X93" s="57">
        <f t="shared" si="114"/>
        <v>0</v>
      </c>
      <c r="Y93" s="57">
        <f t="shared" si="114"/>
        <v>0</v>
      </c>
      <c r="Z93" s="57">
        <f t="shared" si="114"/>
        <v>0</v>
      </c>
      <c r="AA93" s="57">
        <f t="shared" si="114"/>
        <v>0</v>
      </c>
      <c r="AB93" s="57">
        <f t="shared" si="114"/>
        <v>0</v>
      </c>
      <c r="AC93" s="57">
        <f t="shared" si="114"/>
        <v>0</v>
      </c>
    </row>
    <row r="94" spans="2:29" x14ac:dyDescent="0.35">
      <c r="B94" s="127"/>
      <c r="G94" s="62" t="str">
        <f t="shared" si="110"/>
        <v>Social benefits (27) + provident fund withdrawals</v>
      </c>
      <c r="H94" s="57">
        <f t="shared" ref="H94:AC94" si="115">H$85/H$207</f>
        <v>0</v>
      </c>
      <c r="I94" s="57">
        <f t="shared" si="115"/>
        <v>0</v>
      </c>
      <c r="J94" s="57">
        <f t="shared" si="115"/>
        <v>0</v>
      </c>
      <c r="K94" s="57">
        <f t="shared" si="115"/>
        <v>0</v>
      </c>
      <c r="L94" s="57">
        <f t="shared" si="115"/>
        <v>0</v>
      </c>
      <c r="M94" s="57">
        <f t="shared" si="115"/>
        <v>0</v>
      </c>
      <c r="N94" s="57">
        <f t="shared" si="115"/>
        <v>2.8460049204241691E-2</v>
      </c>
      <c r="O94" s="57">
        <f t="shared" si="115"/>
        <v>2.8069918463367403E-2</v>
      </c>
      <c r="P94" s="57">
        <f t="shared" si="115"/>
        <v>3.8668831233993554E-2</v>
      </c>
      <c r="Q94" s="57">
        <f t="shared" si="115"/>
        <v>3.3758574303745674E-2</v>
      </c>
      <c r="R94" s="57">
        <f t="shared" si="115"/>
        <v>3.0940665812389124E-2</v>
      </c>
      <c r="S94" s="57">
        <f t="shared" si="115"/>
        <v>2.8833600938075164E-2</v>
      </c>
      <c r="T94" s="57">
        <f t="shared" si="115"/>
        <v>3.130559268835751E-2</v>
      </c>
      <c r="U94" s="57">
        <f t="shared" si="115"/>
        <v>2.8139147763930429E-2</v>
      </c>
      <c r="V94" s="57">
        <f t="shared" si="115"/>
        <v>2.7122566511205336E-2</v>
      </c>
      <c r="W94" s="57">
        <f t="shared" si="115"/>
        <v>2.9598646710526318E-2</v>
      </c>
      <c r="X94" s="57">
        <f t="shared" si="115"/>
        <v>3.0696971361892582E-2</v>
      </c>
      <c r="Y94" s="57">
        <f t="shared" si="115"/>
        <v>2.9675167268408548E-2</v>
      </c>
      <c r="Z94" s="57">
        <f t="shared" si="115"/>
        <v>7.190420589093216E-2</v>
      </c>
      <c r="AA94" s="57">
        <f t="shared" si="115"/>
        <v>7.513951563822964E-2</v>
      </c>
      <c r="AB94" s="57">
        <f t="shared" si="115"/>
        <v>3.2186563208309295E-2</v>
      </c>
      <c r="AC94" s="57">
        <f t="shared" si="115"/>
        <v>4.8157227921734533E-2</v>
      </c>
    </row>
    <row r="95" spans="2:29" x14ac:dyDescent="0.35">
      <c r="B95" s="127"/>
    </row>
    <row r="96" spans="2:29" x14ac:dyDescent="0.35">
      <c r="B96" s="127"/>
      <c r="G96" s="107" t="s">
        <v>170</v>
      </c>
      <c r="H96" s="107"/>
      <c r="I96" s="107"/>
      <c r="J96" s="107"/>
      <c r="K96" s="107"/>
      <c r="L96" s="107"/>
      <c r="M96" s="107"/>
      <c r="N96" s="107"/>
      <c r="O96" s="107"/>
      <c r="P96" s="107"/>
      <c r="Q96" s="107"/>
      <c r="R96" s="107"/>
      <c r="S96" s="107"/>
      <c r="T96" s="107"/>
      <c r="U96" s="107"/>
      <c r="V96" s="107"/>
      <c r="W96" s="107"/>
      <c r="X96" s="107"/>
      <c r="Y96" s="107"/>
      <c r="Z96" s="107"/>
      <c r="AA96" s="107"/>
      <c r="AB96" s="107"/>
      <c r="AC96" s="107"/>
    </row>
    <row r="97" spans="2:29" x14ac:dyDescent="0.35">
      <c r="B97" s="127"/>
      <c r="G97" s="33" t="str">
        <f>G88</f>
        <v>Social insurance benefits (271)</v>
      </c>
      <c r="H97" s="57">
        <f>H$79/H$211</f>
        <v>0</v>
      </c>
      <c r="I97" s="57">
        <f t="shared" ref="I97:AC97" si="116">I$79/I$211</f>
        <v>0</v>
      </c>
      <c r="J97" s="57">
        <f t="shared" si="116"/>
        <v>0</v>
      </c>
      <c r="K97" s="57">
        <f t="shared" si="116"/>
        <v>0</v>
      </c>
      <c r="L97" s="57">
        <f t="shared" si="116"/>
        <v>0</v>
      </c>
      <c r="M97" s="57">
        <f t="shared" si="116"/>
        <v>0</v>
      </c>
      <c r="N97" s="57">
        <f t="shared" si="116"/>
        <v>0</v>
      </c>
      <c r="O97" s="57">
        <f t="shared" si="116"/>
        <v>0</v>
      </c>
      <c r="P97" s="57">
        <f t="shared" si="116"/>
        <v>0</v>
      </c>
      <c r="Q97" s="57">
        <f t="shared" si="116"/>
        <v>0</v>
      </c>
      <c r="R97" s="57">
        <f t="shared" si="116"/>
        <v>0</v>
      </c>
      <c r="S97" s="57">
        <f t="shared" si="116"/>
        <v>0</v>
      </c>
      <c r="T97" s="57">
        <f t="shared" si="116"/>
        <v>0</v>
      </c>
      <c r="U97" s="57">
        <f t="shared" si="116"/>
        <v>0</v>
      </c>
      <c r="V97" s="57">
        <f t="shared" si="116"/>
        <v>0</v>
      </c>
      <c r="W97" s="57">
        <f t="shared" si="116"/>
        <v>3.2484958385752569E-4</v>
      </c>
      <c r="X97" s="57">
        <f t="shared" si="116"/>
        <v>6.4783069509392649E-4</v>
      </c>
      <c r="Y97" s="57">
        <f t="shared" si="116"/>
        <v>5.5260135589257832E-4</v>
      </c>
      <c r="Z97" s="57">
        <f t="shared" si="116"/>
        <v>6.8984514326881957E-4</v>
      </c>
      <c r="AA97" s="57">
        <f t="shared" si="116"/>
        <v>9.9792051015687661E-4</v>
      </c>
      <c r="AB97" s="57">
        <f t="shared" si="116"/>
        <v>6.9642025099155198E-4</v>
      </c>
      <c r="AC97" s="57">
        <f t="shared" si="116"/>
        <v>1.1535443670606428E-3</v>
      </c>
    </row>
    <row r="98" spans="2:29" x14ac:dyDescent="0.35">
      <c r="B98" s="127"/>
      <c r="G98" s="33" t="str">
        <f t="shared" ref="G98:G103" si="117">G89</f>
        <v>Social assistance benefits (272)</v>
      </c>
      <c r="H98" s="57">
        <f>H$80/H$211</f>
        <v>0</v>
      </c>
      <c r="I98" s="57">
        <f t="shared" ref="I98:AC98" si="118">I$80/I$211</f>
        <v>0</v>
      </c>
      <c r="J98" s="57">
        <f t="shared" si="118"/>
        <v>0</v>
      </c>
      <c r="K98" s="57">
        <f t="shared" si="118"/>
        <v>0</v>
      </c>
      <c r="L98" s="57">
        <f t="shared" si="118"/>
        <v>0</v>
      </c>
      <c r="M98" s="57">
        <f t="shared" si="118"/>
        <v>0</v>
      </c>
      <c r="N98" s="57">
        <f t="shared" si="118"/>
        <v>5.6509740024748107E-3</v>
      </c>
      <c r="O98" s="57">
        <f t="shared" si="118"/>
        <v>8.0865556411586232E-3</v>
      </c>
      <c r="P98" s="57">
        <f t="shared" si="118"/>
        <v>1.0257235819574998E-2</v>
      </c>
      <c r="Q98" s="57">
        <f t="shared" si="118"/>
        <v>7.6788525960117034E-3</v>
      </c>
      <c r="R98" s="57">
        <f t="shared" si="118"/>
        <v>8.3117658297426587E-3</v>
      </c>
      <c r="S98" s="57">
        <f t="shared" si="118"/>
        <v>9.6951111758220992E-3</v>
      </c>
      <c r="T98" s="57">
        <f t="shared" si="118"/>
        <v>1.3257456189962602E-2</v>
      </c>
      <c r="U98" s="57">
        <f t="shared" si="118"/>
        <v>1.5543121419078347E-2</v>
      </c>
      <c r="V98" s="57">
        <f t="shared" si="118"/>
        <v>1.9185163743142299E-2</v>
      </c>
      <c r="W98" s="57">
        <f t="shared" si="118"/>
        <v>1.9388871372096481E-2</v>
      </c>
      <c r="X98" s="57">
        <f t="shared" si="118"/>
        <v>1.9407267692902873E-2</v>
      </c>
      <c r="Y98" s="57">
        <f t="shared" si="118"/>
        <v>1.6141505094002188E-2</v>
      </c>
      <c r="Z98" s="57">
        <f t="shared" si="118"/>
        <v>4.4639086625792482E-2</v>
      </c>
      <c r="AA98" s="57">
        <f t="shared" si="118"/>
        <v>5.7464502570829898E-2</v>
      </c>
      <c r="AB98" s="57">
        <f t="shared" si="118"/>
        <v>1.4641080841355488E-2</v>
      </c>
      <c r="AC98" s="57">
        <f t="shared" si="118"/>
        <v>2.2494270606471023E-2</v>
      </c>
    </row>
    <row r="99" spans="2:29" x14ac:dyDescent="0.35">
      <c r="B99" s="127"/>
      <c r="G99" s="33" t="str">
        <f t="shared" si="117"/>
        <v>Public servant benefits (273)</v>
      </c>
      <c r="H99" s="57">
        <f>H$81/H$211</f>
        <v>0</v>
      </c>
      <c r="I99" s="57">
        <f t="shared" ref="I99:AC99" si="119">I$81/I$211</f>
        <v>0</v>
      </c>
      <c r="J99" s="57">
        <f t="shared" si="119"/>
        <v>0</v>
      </c>
      <c r="K99" s="57">
        <f t="shared" si="119"/>
        <v>0</v>
      </c>
      <c r="L99" s="57">
        <f t="shared" si="119"/>
        <v>0</v>
      </c>
      <c r="M99" s="57">
        <f t="shared" si="119"/>
        <v>0</v>
      </c>
      <c r="N99" s="57">
        <f t="shared" si="119"/>
        <v>0</v>
      </c>
      <c r="O99" s="57">
        <f t="shared" si="119"/>
        <v>0</v>
      </c>
      <c r="P99" s="57">
        <f t="shared" si="119"/>
        <v>0</v>
      </c>
      <c r="Q99" s="57">
        <f t="shared" si="119"/>
        <v>0</v>
      </c>
      <c r="R99" s="57">
        <f t="shared" si="119"/>
        <v>0</v>
      </c>
      <c r="S99" s="57">
        <f t="shared" si="119"/>
        <v>0</v>
      </c>
      <c r="T99" s="57">
        <f t="shared" si="119"/>
        <v>3.1529412554304702E-4</v>
      </c>
      <c r="U99" s="57">
        <f t="shared" si="119"/>
        <v>5.1840061138185207E-4</v>
      </c>
      <c r="V99" s="57">
        <f t="shared" si="119"/>
        <v>8.8975169376124272E-4</v>
      </c>
      <c r="W99" s="57">
        <f t="shared" si="119"/>
        <v>1.1104582259766729E-3</v>
      </c>
      <c r="X99" s="57">
        <f t="shared" si="119"/>
        <v>1.3429262796456518E-3</v>
      </c>
      <c r="Y99" s="57">
        <f t="shared" si="119"/>
        <v>1.6293640202778884E-3</v>
      </c>
      <c r="Z99" s="57">
        <f t="shared" si="119"/>
        <v>2.18032512769956E-3</v>
      </c>
      <c r="AA99" s="57">
        <f t="shared" si="119"/>
        <v>3.5767082308660056E-3</v>
      </c>
      <c r="AB99" s="57">
        <f t="shared" si="119"/>
        <v>2.4637369633359655E-3</v>
      </c>
      <c r="AC99" s="57">
        <f t="shared" si="119"/>
        <v>2.9862270889421203E-3</v>
      </c>
    </row>
    <row r="100" spans="2:29" x14ac:dyDescent="0.35">
      <c r="B100" s="127"/>
      <c r="G100" s="33" t="str">
        <f t="shared" si="117"/>
        <v>Social benefits (27)</v>
      </c>
      <c r="H100" s="57">
        <f>H$82/H$211</f>
        <v>0</v>
      </c>
      <c r="I100" s="57">
        <f t="shared" ref="I100:AC100" si="120">I$82/I$211</f>
        <v>0</v>
      </c>
      <c r="J100" s="57">
        <f t="shared" si="120"/>
        <v>0</v>
      </c>
      <c r="K100" s="57">
        <f t="shared" si="120"/>
        <v>0</v>
      </c>
      <c r="L100" s="57">
        <f t="shared" si="120"/>
        <v>0</v>
      </c>
      <c r="M100" s="57">
        <f t="shared" si="120"/>
        <v>0</v>
      </c>
      <c r="N100" s="57">
        <f t="shared" si="120"/>
        <v>5.6509740024748107E-3</v>
      </c>
      <c r="O100" s="57">
        <f t="shared" si="120"/>
        <v>8.0865556411586232E-3</v>
      </c>
      <c r="P100" s="57">
        <f t="shared" si="120"/>
        <v>1.0257235819574998E-2</v>
      </c>
      <c r="Q100" s="57">
        <f t="shared" si="120"/>
        <v>7.6788525960117034E-3</v>
      </c>
      <c r="R100" s="57">
        <f t="shared" si="120"/>
        <v>8.3117658297426587E-3</v>
      </c>
      <c r="S100" s="57">
        <f t="shared" si="120"/>
        <v>9.6951111758220992E-3</v>
      </c>
      <c r="T100" s="57">
        <f t="shared" si="120"/>
        <v>1.3572750315505647E-2</v>
      </c>
      <c r="U100" s="57">
        <f t="shared" si="120"/>
        <v>1.6061522030460199E-2</v>
      </c>
      <c r="V100" s="57">
        <f t="shared" si="120"/>
        <v>2.0074915436903543E-2</v>
      </c>
      <c r="W100" s="57">
        <f t="shared" si="120"/>
        <v>2.0824179181930677E-2</v>
      </c>
      <c r="X100" s="57">
        <f t="shared" si="120"/>
        <v>2.139802466764245E-2</v>
      </c>
      <c r="Y100" s="57">
        <f t="shared" si="120"/>
        <v>1.8323470470172656E-2</v>
      </c>
      <c r="Z100" s="57">
        <f t="shared" si="120"/>
        <v>4.750925689676086E-2</v>
      </c>
      <c r="AA100" s="57">
        <f t="shared" si="120"/>
        <v>6.2039131311852777E-2</v>
      </c>
      <c r="AB100" s="57">
        <f t="shared" si="120"/>
        <v>1.7801238055683004E-2</v>
      </c>
      <c r="AC100" s="57">
        <f t="shared" si="120"/>
        <v>2.6634042062473783E-2</v>
      </c>
    </row>
    <row r="101" spans="2:29" x14ac:dyDescent="0.35">
      <c r="B101" s="127"/>
      <c r="G101" s="33"/>
      <c r="H101" s="58"/>
      <c r="I101" s="58"/>
      <c r="J101" s="58"/>
      <c r="K101" s="58"/>
      <c r="L101" s="58"/>
      <c r="M101" s="58"/>
      <c r="N101" s="58"/>
      <c r="O101" s="58"/>
      <c r="P101" s="58"/>
      <c r="Q101" s="58"/>
      <c r="R101" s="58"/>
      <c r="S101" s="58"/>
      <c r="T101" s="58"/>
      <c r="U101" s="58"/>
      <c r="V101" s="58"/>
      <c r="W101" s="58"/>
      <c r="X101" s="58"/>
      <c r="Y101" s="58"/>
      <c r="Z101" s="58"/>
      <c r="AA101" s="58"/>
      <c r="AB101" s="58"/>
      <c r="AC101" s="58"/>
    </row>
    <row r="102" spans="2:29" x14ac:dyDescent="0.35">
      <c r="B102" s="127"/>
      <c r="G102" s="38" t="str">
        <f t="shared" si="117"/>
        <v>Provident fund withdrawals</v>
      </c>
      <c r="H102" s="57">
        <f>H$84/H$211</f>
        <v>0</v>
      </c>
      <c r="I102" s="57">
        <f t="shared" ref="I102:AC102" si="121">I$84/I$211</f>
        <v>0</v>
      </c>
      <c r="J102" s="57">
        <f t="shared" si="121"/>
        <v>0</v>
      </c>
      <c r="K102" s="57">
        <f t="shared" si="121"/>
        <v>0</v>
      </c>
      <c r="L102" s="57">
        <f t="shared" si="121"/>
        <v>0</v>
      </c>
      <c r="M102" s="57">
        <f t="shared" si="121"/>
        <v>0</v>
      </c>
      <c r="N102" s="57">
        <f t="shared" si="121"/>
        <v>0</v>
      </c>
      <c r="O102" s="57">
        <f t="shared" si="121"/>
        <v>0</v>
      </c>
      <c r="P102" s="57">
        <f t="shared" si="121"/>
        <v>0</v>
      </c>
      <c r="Q102" s="57">
        <f t="shared" si="121"/>
        <v>0</v>
      </c>
      <c r="R102" s="57">
        <f t="shared" si="121"/>
        <v>0</v>
      </c>
      <c r="S102" s="57">
        <f t="shared" si="121"/>
        <v>0</v>
      </c>
      <c r="T102" s="57">
        <f t="shared" si="121"/>
        <v>0</v>
      </c>
      <c r="U102" s="57">
        <f t="shared" si="121"/>
        <v>0</v>
      </c>
      <c r="V102" s="57">
        <f t="shared" si="121"/>
        <v>0</v>
      </c>
      <c r="W102" s="57">
        <f t="shared" si="121"/>
        <v>0</v>
      </c>
      <c r="X102" s="57">
        <f t="shared" si="121"/>
        <v>0</v>
      </c>
      <c r="Y102" s="57">
        <f t="shared" si="121"/>
        <v>0</v>
      </c>
      <c r="Z102" s="57">
        <f t="shared" si="121"/>
        <v>0</v>
      </c>
      <c r="AA102" s="57">
        <f t="shared" si="121"/>
        <v>0</v>
      </c>
      <c r="AB102" s="57">
        <f t="shared" si="121"/>
        <v>0</v>
      </c>
      <c r="AC102" s="57">
        <f t="shared" si="121"/>
        <v>0</v>
      </c>
    </row>
    <row r="103" spans="2:29" x14ac:dyDescent="0.35">
      <c r="B103" s="127"/>
      <c r="G103" s="62" t="str">
        <f t="shared" si="117"/>
        <v>Social benefits (27) + provident fund withdrawals</v>
      </c>
      <c r="H103" s="57">
        <f>H$85/H$211</f>
        <v>0</v>
      </c>
      <c r="I103" s="57">
        <f t="shared" ref="I103:AC103" si="122">I$85/I$211</f>
        <v>0</v>
      </c>
      <c r="J103" s="57">
        <f t="shared" si="122"/>
        <v>0</v>
      </c>
      <c r="K103" s="57">
        <f t="shared" si="122"/>
        <v>0</v>
      </c>
      <c r="L103" s="57">
        <f t="shared" si="122"/>
        <v>0</v>
      </c>
      <c r="M103" s="57">
        <f t="shared" si="122"/>
        <v>0</v>
      </c>
      <c r="N103" s="57">
        <f t="shared" si="122"/>
        <v>5.6509740024748107E-3</v>
      </c>
      <c r="O103" s="57">
        <f t="shared" si="122"/>
        <v>8.0865556411586232E-3</v>
      </c>
      <c r="P103" s="57">
        <f t="shared" si="122"/>
        <v>1.0257235819574998E-2</v>
      </c>
      <c r="Q103" s="57">
        <f t="shared" si="122"/>
        <v>7.6788525960117034E-3</v>
      </c>
      <c r="R103" s="57">
        <f t="shared" si="122"/>
        <v>8.3117658297426587E-3</v>
      </c>
      <c r="S103" s="57">
        <f t="shared" si="122"/>
        <v>9.6951111758220992E-3</v>
      </c>
      <c r="T103" s="57">
        <f t="shared" si="122"/>
        <v>1.3572750315505647E-2</v>
      </c>
      <c r="U103" s="57">
        <f t="shared" si="122"/>
        <v>1.6061522030460199E-2</v>
      </c>
      <c r="V103" s="57">
        <f t="shared" si="122"/>
        <v>2.0074915436903543E-2</v>
      </c>
      <c r="W103" s="57">
        <f t="shared" si="122"/>
        <v>2.0824179181930677E-2</v>
      </c>
      <c r="X103" s="57">
        <f t="shared" si="122"/>
        <v>2.139802466764245E-2</v>
      </c>
      <c r="Y103" s="57">
        <f t="shared" si="122"/>
        <v>1.8323470470172656E-2</v>
      </c>
      <c r="Z103" s="57">
        <f t="shared" si="122"/>
        <v>4.750925689676086E-2</v>
      </c>
      <c r="AA103" s="57">
        <f t="shared" si="122"/>
        <v>6.2039131311852777E-2</v>
      </c>
      <c r="AB103" s="57">
        <f t="shared" si="122"/>
        <v>1.7801238055683004E-2</v>
      </c>
      <c r="AC103" s="57">
        <f t="shared" si="122"/>
        <v>2.6634042062473783E-2</v>
      </c>
    </row>
    <row r="104" spans="2:29" x14ac:dyDescent="0.35">
      <c r="B104" s="127"/>
    </row>
    <row r="105" spans="2:29" x14ac:dyDescent="0.35">
      <c r="G105" s="107" t="s">
        <v>171</v>
      </c>
      <c r="H105" s="107"/>
      <c r="I105" s="107"/>
      <c r="J105" s="107"/>
      <c r="K105" s="107"/>
      <c r="L105" s="107"/>
      <c r="M105" s="107"/>
      <c r="N105" s="107"/>
      <c r="O105" s="107"/>
      <c r="P105" s="107"/>
      <c r="Q105" s="107"/>
      <c r="R105" s="107"/>
      <c r="S105" s="107"/>
      <c r="T105" s="107"/>
      <c r="U105" s="107"/>
      <c r="V105" s="107"/>
      <c r="W105" s="107"/>
      <c r="X105" s="107"/>
      <c r="Y105" s="107"/>
      <c r="Z105" s="107"/>
      <c r="AA105" s="107"/>
      <c r="AB105" s="107"/>
      <c r="AC105" s="107"/>
    </row>
    <row r="106" spans="2:29" x14ac:dyDescent="0.35">
      <c r="G106" s="33" t="str">
        <f>G97</f>
        <v>Social insurance benefits (271)</v>
      </c>
      <c r="H106" s="57">
        <f t="shared" ref="H106:AC106" si="123">H$79/H$217</f>
        <v>0</v>
      </c>
      <c r="I106" s="57">
        <f t="shared" si="123"/>
        <v>0</v>
      </c>
      <c r="J106" s="57">
        <f t="shared" si="123"/>
        <v>0</v>
      </c>
      <c r="K106" s="57">
        <f t="shared" si="123"/>
        <v>0</v>
      </c>
      <c r="L106" s="57">
        <f t="shared" si="123"/>
        <v>0</v>
      </c>
      <c r="M106" s="57">
        <f t="shared" si="123"/>
        <v>0</v>
      </c>
      <c r="N106" s="57">
        <f t="shared" si="123"/>
        <v>0</v>
      </c>
      <c r="O106" s="57">
        <f t="shared" si="123"/>
        <v>0</v>
      </c>
      <c r="P106" s="57">
        <f t="shared" si="123"/>
        <v>0</v>
      </c>
      <c r="Q106" s="57">
        <f t="shared" si="123"/>
        <v>0</v>
      </c>
      <c r="R106" s="57">
        <f t="shared" si="123"/>
        <v>0</v>
      </c>
      <c r="S106" s="57">
        <f t="shared" si="123"/>
        <v>0</v>
      </c>
      <c r="T106" s="57">
        <f t="shared" si="123"/>
        <v>0</v>
      </c>
      <c r="U106" s="57">
        <f t="shared" si="123"/>
        <v>0</v>
      </c>
      <c r="V106" s="57">
        <f t="shared" si="123"/>
        <v>0</v>
      </c>
      <c r="W106" s="57">
        <f t="shared" si="123"/>
        <v>5.3284020245842375E-4</v>
      </c>
      <c r="X106" s="57">
        <f t="shared" si="123"/>
        <v>1.0920488354620585E-3</v>
      </c>
      <c r="Y106" s="57">
        <f t="shared" si="123"/>
        <v>1.0795780802292263E-3</v>
      </c>
      <c r="Z106" s="57">
        <f t="shared" si="123"/>
        <v>1.2492344461305005E-3</v>
      </c>
      <c r="AA106" s="57">
        <f t="shared" si="123"/>
        <v>1.1609839802834256E-3</v>
      </c>
      <c r="AB106" s="57">
        <f t="shared" si="123"/>
        <v>1.1242653271509532E-3</v>
      </c>
      <c r="AC106" s="57">
        <f t="shared" si="123"/>
        <v>2.2984388111888113E-3</v>
      </c>
    </row>
    <row r="107" spans="2:29" x14ac:dyDescent="0.35">
      <c r="G107" s="33" t="str">
        <f t="shared" ref="G107:G112" si="124">G98</f>
        <v>Social assistance benefits (272)</v>
      </c>
      <c r="H107" s="57">
        <f t="shared" ref="H107:AC107" si="125">H$80/H$217</f>
        <v>0</v>
      </c>
      <c r="I107" s="57">
        <f t="shared" si="125"/>
        <v>0</v>
      </c>
      <c r="J107" s="57">
        <f t="shared" si="125"/>
        <v>0</v>
      </c>
      <c r="K107" s="57">
        <f t="shared" si="125"/>
        <v>0</v>
      </c>
      <c r="L107" s="57">
        <f t="shared" si="125"/>
        <v>0</v>
      </c>
      <c r="M107" s="57">
        <f t="shared" si="125"/>
        <v>0</v>
      </c>
      <c r="N107" s="57">
        <f t="shared" si="125"/>
        <v>2.3256131001700649E-2</v>
      </c>
      <c r="O107" s="57">
        <f t="shared" si="125"/>
        <v>2.3032540319264223E-2</v>
      </c>
      <c r="P107" s="57">
        <f t="shared" si="125"/>
        <v>3.1874681447086273E-2</v>
      </c>
      <c r="Q107" s="57">
        <f t="shared" si="125"/>
        <v>2.5325006785099347E-2</v>
      </c>
      <c r="R107" s="57">
        <f t="shared" si="125"/>
        <v>2.3911507223431969E-2</v>
      </c>
      <c r="S107" s="57">
        <f t="shared" si="125"/>
        <v>2.9993820349890409E-2</v>
      </c>
      <c r="T107" s="57">
        <f t="shared" si="125"/>
        <v>2.7550993312611037E-2</v>
      </c>
      <c r="U107" s="57">
        <f t="shared" si="125"/>
        <v>2.7842272761837782E-2</v>
      </c>
      <c r="V107" s="57">
        <f t="shared" si="125"/>
        <v>2.3257970684782612E-2</v>
      </c>
      <c r="W107" s="57">
        <f t="shared" si="125"/>
        <v>3.1802934837310198E-2</v>
      </c>
      <c r="X107" s="57">
        <f t="shared" si="125"/>
        <v>3.2714850105184073E-2</v>
      </c>
      <c r="Y107" s="57">
        <f t="shared" si="125"/>
        <v>3.1534513796561602E-2</v>
      </c>
      <c r="Z107" s="57">
        <f t="shared" si="125"/>
        <v>8.0836525705614573E-2</v>
      </c>
      <c r="AA107" s="57">
        <f t="shared" si="125"/>
        <v>6.6854389944547135E-2</v>
      </c>
      <c r="AB107" s="57">
        <f t="shared" si="125"/>
        <v>2.3635814034003094E-2</v>
      </c>
      <c r="AC107" s="57">
        <f t="shared" si="125"/>
        <v>4.4819866550116549E-2</v>
      </c>
    </row>
    <row r="108" spans="2:29" x14ac:dyDescent="0.35">
      <c r="G108" s="33" t="str">
        <f t="shared" si="124"/>
        <v>Public servant benefits (273)</v>
      </c>
      <c r="H108" s="57">
        <f t="shared" ref="H108:AC108" si="126">H$81/H$217</f>
        <v>0</v>
      </c>
      <c r="I108" s="57">
        <f t="shared" si="126"/>
        <v>0</v>
      </c>
      <c r="J108" s="57">
        <f t="shared" si="126"/>
        <v>0</v>
      </c>
      <c r="K108" s="57">
        <f t="shared" si="126"/>
        <v>0</v>
      </c>
      <c r="L108" s="57">
        <f t="shared" si="126"/>
        <v>0</v>
      </c>
      <c r="M108" s="57">
        <f t="shared" si="126"/>
        <v>0</v>
      </c>
      <c r="N108" s="57">
        <f t="shared" si="126"/>
        <v>0</v>
      </c>
      <c r="O108" s="57">
        <f t="shared" si="126"/>
        <v>0</v>
      </c>
      <c r="P108" s="57">
        <f t="shared" si="126"/>
        <v>0</v>
      </c>
      <c r="Q108" s="57">
        <f t="shared" si="126"/>
        <v>0</v>
      </c>
      <c r="R108" s="57">
        <f t="shared" si="126"/>
        <v>0</v>
      </c>
      <c r="S108" s="57">
        <f t="shared" si="126"/>
        <v>0</v>
      </c>
      <c r="T108" s="57">
        <f t="shared" si="126"/>
        <v>6.5522874221668741E-4</v>
      </c>
      <c r="U108" s="57">
        <f t="shared" si="126"/>
        <v>9.2860699166132142E-4</v>
      </c>
      <c r="V108" s="57">
        <f t="shared" si="126"/>
        <v>1.0786365489130435E-3</v>
      </c>
      <c r="W108" s="57">
        <f t="shared" si="126"/>
        <v>1.8214484960231382E-3</v>
      </c>
      <c r="X108" s="57">
        <f t="shared" si="126"/>
        <v>2.2637721412471831E-3</v>
      </c>
      <c r="Y108" s="57">
        <f t="shared" si="126"/>
        <v>3.1831729369627506E-3</v>
      </c>
      <c r="Z108" s="57">
        <f t="shared" si="126"/>
        <v>3.9483314188163881E-3</v>
      </c>
      <c r="AA108" s="57">
        <f t="shared" si="126"/>
        <v>4.1611540357362909E-3</v>
      </c>
      <c r="AB108" s="57">
        <f t="shared" si="126"/>
        <v>3.9773312725399279E-3</v>
      </c>
      <c r="AC108" s="57">
        <f t="shared" si="126"/>
        <v>5.9500617715617715E-3</v>
      </c>
    </row>
    <row r="109" spans="2:29" x14ac:dyDescent="0.35">
      <c r="G109" s="33" t="str">
        <f t="shared" si="124"/>
        <v>Social benefits (27)</v>
      </c>
      <c r="H109" s="57">
        <f t="shared" ref="H109:AC109" si="127">H$82/H$217</f>
        <v>0</v>
      </c>
      <c r="I109" s="57">
        <f t="shared" si="127"/>
        <v>0</v>
      </c>
      <c r="J109" s="57">
        <f t="shared" si="127"/>
        <v>0</v>
      </c>
      <c r="K109" s="57">
        <f t="shared" si="127"/>
        <v>0</v>
      </c>
      <c r="L109" s="57">
        <f t="shared" si="127"/>
        <v>0</v>
      </c>
      <c r="M109" s="57">
        <f t="shared" si="127"/>
        <v>0</v>
      </c>
      <c r="N109" s="57">
        <f t="shared" si="127"/>
        <v>2.3256131001700649E-2</v>
      </c>
      <c r="O109" s="57">
        <f t="shared" si="127"/>
        <v>2.3032540319264223E-2</v>
      </c>
      <c r="P109" s="57">
        <f t="shared" si="127"/>
        <v>3.1874681447086273E-2</v>
      </c>
      <c r="Q109" s="57">
        <f t="shared" si="127"/>
        <v>2.5325006785099347E-2</v>
      </c>
      <c r="R109" s="57">
        <f t="shared" si="127"/>
        <v>2.3911507223431969E-2</v>
      </c>
      <c r="S109" s="57">
        <f t="shared" si="127"/>
        <v>2.9993820349890409E-2</v>
      </c>
      <c r="T109" s="57">
        <f t="shared" si="127"/>
        <v>2.8206222054827722E-2</v>
      </c>
      <c r="U109" s="57">
        <f t="shared" si="127"/>
        <v>2.8770879753499106E-2</v>
      </c>
      <c r="V109" s="57">
        <f t="shared" si="127"/>
        <v>2.4336607233695656E-2</v>
      </c>
      <c r="W109" s="57">
        <f t="shared" si="127"/>
        <v>3.4157223535791759E-2</v>
      </c>
      <c r="X109" s="57">
        <f t="shared" si="127"/>
        <v>3.607067108189331E-2</v>
      </c>
      <c r="Y109" s="57">
        <f t="shared" si="127"/>
        <v>3.5797264813753581E-2</v>
      </c>
      <c r="Z109" s="57">
        <f t="shared" si="127"/>
        <v>8.6034091570561466E-2</v>
      </c>
      <c r="AA109" s="57">
        <f t="shared" si="127"/>
        <v>7.2176527960566852E-2</v>
      </c>
      <c r="AB109" s="57">
        <f t="shared" si="127"/>
        <v>2.8737410633693974E-2</v>
      </c>
      <c r="AC109" s="57">
        <f t="shared" si="127"/>
        <v>5.3068367132867132E-2</v>
      </c>
    </row>
    <row r="110" spans="2:29" x14ac:dyDescent="0.35">
      <c r="G110" s="33"/>
      <c r="H110" s="58"/>
      <c r="I110" s="58"/>
      <c r="J110" s="58"/>
      <c r="K110" s="58"/>
      <c r="L110" s="58"/>
      <c r="M110" s="58"/>
      <c r="N110" s="58"/>
      <c r="O110" s="58"/>
      <c r="P110" s="58"/>
      <c r="Q110" s="58"/>
      <c r="R110" s="58"/>
      <c r="S110" s="58"/>
      <c r="T110" s="58"/>
      <c r="U110" s="58"/>
      <c r="V110" s="58"/>
      <c r="W110" s="58"/>
      <c r="X110" s="58"/>
      <c r="Y110" s="58"/>
      <c r="Z110" s="58"/>
      <c r="AA110" s="58"/>
      <c r="AB110" s="58"/>
      <c r="AC110" s="58"/>
    </row>
    <row r="111" spans="2:29" x14ac:dyDescent="0.35">
      <c r="G111" s="38" t="str">
        <f t="shared" si="124"/>
        <v>Provident fund withdrawals</v>
      </c>
      <c r="H111" s="57">
        <f t="shared" ref="H111:AC111" si="128">H$84/H$217</f>
        <v>0</v>
      </c>
      <c r="I111" s="57">
        <f t="shared" si="128"/>
        <v>0</v>
      </c>
      <c r="J111" s="57">
        <f t="shared" si="128"/>
        <v>0</v>
      </c>
      <c r="K111" s="57">
        <f t="shared" si="128"/>
        <v>0</v>
      </c>
      <c r="L111" s="57">
        <f t="shared" si="128"/>
        <v>0</v>
      </c>
      <c r="M111" s="57">
        <f t="shared" si="128"/>
        <v>0</v>
      </c>
      <c r="N111" s="57">
        <f t="shared" si="128"/>
        <v>0</v>
      </c>
      <c r="O111" s="57">
        <f t="shared" si="128"/>
        <v>0</v>
      </c>
      <c r="P111" s="57">
        <f t="shared" si="128"/>
        <v>0</v>
      </c>
      <c r="Q111" s="57">
        <f t="shared" si="128"/>
        <v>0</v>
      </c>
      <c r="R111" s="57">
        <f t="shared" si="128"/>
        <v>0</v>
      </c>
      <c r="S111" s="57">
        <f t="shared" si="128"/>
        <v>0</v>
      </c>
      <c r="T111" s="57">
        <f t="shared" si="128"/>
        <v>0</v>
      </c>
      <c r="U111" s="57">
        <f t="shared" si="128"/>
        <v>0</v>
      </c>
      <c r="V111" s="57">
        <f t="shared" si="128"/>
        <v>0</v>
      </c>
      <c r="W111" s="57">
        <f t="shared" si="128"/>
        <v>0</v>
      </c>
      <c r="X111" s="57">
        <f t="shared" si="128"/>
        <v>0</v>
      </c>
      <c r="Y111" s="57">
        <f t="shared" si="128"/>
        <v>0</v>
      </c>
      <c r="Z111" s="57">
        <f t="shared" si="128"/>
        <v>0</v>
      </c>
      <c r="AA111" s="57">
        <f t="shared" si="128"/>
        <v>0</v>
      </c>
      <c r="AB111" s="57">
        <f t="shared" si="128"/>
        <v>0</v>
      </c>
      <c r="AC111" s="57">
        <f t="shared" si="128"/>
        <v>0</v>
      </c>
    </row>
    <row r="112" spans="2:29" x14ac:dyDescent="0.35">
      <c r="G112" s="62" t="str">
        <f t="shared" si="124"/>
        <v>Social benefits (27) + provident fund withdrawals</v>
      </c>
      <c r="H112" s="57">
        <f t="shared" ref="H112:AC112" si="129">H$85/H$217</f>
        <v>0</v>
      </c>
      <c r="I112" s="57">
        <f t="shared" si="129"/>
        <v>0</v>
      </c>
      <c r="J112" s="57">
        <f t="shared" si="129"/>
        <v>0</v>
      </c>
      <c r="K112" s="57">
        <f t="shared" si="129"/>
        <v>0</v>
      </c>
      <c r="L112" s="57">
        <f t="shared" si="129"/>
        <v>0</v>
      </c>
      <c r="M112" s="57">
        <f t="shared" si="129"/>
        <v>0</v>
      </c>
      <c r="N112" s="57">
        <f t="shared" si="129"/>
        <v>2.3256131001700649E-2</v>
      </c>
      <c r="O112" s="57">
        <f t="shared" si="129"/>
        <v>2.3032540319264223E-2</v>
      </c>
      <c r="P112" s="57">
        <f t="shared" si="129"/>
        <v>3.1874681447086273E-2</v>
      </c>
      <c r="Q112" s="57">
        <f t="shared" si="129"/>
        <v>2.5325006785099347E-2</v>
      </c>
      <c r="R112" s="57">
        <f t="shared" si="129"/>
        <v>2.3911507223431969E-2</v>
      </c>
      <c r="S112" s="57">
        <f t="shared" si="129"/>
        <v>2.9993820349890409E-2</v>
      </c>
      <c r="T112" s="57">
        <f t="shared" si="129"/>
        <v>2.8206222054827722E-2</v>
      </c>
      <c r="U112" s="57">
        <f t="shared" si="129"/>
        <v>2.8770879753499106E-2</v>
      </c>
      <c r="V112" s="57">
        <f t="shared" si="129"/>
        <v>2.4336607233695656E-2</v>
      </c>
      <c r="W112" s="57">
        <f t="shared" si="129"/>
        <v>3.4157223535791759E-2</v>
      </c>
      <c r="X112" s="57">
        <f t="shared" si="129"/>
        <v>3.607067108189331E-2</v>
      </c>
      <c r="Y112" s="57">
        <f t="shared" si="129"/>
        <v>3.5797264813753581E-2</v>
      </c>
      <c r="Z112" s="57">
        <f t="shared" si="129"/>
        <v>8.6034091570561466E-2</v>
      </c>
      <c r="AA112" s="57">
        <f t="shared" si="129"/>
        <v>7.2176527960566852E-2</v>
      </c>
      <c r="AB112" s="57">
        <f t="shared" si="129"/>
        <v>2.8737410633693974E-2</v>
      </c>
      <c r="AC112" s="57">
        <f t="shared" si="129"/>
        <v>5.3068367132867132E-2</v>
      </c>
    </row>
    <row r="114" spans="7:29" x14ac:dyDescent="0.35">
      <c r="G114" s="107" t="str">
        <f>_xlfn.CONCAT("USD, ",$C$6)</f>
        <v>USD, thousands</v>
      </c>
      <c r="H114" s="107"/>
      <c r="I114" s="107"/>
      <c r="J114" s="107"/>
      <c r="K114" s="107"/>
      <c r="L114" s="107"/>
      <c r="M114" s="107"/>
      <c r="N114" s="107"/>
      <c r="O114" s="107"/>
      <c r="P114" s="107"/>
      <c r="Q114" s="107"/>
      <c r="R114" s="107"/>
      <c r="S114" s="107"/>
      <c r="T114" s="107"/>
      <c r="U114" s="107"/>
      <c r="V114" s="107"/>
      <c r="W114" s="107"/>
      <c r="X114" s="107"/>
      <c r="Y114" s="107"/>
      <c r="Z114" s="107"/>
      <c r="AA114" s="107"/>
      <c r="AB114" s="107"/>
      <c r="AC114" s="107"/>
    </row>
    <row r="115" spans="7:29" x14ac:dyDescent="0.35">
      <c r="G115" s="33" t="str">
        <f>G106</f>
        <v>Social insurance benefits (271)</v>
      </c>
      <c r="H115" s="5">
        <f t="shared" ref="H115:AC115" si="130">H$79/H$209</f>
        <v>0</v>
      </c>
      <c r="I115" s="5">
        <f t="shared" si="130"/>
        <v>0</v>
      </c>
      <c r="J115" s="5">
        <f t="shared" si="130"/>
        <v>0</v>
      </c>
      <c r="K115" s="5">
        <f t="shared" si="130"/>
        <v>0</v>
      </c>
      <c r="L115" s="5">
        <f t="shared" si="130"/>
        <v>0</v>
      </c>
      <c r="M115" s="5">
        <f t="shared" si="130"/>
        <v>0</v>
      </c>
      <c r="N115" s="5">
        <f t="shared" si="130"/>
        <v>0</v>
      </c>
      <c r="O115" s="5">
        <f t="shared" si="130"/>
        <v>0</v>
      </c>
      <c r="P115" s="5">
        <f t="shared" si="130"/>
        <v>0</v>
      </c>
      <c r="Q115" s="5">
        <f t="shared" si="130"/>
        <v>0</v>
      </c>
      <c r="R115" s="5">
        <f t="shared" si="130"/>
        <v>0</v>
      </c>
      <c r="S115" s="5">
        <f t="shared" si="130"/>
        <v>0</v>
      </c>
      <c r="T115" s="5">
        <f t="shared" si="130"/>
        <v>0</v>
      </c>
      <c r="U115" s="5">
        <f t="shared" si="130"/>
        <v>0</v>
      </c>
      <c r="V115" s="5">
        <f t="shared" si="130"/>
        <v>0</v>
      </c>
      <c r="W115" s="5">
        <f t="shared" si="130"/>
        <v>736.91800000000001</v>
      </c>
      <c r="X115" s="5">
        <f t="shared" si="130"/>
        <v>1453.5169999999998</v>
      </c>
      <c r="Y115" s="5">
        <f t="shared" si="130"/>
        <v>1815.8477666270783</v>
      </c>
      <c r="Z115" s="5">
        <f t="shared" si="130"/>
        <v>2253.0929473684209</v>
      </c>
      <c r="AA115" s="5">
        <f t="shared" si="130"/>
        <v>4376.5022559332901</v>
      </c>
      <c r="AB115" s="5">
        <f t="shared" si="130"/>
        <v>6175.132080784766</v>
      </c>
      <c r="AC115" s="5">
        <f t="shared" si="130"/>
        <v>4219.4377488101536</v>
      </c>
    </row>
    <row r="116" spans="7:29" x14ac:dyDescent="0.35">
      <c r="G116" s="33" t="str">
        <f t="shared" ref="G116:G121" si="131">G107</f>
        <v>Social assistance benefits (272)</v>
      </c>
      <c r="H116" s="5">
        <f t="shared" ref="H116:AC116" si="132">H$80/H$209</f>
        <v>0</v>
      </c>
      <c r="I116" s="5">
        <f t="shared" si="132"/>
        <v>0</v>
      </c>
      <c r="J116" s="5">
        <f t="shared" si="132"/>
        <v>0</v>
      </c>
      <c r="K116" s="5">
        <f t="shared" si="132"/>
        <v>0</v>
      </c>
      <c r="L116" s="5">
        <f t="shared" si="132"/>
        <v>0</v>
      </c>
      <c r="M116" s="5">
        <f t="shared" si="132"/>
        <v>0</v>
      </c>
      <c r="N116" s="5">
        <f t="shared" si="132"/>
        <v>18442.111884348615</v>
      </c>
      <c r="O116" s="5">
        <f t="shared" si="132"/>
        <v>20406.830722868101</v>
      </c>
      <c r="P116" s="5">
        <f t="shared" si="132"/>
        <v>34105.909148382314</v>
      </c>
      <c r="Q116" s="5">
        <f t="shared" si="132"/>
        <v>35176.434424502993</v>
      </c>
      <c r="R116" s="5">
        <f t="shared" si="132"/>
        <v>35891.172342371385</v>
      </c>
      <c r="S116" s="5">
        <f t="shared" si="132"/>
        <v>40251.70690955293</v>
      </c>
      <c r="T116" s="5">
        <f t="shared" si="132"/>
        <v>44246.895260053323</v>
      </c>
      <c r="U116" s="5">
        <f t="shared" si="132"/>
        <v>43406.103235705101</v>
      </c>
      <c r="V116" s="5">
        <f t="shared" si="132"/>
        <v>42794.666060000003</v>
      </c>
      <c r="W116" s="5">
        <f t="shared" si="132"/>
        <v>43983.458880000006</v>
      </c>
      <c r="X116" s="5">
        <f t="shared" si="132"/>
        <v>43543.465490000002</v>
      </c>
      <c r="Y116" s="5">
        <f t="shared" si="132"/>
        <v>53040.977301983374</v>
      </c>
      <c r="Z116" s="5">
        <f t="shared" si="132"/>
        <v>145795.05594105265</v>
      </c>
      <c r="AA116" s="5">
        <f t="shared" si="132"/>
        <v>252017.59316259142</v>
      </c>
      <c r="AB116" s="5">
        <f t="shared" si="132"/>
        <v>129821.91122686671</v>
      </c>
      <c r="AC116" s="5">
        <f t="shared" si="132"/>
        <v>82279.604702802753</v>
      </c>
    </row>
    <row r="117" spans="7:29" x14ac:dyDescent="0.35">
      <c r="G117" s="33" t="str">
        <f t="shared" si="131"/>
        <v>Public servant benefits (273)</v>
      </c>
      <c r="H117" s="5">
        <f t="shared" ref="H117:AC117" si="133">H$81/H$209</f>
        <v>0</v>
      </c>
      <c r="I117" s="5">
        <f t="shared" si="133"/>
        <v>0</v>
      </c>
      <c r="J117" s="5">
        <f t="shared" si="133"/>
        <v>0</v>
      </c>
      <c r="K117" s="5">
        <f t="shared" si="133"/>
        <v>0</v>
      </c>
      <c r="L117" s="5">
        <f t="shared" si="133"/>
        <v>0</v>
      </c>
      <c r="M117" s="5">
        <f t="shared" si="133"/>
        <v>0</v>
      </c>
      <c r="N117" s="5">
        <f t="shared" si="133"/>
        <v>0</v>
      </c>
      <c r="O117" s="5">
        <f t="shared" si="133"/>
        <v>0</v>
      </c>
      <c r="P117" s="5">
        <f t="shared" si="133"/>
        <v>0</v>
      </c>
      <c r="Q117" s="5">
        <f t="shared" si="133"/>
        <v>0</v>
      </c>
      <c r="R117" s="5">
        <f t="shared" si="133"/>
        <v>0</v>
      </c>
      <c r="S117" s="5">
        <f t="shared" si="133"/>
        <v>0</v>
      </c>
      <c r="T117" s="5">
        <f t="shared" si="133"/>
        <v>1052.29736</v>
      </c>
      <c r="U117" s="5">
        <f t="shared" si="133"/>
        <v>1447.6983</v>
      </c>
      <c r="V117" s="5">
        <f t="shared" si="133"/>
        <v>1984.6912500000001</v>
      </c>
      <c r="W117" s="5">
        <f t="shared" si="133"/>
        <v>2519.0632700000001</v>
      </c>
      <c r="X117" s="5">
        <f t="shared" si="133"/>
        <v>3013.0807200000004</v>
      </c>
      <c r="Y117" s="5">
        <f t="shared" si="133"/>
        <v>5354.0893189904991</v>
      </c>
      <c r="Z117" s="5">
        <f t="shared" si="133"/>
        <v>7121.1274242105255</v>
      </c>
      <c r="AA117" s="5">
        <f t="shared" si="133"/>
        <v>15686.090707504811</v>
      </c>
      <c r="AB117" s="5">
        <f t="shared" si="133"/>
        <v>21845.862665897286</v>
      </c>
      <c r="AC117" s="5">
        <f t="shared" si="133"/>
        <v>10923.029634056056</v>
      </c>
    </row>
    <row r="118" spans="7:29" x14ac:dyDescent="0.35">
      <c r="G118" s="33" t="str">
        <f t="shared" si="131"/>
        <v>Social benefits (27)</v>
      </c>
      <c r="H118" s="5">
        <f t="shared" ref="H118:AC118" si="134">H$82/H$209</f>
        <v>0</v>
      </c>
      <c r="I118" s="5">
        <f t="shared" si="134"/>
        <v>0</v>
      </c>
      <c r="J118" s="5">
        <f t="shared" si="134"/>
        <v>0</v>
      </c>
      <c r="K118" s="5">
        <f t="shared" si="134"/>
        <v>0</v>
      </c>
      <c r="L118" s="5">
        <f t="shared" si="134"/>
        <v>0</v>
      </c>
      <c r="M118" s="5">
        <f t="shared" si="134"/>
        <v>0</v>
      </c>
      <c r="N118" s="5">
        <f t="shared" si="134"/>
        <v>18442.111884348615</v>
      </c>
      <c r="O118" s="5">
        <f t="shared" si="134"/>
        <v>20406.830722868101</v>
      </c>
      <c r="P118" s="5">
        <f t="shared" si="134"/>
        <v>34105.909148382314</v>
      </c>
      <c r="Q118" s="5">
        <f t="shared" si="134"/>
        <v>35176.434424502993</v>
      </c>
      <c r="R118" s="5">
        <f t="shared" si="134"/>
        <v>35891.172342371385</v>
      </c>
      <c r="S118" s="5">
        <f t="shared" si="134"/>
        <v>40251.70690955293</v>
      </c>
      <c r="T118" s="5">
        <f t="shared" si="134"/>
        <v>45299.19262005332</v>
      </c>
      <c r="U118" s="5">
        <f t="shared" si="134"/>
        <v>44853.801535705104</v>
      </c>
      <c r="V118" s="5">
        <f t="shared" si="134"/>
        <v>44779.357310000007</v>
      </c>
      <c r="W118" s="5">
        <f t="shared" si="134"/>
        <v>47239.440150000002</v>
      </c>
      <c r="X118" s="5">
        <f t="shared" si="134"/>
        <v>48010.06321</v>
      </c>
      <c r="Y118" s="5">
        <f t="shared" si="134"/>
        <v>60210.914387600948</v>
      </c>
      <c r="Z118" s="5">
        <f t="shared" si="134"/>
        <v>155169.27631263161</v>
      </c>
      <c r="AA118" s="5">
        <f t="shared" si="134"/>
        <v>272080.18612602953</v>
      </c>
      <c r="AB118" s="5">
        <f t="shared" si="134"/>
        <v>157842.90597354877</v>
      </c>
      <c r="AC118" s="5">
        <f t="shared" si="134"/>
        <v>97422.072085668959</v>
      </c>
    </row>
    <row r="119" spans="7:29" x14ac:dyDescent="0.35">
      <c r="G119" s="33"/>
      <c r="H119" s="19"/>
      <c r="I119" s="19"/>
      <c r="J119" s="19"/>
      <c r="K119" s="19"/>
      <c r="L119" s="19"/>
      <c r="M119" s="19"/>
      <c r="N119" s="19"/>
      <c r="O119" s="19"/>
      <c r="P119" s="19"/>
      <c r="Q119" s="19"/>
      <c r="R119" s="19"/>
      <c r="S119" s="19"/>
      <c r="T119" s="19"/>
      <c r="U119" s="19"/>
      <c r="V119" s="19"/>
      <c r="W119" s="19"/>
      <c r="X119" s="19"/>
      <c r="Y119" s="19"/>
      <c r="Z119" s="19"/>
      <c r="AA119" s="19"/>
      <c r="AB119" s="19"/>
      <c r="AC119" s="19"/>
    </row>
    <row r="120" spans="7:29" x14ac:dyDescent="0.35">
      <c r="G120" s="38" t="str">
        <f t="shared" si="131"/>
        <v>Provident fund withdrawals</v>
      </c>
      <c r="H120" s="5">
        <f t="shared" ref="H120:AC120" si="135">H$84/H$209</f>
        <v>0</v>
      </c>
      <c r="I120" s="5">
        <f t="shared" si="135"/>
        <v>0</v>
      </c>
      <c r="J120" s="5">
        <f t="shared" si="135"/>
        <v>0</v>
      </c>
      <c r="K120" s="5">
        <f t="shared" si="135"/>
        <v>0</v>
      </c>
      <c r="L120" s="5">
        <f t="shared" si="135"/>
        <v>0</v>
      </c>
      <c r="M120" s="5">
        <f t="shared" si="135"/>
        <v>0</v>
      </c>
      <c r="N120" s="5">
        <f t="shared" si="135"/>
        <v>0</v>
      </c>
      <c r="O120" s="5">
        <f t="shared" si="135"/>
        <v>0</v>
      </c>
      <c r="P120" s="5">
        <f t="shared" si="135"/>
        <v>0</v>
      </c>
      <c r="Q120" s="5">
        <f t="shared" si="135"/>
        <v>0</v>
      </c>
      <c r="R120" s="5">
        <f t="shared" si="135"/>
        <v>0</v>
      </c>
      <c r="S120" s="5">
        <f t="shared" si="135"/>
        <v>0</v>
      </c>
      <c r="T120" s="5">
        <f t="shared" si="135"/>
        <v>0</v>
      </c>
      <c r="U120" s="5">
        <f t="shared" si="135"/>
        <v>0</v>
      </c>
      <c r="V120" s="5">
        <f t="shared" si="135"/>
        <v>0</v>
      </c>
      <c r="W120" s="5">
        <f t="shared" si="135"/>
        <v>0</v>
      </c>
      <c r="X120" s="5">
        <f t="shared" si="135"/>
        <v>0</v>
      </c>
      <c r="Y120" s="5">
        <f t="shared" si="135"/>
        <v>0</v>
      </c>
      <c r="Z120" s="5">
        <f t="shared" si="135"/>
        <v>0</v>
      </c>
      <c r="AA120" s="5">
        <f t="shared" si="135"/>
        <v>0</v>
      </c>
      <c r="AB120" s="5">
        <f t="shared" si="135"/>
        <v>0</v>
      </c>
      <c r="AC120" s="5">
        <f t="shared" si="135"/>
        <v>0</v>
      </c>
    </row>
    <row r="121" spans="7:29" x14ac:dyDescent="0.35">
      <c r="G121" s="62" t="str">
        <f t="shared" si="131"/>
        <v>Social benefits (27) + provident fund withdrawals</v>
      </c>
      <c r="H121" s="5">
        <f t="shared" ref="H121:AC121" si="136">H$85/H$209</f>
        <v>0</v>
      </c>
      <c r="I121" s="5">
        <f t="shared" si="136"/>
        <v>0</v>
      </c>
      <c r="J121" s="5">
        <f t="shared" si="136"/>
        <v>0</v>
      </c>
      <c r="K121" s="5">
        <f t="shared" si="136"/>
        <v>0</v>
      </c>
      <c r="L121" s="5">
        <f t="shared" si="136"/>
        <v>0</v>
      </c>
      <c r="M121" s="5">
        <f t="shared" si="136"/>
        <v>0</v>
      </c>
      <c r="N121" s="5">
        <f t="shared" si="136"/>
        <v>18442.111884348615</v>
      </c>
      <c r="O121" s="5">
        <f t="shared" si="136"/>
        <v>20406.830722868101</v>
      </c>
      <c r="P121" s="5">
        <f t="shared" si="136"/>
        <v>34105.909148382314</v>
      </c>
      <c r="Q121" s="5">
        <f t="shared" si="136"/>
        <v>35176.434424502993</v>
      </c>
      <c r="R121" s="5">
        <f t="shared" si="136"/>
        <v>35891.172342371385</v>
      </c>
      <c r="S121" s="5">
        <f t="shared" si="136"/>
        <v>40251.70690955293</v>
      </c>
      <c r="T121" s="5">
        <f t="shared" si="136"/>
        <v>45299.19262005332</v>
      </c>
      <c r="U121" s="5">
        <f t="shared" si="136"/>
        <v>44853.801535705104</v>
      </c>
      <c r="V121" s="5">
        <f t="shared" si="136"/>
        <v>44779.357310000007</v>
      </c>
      <c r="W121" s="5">
        <f t="shared" si="136"/>
        <v>47239.440150000002</v>
      </c>
      <c r="X121" s="5">
        <f t="shared" si="136"/>
        <v>48010.06321</v>
      </c>
      <c r="Y121" s="5">
        <f t="shared" si="136"/>
        <v>60210.914387600948</v>
      </c>
      <c r="Z121" s="5">
        <f t="shared" si="136"/>
        <v>155169.27631263161</v>
      </c>
      <c r="AA121" s="5">
        <f t="shared" si="136"/>
        <v>272080.18612602953</v>
      </c>
      <c r="AB121" s="5">
        <f t="shared" si="136"/>
        <v>157842.90597354877</v>
      </c>
      <c r="AC121" s="5">
        <f t="shared" si="136"/>
        <v>97422.072085668959</v>
      </c>
    </row>
    <row r="123" spans="7:29" x14ac:dyDescent="0.35">
      <c r="G123" s="107" t="str">
        <f>_xlfn.CONCAT($C$4,", ",$C$6," (constant ",$G$224," prices)")</f>
        <v>USD, thousands (constant 2023 prices)</v>
      </c>
      <c r="H123" s="107"/>
      <c r="I123" s="107"/>
      <c r="J123" s="107"/>
      <c r="K123" s="107"/>
      <c r="L123" s="107"/>
      <c r="M123" s="107"/>
      <c r="N123" s="107"/>
      <c r="O123" s="107"/>
      <c r="P123" s="107"/>
      <c r="Q123" s="107"/>
      <c r="R123" s="107"/>
      <c r="S123" s="107"/>
      <c r="T123" s="107"/>
      <c r="U123" s="107"/>
      <c r="V123" s="107"/>
      <c r="W123" s="107"/>
      <c r="X123" s="107"/>
      <c r="Y123" s="107"/>
      <c r="Z123" s="107"/>
      <c r="AA123" s="107"/>
      <c r="AB123" s="107"/>
      <c r="AC123" s="107"/>
    </row>
    <row r="124" spans="7:29" x14ac:dyDescent="0.35">
      <c r="G124" s="33" t="str">
        <f>G115</f>
        <v>Social insurance benefits (271)</v>
      </c>
      <c r="H124" s="5">
        <f t="shared" ref="H124:AC124" si="137">H$79/H$220</f>
        <v>0</v>
      </c>
      <c r="I124" s="5">
        <f t="shared" si="137"/>
        <v>0</v>
      </c>
      <c r="J124" s="5">
        <f t="shared" si="137"/>
        <v>0</v>
      </c>
      <c r="K124" s="5">
        <f t="shared" si="137"/>
        <v>0</v>
      </c>
      <c r="L124" s="5">
        <f t="shared" si="137"/>
        <v>0</v>
      </c>
      <c r="M124" s="5">
        <f t="shared" si="137"/>
        <v>0</v>
      </c>
      <c r="N124" s="5">
        <f t="shared" si="137"/>
        <v>0</v>
      </c>
      <c r="O124" s="5">
        <f t="shared" si="137"/>
        <v>0</v>
      </c>
      <c r="P124" s="5">
        <f t="shared" si="137"/>
        <v>0</v>
      </c>
      <c r="Q124" s="5">
        <f t="shared" si="137"/>
        <v>0</v>
      </c>
      <c r="R124" s="5">
        <f t="shared" si="137"/>
        <v>0</v>
      </c>
      <c r="S124" s="5">
        <f t="shared" si="137"/>
        <v>0</v>
      </c>
      <c r="T124" s="5">
        <f t="shared" si="137"/>
        <v>0</v>
      </c>
      <c r="U124" s="5">
        <f t="shared" si="137"/>
        <v>0</v>
      </c>
      <c r="V124" s="5">
        <f t="shared" si="137"/>
        <v>0</v>
      </c>
      <c r="W124" s="5">
        <f t="shared" si="137"/>
        <v>899.59233927621074</v>
      </c>
      <c r="X124" s="5">
        <f t="shared" si="137"/>
        <v>1734.5787614707351</v>
      </c>
      <c r="Y124" s="5">
        <f t="shared" si="137"/>
        <v>1782.6034113464627</v>
      </c>
      <c r="Z124" s="5">
        <f t="shared" si="137"/>
        <v>1938.0508522100399</v>
      </c>
      <c r="AA124" s="5">
        <f t="shared" si="137"/>
        <v>2137.2687549116567</v>
      </c>
      <c r="AB124" s="5">
        <f t="shared" si="137"/>
        <v>2313.1406365074427</v>
      </c>
      <c r="AC124" s="5">
        <f t="shared" si="137"/>
        <v>3944.1210000000001</v>
      </c>
    </row>
    <row r="125" spans="7:29" x14ac:dyDescent="0.35">
      <c r="G125" s="33" t="str">
        <f t="shared" ref="G125:G130" si="138">G116</f>
        <v>Social assistance benefits (272)</v>
      </c>
      <c r="H125" s="5">
        <f t="shared" ref="H125:AB125" si="139">H$80/H$209</f>
        <v>0</v>
      </c>
      <c r="I125" s="5">
        <f t="shared" si="139"/>
        <v>0</v>
      </c>
      <c r="J125" s="5">
        <f t="shared" si="139"/>
        <v>0</v>
      </c>
      <c r="K125" s="5">
        <f t="shared" si="139"/>
        <v>0</v>
      </c>
      <c r="L125" s="5">
        <f t="shared" si="139"/>
        <v>0</v>
      </c>
      <c r="M125" s="5">
        <f t="shared" si="139"/>
        <v>0</v>
      </c>
      <c r="N125" s="5">
        <f t="shared" si="139"/>
        <v>18442.111884348615</v>
      </c>
      <c r="O125" s="5">
        <f t="shared" si="139"/>
        <v>20406.830722868101</v>
      </c>
      <c r="P125" s="5">
        <f t="shared" si="139"/>
        <v>34105.909148382314</v>
      </c>
      <c r="Q125" s="5">
        <f t="shared" si="139"/>
        <v>35176.434424502993</v>
      </c>
      <c r="R125" s="5">
        <f t="shared" si="139"/>
        <v>35891.172342371385</v>
      </c>
      <c r="S125" s="5">
        <f t="shared" si="139"/>
        <v>40251.70690955293</v>
      </c>
      <c r="T125" s="5">
        <f t="shared" si="139"/>
        <v>44246.895260053323</v>
      </c>
      <c r="U125" s="5">
        <f t="shared" si="139"/>
        <v>43406.103235705101</v>
      </c>
      <c r="V125" s="5">
        <f t="shared" si="139"/>
        <v>42794.666060000003</v>
      </c>
      <c r="W125" s="5">
        <f t="shared" si="139"/>
        <v>43983.458880000006</v>
      </c>
      <c r="X125" s="5">
        <f t="shared" si="139"/>
        <v>43543.465490000002</v>
      </c>
      <c r="Y125" s="5">
        <f t="shared" si="139"/>
        <v>53040.977301983374</v>
      </c>
      <c r="Z125" s="5">
        <f t="shared" si="139"/>
        <v>145795.05594105265</v>
      </c>
      <c r="AA125" s="5">
        <f t="shared" si="139"/>
        <v>252017.59316259142</v>
      </c>
      <c r="AB125" s="5">
        <f t="shared" si="139"/>
        <v>129821.91122686671</v>
      </c>
      <c r="AC125" s="5">
        <f>AC$80/AC$209</f>
        <v>82279.604702802753</v>
      </c>
    </row>
    <row r="126" spans="7:29" x14ac:dyDescent="0.35">
      <c r="G126" s="33" t="str">
        <f t="shared" si="138"/>
        <v>Public servant benefits (273)</v>
      </c>
      <c r="H126" s="5">
        <f t="shared" ref="H126:AC126" si="140">H$81/H$209</f>
        <v>0</v>
      </c>
      <c r="I126" s="5">
        <f t="shared" si="140"/>
        <v>0</v>
      </c>
      <c r="J126" s="5">
        <f t="shared" si="140"/>
        <v>0</v>
      </c>
      <c r="K126" s="5">
        <f t="shared" si="140"/>
        <v>0</v>
      </c>
      <c r="L126" s="5">
        <f t="shared" si="140"/>
        <v>0</v>
      </c>
      <c r="M126" s="5">
        <f t="shared" si="140"/>
        <v>0</v>
      </c>
      <c r="N126" s="5">
        <f t="shared" si="140"/>
        <v>0</v>
      </c>
      <c r="O126" s="5">
        <f t="shared" si="140"/>
        <v>0</v>
      </c>
      <c r="P126" s="5">
        <f t="shared" si="140"/>
        <v>0</v>
      </c>
      <c r="Q126" s="5">
        <f t="shared" si="140"/>
        <v>0</v>
      </c>
      <c r="R126" s="5">
        <f t="shared" si="140"/>
        <v>0</v>
      </c>
      <c r="S126" s="5">
        <f t="shared" si="140"/>
        <v>0</v>
      </c>
      <c r="T126" s="5">
        <f t="shared" si="140"/>
        <v>1052.29736</v>
      </c>
      <c r="U126" s="5">
        <f t="shared" si="140"/>
        <v>1447.6983</v>
      </c>
      <c r="V126" s="5">
        <f t="shared" si="140"/>
        <v>1984.6912500000001</v>
      </c>
      <c r="W126" s="5">
        <f t="shared" si="140"/>
        <v>2519.0632700000001</v>
      </c>
      <c r="X126" s="5">
        <f t="shared" si="140"/>
        <v>3013.0807200000004</v>
      </c>
      <c r="Y126" s="5">
        <f t="shared" si="140"/>
        <v>5354.0893189904991</v>
      </c>
      <c r="Z126" s="5">
        <f t="shared" si="140"/>
        <v>7121.1274242105255</v>
      </c>
      <c r="AA126" s="5">
        <f t="shared" si="140"/>
        <v>15686.090707504811</v>
      </c>
      <c r="AB126" s="5">
        <f t="shared" si="140"/>
        <v>21845.862665897286</v>
      </c>
      <c r="AC126" s="5">
        <f t="shared" si="140"/>
        <v>10923.029634056056</v>
      </c>
    </row>
    <row r="127" spans="7:29" x14ac:dyDescent="0.35">
      <c r="G127" s="33" t="str">
        <f t="shared" si="138"/>
        <v>Social benefits (27)</v>
      </c>
      <c r="H127" s="5">
        <f t="shared" ref="H127:AC127" si="141">H$82/H$209</f>
        <v>0</v>
      </c>
      <c r="I127" s="5">
        <f t="shared" si="141"/>
        <v>0</v>
      </c>
      <c r="J127" s="5">
        <f t="shared" si="141"/>
        <v>0</v>
      </c>
      <c r="K127" s="5">
        <f t="shared" si="141"/>
        <v>0</v>
      </c>
      <c r="L127" s="5">
        <f t="shared" si="141"/>
        <v>0</v>
      </c>
      <c r="M127" s="5">
        <f t="shared" si="141"/>
        <v>0</v>
      </c>
      <c r="N127" s="5">
        <f t="shared" si="141"/>
        <v>18442.111884348615</v>
      </c>
      <c r="O127" s="5">
        <f t="shared" si="141"/>
        <v>20406.830722868101</v>
      </c>
      <c r="P127" s="5">
        <f t="shared" si="141"/>
        <v>34105.909148382314</v>
      </c>
      <c r="Q127" s="5">
        <f t="shared" si="141"/>
        <v>35176.434424502993</v>
      </c>
      <c r="R127" s="5">
        <f t="shared" si="141"/>
        <v>35891.172342371385</v>
      </c>
      <c r="S127" s="5">
        <f t="shared" si="141"/>
        <v>40251.70690955293</v>
      </c>
      <c r="T127" s="5">
        <f t="shared" si="141"/>
        <v>45299.19262005332</v>
      </c>
      <c r="U127" s="5">
        <f t="shared" si="141"/>
        <v>44853.801535705104</v>
      </c>
      <c r="V127" s="5">
        <f t="shared" si="141"/>
        <v>44779.357310000007</v>
      </c>
      <c r="W127" s="5">
        <f t="shared" si="141"/>
        <v>47239.440150000002</v>
      </c>
      <c r="X127" s="5">
        <f t="shared" si="141"/>
        <v>48010.06321</v>
      </c>
      <c r="Y127" s="5">
        <f t="shared" si="141"/>
        <v>60210.914387600948</v>
      </c>
      <c r="Z127" s="5">
        <f t="shared" si="141"/>
        <v>155169.27631263161</v>
      </c>
      <c r="AA127" s="5">
        <f t="shared" si="141"/>
        <v>272080.18612602953</v>
      </c>
      <c r="AB127" s="5">
        <f t="shared" si="141"/>
        <v>157842.90597354877</v>
      </c>
      <c r="AC127" s="5">
        <f t="shared" si="141"/>
        <v>97422.072085668959</v>
      </c>
    </row>
    <row r="128" spans="7:29" x14ac:dyDescent="0.35">
      <c r="G128" s="33"/>
      <c r="H128" s="19"/>
      <c r="I128" s="19"/>
      <c r="J128" s="19"/>
      <c r="K128" s="19"/>
      <c r="L128" s="19"/>
      <c r="M128" s="19"/>
      <c r="N128" s="19"/>
      <c r="O128" s="19"/>
      <c r="P128" s="19"/>
      <c r="Q128" s="19"/>
      <c r="R128" s="19"/>
      <c r="S128" s="19"/>
      <c r="T128" s="19"/>
      <c r="U128" s="19"/>
      <c r="V128" s="19"/>
      <c r="W128" s="19"/>
      <c r="X128" s="19"/>
      <c r="Y128" s="19"/>
      <c r="Z128" s="19"/>
      <c r="AA128" s="19"/>
      <c r="AB128" s="19"/>
      <c r="AC128" s="19"/>
    </row>
    <row r="129" spans="7:29" x14ac:dyDescent="0.35">
      <c r="G129" s="38" t="str">
        <f t="shared" si="138"/>
        <v>Provident fund withdrawals</v>
      </c>
      <c r="H129" s="5">
        <f t="shared" ref="H129:AC129" si="142">H$84/H$209</f>
        <v>0</v>
      </c>
      <c r="I129" s="5">
        <f t="shared" si="142"/>
        <v>0</v>
      </c>
      <c r="J129" s="5">
        <f t="shared" si="142"/>
        <v>0</v>
      </c>
      <c r="K129" s="5">
        <f t="shared" si="142"/>
        <v>0</v>
      </c>
      <c r="L129" s="5">
        <f t="shared" si="142"/>
        <v>0</v>
      </c>
      <c r="M129" s="5">
        <f t="shared" si="142"/>
        <v>0</v>
      </c>
      <c r="N129" s="5">
        <f t="shared" si="142"/>
        <v>0</v>
      </c>
      <c r="O129" s="5">
        <f t="shared" si="142"/>
        <v>0</v>
      </c>
      <c r="P129" s="5">
        <f t="shared" si="142"/>
        <v>0</v>
      </c>
      <c r="Q129" s="5">
        <f t="shared" si="142"/>
        <v>0</v>
      </c>
      <c r="R129" s="5">
        <f t="shared" si="142"/>
        <v>0</v>
      </c>
      <c r="S129" s="5">
        <f t="shared" si="142"/>
        <v>0</v>
      </c>
      <c r="T129" s="5">
        <f t="shared" si="142"/>
        <v>0</v>
      </c>
      <c r="U129" s="5">
        <f t="shared" si="142"/>
        <v>0</v>
      </c>
      <c r="V129" s="5">
        <f t="shared" si="142"/>
        <v>0</v>
      </c>
      <c r="W129" s="5">
        <f t="shared" si="142"/>
        <v>0</v>
      </c>
      <c r="X129" s="5">
        <f t="shared" si="142"/>
        <v>0</v>
      </c>
      <c r="Y129" s="5">
        <f t="shared" si="142"/>
        <v>0</v>
      </c>
      <c r="Z129" s="5">
        <f t="shared" si="142"/>
        <v>0</v>
      </c>
      <c r="AA129" s="5">
        <f t="shared" si="142"/>
        <v>0</v>
      </c>
      <c r="AB129" s="5">
        <f t="shared" si="142"/>
        <v>0</v>
      </c>
      <c r="AC129" s="5">
        <f t="shared" si="142"/>
        <v>0</v>
      </c>
    </row>
    <row r="130" spans="7:29" x14ac:dyDescent="0.35">
      <c r="G130" s="62" t="str">
        <f t="shared" si="138"/>
        <v>Social benefits (27) + provident fund withdrawals</v>
      </c>
      <c r="H130" s="5">
        <f t="shared" ref="H130:AC130" si="143">H$85/H$209</f>
        <v>0</v>
      </c>
      <c r="I130" s="5">
        <f t="shared" si="143"/>
        <v>0</v>
      </c>
      <c r="J130" s="5">
        <f t="shared" si="143"/>
        <v>0</v>
      </c>
      <c r="K130" s="5">
        <f t="shared" si="143"/>
        <v>0</v>
      </c>
      <c r="L130" s="5">
        <f t="shared" si="143"/>
        <v>0</v>
      </c>
      <c r="M130" s="5">
        <f t="shared" si="143"/>
        <v>0</v>
      </c>
      <c r="N130" s="5">
        <f t="shared" si="143"/>
        <v>18442.111884348615</v>
      </c>
      <c r="O130" s="5">
        <f t="shared" si="143"/>
        <v>20406.830722868101</v>
      </c>
      <c r="P130" s="5">
        <f t="shared" si="143"/>
        <v>34105.909148382314</v>
      </c>
      <c r="Q130" s="5">
        <f t="shared" si="143"/>
        <v>35176.434424502993</v>
      </c>
      <c r="R130" s="5">
        <f t="shared" si="143"/>
        <v>35891.172342371385</v>
      </c>
      <c r="S130" s="5">
        <f t="shared" si="143"/>
        <v>40251.70690955293</v>
      </c>
      <c r="T130" s="5">
        <f t="shared" si="143"/>
        <v>45299.19262005332</v>
      </c>
      <c r="U130" s="5">
        <f t="shared" si="143"/>
        <v>44853.801535705104</v>
      </c>
      <c r="V130" s="5">
        <f t="shared" si="143"/>
        <v>44779.357310000007</v>
      </c>
      <c r="W130" s="5">
        <f t="shared" si="143"/>
        <v>47239.440150000002</v>
      </c>
      <c r="X130" s="5">
        <f t="shared" si="143"/>
        <v>48010.06321</v>
      </c>
      <c r="Y130" s="5">
        <f t="shared" si="143"/>
        <v>60210.914387600948</v>
      </c>
      <c r="Z130" s="5">
        <f t="shared" si="143"/>
        <v>155169.27631263161</v>
      </c>
      <c r="AA130" s="5">
        <f t="shared" si="143"/>
        <v>272080.18612602953</v>
      </c>
      <c r="AB130" s="5">
        <f t="shared" si="143"/>
        <v>157842.90597354877</v>
      </c>
      <c r="AC130" s="5">
        <f t="shared" si="143"/>
        <v>97422.072085668959</v>
      </c>
    </row>
    <row r="133" spans="7:29" x14ac:dyDescent="0.35">
      <c r="G133" s="109" t="s">
        <v>172</v>
      </c>
      <c r="H133" s="109"/>
      <c r="I133" s="109"/>
      <c r="J133" s="109"/>
      <c r="K133" s="109"/>
      <c r="L133" s="109"/>
      <c r="M133" s="109"/>
      <c r="N133" s="109"/>
      <c r="O133" s="109"/>
      <c r="P133" s="109"/>
      <c r="Q133" s="109"/>
      <c r="R133" s="109"/>
      <c r="S133" s="109"/>
      <c r="T133" s="109"/>
      <c r="U133" s="109"/>
      <c r="V133" s="109"/>
      <c r="W133" s="109"/>
      <c r="X133" s="109"/>
      <c r="Y133" s="109"/>
      <c r="Z133" s="109"/>
      <c r="AA133" s="109"/>
      <c r="AB133" s="109"/>
      <c r="AC133" s="109"/>
    </row>
    <row r="134" spans="7:29" x14ac:dyDescent="0.35">
      <c r="G134" s="4" t="s">
        <v>48</v>
      </c>
      <c r="H134" s="5">
        <f t="shared" ref="H134:W142" si="144">SUMIFS(H$10:H$53,$F$10:$F$53,$G$143,$G$10:$G$53,$G134)</f>
        <v>0</v>
      </c>
      <c r="I134" s="5">
        <f t="shared" si="144"/>
        <v>0</v>
      </c>
      <c r="J134" s="5">
        <f t="shared" si="144"/>
        <v>0</v>
      </c>
      <c r="K134" s="5">
        <f t="shared" si="144"/>
        <v>0</v>
      </c>
      <c r="L134" s="5">
        <f t="shared" si="144"/>
        <v>0</v>
      </c>
      <c r="M134" s="5">
        <f t="shared" si="144"/>
        <v>0</v>
      </c>
      <c r="N134" s="5">
        <f t="shared" si="144"/>
        <v>1505.5847175731119</v>
      </c>
      <c r="O134" s="5">
        <f t="shared" si="144"/>
        <v>1652.8915469045844</v>
      </c>
      <c r="P134" s="5">
        <f t="shared" si="144"/>
        <v>2778.4069329231156</v>
      </c>
      <c r="Q134" s="5">
        <f t="shared" si="144"/>
        <v>2865.2242949107545</v>
      </c>
      <c r="R134" s="5">
        <f t="shared" si="144"/>
        <v>2927.1319471306101</v>
      </c>
      <c r="S134" s="5">
        <f t="shared" si="144"/>
        <v>3037.5687107535232</v>
      </c>
      <c r="T134" s="5">
        <f t="shared" si="144"/>
        <v>3063.9528356037313</v>
      </c>
      <c r="U134" s="5">
        <f t="shared" si="144"/>
        <v>3010.6150863589332</v>
      </c>
      <c r="V134" s="5">
        <f t="shared" si="144"/>
        <v>2990.5107735640458</v>
      </c>
      <c r="W134" s="5">
        <f t="shared" si="144"/>
        <v>2967.150293143055</v>
      </c>
      <c r="X134" s="5">
        <f t="shared" ref="X134:AC142" si="145">SUMIFS(X$10:X$53,$F$10:$F$53,$G$143,$G$10:$G$53,$G134)</f>
        <v>2859.6303053797301</v>
      </c>
      <c r="Y134" s="5">
        <f t="shared" si="145"/>
        <v>3071.7397037652527</v>
      </c>
      <c r="Z134" s="5">
        <f t="shared" si="145"/>
        <v>3230.2607988603877</v>
      </c>
      <c r="AA134" s="5">
        <f t="shared" si="145"/>
        <v>3247.0187393526403</v>
      </c>
      <c r="AB134" s="5">
        <f t="shared" si="145"/>
        <v>3207.1793876838306</v>
      </c>
      <c r="AC134" s="5">
        <f t="shared" si="145"/>
        <v>5240.756567459548</v>
      </c>
    </row>
    <row r="135" spans="7:29" x14ac:dyDescent="0.35">
      <c r="G135" s="4" t="s">
        <v>29</v>
      </c>
      <c r="H135" s="5">
        <f t="shared" si="144"/>
        <v>0</v>
      </c>
      <c r="I135" s="5">
        <f t="shared" si="144"/>
        <v>0</v>
      </c>
      <c r="J135" s="5">
        <f t="shared" si="144"/>
        <v>0</v>
      </c>
      <c r="K135" s="5">
        <f t="shared" si="144"/>
        <v>0</v>
      </c>
      <c r="L135" s="5">
        <f t="shared" si="144"/>
        <v>0</v>
      </c>
      <c r="M135" s="5">
        <f t="shared" si="144"/>
        <v>0</v>
      </c>
      <c r="N135" s="5">
        <f t="shared" si="144"/>
        <v>15785.415282426888</v>
      </c>
      <c r="O135" s="5">
        <f t="shared" si="144"/>
        <v>17329.864723095416</v>
      </c>
      <c r="P135" s="5">
        <f t="shared" si="144"/>
        <v>29130.414747076884</v>
      </c>
      <c r="Q135" s="5">
        <f t="shared" si="144"/>
        <v>30040.657855089248</v>
      </c>
      <c r="R135" s="5">
        <f t="shared" si="144"/>
        <v>30689.733252869395</v>
      </c>
      <c r="S135" s="5">
        <f t="shared" si="144"/>
        <v>31847.615739246481</v>
      </c>
      <c r="T135" s="5">
        <f t="shared" si="144"/>
        <v>32124.242064396269</v>
      </c>
      <c r="U135" s="5">
        <f t="shared" si="144"/>
        <v>31565.018453641067</v>
      </c>
      <c r="V135" s="5">
        <f t="shared" si="144"/>
        <v>31354.23328643596</v>
      </c>
      <c r="W135" s="5">
        <f t="shared" si="144"/>
        <v>31109.308586856951</v>
      </c>
      <c r="X135" s="5">
        <f t="shared" si="145"/>
        <v>31992.315184620271</v>
      </c>
      <c r="Y135" s="5">
        <f t="shared" si="145"/>
        <v>32641.586686234747</v>
      </c>
      <c r="Z135" s="5">
        <f t="shared" si="145"/>
        <v>32915.519271139616</v>
      </c>
      <c r="AA135" s="5">
        <f t="shared" si="145"/>
        <v>32752.981260647357</v>
      </c>
      <c r="AB135" s="5">
        <f t="shared" si="145"/>
        <v>32072.820612316169</v>
      </c>
      <c r="AC135" s="5">
        <f t="shared" si="145"/>
        <v>52409.243432540454</v>
      </c>
    </row>
    <row r="136" spans="7:29" x14ac:dyDescent="0.35">
      <c r="G136" s="4" t="s">
        <v>118</v>
      </c>
      <c r="H136" s="5">
        <f t="shared" si="144"/>
        <v>0</v>
      </c>
      <c r="I136" s="5">
        <f t="shared" si="144"/>
        <v>0</v>
      </c>
      <c r="J136" s="5">
        <f t="shared" si="144"/>
        <v>0</v>
      </c>
      <c r="K136" s="5">
        <f t="shared" si="144"/>
        <v>0</v>
      </c>
      <c r="L136" s="5">
        <f t="shared" si="144"/>
        <v>0</v>
      </c>
      <c r="M136" s="5">
        <f t="shared" si="144"/>
        <v>0</v>
      </c>
      <c r="N136" s="5">
        <f t="shared" si="144"/>
        <v>0</v>
      </c>
      <c r="O136" s="5">
        <f t="shared" si="144"/>
        <v>0</v>
      </c>
      <c r="P136" s="5">
        <f t="shared" si="144"/>
        <v>0</v>
      </c>
      <c r="Q136" s="5">
        <f t="shared" si="144"/>
        <v>0</v>
      </c>
      <c r="R136" s="5">
        <f t="shared" si="144"/>
        <v>0</v>
      </c>
      <c r="S136" s="5">
        <f t="shared" si="144"/>
        <v>0</v>
      </c>
      <c r="T136" s="5">
        <f t="shared" si="144"/>
        <v>0</v>
      </c>
      <c r="U136" s="5">
        <f t="shared" si="144"/>
        <v>0</v>
      </c>
      <c r="V136" s="5">
        <f t="shared" si="144"/>
        <v>0</v>
      </c>
      <c r="W136" s="5">
        <f t="shared" si="144"/>
        <v>0</v>
      </c>
      <c r="X136" s="5">
        <f t="shared" si="145"/>
        <v>0</v>
      </c>
      <c r="Y136" s="5">
        <f t="shared" si="145"/>
        <v>0</v>
      </c>
      <c r="Z136" s="5">
        <f t="shared" si="145"/>
        <v>0</v>
      </c>
      <c r="AA136" s="5">
        <f t="shared" si="145"/>
        <v>0</v>
      </c>
      <c r="AB136" s="5">
        <f t="shared" si="145"/>
        <v>0</v>
      </c>
      <c r="AC136" s="5">
        <f t="shared" si="145"/>
        <v>0</v>
      </c>
    </row>
    <row r="137" spans="7:29" x14ac:dyDescent="0.35">
      <c r="G137" s="4" t="s">
        <v>46</v>
      </c>
      <c r="H137" s="5">
        <f t="shared" si="144"/>
        <v>0</v>
      </c>
      <c r="I137" s="5">
        <f t="shared" si="144"/>
        <v>0</v>
      </c>
      <c r="J137" s="5">
        <f t="shared" si="144"/>
        <v>0</v>
      </c>
      <c r="K137" s="5">
        <f t="shared" si="144"/>
        <v>0</v>
      </c>
      <c r="L137" s="5">
        <f t="shared" si="144"/>
        <v>0</v>
      </c>
      <c r="M137" s="5">
        <f t="shared" si="144"/>
        <v>0</v>
      </c>
      <c r="N137" s="5">
        <f t="shared" si="144"/>
        <v>1151.1118843486158</v>
      </c>
      <c r="O137" s="5">
        <f t="shared" si="144"/>
        <v>1424.0744528681003</v>
      </c>
      <c r="P137" s="5">
        <f t="shared" si="144"/>
        <v>2197.0874683823099</v>
      </c>
      <c r="Q137" s="5">
        <f t="shared" si="144"/>
        <v>2270.5522745029853</v>
      </c>
      <c r="R137" s="5">
        <f t="shared" si="144"/>
        <v>2274.307142371375</v>
      </c>
      <c r="S137" s="5">
        <f t="shared" si="144"/>
        <v>5366.522459552928</v>
      </c>
      <c r="T137" s="5">
        <f t="shared" si="144"/>
        <v>9058.7003600533226</v>
      </c>
      <c r="U137" s="5">
        <f t="shared" si="144"/>
        <v>8830.4696957050946</v>
      </c>
      <c r="V137" s="5">
        <f t="shared" si="144"/>
        <v>8449.9220000000005</v>
      </c>
      <c r="W137" s="5">
        <f t="shared" si="144"/>
        <v>9907</v>
      </c>
      <c r="X137" s="5">
        <f t="shared" si="145"/>
        <v>8691.52</v>
      </c>
      <c r="Y137" s="5">
        <f t="shared" si="145"/>
        <v>8308.8548699999992</v>
      </c>
      <c r="Z137" s="5">
        <f t="shared" si="145"/>
        <v>6139.7967500000004</v>
      </c>
      <c r="AA137" s="5">
        <f t="shared" si="145"/>
        <v>6331.2571799999996</v>
      </c>
      <c r="AB137" s="5">
        <f t="shared" si="145"/>
        <v>10597.115040000001</v>
      </c>
      <c r="AC137" s="5">
        <f t="shared" si="145"/>
        <v>19260.891</v>
      </c>
    </row>
    <row r="138" spans="7:29" x14ac:dyDescent="0.35">
      <c r="G138" s="4" t="s">
        <v>125</v>
      </c>
      <c r="H138" s="5">
        <f t="shared" si="144"/>
        <v>0</v>
      </c>
      <c r="I138" s="5">
        <f t="shared" si="144"/>
        <v>0</v>
      </c>
      <c r="J138" s="5">
        <f t="shared" si="144"/>
        <v>0</v>
      </c>
      <c r="K138" s="5">
        <f t="shared" si="144"/>
        <v>0</v>
      </c>
      <c r="L138" s="5">
        <f t="shared" si="144"/>
        <v>0</v>
      </c>
      <c r="M138" s="5">
        <f t="shared" si="144"/>
        <v>0</v>
      </c>
      <c r="N138" s="5">
        <f t="shared" si="144"/>
        <v>0</v>
      </c>
      <c r="O138" s="5">
        <f t="shared" si="144"/>
        <v>0</v>
      </c>
      <c r="P138" s="5">
        <f t="shared" si="144"/>
        <v>0</v>
      </c>
      <c r="Q138" s="5">
        <f t="shared" si="144"/>
        <v>0</v>
      </c>
      <c r="R138" s="5">
        <f t="shared" si="144"/>
        <v>0</v>
      </c>
      <c r="S138" s="5">
        <f t="shared" si="144"/>
        <v>0</v>
      </c>
      <c r="T138" s="5">
        <f t="shared" si="144"/>
        <v>0</v>
      </c>
      <c r="U138" s="5">
        <f t="shared" si="144"/>
        <v>0</v>
      </c>
      <c r="V138" s="5">
        <f t="shared" si="144"/>
        <v>0</v>
      </c>
      <c r="W138" s="5">
        <f t="shared" si="144"/>
        <v>0</v>
      </c>
      <c r="X138" s="5">
        <f t="shared" si="145"/>
        <v>0</v>
      </c>
      <c r="Y138" s="5">
        <f t="shared" si="145"/>
        <v>0</v>
      </c>
      <c r="Z138" s="5">
        <f t="shared" si="145"/>
        <v>0</v>
      </c>
      <c r="AA138" s="5">
        <f t="shared" si="145"/>
        <v>0</v>
      </c>
      <c r="AB138" s="5">
        <f t="shared" si="145"/>
        <v>0</v>
      </c>
      <c r="AC138" s="5">
        <f t="shared" si="145"/>
        <v>0</v>
      </c>
    </row>
    <row r="139" spans="7:29" x14ac:dyDescent="0.35">
      <c r="G139" s="4" t="s">
        <v>53</v>
      </c>
      <c r="H139" s="5">
        <f t="shared" si="144"/>
        <v>0</v>
      </c>
      <c r="I139" s="5">
        <f t="shared" si="144"/>
        <v>0</v>
      </c>
      <c r="J139" s="5">
        <f t="shared" si="144"/>
        <v>0</v>
      </c>
      <c r="K139" s="5">
        <f t="shared" si="144"/>
        <v>0</v>
      </c>
      <c r="L139" s="5">
        <f t="shared" si="144"/>
        <v>0</v>
      </c>
      <c r="M139" s="5">
        <f t="shared" si="144"/>
        <v>0</v>
      </c>
      <c r="N139" s="5">
        <f t="shared" si="144"/>
        <v>0</v>
      </c>
      <c r="O139" s="5">
        <f t="shared" si="144"/>
        <v>0</v>
      </c>
      <c r="P139" s="5">
        <f t="shared" si="144"/>
        <v>0</v>
      </c>
      <c r="Q139" s="5">
        <f t="shared" si="144"/>
        <v>0</v>
      </c>
      <c r="R139" s="5">
        <f t="shared" si="144"/>
        <v>0</v>
      </c>
      <c r="S139" s="5">
        <f t="shared" si="144"/>
        <v>0</v>
      </c>
      <c r="T139" s="5">
        <f t="shared" si="144"/>
        <v>0</v>
      </c>
      <c r="U139" s="5">
        <f t="shared" si="144"/>
        <v>0</v>
      </c>
      <c r="V139" s="5">
        <f t="shared" si="144"/>
        <v>0</v>
      </c>
      <c r="W139" s="5">
        <f t="shared" si="144"/>
        <v>0</v>
      </c>
      <c r="X139" s="5">
        <f t="shared" si="145"/>
        <v>0</v>
      </c>
      <c r="Y139" s="5">
        <f t="shared" si="145"/>
        <v>0</v>
      </c>
      <c r="Z139" s="5">
        <f t="shared" si="145"/>
        <v>0</v>
      </c>
      <c r="AA139" s="5">
        <f t="shared" si="145"/>
        <v>0</v>
      </c>
      <c r="AB139" s="5">
        <f t="shared" si="145"/>
        <v>0</v>
      </c>
      <c r="AC139" s="5">
        <f t="shared" si="145"/>
        <v>0</v>
      </c>
    </row>
    <row r="140" spans="7:29" x14ac:dyDescent="0.35">
      <c r="G140" s="4" t="s">
        <v>43</v>
      </c>
      <c r="H140" s="5">
        <f t="shared" si="144"/>
        <v>0</v>
      </c>
      <c r="I140" s="5">
        <f t="shared" si="144"/>
        <v>0</v>
      </c>
      <c r="J140" s="5">
        <f t="shared" si="144"/>
        <v>0</v>
      </c>
      <c r="K140" s="5">
        <f t="shared" si="144"/>
        <v>0</v>
      </c>
      <c r="L140" s="5">
        <f t="shared" si="144"/>
        <v>0</v>
      </c>
      <c r="M140" s="5">
        <f t="shared" si="144"/>
        <v>0</v>
      </c>
      <c r="N140" s="5">
        <f t="shared" si="144"/>
        <v>0</v>
      </c>
      <c r="O140" s="5">
        <f t="shared" si="144"/>
        <v>0</v>
      </c>
      <c r="P140" s="5">
        <f t="shared" si="144"/>
        <v>0</v>
      </c>
      <c r="Q140" s="5">
        <f t="shared" si="144"/>
        <v>0</v>
      </c>
      <c r="R140" s="5">
        <f t="shared" si="144"/>
        <v>0</v>
      </c>
      <c r="S140" s="5">
        <f t="shared" si="144"/>
        <v>0</v>
      </c>
      <c r="T140" s="5">
        <f t="shared" si="144"/>
        <v>0</v>
      </c>
      <c r="U140" s="5">
        <f t="shared" si="144"/>
        <v>0</v>
      </c>
      <c r="V140" s="5">
        <f t="shared" si="144"/>
        <v>0</v>
      </c>
      <c r="W140" s="5">
        <f t="shared" si="144"/>
        <v>0</v>
      </c>
      <c r="X140" s="5">
        <f t="shared" si="145"/>
        <v>0</v>
      </c>
      <c r="Y140" s="5">
        <f t="shared" si="145"/>
        <v>0</v>
      </c>
      <c r="Z140" s="5">
        <f t="shared" si="145"/>
        <v>0</v>
      </c>
      <c r="AA140" s="5">
        <f t="shared" si="145"/>
        <v>0</v>
      </c>
      <c r="AB140" s="5">
        <f t="shared" si="145"/>
        <v>0</v>
      </c>
      <c r="AC140" s="5">
        <f t="shared" si="145"/>
        <v>0</v>
      </c>
    </row>
    <row r="141" spans="7:29" x14ac:dyDescent="0.35">
      <c r="G141" s="4" t="s">
        <v>173</v>
      </c>
      <c r="H141" s="5">
        <f t="shared" si="144"/>
        <v>0</v>
      </c>
      <c r="I141" s="5">
        <f t="shared" si="144"/>
        <v>0</v>
      </c>
      <c r="J141" s="5">
        <f t="shared" si="144"/>
        <v>0</v>
      </c>
      <c r="K141" s="5">
        <f t="shared" si="144"/>
        <v>0</v>
      </c>
      <c r="L141" s="5">
        <f t="shared" si="144"/>
        <v>0</v>
      </c>
      <c r="M141" s="5">
        <f t="shared" si="144"/>
        <v>0</v>
      </c>
      <c r="N141" s="5">
        <f t="shared" si="144"/>
        <v>0</v>
      </c>
      <c r="O141" s="5">
        <f t="shared" si="144"/>
        <v>0</v>
      </c>
      <c r="P141" s="5">
        <f t="shared" si="144"/>
        <v>0</v>
      </c>
      <c r="Q141" s="5">
        <f t="shared" si="144"/>
        <v>0</v>
      </c>
      <c r="R141" s="5">
        <f t="shared" si="144"/>
        <v>0</v>
      </c>
      <c r="S141" s="5">
        <f t="shared" si="144"/>
        <v>0</v>
      </c>
      <c r="T141" s="5">
        <f t="shared" si="144"/>
        <v>0</v>
      </c>
      <c r="U141" s="5">
        <f t="shared" si="144"/>
        <v>0</v>
      </c>
      <c r="V141" s="5">
        <f t="shared" si="144"/>
        <v>0</v>
      </c>
      <c r="W141" s="5">
        <f t="shared" si="144"/>
        <v>0</v>
      </c>
      <c r="X141" s="5">
        <f t="shared" si="145"/>
        <v>0</v>
      </c>
      <c r="Y141" s="5">
        <f t="shared" si="145"/>
        <v>0</v>
      </c>
      <c r="Z141" s="5">
        <f t="shared" si="145"/>
        <v>0</v>
      </c>
      <c r="AA141" s="5">
        <f t="shared" si="145"/>
        <v>0</v>
      </c>
      <c r="AB141" s="5">
        <f t="shared" si="145"/>
        <v>0</v>
      </c>
      <c r="AC141" s="5">
        <f t="shared" si="145"/>
        <v>0</v>
      </c>
    </row>
    <row r="142" spans="7:29" x14ac:dyDescent="0.35">
      <c r="G142" s="4" t="s">
        <v>101</v>
      </c>
      <c r="H142" s="5">
        <f t="shared" si="144"/>
        <v>0</v>
      </c>
      <c r="I142" s="5">
        <f t="shared" si="144"/>
        <v>0</v>
      </c>
      <c r="J142" s="5">
        <f t="shared" si="144"/>
        <v>0</v>
      </c>
      <c r="K142" s="5">
        <f t="shared" si="144"/>
        <v>0</v>
      </c>
      <c r="L142" s="5">
        <f t="shared" si="144"/>
        <v>0</v>
      </c>
      <c r="M142" s="5">
        <f t="shared" si="144"/>
        <v>0</v>
      </c>
      <c r="N142" s="5">
        <f t="shared" si="144"/>
        <v>0</v>
      </c>
      <c r="O142" s="5">
        <f t="shared" si="144"/>
        <v>0</v>
      </c>
      <c r="P142" s="5">
        <f t="shared" si="144"/>
        <v>0</v>
      </c>
      <c r="Q142" s="5">
        <f t="shared" si="144"/>
        <v>0</v>
      </c>
      <c r="R142" s="5">
        <f t="shared" si="144"/>
        <v>0</v>
      </c>
      <c r="S142" s="5">
        <f t="shared" si="144"/>
        <v>0</v>
      </c>
      <c r="T142" s="5">
        <f t="shared" si="144"/>
        <v>0</v>
      </c>
      <c r="U142" s="5">
        <f t="shared" si="144"/>
        <v>0</v>
      </c>
      <c r="V142" s="5">
        <f t="shared" si="144"/>
        <v>0</v>
      </c>
      <c r="W142" s="5">
        <f t="shared" si="144"/>
        <v>0</v>
      </c>
      <c r="X142" s="5">
        <f t="shared" si="145"/>
        <v>0</v>
      </c>
      <c r="Y142" s="5">
        <f t="shared" si="145"/>
        <v>0</v>
      </c>
      <c r="Z142" s="5">
        <f t="shared" si="145"/>
        <v>64256.964060000006</v>
      </c>
      <c r="AA142" s="5">
        <f t="shared" si="145"/>
        <v>66173.417700000005</v>
      </c>
      <c r="AB142" s="5">
        <f t="shared" si="145"/>
        <v>0</v>
      </c>
      <c r="AC142" s="5">
        <f t="shared" si="145"/>
        <v>0</v>
      </c>
    </row>
    <row r="143" spans="7:29" x14ac:dyDescent="0.35">
      <c r="G143" s="33" t="s">
        <v>28</v>
      </c>
      <c r="H143" s="23">
        <f t="shared" ref="H143:AC143" si="146">SUM(H134:H142)</f>
        <v>0</v>
      </c>
      <c r="I143" s="23">
        <f t="shared" si="146"/>
        <v>0</v>
      </c>
      <c r="J143" s="23">
        <f t="shared" si="146"/>
        <v>0</v>
      </c>
      <c r="K143" s="23">
        <f t="shared" si="146"/>
        <v>0</v>
      </c>
      <c r="L143" s="23">
        <f t="shared" si="146"/>
        <v>0</v>
      </c>
      <c r="M143" s="23">
        <f t="shared" si="146"/>
        <v>0</v>
      </c>
      <c r="N143" s="23">
        <f t="shared" si="146"/>
        <v>18442.111884348615</v>
      </c>
      <c r="O143" s="23">
        <f t="shared" si="146"/>
        <v>20406.830722868101</v>
      </c>
      <c r="P143" s="23">
        <f t="shared" si="146"/>
        <v>34105.909148382314</v>
      </c>
      <c r="Q143" s="23">
        <f t="shared" si="146"/>
        <v>35176.434424502993</v>
      </c>
      <c r="R143" s="23">
        <f t="shared" si="146"/>
        <v>35891.172342371385</v>
      </c>
      <c r="S143" s="23">
        <f t="shared" si="146"/>
        <v>40251.70690955293</v>
      </c>
      <c r="T143" s="23">
        <f t="shared" si="146"/>
        <v>44246.895260053323</v>
      </c>
      <c r="U143" s="23">
        <f t="shared" si="146"/>
        <v>43406.103235705101</v>
      </c>
      <c r="V143" s="23">
        <f t="shared" si="146"/>
        <v>42794.666060000003</v>
      </c>
      <c r="W143" s="23">
        <f t="shared" si="146"/>
        <v>43983.458880000006</v>
      </c>
      <c r="X143" s="23">
        <f t="shared" si="146"/>
        <v>43543.465490000002</v>
      </c>
      <c r="Y143" s="23">
        <f t="shared" si="146"/>
        <v>44022.181259999998</v>
      </c>
      <c r="Z143" s="23">
        <f t="shared" si="146"/>
        <v>106542.54088000002</v>
      </c>
      <c r="AA143" s="23">
        <f t="shared" si="146"/>
        <v>108504.67488000001</v>
      </c>
      <c r="AB143" s="23">
        <f t="shared" si="146"/>
        <v>45877.115040000004</v>
      </c>
      <c r="AC143" s="23">
        <f t="shared" si="146"/>
        <v>76910.891000000003</v>
      </c>
    </row>
    <row r="145" spans="7:29" x14ac:dyDescent="0.35">
      <c r="G145" s="110" t="s">
        <v>174</v>
      </c>
      <c r="H145" s="111"/>
      <c r="I145" s="111"/>
      <c r="J145" s="111"/>
      <c r="K145" s="111"/>
      <c r="L145" s="111"/>
      <c r="M145" s="111"/>
      <c r="N145" s="111"/>
      <c r="O145" s="111"/>
      <c r="P145" s="111"/>
      <c r="Q145" s="111"/>
      <c r="R145" s="111"/>
      <c r="S145" s="111"/>
      <c r="T145" s="111"/>
      <c r="U145" s="111"/>
      <c r="V145" s="111"/>
      <c r="W145" s="111"/>
      <c r="X145" s="111"/>
      <c r="Y145" s="111"/>
      <c r="Z145" s="111"/>
      <c r="AA145" s="111"/>
      <c r="AB145" s="111"/>
      <c r="AC145" s="111"/>
    </row>
    <row r="146" spans="7:29" x14ac:dyDescent="0.35">
      <c r="G146" s="4" t="s">
        <v>48</v>
      </c>
      <c r="H146" s="49">
        <f t="shared" ref="H146:Q146" si="147">H134</f>
        <v>0</v>
      </c>
      <c r="I146" s="49">
        <f t="shared" si="147"/>
        <v>0</v>
      </c>
      <c r="J146" s="49">
        <f t="shared" si="147"/>
        <v>0</v>
      </c>
      <c r="K146" s="49">
        <f t="shared" si="147"/>
        <v>0</v>
      </c>
      <c r="L146" s="49">
        <f t="shared" si="147"/>
        <v>0</v>
      </c>
      <c r="M146" s="49">
        <f t="shared" si="147"/>
        <v>0</v>
      </c>
      <c r="N146" s="49">
        <f t="shared" si="147"/>
        <v>1505.5847175731119</v>
      </c>
      <c r="O146" s="49">
        <f t="shared" si="147"/>
        <v>1652.8915469045844</v>
      </c>
      <c r="P146" s="49">
        <f t="shared" si="147"/>
        <v>2778.4069329231156</v>
      </c>
      <c r="Q146" s="49">
        <f t="shared" si="147"/>
        <v>2865.2242949107545</v>
      </c>
      <c r="R146" s="49">
        <f>R134</f>
        <v>2927.1319471306101</v>
      </c>
      <c r="S146" s="49">
        <f t="shared" ref="S146:AB146" si="148">S134</f>
        <v>3037.5687107535232</v>
      </c>
      <c r="T146" s="49">
        <f t="shared" si="148"/>
        <v>3063.9528356037313</v>
      </c>
      <c r="U146" s="49">
        <f t="shared" si="148"/>
        <v>3010.6150863589332</v>
      </c>
      <c r="V146" s="49">
        <f t="shared" si="148"/>
        <v>2990.5107735640458</v>
      </c>
      <c r="W146" s="49">
        <f t="shared" si="148"/>
        <v>2967.150293143055</v>
      </c>
      <c r="X146" s="49">
        <f t="shared" si="148"/>
        <v>2859.6303053797301</v>
      </c>
      <c r="Y146" s="49">
        <f t="shared" si="148"/>
        <v>3071.7397037652527</v>
      </c>
      <c r="Z146" s="49">
        <f t="shared" si="148"/>
        <v>3230.2607988603877</v>
      </c>
      <c r="AA146" s="49">
        <f t="shared" si="148"/>
        <v>3247.0187393526403</v>
      </c>
      <c r="AB146" s="49">
        <f t="shared" si="148"/>
        <v>3207.1793876838306</v>
      </c>
      <c r="AC146" s="49">
        <f>AC134</f>
        <v>5240.756567459548</v>
      </c>
    </row>
    <row r="147" spans="7:29" x14ac:dyDescent="0.35">
      <c r="G147" s="4" t="s">
        <v>175</v>
      </c>
      <c r="H147" s="49">
        <f t="shared" ref="H147:Q147" si="149">H135+H136</f>
        <v>0</v>
      </c>
      <c r="I147" s="49">
        <f t="shared" si="149"/>
        <v>0</v>
      </c>
      <c r="J147" s="49">
        <f t="shared" si="149"/>
        <v>0</v>
      </c>
      <c r="K147" s="49">
        <f t="shared" si="149"/>
        <v>0</v>
      </c>
      <c r="L147" s="49">
        <f t="shared" si="149"/>
        <v>0</v>
      </c>
      <c r="M147" s="49">
        <f t="shared" si="149"/>
        <v>0</v>
      </c>
      <c r="N147" s="49">
        <f t="shared" si="149"/>
        <v>15785.415282426888</v>
      </c>
      <c r="O147" s="49">
        <f t="shared" si="149"/>
        <v>17329.864723095416</v>
      </c>
      <c r="P147" s="49">
        <f t="shared" si="149"/>
        <v>29130.414747076884</v>
      </c>
      <c r="Q147" s="49">
        <f t="shared" si="149"/>
        <v>30040.657855089248</v>
      </c>
      <c r="R147" s="49">
        <f>R135+R136</f>
        <v>30689.733252869395</v>
      </c>
      <c r="S147" s="49">
        <f t="shared" ref="S147:AB147" si="150">S135+S136</f>
        <v>31847.615739246481</v>
      </c>
      <c r="T147" s="49">
        <f t="shared" si="150"/>
        <v>32124.242064396269</v>
      </c>
      <c r="U147" s="49">
        <f t="shared" si="150"/>
        <v>31565.018453641067</v>
      </c>
      <c r="V147" s="49">
        <f t="shared" si="150"/>
        <v>31354.23328643596</v>
      </c>
      <c r="W147" s="49">
        <f t="shared" si="150"/>
        <v>31109.308586856951</v>
      </c>
      <c r="X147" s="49">
        <f t="shared" si="150"/>
        <v>31992.315184620271</v>
      </c>
      <c r="Y147" s="49">
        <f t="shared" si="150"/>
        <v>32641.586686234747</v>
      </c>
      <c r="Z147" s="49">
        <f t="shared" si="150"/>
        <v>32915.519271139616</v>
      </c>
      <c r="AA147" s="49">
        <f t="shared" si="150"/>
        <v>32752.981260647357</v>
      </c>
      <c r="AB147" s="49">
        <f t="shared" si="150"/>
        <v>32072.820612316169</v>
      </c>
      <c r="AC147" s="49">
        <f>AC135+AC136</f>
        <v>52409.243432540454</v>
      </c>
    </row>
    <row r="148" spans="7:29" x14ac:dyDescent="0.35">
      <c r="G148" s="4" t="s">
        <v>46</v>
      </c>
      <c r="H148" s="49">
        <f t="shared" ref="H148:Q151" si="151">H137</f>
        <v>0</v>
      </c>
      <c r="I148" s="49">
        <f t="shared" si="151"/>
        <v>0</v>
      </c>
      <c r="J148" s="49">
        <f t="shared" si="151"/>
        <v>0</v>
      </c>
      <c r="K148" s="49">
        <f t="shared" si="151"/>
        <v>0</v>
      </c>
      <c r="L148" s="49">
        <f t="shared" si="151"/>
        <v>0</v>
      </c>
      <c r="M148" s="49">
        <f t="shared" si="151"/>
        <v>0</v>
      </c>
      <c r="N148" s="49">
        <f t="shared" si="151"/>
        <v>1151.1118843486158</v>
      </c>
      <c r="O148" s="49">
        <f t="shared" si="151"/>
        <v>1424.0744528681003</v>
      </c>
      <c r="P148" s="49">
        <f t="shared" si="151"/>
        <v>2197.0874683823099</v>
      </c>
      <c r="Q148" s="49">
        <f t="shared" si="151"/>
        <v>2270.5522745029853</v>
      </c>
      <c r="R148" s="49">
        <f>R137</f>
        <v>2274.307142371375</v>
      </c>
      <c r="S148" s="49">
        <f t="shared" ref="S148:AB151" si="152">S137</f>
        <v>5366.522459552928</v>
      </c>
      <c r="T148" s="49">
        <f t="shared" si="152"/>
        <v>9058.7003600533226</v>
      </c>
      <c r="U148" s="49">
        <f t="shared" si="152"/>
        <v>8830.4696957050946</v>
      </c>
      <c r="V148" s="49">
        <f t="shared" si="152"/>
        <v>8449.9220000000005</v>
      </c>
      <c r="W148" s="49">
        <f t="shared" si="152"/>
        <v>9907</v>
      </c>
      <c r="X148" s="49">
        <f t="shared" si="152"/>
        <v>8691.52</v>
      </c>
      <c r="Y148" s="49">
        <f t="shared" si="152"/>
        <v>8308.8548699999992</v>
      </c>
      <c r="Z148" s="49">
        <f t="shared" si="152"/>
        <v>6139.7967500000004</v>
      </c>
      <c r="AA148" s="49">
        <f t="shared" si="152"/>
        <v>6331.2571799999996</v>
      </c>
      <c r="AB148" s="49">
        <f t="shared" si="152"/>
        <v>10597.115040000001</v>
      </c>
      <c r="AC148" s="49">
        <f>AC137</f>
        <v>19260.891</v>
      </c>
    </row>
    <row r="149" spans="7:29" x14ac:dyDescent="0.35">
      <c r="G149" s="4" t="s">
        <v>125</v>
      </c>
      <c r="H149" s="49">
        <f t="shared" si="151"/>
        <v>0</v>
      </c>
      <c r="I149" s="49">
        <f t="shared" si="151"/>
        <v>0</v>
      </c>
      <c r="J149" s="49">
        <f t="shared" si="151"/>
        <v>0</v>
      </c>
      <c r="K149" s="49">
        <f t="shared" si="151"/>
        <v>0</v>
      </c>
      <c r="L149" s="49">
        <f t="shared" si="151"/>
        <v>0</v>
      </c>
      <c r="M149" s="49">
        <f t="shared" si="151"/>
        <v>0</v>
      </c>
      <c r="N149" s="49">
        <f t="shared" si="151"/>
        <v>0</v>
      </c>
      <c r="O149" s="49">
        <f t="shared" si="151"/>
        <v>0</v>
      </c>
      <c r="P149" s="49">
        <f t="shared" si="151"/>
        <v>0</v>
      </c>
      <c r="Q149" s="49">
        <f t="shared" si="151"/>
        <v>0</v>
      </c>
      <c r="R149" s="49">
        <f>R138</f>
        <v>0</v>
      </c>
      <c r="S149" s="49">
        <f t="shared" si="152"/>
        <v>0</v>
      </c>
      <c r="T149" s="49">
        <f t="shared" si="152"/>
        <v>0</v>
      </c>
      <c r="U149" s="49">
        <f t="shared" si="152"/>
        <v>0</v>
      </c>
      <c r="V149" s="49">
        <f t="shared" si="152"/>
        <v>0</v>
      </c>
      <c r="W149" s="49">
        <f t="shared" si="152"/>
        <v>0</v>
      </c>
      <c r="X149" s="49">
        <f t="shared" si="152"/>
        <v>0</v>
      </c>
      <c r="Y149" s="49">
        <f t="shared" si="152"/>
        <v>0</v>
      </c>
      <c r="Z149" s="49">
        <f t="shared" si="152"/>
        <v>0</v>
      </c>
      <c r="AA149" s="49">
        <f t="shared" si="152"/>
        <v>0</v>
      </c>
      <c r="AB149" s="49">
        <f t="shared" si="152"/>
        <v>0</v>
      </c>
      <c r="AC149" s="49">
        <f>AC138</f>
        <v>0</v>
      </c>
    </row>
    <row r="150" spans="7:29" x14ac:dyDescent="0.35">
      <c r="G150" s="4" t="s">
        <v>53</v>
      </c>
      <c r="H150" s="49">
        <f t="shared" si="151"/>
        <v>0</v>
      </c>
      <c r="I150" s="49">
        <f t="shared" si="151"/>
        <v>0</v>
      </c>
      <c r="J150" s="49">
        <f t="shared" si="151"/>
        <v>0</v>
      </c>
      <c r="K150" s="49">
        <f t="shared" si="151"/>
        <v>0</v>
      </c>
      <c r="L150" s="49">
        <f t="shared" si="151"/>
        <v>0</v>
      </c>
      <c r="M150" s="49">
        <f t="shared" si="151"/>
        <v>0</v>
      </c>
      <c r="N150" s="49">
        <f t="shared" si="151"/>
        <v>0</v>
      </c>
      <c r="O150" s="49">
        <f t="shared" si="151"/>
        <v>0</v>
      </c>
      <c r="P150" s="49">
        <f t="shared" si="151"/>
        <v>0</v>
      </c>
      <c r="Q150" s="49">
        <f t="shared" si="151"/>
        <v>0</v>
      </c>
      <c r="R150" s="49">
        <f>R139</f>
        <v>0</v>
      </c>
      <c r="S150" s="49">
        <f t="shared" si="152"/>
        <v>0</v>
      </c>
      <c r="T150" s="49">
        <f t="shared" si="152"/>
        <v>0</v>
      </c>
      <c r="U150" s="49">
        <f t="shared" si="152"/>
        <v>0</v>
      </c>
      <c r="V150" s="49">
        <f t="shared" si="152"/>
        <v>0</v>
      </c>
      <c r="W150" s="49">
        <f t="shared" si="152"/>
        <v>0</v>
      </c>
      <c r="X150" s="49">
        <f t="shared" si="152"/>
        <v>0</v>
      </c>
      <c r="Y150" s="49">
        <f t="shared" si="152"/>
        <v>0</v>
      </c>
      <c r="Z150" s="49">
        <f t="shared" si="152"/>
        <v>0</v>
      </c>
      <c r="AA150" s="49">
        <f t="shared" si="152"/>
        <v>0</v>
      </c>
      <c r="AB150" s="49">
        <f t="shared" si="152"/>
        <v>0</v>
      </c>
      <c r="AC150" s="49">
        <f>AC139</f>
        <v>0</v>
      </c>
    </row>
    <row r="151" spans="7:29" x14ac:dyDescent="0.35">
      <c r="G151" s="4" t="s">
        <v>43</v>
      </c>
      <c r="H151" s="49">
        <f t="shared" si="151"/>
        <v>0</v>
      </c>
      <c r="I151" s="49">
        <f t="shared" si="151"/>
        <v>0</v>
      </c>
      <c r="J151" s="49">
        <f t="shared" si="151"/>
        <v>0</v>
      </c>
      <c r="K151" s="49">
        <f t="shared" si="151"/>
        <v>0</v>
      </c>
      <c r="L151" s="49">
        <f t="shared" si="151"/>
        <v>0</v>
      </c>
      <c r="M151" s="49">
        <f t="shared" si="151"/>
        <v>0</v>
      </c>
      <c r="N151" s="49">
        <f t="shared" si="151"/>
        <v>0</v>
      </c>
      <c r="O151" s="49">
        <f t="shared" si="151"/>
        <v>0</v>
      </c>
      <c r="P151" s="49">
        <f t="shared" si="151"/>
        <v>0</v>
      </c>
      <c r="Q151" s="49">
        <f t="shared" si="151"/>
        <v>0</v>
      </c>
      <c r="R151" s="49">
        <f>R140</f>
        <v>0</v>
      </c>
      <c r="S151" s="49">
        <f t="shared" si="152"/>
        <v>0</v>
      </c>
      <c r="T151" s="49">
        <f t="shared" si="152"/>
        <v>0</v>
      </c>
      <c r="U151" s="49">
        <f t="shared" si="152"/>
        <v>0</v>
      </c>
      <c r="V151" s="49">
        <f t="shared" si="152"/>
        <v>0</v>
      </c>
      <c r="W151" s="49">
        <f t="shared" si="152"/>
        <v>0</v>
      </c>
      <c r="X151" s="49">
        <f t="shared" si="152"/>
        <v>0</v>
      </c>
      <c r="Y151" s="49">
        <f t="shared" si="152"/>
        <v>0</v>
      </c>
      <c r="Z151" s="49">
        <f t="shared" si="152"/>
        <v>0</v>
      </c>
      <c r="AA151" s="49">
        <f t="shared" si="152"/>
        <v>0</v>
      </c>
      <c r="AB151" s="49">
        <f t="shared" si="152"/>
        <v>0</v>
      </c>
      <c r="AC151" s="49">
        <f>AC140</f>
        <v>0</v>
      </c>
    </row>
    <row r="152" spans="7:29" x14ac:dyDescent="0.35">
      <c r="G152" s="4" t="s">
        <v>176</v>
      </c>
      <c r="H152" s="49">
        <f>H142+H141</f>
        <v>0</v>
      </c>
      <c r="I152" s="49">
        <f t="shared" ref="I152:AC152" si="153">I142+I141</f>
        <v>0</v>
      </c>
      <c r="J152" s="49">
        <f t="shared" si="153"/>
        <v>0</v>
      </c>
      <c r="K152" s="49">
        <f t="shared" si="153"/>
        <v>0</v>
      </c>
      <c r="L152" s="49">
        <f t="shared" si="153"/>
        <v>0</v>
      </c>
      <c r="M152" s="49">
        <f t="shared" si="153"/>
        <v>0</v>
      </c>
      <c r="N152" s="49">
        <f t="shared" si="153"/>
        <v>0</v>
      </c>
      <c r="O152" s="49">
        <f t="shared" si="153"/>
        <v>0</v>
      </c>
      <c r="P152" s="49">
        <f t="shared" si="153"/>
        <v>0</v>
      </c>
      <c r="Q152" s="49">
        <f t="shared" si="153"/>
        <v>0</v>
      </c>
      <c r="R152" s="49">
        <f t="shared" si="153"/>
        <v>0</v>
      </c>
      <c r="S152" s="49">
        <f t="shared" si="153"/>
        <v>0</v>
      </c>
      <c r="T152" s="49">
        <f t="shared" si="153"/>
        <v>0</v>
      </c>
      <c r="U152" s="49">
        <f t="shared" si="153"/>
        <v>0</v>
      </c>
      <c r="V152" s="49">
        <f t="shared" si="153"/>
        <v>0</v>
      </c>
      <c r="W152" s="49">
        <f t="shared" si="153"/>
        <v>0</v>
      </c>
      <c r="X152" s="49">
        <f t="shared" si="153"/>
        <v>0</v>
      </c>
      <c r="Y152" s="49">
        <f t="shared" si="153"/>
        <v>0</v>
      </c>
      <c r="Z152" s="49">
        <f t="shared" si="153"/>
        <v>64256.964060000006</v>
      </c>
      <c r="AA152" s="49">
        <f t="shared" si="153"/>
        <v>66173.417700000005</v>
      </c>
      <c r="AB152" s="49">
        <f t="shared" si="153"/>
        <v>0</v>
      </c>
      <c r="AC152" s="49">
        <f t="shared" si="153"/>
        <v>0</v>
      </c>
    </row>
    <row r="153" spans="7:29" x14ac:dyDescent="0.35">
      <c r="G153" s="33" t="s">
        <v>28</v>
      </c>
      <c r="H153" s="49">
        <f>SUM(H146:H152)</f>
        <v>0</v>
      </c>
      <c r="I153" s="49">
        <f t="shared" ref="I153:AC153" si="154">SUM(I146:I152)</f>
        <v>0</v>
      </c>
      <c r="J153" s="49">
        <f t="shared" si="154"/>
        <v>0</v>
      </c>
      <c r="K153" s="49">
        <f t="shared" si="154"/>
        <v>0</v>
      </c>
      <c r="L153" s="49">
        <f t="shared" si="154"/>
        <v>0</v>
      </c>
      <c r="M153" s="49">
        <f t="shared" si="154"/>
        <v>0</v>
      </c>
      <c r="N153" s="49">
        <f t="shared" si="154"/>
        <v>18442.111884348615</v>
      </c>
      <c r="O153" s="49">
        <f t="shared" si="154"/>
        <v>20406.830722868101</v>
      </c>
      <c r="P153" s="49">
        <f t="shared" si="154"/>
        <v>34105.909148382314</v>
      </c>
      <c r="Q153" s="49">
        <f t="shared" si="154"/>
        <v>35176.434424502993</v>
      </c>
      <c r="R153" s="49">
        <f t="shared" si="154"/>
        <v>35891.172342371385</v>
      </c>
      <c r="S153" s="49">
        <f t="shared" si="154"/>
        <v>40251.70690955293</v>
      </c>
      <c r="T153" s="49">
        <f t="shared" si="154"/>
        <v>44246.895260053323</v>
      </c>
      <c r="U153" s="49">
        <f t="shared" si="154"/>
        <v>43406.103235705101</v>
      </c>
      <c r="V153" s="49">
        <f t="shared" si="154"/>
        <v>42794.666060000003</v>
      </c>
      <c r="W153" s="49">
        <f t="shared" si="154"/>
        <v>43983.458880000006</v>
      </c>
      <c r="X153" s="49">
        <f t="shared" si="154"/>
        <v>43543.465490000002</v>
      </c>
      <c r="Y153" s="49">
        <f t="shared" si="154"/>
        <v>44022.181259999998</v>
      </c>
      <c r="Z153" s="49">
        <f t="shared" si="154"/>
        <v>106542.54088000002</v>
      </c>
      <c r="AA153" s="49">
        <f t="shared" si="154"/>
        <v>108504.67488000001</v>
      </c>
      <c r="AB153" s="49">
        <f t="shared" si="154"/>
        <v>45877.115040000004</v>
      </c>
      <c r="AC153" s="49">
        <f t="shared" si="154"/>
        <v>76910.891000000003</v>
      </c>
    </row>
    <row r="155" spans="7:29" x14ac:dyDescent="0.35">
      <c r="G155" s="112" t="s">
        <v>169</v>
      </c>
      <c r="H155" s="112"/>
      <c r="I155" s="112"/>
      <c r="J155" s="112"/>
      <c r="K155" s="112"/>
      <c r="L155" s="112"/>
      <c r="M155" s="112"/>
      <c r="N155" s="112"/>
      <c r="O155" s="112"/>
      <c r="P155" s="112"/>
      <c r="Q155" s="112"/>
      <c r="R155" s="112"/>
      <c r="S155" s="112"/>
      <c r="T155" s="112"/>
      <c r="U155" s="112"/>
      <c r="V155" s="112"/>
      <c r="W155" s="112"/>
      <c r="X155" s="112"/>
      <c r="Y155" s="112"/>
      <c r="Z155" s="112"/>
      <c r="AA155" s="112"/>
      <c r="AB155" s="112"/>
      <c r="AC155" s="112"/>
    </row>
    <row r="156" spans="7:29" x14ac:dyDescent="0.35">
      <c r="G156" s="4" t="s">
        <v>48</v>
      </c>
      <c r="H156" s="57">
        <f t="shared" ref="H156:Q163" si="155">H146/H$207</f>
        <v>0</v>
      </c>
      <c r="I156" s="57">
        <f t="shared" si="155"/>
        <v>0</v>
      </c>
      <c r="J156" s="57">
        <f t="shared" si="155"/>
        <v>0</v>
      </c>
      <c r="K156" s="57">
        <f t="shared" si="155"/>
        <v>0</v>
      </c>
      <c r="L156" s="57">
        <f t="shared" si="155"/>
        <v>0</v>
      </c>
      <c r="M156" s="57">
        <f t="shared" si="155"/>
        <v>0</v>
      </c>
      <c r="N156" s="57">
        <f t="shared" si="155"/>
        <v>2.3234332061313457E-3</v>
      </c>
      <c r="O156" s="57">
        <f t="shared" si="155"/>
        <v>2.2735784689196484E-3</v>
      </c>
      <c r="P156" s="57">
        <f t="shared" si="155"/>
        <v>3.1501212391418544E-3</v>
      </c>
      <c r="Q156" s="57">
        <f t="shared" si="155"/>
        <v>2.7497354077838333E-3</v>
      </c>
      <c r="R156" s="57">
        <f>R$146/R$207</f>
        <v>2.5233896095953534E-3</v>
      </c>
      <c r="S156" s="57">
        <f t="shared" ref="S156:AC156" si="156">S$146/S$207</f>
        <v>2.1759088185913491E-3</v>
      </c>
      <c r="T156" s="57">
        <f t="shared" si="156"/>
        <v>2.1174518559804638E-3</v>
      </c>
      <c r="U156" s="57">
        <f t="shared" si="156"/>
        <v>1.8887171181674613E-3</v>
      </c>
      <c r="V156" s="57">
        <f t="shared" si="156"/>
        <v>1.8113329942847037E-3</v>
      </c>
      <c r="W156" s="57">
        <f t="shared" si="156"/>
        <v>1.8591167250269769E-3</v>
      </c>
      <c r="X156" s="57">
        <f t="shared" si="156"/>
        <v>1.8284081236443286E-3</v>
      </c>
      <c r="Y156" s="57">
        <f t="shared" si="156"/>
        <v>1.8240734582929054E-3</v>
      </c>
      <c r="Z156" s="57">
        <f t="shared" si="156"/>
        <v>2.0483581476603602E-3</v>
      </c>
      <c r="AA156" s="57">
        <f t="shared" si="156"/>
        <v>2.082757369693804E-3</v>
      </c>
      <c r="AB156" s="57">
        <f t="shared" si="156"/>
        <v>1.8506516951435838E-3</v>
      </c>
      <c r="AC156" s="57">
        <f t="shared" si="156"/>
        <v>2.7714207125645414E-3</v>
      </c>
    </row>
    <row r="157" spans="7:29" x14ac:dyDescent="0.35">
      <c r="G157" s="4" t="s">
        <v>175</v>
      </c>
      <c r="H157" s="57">
        <f t="shared" si="155"/>
        <v>0</v>
      </c>
      <c r="I157" s="57">
        <f t="shared" si="155"/>
        <v>0</v>
      </c>
      <c r="J157" s="57">
        <f t="shared" si="155"/>
        <v>0</v>
      </c>
      <c r="K157" s="57">
        <f t="shared" si="155"/>
        <v>0</v>
      </c>
      <c r="L157" s="57">
        <f t="shared" si="155"/>
        <v>0</v>
      </c>
      <c r="M157" s="57">
        <f t="shared" si="155"/>
        <v>0</v>
      </c>
      <c r="N157" s="57">
        <f t="shared" si="155"/>
        <v>2.4360208769177296E-2</v>
      </c>
      <c r="O157" s="57">
        <f t="shared" si="155"/>
        <v>2.3837503057902911E-2</v>
      </c>
      <c r="P157" s="57">
        <f t="shared" si="155"/>
        <v>3.3027681119134789E-2</v>
      </c>
      <c r="Q157" s="57">
        <f t="shared" si="155"/>
        <v>2.8829806002964729E-2</v>
      </c>
      <c r="R157" s="57">
        <f>R$147/R$207</f>
        <v>2.6456666597301202E-2</v>
      </c>
      <c r="S157" s="57">
        <f t="shared" ref="S157:AB157" si="157">S$147/S$207</f>
        <v>2.2813478323242466E-2</v>
      </c>
      <c r="T157" s="57">
        <f t="shared" si="157"/>
        <v>2.2200581938076204E-2</v>
      </c>
      <c r="U157" s="57">
        <f t="shared" si="157"/>
        <v>1.9802395516713343E-2</v>
      </c>
      <c r="V157" s="57">
        <f t="shared" si="157"/>
        <v>1.8991055897296161E-2</v>
      </c>
      <c r="W157" s="57">
        <f t="shared" si="157"/>
        <v>1.9492047986752477E-2</v>
      </c>
      <c r="X157" s="57">
        <f t="shared" si="157"/>
        <v>2.0455444491445186E-2</v>
      </c>
      <c r="Y157" s="57">
        <f t="shared" si="157"/>
        <v>1.938336501557883E-2</v>
      </c>
      <c r="Z157" s="57">
        <f t="shared" si="157"/>
        <v>2.0872237965212186E-2</v>
      </c>
      <c r="AA157" s="57">
        <f t="shared" si="157"/>
        <v>2.1008968095347889E-2</v>
      </c>
      <c r="AB157" s="57">
        <f t="shared" si="157"/>
        <v>1.8507109412761784E-2</v>
      </c>
      <c r="AC157" s="57">
        <f>AC$147/AC$207</f>
        <v>2.771509435882626E-2</v>
      </c>
    </row>
    <row r="158" spans="7:29" x14ac:dyDescent="0.35">
      <c r="G158" s="4" t="s">
        <v>46</v>
      </c>
      <c r="H158" s="57">
        <f t="shared" si="155"/>
        <v>0</v>
      </c>
      <c r="I158" s="57">
        <f t="shared" si="155"/>
        <v>0</v>
      </c>
      <c r="J158" s="57">
        <f t="shared" si="155"/>
        <v>0</v>
      </c>
      <c r="K158" s="57">
        <f t="shared" si="155"/>
        <v>0</v>
      </c>
      <c r="L158" s="57">
        <f t="shared" si="155"/>
        <v>0</v>
      </c>
      <c r="M158" s="57">
        <f t="shared" si="155"/>
        <v>0</v>
      </c>
      <c r="N158" s="57">
        <f t="shared" si="155"/>
        <v>1.7764072289330492E-3</v>
      </c>
      <c r="O158" s="57">
        <f t="shared" si="155"/>
        <v>1.9588369365448424E-3</v>
      </c>
      <c r="P158" s="57">
        <f t="shared" si="155"/>
        <v>2.4910288757169045E-3</v>
      </c>
      <c r="Q158" s="57">
        <f t="shared" si="155"/>
        <v>2.1790328929971068E-3</v>
      </c>
      <c r="R158" s="57">
        <f>R$148/R$207</f>
        <v>1.9606096054925648E-3</v>
      </c>
      <c r="S158" s="57">
        <f t="shared" ref="S158:AC158" si="158">S$148/S$207</f>
        <v>3.8442137962413523E-3</v>
      </c>
      <c r="T158" s="57">
        <f t="shared" si="158"/>
        <v>6.2603319696291106E-3</v>
      </c>
      <c r="U158" s="57">
        <f t="shared" si="158"/>
        <v>5.5398178768538862E-3</v>
      </c>
      <c r="V158" s="57">
        <f t="shared" si="158"/>
        <v>5.1180629921259843E-3</v>
      </c>
      <c r="W158" s="57">
        <f t="shared" si="158"/>
        <v>6.2073934837092734E-3</v>
      </c>
      <c r="X158" s="57">
        <f t="shared" si="158"/>
        <v>5.5572378516624043E-3</v>
      </c>
      <c r="Y158" s="57">
        <f t="shared" si="158"/>
        <v>4.9339993289786218E-3</v>
      </c>
      <c r="Z158" s="57">
        <f t="shared" si="158"/>
        <v>3.8933397273303743E-3</v>
      </c>
      <c r="AA158" s="57">
        <f t="shared" si="158"/>
        <v>4.0611014624759457E-3</v>
      </c>
      <c r="AB158" s="57">
        <f t="shared" si="158"/>
        <v>6.1148961569532602E-3</v>
      </c>
      <c r="AC158" s="57">
        <f t="shared" si="158"/>
        <v>1.018555843469064E-2</v>
      </c>
    </row>
    <row r="159" spans="7:29" x14ac:dyDescent="0.35">
      <c r="G159" s="4" t="s">
        <v>125</v>
      </c>
      <c r="H159" s="57">
        <f t="shared" si="155"/>
        <v>0</v>
      </c>
      <c r="I159" s="57">
        <f t="shared" si="155"/>
        <v>0</v>
      </c>
      <c r="J159" s="57">
        <f t="shared" si="155"/>
        <v>0</v>
      </c>
      <c r="K159" s="57">
        <f t="shared" si="155"/>
        <v>0</v>
      </c>
      <c r="L159" s="57">
        <f t="shared" si="155"/>
        <v>0</v>
      </c>
      <c r="M159" s="57">
        <f t="shared" si="155"/>
        <v>0</v>
      </c>
      <c r="N159" s="57">
        <f t="shared" si="155"/>
        <v>0</v>
      </c>
      <c r="O159" s="57">
        <f t="shared" si="155"/>
        <v>0</v>
      </c>
      <c r="P159" s="57">
        <f t="shared" si="155"/>
        <v>0</v>
      </c>
      <c r="Q159" s="57">
        <f t="shared" si="155"/>
        <v>0</v>
      </c>
      <c r="R159" s="57">
        <f>R$149/R$207</f>
        <v>0</v>
      </c>
      <c r="S159" s="57">
        <f t="shared" ref="S159:AC159" si="159">S$149/S$207</f>
        <v>0</v>
      </c>
      <c r="T159" s="57">
        <f t="shared" si="159"/>
        <v>0</v>
      </c>
      <c r="U159" s="57">
        <f t="shared" si="159"/>
        <v>0</v>
      </c>
      <c r="V159" s="57">
        <f t="shared" si="159"/>
        <v>0</v>
      </c>
      <c r="W159" s="57">
        <f t="shared" si="159"/>
        <v>0</v>
      </c>
      <c r="X159" s="57">
        <f t="shared" si="159"/>
        <v>0</v>
      </c>
      <c r="Y159" s="57">
        <f t="shared" si="159"/>
        <v>0</v>
      </c>
      <c r="Z159" s="57">
        <f t="shared" si="159"/>
        <v>0</v>
      </c>
      <c r="AA159" s="57">
        <f t="shared" si="159"/>
        <v>0</v>
      </c>
      <c r="AB159" s="57">
        <f t="shared" si="159"/>
        <v>0</v>
      </c>
      <c r="AC159" s="57">
        <f t="shared" si="159"/>
        <v>0</v>
      </c>
    </row>
    <row r="160" spans="7:29" x14ac:dyDescent="0.35">
      <c r="G160" s="4" t="s">
        <v>53</v>
      </c>
      <c r="H160" s="57">
        <f t="shared" si="155"/>
        <v>0</v>
      </c>
      <c r="I160" s="57">
        <f t="shared" si="155"/>
        <v>0</v>
      </c>
      <c r="J160" s="57">
        <f t="shared" si="155"/>
        <v>0</v>
      </c>
      <c r="K160" s="57">
        <f t="shared" si="155"/>
        <v>0</v>
      </c>
      <c r="L160" s="57">
        <f t="shared" si="155"/>
        <v>0</v>
      </c>
      <c r="M160" s="57">
        <f t="shared" si="155"/>
        <v>0</v>
      </c>
      <c r="N160" s="57">
        <f t="shared" si="155"/>
        <v>0</v>
      </c>
      <c r="O160" s="57">
        <f t="shared" si="155"/>
        <v>0</v>
      </c>
      <c r="P160" s="57">
        <f t="shared" si="155"/>
        <v>0</v>
      </c>
      <c r="Q160" s="57">
        <f t="shared" si="155"/>
        <v>0</v>
      </c>
      <c r="R160" s="57">
        <f>R$150/R$207</f>
        <v>0</v>
      </c>
      <c r="S160" s="57">
        <f t="shared" ref="S160:AC160" si="160">S$150/S$207</f>
        <v>0</v>
      </c>
      <c r="T160" s="57">
        <f t="shared" si="160"/>
        <v>0</v>
      </c>
      <c r="U160" s="57">
        <f t="shared" si="160"/>
        <v>0</v>
      </c>
      <c r="V160" s="57">
        <f t="shared" si="160"/>
        <v>0</v>
      </c>
      <c r="W160" s="57">
        <f t="shared" si="160"/>
        <v>0</v>
      </c>
      <c r="X160" s="57">
        <f t="shared" si="160"/>
        <v>0</v>
      </c>
      <c r="Y160" s="57">
        <f t="shared" si="160"/>
        <v>0</v>
      </c>
      <c r="Z160" s="57">
        <f t="shared" si="160"/>
        <v>0</v>
      </c>
      <c r="AA160" s="57">
        <f t="shared" si="160"/>
        <v>0</v>
      </c>
      <c r="AB160" s="57">
        <f t="shared" si="160"/>
        <v>0</v>
      </c>
      <c r="AC160" s="57">
        <f t="shared" si="160"/>
        <v>0</v>
      </c>
    </row>
    <row r="161" spans="7:29" x14ac:dyDescent="0.35">
      <c r="G161" s="4" t="s">
        <v>43</v>
      </c>
      <c r="H161" s="57">
        <f t="shared" si="155"/>
        <v>0</v>
      </c>
      <c r="I161" s="57">
        <f t="shared" si="155"/>
        <v>0</v>
      </c>
      <c r="J161" s="57">
        <f t="shared" si="155"/>
        <v>0</v>
      </c>
      <c r="K161" s="57">
        <f t="shared" si="155"/>
        <v>0</v>
      </c>
      <c r="L161" s="57">
        <f t="shared" si="155"/>
        <v>0</v>
      </c>
      <c r="M161" s="57">
        <f t="shared" si="155"/>
        <v>0</v>
      </c>
      <c r="N161" s="57">
        <f t="shared" si="155"/>
        <v>0</v>
      </c>
      <c r="O161" s="57">
        <f t="shared" si="155"/>
        <v>0</v>
      </c>
      <c r="P161" s="57">
        <f t="shared" si="155"/>
        <v>0</v>
      </c>
      <c r="Q161" s="57">
        <f t="shared" si="155"/>
        <v>0</v>
      </c>
      <c r="R161" s="57">
        <f>R$151/R$207</f>
        <v>0</v>
      </c>
      <c r="S161" s="57">
        <f t="shared" ref="S161:AC161" si="161">S$151/S$207</f>
        <v>0</v>
      </c>
      <c r="T161" s="57">
        <f t="shared" si="161"/>
        <v>0</v>
      </c>
      <c r="U161" s="57">
        <f t="shared" si="161"/>
        <v>0</v>
      </c>
      <c r="V161" s="57">
        <f t="shared" si="161"/>
        <v>0</v>
      </c>
      <c r="W161" s="57">
        <f t="shared" si="161"/>
        <v>0</v>
      </c>
      <c r="X161" s="57">
        <f t="shared" si="161"/>
        <v>0</v>
      </c>
      <c r="Y161" s="57">
        <f t="shared" si="161"/>
        <v>0</v>
      </c>
      <c r="Z161" s="57">
        <f t="shared" si="161"/>
        <v>0</v>
      </c>
      <c r="AA161" s="57">
        <f t="shared" si="161"/>
        <v>0</v>
      </c>
      <c r="AB161" s="57">
        <f t="shared" si="161"/>
        <v>0</v>
      </c>
      <c r="AC161" s="57">
        <f t="shared" si="161"/>
        <v>0</v>
      </c>
    </row>
    <row r="162" spans="7:29" x14ac:dyDescent="0.35">
      <c r="G162" s="4" t="s">
        <v>176</v>
      </c>
      <c r="H162" s="57">
        <f t="shared" si="155"/>
        <v>0</v>
      </c>
      <c r="I162" s="57">
        <f t="shared" si="155"/>
        <v>0</v>
      </c>
      <c r="J162" s="57">
        <f t="shared" si="155"/>
        <v>0</v>
      </c>
      <c r="K162" s="57">
        <f t="shared" si="155"/>
        <v>0</v>
      </c>
      <c r="L162" s="57">
        <f t="shared" si="155"/>
        <v>0</v>
      </c>
      <c r="M162" s="57">
        <f t="shared" si="155"/>
        <v>0</v>
      </c>
      <c r="N162" s="57">
        <f t="shared" si="155"/>
        <v>0</v>
      </c>
      <c r="O162" s="57">
        <f t="shared" si="155"/>
        <v>0</v>
      </c>
      <c r="P162" s="57">
        <f t="shared" si="155"/>
        <v>0</v>
      </c>
      <c r="Q162" s="57">
        <f t="shared" si="155"/>
        <v>0</v>
      </c>
      <c r="R162" s="57">
        <f>R$152/R$207</f>
        <v>0</v>
      </c>
      <c r="S162" s="57">
        <f t="shared" ref="S162:AC162" si="162">S$152/S$207</f>
        <v>0</v>
      </c>
      <c r="T162" s="57">
        <f t="shared" si="162"/>
        <v>0</v>
      </c>
      <c r="U162" s="57">
        <f t="shared" si="162"/>
        <v>0</v>
      </c>
      <c r="V162" s="57">
        <f t="shared" si="162"/>
        <v>0</v>
      </c>
      <c r="W162" s="57">
        <f t="shared" si="162"/>
        <v>0</v>
      </c>
      <c r="X162" s="57">
        <f t="shared" si="162"/>
        <v>0</v>
      </c>
      <c r="Y162" s="57">
        <f t="shared" si="162"/>
        <v>0</v>
      </c>
      <c r="Z162" s="57">
        <f t="shared" si="162"/>
        <v>4.0746331046290427E-2</v>
      </c>
      <c r="AA162" s="57">
        <f t="shared" si="162"/>
        <v>4.2446066516998081E-2</v>
      </c>
      <c r="AB162" s="57">
        <f t="shared" si="162"/>
        <v>0</v>
      </c>
      <c r="AC162" s="57">
        <f t="shared" si="162"/>
        <v>0</v>
      </c>
    </row>
    <row r="163" spans="7:29" x14ac:dyDescent="0.35">
      <c r="G163" s="33" t="s">
        <v>28</v>
      </c>
      <c r="H163" s="57">
        <f t="shared" si="155"/>
        <v>0</v>
      </c>
      <c r="I163" s="57">
        <f t="shared" si="155"/>
        <v>0</v>
      </c>
      <c r="J163" s="57">
        <f t="shared" si="155"/>
        <v>0</v>
      </c>
      <c r="K163" s="57">
        <f t="shared" si="155"/>
        <v>0</v>
      </c>
      <c r="L163" s="57">
        <f t="shared" si="155"/>
        <v>0</v>
      </c>
      <c r="M163" s="57">
        <f t="shared" si="155"/>
        <v>0</v>
      </c>
      <c r="N163" s="57">
        <f t="shared" si="155"/>
        <v>2.8460049204241691E-2</v>
      </c>
      <c r="O163" s="57">
        <f t="shared" si="155"/>
        <v>2.8069918463367403E-2</v>
      </c>
      <c r="P163" s="57">
        <f t="shared" si="155"/>
        <v>3.8668831233993554E-2</v>
      </c>
      <c r="Q163" s="57">
        <f t="shared" si="155"/>
        <v>3.3758574303745674E-2</v>
      </c>
      <c r="R163" s="57">
        <f>R$153/R$207</f>
        <v>3.0940665812389124E-2</v>
      </c>
      <c r="S163" s="57">
        <f t="shared" ref="S163:AC163" si="163">S$153/S$207</f>
        <v>2.8833600938075164E-2</v>
      </c>
      <c r="T163" s="57">
        <f t="shared" si="163"/>
        <v>3.0578365763685781E-2</v>
      </c>
      <c r="U163" s="57">
        <f t="shared" si="163"/>
        <v>2.7230930511734693E-2</v>
      </c>
      <c r="V163" s="57">
        <f t="shared" si="163"/>
        <v>2.5920451883706848E-2</v>
      </c>
      <c r="W163" s="57">
        <f t="shared" si="163"/>
        <v>2.7558558195488726E-2</v>
      </c>
      <c r="X163" s="57">
        <f t="shared" si="163"/>
        <v>2.7841090466751921E-2</v>
      </c>
      <c r="Y163" s="57">
        <f t="shared" si="163"/>
        <v>2.6141437802850356E-2</v>
      </c>
      <c r="Z163" s="57">
        <f t="shared" si="163"/>
        <v>6.7560266886493345E-2</v>
      </c>
      <c r="AA163" s="57">
        <f t="shared" si="163"/>
        <v>6.9598893444515725E-2</v>
      </c>
      <c r="AB163" s="57">
        <f t="shared" si="163"/>
        <v>2.6472657264858628E-2</v>
      </c>
      <c r="AC163" s="57">
        <f t="shared" si="163"/>
        <v>4.0672073506081437E-2</v>
      </c>
    </row>
    <row r="165" spans="7:29" x14ac:dyDescent="0.35">
      <c r="G165" s="112" t="s">
        <v>170</v>
      </c>
      <c r="H165" s="112"/>
      <c r="I165" s="112"/>
      <c r="J165" s="112"/>
      <c r="K165" s="112"/>
      <c r="L165" s="112"/>
      <c r="M165" s="112"/>
      <c r="N165" s="112"/>
      <c r="O165" s="112"/>
      <c r="P165" s="112"/>
      <c r="Q165" s="112"/>
      <c r="R165" s="112"/>
      <c r="S165" s="112"/>
      <c r="T165" s="112"/>
      <c r="U165" s="112"/>
      <c r="V165" s="112"/>
      <c r="W165" s="112"/>
      <c r="X165" s="112"/>
      <c r="Y165" s="112"/>
      <c r="Z165" s="112"/>
      <c r="AA165" s="112"/>
      <c r="AB165" s="112"/>
      <c r="AC165" s="112"/>
    </row>
    <row r="166" spans="7:29" x14ac:dyDescent="0.35">
      <c r="G166" s="4" t="s">
        <v>48</v>
      </c>
      <c r="H166" s="57">
        <f t="shared" ref="H166:AC166" si="164">H$146/H$211</f>
        <v>0</v>
      </c>
      <c r="I166" s="57">
        <f t="shared" si="164"/>
        <v>0</v>
      </c>
      <c r="J166" s="57">
        <f t="shared" si="164"/>
        <v>0</v>
      </c>
      <c r="K166" s="57">
        <f t="shared" si="164"/>
        <v>0</v>
      </c>
      <c r="L166" s="57">
        <f t="shared" si="164"/>
        <v>0</v>
      </c>
      <c r="M166" s="57">
        <f t="shared" si="164"/>
        <v>0</v>
      </c>
      <c r="N166" s="57">
        <f t="shared" si="164"/>
        <v>4.6133654056993285E-4</v>
      </c>
      <c r="O166" s="57">
        <f t="shared" si="164"/>
        <v>6.5498654075012109E-4</v>
      </c>
      <c r="P166" s="57">
        <f t="shared" si="164"/>
        <v>8.3559640617544492E-4</v>
      </c>
      <c r="Q166" s="57">
        <f t="shared" si="164"/>
        <v>6.2546518358340148E-4</v>
      </c>
      <c r="R166" s="57">
        <f t="shared" si="164"/>
        <v>6.778724045351371E-4</v>
      </c>
      <c r="S166" s="57">
        <f t="shared" si="164"/>
        <v>7.316352178835117E-4</v>
      </c>
      <c r="T166" s="57">
        <f t="shared" si="164"/>
        <v>9.1803549712109677E-4</v>
      </c>
      <c r="U166" s="57">
        <f t="shared" si="164"/>
        <v>1.0780593590556113E-3</v>
      </c>
      <c r="V166" s="57">
        <f t="shared" si="164"/>
        <v>1.3406679885296284E-3</v>
      </c>
      <c r="W166" s="57">
        <f t="shared" si="164"/>
        <v>1.3079847933830586E-3</v>
      </c>
      <c r="X166" s="57">
        <f t="shared" si="164"/>
        <v>1.2745336232364726E-3</v>
      </c>
      <c r="Y166" s="57">
        <f t="shared" si="164"/>
        <v>1.1263072536759531E-3</v>
      </c>
      <c r="Z166" s="57">
        <f t="shared" si="164"/>
        <v>1.3534114207642168E-3</v>
      </c>
      <c r="AA166" s="57">
        <f t="shared" si="164"/>
        <v>1.7196338950503166E-3</v>
      </c>
      <c r="AB166" s="57">
        <f t="shared" si="164"/>
        <v>1.0235293271354743E-3</v>
      </c>
      <c r="AC166" s="57">
        <f t="shared" si="164"/>
        <v>1.5327737707664221E-3</v>
      </c>
    </row>
    <row r="167" spans="7:29" x14ac:dyDescent="0.35">
      <c r="G167" s="4" t="s">
        <v>175</v>
      </c>
      <c r="H167" s="57">
        <f t="shared" ref="H167:AC167" si="165">H$147/H$211</f>
        <v>0</v>
      </c>
      <c r="I167" s="57">
        <f t="shared" si="165"/>
        <v>0</v>
      </c>
      <c r="J167" s="57">
        <f t="shared" si="165"/>
        <v>0</v>
      </c>
      <c r="K167" s="57">
        <f t="shared" si="165"/>
        <v>0</v>
      </c>
      <c r="L167" s="57">
        <f t="shared" si="165"/>
        <v>0</v>
      </c>
      <c r="M167" s="57">
        <f t="shared" si="165"/>
        <v>0</v>
      </c>
      <c r="N167" s="57">
        <f t="shared" si="165"/>
        <v>4.8369173735990281E-3</v>
      </c>
      <c r="O167" s="57">
        <f t="shared" si="165"/>
        <v>6.8672552460594472E-3</v>
      </c>
      <c r="P167" s="57">
        <f t="shared" si="165"/>
        <v>8.7608728529368386E-3</v>
      </c>
      <c r="Q167" s="57">
        <f t="shared" si="165"/>
        <v>6.5577363746613061E-3</v>
      </c>
      <c r="R167" s="57">
        <f t="shared" si="165"/>
        <v>7.107203792113939E-3</v>
      </c>
      <c r="S167" s="57">
        <f t="shared" si="165"/>
        <v>7.670884019171295E-3</v>
      </c>
      <c r="T167" s="57">
        <f t="shared" si="165"/>
        <v>9.6252116516067181E-3</v>
      </c>
      <c r="U167" s="57">
        <f t="shared" si="165"/>
        <v>1.1302993769245271E-2</v>
      </c>
      <c r="V167" s="57">
        <f t="shared" si="165"/>
        <v>1.4056333534594628E-2</v>
      </c>
      <c r="W167" s="57">
        <f t="shared" si="165"/>
        <v>1.371366413703537E-2</v>
      </c>
      <c r="X167" s="57">
        <f t="shared" si="165"/>
        <v>1.4258934559221895E-2</v>
      </c>
      <c r="Y167" s="57">
        <f t="shared" si="165"/>
        <v>1.1968610429827034E-2</v>
      </c>
      <c r="Z167" s="57">
        <f t="shared" si="165"/>
        <v>1.3790911160381017E-2</v>
      </c>
      <c r="AA167" s="57">
        <f t="shared" si="165"/>
        <v>1.7346107694773023E-2</v>
      </c>
      <c r="AB167" s="57">
        <f t="shared" si="165"/>
        <v>1.0235620940544948E-2</v>
      </c>
      <c r="AC167" s="57">
        <f t="shared" si="165"/>
        <v>1.5328228404634906E-2</v>
      </c>
    </row>
    <row r="168" spans="7:29" x14ac:dyDescent="0.35">
      <c r="G168" s="4" t="s">
        <v>46</v>
      </c>
      <c r="H168" s="57">
        <f t="shared" ref="H168:AB168" si="166">H$148/H$211</f>
        <v>0</v>
      </c>
      <c r="I168" s="57">
        <f t="shared" si="166"/>
        <v>0</v>
      </c>
      <c r="J168" s="57">
        <f t="shared" si="166"/>
        <v>0</v>
      </c>
      <c r="K168" s="57">
        <f t="shared" si="166"/>
        <v>0</v>
      </c>
      <c r="L168" s="57">
        <f t="shared" si="166"/>
        <v>0</v>
      </c>
      <c r="M168" s="57">
        <f t="shared" si="166"/>
        <v>0</v>
      </c>
      <c r="N168" s="57">
        <f t="shared" si="166"/>
        <v>3.5272008830585053E-4</v>
      </c>
      <c r="O168" s="57">
        <f t="shared" si="166"/>
        <v>5.6431385434905536E-4</v>
      </c>
      <c r="P168" s="57">
        <f t="shared" si="166"/>
        <v>6.6076656046271359E-4</v>
      </c>
      <c r="Q168" s="57">
        <f t="shared" si="166"/>
        <v>4.9565103776699412E-4</v>
      </c>
      <c r="R168" s="57">
        <f t="shared" si="166"/>
        <v>5.2668963309358103E-4</v>
      </c>
      <c r="S168" s="57">
        <f t="shared" si="166"/>
        <v>1.2925919387672938E-3</v>
      </c>
      <c r="T168" s="57">
        <f t="shared" si="166"/>
        <v>2.7142090412347868E-3</v>
      </c>
      <c r="U168" s="57">
        <f t="shared" si="166"/>
        <v>3.1620682907774621E-3</v>
      </c>
      <c r="V168" s="57">
        <f t="shared" si="166"/>
        <v>3.7881622200180444E-3</v>
      </c>
      <c r="W168" s="57">
        <f t="shared" si="166"/>
        <v>4.3672224416780522E-3</v>
      </c>
      <c r="X168" s="57">
        <f t="shared" si="166"/>
        <v>3.8737995104445046E-3</v>
      </c>
      <c r="Y168" s="57">
        <f t="shared" si="166"/>
        <v>3.0465874104992018E-3</v>
      </c>
      <c r="Z168" s="57">
        <f t="shared" si="166"/>
        <v>2.5724458673902157E-3</v>
      </c>
      <c r="AA168" s="57">
        <f t="shared" si="166"/>
        <v>3.3530587036831568E-3</v>
      </c>
      <c r="AB168" s="57">
        <f t="shared" si="166"/>
        <v>3.3819305736750636E-3</v>
      </c>
      <c r="AC168" s="57">
        <f>AC$148/AC$211</f>
        <v>5.6332684310696941E-3</v>
      </c>
    </row>
    <row r="169" spans="7:29" x14ac:dyDescent="0.35">
      <c r="G169" s="4" t="s">
        <v>125</v>
      </c>
      <c r="H169" s="57">
        <f t="shared" ref="H169:AC169" si="167">H$149/H$211</f>
        <v>0</v>
      </c>
      <c r="I169" s="57">
        <f t="shared" si="167"/>
        <v>0</v>
      </c>
      <c r="J169" s="57">
        <f t="shared" si="167"/>
        <v>0</v>
      </c>
      <c r="K169" s="57">
        <f t="shared" si="167"/>
        <v>0</v>
      </c>
      <c r="L169" s="57">
        <f t="shared" si="167"/>
        <v>0</v>
      </c>
      <c r="M169" s="57">
        <f t="shared" si="167"/>
        <v>0</v>
      </c>
      <c r="N169" s="57">
        <f t="shared" si="167"/>
        <v>0</v>
      </c>
      <c r="O169" s="57">
        <f t="shared" si="167"/>
        <v>0</v>
      </c>
      <c r="P169" s="57">
        <f t="shared" si="167"/>
        <v>0</v>
      </c>
      <c r="Q169" s="57">
        <f t="shared" si="167"/>
        <v>0</v>
      </c>
      <c r="R169" s="57">
        <f t="shared" si="167"/>
        <v>0</v>
      </c>
      <c r="S169" s="57">
        <f t="shared" si="167"/>
        <v>0</v>
      </c>
      <c r="T169" s="57">
        <f t="shared" si="167"/>
        <v>0</v>
      </c>
      <c r="U169" s="57">
        <f t="shared" si="167"/>
        <v>0</v>
      </c>
      <c r="V169" s="57">
        <f t="shared" si="167"/>
        <v>0</v>
      </c>
      <c r="W169" s="57">
        <f t="shared" si="167"/>
        <v>0</v>
      </c>
      <c r="X169" s="57">
        <f t="shared" si="167"/>
        <v>0</v>
      </c>
      <c r="Y169" s="57">
        <f t="shared" si="167"/>
        <v>0</v>
      </c>
      <c r="Z169" s="57">
        <f t="shared" si="167"/>
        <v>0</v>
      </c>
      <c r="AA169" s="57">
        <f t="shared" si="167"/>
        <v>0</v>
      </c>
      <c r="AB169" s="57">
        <f t="shared" si="167"/>
        <v>0</v>
      </c>
      <c r="AC169" s="57">
        <f t="shared" si="167"/>
        <v>0</v>
      </c>
    </row>
    <row r="170" spans="7:29" x14ac:dyDescent="0.35">
      <c r="G170" s="4" t="s">
        <v>53</v>
      </c>
      <c r="H170" s="57">
        <f t="shared" ref="H170:AC170" si="168">H$150/H$211</f>
        <v>0</v>
      </c>
      <c r="I170" s="57">
        <f t="shared" si="168"/>
        <v>0</v>
      </c>
      <c r="J170" s="57">
        <f t="shared" si="168"/>
        <v>0</v>
      </c>
      <c r="K170" s="57">
        <f t="shared" si="168"/>
        <v>0</v>
      </c>
      <c r="L170" s="57">
        <f t="shared" si="168"/>
        <v>0</v>
      </c>
      <c r="M170" s="57">
        <f t="shared" si="168"/>
        <v>0</v>
      </c>
      <c r="N170" s="57">
        <f t="shared" si="168"/>
        <v>0</v>
      </c>
      <c r="O170" s="57">
        <f t="shared" si="168"/>
        <v>0</v>
      </c>
      <c r="P170" s="57">
        <f t="shared" si="168"/>
        <v>0</v>
      </c>
      <c r="Q170" s="57">
        <f t="shared" si="168"/>
        <v>0</v>
      </c>
      <c r="R170" s="57">
        <f t="shared" si="168"/>
        <v>0</v>
      </c>
      <c r="S170" s="57">
        <f t="shared" si="168"/>
        <v>0</v>
      </c>
      <c r="T170" s="57">
        <f t="shared" si="168"/>
        <v>0</v>
      </c>
      <c r="U170" s="57">
        <f t="shared" si="168"/>
        <v>0</v>
      </c>
      <c r="V170" s="57">
        <f t="shared" si="168"/>
        <v>0</v>
      </c>
      <c r="W170" s="57">
        <f t="shared" si="168"/>
        <v>0</v>
      </c>
      <c r="X170" s="57">
        <f t="shared" si="168"/>
        <v>0</v>
      </c>
      <c r="Y170" s="57">
        <f t="shared" si="168"/>
        <v>0</v>
      </c>
      <c r="Z170" s="57">
        <f t="shared" si="168"/>
        <v>0</v>
      </c>
      <c r="AA170" s="57">
        <f t="shared" si="168"/>
        <v>0</v>
      </c>
      <c r="AB170" s="57">
        <f t="shared" si="168"/>
        <v>0</v>
      </c>
      <c r="AC170" s="57">
        <f t="shared" si="168"/>
        <v>0</v>
      </c>
    </row>
    <row r="171" spans="7:29" x14ac:dyDescent="0.35">
      <c r="G171" s="4" t="s">
        <v>43</v>
      </c>
      <c r="H171" s="57">
        <f t="shared" ref="H171:AC171" si="169">H$151/H$211</f>
        <v>0</v>
      </c>
      <c r="I171" s="57">
        <f t="shared" si="169"/>
        <v>0</v>
      </c>
      <c r="J171" s="57">
        <f t="shared" si="169"/>
        <v>0</v>
      </c>
      <c r="K171" s="57">
        <f t="shared" si="169"/>
        <v>0</v>
      </c>
      <c r="L171" s="57">
        <f t="shared" si="169"/>
        <v>0</v>
      </c>
      <c r="M171" s="57">
        <f t="shared" si="169"/>
        <v>0</v>
      </c>
      <c r="N171" s="57">
        <f t="shared" si="169"/>
        <v>0</v>
      </c>
      <c r="O171" s="57">
        <f t="shared" si="169"/>
        <v>0</v>
      </c>
      <c r="P171" s="57">
        <f t="shared" si="169"/>
        <v>0</v>
      </c>
      <c r="Q171" s="57">
        <f t="shared" si="169"/>
        <v>0</v>
      </c>
      <c r="R171" s="57">
        <f t="shared" si="169"/>
        <v>0</v>
      </c>
      <c r="S171" s="57">
        <f t="shared" si="169"/>
        <v>0</v>
      </c>
      <c r="T171" s="57">
        <f t="shared" si="169"/>
        <v>0</v>
      </c>
      <c r="U171" s="57">
        <f t="shared" si="169"/>
        <v>0</v>
      </c>
      <c r="V171" s="57">
        <f t="shared" si="169"/>
        <v>0</v>
      </c>
      <c r="W171" s="57">
        <f t="shared" si="169"/>
        <v>0</v>
      </c>
      <c r="X171" s="57">
        <f t="shared" si="169"/>
        <v>0</v>
      </c>
      <c r="Y171" s="57">
        <f t="shared" si="169"/>
        <v>0</v>
      </c>
      <c r="Z171" s="57">
        <f t="shared" si="169"/>
        <v>0</v>
      </c>
      <c r="AA171" s="57">
        <f t="shared" si="169"/>
        <v>0</v>
      </c>
      <c r="AB171" s="57">
        <f t="shared" si="169"/>
        <v>0</v>
      </c>
      <c r="AC171" s="57">
        <f t="shared" si="169"/>
        <v>0</v>
      </c>
    </row>
    <row r="172" spans="7:29" x14ac:dyDescent="0.35">
      <c r="G172" s="4" t="s">
        <v>176</v>
      </c>
      <c r="H172" s="57">
        <f t="shared" ref="H172:AC172" si="170">H$152/H$211</f>
        <v>0</v>
      </c>
      <c r="I172" s="57">
        <f t="shared" si="170"/>
        <v>0</v>
      </c>
      <c r="J172" s="57">
        <f t="shared" si="170"/>
        <v>0</v>
      </c>
      <c r="K172" s="57">
        <f t="shared" si="170"/>
        <v>0</v>
      </c>
      <c r="L172" s="57">
        <f t="shared" si="170"/>
        <v>0</v>
      </c>
      <c r="M172" s="57">
        <f t="shared" si="170"/>
        <v>0</v>
      </c>
      <c r="N172" s="57">
        <f t="shared" si="170"/>
        <v>0</v>
      </c>
      <c r="O172" s="57">
        <f t="shared" si="170"/>
        <v>0</v>
      </c>
      <c r="P172" s="57">
        <f t="shared" si="170"/>
        <v>0</v>
      </c>
      <c r="Q172" s="57">
        <f t="shared" si="170"/>
        <v>0</v>
      </c>
      <c r="R172" s="57">
        <f t="shared" si="170"/>
        <v>0</v>
      </c>
      <c r="S172" s="57">
        <f t="shared" si="170"/>
        <v>0</v>
      </c>
      <c r="T172" s="57">
        <f t="shared" si="170"/>
        <v>0</v>
      </c>
      <c r="U172" s="57">
        <f t="shared" si="170"/>
        <v>0</v>
      </c>
      <c r="V172" s="57">
        <f t="shared" si="170"/>
        <v>0</v>
      </c>
      <c r="W172" s="57">
        <f t="shared" si="170"/>
        <v>0</v>
      </c>
      <c r="X172" s="57">
        <f t="shared" si="170"/>
        <v>0</v>
      </c>
      <c r="Y172" s="57">
        <f t="shared" si="170"/>
        <v>0</v>
      </c>
      <c r="Z172" s="57">
        <f t="shared" si="170"/>
        <v>2.6922318177257026E-2</v>
      </c>
      <c r="AA172" s="57">
        <f t="shared" si="170"/>
        <v>3.5045702277323398E-2</v>
      </c>
      <c r="AB172" s="57">
        <f t="shared" si="170"/>
        <v>0</v>
      </c>
      <c r="AC172" s="57">
        <f t="shared" si="170"/>
        <v>0</v>
      </c>
    </row>
    <row r="173" spans="7:29" x14ac:dyDescent="0.35">
      <c r="G173" s="33" t="s">
        <v>28</v>
      </c>
      <c r="H173" s="57">
        <f t="shared" ref="H173:AC173" si="171">H$153/H$211</f>
        <v>0</v>
      </c>
      <c r="I173" s="57">
        <f t="shared" si="171"/>
        <v>0</v>
      </c>
      <c r="J173" s="57">
        <f t="shared" si="171"/>
        <v>0</v>
      </c>
      <c r="K173" s="57">
        <f t="shared" si="171"/>
        <v>0</v>
      </c>
      <c r="L173" s="57">
        <f t="shared" si="171"/>
        <v>0</v>
      </c>
      <c r="M173" s="57">
        <f t="shared" si="171"/>
        <v>0</v>
      </c>
      <c r="N173" s="57">
        <f t="shared" si="171"/>
        <v>5.6509740024748107E-3</v>
      </c>
      <c r="O173" s="57">
        <f t="shared" si="171"/>
        <v>8.0865556411586232E-3</v>
      </c>
      <c r="P173" s="57">
        <f t="shared" si="171"/>
        <v>1.0257235819574998E-2</v>
      </c>
      <c r="Q173" s="57">
        <f t="shared" si="171"/>
        <v>7.6788525960117034E-3</v>
      </c>
      <c r="R173" s="57">
        <f t="shared" si="171"/>
        <v>8.3117658297426587E-3</v>
      </c>
      <c r="S173" s="57">
        <f t="shared" si="171"/>
        <v>9.6951111758220992E-3</v>
      </c>
      <c r="T173" s="57">
        <f t="shared" si="171"/>
        <v>1.3257456189962602E-2</v>
      </c>
      <c r="U173" s="57">
        <f t="shared" si="171"/>
        <v>1.5543121419078347E-2</v>
      </c>
      <c r="V173" s="57">
        <f t="shared" si="171"/>
        <v>1.9185163743142299E-2</v>
      </c>
      <c r="W173" s="57">
        <f t="shared" si="171"/>
        <v>1.9388871372096481E-2</v>
      </c>
      <c r="X173" s="57">
        <f t="shared" si="171"/>
        <v>1.9407267692902873E-2</v>
      </c>
      <c r="Y173" s="57">
        <f t="shared" si="171"/>
        <v>1.6141505094002188E-2</v>
      </c>
      <c r="Z173" s="57">
        <f t="shared" si="171"/>
        <v>4.4639086625792482E-2</v>
      </c>
      <c r="AA173" s="57">
        <f t="shared" si="171"/>
        <v>5.7464502570829898E-2</v>
      </c>
      <c r="AB173" s="57">
        <f t="shared" si="171"/>
        <v>1.4641080841355488E-2</v>
      </c>
      <c r="AC173" s="57">
        <f t="shared" si="171"/>
        <v>2.2494270606471023E-2</v>
      </c>
    </row>
    <row r="174" spans="7:29" x14ac:dyDescent="0.35">
      <c r="G174" s="72"/>
      <c r="H174" s="28"/>
      <c r="I174" s="28"/>
      <c r="J174" s="28"/>
      <c r="K174" s="28"/>
      <c r="L174" s="28"/>
      <c r="M174" s="28"/>
      <c r="N174" s="28"/>
      <c r="O174" s="28"/>
      <c r="P174" s="28"/>
      <c r="Q174" s="28"/>
      <c r="R174" s="28"/>
      <c r="S174" s="28"/>
      <c r="T174" s="28"/>
      <c r="U174" s="28"/>
      <c r="V174" s="28"/>
      <c r="W174" s="28"/>
      <c r="X174" s="28"/>
      <c r="Y174" s="28"/>
      <c r="Z174" s="28"/>
      <c r="AA174" s="28"/>
      <c r="AB174" s="28"/>
      <c r="AC174" s="28"/>
    </row>
    <row r="175" spans="7:29" x14ac:dyDescent="0.35">
      <c r="G175" s="112" t="s">
        <v>171</v>
      </c>
      <c r="H175" s="112"/>
      <c r="I175" s="112"/>
      <c r="J175" s="112"/>
      <c r="K175" s="112"/>
      <c r="L175" s="112"/>
      <c r="M175" s="112"/>
      <c r="N175" s="112"/>
      <c r="O175" s="112"/>
      <c r="P175" s="112"/>
      <c r="Q175" s="112"/>
      <c r="R175" s="112"/>
      <c r="S175" s="112"/>
      <c r="T175" s="112"/>
      <c r="U175" s="112"/>
      <c r="V175" s="112"/>
      <c r="W175" s="112"/>
      <c r="X175" s="112"/>
      <c r="Y175" s="112"/>
      <c r="Z175" s="112"/>
      <c r="AA175" s="112"/>
      <c r="AB175" s="112"/>
      <c r="AC175" s="112"/>
    </row>
    <row r="176" spans="7:29" x14ac:dyDescent="0.35">
      <c r="G176" s="4" t="s">
        <v>48</v>
      </c>
      <c r="H176" s="57">
        <f t="shared" ref="H176:AC176" si="172">H$146/H$217</f>
        <v>0</v>
      </c>
      <c r="I176" s="57">
        <f t="shared" si="172"/>
        <v>0</v>
      </c>
      <c r="J176" s="57">
        <f t="shared" si="172"/>
        <v>0</v>
      </c>
      <c r="K176" s="57">
        <f t="shared" si="172"/>
        <v>0</v>
      </c>
      <c r="L176" s="57">
        <f t="shared" si="172"/>
        <v>0</v>
      </c>
      <c r="M176" s="57">
        <f t="shared" si="172"/>
        <v>0</v>
      </c>
      <c r="N176" s="57">
        <f t="shared" si="172"/>
        <v>1.8985935908866481E-3</v>
      </c>
      <c r="O176" s="57">
        <f t="shared" si="172"/>
        <v>1.8655660800277476E-3</v>
      </c>
      <c r="P176" s="57">
        <f t="shared" si="172"/>
        <v>2.5966419933860893E-3</v>
      </c>
      <c r="Q176" s="57">
        <f t="shared" si="172"/>
        <v>2.0627964686182536E-3</v>
      </c>
      <c r="R176" s="57">
        <f t="shared" si="172"/>
        <v>1.9501212172755565E-3</v>
      </c>
      <c r="S176" s="57">
        <f t="shared" si="172"/>
        <v>2.2634640169549355E-3</v>
      </c>
      <c r="T176" s="57">
        <f t="shared" si="172"/>
        <v>1.9078162114593595E-3</v>
      </c>
      <c r="U176" s="57">
        <f t="shared" si="172"/>
        <v>1.9311193626420353E-3</v>
      </c>
      <c r="V176" s="57">
        <f t="shared" si="172"/>
        <v>1.6252775943282859E-3</v>
      </c>
      <c r="W176" s="57">
        <f t="shared" si="172"/>
        <v>2.1454448974280948E-3</v>
      </c>
      <c r="X176" s="57">
        <f t="shared" si="172"/>
        <v>2.1484825735384899E-3</v>
      </c>
      <c r="Y176" s="57">
        <f t="shared" si="172"/>
        <v>2.2003866072816997E-3</v>
      </c>
      <c r="Z176" s="57">
        <f t="shared" si="172"/>
        <v>2.4508807275116749E-3</v>
      </c>
      <c r="AA176" s="57">
        <f t="shared" si="172"/>
        <v>2.0006276890650893E-3</v>
      </c>
      <c r="AB176" s="57">
        <f t="shared" si="172"/>
        <v>1.6523335330674038E-3</v>
      </c>
      <c r="AC176" s="57">
        <f t="shared" si="172"/>
        <v>3.0540539437409952E-3</v>
      </c>
    </row>
    <row r="177" spans="7:29" x14ac:dyDescent="0.35">
      <c r="G177" s="4" t="s">
        <v>175</v>
      </c>
      <c r="H177" s="57">
        <f t="shared" ref="H177:AC177" si="173">H$147/H$217</f>
        <v>0</v>
      </c>
      <c r="I177" s="57">
        <f t="shared" si="173"/>
        <v>0</v>
      </c>
      <c r="J177" s="57">
        <f t="shared" si="173"/>
        <v>0</v>
      </c>
      <c r="K177" s="57">
        <f t="shared" si="173"/>
        <v>0</v>
      </c>
      <c r="L177" s="57">
        <f t="shared" si="173"/>
        <v>0</v>
      </c>
      <c r="M177" s="57">
        <f t="shared" si="173"/>
        <v>0</v>
      </c>
      <c r="N177" s="57">
        <f t="shared" si="173"/>
        <v>1.9905946131685861E-2</v>
      </c>
      <c r="O177" s="57">
        <f t="shared" si="173"/>
        <v>1.9559666730356001E-2</v>
      </c>
      <c r="P177" s="57">
        <f t="shared" si="173"/>
        <v>2.7224686679511105E-2</v>
      </c>
      <c r="Q177" s="57">
        <f t="shared" si="173"/>
        <v>2.1627543452188085E-2</v>
      </c>
      <c r="R177" s="57">
        <f t="shared" si="173"/>
        <v>2.0446191374330042E-2</v>
      </c>
      <c r="S177" s="57">
        <f t="shared" si="173"/>
        <v>2.37314573317783E-2</v>
      </c>
      <c r="T177" s="57">
        <f t="shared" si="173"/>
        <v>2.0002641385053716E-2</v>
      </c>
      <c r="U177" s="57">
        <f t="shared" si="173"/>
        <v>2.0246965011957066E-2</v>
      </c>
      <c r="V177" s="57">
        <f t="shared" si="173"/>
        <v>1.7040344177410849E-2</v>
      </c>
      <c r="W177" s="57">
        <f t="shared" si="173"/>
        <v>2.2494077069310881E-2</v>
      </c>
      <c r="X177" s="57">
        <f t="shared" si="173"/>
        <v>2.4036299913313502E-2</v>
      </c>
      <c r="Y177" s="57">
        <f t="shared" si="173"/>
        <v>2.338222541993893E-2</v>
      </c>
      <c r="Z177" s="57">
        <f t="shared" si="173"/>
        <v>2.4973838597222773E-2</v>
      </c>
      <c r="AA177" s="57">
        <f t="shared" si="173"/>
        <v>2.0180518336812912E-2</v>
      </c>
      <c r="AB177" s="57">
        <f t="shared" si="173"/>
        <v>1.652386430309952E-2</v>
      </c>
      <c r="AC177" s="57">
        <f t="shared" si="173"/>
        <v>3.0541517151830101E-2</v>
      </c>
    </row>
    <row r="178" spans="7:29" x14ac:dyDescent="0.35">
      <c r="G178" s="4" t="s">
        <v>46</v>
      </c>
      <c r="H178" s="57">
        <f t="shared" ref="H178:AC178" si="174">H$148/H$217</f>
        <v>0</v>
      </c>
      <c r="I178" s="57">
        <f t="shared" si="174"/>
        <v>0</v>
      </c>
      <c r="J178" s="57">
        <f t="shared" si="174"/>
        <v>0</v>
      </c>
      <c r="K178" s="57">
        <f t="shared" si="174"/>
        <v>0</v>
      </c>
      <c r="L178" s="57">
        <f t="shared" si="174"/>
        <v>0</v>
      </c>
      <c r="M178" s="57">
        <f t="shared" si="174"/>
        <v>0</v>
      </c>
      <c r="N178" s="57">
        <f t="shared" si="174"/>
        <v>1.4515912791281411E-3</v>
      </c>
      <c r="O178" s="57">
        <f t="shared" si="174"/>
        <v>1.6073075088804743E-3</v>
      </c>
      <c r="P178" s="57">
        <f t="shared" si="174"/>
        <v>2.0533527741890749E-3</v>
      </c>
      <c r="Q178" s="57">
        <f t="shared" si="174"/>
        <v>1.634666864293006E-3</v>
      </c>
      <c r="R178" s="57">
        <f t="shared" si="174"/>
        <v>1.5151946318263658E-3</v>
      </c>
      <c r="S178" s="57">
        <f t="shared" si="174"/>
        <v>3.9988990011571744E-3</v>
      </c>
      <c r="T178" s="57">
        <f t="shared" si="174"/>
        <v>5.640535716097959E-3</v>
      </c>
      <c r="U178" s="57">
        <f t="shared" si="174"/>
        <v>5.6641883872386748E-3</v>
      </c>
      <c r="V178" s="57">
        <f t="shared" si="174"/>
        <v>4.5923489130434789E-3</v>
      </c>
      <c r="W178" s="57">
        <f t="shared" si="174"/>
        <v>7.163412870571222E-3</v>
      </c>
      <c r="X178" s="57">
        <f t="shared" si="174"/>
        <v>6.5300676183320814E-3</v>
      </c>
      <c r="Y178" s="57">
        <f t="shared" si="174"/>
        <v>5.9519017693409736E-3</v>
      </c>
      <c r="Z178" s="57">
        <f t="shared" si="174"/>
        <v>4.6584193854324737E-3</v>
      </c>
      <c r="AA178" s="57">
        <f t="shared" si="174"/>
        <v>3.9009594454713489E-3</v>
      </c>
      <c r="AB178" s="57">
        <f t="shared" si="174"/>
        <v>5.4596161978361672E-3</v>
      </c>
      <c r="AC178" s="57">
        <f t="shared" si="174"/>
        <v>1.1224295454545454E-2</v>
      </c>
    </row>
    <row r="179" spans="7:29" x14ac:dyDescent="0.35">
      <c r="G179" s="4" t="s">
        <v>125</v>
      </c>
      <c r="H179" s="57">
        <f t="shared" ref="H179:AC179" si="175">H$149/H$217</f>
        <v>0</v>
      </c>
      <c r="I179" s="57">
        <f t="shared" si="175"/>
        <v>0</v>
      </c>
      <c r="J179" s="57">
        <f t="shared" si="175"/>
        <v>0</v>
      </c>
      <c r="K179" s="57">
        <f t="shared" si="175"/>
        <v>0</v>
      </c>
      <c r="L179" s="57">
        <f t="shared" si="175"/>
        <v>0</v>
      </c>
      <c r="M179" s="57">
        <f t="shared" si="175"/>
        <v>0</v>
      </c>
      <c r="N179" s="57">
        <f t="shared" si="175"/>
        <v>0</v>
      </c>
      <c r="O179" s="57">
        <f t="shared" si="175"/>
        <v>0</v>
      </c>
      <c r="P179" s="57">
        <f t="shared" si="175"/>
        <v>0</v>
      </c>
      <c r="Q179" s="57">
        <f t="shared" si="175"/>
        <v>0</v>
      </c>
      <c r="R179" s="57">
        <f t="shared" si="175"/>
        <v>0</v>
      </c>
      <c r="S179" s="57">
        <f t="shared" si="175"/>
        <v>0</v>
      </c>
      <c r="T179" s="57">
        <f t="shared" si="175"/>
        <v>0</v>
      </c>
      <c r="U179" s="57">
        <f t="shared" si="175"/>
        <v>0</v>
      </c>
      <c r="V179" s="57">
        <f t="shared" si="175"/>
        <v>0</v>
      </c>
      <c r="W179" s="57">
        <f t="shared" si="175"/>
        <v>0</v>
      </c>
      <c r="X179" s="57">
        <f t="shared" si="175"/>
        <v>0</v>
      </c>
      <c r="Y179" s="57">
        <f t="shared" si="175"/>
        <v>0</v>
      </c>
      <c r="Z179" s="57">
        <f t="shared" si="175"/>
        <v>0</v>
      </c>
      <c r="AA179" s="57">
        <f t="shared" si="175"/>
        <v>0</v>
      </c>
      <c r="AB179" s="57">
        <f t="shared" si="175"/>
        <v>0</v>
      </c>
      <c r="AC179" s="57">
        <f t="shared" si="175"/>
        <v>0</v>
      </c>
    </row>
    <row r="180" spans="7:29" x14ac:dyDescent="0.35">
      <c r="G180" s="4" t="s">
        <v>53</v>
      </c>
      <c r="H180" s="57">
        <f t="shared" ref="H180:AC180" si="176">H$150/H$217</f>
        <v>0</v>
      </c>
      <c r="I180" s="57">
        <f t="shared" si="176"/>
        <v>0</v>
      </c>
      <c r="J180" s="57">
        <f t="shared" si="176"/>
        <v>0</v>
      </c>
      <c r="K180" s="57">
        <f t="shared" si="176"/>
        <v>0</v>
      </c>
      <c r="L180" s="57">
        <f t="shared" si="176"/>
        <v>0</v>
      </c>
      <c r="M180" s="57">
        <f t="shared" si="176"/>
        <v>0</v>
      </c>
      <c r="N180" s="57">
        <f t="shared" si="176"/>
        <v>0</v>
      </c>
      <c r="O180" s="57">
        <f t="shared" si="176"/>
        <v>0</v>
      </c>
      <c r="P180" s="57">
        <f t="shared" si="176"/>
        <v>0</v>
      </c>
      <c r="Q180" s="57">
        <f t="shared" si="176"/>
        <v>0</v>
      </c>
      <c r="R180" s="57">
        <f t="shared" si="176"/>
        <v>0</v>
      </c>
      <c r="S180" s="57">
        <f t="shared" si="176"/>
        <v>0</v>
      </c>
      <c r="T180" s="57">
        <f t="shared" si="176"/>
        <v>0</v>
      </c>
      <c r="U180" s="57">
        <f t="shared" si="176"/>
        <v>0</v>
      </c>
      <c r="V180" s="57">
        <f t="shared" si="176"/>
        <v>0</v>
      </c>
      <c r="W180" s="57">
        <f t="shared" si="176"/>
        <v>0</v>
      </c>
      <c r="X180" s="57">
        <f t="shared" si="176"/>
        <v>0</v>
      </c>
      <c r="Y180" s="57">
        <f t="shared" si="176"/>
        <v>0</v>
      </c>
      <c r="Z180" s="57">
        <f t="shared" si="176"/>
        <v>0</v>
      </c>
      <c r="AA180" s="57">
        <f t="shared" si="176"/>
        <v>0</v>
      </c>
      <c r="AB180" s="57">
        <f t="shared" si="176"/>
        <v>0</v>
      </c>
      <c r="AC180" s="57">
        <f t="shared" si="176"/>
        <v>0</v>
      </c>
    </row>
    <row r="181" spans="7:29" x14ac:dyDescent="0.35">
      <c r="G181" s="4" t="s">
        <v>43</v>
      </c>
      <c r="H181" s="57">
        <f t="shared" ref="H181:AC181" si="177">H$151/H$217</f>
        <v>0</v>
      </c>
      <c r="I181" s="57">
        <f t="shared" si="177"/>
        <v>0</v>
      </c>
      <c r="J181" s="57">
        <f t="shared" si="177"/>
        <v>0</v>
      </c>
      <c r="K181" s="57">
        <f t="shared" si="177"/>
        <v>0</v>
      </c>
      <c r="L181" s="57">
        <f t="shared" si="177"/>
        <v>0</v>
      </c>
      <c r="M181" s="57">
        <f t="shared" si="177"/>
        <v>0</v>
      </c>
      <c r="N181" s="57">
        <f t="shared" si="177"/>
        <v>0</v>
      </c>
      <c r="O181" s="57">
        <f t="shared" si="177"/>
        <v>0</v>
      </c>
      <c r="P181" s="57">
        <f t="shared" si="177"/>
        <v>0</v>
      </c>
      <c r="Q181" s="57">
        <f t="shared" si="177"/>
        <v>0</v>
      </c>
      <c r="R181" s="57">
        <f t="shared" si="177"/>
        <v>0</v>
      </c>
      <c r="S181" s="57">
        <f t="shared" si="177"/>
        <v>0</v>
      </c>
      <c r="T181" s="57">
        <f t="shared" si="177"/>
        <v>0</v>
      </c>
      <c r="U181" s="57">
        <f t="shared" si="177"/>
        <v>0</v>
      </c>
      <c r="V181" s="57">
        <f t="shared" si="177"/>
        <v>0</v>
      </c>
      <c r="W181" s="57">
        <f t="shared" si="177"/>
        <v>0</v>
      </c>
      <c r="X181" s="57">
        <f t="shared" si="177"/>
        <v>0</v>
      </c>
      <c r="Y181" s="57">
        <f t="shared" si="177"/>
        <v>0</v>
      </c>
      <c r="Z181" s="57">
        <f t="shared" si="177"/>
        <v>0</v>
      </c>
      <c r="AA181" s="57">
        <f t="shared" si="177"/>
        <v>0</v>
      </c>
      <c r="AB181" s="57">
        <f t="shared" si="177"/>
        <v>0</v>
      </c>
      <c r="AC181" s="57">
        <f t="shared" si="177"/>
        <v>0</v>
      </c>
    </row>
    <row r="182" spans="7:29" x14ac:dyDescent="0.35">
      <c r="G182" s="4" t="s">
        <v>176</v>
      </c>
      <c r="H182" s="57">
        <f t="shared" ref="H182:AC182" si="178">H$152/H$217</f>
        <v>0</v>
      </c>
      <c r="I182" s="57">
        <f t="shared" si="178"/>
        <v>0</v>
      </c>
      <c r="J182" s="57">
        <f t="shared" si="178"/>
        <v>0</v>
      </c>
      <c r="K182" s="57">
        <f t="shared" si="178"/>
        <v>0</v>
      </c>
      <c r="L182" s="57">
        <f t="shared" si="178"/>
        <v>0</v>
      </c>
      <c r="M182" s="57">
        <f t="shared" si="178"/>
        <v>0</v>
      </c>
      <c r="N182" s="57">
        <f t="shared" si="178"/>
        <v>0</v>
      </c>
      <c r="O182" s="57">
        <f t="shared" si="178"/>
        <v>0</v>
      </c>
      <c r="P182" s="57">
        <f t="shared" si="178"/>
        <v>0</v>
      </c>
      <c r="Q182" s="57">
        <f t="shared" si="178"/>
        <v>0</v>
      </c>
      <c r="R182" s="57">
        <f t="shared" si="178"/>
        <v>0</v>
      </c>
      <c r="S182" s="57">
        <f t="shared" si="178"/>
        <v>0</v>
      </c>
      <c r="T182" s="57">
        <f t="shared" si="178"/>
        <v>0</v>
      </c>
      <c r="U182" s="57">
        <f t="shared" si="178"/>
        <v>0</v>
      </c>
      <c r="V182" s="57">
        <f t="shared" si="178"/>
        <v>0</v>
      </c>
      <c r="W182" s="57">
        <f t="shared" si="178"/>
        <v>0</v>
      </c>
      <c r="X182" s="57">
        <f t="shared" si="178"/>
        <v>0</v>
      </c>
      <c r="Y182" s="57">
        <f t="shared" si="178"/>
        <v>0</v>
      </c>
      <c r="Z182" s="57">
        <f t="shared" si="178"/>
        <v>4.8753386995447651E-2</v>
      </c>
      <c r="AA182" s="57">
        <f t="shared" si="178"/>
        <v>4.0772284473197785E-2</v>
      </c>
      <c r="AB182" s="57">
        <f t="shared" si="178"/>
        <v>0</v>
      </c>
      <c r="AC182" s="57">
        <f t="shared" si="178"/>
        <v>0</v>
      </c>
    </row>
    <row r="183" spans="7:29" x14ac:dyDescent="0.35">
      <c r="G183" s="33" t="s">
        <v>28</v>
      </c>
      <c r="H183" s="57">
        <f t="shared" ref="H183:AC183" si="179">H$153/H$217</f>
        <v>0</v>
      </c>
      <c r="I183" s="57">
        <f t="shared" si="179"/>
        <v>0</v>
      </c>
      <c r="J183" s="57">
        <f t="shared" si="179"/>
        <v>0</v>
      </c>
      <c r="K183" s="57">
        <f t="shared" si="179"/>
        <v>0</v>
      </c>
      <c r="L183" s="57">
        <f t="shared" si="179"/>
        <v>0</v>
      </c>
      <c r="M183" s="57">
        <f t="shared" si="179"/>
        <v>0</v>
      </c>
      <c r="N183" s="57">
        <f t="shared" si="179"/>
        <v>2.3256131001700649E-2</v>
      </c>
      <c r="O183" s="57">
        <f t="shared" si="179"/>
        <v>2.3032540319264223E-2</v>
      </c>
      <c r="P183" s="57">
        <f t="shared" si="179"/>
        <v>3.1874681447086273E-2</v>
      </c>
      <c r="Q183" s="57">
        <f t="shared" si="179"/>
        <v>2.5325006785099347E-2</v>
      </c>
      <c r="R183" s="57">
        <f t="shared" si="179"/>
        <v>2.3911507223431969E-2</v>
      </c>
      <c r="S183" s="57">
        <f t="shared" si="179"/>
        <v>2.9993820349890409E-2</v>
      </c>
      <c r="T183" s="57">
        <f t="shared" si="179"/>
        <v>2.7550993312611037E-2</v>
      </c>
      <c r="U183" s="57">
        <f t="shared" si="179"/>
        <v>2.7842272761837782E-2</v>
      </c>
      <c r="V183" s="57">
        <f t="shared" si="179"/>
        <v>2.3257970684782612E-2</v>
      </c>
      <c r="W183" s="57">
        <f t="shared" si="179"/>
        <v>3.1802934837310198E-2</v>
      </c>
      <c r="X183" s="57">
        <f t="shared" si="179"/>
        <v>3.2714850105184073E-2</v>
      </c>
      <c r="Y183" s="57">
        <f t="shared" si="179"/>
        <v>3.1534513796561602E-2</v>
      </c>
      <c r="Z183" s="57">
        <f t="shared" si="179"/>
        <v>8.0836525705614573E-2</v>
      </c>
      <c r="AA183" s="57">
        <f t="shared" si="179"/>
        <v>6.6854389944547135E-2</v>
      </c>
      <c r="AB183" s="57">
        <f t="shared" si="179"/>
        <v>2.3635814034003094E-2</v>
      </c>
      <c r="AC183" s="57">
        <f t="shared" si="179"/>
        <v>4.4819866550116549E-2</v>
      </c>
    </row>
    <row r="184" spans="7:29" x14ac:dyDescent="0.35">
      <c r="G184" s="72"/>
      <c r="H184" s="28"/>
      <c r="I184" s="28"/>
      <c r="J184" s="28"/>
      <c r="K184" s="28"/>
      <c r="L184" s="28"/>
      <c r="M184" s="28"/>
      <c r="N184" s="28"/>
      <c r="O184" s="28"/>
      <c r="P184" s="28"/>
      <c r="Q184" s="28"/>
      <c r="R184" s="28"/>
      <c r="S184" s="28"/>
      <c r="T184" s="28"/>
      <c r="U184" s="28"/>
      <c r="V184" s="28"/>
      <c r="W184" s="28"/>
      <c r="X184" s="28"/>
      <c r="Y184" s="28"/>
      <c r="Z184" s="28"/>
      <c r="AA184" s="28"/>
      <c r="AB184" s="28"/>
      <c r="AC184" s="28"/>
    </row>
    <row r="185" spans="7:29" x14ac:dyDescent="0.35">
      <c r="G185" s="112" t="str">
        <f>_xlfn.CONCAT("USD, ",$C$6)</f>
        <v>USD, thousands</v>
      </c>
      <c r="H185" s="113"/>
      <c r="I185" s="113"/>
      <c r="J185" s="113"/>
      <c r="K185" s="113"/>
      <c r="L185" s="113"/>
      <c r="M185" s="113"/>
      <c r="N185" s="113"/>
      <c r="O185" s="113"/>
      <c r="P185" s="113"/>
      <c r="Q185" s="113"/>
      <c r="R185" s="113"/>
      <c r="S185" s="113"/>
      <c r="T185" s="113"/>
      <c r="U185" s="113"/>
      <c r="V185" s="113"/>
      <c r="W185" s="113"/>
      <c r="X185" s="113"/>
      <c r="Y185" s="113"/>
      <c r="Z185" s="113"/>
      <c r="AA185" s="113"/>
      <c r="AB185" s="113"/>
      <c r="AC185" s="113"/>
    </row>
    <row r="186" spans="7:29" x14ac:dyDescent="0.35">
      <c r="G186" s="4" t="s">
        <v>48</v>
      </c>
      <c r="H186" s="5">
        <f>H$146/H$209</f>
        <v>0</v>
      </c>
      <c r="I186" s="5">
        <f t="shared" ref="I186:AC186" si="180">I$146/I$209</f>
        <v>0</v>
      </c>
      <c r="J186" s="5">
        <f t="shared" si="180"/>
        <v>0</v>
      </c>
      <c r="K186" s="5">
        <f t="shared" si="180"/>
        <v>0</v>
      </c>
      <c r="L186" s="5">
        <f t="shared" si="180"/>
        <v>0</v>
      </c>
      <c r="M186" s="5">
        <f t="shared" si="180"/>
        <v>0</v>
      </c>
      <c r="N186" s="5">
        <f t="shared" si="180"/>
        <v>1505.5847175731119</v>
      </c>
      <c r="O186" s="5">
        <f t="shared" si="180"/>
        <v>1652.8915469045844</v>
      </c>
      <c r="P186" s="5">
        <f t="shared" si="180"/>
        <v>2778.4069329231156</v>
      </c>
      <c r="Q186" s="5">
        <f t="shared" si="180"/>
        <v>2865.2242949107545</v>
      </c>
      <c r="R186" s="5">
        <f t="shared" si="180"/>
        <v>2927.1319471306101</v>
      </c>
      <c r="S186" s="5">
        <f t="shared" si="180"/>
        <v>3037.5687107535232</v>
      </c>
      <c r="T186" s="5">
        <f t="shared" si="180"/>
        <v>3063.9528356037313</v>
      </c>
      <c r="U186" s="5">
        <f t="shared" si="180"/>
        <v>3010.6150863589332</v>
      </c>
      <c r="V186" s="5">
        <f t="shared" si="180"/>
        <v>2990.5107735640458</v>
      </c>
      <c r="W186" s="5">
        <f t="shared" si="180"/>
        <v>2967.150293143055</v>
      </c>
      <c r="X186" s="5">
        <f t="shared" si="180"/>
        <v>2859.6303053797301</v>
      </c>
      <c r="Y186" s="5">
        <f t="shared" si="180"/>
        <v>3701.0450468763052</v>
      </c>
      <c r="Z186" s="5">
        <f t="shared" si="180"/>
        <v>4420.3568826510573</v>
      </c>
      <c r="AA186" s="5">
        <f t="shared" si="180"/>
        <v>7541.6644356612642</v>
      </c>
      <c r="AB186" s="5">
        <f t="shared" si="180"/>
        <v>9075.595912984134</v>
      </c>
      <c r="AC186" s="5">
        <f t="shared" si="180"/>
        <v>5606.5841015180677</v>
      </c>
    </row>
    <row r="187" spans="7:29" x14ac:dyDescent="0.35">
      <c r="G187" s="4" t="s">
        <v>175</v>
      </c>
      <c r="H187" s="5">
        <f>H$147/H$209</f>
        <v>0</v>
      </c>
      <c r="I187" s="5">
        <f t="shared" ref="I187:AC187" si="181">I$147/I$209</f>
        <v>0</v>
      </c>
      <c r="J187" s="5">
        <f t="shared" si="181"/>
        <v>0</v>
      </c>
      <c r="K187" s="5">
        <f t="shared" si="181"/>
        <v>0</v>
      </c>
      <c r="L187" s="5">
        <f t="shared" si="181"/>
        <v>0</v>
      </c>
      <c r="M187" s="5">
        <f t="shared" si="181"/>
        <v>0</v>
      </c>
      <c r="N187" s="5">
        <f t="shared" si="181"/>
        <v>15785.415282426888</v>
      </c>
      <c r="O187" s="5">
        <f t="shared" si="181"/>
        <v>17329.864723095416</v>
      </c>
      <c r="P187" s="5">
        <f t="shared" si="181"/>
        <v>29130.414747076884</v>
      </c>
      <c r="Q187" s="5">
        <f t="shared" si="181"/>
        <v>30040.657855089248</v>
      </c>
      <c r="R187" s="5">
        <f t="shared" si="181"/>
        <v>30689.733252869395</v>
      </c>
      <c r="S187" s="5">
        <f t="shared" si="181"/>
        <v>31847.615739246481</v>
      </c>
      <c r="T187" s="5">
        <f t="shared" si="181"/>
        <v>32124.242064396269</v>
      </c>
      <c r="U187" s="5">
        <f t="shared" si="181"/>
        <v>31565.018453641067</v>
      </c>
      <c r="V187" s="5">
        <f t="shared" si="181"/>
        <v>31354.23328643596</v>
      </c>
      <c r="W187" s="5">
        <f t="shared" si="181"/>
        <v>31109.308586856951</v>
      </c>
      <c r="X187" s="5">
        <f t="shared" si="181"/>
        <v>31992.315184620271</v>
      </c>
      <c r="Y187" s="5">
        <f t="shared" si="181"/>
        <v>39328.847616609441</v>
      </c>
      <c r="Z187" s="5">
        <f t="shared" si="181"/>
        <v>45042.289528927897</v>
      </c>
      <c r="AA187" s="5">
        <f t="shared" si="181"/>
        <v>76073.473473254708</v>
      </c>
      <c r="AB187" s="5">
        <f t="shared" si="181"/>
        <v>90758.864560183778</v>
      </c>
      <c r="AC187" s="5">
        <f t="shared" si="181"/>
        <v>56067.635887905519</v>
      </c>
    </row>
    <row r="188" spans="7:29" x14ac:dyDescent="0.35">
      <c r="G188" s="4" t="s">
        <v>46</v>
      </c>
      <c r="H188" s="5">
        <f>H$148/H$209</f>
        <v>0</v>
      </c>
      <c r="I188" s="5">
        <f t="shared" ref="I188:AC188" si="182">I$148/I$209</f>
        <v>0</v>
      </c>
      <c r="J188" s="5">
        <f t="shared" si="182"/>
        <v>0</v>
      </c>
      <c r="K188" s="5">
        <f t="shared" si="182"/>
        <v>0</v>
      </c>
      <c r="L188" s="5">
        <f t="shared" si="182"/>
        <v>0</v>
      </c>
      <c r="M188" s="5">
        <f t="shared" si="182"/>
        <v>0</v>
      </c>
      <c r="N188" s="5">
        <f t="shared" si="182"/>
        <v>1151.1118843486158</v>
      </c>
      <c r="O188" s="5">
        <f t="shared" si="182"/>
        <v>1424.0744528681003</v>
      </c>
      <c r="P188" s="5">
        <f t="shared" si="182"/>
        <v>2197.0874683823099</v>
      </c>
      <c r="Q188" s="5">
        <f t="shared" si="182"/>
        <v>2270.5522745029853</v>
      </c>
      <c r="R188" s="5">
        <f t="shared" si="182"/>
        <v>2274.307142371375</v>
      </c>
      <c r="S188" s="5">
        <f t="shared" si="182"/>
        <v>5366.522459552928</v>
      </c>
      <c r="T188" s="5">
        <f t="shared" si="182"/>
        <v>9058.7003600533226</v>
      </c>
      <c r="U188" s="5">
        <f t="shared" si="182"/>
        <v>8830.4696957050946</v>
      </c>
      <c r="V188" s="5">
        <f t="shared" si="182"/>
        <v>8449.9220000000005</v>
      </c>
      <c r="W188" s="5">
        <f t="shared" si="182"/>
        <v>9907</v>
      </c>
      <c r="X188" s="5">
        <f t="shared" si="182"/>
        <v>8691.52</v>
      </c>
      <c r="Y188" s="5">
        <f t="shared" si="182"/>
        <v>10011.084638497625</v>
      </c>
      <c r="Z188" s="5">
        <f t="shared" si="182"/>
        <v>8401.827131578948</v>
      </c>
      <c r="AA188" s="5">
        <f t="shared" si="182"/>
        <v>14705.2483956254</v>
      </c>
      <c r="AB188" s="5">
        <f t="shared" si="182"/>
        <v>29987.450753698788</v>
      </c>
      <c r="AC188" s="5">
        <f t="shared" si="182"/>
        <v>20605.384713379164</v>
      </c>
    </row>
    <row r="189" spans="7:29" x14ac:dyDescent="0.35">
      <c r="G189" s="4" t="s">
        <v>125</v>
      </c>
      <c r="H189" s="5">
        <f>H$149/H$209</f>
        <v>0</v>
      </c>
      <c r="I189" s="5">
        <f t="shared" ref="I189:AC189" si="183">I$149/I$209</f>
        <v>0</v>
      </c>
      <c r="J189" s="5">
        <f t="shared" si="183"/>
        <v>0</v>
      </c>
      <c r="K189" s="5">
        <f t="shared" si="183"/>
        <v>0</v>
      </c>
      <c r="L189" s="5">
        <f t="shared" si="183"/>
        <v>0</v>
      </c>
      <c r="M189" s="5">
        <f t="shared" si="183"/>
        <v>0</v>
      </c>
      <c r="N189" s="5">
        <f t="shared" si="183"/>
        <v>0</v>
      </c>
      <c r="O189" s="5">
        <f t="shared" si="183"/>
        <v>0</v>
      </c>
      <c r="P189" s="5">
        <f t="shared" si="183"/>
        <v>0</v>
      </c>
      <c r="Q189" s="5">
        <f t="shared" si="183"/>
        <v>0</v>
      </c>
      <c r="R189" s="5">
        <f t="shared" si="183"/>
        <v>0</v>
      </c>
      <c r="S189" s="5">
        <f t="shared" si="183"/>
        <v>0</v>
      </c>
      <c r="T189" s="5">
        <f t="shared" si="183"/>
        <v>0</v>
      </c>
      <c r="U189" s="5">
        <f t="shared" si="183"/>
        <v>0</v>
      </c>
      <c r="V189" s="5">
        <f t="shared" si="183"/>
        <v>0</v>
      </c>
      <c r="W189" s="5">
        <f t="shared" si="183"/>
        <v>0</v>
      </c>
      <c r="X189" s="5">
        <f t="shared" si="183"/>
        <v>0</v>
      </c>
      <c r="Y189" s="5">
        <f t="shared" si="183"/>
        <v>0</v>
      </c>
      <c r="Z189" s="5">
        <f t="shared" si="183"/>
        <v>0</v>
      </c>
      <c r="AA189" s="5">
        <f t="shared" si="183"/>
        <v>0</v>
      </c>
      <c r="AB189" s="5">
        <f t="shared" si="183"/>
        <v>0</v>
      </c>
      <c r="AC189" s="5">
        <f t="shared" si="183"/>
        <v>0</v>
      </c>
    </row>
    <row r="190" spans="7:29" x14ac:dyDescent="0.35">
      <c r="G190" s="4" t="s">
        <v>53</v>
      </c>
      <c r="H190" s="5">
        <f>H$150/H$209</f>
        <v>0</v>
      </c>
      <c r="I190" s="5">
        <f t="shared" ref="I190:AC190" si="184">I$150/I$209</f>
        <v>0</v>
      </c>
      <c r="J190" s="5">
        <f t="shared" si="184"/>
        <v>0</v>
      </c>
      <c r="K190" s="5">
        <f t="shared" si="184"/>
        <v>0</v>
      </c>
      <c r="L190" s="5">
        <f t="shared" si="184"/>
        <v>0</v>
      </c>
      <c r="M190" s="5">
        <f t="shared" si="184"/>
        <v>0</v>
      </c>
      <c r="N190" s="5">
        <f t="shared" si="184"/>
        <v>0</v>
      </c>
      <c r="O190" s="5">
        <f t="shared" si="184"/>
        <v>0</v>
      </c>
      <c r="P190" s="5">
        <f t="shared" si="184"/>
        <v>0</v>
      </c>
      <c r="Q190" s="5">
        <f t="shared" si="184"/>
        <v>0</v>
      </c>
      <c r="R190" s="5">
        <f t="shared" si="184"/>
        <v>0</v>
      </c>
      <c r="S190" s="5">
        <f t="shared" si="184"/>
        <v>0</v>
      </c>
      <c r="T190" s="5">
        <f t="shared" si="184"/>
        <v>0</v>
      </c>
      <c r="U190" s="5">
        <f t="shared" si="184"/>
        <v>0</v>
      </c>
      <c r="V190" s="5">
        <f t="shared" si="184"/>
        <v>0</v>
      </c>
      <c r="W190" s="5">
        <f t="shared" si="184"/>
        <v>0</v>
      </c>
      <c r="X190" s="5">
        <f t="shared" si="184"/>
        <v>0</v>
      </c>
      <c r="Y190" s="5">
        <f t="shared" si="184"/>
        <v>0</v>
      </c>
      <c r="Z190" s="5">
        <f t="shared" si="184"/>
        <v>0</v>
      </c>
      <c r="AA190" s="5">
        <f t="shared" si="184"/>
        <v>0</v>
      </c>
      <c r="AB190" s="5">
        <f t="shared" si="184"/>
        <v>0</v>
      </c>
      <c r="AC190" s="5">
        <f t="shared" si="184"/>
        <v>0</v>
      </c>
    </row>
    <row r="191" spans="7:29" x14ac:dyDescent="0.35">
      <c r="G191" s="4" t="s">
        <v>43</v>
      </c>
      <c r="H191" s="5">
        <f>H$151/H$209</f>
        <v>0</v>
      </c>
      <c r="I191" s="5">
        <f t="shared" ref="I191:AC191" si="185">I$151/I$209</f>
        <v>0</v>
      </c>
      <c r="J191" s="5">
        <f t="shared" si="185"/>
        <v>0</v>
      </c>
      <c r="K191" s="5">
        <f t="shared" si="185"/>
        <v>0</v>
      </c>
      <c r="L191" s="5">
        <f t="shared" si="185"/>
        <v>0</v>
      </c>
      <c r="M191" s="5">
        <f t="shared" si="185"/>
        <v>0</v>
      </c>
      <c r="N191" s="5">
        <f t="shared" si="185"/>
        <v>0</v>
      </c>
      <c r="O191" s="5">
        <f t="shared" si="185"/>
        <v>0</v>
      </c>
      <c r="P191" s="5">
        <f t="shared" si="185"/>
        <v>0</v>
      </c>
      <c r="Q191" s="5">
        <f t="shared" si="185"/>
        <v>0</v>
      </c>
      <c r="R191" s="5">
        <f t="shared" si="185"/>
        <v>0</v>
      </c>
      <c r="S191" s="5">
        <f t="shared" si="185"/>
        <v>0</v>
      </c>
      <c r="T191" s="5">
        <f t="shared" si="185"/>
        <v>0</v>
      </c>
      <c r="U191" s="5">
        <f t="shared" si="185"/>
        <v>0</v>
      </c>
      <c r="V191" s="5">
        <f t="shared" si="185"/>
        <v>0</v>
      </c>
      <c r="W191" s="5">
        <f t="shared" si="185"/>
        <v>0</v>
      </c>
      <c r="X191" s="5">
        <f t="shared" si="185"/>
        <v>0</v>
      </c>
      <c r="Y191" s="5">
        <f t="shared" si="185"/>
        <v>0</v>
      </c>
      <c r="Z191" s="5">
        <f t="shared" si="185"/>
        <v>0</v>
      </c>
      <c r="AA191" s="5">
        <f t="shared" si="185"/>
        <v>0</v>
      </c>
      <c r="AB191" s="5">
        <f t="shared" si="185"/>
        <v>0</v>
      </c>
      <c r="AC191" s="5">
        <f t="shared" si="185"/>
        <v>0</v>
      </c>
    </row>
    <row r="192" spans="7:29" x14ac:dyDescent="0.35">
      <c r="G192" s="4" t="s">
        <v>176</v>
      </c>
      <c r="H192" s="5">
        <f>H$152/H$209</f>
        <v>0</v>
      </c>
      <c r="I192" s="5">
        <f t="shared" ref="I192:AC192" si="186">I$152/I$209</f>
        <v>0</v>
      </c>
      <c r="J192" s="5">
        <f t="shared" si="186"/>
        <v>0</v>
      </c>
      <c r="K192" s="5">
        <f t="shared" si="186"/>
        <v>0</v>
      </c>
      <c r="L192" s="5">
        <f t="shared" si="186"/>
        <v>0</v>
      </c>
      <c r="M192" s="5">
        <f t="shared" si="186"/>
        <v>0</v>
      </c>
      <c r="N192" s="5">
        <f t="shared" si="186"/>
        <v>0</v>
      </c>
      <c r="O192" s="5">
        <f t="shared" si="186"/>
        <v>0</v>
      </c>
      <c r="P192" s="5">
        <f t="shared" si="186"/>
        <v>0</v>
      </c>
      <c r="Q192" s="5">
        <f t="shared" si="186"/>
        <v>0</v>
      </c>
      <c r="R192" s="5">
        <f t="shared" si="186"/>
        <v>0</v>
      </c>
      <c r="S192" s="5">
        <f t="shared" si="186"/>
        <v>0</v>
      </c>
      <c r="T192" s="5">
        <f t="shared" si="186"/>
        <v>0</v>
      </c>
      <c r="U192" s="5">
        <f t="shared" si="186"/>
        <v>0</v>
      </c>
      <c r="V192" s="5">
        <f t="shared" si="186"/>
        <v>0</v>
      </c>
      <c r="W192" s="5">
        <f t="shared" si="186"/>
        <v>0</v>
      </c>
      <c r="X192" s="5">
        <f t="shared" si="186"/>
        <v>0</v>
      </c>
      <c r="Y192" s="5">
        <f t="shared" si="186"/>
        <v>0</v>
      </c>
      <c r="Z192" s="5">
        <f t="shared" si="186"/>
        <v>87930.582397894745</v>
      </c>
      <c r="AA192" s="5">
        <f t="shared" si="186"/>
        <v>153697.20685805005</v>
      </c>
      <c r="AB192" s="5">
        <f t="shared" si="186"/>
        <v>0</v>
      </c>
      <c r="AC192" s="5">
        <f t="shared" si="186"/>
        <v>0</v>
      </c>
    </row>
    <row r="193" spans="6:29" x14ac:dyDescent="0.35">
      <c r="G193" s="33" t="s">
        <v>28</v>
      </c>
      <c r="H193" s="5">
        <f>H$153/H$209</f>
        <v>0</v>
      </c>
      <c r="I193" s="5">
        <f t="shared" ref="I193:AC193" si="187">I$153/I$209</f>
        <v>0</v>
      </c>
      <c r="J193" s="5">
        <f t="shared" si="187"/>
        <v>0</v>
      </c>
      <c r="K193" s="5">
        <f t="shared" si="187"/>
        <v>0</v>
      </c>
      <c r="L193" s="5">
        <f t="shared" si="187"/>
        <v>0</v>
      </c>
      <c r="M193" s="5">
        <f t="shared" si="187"/>
        <v>0</v>
      </c>
      <c r="N193" s="5">
        <f t="shared" si="187"/>
        <v>18442.111884348615</v>
      </c>
      <c r="O193" s="5">
        <f t="shared" si="187"/>
        <v>20406.830722868101</v>
      </c>
      <c r="P193" s="5">
        <f t="shared" si="187"/>
        <v>34105.909148382314</v>
      </c>
      <c r="Q193" s="5">
        <f t="shared" si="187"/>
        <v>35176.434424502993</v>
      </c>
      <c r="R193" s="5">
        <f t="shared" si="187"/>
        <v>35891.172342371385</v>
      </c>
      <c r="S193" s="5">
        <f t="shared" si="187"/>
        <v>40251.70690955293</v>
      </c>
      <c r="T193" s="5">
        <f t="shared" si="187"/>
        <v>44246.895260053323</v>
      </c>
      <c r="U193" s="5">
        <f t="shared" si="187"/>
        <v>43406.103235705101</v>
      </c>
      <c r="V193" s="5">
        <f t="shared" si="187"/>
        <v>42794.666060000003</v>
      </c>
      <c r="W193" s="5">
        <f t="shared" si="187"/>
        <v>43983.458880000006</v>
      </c>
      <c r="X193" s="5">
        <f t="shared" si="187"/>
        <v>43543.465490000002</v>
      </c>
      <c r="Y193" s="5">
        <f t="shared" si="187"/>
        <v>53040.977301983374</v>
      </c>
      <c r="Z193" s="5">
        <f t="shared" si="187"/>
        <v>145795.05594105265</v>
      </c>
      <c r="AA193" s="5">
        <f t="shared" si="187"/>
        <v>252017.59316259142</v>
      </c>
      <c r="AB193" s="5">
        <f t="shared" si="187"/>
        <v>129821.91122686671</v>
      </c>
      <c r="AC193" s="5">
        <f t="shared" si="187"/>
        <v>82279.604702802753</v>
      </c>
    </row>
    <row r="194" spans="6:29" x14ac:dyDescent="0.35">
      <c r="G194" s="72"/>
      <c r="H194" s="28"/>
      <c r="I194" s="28"/>
      <c r="J194" s="28"/>
      <c r="K194" s="28"/>
      <c r="L194" s="28"/>
      <c r="M194" s="28"/>
      <c r="N194" s="28"/>
      <c r="O194" s="28"/>
      <c r="P194" s="28"/>
      <c r="Q194" s="28"/>
      <c r="R194" s="28"/>
      <c r="S194" s="28"/>
      <c r="T194" s="28"/>
      <c r="U194" s="28"/>
      <c r="V194" s="28"/>
      <c r="W194" s="28"/>
      <c r="X194" s="28"/>
      <c r="Y194" s="28"/>
      <c r="Z194" s="28"/>
      <c r="AA194" s="28"/>
      <c r="AB194" s="28"/>
      <c r="AC194" s="28"/>
    </row>
    <row r="195" spans="6:29" x14ac:dyDescent="0.35">
      <c r="G195" s="112" t="str">
        <f>_xlfn.CONCAT($C$4,", ",$C$6," (constant ",$G$224," prices)")</f>
        <v>USD, thousands (constant 2023 prices)</v>
      </c>
      <c r="H195" s="112"/>
      <c r="I195" s="112"/>
      <c r="J195" s="112"/>
      <c r="K195" s="112"/>
      <c r="L195" s="112"/>
      <c r="M195" s="112"/>
      <c r="N195" s="112"/>
      <c r="O195" s="112"/>
      <c r="P195" s="112"/>
      <c r="Q195" s="112"/>
      <c r="R195" s="112"/>
      <c r="S195" s="112"/>
      <c r="T195" s="112"/>
      <c r="U195" s="112"/>
      <c r="V195" s="112"/>
      <c r="W195" s="112"/>
      <c r="X195" s="112"/>
      <c r="Y195" s="112"/>
      <c r="Z195" s="112"/>
      <c r="AA195" s="112"/>
      <c r="AB195" s="112"/>
      <c r="AC195" s="112"/>
    </row>
    <row r="196" spans="6:29" x14ac:dyDescent="0.35">
      <c r="G196" s="4" t="s">
        <v>48</v>
      </c>
      <c r="H196" s="5">
        <f>H$146/H$220</f>
        <v>0</v>
      </c>
      <c r="I196" s="5">
        <f t="shared" ref="I196:AC196" si="188">I$146/I$220</f>
        <v>0</v>
      </c>
      <c r="J196" s="5">
        <f t="shared" si="188"/>
        <v>0</v>
      </c>
      <c r="K196" s="5">
        <f t="shared" si="188"/>
        <v>0</v>
      </c>
      <c r="L196" s="5">
        <f t="shared" si="188"/>
        <v>0</v>
      </c>
      <c r="M196" s="5">
        <f t="shared" si="188"/>
        <v>0</v>
      </c>
      <c r="N196" s="5">
        <f t="shared" si="188"/>
        <v>2664.8903121916073</v>
      </c>
      <c r="O196" s="5">
        <f t="shared" si="188"/>
        <v>2931.7582202944091</v>
      </c>
      <c r="P196" s="5">
        <f t="shared" si="188"/>
        <v>4685.4903043768536</v>
      </c>
      <c r="Q196" s="5">
        <f t="shared" si="188"/>
        <v>4269.4336855106385</v>
      </c>
      <c r="R196" s="5">
        <f t="shared" si="188"/>
        <v>3931.7513204718221</v>
      </c>
      <c r="S196" s="5">
        <f t="shared" si="188"/>
        <v>3727.7973816008316</v>
      </c>
      <c r="T196" s="5">
        <f t="shared" si="188"/>
        <v>3728.5277285808206</v>
      </c>
      <c r="U196" s="5">
        <f t="shared" si="188"/>
        <v>3640.1128804423156</v>
      </c>
      <c r="V196" s="5">
        <f t="shared" si="188"/>
        <v>3669.7443779670648</v>
      </c>
      <c r="W196" s="5">
        <f t="shared" si="188"/>
        <v>3622.1474752857921</v>
      </c>
      <c r="X196" s="5">
        <f t="shared" si="188"/>
        <v>3412.5875331143379</v>
      </c>
      <c r="Y196" s="5">
        <f t="shared" si="188"/>
        <v>3633.2866925091535</v>
      </c>
      <c r="Z196" s="5">
        <f t="shared" si="188"/>
        <v>3802.27386246998</v>
      </c>
      <c r="AA196" s="5">
        <f t="shared" si="188"/>
        <v>3682.9785101824386</v>
      </c>
      <c r="AB196" s="5">
        <f t="shared" si="188"/>
        <v>3399.6244019085916</v>
      </c>
      <c r="AC196" s="5">
        <f t="shared" si="188"/>
        <v>5240.756567459548</v>
      </c>
    </row>
    <row r="197" spans="6:29" x14ac:dyDescent="0.35">
      <c r="G197" s="4" t="s">
        <v>175</v>
      </c>
      <c r="H197" s="5">
        <f>H$147/H$220</f>
        <v>0</v>
      </c>
      <c r="I197" s="5">
        <f t="shared" ref="I197:AC197" si="189">I$147/I$220</f>
        <v>0</v>
      </c>
      <c r="J197" s="5">
        <f t="shared" si="189"/>
        <v>0</v>
      </c>
      <c r="K197" s="5">
        <f t="shared" si="189"/>
        <v>0</v>
      </c>
      <c r="L197" s="5">
        <f t="shared" si="189"/>
        <v>0</v>
      </c>
      <c r="M197" s="5">
        <f t="shared" si="189"/>
        <v>0</v>
      </c>
      <c r="N197" s="5">
        <f t="shared" si="189"/>
        <v>27940.241269098824</v>
      </c>
      <c r="O197" s="5">
        <f t="shared" si="189"/>
        <v>30738.23775895805</v>
      </c>
      <c r="P197" s="5">
        <f t="shared" si="189"/>
        <v>49125.372616424516</v>
      </c>
      <c r="Q197" s="5">
        <f t="shared" si="189"/>
        <v>44763.195959642217</v>
      </c>
      <c r="R197" s="5">
        <f t="shared" si="189"/>
        <v>41222.740013541697</v>
      </c>
      <c r="S197" s="5">
        <f t="shared" si="189"/>
        <v>39084.369727241981</v>
      </c>
      <c r="T197" s="5">
        <f t="shared" si="189"/>
        <v>39092.02710463485</v>
      </c>
      <c r="U197" s="5">
        <f t="shared" si="189"/>
        <v>38165.035033907203</v>
      </c>
      <c r="V197" s="5">
        <f t="shared" si="189"/>
        <v>38475.708680105163</v>
      </c>
      <c r="W197" s="5">
        <f t="shared" si="189"/>
        <v>37976.675403391091</v>
      </c>
      <c r="X197" s="5">
        <f t="shared" si="189"/>
        <v>38178.563064291666</v>
      </c>
      <c r="Y197" s="5">
        <f t="shared" si="189"/>
        <v>38608.819094960651</v>
      </c>
      <c r="Z197" s="5">
        <f t="shared" si="189"/>
        <v>38744.183948997073</v>
      </c>
      <c r="AA197" s="5">
        <f t="shared" si="189"/>
        <v>37150.548182984036</v>
      </c>
      <c r="AB197" s="5">
        <f t="shared" si="189"/>
        <v>33997.332363254704</v>
      </c>
      <c r="AC197" s="5">
        <f t="shared" si="189"/>
        <v>52409.243432540454</v>
      </c>
    </row>
    <row r="198" spans="6:29" x14ac:dyDescent="0.35">
      <c r="G198" s="4" t="s">
        <v>46</v>
      </c>
      <c r="H198" s="5">
        <f>H$148/H$220</f>
        <v>0</v>
      </c>
      <c r="I198" s="5">
        <f t="shared" ref="I198:AC198" si="190">I$148/I$220</f>
        <v>0</v>
      </c>
      <c r="J198" s="5">
        <f t="shared" si="190"/>
        <v>0</v>
      </c>
      <c r="K198" s="5">
        <f t="shared" si="190"/>
        <v>0</v>
      </c>
      <c r="L198" s="5">
        <f t="shared" si="190"/>
        <v>0</v>
      </c>
      <c r="M198" s="5">
        <f t="shared" si="190"/>
        <v>0</v>
      </c>
      <c r="N198" s="5">
        <f t="shared" si="190"/>
        <v>2037.4721349416786</v>
      </c>
      <c r="O198" s="5">
        <f t="shared" si="190"/>
        <v>2525.901951235719</v>
      </c>
      <c r="P198" s="5">
        <f t="shared" si="190"/>
        <v>3705.1563286097185</v>
      </c>
      <c r="Q198" s="5">
        <f t="shared" si="190"/>
        <v>3383.3205947242568</v>
      </c>
      <c r="R198" s="5">
        <f t="shared" si="190"/>
        <v>3054.8708673494425</v>
      </c>
      <c r="S198" s="5">
        <f t="shared" si="190"/>
        <v>6585.9607725748483</v>
      </c>
      <c r="T198" s="5">
        <f t="shared" si="190"/>
        <v>11023.542883847498</v>
      </c>
      <c r="U198" s="5">
        <f t="shared" si="190"/>
        <v>10676.856907193274</v>
      </c>
      <c r="V198" s="5">
        <f t="shared" si="190"/>
        <v>10369.149654259259</v>
      </c>
      <c r="W198" s="5">
        <f t="shared" si="190"/>
        <v>12093.966092848077</v>
      </c>
      <c r="X198" s="5">
        <f t="shared" si="190"/>
        <v>10372.170395597799</v>
      </c>
      <c r="Y198" s="5">
        <f t="shared" si="190"/>
        <v>9827.8027243508641</v>
      </c>
      <c r="Z198" s="5">
        <f t="shared" si="190"/>
        <v>7227.0290719681652</v>
      </c>
      <c r="AA198" s="5">
        <f t="shared" si="190"/>
        <v>7181.321085023108</v>
      </c>
      <c r="AB198" s="5">
        <f t="shared" si="190"/>
        <v>11232.989030225106</v>
      </c>
      <c r="AC198" s="5">
        <f t="shared" si="190"/>
        <v>19260.891</v>
      </c>
    </row>
    <row r="199" spans="6:29" x14ac:dyDescent="0.35">
      <c r="G199" s="4" t="s">
        <v>125</v>
      </c>
      <c r="H199" s="5">
        <f>H$149/H$220</f>
        <v>0</v>
      </c>
      <c r="I199" s="5">
        <f t="shared" ref="I199:AC199" si="191">I$149/I$220</f>
        <v>0</v>
      </c>
      <c r="J199" s="5">
        <f t="shared" si="191"/>
        <v>0</v>
      </c>
      <c r="K199" s="5">
        <f t="shared" si="191"/>
        <v>0</v>
      </c>
      <c r="L199" s="5">
        <f t="shared" si="191"/>
        <v>0</v>
      </c>
      <c r="M199" s="5">
        <f t="shared" si="191"/>
        <v>0</v>
      </c>
      <c r="N199" s="5">
        <f t="shared" si="191"/>
        <v>0</v>
      </c>
      <c r="O199" s="5">
        <f t="shared" si="191"/>
        <v>0</v>
      </c>
      <c r="P199" s="5">
        <f t="shared" si="191"/>
        <v>0</v>
      </c>
      <c r="Q199" s="5">
        <f t="shared" si="191"/>
        <v>0</v>
      </c>
      <c r="R199" s="5">
        <f t="shared" si="191"/>
        <v>0</v>
      </c>
      <c r="S199" s="5">
        <f t="shared" si="191"/>
        <v>0</v>
      </c>
      <c r="T199" s="5">
        <f t="shared" si="191"/>
        <v>0</v>
      </c>
      <c r="U199" s="5">
        <f t="shared" si="191"/>
        <v>0</v>
      </c>
      <c r="V199" s="5">
        <f t="shared" si="191"/>
        <v>0</v>
      </c>
      <c r="W199" s="5">
        <f t="shared" si="191"/>
        <v>0</v>
      </c>
      <c r="X199" s="5">
        <f t="shared" si="191"/>
        <v>0</v>
      </c>
      <c r="Y199" s="5">
        <f t="shared" si="191"/>
        <v>0</v>
      </c>
      <c r="Z199" s="5">
        <f t="shared" si="191"/>
        <v>0</v>
      </c>
      <c r="AA199" s="5">
        <f t="shared" si="191"/>
        <v>0</v>
      </c>
      <c r="AB199" s="5">
        <f t="shared" si="191"/>
        <v>0</v>
      </c>
      <c r="AC199" s="5">
        <f t="shared" si="191"/>
        <v>0</v>
      </c>
    </row>
    <row r="200" spans="6:29" x14ac:dyDescent="0.35">
      <c r="G200" s="4" t="s">
        <v>53</v>
      </c>
      <c r="H200" s="5">
        <f>H$150/H$220</f>
        <v>0</v>
      </c>
      <c r="I200" s="5">
        <f t="shared" ref="I200:AC200" si="192">I$150/I$220</f>
        <v>0</v>
      </c>
      <c r="J200" s="5">
        <f t="shared" si="192"/>
        <v>0</v>
      </c>
      <c r="K200" s="5">
        <f t="shared" si="192"/>
        <v>0</v>
      </c>
      <c r="L200" s="5">
        <f t="shared" si="192"/>
        <v>0</v>
      </c>
      <c r="M200" s="5">
        <f t="shared" si="192"/>
        <v>0</v>
      </c>
      <c r="N200" s="5">
        <f t="shared" si="192"/>
        <v>0</v>
      </c>
      <c r="O200" s="5">
        <f t="shared" si="192"/>
        <v>0</v>
      </c>
      <c r="P200" s="5">
        <f t="shared" si="192"/>
        <v>0</v>
      </c>
      <c r="Q200" s="5">
        <f t="shared" si="192"/>
        <v>0</v>
      </c>
      <c r="R200" s="5">
        <f t="shared" si="192"/>
        <v>0</v>
      </c>
      <c r="S200" s="5">
        <f t="shared" si="192"/>
        <v>0</v>
      </c>
      <c r="T200" s="5">
        <f t="shared" si="192"/>
        <v>0</v>
      </c>
      <c r="U200" s="5">
        <f t="shared" si="192"/>
        <v>0</v>
      </c>
      <c r="V200" s="5">
        <f t="shared" si="192"/>
        <v>0</v>
      </c>
      <c r="W200" s="5">
        <f t="shared" si="192"/>
        <v>0</v>
      </c>
      <c r="X200" s="5">
        <f t="shared" si="192"/>
        <v>0</v>
      </c>
      <c r="Y200" s="5">
        <f t="shared" si="192"/>
        <v>0</v>
      </c>
      <c r="Z200" s="5">
        <f t="shared" si="192"/>
        <v>0</v>
      </c>
      <c r="AA200" s="5">
        <f t="shared" si="192"/>
        <v>0</v>
      </c>
      <c r="AB200" s="5">
        <f t="shared" si="192"/>
        <v>0</v>
      </c>
      <c r="AC200" s="5">
        <f t="shared" si="192"/>
        <v>0</v>
      </c>
    </row>
    <row r="201" spans="6:29" x14ac:dyDescent="0.35">
      <c r="G201" s="4" t="s">
        <v>43</v>
      </c>
      <c r="H201" s="5">
        <f>H$151/H$220</f>
        <v>0</v>
      </c>
      <c r="I201" s="5">
        <f t="shared" ref="I201:AC201" si="193">I$151/I$220</f>
        <v>0</v>
      </c>
      <c r="J201" s="5">
        <f t="shared" si="193"/>
        <v>0</v>
      </c>
      <c r="K201" s="5">
        <f t="shared" si="193"/>
        <v>0</v>
      </c>
      <c r="L201" s="5">
        <f t="shared" si="193"/>
        <v>0</v>
      </c>
      <c r="M201" s="5">
        <f t="shared" si="193"/>
        <v>0</v>
      </c>
      <c r="N201" s="5">
        <f t="shared" si="193"/>
        <v>0</v>
      </c>
      <c r="O201" s="5">
        <f t="shared" si="193"/>
        <v>0</v>
      </c>
      <c r="P201" s="5">
        <f t="shared" si="193"/>
        <v>0</v>
      </c>
      <c r="Q201" s="5">
        <f t="shared" si="193"/>
        <v>0</v>
      </c>
      <c r="R201" s="5">
        <f t="shared" si="193"/>
        <v>0</v>
      </c>
      <c r="S201" s="5">
        <f t="shared" si="193"/>
        <v>0</v>
      </c>
      <c r="T201" s="5">
        <f t="shared" si="193"/>
        <v>0</v>
      </c>
      <c r="U201" s="5">
        <f t="shared" si="193"/>
        <v>0</v>
      </c>
      <c r="V201" s="5">
        <f t="shared" si="193"/>
        <v>0</v>
      </c>
      <c r="W201" s="5">
        <f t="shared" si="193"/>
        <v>0</v>
      </c>
      <c r="X201" s="5">
        <f t="shared" si="193"/>
        <v>0</v>
      </c>
      <c r="Y201" s="5">
        <f t="shared" si="193"/>
        <v>0</v>
      </c>
      <c r="Z201" s="5">
        <f t="shared" si="193"/>
        <v>0</v>
      </c>
      <c r="AA201" s="5">
        <f t="shared" si="193"/>
        <v>0</v>
      </c>
      <c r="AB201" s="5">
        <f t="shared" si="193"/>
        <v>0</v>
      </c>
      <c r="AC201" s="5">
        <f t="shared" si="193"/>
        <v>0</v>
      </c>
    </row>
    <row r="202" spans="6:29" x14ac:dyDescent="0.35">
      <c r="G202" s="4" t="s">
        <v>176</v>
      </c>
      <c r="H202" s="5">
        <f>H$152/H$220</f>
        <v>0</v>
      </c>
      <c r="I202" s="5">
        <f t="shared" ref="I202:AC202" si="194">I$152/I$220</f>
        <v>0</v>
      </c>
      <c r="J202" s="5">
        <f t="shared" si="194"/>
        <v>0</v>
      </c>
      <c r="K202" s="5">
        <f t="shared" si="194"/>
        <v>0</v>
      </c>
      <c r="L202" s="5">
        <f t="shared" si="194"/>
        <v>0</v>
      </c>
      <c r="M202" s="5">
        <f t="shared" si="194"/>
        <v>0</v>
      </c>
      <c r="N202" s="5">
        <f t="shared" si="194"/>
        <v>0</v>
      </c>
      <c r="O202" s="5">
        <f t="shared" si="194"/>
        <v>0</v>
      </c>
      <c r="P202" s="5">
        <f t="shared" si="194"/>
        <v>0</v>
      </c>
      <c r="Q202" s="5">
        <f t="shared" si="194"/>
        <v>0</v>
      </c>
      <c r="R202" s="5">
        <f t="shared" si="194"/>
        <v>0</v>
      </c>
      <c r="S202" s="5">
        <f t="shared" si="194"/>
        <v>0</v>
      </c>
      <c r="T202" s="5">
        <f t="shared" si="194"/>
        <v>0</v>
      </c>
      <c r="U202" s="5">
        <f t="shared" si="194"/>
        <v>0</v>
      </c>
      <c r="V202" s="5">
        <f t="shared" si="194"/>
        <v>0</v>
      </c>
      <c r="W202" s="5">
        <f t="shared" si="194"/>
        <v>0</v>
      </c>
      <c r="X202" s="5">
        <f t="shared" si="194"/>
        <v>0</v>
      </c>
      <c r="Y202" s="5">
        <f t="shared" si="194"/>
        <v>0</v>
      </c>
      <c r="Z202" s="5">
        <f t="shared" si="194"/>
        <v>75635.557046417467</v>
      </c>
      <c r="AA202" s="5">
        <f t="shared" si="194"/>
        <v>75058.167167527921</v>
      </c>
      <c r="AB202" s="5">
        <f t="shared" si="194"/>
        <v>0</v>
      </c>
      <c r="AC202" s="5">
        <f t="shared" si="194"/>
        <v>0</v>
      </c>
    </row>
    <row r="203" spans="6:29" x14ac:dyDescent="0.35">
      <c r="G203" s="33" t="s">
        <v>28</v>
      </c>
      <c r="H203" s="5">
        <f>H$153/H$220</f>
        <v>0</v>
      </c>
      <c r="I203" s="5">
        <f t="shared" ref="I203:AC203" si="195">I$153/I$220</f>
        <v>0</v>
      </c>
      <c r="J203" s="5">
        <f t="shared" si="195"/>
        <v>0</v>
      </c>
      <c r="K203" s="5">
        <f t="shared" si="195"/>
        <v>0</v>
      </c>
      <c r="L203" s="5">
        <f t="shared" si="195"/>
        <v>0</v>
      </c>
      <c r="M203" s="5">
        <f t="shared" si="195"/>
        <v>0</v>
      </c>
      <c r="N203" s="5">
        <f t="shared" si="195"/>
        <v>32642.603716232112</v>
      </c>
      <c r="O203" s="5">
        <f t="shared" si="195"/>
        <v>36195.89793048818</v>
      </c>
      <c r="P203" s="5">
        <f t="shared" si="195"/>
        <v>57516.019249411096</v>
      </c>
      <c r="Q203" s="5">
        <f t="shared" si="195"/>
        <v>52415.950239877115</v>
      </c>
      <c r="R203" s="5">
        <f t="shared" si="195"/>
        <v>48209.362201362972</v>
      </c>
      <c r="S203" s="5">
        <f t="shared" si="195"/>
        <v>49398.127881417662</v>
      </c>
      <c r="T203" s="5">
        <f t="shared" si="195"/>
        <v>53844.097717063167</v>
      </c>
      <c r="U203" s="5">
        <f t="shared" si="195"/>
        <v>52482.004821542796</v>
      </c>
      <c r="V203" s="5">
        <f t="shared" si="195"/>
        <v>52514.602712331485</v>
      </c>
      <c r="W203" s="5">
        <f t="shared" si="195"/>
        <v>53692.788971524962</v>
      </c>
      <c r="X203" s="5">
        <f t="shared" si="195"/>
        <v>51963.320993003807</v>
      </c>
      <c r="Y203" s="5">
        <f t="shared" si="195"/>
        <v>52069.908511820664</v>
      </c>
      <c r="Z203" s="5">
        <f t="shared" si="195"/>
        <v>125409.04392985269</v>
      </c>
      <c r="AA203" s="5">
        <f t="shared" si="195"/>
        <v>123073.0149457175</v>
      </c>
      <c r="AB203" s="5">
        <f t="shared" si="195"/>
        <v>48629.945795388405</v>
      </c>
      <c r="AC203" s="5">
        <f t="shared" si="195"/>
        <v>76910.891000000003</v>
      </c>
    </row>
    <row r="204" spans="6:29" x14ac:dyDescent="0.35">
      <c r="G204" s="72"/>
      <c r="H204" s="28"/>
      <c r="I204" s="28"/>
      <c r="J204" s="28"/>
      <c r="K204" s="28"/>
      <c r="L204" s="28"/>
      <c r="M204" s="28"/>
      <c r="N204" s="28"/>
      <c r="O204" s="28"/>
      <c r="P204" s="28"/>
      <c r="Q204" s="28"/>
      <c r="R204" s="28"/>
      <c r="S204" s="28"/>
      <c r="T204" s="28"/>
      <c r="U204" s="28"/>
      <c r="V204" s="28"/>
      <c r="W204" s="28"/>
      <c r="X204" s="28"/>
      <c r="Y204" s="28"/>
      <c r="Z204" s="28"/>
      <c r="AA204" s="28"/>
      <c r="AB204" s="28"/>
      <c r="AC204" s="28"/>
    </row>
    <row r="205" spans="6:29" x14ac:dyDescent="0.35">
      <c r="F205" s="1" t="s">
        <v>177</v>
      </c>
    </row>
    <row r="206" spans="6:29" x14ac:dyDescent="0.35">
      <c r="F206" s="4" t="s">
        <v>178</v>
      </c>
      <c r="G206" s="4" t="s">
        <v>179</v>
      </c>
      <c r="H206" s="4" cm="1">
        <f t="array" ref="H206">IFERROR(INDEX('WEO Oct 2023'!$J$2:$BG$529,MATCH($C$5&amp;$G206,'WEO Oct 2023'!$B$2:$B$529&amp;'WEO Oct 2023'!$C$2:$C$529,0),MATCH(H$8,'WEO Oct 2023'!$J$1:$BF$1,0)),NA())</f>
        <v>0.47</v>
      </c>
      <c r="I206" s="4" cm="1">
        <f t="array" ref="I206">IFERROR(INDEX('WEO Oct 2023'!$J$2:$BG$529,MATCH($C$5&amp;$G206,'WEO Oct 2023'!$B$2:$B$529&amp;'WEO Oct 2023'!$C$2:$C$529,0),MATCH(I$8,'WEO Oct 2023'!$J$1:$BF$1,0)),NA())</f>
        <v>0.49</v>
      </c>
      <c r="J206" s="4" cm="1">
        <f t="array" ref="J206">IFERROR(INDEX('WEO Oct 2023'!$J$2:$BG$529,MATCH($C$5&amp;$G206,'WEO Oct 2023'!$B$2:$B$529&amp;'WEO Oct 2023'!$C$2:$C$529,0),MATCH(J$8,'WEO Oct 2023'!$J$1:$BF$1,0)),NA())</f>
        <v>0.441</v>
      </c>
      <c r="K206" s="4" cm="1">
        <f t="array" ref="K206">IFERROR(INDEX('WEO Oct 2023'!$J$2:$BG$529,MATCH($C$5&amp;$G206,'WEO Oct 2023'!$B$2:$B$529&amp;'WEO Oct 2023'!$C$2:$C$529,0),MATCH(K$8,'WEO Oct 2023'!$J$1:$BF$1,0)),NA())</f>
        <v>0.46200000000000002</v>
      </c>
      <c r="L206" s="4" cm="1">
        <f t="array" ref="L206">IFERROR(INDEX('WEO Oct 2023'!$J$2:$BG$529,MATCH($C$5&amp;$G206,'WEO Oct 2023'!$B$2:$B$529&amp;'WEO Oct 2023'!$C$2:$C$529,0),MATCH(L$8,'WEO Oct 2023'!$J$1:$BF$1,0)),NA())</f>
        <v>0.45400000000000001</v>
      </c>
      <c r="M206" s="4" cm="1">
        <f t="array" ref="M206">IFERROR(INDEX('WEO Oct 2023'!$J$2:$BG$529,MATCH($C$5&amp;$G206,'WEO Oct 2023'!$B$2:$B$529&amp;'WEO Oct 2023'!$C$2:$C$529,0),MATCH(M$8,'WEO Oct 2023'!$J$1:$BF$1,0)),NA())</f>
        <v>0.54300000000000004</v>
      </c>
      <c r="N206" s="4" cm="1">
        <f t="array" ref="N206">IFERROR(INDEX('WEO Oct 2023'!$J$2:$BG$573,MATCH($C$5&amp;$G206,'WEO Oct 2023'!$B$2:$B$573&amp;'WEO Oct 2023'!$C$2:$C$573,0),MATCH(N$8,'WEO Oct 2023'!$J$1:$BF$1,0)),NA())</f>
        <v>0.64800000000000002</v>
      </c>
      <c r="O206" s="4" cm="1">
        <f t="array" ref="O206">IFERROR(INDEX('WEO Oct 2023'!$J$2:$BG$573,MATCH($C$5&amp;$G206,'WEO Oct 2023'!$B$2:$B$573&amp;'WEO Oct 2023'!$C$2:$C$573,0),MATCH(O$8,'WEO Oct 2023'!$J$1:$BF$1,0)),NA())</f>
        <v>0.72699999999999998</v>
      </c>
      <c r="P206" s="4" cm="1">
        <f t="array" ref="P206">IFERROR(INDEX('WEO Oct 2023'!$J$2:$BG$573,MATCH($C$5&amp;$G206,'WEO Oct 2023'!$B$2:$B$573&amp;'WEO Oct 2023'!$C$2:$C$573,0),MATCH(P$8,'WEO Oct 2023'!$J$1:$BF$1,0)),NA())</f>
        <v>0.88200000000000001</v>
      </c>
      <c r="Q206" s="4" cm="1">
        <f t="array" ref="Q206">IFERROR(INDEX('WEO Oct 2023'!$J$2:$BG$573,MATCH($C$5&amp;$G206,'WEO Oct 2023'!$B$2:$B$573&amp;'WEO Oct 2023'!$C$2:$C$573,0),MATCH(Q$8,'WEO Oct 2023'!$J$1:$BF$1,0)),NA())</f>
        <v>1.042</v>
      </c>
      <c r="R206" s="4" cm="1">
        <f t="array" ref="R206">IFERROR(INDEX('WEO Oct 2023'!$J$2:$BG$573,MATCH($C$5&amp;$G206,'WEO Oct 2023'!$B$2:$B$573&amp;'WEO Oct 2023'!$C$2:$C$573,0),MATCH(R$8,'WEO Oct 2023'!$J$1:$BF$1,0)),NA())</f>
        <v>1.1599999999999999</v>
      </c>
      <c r="S206" s="4" cm="1">
        <f t="array" ref="S206">IFERROR(INDEX('WEO Oct 2023'!$J$2:$BG$573,MATCH($C$5&amp;$G206,'WEO Oct 2023'!$B$2:$B$573&amp;'WEO Oct 2023'!$C$2:$C$573,0),MATCH(S$8,'WEO Oct 2023'!$J$1:$BF$1,0)),NA())</f>
        <v>1.3959999999999999</v>
      </c>
      <c r="T206" s="4" cm="1">
        <f t="array" ref="T206">IFERROR(INDEX('WEO Oct 2023'!$J$2:$BG$573,MATCH($C$5&amp;$G206,'WEO Oct 2023'!$B$2:$B$573&amp;'WEO Oct 2023'!$C$2:$C$573,0),MATCH(T$8,'WEO Oct 2023'!$J$1:$BF$1,0)),NA())</f>
        <v>1.4470000000000001</v>
      </c>
      <c r="U206" s="4" cm="1">
        <f t="array" ref="U206">IFERROR(INDEX('WEO Oct 2023'!$J$2:$BG$573,MATCH($C$5&amp;$G206,'WEO Oct 2023'!$B$2:$B$573&amp;'WEO Oct 2023'!$C$2:$C$573,0),MATCH(U$8,'WEO Oct 2023'!$J$1:$BF$1,0)),NA())</f>
        <v>1.5940000000000001</v>
      </c>
      <c r="V206" s="4" cm="1">
        <f t="array" ref="V206">IFERROR(INDEX('WEO Oct 2023'!$J$2:$BG$573,MATCH($C$5&amp;$G206,'WEO Oct 2023'!$B$2:$B$573&amp;'WEO Oct 2023'!$C$2:$C$573,0),MATCH(V$8,'WEO Oct 2023'!$J$1:$BF$1,0)),NA())</f>
        <v>1.651</v>
      </c>
      <c r="W206" s="4" cm="1">
        <f t="array" ref="W206">IFERROR(INDEX('WEO Oct 2023'!$J$2:$BG$573,MATCH($C$5&amp;$G206,'WEO Oct 2023'!$B$2:$B$573&amp;'WEO Oct 2023'!$C$2:$C$573,0),MATCH(W$8,'WEO Oct 2023'!$J$1:$BF$1,0)),NA())</f>
        <v>1.5960000000000001</v>
      </c>
      <c r="X206" s="4" cm="1">
        <f t="array" ref="X206">IFERROR(INDEX('WEO Oct 2023'!$J$2:$BG$573,MATCH($C$5&amp;$G206,'WEO Oct 2023'!$B$2:$B$573&amp;'WEO Oct 2023'!$C$2:$C$573,0),MATCH(X$8,'WEO Oct 2023'!$J$1:$BF$1,0)),NA())</f>
        <v>1.5640000000000001</v>
      </c>
      <c r="Y206" s="4" cm="1">
        <f t="array" ref="Y206">IFERROR(INDEX('WEO Oct 2023'!$J$2:$BG$573,MATCH($C$5&amp;$G206,'WEO Oct 2023'!$B$2:$B$573&amp;'WEO Oct 2023'!$C$2:$C$573,0),MATCH(Y$8,'WEO Oct 2023'!$J$1:$BF$1,0)),NA())</f>
        <v>1.6839999999999999</v>
      </c>
      <c r="Z206" s="4" cm="1">
        <f t="array" ref="Z206">IFERROR(INDEX('WEO Oct 2023'!$J$2:$BG$573,MATCH($C$5&amp;$G206,'WEO Oct 2023'!$B$2:$B$573&amp;'WEO Oct 2023'!$C$2:$C$573,0),MATCH(Z$8,'WEO Oct 2023'!$J$1:$BF$1,0)),NA())</f>
        <v>1.577</v>
      </c>
      <c r="AA206" s="4" cm="1">
        <f t="array" ref="AA206">IFERROR(INDEX('WEO Oct 2023'!$J$2:$BG$529,MATCH($C$5&amp;$G206,'WEO Oct 2023'!$B$2:$B$529&amp;'WEO Oct 2023'!$C$2:$C$529,0),MATCH(AA$8,'WEO Oct 2023'!$J$1:$BF$1,0)),NA())</f>
        <v>1.5589999999999999</v>
      </c>
      <c r="AB206" s="4" cm="1">
        <f t="array" ref="AB206">IFERROR(INDEX('WEO Oct 2023'!$J$2:$BG$529,MATCH($C$5&amp;$G206,'WEO Oct 2023'!$B$2:$B$529&amp;'WEO Oct 2023'!$C$2:$C$529,0),MATCH(AB$8,'WEO Oct 2023'!$J$1:$BF$1,0)),NA())</f>
        <v>1.7330000000000001</v>
      </c>
      <c r="AC206" s="4" cm="1">
        <f t="array" ref="AC206">IFERROR(INDEX('WEO Oct 2023'!$J$2:$BG$529,MATCH($C$5&amp;$G206,'WEO Oct 2023'!$B$2:$B$529&amp;'WEO Oct 2023'!$C$2:$C$529,0),MATCH(AC$8,'WEO Oct 2023'!$J$1:$BF$1,0)),NA())</f>
        <v>1.891</v>
      </c>
    </row>
    <row r="207" spans="6:29" x14ac:dyDescent="0.35">
      <c r="F207" s="65" t="str">
        <f>$C$6</f>
        <v>thousands</v>
      </c>
      <c r="G207" s="4"/>
      <c r="H207" s="5">
        <f>IF($F207=$B$249,H206*1000000,IF($F207=$B$250,H206*1000,IF($F207=$B$251,H206)))</f>
        <v>470000</v>
      </c>
      <c r="I207" s="5">
        <f t="shared" ref="I207:AC207" si="196">I206*1000000</f>
        <v>490000</v>
      </c>
      <c r="J207" s="5">
        <f t="shared" si="196"/>
        <v>441000</v>
      </c>
      <c r="K207" s="5">
        <f t="shared" si="196"/>
        <v>462000</v>
      </c>
      <c r="L207" s="5">
        <f t="shared" si="196"/>
        <v>454000</v>
      </c>
      <c r="M207" s="5">
        <f t="shared" si="196"/>
        <v>543000</v>
      </c>
      <c r="N207" s="5">
        <f t="shared" si="196"/>
        <v>648000</v>
      </c>
      <c r="O207" s="5">
        <f t="shared" si="196"/>
        <v>727000</v>
      </c>
      <c r="P207" s="5">
        <f t="shared" si="196"/>
        <v>882000</v>
      </c>
      <c r="Q207" s="5">
        <f t="shared" si="196"/>
        <v>1042000</v>
      </c>
      <c r="R207" s="5">
        <f t="shared" si="196"/>
        <v>1160000</v>
      </c>
      <c r="S207" s="5">
        <f t="shared" si="196"/>
        <v>1396000</v>
      </c>
      <c r="T207" s="5">
        <f t="shared" si="196"/>
        <v>1447000</v>
      </c>
      <c r="U207" s="5">
        <f t="shared" si="196"/>
        <v>1594000</v>
      </c>
      <c r="V207" s="5">
        <f t="shared" si="196"/>
        <v>1651000</v>
      </c>
      <c r="W207" s="5">
        <f t="shared" si="196"/>
        <v>1596000</v>
      </c>
      <c r="X207" s="5">
        <f t="shared" si="196"/>
        <v>1564000</v>
      </c>
      <c r="Y207" s="5">
        <f t="shared" si="196"/>
        <v>1684000</v>
      </c>
      <c r="Z207" s="5">
        <f t="shared" si="196"/>
        <v>1577000</v>
      </c>
      <c r="AA207" s="5">
        <f t="shared" si="196"/>
        <v>1559000</v>
      </c>
      <c r="AB207" s="5">
        <f t="shared" si="196"/>
        <v>1733000</v>
      </c>
      <c r="AC207" s="5">
        <f t="shared" si="196"/>
        <v>1891000</v>
      </c>
    </row>
    <row r="208" spans="6:29" x14ac:dyDescent="0.35">
      <c r="F208" s="4" t="s">
        <v>180</v>
      </c>
      <c r="G208" s="4" t="s">
        <v>181</v>
      </c>
      <c r="H208" s="4" cm="1">
        <f t="array" ref="H208">IFERROR(INDEX('WEO Oct 2023'!$J$2:$BG$529,MATCH($C$5&amp;$G208,'WEO Oct 2023'!$B$2:$B$529&amp;'WEO Oct 2023'!$C$2:$C$529,0),MATCH(H$8,'WEO Oct 2023'!$J$1:$BF$1,0)),NA())</f>
        <v>0.47</v>
      </c>
      <c r="I208" s="4" cm="1">
        <f t="array" ref="I208">IFERROR(INDEX('WEO Oct 2023'!$J$2:$BG$529,MATCH($C$5&amp;$G208,'WEO Oct 2023'!$B$2:$B$529&amp;'WEO Oct 2023'!$C$2:$C$529,0),MATCH(I$8,'WEO Oct 2023'!$J$1:$BF$1,0)),NA())</f>
        <v>0.49</v>
      </c>
      <c r="J208" s="4" cm="1">
        <f t="array" ref="J208">IFERROR(INDEX('WEO Oct 2023'!$J$2:$BG$529,MATCH($C$5&amp;$G208,'WEO Oct 2023'!$B$2:$B$529&amp;'WEO Oct 2023'!$C$2:$C$529,0),MATCH(J$8,'WEO Oct 2023'!$J$1:$BF$1,0)),NA())</f>
        <v>0.441</v>
      </c>
      <c r="K208" s="4" cm="1">
        <f t="array" ref="K208">IFERROR(INDEX('WEO Oct 2023'!$J$2:$BG$529,MATCH($C$5&amp;$G208,'WEO Oct 2023'!$B$2:$B$529&amp;'WEO Oct 2023'!$C$2:$C$529,0),MATCH(K$8,'WEO Oct 2023'!$J$1:$BF$1,0)),NA())</f>
        <v>0.46200000000000002</v>
      </c>
      <c r="L208" s="4" cm="1">
        <f t="array" ref="L208">IFERROR(INDEX('WEO Oct 2023'!$J$2:$BG$529,MATCH($C$5&amp;$G208,'WEO Oct 2023'!$B$2:$B$529&amp;'WEO Oct 2023'!$C$2:$C$529,0),MATCH(L$8,'WEO Oct 2023'!$J$1:$BF$1,0)),NA())</f>
        <v>0.45400000000000001</v>
      </c>
      <c r="M208" s="4" cm="1">
        <f t="array" ref="M208">IFERROR(INDEX('WEO Oct 2023'!$J$2:$BG$529,MATCH($C$5&amp;$G208,'WEO Oct 2023'!$B$2:$B$529&amp;'WEO Oct 2023'!$C$2:$C$529,0),MATCH(M$8,'WEO Oct 2023'!$J$1:$BF$1,0)),NA())</f>
        <v>0.54300000000000004</v>
      </c>
      <c r="N208" s="4" cm="1">
        <f t="array" ref="N208">IFERROR(INDEX('WEO Oct 2023'!$J$2:$BG$573,MATCH($C$5&amp;$G208,'WEO Oct 2023'!$B$2:$B$573&amp;'WEO Oct 2023'!$C$2:$C$573,0),MATCH(N$8,'WEO Oct 2023'!$J$1:$BF$1,0)),NA())</f>
        <v>0.64800000000000002</v>
      </c>
      <c r="O208" s="4" cm="1">
        <f t="array" ref="O208">IFERROR(INDEX('WEO Oct 2023'!$J$2:$BG$573,MATCH($C$5&amp;$G208,'WEO Oct 2023'!$B$2:$B$573&amp;'WEO Oct 2023'!$C$2:$C$573,0),MATCH(O$8,'WEO Oct 2023'!$J$1:$BF$1,0)),NA())</f>
        <v>0.72699999999999998</v>
      </c>
      <c r="P208" s="4" cm="1">
        <f t="array" ref="P208">IFERROR(INDEX('WEO Oct 2023'!$J$2:$BG$573,MATCH($C$5&amp;$G208,'WEO Oct 2023'!$B$2:$B$573&amp;'WEO Oct 2023'!$C$2:$C$573,0),MATCH(P$8,'WEO Oct 2023'!$J$1:$BF$1,0)),NA())</f>
        <v>0.88200000000000001</v>
      </c>
      <c r="Q208" s="4" cm="1">
        <f t="array" ref="Q208">IFERROR(INDEX('WEO Oct 2023'!$J$2:$BG$573,MATCH($C$5&amp;$G208,'WEO Oct 2023'!$B$2:$B$573&amp;'WEO Oct 2023'!$C$2:$C$573,0),MATCH(Q$8,'WEO Oct 2023'!$J$1:$BF$1,0)),NA())</f>
        <v>1.042</v>
      </c>
      <c r="R208" s="4" cm="1">
        <f t="array" ref="R208">IFERROR(INDEX('WEO Oct 2023'!$J$2:$BG$573,MATCH($C$5&amp;$G208,'WEO Oct 2023'!$B$2:$B$573&amp;'WEO Oct 2023'!$C$2:$C$573,0),MATCH(R$8,'WEO Oct 2023'!$J$1:$BF$1,0)),NA())</f>
        <v>1.1599999999999999</v>
      </c>
      <c r="S208" s="4" cm="1">
        <f t="array" ref="S208">IFERROR(INDEX('WEO Oct 2023'!$J$2:$BG$573,MATCH($C$5&amp;$G208,'WEO Oct 2023'!$B$2:$B$573&amp;'WEO Oct 2023'!$C$2:$C$573,0),MATCH(S$8,'WEO Oct 2023'!$J$1:$BF$1,0)),NA())</f>
        <v>1.3959999999999999</v>
      </c>
      <c r="T208" s="4" cm="1">
        <f t="array" ref="T208">IFERROR(INDEX('WEO Oct 2023'!$J$2:$BG$573,MATCH($C$5&amp;$G208,'WEO Oct 2023'!$B$2:$B$573&amp;'WEO Oct 2023'!$C$2:$C$573,0),MATCH(T$8,'WEO Oct 2023'!$J$1:$BF$1,0)),NA())</f>
        <v>1.4470000000000001</v>
      </c>
      <c r="U208" s="4" cm="1">
        <f t="array" ref="U208">IFERROR(INDEX('WEO Oct 2023'!$J$2:$BG$573,MATCH($C$5&amp;$G208,'WEO Oct 2023'!$B$2:$B$573&amp;'WEO Oct 2023'!$C$2:$C$573,0),MATCH(U$8,'WEO Oct 2023'!$J$1:$BF$1,0)),NA())</f>
        <v>1.5940000000000001</v>
      </c>
      <c r="V208" s="4" cm="1">
        <f t="array" ref="V208">IFERROR(INDEX('WEO Oct 2023'!$J$2:$BG$573,MATCH($C$5&amp;$G208,'WEO Oct 2023'!$B$2:$B$573&amp;'WEO Oct 2023'!$C$2:$C$573,0),MATCH(V$8,'WEO Oct 2023'!$J$1:$BF$1,0)),NA())</f>
        <v>1.651</v>
      </c>
      <c r="W208" s="4" cm="1">
        <f t="array" ref="W208">IFERROR(INDEX('WEO Oct 2023'!$J$2:$BG$573,MATCH($C$5&amp;$G208,'WEO Oct 2023'!$B$2:$B$573&amp;'WEO Oct 2023'!$C$2:$C$573,0),MATCH(W$8,'WEO Oct 2023'!$J$1:$BF$1,0)),NA())</f>
        <v>1.5960000000000001</v>
      </c>
      <c r="X208" s="4" cm="1">
        <f t="array" ref="X208">IFERROR(INDEX('WEO Oct 2023'!$J$2:$BG$573,MATCH($C$5&amp;$G208,'WEO Oct 2023'!$B$2:$B$573&amp;'WEO Oct 2023'!$C$2:$C$573,0),MATCH(X$8,'WEO Oct 2023'!$J$1:$BF$1,0)),NA())</f>
        <v>1.5640000000000001</v>
      </c>
      <c r="Y208" s="4" cm="1">
        <f t="array" ref="Y208">IFERROR(INDEX('WEO Oct 2023'!$J$2:$BG$573,MATCH($C$5&amp;$G208,'WEO Oct 2023'!$B$2:$B$573&amp;'WEO Oct 2023'!$C$2:$C$573,0),MATCH(Y$8,'WEO Oct 2023'!$J$1:$BF$1,0)),NA())</f>
        <v>2.0289999999999999</v>
      </c>
      <c r="Z208" s="4" cm="1">
        <f t="array" ref="Z208">IFERROR(INDEX('WEO Oct 2023'!$J$2:$BG$573,MATCH($C$5&amp;$G208,'WEO Oct 2023'!$B$2:$B$573&amp;'WEO Oct 2023'!$C$2:$C$573,0),MATCH(Z$8,'WEO Oct 2023'!$J$1:$BF$1,0)),NA())</f>
        <v>2.1579999999999999</v>
      </c>
      <c r="AA208" s="4" cm="1">
        <f t="array" ref="AA208">IFERROR(INDEX('WEO Oct 2023'!$J$2:$BG$529,MATCH($C$5&amp;$G208,'WEO Oct 2023'!$B$2:$B$529&amp;'WEO Oct 2023'!$C$2:$C$529,0),MATCH(AA$8,'WEO Oct 2023'!$J$1:$BF$1,0)),NA())</f>
        <v>3.621</v>
      </c>
      <c r="AB208" s="4" cm="1">
        <f t="array" ref="AB208">IFERROR(INDEX('WEO Oct 2023'!$J$2:$BG$529,MATCH($C$5&amp;$G208,'WEO Oct 2023'!$B$2:$B$529&amp;'WEO Oct 2023'!$C$2:$C$529,0),MATCH(AB$8,'WEO Oct 2023'!$J$1:$BF$1,0)),NA())</f>
        <v>4.9039999999999999</v>
      </c>
      <c r="AC208" s="4" cm="1">
        <f t="array" ref="AC208">IFERROR(INDEX('WEO Oct 2023'!$J$2:$BG$529,MATCH($C$5&amp;$G208,'WEO Oct 2023'!$B$2:$B$529&amp;'WEO Oct 2023'!$C$2:$C$529,0),MATCH(AC$8,'WEO Oct 2023'!$J$1:$BF$1,0)),NA())</f>
        <v>2.0230000000000001</v>
      </c>
    </row>
    <row r="209" spans="3:30" x14ac:dyDescent="0.35">
      <c r="F209" s="4" t="s">
        <v>182</v>
      </c>
      <c r="G209" s="4"/>
      <c r="H209" s="4">
        <f>H206/H208</f>
        <v>1</v>
      </c>
      <c r="I209" s="4">
        <f t="shared" ref="I209:AC209" si="197">I206/I208</f>
        <v>1</v>
      </c>
      <c r="J209" s="4">
        <f t="shared" si="197"/>
        <v>1</v>
      </c>
      <c r="K209" s="4">
        <f t="shared" si="197"/>
        <v>1</v>
      </c>
      <c r="L209" s="4">
        <f t="shared" si="197"/>
        <v>1</v>
      </c>
      <c r="M209" s="4">
        <f t="shared" si="197"/>
        <v>1</v>
      </c>
      <c r="N209" s="4">
        <f t="shared" si="197"/>
        <v>1</v>
      </c>
      <c r="O209" s="4">
        <f t="shared" si="197"/>
        <v>1</v>
      </c>
      <c r="P209" s="4">
        <f t="shared" si="197"/>
        <v>1</v>
      </c>
      <c r="Q209" s="4">
        <f t="shared" si="197"/>
        <v>1</v>
      </c>
      <c r="R209" s="4">
        <f t="shared" si="197"/>
        <v>1</v>
      </c>
      <c r="S209" s="4">
        <f t="shared" si="197"/>
        <v>1</v>
      </c>
      <c r="T209" s="4">
        <f t="shared" si="197"/>
        <v>1</v>
      </c>
      <c r="U209" s="4">
        <f t="shared" si="197"/>
        <v>1</v>
      </c>
      <c r="V209" s="4">
        <f t="shared" si="197"/>
        <v>1</v>
      </c>
      <c r="W209" s="4">
        <f t="shared" si="197"/>
        <v>1</v>
      </c>
      <c r="X209" s="4">
        <f t="shared" si="197"/>
        <v>1</v>
      </c>
      <c r="Y209" s="4">
        <f t="shared" si="197"/>
        <v>0.82996550024642679</v>
      </c>
      <c r="Z209" s="4">
        <f t="shared" si="197"/>
        <v>0.73076923076923073</v>
      </c>
      <c r="AA209" s="4">
        <f t="shared" si="197"/>
        <v>0.43054404860535761</v>
      </c>
      <c r="AB209" s="4">
        <f t="shared" si="197"/>
        <v>0.35338499184339317</v>
      </c>
      <c r="AC209" s="4">
        <f t="shared" si="197"/>
        <v>0.93475037073652989</v>
      </c>
    </row>
    <row r="210" spans="3:30" x14ac:dyDescent="0.35">
      <c r="C210" s="28"/>
      <c r="F210" s="4" t="s">
        <v>183</v>
      </c>
      <c r="G210" s="4"/>
      <c r="H210" s="5">
        <f>IFERROR(INDEX('WDI GNI'!$E$6:$BO$271,MATCH($C$5,'WDI GNI'!$B$6:$B$271,0),MATCH(H$8,'WDI GNI'!$E$5:$BO$5,0)),NA())</f>
        <v>759534600</v>
      </c>
      <c r="I210" s="5">
        <f>IFERROR(INDEX('WDI GNI'!$E$6:$BO$271,MATCH($C$5,'WDI GNI'!$B$6:$B$271,0),MATCH(I$8,'WDI GNI'!$E$5:$BO$5,0)),NA())</f>
        <v>662036300</v>
      </c>
      <c r="J210" s="5">
        <f>IFERROR(INDEX('WDI GNI'!$E$6:$BO$271,MATCH($C$5,'WDI GNI'!$B$6:$B$271,0),MATCH(J$8,'WDI GNI'!$E$5:$BO$5,0)),NA())</f>
        <v>681181100</v>
      </c>
      <c r="K210" s="5">
        <f>IFERROR(INDEX('WDI GNI'!$E$6:$BO$271,MATCH($C$5,'WDI GNI'!$B$6:$B$271,0),MATCH(K$8,'WDI GNI'!$E$5:$BO$5,0)),NA())</f>
        <v>845008100</v>
      </c>
      <c r="L210" s="5">
        <f>IFERROR(INDEX('WDI GNI'!$E$6:$BO$271,MATCH($C$5,'WDI GNI'!$B$6:$B$271,0),MATCH(L$8,'WDI GNI'!$E$5:$BO$5,0)),NA())</f>
        <v>1301048200</v>
      </c>
      <c r="M210" s="5">
        <f>IFERROR(INDEX('WDI GNI'!$E$6:$BO$271,MATCH($C$5,'WDI GNI'!$B$6:$B$271,0),MATCH(M$8,'WDI GNI'!$E$5:$BO$5,0)),NA())</f>
        <v>1969382800</v>
      </c>
      <c r="N210" s="5">
        <f>IFERROR(INDEX('WDI GNI'!$E$6:$BO$271,MATCH($C$5,'WDI GNI'!$B$6:$B$271,0),MATCH(N$8,'WDI GNI'!$E$5:$BO$5,0)),NA())</f>
        <v>3263528000</v>
      </c>
      <c r="O210" s="5">
        <f>IFERROR(INDEX('WDI GNI'!$E$6:$BO$271,MATCH($C$5,'WDI GNI'!$B$6:$B$271,0),MATCH(O$8,'WDI GNI'!$E$5:$BO$5,0)),NA())</f>
        <v>2523550400</v>
      </c>
      <c r="P210" s="5">
        <f>IFERROR(INDEX('WDI GNI'!$E$6:$BO$271,MATCH($C$5,'WDI GNI'!$B$6:$B$271,0),MATCH(P$8,'WDI GNI'!$E$5:$BO$5,0)),NA())</f>
        <v>3325058500</v>
      </c>
      <c r="Q210" s="5">
        <f>IFERROR(INDEX('WDI GNI'!$E$6:$BO$271,MATCH($C$5,'WDI GNI'!$B$6:$B$271,0),MATCH(Q$8,'WDI GNI'!$E$5:$BO$5,0)),NA())</f>
        <v>4580949300</v>
      </c>
      <c r="R210" s="5">
        <f>IFERROR(INDEX('WDI GNI'!$E$6:$BO$271,MATCH($C$5,'WDI GNI'!$B$6:$B$271,0),MATCH(R$8,'WDI GNI'!$E$5:$BO$5,0)),NA())</f>
        <v>4318116400</v>
      </c>
      <c r="S210" s="5">
        <f>IFERROR(INDEX('WDI GNI'!$E$6:$BO$271,MATCH($C$5,'WDI GNI'!$B$6:$B$271,0),MATCH(S$8,'WDI GNI'!$E$5:$BO$5,0)),NA())</f>
        <v>4151753000</v>
      </c>
      <c r="T210" s="5">
        <f>IFERROR(INDEX('WDI GNI'!$E$6:$BO$271,MATCH($C$5,'WDI GNI'!$B$6:$B$271,0),MATCH(T$8,'WDI GNI'!$E$5:$BO$5,0)),NA())</f>
        <v>3337510200</v>
      </c>
      <c r="U210" s="5">
        <f>IFERROR(INDEX('WDI GNI'!$E$6:$BO$271,MATCH($C$5,'WDI GNI'!$B$6:$B$271,0),MATCH(U$8,'WDI GNI'!$E$5:$BO$5,0)),NA())</f>
        <v>2792624600</v>
      </c>
      <c r="V210" s="5">
        <f>IFERROR(INDEX('WDI GNI'!$E$6:$BO$271,MATCH($C$5,'WDI GNI'!$B$6:$B$271,0),MATCH(V$8,'WDI GNI'!$E$5:$BO$5,0)),NA())</f>
        <v>2230612500</v>
      </c>
      <c r="W210" s="5">
        <f>IFERROR(INDEX('WDI GNI'!$E$6:$BO$271,MATCH($C$5,'WDI GNI'!$B$6:$B$271,0),MATCH(W$8,'WDI GNI'!$E$5:$BO$5,0)),NA())</f>
        <v>2268489900</v>
      </c>
      <c r="X210" s="5">
        <f>IFERROR(INDEX('WDI GNI'!$E$6:$BO$271,MATCH($C$5,'WDI GNI'!$B$6:$B$271,0),MATCH(X$8,'WDI GNI'!$E$5:$BO$5,0)),NA())</f>
        <v>2243668000</v>
      </c>
      <c r="Y210" s="5">
        <f>IFERROR(INDEX('WDI GNI'!$E$6:$BO$271,MATCH($C$5,'WDI GNI'!$B$6:$B$271,0),MATCH(Y$8,'WDI GNI'!$E$5:$BO$5,0)),NA())</f>
        <v>2727266200</v>
      </c>
      <c r="Z210" s="5">
        <f>IFERROR(INDEX('WDI GNI'!$E$6:$BO$271,MATCH($C$5,'WDI GNI'!$B$6:$B$271,0),MATCH(Z$8,'WDI GNI'!$E$5:$BO$5,0)),NA())</f>
        <v>2386754500</v>
      </c>
      <c r="AA210" s="5">
        <f>IFERROR(INDEX('WDI GNI'!$E$6:$BO$271,MATCH($C$5,'WDI GNI'!$B$6:$B$271,0),MATCH(AA$8,'WDI GNI'!$E$5:$BO$5,0)),NA())</f>
        <v>1888203500</v>
      </c>
      <c r="AB210" s="5">
        <f>IFERROR(INDEX('WDI GNI'!$E$6:$BO$271,MATCH($C$5,'WDI GNI'!$B$6:$B$271,0),MATCH(AB$8,'WDI GNI'!$E$5:$BO$5,0)),NA())</f>
        <v>3133451384.9834499</v>
      </c>
      <c r="AC210" s="85">
        <f>(AC206*G231)*1000000000</f>
        <v>3419132469.130816</v>
      </c>
    </row>
    <row r="211" spans="3:30" x14ac:dyDescent="0.35">
      <c r="C211" s="28"/>
      <c r="F211" s="65" t="str">
        <f>$C$6</f>
        <v>thousands</v>
      </c>
      <c r="G211" s="4"/>
      <c r="H211" s="5">
        <f>IF($F211=$B$249,H210/1000,IF($F211=$B$250,H210*1000000,IF($F211=$B$251,H210/1000000000)))</f>
        <v>759534.6</v>
      </c>
      <c r="I211" s="5">
        <f t="shared" ref="I211:AC211" si="198">IF($F211=$B$249,I210/1000,IF($F211=$B$250,I210*1000000,IF($F211=$B$251,I210/1000000000)))</f>
        <v>662036.30000000005</v>
      </c>
      <c r="J211" s="5">
        <f t="shared" si="198"/>
        <v>681181.1</v>
      </c>
      <c r="K211" s="5">
        <f t="shared" si="198"/>
        <v>845008.1</v>
      </c>
      <c r="L211" s="5">
        <f t="shared" si="198"/>
        <v>1301048.2</v>
      </c>
      <c r="M211" s="5">
        <f t="shared" si="198"/>
        <v>1969382.8</v>
      </c>
      <c r="N211" s="5">
        <f t="shared" si="198"/>
        <v>3263528</v>
      </c>
      <c r="O211" s="5">
        <f t="shared" si="198"/>
        <v>2523550.4</v>
      </c>
      <c r="P211" s="5">
        <f t="shared" si="198"/>
        <v>3325058.5</v>
      </c>
      <c r="Q211" s="5">
        <f t="shared" si="198"/>
        <v>4580949.3</v>
      </c>
      <c r="R211" s="5">
        <f t="shared" si="198"/>
        <v>4318116.4000000004</v>
      </c>
      <c r="S211" s="5">
        <f t="shared" si="198"/>
        <v>4151753</v>
      </c>
      <c r="T211" s="5">
        <f t="shared" si="198"/>
        <v>3337510.2</v>
      </c>
      <c r="U211" s="5">
        <f t="shared" si="198"/>
        <v>2792624.6</v>
      </c>
      <c r="V211" s="5">
        <f t="shared" si="198"/>
        <v>2230612.5</v>
      </c>
      <c r="W211" s="5">
        <f t="shared" si="198"/>
        <v>2268489.9</v>
      </c>
      <c r="X211" s="5">
        <f t="shared" si="198"/>
        <v>2243668</v>
      </c>
      <c r="Y211" s="5">
        <f t="shared" si="198"/>
        <v>2727266.2</v>
      </c>
      <c r="Z211" s="5">
        <f t="shared" si="198"/>
        <v>2386754.5</v>
      </c>
      <c r="AA211" s="5">
        <f t="shared" si="198"/>
        <v>1888203.5</v>
      </c>
      <c r="AB211" s="5">
        <f t="shared" si="198"/>
        <v>3133451.3849834497</v>
      </c>
      <c r="AC211" s="29">
        <f t="shared" si="198"/>
        <v>3419132.4691308159</v>
      </c>
    </row>
    <row r="212" spans="3:30" x14ac:dyDescent="0.35">
      <c r="C212" s="28"/>
      <c r="F212" s="65" t="s">
        <v>184</v>
      </c>
      <c r="G212" s="4"/>
      <c r="H212" s="56">
        <f>H211/H207</f>
        <v>1.6160310638297872</v>
      </c>
      <c r="I212" s="56">
        <f t="shared" ref="I212:AA212" si="199">I211/I207</f>
        <v>1.3510944897959185</v>
      </c>
      <c r="J212" s="56">
        <f t="shared" si="199"/>
        <v>1.5446283446712017</v>
      </c>
      <c r="K212" s="56">
        <f t="shared" si="199"/>
        <v>1.8290218614718614</v>
      </c>
      <c r="L212" s="56">
        <f t="shared" si="199"/>
        <v>2.8657449339207046</v>
      </c>
      <c r="M212" s="56">
        <f t="shared" si="199"/>
        <v>3.626855985267035</v>
      </c>
      <c r="N212" s="56">
        <f t="shared" si="199"/>
        <v>5.0363086419753085</v>
      </c>
      <c r="O212" s="56">
        <f t="shared" si="199"/>
        <v>3.4711834938101789</v>
      </c>
      <c r="P212" s="56">
        <f t="shared" si="199"/>
        <v>3.769907596371882</v>
      </c>
      <c r="Q212" s="56">
        <f t="shared" si="199"/>
        <v>4.3963045105566216</v>
      </c>
      <c r="R212" s="56">
        <f t="shared" si="199"/>
        <v>3.7225141379310349</v>
      </c>
      <c r="S212" s="56">
        <f t="shared" si="199"/>
        <v>2.9740351002865331</v>
      </c>
      <c r="T212" s="56">
        <f t="shared" si="199"/>
        <v>2.3065032480995162</v>
      </c>
      <c r="U212" s="56">
        <f t="shared" si="199"/>
        <v>1.751960225846926</v>
      </c>
      <c r="V212" s="56">
        <f t="shared" si="199"/>
        <v>1.3510675348273773</v>
      </c>
      <c r="W212" s="56">
        <f t="shared" si="199"/>
        <v>1.4213595864661654</v>
      </c>
      <c r="X212" s="56">
        <f t="shared" si="199"/>
        <v>1.4345703324808183</v>
      </c>
      <c r="Y212" s="56">
        <f t="shared" si="199"/>
        <v>1.6195167458432305</v>
      </c>
      <c r="Z212" s="56">
        <f t="shared" si="199"/>
        <v>1.5134778059606848</v>
      </c>
      <c r="AA212" s="56">
        <f t="shared" si="199"/>
        <v>1.2111632456703014</v>
      </c>
      <c r="AB212" s="56">
        <f>AB211/AB207</f>
        <v>1.808108127514974</v>
      </c>
      <c r="AC212" s="56">
        <f>AC211/AC207</f>
        <v>1.808108127514974</v>
      </c>
      <c r="AD212" s="56"/>
    </row>
    <row r="213" spans="3:30" x14ac:dyDescent="0.35">
      <c r="C213" s="28"/>
      <c r="F213" s="65" t="s">
        <v>1368</v>
      </c>
      <c r="G213" s="4"/>
      <c r="H213" s="86">
        <f t="shared" ref="H213:O213" si="200">(H210/1000000000)/H209</f>
        <v>0.75953459999999995</v>
      </c>
      <c r="I213" s="86">
        <f t="shared" si="200"/>
        <v>0.66203630000000002</v>
      </c>
      <c r="J213" s="86">
        <f t="shared" si="200"/>
        <v>0.68118109999999998</v>
      </c>
      <c r="K213" s="86">
        <f t="shared" si="200"/>
        <v>0.84500810000000004</v>
      </c>
      <c r="L213" s="86">
        <f t="shared" si="200"/>
        <v>1.3010482000000001</v>
      </c>
      <c r="M213" s="86">
        <f t="shared" si="200"/>
        <v>1.9693828</v>
      </c>
      <c r="N213" s="86">
        <f t="shared" si="200"/>
        <v>3.263528</v>
      </c>
      <c r="O213" s="86">
        <f t="shared" si="200"/>
        <v>2.5235504</v>
      </c>
      <c r="P213" s="86">
        <f>(P210/1000000000)/P209</f>
        <v>3.3250584999999999</v>
      </c>
      <c r="Q213" s="86">
        <f t="shared" ref="Q213:AC213" si="201">(Q210/1000000000)/Q209</f>
        <v>4.5809493000000003</v>
      </c>
      <c r="R213" s="86">
        <f t="shared" si="201"/>
        <v>4.3181164000000001</v>
      </c>
      <c r="S213" s="86">
        <f t="shared" si="201"/>
        <v>4.1517530000000002</v>
      </c>
      <c r="T213" s="86">
        <f t="shared" si="201"/>
        <v>3.3375102000000001</v>
      </c>
      <c r="U213" s="86">
        <f t="shared" si="201"/>
        <v>2.7926245999999999</v>
      </c>
      <c r="V213" s="86">
        <f t="shared" si="201"/>
        <v>2.2306124999999999</v>
      </c>
      <c r="W213" s="86">
        <f t="shared" si="201"/>
        <v>2.2684899000000001</v>
      </c>
      <c r="X213" s="86">
        <f t="shared" si="201"/>
        <v>2.243668</v>
      </c>
      <c r="Y213" s="86">
        <f t="shared" si="201"/>
        <v>3.2859994773159142</v>
      </c>
      <c r="Z213" s="86">
        <f t="shared" si="201"/>
        <v>3.2660851052631581</v>
      </c>
      <c r="AA213" s="86">
        <f t="shared" si="201"/>
        <v>4.3856221125721619</v>
      </c>
      <c r="AB213" s="86">
        <f t="shared" si="201"/>
        <v>8.8669622573334319</v>
      </c>
      <c r="AC213" s="86">
        <f t="shared" si="201"/>
        <v>3.6578027419627923</v>
      </c>
    </row>
    <row r="214" spans="3:30" x14ac:dyDescent="0.35">
      <c r="C214" s="28"/>
      <c r="F214" s="65" t="s">
        <v>1372</v>
      </c>
      <c r="G214" s="4"/>
      <c r="H214" s="86"/>
      <c r="I214" s="86"/>
      <c r="J214" s="86"/>
      <c r="K214" s="86"/>
      <c r="L214" s="86"/>
      <c r="M214" s="86"/>
      <c r="N214" s="96">
        <f>N210/(N221*1000000)</f>
        <v>3162.3333333333335</v>
      </c>
      <c r="O214" s="96">
        <f t="shared" ref="O214:AC214" si="202">O210/(O221*1000000)</f>
        <v>2391.9909004739338</v>
      </c>
      <c r="P214" s="96">
        <f t="shared" si="202"/>
        <v>3087.3337975858867</v>
      </c>
      <c r="Q214" s="96">
        <f t="shared" si="202"/>
        <v>4164.4993636363633</v>
      </c>
      <c r="R214" s="96">
        <f t="shared" si="202"/>
        <v>3838.3256888888891</v>
      </c>
      <c r="S214" s="96">
        <f t="shared" si="202"/>
        <v>3610.22</v>
      </c>
      <c r="T214" s="96">
        <f t="shared" si="202"/>
        <v>2845.2772378516624</v>
      </c>
      <c r="U214" s="96">
        <f t="shared" si="202"/>
        <v>2334.9704013377927</v>
      </c>
      <c r="V214" s="96">
        <f t="shared" si="202"/>
        <v>1835.8950617283951</v>
      </c>
      <c r="W214" s="96">
        <f t="shared" si="202"/>
        <v>1838.3224473257699</v>
      </c>
      <c r="X214" s="96">
        <f t="shared" si="202"/>
        <v>1790.63687150838</v>
      </c>
      <c r="Y214" s="96">
        <f t="shared" si="202"/>
        <v>2145.7641227380018</v>
      </c>
      <c r="Z214" s="96">
        <f t="shared" si="202"/>
        <v>1850.1972868217053</v>
      </c>
      <c r="AA214" s="96">
        <f t="shared" si="202"/>
        <v>1441.3767175572518</v>
      </c>
      <c r="AB214" s="96">
        <f t="shared" si="202"/>
        <v>2352.4409797173048</v>
      </c>
      <c r="AC214" s="97">
        <f t="shared" si="202"/>
        <v>2530.8160393270286</v>
      </c>
    </row>
    <row r="215" spans="3:30" x14ac:dyDescent="0.35">
      <c r="C215" s="28"/>
      <c r="F215" s="65" t="s">
        <v>1374</v>
      </c>
      <c r="G215" s="4"/>
      <c r="H215" s="5"/>
      <c r="I215" s="5"/>
      <c r="J215" s="5"/>
      <c r="K215" s="5"/>
      <c r="L215" s="5"/>
      <c r="M215" s="5"/>
      <c r="N215" s="5"/>
      <c r="O215" s="5"/>
      <c r="P215" s="5">
        <f>P214/P209</f>
        <v>3087.3337975858867</v>
      </c>
      <c r="Q215" s="5">
        <f>Q214/Q209</f>
        <v>4164.4993636363633</v>
      </c>
      <c r="R215" s="5">
        <f t="shared" ref="R215:AC215" si="203">R214/R209</f>
        <v>3838.3256888888891</v>
      </c>
      <c r="S215" s="5">
        <f t="shared" si="203"/>
        <v>3610.22</v>
      </c>
      <c r="T215" s="5">
        <f t="shared" si="203"/>
        <v>2845.2772378516624</v>
      </c>
      <c r="U215" s="5">
        <f t="shared" si="203"/>
        <v>2334.9704013377927</v>
      </c>
      <c r="V215" s="5">
        <f t="shared" si="203"/>
        <v>1835.8950617283951</v>
      </c>
      <c r="W215" s="5">
        <f t="shared" si="203"/>
        <v>1838.3224473257699</v>
      </c>
      <c r="X215" s="5">
        <f t="shared" si="203"/>
        <v>1790.63687150838</v>
      </c>
      <c r="Y215" s="5">
        <f t="shared" si="203"/>
        <v>2585.3654424200745</v>
      </c>
      <c r="Z215" s="5">
        <f t="shared" si="203"/>
        <v>2531.8489188086496</v>
      </c>
      <c r="AA215" s="29">
        <f t="shared" si="203"/>
        <v>3347.8031393680621</v>
      </c>
      <c r="AB215" s="29">
        <f t="shared" si="203"/>
        <v>6656.8785715716458</v>
      </c>
      <c r="AC215" s="94">
        <f t="shared" si="203"/>
        <v>2707.4779733255309</v>
      </c>
    </row>
    <row r="216" spans="3:30" x14ac:dyDescent="0.35">
      <c r="C216" s="28"/>
      <c r="F216" s="4" t="s">
        <v>185</v>
      </c>
      <c r="G216" s="4" t="s">
        <v>186</v>
      </c>
      <c r="H216" s="4" cm="1">
        <f t="array" ref="H216">IFERROR(INDEX('WEO Oct 2023'!$J$2:$BG$529,MATCH($C$5&amp;$G216,'WEO Oct 2023'!$B$2:$B$529&amp;'WEO Oct 2023'!$C$2:$C$529,0),MATCH(H$8,'WEO Oct 2023'!$J$1:$BF$1,0)),NA())</f>
        <v>0.439</v>
      </c>
      <c r="I216" s="4" cm="1">
        <f t="array" ref="I216">IFERROR(INDEX('WEO Oct 2023'!$J$2:$BG$529,MATCH($C$5&amp;$G216,'WEO Oct 2023'!$B$2:$B$529&amp;'WEO Oct 2023'!$C$2:$C$529,0),MATCH(I$8,'WEO Oct 2023'!$J$1:$BF$1,0)),NA())</f>
        <v>0.39300000000000002</v>
      </c>
      <c r="J216" s="4" cm="1">
        <f t="array" ref="J216">IFERROR(INDEX('WEO Oct 2023'!$J$2:$BG$529,MATCH($C$5&amp;$G216,'WEO Oct 2023'!$B$2:$B$529&amp;'WEO Oct 2023'!$C$2:$C$529,0),MATCH(J$8,'WEO Oct 2023'!$J$1:$BF$1,0)),NA())</f>
        <v>0.32700000000000001</v>
      </c>
      <c r="K216" s="4" cm="1">
        <f t="array" ref="K216">IFERROR(INDEX('WEO Oct 2023'!$J$2:$BG$529,MATCH($C$5&amp;$G216,'WEO Oct 2023'!$B$2:$B$529&amp;'WEO Oct 2023'!$C$2:$C$529,0),MATCH(K$8,'WEO Oct 2023'!$J$1:$BF$1,0)),NA())</f>
        <v>0.27</v>
      </c>
      <c r="L216" s="4" cm="1">
        <f t="array" ref="L216">IFERROR(INDEX('WEO Oct 2023'!$J$2:$BG$529,MATCH($C$5&amp;$G216,'WEO Oct 2023'!$B$2:$B$529&amp;'WEO Oct 2023'!$C$2:$C$529,0),MATCH(L$8,'WEO Oct 2023'!$J$1:$BF$1,0)),NA())</f>
        <v>0.27200000000000002</v>
      </c>
      <c r="M216" s="4" cm="1">
        <f t="array" ref="M216">IFERROR(INDEX('WEO Oct 2023'!$J$2:$BG$529,MATCH($C$5&amp;$G216,'WEO Oct 2023'!$B$2:$B$529&amp;'WEO Oct 2023'!$C$2:$C$529,0),MATCH(M$8,'WEO Oct 2023'!$J$1:$BF$1,0)),NA())</f>
        <v>0.41199999999999998</v>
      </c>
      <c r="N216" s="4" cm="1">
        <f t="array" ref="N216">IFERROR(INDEX('WEO Oct 2023'!$J$2:$BG$573,MATCH($C$5&amp;$G216,'WEO Oct 2023'!$B$2:$B$573&amp;'WEO Oct 2023'!$C$2:$C$573,0),MATCH(N$8,'WEO Oct 2023'!$J$1:$BF$1,0)),NA())</f>
        <v>0.79300000000000004</v>
      </c>
      <c r="O216" s="4" cm="1">
        <f t="array" ref="O216">IFERROR(INDEX('WEO Oct 2023'!$J$2:$BG$573,MATCH($C$5&amp;$G216,'WEO Oct 2023'!$B$2:$B$573&amp;'WEO Oct 2023'!$C$2:$C$573,0),MATCH(O$8,'WEO Oct 2023'!$J$1:$BF$1,0)),NA())</f>
        <v>0.88600000000000001</v>
      </c>
      <c r="P216" s="4" cm="1">
        <f t="array" ref="P216">IFERROR(INDEX('WEO Oct 2023'!$J$2:$BG$573,MATCH($C$5&amp;$G216,'WEO Oct 2023'!$B$2:$B$573&amp;'WEO Oct 2023'!$C$2:$C$573,0),MATCH(P$8,'WEO Oct 2023'!$J$1:$BF$1,0)),NA())</f>
        <v>1.07</v>
      </c>
      <c r="Q216" s="4" cm="1">
        <f t="array" ref="Q216">IFERROR(INDEX('WEO Oct 2023'!$J$2:$BG$573,MATCH($C$5&amp;$G216,'WEO Oct 2023'!$B$2:$B$573&amp;'WEO Oct 2023'!$C$2:$C$573,0),MATCH(Q$8,'WEO Oct 2023'!$J$1:$BF$1,0)),NA())</f>
        <v>1.389</v>
      </c>
      <c r="R216" s="4" cm="1">
        <f t="array" ref="R216">IFERROR(INDEX('WEO Oct 2023'!$J$2:$BG$573,MATCH($C$5&amp;$G216,'WEO Oct 2023'!$B$2:$B$573&amp;'WEO Oct 2023'!$C$2:$C$573,0),MATCH(R$8,'WEO Oct 2023'!$J$1:$BF$1,0)),NA())</f>
        <v>1.5009999999999999</v>
      </c>
      <c r="S216" s="4" cm="1">
        <f t="array" ref="S216">IFERROR(INDEX('WEO Oct 2023'!$J$2:$BG$573,MATCH($C$5&amp;$G216,'WEO Oct 2023'!$B$2:$B$573&amp;'WEO Oct 2023'!$C$2:$C$573,0),MATCH(S$8,'WEO Oct 2023'!$J$1:$BF$1,0)),NA())</f>
        <v>1.3420000000000001</v>
      </c>
      <c r="T216" s="4" cm="1">
        <f t="array" ref="T216">IFERROR(INDEX('WEO Oct 2023'!$J$2:$BG$573,MATCH($C$5&amp;$G216,'WEO Oct 2023'!$B$2:$B$573&amp;'WEO Oct 2023'!$C$2:$C$573,0),MATCH(T$8,'WEO Oct 2023'!$J$1:$BF$1,0)),NA())</f>
        <v>1.6060000000000001</v>
      </c>
      <c r="U216" s="4" cm="1">
        <f t="array" ref="U216">IFERROR(INDEX('WEO Oct 2023'!$J$2:$BG$573,MATCH($C$5&amp;$G216,'WEO Oct 2023'!$B$2:$B$573&amp;'WEO Oct 2023'!$C$2:$C$573,0),MATCH(U$8,'WEO Oct 2023'!$J$1:$BF$1,0)),NA())</f>
        <v>1.5589999999999999</v>
      </c>
      <c r="V216" s="4" cm="1">
        <f t="array" ref="V216">IFERROR(INDEX('WEO Oct 2023'!$J$2:$BG$573,MATCH($C$5&amp;$G216,'WEO Oct 2023'!$B$2:$B$573&amp;'WEO Oct 2023'!$C$2:$C$573,0),MATCH(V$8,'WEO Oct 2023'!$J$1:$BF$1,0)),NA())</f>
        <v>1.84</v>
      </c>
      <c r="W216" s="4" cm="1">
        <f t="array" ref="W216">IFERROR(INDEX('WEO Oct 2023'!$J$2:$BG$573,MATCH($C$5&amp;$G216,'WEO Oct 2023'!$B$2:$B$573&amp;'WEO Oct 2023'!$C$2:$C$573,0),MATCH(W$8,'WEO Oct 2023'!$J$1:$BF$1,0)),NA())</f>
        <v>1.383</v>
      </c>
      <c r="X216" s="4" cm="1">
        <f t="array" ref="X216">IFERROR(INDEX('WEO Oct 2023'!$J$2:$BG$573,MATCH($C$5&amp;$G216,'WEO Oct 2023'!$B$2:$B$573&amp;'WEO Oct 2023'!$C$2:$C$573,0),MATCH(X$8,'WEO Oct 2023'!$J$1:$BF$1,0)),NA())</f>
        <v>1.331</v>
      </c>
      <c r="Y216" s="4" cm="1">
        <f t="array" ref="Y216">IFERROR(INDEX('WEO Oct 2023'!$J$2:$BG$573,MATCH($C$5&amp;$G216,'WEO Oct 2023'!$B$2:$B$573&amp;'WEO Oct 2023'!$C$2:$C$573,0),MATCH(Y$8,'WEO Oct 2023'!$J$1:$BF$1,0)),NA())</f>
        <v>1.3959999999999999</v>
      </c>
      <c r="Z216" s="4" cm="1">
        <f t="array" ref="Z216">IFERROR(INDEX('WEO Oct 2023'!$J$2:$BG$573,MATCH($C$5&amp;$G216,'WEO Oct 2023'!$B$2:$B$573&amp;'WEO Oct 2023'!$C$2:$C$573,0),MATCH(Z$8,'WEO Oct 2023'!$J$1:$BF$1,0)),NA())</f>
        <v>1.3180000000000001</v>
      </c>
      <c r="AA216" s="4" cm="1">
        <f t="array" ref="AA216">IFERROR(INDEX('WEO Oct 2023'!$J$2:$BG$529,MATCH($C$5&amp;$G216,'WEO Oct 2023'!$B$2:$B$529&amp;'WEO Oct 2023'!$C$2:$C$529,0),MATCH(AA$8,'WEO Oct 2023'!$J$1:$BF$1,0)),NA())</f>
        <v>1.623</v>
      </c>
      <c r="AB216" s="4" cm="1">
        <f t="array" ref="AB216">IFERROR(INDEX('WEO Oct 2023'!$J$2:$BG$529,MATCH($C$5&amp;$G216,'WEO Oct 2023'!$B$2:$B$529&amp;'WEO Oct 2023'!$C$2:$C$529,0),MATCH(AB$8,'WEO Oct 2023'!$J$1:$BF$1,0)),NA())</f>
        <v>1.9410000000000001</v>
      </c>
      <c r="AC216" s="4" cm="1">
        <f t="array" ref="AC216">IFERROR(INDEX('WEO Oct 2023'!$J$2:$BG$529,MATCH($C$5&amp;$G216,'WEO Oct 2023'!$B$2:$B$529&amp;'WEO Oct 2023'!$C$2:$C$529,0),MATCH(AC$8,'WEO Oct 2023'!$J$1:$BF$1,0)),NA())</f>
        <v>1.716</v>
      </c>
    </row>
    <row r="217" spans="3:30" x14ac:dyDescent="0.35">
      <c r="C217" s="28"/>
      <c r="F217" s="65" t="str">
        <f>$C$6</f>
        <v>thousands</v>
      </c>
      <c r="G217" s="4"/>
      <c r="H217" s="5">
        <f>IF($F217=$B$249,H216*1000000,IF($F217=$B$250,H216*1000,IF($F217=$B$251,H216)))</f>
        <v>439000</v>
      </c>
      <c r="I217" s="5">
        <f t="shared" ref="I217:AC217" si="204">I216*1000000</f>
        <v>393000</v>
      </c>
      <c r="J217" s="5">
        <f t="shared" si="204"/>
        <v>327000</v>
      </c>
      <c r="K217" s="5">
        <f t="shared" si="204"/>
        <v>270000</v>
      </c>
      <c r="L217" s="5">
        <f t="shared" si="204"/>
        <v>272000</v>
      </c>
      <c r="M217" s="5">
        <f t="shared" si="204"/>
        <v>412000</v>
      </c>
      <c r="N217" s="5">
        <f t="shared" si="204"/>
        <v>793000</v>
      </c>
      <c r="O217" s="5">
        <f t="shared" si="204"/>
        <v>886000</v>
      </c>
      <c r="P217" s="5">
        <f t="shared" si="204"/>
        <v>1070000</v>
      </c>
      <c r="Q217" s="5">
        <f t="shared" si="204"/>
        <v>1389000</v>
      </c>
      <c r="R217" s="5">
        <f t="shared" si="204"/>
        <v>1501000</v>
      </c>
      <c r="S217" s="5">
        <f t="shared" si="204"/>
        <v>1342000</v>
      </c>
      <c r="T217" s="5">
        <f t="shared" si="204"/>
        <v>1606000</v>
      </c>
      <c r="U217" s="5">
        <f t="shared" si="204"/>
        <v>1559000</v>
      </c>
      <c r="V217" s="5">
        <f t="shared" si="204"/>
        <v>1840000</v>
      </c>
      <c r="W217" s="5">
        <f t="shared" si="204"/>
        <v>1383000</v>
      </c>
      <c r="X217" s="5">
        <f t="shared" si="204"/>
        <v>1331000</v>
      </c>
      <c r="Y217" s="5">
        <f t="shared" si="204"/>
        <v>1396000</v>
      </c>
      <c r="Z217" s="5">
        <f t="shared" si="204"/>
        <v>1318000</v>
      </c>
      <c r="AA217" s="5">
        <f t="shared" si="204"/>
        <v>1623000</v>
      </c>
      <c r="AB217" s="5">
        <f t="shared" si="204"/>
        <v>1941000</v>
      </c>
      <c r="AC217" s="5">
        <f t="shared" si="204"/>
        <v>1716000</v>
      </c>
    </row>
    <row r="218" spans="3:30" x14ac:dyDescent="0.35">
      <c r="C218" s="28"/>
      <c r="F218" s="4" t="s">
        <v>187</v>
      </c>
      <c r="G218" s="4" t="s">
        <v>188</v>
      </c>
      <c r="H218" s="4" cm="1">
        <f t="array" ref="H218">IFERROR(INDEX('WEO Oct 2023'!$J$2:$BG$529,MATCH($C$5&amp;$G218,'WEO Oct 2023'!$B$2:$B$529&amp;'WEO Oct 2023'!$C$2:$C$529,0),MATCH(H$8,'WEO Oct 2023'!$J$1:$BF$1,0)),NA())</f>
        <v>93.545000000000002</v>
      </c>
      <c r="I218" s="4" cm="1">
        <f t="array" ref="I218">IFERROR(INDEX('WEO Oct 2023'!$J$2:$BG$529,MATCH($C$5&amp;$G218,'WEO Oct 2023'!$B$2:$B$529&amp;'WEO Oct 2023'!$C$2:$C$529,0),MATCH(I$8,'WEO Oct 2023'!$J$1:$BF$1,0)),NA())</f>
        <v>80.119</v>
      </c>
      <c r="J218" s="4" cm="1">
        <f t="array" ref="J218">IFERROR(INDEX('WEO Oct 2023'!$J$2:$BG$529,MATCH($C$5&amp;$G218,'WEO Oct 2023'!$B$2:$B$529&amp;'WEO Oct 2023'!$C$2:$C$529,0),MATCH(J$8,'WEO Oct 2023'!$J$1:$BF$1,0)),NA())</f>
        <v>74.153000000000006</v>
      </c>
      <c r="K218" s="4" cm="1">
        <f t="array" ref="K218">IFERROR(INDEX('WEO Oct 2023'!$J$2:$BG$529,MATCH($C$5&amp;$G218,'WEO Oct 2023'!$B$2:$B$529&amp;'WEO Oct 2023'!$C$2:$C$529,0),MATCH(K$8,'WEO Oct 2023'!$J$1:$BF$1,0)),NA())</f>
        <v>58.335000000000001</v>
      </c>
      <c r="L218" s="4" cm="1">
        <f t="array" ref="L218">IFERROR(INDEX('WEO Oct 2023'!$J$2:$BG$529,MATCH($C$5&amp;$G218,'WEO Oct 2023'!$B$2:$B$529&amp;'WEO Oct 2023'!$C$2:$C$529,0),MATCH(L$8,'WEO Oct 2023'!$J$1:$BF$1,0)),NA())</f>
        <v>59.841000000000001</v>
      </c>
      <c r="M218" s="4" cm="1">
        <f t="array" ref="M218">IFERROR(INDEX('WEO Oct 2023'!$J$2:$BG$529,MATCH($C$5&amp;$G218,'WEO Oct 2023'!$B$2:$B$529&amp;'WEO Oct 2023'!$C$2:$C$529,0),MATCH(M$8,'WEO Oct 2023'!$J$1:$BF$1,0)),NA())</f>
        <v>75.826999999999998</v>
      </c>
      <c r="N218" s="4" cm="1">
        <f t="array" ref="N218">IFERROR(INDEX('WEO Oct 2023'!$J$2:$BG$573,MATCH($C$5&amp;$G218,'WEO Oct 2023'!$B$2:$B$573&amp;'WEO Oct 2023'!$C$2:$C$573,0),MATCH(N$8,'WEO Oct 2023'!$J$1:$BF$1,0)),NA())</f>
        <v>122.35299999999999</v>
      </c>
      <c r="O218" s="4" cm="1">
        <f t="array" ref="O218">IFERROR(INDEX('WEO Oct 2023'!$J$2:$BG$573,MATCH($C$5&amp;$G218,'WEO Oct 2023'!$B$2:$B$573&amp;'WEO Oct 2023'!$C$2:$C$573,0),MATCH(O$8,'WEO Oct 2023'!$J$1:$BF$1,0)),NA())</f>
        <v>121.83499999999999</v>
      </c>
      <c r="P218" s="4" cm="1">
        <f t="array" ref="P218">IFERROR(INDEX('WEO Oct 2023'!$J$2:$BG$573,MATCH($C$5&amp;$G218,'WEO Oct 2023'!$B$2:$B$573&amp;'WEO Oct 2023'!$C$2:$C$573,0),MATCH(P$8,'WEO Oct 2023'!$J$1:$BF$1,0)),NA())</f>
        <v>121.28700000000001</v>
      </c>
      <c r="Q218" s="4" cm="1">
        <f t="array" ref="Q218">IFERROR(INDEX('WEO Oct 2023'!$J$2:$BG$573,MATCH($C$5&amp;$G218,'WEO Oct 2023'!$B$2:$B$573&amp;'WEO Oct 2023'!$C$2:$C$573,0),MATCH(Q$8,'WEO Oct 2023'!$J$1:$BF$1,0)),NA())</f>
        <v>133.27799999999999</v>
      </c>
      <c r="R218" s="4" cm="1">
        <f t="array" ref="R218">IFERROR(INDEX('WEO Oct 2023'!$J$2:$BG$573,MATCH($C$5&amp;$G218,'WEO Oct 2023'!$B$2:$B$573&amp;'WEO Oct 2023'!$C$2:$C$573,0),MATCH(R$8,'WEO Oct 2023'!$J$1:$BF$1,0)),NA())</f>
        <v>129.327</v>
      </c>
      <c r="S218" s="4" cm="1">
        <f t="array" ref="S218">IFERROR(INDEX('WEO Oct 2023'!$J$2:$BG$573,MATCH($C$5&amp;$G218,'WEO Oct 2023'!$B$2:$B$573&amp;'WEO Oct 2023'!$C$2:$C$573,0),MATCH(S$8,'WEO Oct 2023'!$J$1:$BF$1,0)),NA())</f>
        <v>96.143000000000001</v>
      </c>
      <c r="T218" s="4" cm="1">
        <f t="array" ref="T218">IFERROR(INDEX('WEO Oct 2023'!$J$2:$BG$573,MATCH($C$5&amp;$G218,'WEO Oct 2023'!$B$2:$B$573&amp;'WEO Oct 2023'!$C$2:$C$573,0),MATCH(T$8,'WEO Oct 2023'!$J$1:$BF$1,0)),NA())</f>
        <v>110.989</v>
      </c>
      <c r="U218" s="4" cm="1">
        <f t="array" ref="U218">IFERROR(INDEX('WEO Oct 2023'!$J$2:$BG$573,MATCH($C$5&amp;$G218,'WEO Oct 2023'!$B$2:$B$573&amp;'WEO Oct 2023'!$C$2:$C$573,0),MATCH(U$8,'WEO Oct 2023'!$J$1:$BF$1,0)),NA())</f>
        <v>97.805999999999997</v>
      </c>
      <c r="V218" s="4" cm="1">
        <f t="array" ref="V218">IFERROR(INDEX('WEO Oct 2023'!$J$2:$BG$573,MATCH($C$5&amp;$G218,'WEO Oct 2023'!$B$2:$B$573&amp;'WEO Oct 2023'!$C$2:$C$573,0),MATCH(V$8,'WEO Oct 2023'!$J$1:$BF$1,0)),NA())</f>
        <v>111.495</v>
      </c>
      <c r="W218" s="4" cm="1">
        <f t="array" ref="W218">IFERROR(INDEX('WEO Oct 2023'!$J$2:$BG$573,MATCH($C$5&amp;$G218,'WEO Oct 2023'!$B$2:$B$573&amp;'WEO Oct 2023'!$C$2:$C$573,0),MATCH(W$8,'WEO Oct 2023'!$J$1:$BF$1,0)),NA())</f>
        <v>86.679000000000002</v>
      </c>
      <c r="X218" s="4" cm="1">
        <f t="array" ref="X218">IFERROR(INDEX('WEO Oct 2023'!$J$2:$BG$573,MATCH($C$5&amp;$G218,'WEO Oct 2023'!$B$2:$B$573&amp;'WEO Oct 2023'!$C$2:$C$573,0),MATCH(X$8,'WEO Oct 2023'!$J$1:$BF$1,0)),NA())</f>
        <v>85.105000000000004</v>
      </c>
      <c r="Y218" s="4" cm="1">
        <f t="array" ref="Y218">IFERROR(INDEX('WEO Oct 2023'!$J$2:$BG$573,MATCH($C$5&amp;$G218,'WEO Oct 2023'!$B$2:$B$573&amp;'WEO Oct 2023'!$C$2:$C$573,0),MATCH(Y$8,'WEO Oct 2023'!$J$1:$BF$1,0)),NA())</f>
        <v>68.799000000000007</v>
      </c>
      <c r="Z218" s="4" cm="1">
        <f t="array" ref="Z218">IFERROR(INDEX('WEO Oct 2023'!$J$2:$BG$573,MATCH($C$5&amp;$G218,'WEO Oct 2023'!$B$2:$B$573&amp;'WEO Oct 2023'!$C$2:$C$573,0),MATCH(Z$8,'WEO Oct 2023'!$J$1:$BF$1,0)),NA())</f>
        <v>61.076999999999998</v>
      </c>
      <c r="AA218" s="4" cm="1">
        <f t="array" ref="AA218">IFERROR(INDEX('WEO Oct 2023'!$J$2:$BG$529,MATCH($C$5&amp;$G218,'WEO Oct 2023'!$B$2:$B$529&amp;'WEO Oct 2023'!$C$2:$C$529,0),MATCH(AA$8,'WEO Oct 2023'!$J$1:$BF$1,0)),NA())</f>
        <v>44.813000000000002</v>
      </c>
      <c r="AB218" s="4" cm="1">
        <f t="array" ref="AB218">IFERROR(INDEX('WEO Oct 2023'!$J$2:$BG$529,MATCH($C$5&amp;$G218,'WEO Oct 2023'!$B$2:$B$529&amp;'WEO Oct 2023'!$C$2:$C$529,0),MATCH(AB$8,'WEO Oct 2023'!$J$1:$BF$1,0)),NA())</f>
        <v>39.585000000000001</v>
      </c>
      <c r="AC218" s="4" cm="1">
        <f t="array" ref="AC218">IFERROR(INDEX('WEO Oct 2023'!$J$2:$BG$529,MATCH($C$5&amp;$G218,'WEO Oct 2023'!$B$2:$B$529&amp;'WEO Oct 2023'!$C$2:$C$529,0),MATCH(AC$8,'WEO Oct 2023'!$J$1:$BF$1,0)),NA())</f>
        <v>84.834000000000003</v>
      </c>
    </row>
    <row r="219" spans="3:30" x14ac:dyDescent="0.35">
      <c r="C219" s="28"/>
      <c r="F219" s="4" t="s">
        <v>189</v>
      </c>
      <c r="G219" s="4" t="s">
        <v>190</v>
      </c>
      <c r="H219" s="4" cm="1">
        <f t="array" ref="H219">IFERROR(INDEX('WEO Oct 2023'!$J$2:$BG$529,MATCH($C$5&amp;$G219,'WEO Oct 2023'!$B$2:$B$529&amp;'WEO Oct 2023'!$C$2:$C$529,0),MATCH(H$8,'WEO Oct 2023'!$J$1:$BF$1,0)),NA())</f>
        <v>48.911000000000001</v>
      </c>
      <c r="I219" s="4" cm="1">
        <f t="array" ref="I219">IFERROR(INDEX('WEO Oct 2023'!$J$2:$BG$529,MATCH($C$5&amp;$G219,'WEO Oct 2023'!$B$2:$B$529&amp;'WEO Oct 2023'!$C$2:$C$529,0),MATCH(I$8,'WEO Oct 2023'!$J$1:$BF$1,0)),NA())</f>
        <v>52.832000000000001</v>
      </c>
      <c r="J219" s="4" cm="1">
        <f t="array" ref="J219">IFERROR(INDEX('WEO Oct 2023'!$J$2:$BG$529,MATCH($C$5&amp;$G219,'WEO Oct 2023'!$B$2:$B$529&amp;'WEO Oct 2023'!$C$2:$C$529,0),MATCH(J$8,'WEO Oct 2023'!$J$1:$BF$1,0)),NA())</f>
        <v>54</v>
      </c>
      <c r="K219" s="4" cm="1">
        <f t="array" ref="K219">IFERROR(INDEX('WEO Oct 2023'!$J$2:$BG$529,MATCH($C$5&amp;$G219,'WEO Oct 2023'!$B$2:$B$529&amp;'WEO Oct 2023'!$C$2:$C$529,0),MATCH(K$8,'WEO Oct 2023'!$J$1:$BF$1,0)),NA())</f>
        <v>54.87</v>
      </c>
      <c r="L219" s="4" cm="1">
        <f t="array" ref="L219">IFERROR(INDEX('WEO Oct 2023'!$J$2:$BG$529,MATCH($C$5&amp;$G219,'WEO Oct 2023'!$B$2:$B$529&amp;'WEO Oct 2023'!$C$2:$C$529,0),MATCH(L$8,'WEO Oct 2023'!$J$1:$BF$1,0)),NA())</f>
        <v>57.741</v>
      </c>
      <c r="M219" s="4" cm="1">
        <f t="array" ref="M219">IFERROR(INDEX('WEO Oct 2023'!$J$2:$BG$529,MATCH($C$5&amp;$G219,'WEO Oct 2023'!$B$2:$B$529&amp;'WEO Oct 2023'!$C$2:$C$529,0),MATCH(M$8,'WEO Oct 2023'!$J$1:$BF$1,0)),NA())</f>
        <v>62.728999999999999</v>
      </c>
      <c r="N219" s="4" cm="1">
        <f t="array" ref="N219">IFERROR(INDEX('WEO Oct 2023'!$J$2:$BG$573,MATCH($C$5&amp;$G219,'WEO Oct 2023'!$B$2:$B$573&amp;'WEO Oct 2023'!$C$2:$C$573,0),MATCH(N$8,'WEO Oct 2023'!$J$1:$BF$1,0)),NA())</f>
        <v>67.388000000000005</v>
      </c>
      <c r="O219" s="4" cm="1">
        <f t="array" ref="O219">IFERROR(INDEX('WEO Oct 2023'!$J$2:$BG$573,MATCH($C$5&amp;$G219,'WEO Oct 2023'!$B$2:$B$573&amp;'WEO Oct 2023'!$C$2:$C$573,0),MATCH(O$8,'WEO Oct 2023'!$J$1:$BF$1,0)),NA())</f>
        <v>67.247</v>
      </c>
      <c r="P219" s="4" cm="1">
        <f t="array" ref="P219">IFERROR(INDEX('WEO Oct 2023'!$J$2:$BG$573,MATCH($C$5&amp;$G219,'WEO Oct 2023'!$B$2:$B$573&amp;'WEO Oct 2023'!$C$2:$C$573,0),MATCH(P$8,'WEO Oct 2023'!$J$1:$BF$1,0)),NA())</f>
        <v>70.728999999999999</v>
      </c>
      <c r="Q219" s="4" cm="1">
        <f t="array" ref="Q219">IFERROR(INDEX('WEO Oct 2023'!$J$2:$BG$573,MATCH($C$5&amp;$G219,'WEO Oct 2023'!$B$2:$B$573&amp;'WEO Oct 2023'!$C$2:$C$573,0),MATCH(Q$8,'WEO Oct 2023'!$J$1:$BF$1,0)),NA())</f>
        <v>80.046999999999997</v>
      </c>
      <c r="R219" s="4" cm="1">
        <f t="array" ref="R219">IFERROR(INDEX('WEO Oct 2023'!$J$2:$BG$573,MATCH($C$5&amp;$G219,'WEO Oct 2023'!$B$2:$B$573&amp;'WEO Oct 2023'!$C$2:$C$573,0),MATCH(R$8,'WEO Oct 2023'!$J$1:$BF$1,0)),NA())</f>
        <v>88.8</v>
      </c>
      <c r="S219" s="4" cm="1">
        <f t="array" ref="S219">IFERROR(INDEX('WEO Oct 2023'!$J$2:$BG$573,MATCH($C$5&amp;$G219,'WEO Oct 2023'!$B$2:$B$573&amp;'WEO Oct 2023'!$C$2:$C$573,0),MATCH(S$8,'WEO Oct 2023'!$J$1:$BF$1,0)),NA())</f>
        <v>97.191999999999993</v>
      </c>
      <c r="T219" s="4" cm="1">
        <f t="array" ref="T219">IFERROR(INDEX('WEO Oct 2023'!$J$2:$BG$573,MATCH($C$5&amp;$G219,'WEO Oct 2023'!$B$2:$B$573&amp;'WEO Oct 2023'!$C$2:$C$573,0),MATCH(T$8,'WEO Oct 2023'!$J$1:$BF$1,0)),NA())</f>
        <v>98.016999999999996</v>
      </c>
      <c r="U219" s="4" cm="1">
        <f t="array" ref="U219">IFERROR(INDEX('WEO Oct 2023'!$J$2:$BG$573,MATCH($C$5&amp;$G219,'WEO Oct 2023'!$B$2:$B$573&amp;'WEO Oct 2023'!$C$2:$C$573,0),MATCH(U$8,'WEO Oct 2023'!$J$1:$BF$1,0)),NA())</f>
        <v>98.65</v>
      </c>
      <c r="V219" s="4" cm="1">
        <f t="array" ref="V219">IFERROR(INDEX('WEO Oct 2023'!$J$2:$BG$573,MATCH($C$5&amp;$G219,'WEO Oct 2023'!$B$2:$B$573&amp;'WEO Oct 2023'!$C$2:$C$573,0),MATCH(V$8,'WEO Oct 2023'!$J$1:$BF$1,0)),NA())</f>
        <v>97.2</v>
      </c>
      <c r="W219" s="4" cm="1">
        <f t="array" ref="W219">IFERROR(INDEX('WEO Oct 2023'!$J$2:$BG$573,MATCH($C$5&amp;$G219,'WEO Oct 2023'!$B$2:$B$573&amp;'WEO Oct 2023'!$C$2:$C$573,0),MATCH(W$8,'WEO Oct 2023'!$J$1:$BF$1,0)),NA())</f>
        <v>97.707999999999998</v>
      </c>
      <c r="X219" s="4" cm="1">
        <f t="array" ref="X219">IFERROR(INDEX('WEO Oct 2023'!$J$2:$BG$573,MATCH($C$5&amp;$G219,'WEO Oct 2023'!$B$2:$B$573&amp;'WEO Oct 2023'!$C$2:$C$573,0),MATCH(X$8,'WEO Oct 2023'!$J$1:$BF$1,0)),NA())</f>
        <v>99.95</v>
      </c>
      <c r="Y219" s="4" cm="1">
        <f t="array" ref="Y219">IFERROR(INDEX('WEO Oct 2023'!$J$2:$BG$573,MATCH($C$5&amp;$G219,'WEO Oct 2023'!$B$2:$B$573&amp;'WEO Oct 2023'!$C$2:$C$573,0),MATCH(Y$8,'WEO Oct 2023'!$J$1:$BF$1,0)),NA())</f>
        <v>100.842</v>
      </c>
      <c r="Z219" s="4" cm="1">
        <f t="array" ref="Z219">IFERROR(INDEX('WEO Oct 2023'!$J$2:$BG$573,MATCH($C$5&amp;$G219,'WEO Oct 2023'!$B$2:$B$573&amp;'WEO Oct 2023'!$C$2:$C$573,0),MATCH(Z$8,'WEO Oct 2023'!$J$1:$BF$1,0)),NA())</f>
        <v>101.333</v>
      </c>
      <c r="AA219" s="4" cm="1">
        <f t="array" ref="AA219">IFERROR(INDEX('WEO Oct 2023'!$J$2:$BG$529,MATCH($C$5&amp;$G219,'WEO Oct 2023'!$B$2:$B$529&amp;'WEO Oct 2023'!$C$2:$C$529,0),MATCH(AA$8,'WEO Oct 2023'!$J$1:$BF$1,0)),NA())</f>
        <v>105.158</v>
      </c>
      <c r="AB219" s="4" cm="1">
        <f t="array" ref="AB219">IFERROR(INDEX('WEO Oct 2023'!$J$2:$BG$529,MATCH($C$5&amp;$G219,'WEO Oct 2023'!$B$2:$B$529&amp;'WEO Oct 2023'!$C$2:$C$529,0),MATCH(AB$8,'WEO Oct 2023'!$J$1:$BF$1,0)),NA())</f>
        <v>112.52500000000001</v>
      </c>
      <c r="AC219" s="4" cm="1">
        <f t="array" ref="AC219">IFERROR(INDEX('WEO Oct 2023'!$J$2:$BG$529,MATCH($C$5&amp;$G219,'WEO Oct 2023'!$B$2:$B$529&amp;'WEO Oct 2023'!$C$2:$C$529,0),MATCH(AC$8,'WEO Oct 2023'!$J$1:$BF$1,0)),NA())</f>
        <v>119.277</v>
      </c>
    </row>
    <row r="220" spans="3:30" x14ac:dyDescent="0.35">
      <c r="C220" s="28"/>
      <c r="F220" s="4"/>
      <c r="G220" s="4"/>
      <c r="H220" s="4">
        <f>H219/$G$223</f>
        <v>0.410062291975821</v>
      </c>
      <c r="I220" s="4">
        <f t="shared" ref="I220:AC220" si="205">I219/$G$223</f>
        <v>0.44293535216345148</v>
      </c>
      <c r="J220" s="4">
        <f t="shared" si="205"/>
        <v>0.45272768429789484</v>
      </c>
      <c r="K220" s="4">
        <f t="shared" si="205"/>
        <v>0.46002163032269422</v>
      </c>
      <c r="L220" s="4">
        <f t="shared" si="205"/>
        <v>0.48409165220453232</v>
      </c>
      <c r="M220" s="4">
        <f t="shared" si="205"/>
        <v>0.52591027608004892</v>
      </c>
      <c r="N220" s="4">
        <f t="shared" si="205"/>
        <v>0.56497061461975073</v>
      </c>
      <c r="O220" s="4">
        <f t="shared" si="205"/>
        <v>0.56378849233297279</v>
      </c>
      <c r="P220" s="4">
        <f t="shared" si="205"/>
        <v>0.59298104412418151</v>
      </c>
      <c r="Q220" s="4">
        <f t="shared" si="205"/>
        <v>0.67110172120358491</v>
      </c>
      <c r="R220" s="4">
        <f t="shared" si="205"/>
        <v>0.74448552528987144</v>
      </c>
      <c r="S220" s="4">
        <f t="shared" si="205"/>
        <v>0.81484276096816644</v>
      </c>
      <c r="T220" s="4">
        <f t="shared" si="205"/>
        <v>0.82175943392271766</v>
      </c>
      <c r="U220" s="4">
        <f t="shared" si="205"/>
        <v>0.82706640844420976</v>
      </c>
      <c r="V220" s="4">
        <f t="shared" si="205"/>
        <v>0.81490983173621068</v>
      </c>
      <c r="W220" s="4">
        <f t="shared" si="205"/>
        <v>0.81916882550701309</v>
      </c>
      <c r="X220" s="4">
        <f t="shared" si="205"/>
        <v>0.83796540825138122</v>
      </c>
      <c r="Y220" s="4">
        <f t="shared" si="205"/>
        <v>0.84544379888830201</v>
      </c>
      <c r="Z220" s="4">
        <f t="shared" si="205"/>
        <v>0.84956026727701062</v>
      </c>
      <c r="AA220" s="4">
        <f t="shared" si="205"/>
        <v>0.88162847824811152</v>
      </c>
      <c r="AB220" s="4">
        <f t="shared" si="205"/>
        <v>0.94339227177075213</v>
      </c>
      <c r="AC220" s="4">
        <f t="shared" si="205"/>
        <v>1</v>
      </c>
    </row>
    <row r="221" spans="3:30" x14ac:dyDescent="0.35">
      <c r="C221" s="28"/>
      <c r="F221" s="15" t="s">
        <v>655</v>
      </c>
      <c r="G221" s="15" t="s">
        <v>654</v>
      </c>
      <c r="N221" s="4" cm="1">
        <f t="array" ref="N221">IFERROR(INDEX('WEO Oct 2023'!$J$2:$BG$573,MATCH($C$5&amp;$G221,'WEO Oct 2023'!$B$2:$B$573&amp;'WEO Oct 2023'!$C$2:$C$573,0),MATCH(N$8,'WEO Oct 2023'!$J$1:$BF$1,0)),NA())</f>
        <v>1.032</v>
      </c>
      <c r="O221" s="4" cm="1">
        <f t="array" ref="O221">IFERROR(INDEX('WEO Oct 2023'!$J$2:$BG$573,MATCH($C$5&amp;$G221,'WEO Oct 2023'!$B$2:$B$573&amp;'WEO Oct 2023'!$C$2:$C$573,0),MATCH(O$8,'WEO Oct 2023'!$J$1:$BF$1,0)),NA())</f>
        <v>1.0549999999999999</v>
      </c>
      <c r="P221" s="4" cm="1">
        <f t="array" ref="P221">IFERROR(INDEX('WEO Oct 2023'!$J$2:$BG$573,MATCH($C$5&amp;$G221,'WEO Oct 2023'!$B$2:$B$573&amp;'WEO Oct 2023'!$C$2:$C$573,0),MATCH(P$8,'WEO Oct 2023'!$J$1:$BF$1,0)),NA())</f>
        <v>1.077</v>
      </c>
      <c r="Q221" s="4" cm="1">
        <f t="array" ref="Q221">IFERROR(INDEX('WEO Oct 2023'!$J$2:$BG$573,MATCH($C$5&amp;$G221,'WEO Oct 2023'!$B$2:$B$573&amp;'WEO Oct 2023'!$C$2:$C$573,0),MATCH(Q$8,'WEO Oct 2023'!$J$1:$BF$1,0)),NA())</f>
        <v>1.1000000000000001</v>
      </c>
      <c r="R221" s="4" cm="1">
        <f t="array" ref="R221">IFERROR(INDEX('WEO Oct 2023'!$J$2:$BG$573,MATCH($C$5&amp;$G221,'WEO Oct 2023'!$B$2:$B$573&amp;'WEO Oct 2023'!$C$2:$C$573,0),MATCH(R$8,'WEO Oct 2023'!$J$1:$BF$1,0)),NA())</f>
        <v>1.125</v>
      </c>
      <c r="S221" s="4" cm="1">
        <f t="array" ref="S221">IFERROR(INDEX('WEO Oct 2023'!$J$2:$BG$573,MATCH($C$5&amp;$G221,'WEO Oct 2023'!$B$2:$B$573&amp;'WEO Oct 2023'!$C$2:$C$573,0),MATCH(S$8,'WEO Oct 2023'!$J$1:$BF$1,0)),NA())</f>
        <v>1.1499999999999999</v>
      </c>
      <c r="T221" s="4" cm="1">
        <f t="array" ref="T221">IFERROR(INDEX('WEO Oct 2023'!$J$2:$BG$573,MATCH($C$5&amp;$G221,'WEO Oct 2023'!$B$2:$B$573&amp;'WEO Oct 2023'!$C$2:$C$573,0),MATCH(T$8,'WEO Oct 2023'!$J$1:$BF$1,0)),NA())</f>
        <v>1.173</v>
      </c>
      <c r="U221" s="4" cm="1">
        <f t="array" ref="U221">IFERROR(INDEX('WEO Oct 2023'!$J$2:$BG$573,MATCH($C$5&amp;$G221,'WEO Oct 2023'!$B$2:$B$573&amp;'WEO Oct 2023'!$C$2:$C$573,0),MATCH(U$8,'WEO Oct 2023'!$J$1:$BF$1,0)),NA())</f>
        <v>1.196</v>
      </c>
      <c r="V221" s="4" cm="1">
        <f t="array" ref="V221">IFERROR(INDEX('WEO Oct 2023'!$J$2:$BG$573,MATCH($C$5&amp;$G221,'WEO Oct 2023'!$B$2:$B$573&amp;'WEO Oct 2023'!$C$2:$C$573,0),MATCH(V$8,'WEO Oct 2023'!$J$1:$BF$1,0)),NA())</f>
        <v>1.2150000000000001</v>
      </c>
      <c r="W221" s="4" cm="1">
        <f t="array" ref="W221">IFERROR(INDEX('WEO Oct 2023'!$J$2:$BG$573,MATCH($C$5&amp;$G221,'WEO Oct 2023'!$B$2:$B$573&amp;'WEO Oct 2023'!$C$2:$C$573,0),MATCH(W$8,'WEO Oct 2023'!$J$1:$BF$1,0)),NA())</f>
        <v>1.234</v>
      </c>
      <c r="X221" s="4" cm="1">
        <f t="array" ref="X221">IFERROR(INDEX('WEO Oct 2023'!$J$2:$BG$573,MATCH($C$5&amp;$G221,'WEO Oct 2023'!$B$2:$B$573&amp;'WEO Oct 2023'!$C$2:$C$573,0),MATCH(X$8,'WEO Oct 2023'!$J$1:$BF$1,0)),NA())</f>
        <v>1.2529999999999999</v>
      </c>
      <c r="Y221" s="4" cm="1">
        <f t="array" ref="Y221">IFERROR(INDEX('WEO Oct 2023'!$J$2:$BG$573,MATCH($C$5&amp;$G221,'WEO Oct 2023'!$B$2:$B$573&amp;'WEO Oct 2023'!$C$2:$C$573,0),MATCH(Y$8,'WEO Oct 2023'!$J$1:$BF$1,0)),NA())</f>
        <v>1.2709999999999999</v>
      </c>
      <c r="Z221" s="4" cm="1">
        <f t="array" ref="Z221">IFERROR(INDEX('WEO Oct 2023'!$J$2:$BG$573,MATCH($C$5&amp;$G221,'WEO Oct 2023'!$B$2:$B$573&amp;'WEO Oct 2023'!$C$2:$C$573,0),MATCH(Z$8,'WEO Oct 2023'!$J$1:$BF$1,0)),NA())</f>
        <v>1.29</v>
      </c>
      <c r="AA221" s="4" cm="1">
        <f t="array" ref="AA221">IFERROR(INDEX('WEO Oct 2023'!$J$2:$BG$529,MATCH($C$5&amp;$G221,'WEO Oct 2023'!$B$2:$B$529&amp;'WEO Oct 2023'!$C$2:$C$529,0),MATCH(AA$8,'WEO Oct 2023'!$J$1:$BF$1,0)),NA())</f>
        <v>1.31</v>
      </c>
      <c r="AB221" s="4" cm="1">
        <f t="array" ref="AB221">IFERROR(INDEX('WEO Oct 2023'!$J$2:$BG$529,MATCH($C$5&amp;$G221,'WEO Oct 2023'!$B$2:$B$529&amp;'WEO Oct 2023'!$C$2:$C$529,0),MATCH(AB$8,'WEO Oct 2023'!$J$1:$BF$1,0)),NA())</f>
        <v>1.3320000000000001</v>
      </c>
      <c r="AC221" s="4" cm="1">
        <f t="array" ref="AC221">IFERROR(INDEX('WEO Oct 2023'!$J$2:$BG$529,MATCH($C$5&amp;$G221,'WEO Oct 2023'!$B$2:$B$529&amp;'WEO Oct 2023'!$C$2:$C$529,0),MATCH(AC$8,'WEO Oct 2023'!$J$1:$BF$1,0)),NA())</f>
        <v>1.351</v>
      </c>
    </row>
    <row r="222" spans="3:30" x14ac:dyDescent="0.35">
      <c r="C222" s="28"/>
      <c r="F222" s="64" t="s">
        <v>191</v>
      </c>
      <c r="G222" s="64">
        <f>C2</f>
        <v>2023</v>
      </c>
    </row>
    <row r="223" spans="3:30" x14ac:dyDescent="0.35">
      <c r="C223" s="28"/>
      <c r="F223" s="41" t="s">
        <v>192</v>
      </c>
      <c r="G223" s="41">
        <f>_xlfn.XLOOKUP(C2,H9:AC9,H219:AC219)</f>
        <v>119.277</v>
      </c>
    </row>
    <row r="224" spans="3:30" x14ac:dyDescent="0.35">
      <c r="C224" s="28"/>
      <c r="F224" s="41" t="s">
        <v>193</v>
      </c>
      <c r="G224" s="41">
        <f>_xlfn.XLOOKUP(C2,H9:AC9,H8:AC8)</f>
        <v>2023</v>
      </c>
    </row>
    <row r="225" spans="3:29" x14ac:dyDescent="0.35">
      <c r="C225" s="28"/>
      <c r="F225" s="4" t="s">
        <v>194</v>
      </c>
      <c r="P225" s="4">
        <v>2.1213250000000001</v>
      </c>
      <c r="Q225" s="4">
        <v>1.7433740000000002</v>
      </c>
      <c r="R225" s="4">
        <v>0.46333300000000005</v>
      </c>
      <c r="S225" s="4">
        <v>0.24357599999999999</v>
      </c>
      <c r="T225" s="4">
        <v>1.9718460000000004</v>
      </c>
      <c r="U225" s="4">
        <v>0.70462399999999992</v>
      </c>
      <c r="V225" s="4">
        <v>2.2988580000000001</v>
      </c>
      <c r="W225" s="4">
        <v>2.5409219999999997</v>
      </c>
      <c r="X225" s="4">
        <v>3.408347</v>
      </c>
      <c r="Y225" s="4">
        <v>1.484189</v>
      </c>
      <c r="Z225" s="4">
        <v>1.2337949999999998</v>
      </c>
      <c r="AA225" s="4">
        <v>3.7996789999999998</v>
      </c>
      <c r="AB225" s="4">
        <v>7.1425470000000004</v>
      </c>
    </row>
    <row r="226" spans="3:29" x14ac:dyDescent="0.35">
      <c r="C226" s="28"/>
      <c r="F226" s="65" t="s">
        <v>195</v>
      </c>
      <c r="P226" s="4">
        <f t="shared" ref="P226:Q226" si="206">P225*1000</f>
        <v>2121.3250000000003</v>
      </c>
      <c r="Q226" s="4">
        <f t="shared" si="206"/>
        <v>1743.3740000000003</v>
      </c>
      <c r="R226" s="4">
        <f>R225*1000</f>
        <v>463.33300000000003</v>
      </c>
      <c r="S226" s="4">
        <f t="shared" ref="S226:AA226" si="207">S225*1000</f>
        <v>243.57599999999999</v>
      </c>
      <c r="T226" s="4">
        <f t="shared" si="207"/>
        <v>1971.8460000000005</v>
      </c>
      <c r="U226" s="4">
        <f t="shared" si="207"/>
        <v>704.62399999999991</v>
      </c>
      <c r="V226" s="4">
        <f t="shared" si="207"/>
        <v>2298.8580000000002</v>
      </c>
      <c r="W226" s="4">
        <f t="shared" si="207"/>
        <v>2540.9219999999996</v>
      </c>
      <c r="X226" s="4">
        <f t="shared" si="207"/>
        <v>3408.3470000000002</v>
      </c>
      <c r="Y226" s="4">
        <f t="shared" si="207"/>
        <v>1484.1890000000001</v>
      </c>
      <c r="Z226" s="4">
        <f t="shared" si="207"/>
        <v>1233.7949999999998</v>
      </c>
      <c r="AA226" s="4">
        <f t="shared" si="207"/>
        <v>3799.6789999999996</v>
      </c>
      <c r="AB226" s="4">
        <f t="shared" ref="AB226" si="208">AB225*1000</f>
        <v>7142.5470000000005</v>
      </c>
    </row>
    <row r="227" spans="3:29" x14ac:dyDescent="0.35">
      <c r="C227" s="28"/>
      <c r="F227" s="65" t="s">
        <v>1303</v>
      </c>
      <c r="P227" s="88">
        <f t="shared" ref="P227:Q227" si="209">(P225/1000)/P208</f>
        <v>2.4051303854875287E-3</v>
      </c>
      <c r="Q227" s="88">
        <f t="shared" si="209"/>
        <v>1.6731036468330136E-3</v>
      </c>
      <c r="R227" s="88">
        <f>(R225/1000)/R208</f>
        <v>3.9942500000000007E-4</v>
      </c>
      <c r="S227" s="88">
        <f t="shared" ref="S227:AA227" si="210">(S225/1000)/S208</f>
        <v>1.7448137535816619E-4</v>
      </c>
      <c r="T227" s="88">
        <f t="shared" si="210"/>
        <v>1.3627131997235664E-3</v>
      </c>
      <c r="U227" s="88">
        <f t="shared" si="210"/>
        <v>4.4204767879548298E-4</v>
      </c>
      <c r="V227" s="88">
        <f t="shared" si="210"/>
        <v>1.3924033918837069E-3</v>
      </c>
      <c r="W227" s="88">
        <f t="shared" si="210"/>
        <v>1.5920563909774432E-3</v>
      </c>
      <c r="X227" s="88">
        <f t="shared" si="210"/>
        <v>2.1792499999999998E-3</v>
      </c>
      <c r="Y227" s="88">
        <f t="shared" si="210"/>
        <v>7.3148792508624942E-4</v>
      </c>
      <c r="Z227" s="88">
        <f t="shared" si="210"/>
        <v>5.7173076923076915E-4</v>
      </c>
      <c r="AA227" s="88">
        <f t="shared" si="210"/>
        <v>1.0493452085059375E-3</v>
      </c>
      <c r="AB227" s="88">
        <f t="shared" ref="AB227" si="211">(AB225/1000)/AB208</f>
        <v>1.456473694942904E-3</v>
      </c>
    </row>
    <row r="228" spans="3:29" x14ac:dyDescent="0.35">
      <c r="C228" s="28"/>
      <c r="F228" s="65" t="s">
        <v>1369</v>
      </c>
      <c r="O228" s="87"/>
      <c r="P228" s="57">
        <f>P225/(P213*1000)</f>
        <v>6.3798125657037316E-4</v>
      </c>
      <c r="Q228" s="57">
        <f t="shared" ref="Q228:AA228" si="212">Q225/(Q213*1000)</f>
        <v>3.8057046385560307E-4</v>
      </c>
      <c r="R228" s="57">
        <f t="shared" si="212"/>
        <v>1.0729979395645751E-4</v>
      </c>
      <c r="S228" s="57">
        <f t="shared" si="212"/>
        <v>5.8668230022354403E-5</v>
      </c>
      <c r="T228" s="57">
        <f t="shared" si="212"/>
        <v>5.9081347526668238E-4</v>
      </c>
      <c r="U228" s="57">
        <f t="shared" si="212"/>
        <v>2.5231604706196456E-4</v>
      </c>
      <c r="V228" s="57">
        <f t="shared" si="212"/>
        <v>1.0305949599045106E-3</v>
      </c>
      <c r="W228" s="57">
        <f t="shared" si="212"/>
        <v>1.120094032598514E-3</v>
      </c>
      <c r="X228" s="57">
        <f t="shared" si="212"/>
        <v>1.5190959625042565E-3</v>
      </c>
      <c r="Y228" s="57">
        <f t="shared" si="212"/>
        <v>4.5167049180796658E-4</v>
      </c>
      <c r="Z228" s="57">
        <f t="shared" si="212"/>
        <v>3.7775959910284982E-4</v>
      </c>
      <c r="AA228" s="57">
        <f t="shared" si="212"/>
        <v>8.6639452795249892E-4</v>
      </c>
      <c r="AB228" s="57">
        <f t="shared" ref="AB228" si="213">AB225/(AB213*1000)</f>
        <v>8.0552355955871441E-4</v>
      </c>
    </row>
    <row r="229" spans="3:29" x14ac:dyDescent="0.35">
      <c r="C229" s="28"/>
      <c r="F229" s="4" t="s">
        <v>1304</v>
      </c>
      <c r="P229" s="4">
        <v>290.72326699999951</v>
      </c>
      <c r="Q229" s="4">
        <v>277.48932899999983</v>
      </c>
      <c r="R229" s="4">
        <v>283.36716200000058</v>
      </c>
      <c r="S229" s="4">
        <v>258.14815099999981</v>
      </c>
      <c r="T229" s="4">
        <v>248.51732800000008</v>
      </c>
      <c r="U229" s="4">
        <v>212.50847999999993</v>
      </c>
      <c r="V229" s="4">
        <v>223.94528999999974</v>
      </c>
      <c r="W229" s="4">
        <v>232.01141200000018</v>
      </c>
      <c r="X229" s="4">
        <v>207.67377300000007</v>
      </c>
      <c r="Y229" s="4">
        <v>231.31092099999975</v>
      </c>
      <c r="Z229" s="4">
        <v>251.66822099999987</v>
      </c>
      <c r="AA229" s="4">
        <v>259.55363499999982</v>
      </c>
      <c r="AB229" s="4">
        <v>231.92946900000001</v>
      </c>
    </row>
    <row r="230" spans="3:29" x14ac:dyDescent="0.35">
      <c r="C230" s="28"/>
      <c r="F230" s="4" t="s">
        <v>1305</v>
      </c>
      <c r="P230" s="88">
        <f>P225/P229</f>
        <v>7.2967156082488702E-3</v>
      </c>
      <c r="Q230" s="88">
        <f t="shared" ref="Q230:AA230" si="214">Q225/Q229</f>
        <v>6.2826704229768824E-3</v>
      </c>
      <c r="R230" s="88">
        <f t="shared" si="214"/>
        <v>1.6350977182034915E-3</v>
      </c>
      <c r="S230" s="88">
        <f t="shared" si="214"/>
        <v>9.4355120908845927E-4</v>
      </c>
      <c r="T230" s="88">
        <f t="shared" si="214"/>
        <v>7.9344406921999407E-3</v>
      </c>
      <c r="U230" s="88">
        <f t="shared" si="214"/>
        <v>3.3157453293158E-3</v>
      </c>
      <c r="V230" s="88">
        <f t="shared" si="214"/>
        <v>1.0265266128169083E-2</v>
      </c>
      <c r="W230" s="88">
        <f t="shared" si="214"/>
        <v>1.0951711289098132E-2</v>
      </c>
      <c r="X230" s="88">
        <f t="shared" si="214"/>
        <v>1.6412024256909893E-2</v>
      </c>
      <c r="Y230" s="88">
        <f t="shared" si="214"/>
        <v>6.416424237920014E-3</v>
      </c>
      <c r="Z230" s="88">
        <f t="shared" si="214"/>
        <v>4.9024664103299734E-3</v>
      </c>
      <c r="AA230" s="88">
        <f t="shared" si="214"/>
        <v>1.4639282551369402E-2</v>
      </c>
      <c r="AB230" s="88">
        <f t="shared" ref="AB230" si="215">AB225/AB229</f>
        <v>3.0796202961168338E-2</v>
      </c>
    </row>
    <row r="231" spans="3:29" x14ac:dyDescent="0.35">
      <c r="C231" s="28"/>
      <c r="F231" s="4" t="s">
        <v>1338</v>
      </c>
      <c r="G231" s="81">
        <f>AB212</f>
        <v>1.808108127514974</v>
      </c>
    </row>
    <row r="232" spans="3:29" x14ac:dyDescent="0.35">
      <c r="C232" s="28"/>
      <c r="F232" s="4" t="s">
        <v>1342</v>
      </c>
      <c r="G232" s="81">
        <f>AVERAGE(N212:AB212)</f>
        <v>2.5191986889094364</v>
      </c>
    </row>
    <row r="233" spans="3:29" x14ac:dyDescent="0.35">
      <c r="C233" s="28"/>
    </row>
    <row r="234" spans="3:29" x14ac:dyDescent="0.35">
      <c r="C234" s="28"/>
    </row>
    <row r="235" spans="3:29" x14ac:dyDescent="0.35">
      <c r="C235" s="28"/>
      <c r="AC235" s="58">
        <f>13780/AC211</f>
        <v>4.0302620984740724E-3</v>
      </c>
    </row>
    <row r="236" spans="3:29" x14ac:dyDescent="0.35">
      <c r="C236" s="28"/>
    </row>
    <row r="237" spans="3:29" x14ac:dyDescent="0.35">
      <c r="C237" s="28"/>
    </row>
    <row r="238" spans="3:29" x14ac:dyDescent="0.35">
      <c r="C238" s="28"/>
    </row>
    <row r="239" spans="3:29" x14ac:dyDescent="0.35">
      <c r="C239" s="28"/>
    </row>
    <row r="240" spans="3:29" x14ac:dyDescent="0.35">
      <c r="C240" s="28"/>
    </row>
    <row r="241" spans="2:4" x14ac:dyDescent="0.35">
      <c r="C241" s="28"/>
    </row>
    <row r="242" spans="2:4" x14ac:dyDescent="0.35">
      <c r="B242" s="3" t="s">
        <v>196</v>
      </c>
      <c r="C242" s="28"/>
    </row>
    <row r="243" spans="2:4" x14ac:dyDescent="0.35">
      <c r="B243" s="1" t="s">
        <v>197</v>
      </c>
      <c r="D243" s="10"/>
    </row>
    <row r="244" spans="2:4" x14ac:dyDescent="0.35">
      <c r="B244" t="s">
        <v>198</v>
      </c>
    </row>
    <row r="245" spans="2:4" x14ac:dyDescent="0.35">
      <c r="B245" t="s">
        <v>199</v>
      </c>
    </row>
    <row r="246" spans="2:4" x14ac:dyDescent="0.35">
      <c r="B246" t="s">
        <v>200</v>
      </c>
    </row>
    <row r="248" spans="2:4" x14ac:dyDescent="0.35">
      <c r="B248" t="s">
        <v>201</v>
      </c>
    </row>
    <row r="249" spans="2:4" x14ac:dyDescent="0.35">
      <c r="B249" t="s">
        <v>10</v>
      </c>
    </row>
    <row r="250" spans="2:4" x14ac:dyDescent="0.35">
      <c r="B250" t="s">
        <v>202</v>
      </c>
    </row>
    <row r="251" spans="2:4" x14ac:dyDescent="0.35">
      <c r="B251" t="s">
        <v>203</v>
      </c>
    </row>
    <row r="254" spans="2:4" x14ac:dyDescent="0.35">
      <c r="B254" s="33" t="str">
        <f>Lists!$A$2</f>
        <v>Social insurance benefits (271)</v>
      </c>
    </row>
    <row r="255" spans="2:4" x14ac:dyDescent="0.35">
      <c r="B255" s="33" t="str">
        <f>Lists!$A$3</f>
        <v>Social assistance benefits (272)</v>
      </c>
    </row>
    <row r="256" spans="2:4" x14ac:dyDescent="0.35">
      <c r="B256" s="33" t="str">
        <f>Lists!$A$4</f>
        <v>Public servant benefits (273)</v>
      </c>
    </row>
    <row r="257" spans="2:2" x14ac:dyDescent="0.35">
      <c r="B257" s="38" t="str">
        <f>Lists!$A$7</f>
        <v>Provident fund withdrawals</v>
      </c>
    </row>
    <row r="260" spans="2:2" x14ac:dyDescent="0.35">
      <c r="B260" s="4" t="s">
        <v>48</v>
      </c>
    </row>
    <row r="261" spans="2:2" x14ac:dyDescent="0.35">
      <c r="B261" s="4" t="s">
        <v>29</v>
      </c>
    </row>
    <row r="262" spans="2:2" x14ac:dyDescent="0.35">
      <c r="B262" s="4" t="s">
        <v>118</v>
      </c>
    </row>
    <row r="263" spans="2:2" x14ac:dyDescent="0.35">
      <c r="B263" s="4" t="s">
        <v>46</v>
      </c>
    </row>
    <row r="264" spans="2:2" x14ac:dyDescent="0.35">
      <c r="B264" s="4" t="s">
        <v>125</v>
      </c>
    </row>
    <row r="265" spans="2:2" x14ac:dyDescent="0.35">
      <c r="B265" s="4" t="s">
        <v>53</v>
      </c>
    </row>
    <row r="266" spans="2:2" x14ac:dyDescent="0.35">
      <c r="B266" s="4" t="s">
        <v>43</v>
      </c>
    </row>
    <row r="267" spans="2:2" x14ac:dyDescent="0.35">
      <c r="B267" s="4" t="s">
        <v>173</v>
      </c>
    </row>
    <row r="268" spans="2:2" x14ac:dyDescent="0.35">
      <c r="B268" s="4" t="s">
        <v>101</v>
      </c>
    </row>
  </sheetData>
  <mergeCells count="5">
    <mergeCell ref="H7:AC7"/>
    <mergeCell ref="AE7:AZ7"/>
    <mergeCell ref="BB7:BW7"/>
    <mergeCell ref="B77:B90"/>
    <mergeCell ref="B93:B104"/>
  </mergeCells>
  <dataValidations count="5">
    <dataValidation type="list" allowBlank="1" showInputMessage="1" showErrorMessage="1" sqref="G55:G74 G10:G34 G36:G53" xr:uid="{64979A3B-F498-C44B-B63C-CA99FCCE7939}">
      <formula1>$B$260:$B$268</formula1>
    </dataValidation>
    <dataValidation type="list" allowBlank="1" showInputMessage="1" showErrorMessage="1" sqref="F36:F53 F55:F74 F10:F34" xr:uid="{5FE6F2C9-72F3-F442-B44B-A47AAFF12F57}">
      <formula1>$B$254:$B$257</formula1>
    </dataValidation>
    <dataValidation type="list" allowBlank="1" showInputMessage="1" showErrorMessage="1" sqref="C2" xr:uid="{2FB7654A-E815-D54E-BCF2-5464B1295483}">
      <formula1>$R$9:$AC$9</formula1>
    </dataValidation>
    <dataValidation type="list" allowBlank="1" showInputMessage="1" showErrorMessage="1" sqref="F35" xr:uid="{F8A79F8D-8AE0-0540-A738-9A36C2954882}">
      <formula1>#REF!</formula1>
    </dataValidation>
    <dataValidation type="list" allowBlank="1" showInputMessage="1" showErrorMessage="1" sqref="C6" xr:uid="{49757CD3-A4D4-AD4B-9DA6-066C9DD36F0E}">
      <formula1>$B$249:$B$251</formula1>
    </dataValidation>
  </dataValidation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28E6E-796F-D544-899E-10601EBC3783}">
  <sheetPr>
    <tabColor theme="4"/>
  </sheetPr>
  <dimension ref="A1:BW269"/>
  <sheetViews>
    <sheetView zoomScaleNormal="100" workbookViewId="0">
      <pane xSplit="2" ySplit="9" topLeftCell="C10" activePane="bottomRight" state="frozen"/>
      <selection pane="topRight" activeCell="B1" sqref="B1"/>
      <selection pane="bottomLeft" activeCell="A6" sqref="A6"/>
      <selection pane="bottomRight" activeCell="AA99" sqref="AA99"/>
    </sheetView>
  </sheetViews>
  <sheetFormatPr defaultColWidth="11" defaultRowHeight="15.5" x14ac:dyDescent="0.35"/>
  <cols>
    <col min="1" max="1" width="5.6640625" customWidth="1"/>
    <col min="2" max="2" width="50" customWidth="1"/>
    <col min="3" max="3" width="19" customWidth="1"/>
    <col min="4" max="4" width="24.6640625" customWidth="1"/>
    <col min="5" max="5" width="34.6640625" customWidth="1"/>
    <col min="6" max="6" width="45" customWidth="1"/>
    <col min="7" max="7" width="44" customWidth="1"/>
    <col min="8" max="16" width="17.5" hidden="1" customWidth="1"/>
    <col min="17" max="29" width="17.5" customWidth="1"/>
    <col min="30" max="30" width="2.6640625" customWidth="1"/>
    <col min="31" max="39" width="9" hidden="1" customWidth="1"/>
    <col min="40" max="52" width="9" customWidth="1"/>
    <col min="53" max="53" width="2.83203125" customWidth="1"/>
    <col min="54" max="62" width="9" hidden="1" customWidth="1"/>
    <col min="63" max="75" width="9" customWidth="1"/>
    <col min="76" max="129" width="7.1640625" customWidth="1"/>
  </cols>
  <sheetData>
    <row r="1" spans="1:75" ht="28.5" x14ac:dyDescent="0.65">
      <c r="B1" s="31" t="s">
        <v>204</v>
      </c>
      <c r="D1" s="16"/>
      <c r="E1" s="17"/>
    </row>
    <row r="2" spans="1:75" x14ac:dyDescent="0.35">
      <c r="B2" t="s">
        <v>1</v>
      </c>
      <c r="C2" s="4" t="s">
        <v>22</v>
      </c>
    </row>
    <row r="3" spans="1:75" x14ac:dyDescent="0.35">
      <c r="B3" t="s">
        <v>3</v>
      </c>
      <c r="C3" s="4" t="s">
        <v>205</v>
      </c>
    </row>
    <row r="4" spans="1:75" x14ac:dyDescent="0.35">
      <c r="B4" t="s">
        <v>5</v>
      </c>
      <c r="C4" s="4" t="s">
        <v>206</v>
      </c>
      <c r="H4" s="42"/>
      <c r="I4" s="42"/>
      <c r="J4" s="42"/>
      <c r="K4" s="42"/>
      <c r="L4" s="42"/>
      <c r="M4" s="42"/>
      <c r="N4" s="42"/>
      <c r="O4" s="42"/>
      <c r="P4" s="42"/>
      <c r="Q4" s="42"/>
      <c r="R4" s="42"/>
      <c r="S4" s="42"/>
      <c r="T4" s="42"/>
      <c r="U4" s="42"/>
      <c r="V4" s="42"/>
      <c r="W4" s="42"/>
      <c r="X4" s="42"/>
      <c r="Y4" s="42"/>
      <c r="Z4" s="42"/>
      <c r="AA4" s="42"/>
      <c r="AB4" s="42"/>
      <c r="AC4" s="42"/>
      <c r="AE4" s="42"/>
      <c r="AF4" s="42"/>
      <c r="AG4" s="42"/>
      <c r="AH4" s="42"/>
      <c r="AI4" s="42"/>
      <c r="AJ4" s="42"/>
      <c r="AK4" s="42"/>
      <c r="AL4" s="42"/>
      <c r="AM4" s="42"/>
      <c r="AN4" s="42"/>
      <c r="AO4" s="42"/>
      <c r="AP4" s="42"/>
      <c r="AQ4" s="42"/>
      <c r="AR4" s="42"/>
      <c r="AS4" s="42"/>
      <c r="AT4" s="42"/>
      <c r="AU4" s="42"/>
      <c r="AV4" s="42"/>
      <c r="AW4" s="42"/>
      <c r="AX4" s="42"/>
      <c r="AY4" s="42"/>
      <c r="AZ4" s="42"/>
      <c r="BB4" s="42"/>
      <c r="BC4" s="42"/>
      <c r="BD4" s="42"/>
      <c r="BE4" s="42"/>
      <c r="BF4" s="42"/>
      <c r="BG4" s="42"/>
      <c r="BH4" s="42"/>
      <c r="BI4" s="42"/>
      <c r="BJ4" s="42"/>
      <c r="BK4" s="42"/>
      <c r="BL4" s="42"/>
      <c r="BM4" s="42"/>
      <c r="BN4" s="42"/>
      <c r="BO4" s="42"/>
      <c r="BP4" s="42"/>
      <c r="BQ4" s="42"/>
      <c r="BR4" s="42"/>
      <c r="BS4" s="42"/>
      <c r="BT4" s="42"/>
      <c r="BU4" s="42"/>
      <c r="BV4" s="42"/>
      <c r="BW4" s="42"/>
    </row>
    <row r="5" spans="1:75" x14ac:dyDescent="0.35">
      <c r="B5" t="s">
        <v>7</v>
      </c>
      <c r="C5" s="4" t="s">
        <v>207</v>
      </c>
      <c r="H5" s="42"/>
      <c r="I5" s="42"/>
      <c r="J5" s="42"/>
      <c r="K5" s="42"/>
      <c r="L5" s="42"/>
      <c r="M5" s="42"/>
      <c r="N5" s="42"/>
      <c r="O5" s="42"/>
      <c r="P5" s="42"/>
      <c r="Q5" s="42"/>
      <c r="R5" s="42"/>
      <c r="S5" s="42"/>
      <c r="T5" s="42"/>
      <c r="U5" s="42"/>
      <c r="V5" s="42"/>
      <c r="W5" s="42"/>
      <c r="X5" s="42"/>
      <c r="Y5" s="42"/>
      <c r="Z5" s="42"/>
      <c r="AA5" s="42"/>
      <c r="AB5" s="42"/>
      <c r="AC5" s="42"/>
      <c r="AE5" s="42"/>
      <c r="AF5" s="42"/>
      <c r="AG5" s="42"/>
      <c r="AH5" s="42"/>
      <c r="AI5" s="42"/>
      <c r="AJ5" s="42"/>
      <c r="AK5" s="42"/>
      <c r="AL5" s="42"/>
      <c r="AM5" s="42"/>
      <c r="AN5" s="42"/>
      <c r="AO5" s="42"/>
      <c r="AP5" s="42"/>
      <c r="AQ5" s="42"/>
      <c r="AR5" s="42"/>
      <c r="AS5" s="42"/>
      <c r="AT5" s="42"/>
      <c r="AU5" s="42"/>
      <c r="AV5" s="42"/>
      <c r="AW5" s="42"/>
      <c r="AX5" s="42"/>
      <c r="AY5" s="42"/>
      <c r="AZ5" s="42"/>
      <c r="BB5" s="42"/>
      <c r="BC5" s="42"/>
      <c r="BD5" s="42"/>
      <c r="BE5" s="42"/>
      <c r="BF5" s="42"/>
      <c r="BG5" s="42"/>
      <c r="BH5" s="42"/>
      <c r="BI5" s="42"/>
      <c r="BJ5" s="42"/>
      <c r="BK5" s="42"/>
      <c r="BL5" s="42"/>
      <c r="BM5" s="42"/>
      <c r="BN5" s="42"/>
      <c r="BO5" s="42"/>
      <c r="BP5" s="42"/>
      <c r="BQ5" s="42"/>
      <c r="BR5" s="42"/>
      <c r="BS5" s="42"/>
      <c r="BT5" s="42"/>
      <c r="BU5" s="42"/>
      <c r="BV5" s="42"/>
      <c r="BW5" s="42"/>
    </row>
    <row r="6" spans="1:75" x14ac:dyDescent="0.35">
      <c r="B6" t="s">
        <v>9</v>
      </c>
      <c r="C6" s="4" t="s">
        <v>10</v>
      </c>
      <c r="H6" s="42"/>
      <c r="I6" s="42"/>
      <c r="J6" s="42"/>
      <c r="K6" s="42"/>
      <c r="L6" s="42"/>
      <c r="M6" s="42"/>
      <c r="N6" s="42"/>
      <c r="O6" s="42"/>
      <c r="P6" s="42"/>
      <c r="Q6" s="42"/>
      <c r="R6" s="42"/>
      <c r="S6" s="42"/>
      <c r="T6" s="42"/>
      <c r="U6" s="42"/>
      <c r="V6" s="42"/>
      <c r="W6" s="42"/>
      <c r="X6" s="42"/>
      <c r="Y6" s="42"/>
      <c r="Z6" s="42"/>
      <c r="AA6" s="42"/>
      <c r="AB6" s="42"/>
      <c r="AC6" s="42"/>
      <c r="AE6" s="42"/>
      <c r="AF6" s="42"/>
      <c r="AG6" s="42"/>
      <c r="AH6" s="42"/>
      <c r="AI6" s="42"/>
      <c r="AJ6" s="42"/>
      <c r="AK6" s="42"/>
      <c r="AL6" s="42"/>
      <c r="AM6" s="42"/>
      <c r="AN6" s="42"/>
      <c r="AO6" s="42"/>
      <c r="AP6" s="42"/>
      <c r="AQ6" s="42"/>
      <c r="AR6" s="42"/>
      <c r="AS6" s="42"/>
      <c r="AT6" s="42"/>
      <c r="AU6" s="42"/>
      <c r="AV6" s="42"/>
      <c r="AW6" s="42"/>
      <c r="AX6" s="42"/>
      <c r="AY6" s="42"/>
      <c r="AZ6" s="42"/>
      <c r="BB6" s="42"/>
      <c r="BC6" s="42"/>
      <c r="BD6" s="42"/>
      <c r="BE6" s="42"/>
      <c r="BF6" s="42"/>
      <c r="BG6" s="42"/>
      <c r="BH6" s="42"/>
      <c r="BI6" s="42"/>
      <c r="BJ6" s="42"/>
      <c r="BK6" s="42"/>
      <c r="BL6" s="42"/>
      <c r="BM6" s="42"/>
      <c r="BN6" s="42"/>
      <c r="BO6" s="42"/>
      <c r="BP6" s="42"/>
      <c r="BQ6" s="42"/>
      <c r="BR6" s="42"/>
      <c r="BS6" s="42"/>
      <c r="BT6" s="42"/>
      <c r="BU6" s="42"/>
      <c r="BV6" s="42"/>
      <c r="BW6" s="42"/>
    </row>
    <row r="7" spans="1:75" x14ac:dyDescent="0.35">
      <c r="C7" s="14"/>
      <c r="D7" s="14"/>
      <c r="H7" s="119" t="s">
        <v>11</v>
      </c>
      <c r="I7" s="119"/>
      <c r="J7" s="119"/>
      <c r="K7" s="119"/>
      <c r="L7" s="119"/>
      <c r="M7" s="119"/>
      <c r="N7" s="119"/>
      <c r="O7" s="119"/>
      <c r="P7" s="119"/>
      <c r="Q7" s="119"/>
      <c r="R7" s="119"/>
      <c r="S7" s="119"/>
      <c r="T7" s="119"/>
      <c r="U7" s="119"/>
      <c r="V7" s="119"/>
      <c r="W7" s="119"/>
      <c r="X7" s="119"/>
      <c r="Y7" s="119"/>
      <c r="Z7" s="119"/>
      <c r="AA7" s="119"/>
      <c r="AB7" s="119"/>
      <c r="AC7" s="119"/>
      <c r="AE7" s="120" t="s">
        <v>12</v>
      </c>
      <c r="AF7" s="120"/>
      <c r="AG7" s="120"/>
      <c r="AH7" s="120"/>
      <c r="AI7" s="120"/>
      <c r="AJ7" s="120"/>
      <c r="AK7" s="120"/>
      <c r="AL7" s="120"/>
      <c r="AM7" s="120"/>
      <c r="AN7" s="120"/>
      <c r="AO7" s="120"/>
      <c r="AP7" s="120"/>
      <c r="AQ7" s="120"/>
      <c r="AR7" s="120"/>
      <c r="AS7" s="120"/>
      <c r="AT7" s="120"/>
      <c r="AU7" s="120"/>
      <c r="AV7" s="120"/>
      <c r="AW7" s="120"/>
      <c r="AX7" s="120"/>
      <c r="AY7" s="120"/>
      <c r="AZ7" s="120"/>
      <c r="BB7" s="121" t="s">
        <v>13</v>
      </c>
      <c r="BC7" s="121"/>
      <c r="BD7" s="121"/>
      <c r="BE7" s="121"/>
      <c r="BF7" s="121"/>
      <c r="BG7" s="121"/>
      <c r="BH7" s="121"/>
      <c r="BI7" s="121"/>
      <c r="BJ7" s="121"/>
      <c r="BK7" s="121"/>
      <c r="BL7" s="121"/>
      <c r="BM7" s="121"/>
      <c r="BN7" s="121"/>
      <c r="BO7" s="121"/>
      <c r="BP7" s="121"/>
      <c r="BQ7" s="121"/>
      <c r="BR7" s="121"/>
      <c r="BS7" s="121"/>
      <c r="BT7" s="121"/>
      <c r="BU7" s="121"/>
      <c r="BV7" s="121"/>
      <c r="BW7" s="121"/>
    </row>
    <row r="8" spans="1:75" x14ac:dyDescent="0.35">
      <c r="C8" s="14"/>
      <c r="D8" s="14"/>
      <c r="H8" s="54">
        <v>2003</v>
      </c>
      <c r="I8" s="54">
        <v>2004</v>
      </c>
      <c r="J8" s="54">
        <v>2005</v>
      </c>
      <c r="K8" s="54">
        <v>2006</v>
      </c>
      <c r="L8" s="54">
        <v>2007</v>
      </c>
      <c r="M8" s="54">
        <v>2008</v>
      </c>
      <c r="N8" s="54">
        <v>2009</v>
      </c>
      <c r="O8" s="54">
        <v>2010</v>
      </c>
      <c r="P8" s="54">
        <v>2011</v>
      </c>
      <c r="Q8" s="54">
        <v>2012</v>
      </c>
      <c r="R8" s="54">
        <v>2013</v>
      </c>
      <c r="S8" s="54">
        <v>2014</v>
      </c>
      <c r="T8" s="54">
        <v>2015</v>
      </c>
      <c r="U8" s="54">
        <v>2016</v>
      </c>
      <c r="V8" s="54">
        <v>2017</v>
      </c>
      <c r="W8" s="54">
        <v>2018</v>
      </c>
      <c r="X8" s="54">
        <v>2019</v>
      </c>
      <c r="Y8" s="54">
        <v>2020</v>
      </c>
      <c r="Z8" s="54">
        <v>2021</v>
      </c>
      <c r="AA8" s="54">
        <v>2022</v>
      </c>
      <c r="AB8" s="54">
        <v>2023</v>
      </c>
      <c r="AC8" s="54">
        <v>2024</v>
      </c>
    </row>
    <row r="9" spans="1:75" x14ac:dyDescent="0.35">
      <c r="B9" s="104" t="s">
        <v>14</v>
      </c>
      <c r="C9" s="104" t="s">
        <v>15</v>
      </c>
      <c r="D9" s="104" t="s">
        <v>16</v>
      </c>
      <c r="E9" s="104" t="str">
        <f>_xlfn.CONCAT("Expenditure (",C2,"), ",C4," ",C6,"")</f>
        <v>Expenditure (2019-20), TOP thousands</v>
      </c>
      <c r="F9" s="104" t="s">
        <v>17</v>
      </c>
      <c r="G9" s="104" t="s">
        <v>18</v>
      </c>
      <c r="H9" s="105"/>
      <c r="I9" s="105"/>
      <c r="J9" s="105"/>
      <c r="K9" s="105"/>
      <c r="L9" s="105"/>
      <c r="M9" s="105"/>
      <c r="N9" s="105"/>
      <c r="O9" s="105"/>
      <c r="P9" s="105"/>
      <c r="Q9" s="105" t="s">
        <v>208</v>
      </c>
      <c r="R9" s="105" t="s">
        <v>209</v>
      </c>
      <c r="S9" s="105" t="s">
        <v>210</v>
      </c>
      <c r="T9" s="105" t="s">
        <v>211</v>
      </c>
      <c r="U9" s="105" t="s">
        <v>212</v>
      </c>
      <c r="V9" s="105" t="s">
        <v>19</v>
      </c>
      <c r="W9" s="105" t="s">
        <v>20</v>
      </c>
      <c r="X9" s="105" t="s">
        <v>21</v>
      </c>
      <c r="Y9" s="105" t="s">
        <v>22</v>
      </c>
      <c r="Z9" s="105" t="s">
        <v>23</v>
      </c>
      <c r="AA9" s="105" t="s">
        <v>2</v>
      </c>
      <c r="AB9" s="105" t="s">
        <v>24</v>
      </c>
      <c r="AC9" s="105" t="s">
        <v>25</v>
      </c>
      <c r="AE9" s="105">
        <f>H9</f>
        <v>0</v>
      </c>
      <c r="AF9" s="105">
        <f t="shared" ref="AF9:AZ9" si="0">I9</f>
        <v>0</v>
      </c>
      <c r="AG9" s="105">
        <f t="shared" si="0"/>
        <v>0</v>
      </c>
      <c r="AH9" s="105">
        <f t="shared" si="0"/>
        <v>0</v>
      </c>
      <c r="AI9" s="105">
        <f t="shared" si="0"/>
        <v>0</v>
      </c>
      <c r="AJ9" s="105">
        <f t="shared" si="0"/>
        <v>0</v>
      </c>
      <c r="AK9" s="105">
        <f t="shared" si="0"/>
        <v>0</v>
      </c>
      <c r="AL9" s="105">
        <f t="shared" si="0"/>
        <v>0</v>
      </c>
      <c r="AM9" s="105">
        <f t="shared" si="0"/>
        <v>0</v>
      </c>
      <c r="AN9" s="105" t="str">
        <f t="shared" si="0"/>
        <v>2011-12</v>
      </c>
      <c r="AO9" s="105" t="str">
        <f t="shared" si="0"/>
        <v>2012-13</v>
      </c>
      <c r="AP9" s="105" t="str">
        <f t="shared" si="0"/>
        <v>2013-14</v>
      </c>
      <c r="AQ9" s="105" t="str">
        <f t="shared" si="0"/>
        <v>2014-15</v>
      </c>
      <c r="AR9" s="105" t="str">
        <f t="shared" si="0"/>
        <v>2015-16</v>
      </c>
      <c r="AS9" s="105" t="str">
        <f t="shared" si="0"/>
        <v>2016-17</v>
      </c>
      <c r="AT9" s="105" t="str">
        <f t="shared" si="0"/>
        <v>2017-18</v>
      </c>
      <c r="AU9" s="105" t="str">
        <f t="shared" si="0"/>
        <v>2018-19</v>
      </c>
      <c r="AV9" s="105" t="str">
        <f t="shared" si="0"/>
        <v>2019-20</v>
      </c>
      <c r="AW9" s="105" t="str">
        <f t="shared" si="0"/>
        <v>2020-21</v>
      </c>
      <c r="AX9" s="105" t="str">
        <f t="shared" si="0"/>
        <v>2021-22</v>
      </c>
      <c r="AY9" s="105" t="str">
        <f t="shared" si="0"/>
        <v>2022-23</v>
      </c>
      <c r="AZ9" s="105" t="str">
        <f t="shared" si="0"/>
        <v>2023-24</v>
      </c>
      <c r="BB9" s="71">
        <f>H9</f>
        <v>0</v>
      </c>
      <c r="BC9" s="71">
        <f t="shared" ref="BC9:BW9" si="1">I9</f>
        <v>0</v>
      </c>
      <c r="BD9" s="71">
        <f t="shared" si="1"/>
        <v>0</v>
      </c>
      <c r="BE9" s="71">
        <f t="shared" si="1"/>
        <v>0</v>
      </c>
      <c r="BF9" s="71">
        <f t="shared" si="1"/>
        <v>0</v>
      </c>
      <c r="BG9" s="71">
        <f t="shared" si="1"/>
        <v>0</v>
      </c>
      <c r="BH9" s="71">
        <f t="shared" si="1"/>
        <v>0</v>
      </c>
      <c r="BI9" s="71">
        <f t="shared" si="1"/>
        <v>0</v>
      </c>
      <c r="BJ9" s="71">
        <f t="shared" si="1"/>
        <v>0</v>
      </c>
      <c r="BK9" s="105" t="str">
        <f t="shared" si="1"/>
        <v>2011-12</v>
      </c>
      <c r="BL9" s="105" t="str">
        <f t="shared" si="1"/>
        <v>2012-13</v>
      </c>
      <c r="BM9" s="105" t="str">
        <f t="shared" si="1"/>
        <v>2013-14</v>
      </c>
      <c r="BN9" s="105" t="str">
        <f t="shared" si="1"/>
        <v>2014-15</v>
      </c>
      <c r="BO9" s="105" t="str">
        <f t="shared" si="1"/>
        <v>2015-16</v>
      </c>
      <c r="BP9" s="105" t="str">
        <f t="shared" si="1"/>
        <v>2016-17</v>
      </c>
      <c r="BQ9" s="105" t="str">
        <f t="shared" si="1"/>
        <v>2017-18</v>
      </c>
      <c r="BR9" s="105" t="str">
        <f t="shared" si="1"/>
        <v>2018-19</v>
      </c>
      <c r="BS9" s="105" t="str">
        <f t="shared" si="1"/>
        <v>2019-20</v>
      </c>
      <c r="BT9" s="105" t="str">
        <f t="shared" si="1"/>
        <v>2020-21</v>
      </c>
      <c r="BU9" s="105" t="str">
        <f t="shared" si="1"/>
        <v>2021-22</v>
      </c>
      <c r="BV9" s="105" t="str">
        <f t="shared" si="1"/>
        <v>2022-23</v>
      </c>
      <c r="BW9" s="105" t="str">
        <f t="shared" si="1"/>
        <v>2023-24</v>
      </c>
    </row>
    <row r="10" spans="1:75" ht="16" customHeight="1" x14ac:dyDescent="0.35">
      <c r="A10">
        <v>1</v>
      </c>
      <c r="B10" s="4" t="s">
        <v>213</v>
      </c>
      <c r="C10" s="4">
        <v>2012</v>
      </c>
      <c r="D10" s="51" t="s">
        <v>214</v>
      </c>
      <c r="E10" s="6">
        <f>_xlfn.XLOOKUP($C$2,$R$9:$AC$9,R10:AC10)</f>
        <v>4394</v>
      </c>
      <c r="F10" s="4" t="s">
        <v>28</v>
      </c>
      <c r="G10" s="4" t="s">
        <v>29</v>
      </c>
      <c r="H10" s="5"/>
      <c r="I10" s="5"/>
      <c r="J10" s="5"/>
      <c r="K10" s="5"/>
      <c r="L10" s="5"/>
      <c r="M10" s="5"/>
      <c r="N10" s="5"/>
      <c r="O10" s="5"/>
      <c r="P10" s="5"/>
      <c r="Q10" s="5"/>
      <c r="R10" s="5"/>
      <c r="S10" s="5">
        <v>1700</v>
      </c>
      <c r="T10" s="5">
        <v>3450</v>
      </c>
      <c r="U10" s="5">
        <v>3450</v>
      </c>
      <c r="V10" s="5">
        <v>3500</v>
      </c>
      <c r="W10" s="5">
        <v>4429</v>
      </c>
      <c r="X10" s="5">
        <v>4429</v>
      </c>
      <c r="Y10" s="5">
        <v>4394</v>
      </c>
      <c r="Z10" s="5">
        <v>4804</v>
      </c>
      <c r="AA10" s="5">
        <v>4804</v>
      </c>
      <c r="AB10" s="5">
        <v>4804</v>
      </c>
      <c r="AC10" s="5">
        <v>4804</v>
      </c>
      <c r="AE10" s="4"/>
      <c r="AF10" s="4"/>
      <c r="AG10" s="4"/>
      <c r="AH10" s="4"/>
      <c r="AI10" s="4"/>
      <c r="AJ10" s="4"/>
      <c r="AK10" s="4"/>
      <c r="AL10" s="4"/>
      <c r="AM10" s="4"/>
      <c r="AN10" s="4"/>
      <c r="AO10" s="4" t="str">
        <f>IF(R10=0,"","*")</f>
        <v/>
      </c>
      <c r="AP10" s="4" t="s">
        <v>215</v>
      </c>
      <c r="AQ10" s="4" t="s">
        <v>216</v>
      </c>
      <c r="AR10" s="4" t="s">
        <v>217</v>
      </c>
      <c r="AS10" s="4" t="s">
        <v>218</v>
      </c>
      <c r="AT10" s="4" t="s">
        <v>219</v>
      </c>
      <c r="AU10" s="4" t="s">
        <v>220</v>
      </c>
      <c r="AV10" s="4" t="s">
        <v>221</v>
      </c>
      <c r="AW10" s="4" t="s">
        <v>222</v>
      </c>
      <c r="AX10" s="4" t="s">
        <v>223</v>
      </c>
      <c r="AY10" s="4" t="s">
        <v>224</v>
      </c>
      <c r="AZ10" s="4" t="s">
        <v>225</v>
      </c>
      <c r="BB10" s="4"/>
      <c r="BC10" s="4"/>
      <c r="BD10" s="4"/>
      <c r="BE10" s="4"/>
      <c r="BF10" s="4"/>
      <c r="BG10" s="4"/>
      <c r="BH10" s="4"/>
      <c r="BI10" s="4"/>
      <c r="BJ10" s="4"/>
      <c r="BK10" s="4"/>
      <c r="BL10" s="4" t="str">
        <f>IF(R10=0,"","*")</f>
        <v/>
      </c>
      <c r="BM10" s="4" t="s">
        <v>226</v>
      </c>
      <c r="BN10" s="4" t="s">
        <v>226</v>
      </c>
      <c r="BO10" s="4" t="s">
        <v>226</v>
      </c>
      <c r="BP10" s="4" t="s">
        <v>226</v>
      </c>
      <c r="BQ10" s="4" t="s">
        <v>226</v>
      </c>
      <c r="BR10" s="4" t="s">
        <v>226</v>
      </c>
      <c r="BS10" s="4" t="s">
        <v>226</v>
      </c>
      <c r="BT10" s="4" t="s">
        <v>226</v>
      </c>
      <c r="BU10" s="4" t="s">
        <v>226</v>
      </c>
      <c r="BV10" s="4" t="s">
        <v>226</v>
      </c>
      <c r="BW10" s="4" t="s">
        <v>226</v>
      </c>
    </row>
    <row r="11" spans="1:75" x14ac:dyDescent="0.35">
      <c r="A11">
        <v>2</v>
      </c>
      <c r="B11" s="4" t="s">
        <v>227</v>
      </c>
      <c r="C11" s="4">
        <v>2014</v>
      </c>
      <c r="D11" s="51" t="s">
        <v>228</v>
      </c>
      <c r="E11" s="6">
        <f t="shared" ref="E11:E34" si="2">_xlfn.XLOOKUP($C$2,$R$9:$AC$9,R11:AC11)</f>
        <v>1450</v>
      </c>
      <c r="F11" s="4" t="s">
        <v>28</v>
      </c>
      <c r="G11" s="4" t="s">
        <v>48</v>
      </c>
      <c r="H11" s="5"/>
      <c r="I11" s="5"/>
      <c r="J11" s="5"/>
      <c r="K11" s="5"/>
      <c r="L11" s="5"/>
      <c r="M11" s="5"/>
      <c r="N11" s="5"/>
      <c r="O11" s="5"/>
      <c r="P11" s="5"/>
      <c r="Q11" s="5"/>
      <c r="R11" s="5"/>
      <c r="S11" s="5"/>
      <c r="T11" s="5">
        <v>750</v>
      </c>
      <c r="U11" s="5">
        <v>800</v>
      </c>
      <c r="V11" s="5">
        <v>950</v>
      </c>
      <c r="W11" s="5">
        <v>1400</v>
      </c>
      <c r="X11" s="5">
        <v>1400</v>
      </c>
      <c r="Y11" s="5">
        <v>1450</v>
      </c>
      <c r="Z11" s="5">
        <v>2050</v>
      </c>
      <c r="AA11" s="5">
        <v>2385</v>
      </c>
      <c r="AB11" s="5">
        <v>2385</v>
      </c>
      <c r="AC11" s="5">
        <v>1385</v>
      </c>
      <c r="AE11" s="4"/>
      <c r="AF11" s="4"/>
      <c r="AG11" s="4"/>
      <c r="AH11" s="4"/>
      <c r="AI11" s="4"/>
      <c r="AJ11" s="4"/>
      <c r="AK11" s="4"/>
      <c r="AL11" s="4"/>
      <c r="AM11" s="4"/>
      <c r="AN11" s="4"/>
      <c r="AO11" s="4" t="str">
        <f t="shared" ref="AO11:AO27" si="3">IF(R11=0,"","*")</f>
        <v/>
      </c>
      <c r="AP11" s="4" t="str">
        <f t="shared" ref="AP11:AZ25" si="4">IF(S11=0,"","*")</f>
        <v/>
      </c>
      <c r="AQ11" s="4" t="s">
        <v>216</v>
      </c>
      <c r="AR11" s="4" t="s">
        <v>217</v>
      </c>
      <c r="AS11" s="4" t="s">
        <v>218</v>
      </c>
      <c r="AT11" s="4" t="s">
        <v>219</v>
      </c>
      <c r="AU11" s="4" t="s">
        <v>220</v>
      </c>
      <c r="AV11" s="4" t="s">
        <v>221</v>
      </c>
      <c r="AW11" s="4" t="s">
        <v>222</v>
      </c>
      <c r="AX11" s="4" t="s">
        <v>223</v>
      </c>
      <c r="AY11" s="4" t="s">
        <v>224</v>
      </c>
      <c r="AZ11" s="4" t="s">
        <v>225</v>
      </c>
      <c r="BB11" s="4"/>
      <c r="BC11" s="4"/>
      <c r="BD11" s="4"/>
      <c r="BE11" s="4"/>
      <c r="BF11" s="4"/>
      <c r="BG11" s="4"/>
      <c r="BH11" s="4"/>
      <c r="BI11" s="4"/>
      <c r="BJ11" s="4"/>
      <c r="BK11" s="4"/>
      <c r="BL11" s="4" t="str">
        <f t="shared" ref="BL11:BL27" si="5">IF(R11=0,"","*")</f>
        <v/>
      </c>
      <c r="BM11" s="4" t="str">
        <f t="shared" ref="BM11:BM27" si="6">IF(S11=0,"","*")</f>
        <v/>
      </c>
      <c r="BN11" s="4" t="s">
        <v>226</v>
      </c>
      <c r="BO11" s="4" t="s">
        <v>226</v>
      </c>
      <c r="BP11" s="4" t="s">
        <v>226</v>
      </c>
      <c r="BQ11" s="4" t="s">
        <v>226</v>
      </c>
      <c r="BR11" s="4" t="s">
        <v>226</v>
      </c>
      <c r="BS11" s="4" t="s">
        <v>226</v>
      </c>
      <c r="BT11" s="4" t="s">
        <v>226</v>
      </c>
      <c r="BU11" s="4" t="s">
        <v>226</v>
      </c>
      <c r="BV11" s="4" t="s">
        <v>226</v>
      </c>
      <c r="BW11" s="4" t="s">
        <v>226</v>
      </c>
    </row>
    <row r="12" spans="1:75" x14ac:dyDescent="0.35">
      <c r="A12">
        <v>3</v>
      </c>
      <c r="B12" s="4" t="s">
        <v>229</v>
      </c>
      <c r="C12" s="4">
        <v>1915</v>
      </c>
      <c r="D12" s="51" t="s">
        <v>230</v>
      </c>
      <c r="E12" s="6">
        <f t="shared" si="2"/>
        <v>4618.1099999999997</v>
      </c>
      <c r="F12" s="4" t="s">
        <v>1418</v>
      </c>
      <c r="G12" s="4" t="s">
        <v>29</v>
      </c>
      <c r="H12" s="5"/>
      <c r="I12" s="5"/>
      <c r="J12" s="5"/>
      <c r="K12" s="5"/>
      <c r="L12" s="5"/>
      <c r="M12" s="5"/>
      <c r="N12" s="5"/>
      <c r="O12" s="5"/>
      <c r="P12" s="5">
        <v>4132.7150000000001</v>
      </c>
      <c r="Q12" s="5">
        <v>5844.0609999999997</v>
      </c>
      <c r="R12" s="5">
        <v>5276.0450000000001</v>
      </c>
      <c r="S12" s="5">
        <v>5152.1090000000004</v>
      </c>
      <c r="T12" s="5">
        <v>5287.7619999999997</v>
      </c>
      <c r="U12" s="5">
        <v>4582.4870000000001</v>
      </c>
      <c r="V12" s="5">
        <v>4707.9880000000003</v>
      </c>
      <c r="W12" s="5">
        <v>4700.1440000000002</v>
      </c>
      <c r="X12" s="5">
        <v>4350.6189999999997</v>
      </c>
      <c r="Y12" s="5">
        <v>4618.1099999999997</v>
      </c>
      <c r="Z12" s="5">
        <v>4410.4830000000002</v>
      </c>
      <c r="AA12" s="5">
        <v>3854.3409999999999</v>
      </c>
      <c r="AB12" s="5">
        <v>4277.3999999999996</v>
      </c>
      <c r="AC12" s="5">
        <v>3905.9</v>
      </c>
      <c r="AE12" s="4"/>
      <c r="AF12" s="4"/>
      <c r="AG12" s="4"/>
      <c r="AH12" s="4"/>
      <c r="AI12" s="4"/>
      <c r="AJ12" s="4"/>
      <c r="AK12" s="4"/>
      <c r="AL12" s="4"/>
      <c r="AM12" s="4" t="s">
        <v>231</v>
      </c>
      <c r="AN12" s="4" t="s">
        <v>232</v>
      </c>
      <c r="AO12" s="4" t="s">
        <v>233</v>
      </c>
      <c r="AP12" s="4" t="s">
        <v>234</v>
      </c>
      <c r="AQ12" s="4" t="s">
        <v>235</v>
      </c>
      <c r="AR12" s="4" t="s">
        <v>236</v>
      </c>
      <c r="AS12" s="4" t="s">
        <v>237</v>
      </c>
      <c r="AT12" s="4" t="s">
        <v>238</v>
      </c>
      <c r="AU12" s="4" t="s">
        <v>239</v>
      </c>
      <c r="AV12" s="4" t="s">
        <v>240</v>
      </c>
      <c r="AW12" s="4" t="s">
        <v>241</v>
      </c>
      <c r="AX12" s="4" t="s">
        <v>242</v>
      </c>
      <c r="AY12" s="4" t="s">
        <v>242</v>
      </c>
      <c r="AZ12" s="4" t="s">
        <v>242</v>
      </c>
      <c r="BB12" s="4"/>
      <c r="BC12" s="4"/>
      <c r="BD12" s="4"/>
      <c r="BE12" s="4"/>
      <c r="BF12" s="4"/>
      <c r="BG12" s="4"/>
      <c r="BH12" s="4"/>
      <c r="BI12" s="4"/>
      <c r="BJ12" s="4"/>
      <c r="BK12" s="4"/>
      <c r="BL12" s="4" t="s">
        <v>243</v>
      </c>
      <c r="BM12" s="4" t="s">
        <v>243</v>
      </c>
      <c r="BN12" s="4" t="s">
        <v>243</v>
      </c>
      <c r="BO12" s="4" t="s">
        <v>243</v>
      </c>
      <c r="BP12" s="4" t="s">
        <v>243</v>
      </c>
      <c r="BQ12" s="4" t="s">
        <v>243</v>
      </c>
      <c r="BR12" s="4" t="s">
        <v>243</v>
      </c>
      <c r="BS12" s="4" t="s">
        <v>243</v>
      </c>
      <c r="BT12" s="4" t="s">
        <v>243</v>
      </c>
      <c r="BU12" s="4" t="s">
        <v>243</v>
      </c>
      <c r="BV12" s="4" t="s">
        <v>89</v>
      </c>
      <c r="BW12" s="4" t="s">
        <v>226</v>
      </c>
    </row>
    <row r="13" spans="1:75" x14ac:dyDescent="0.35">
      <c r="A13">
        <v>4</v>
      </c>
      <c r="B13" s="4" t="s">
        <v>244</v>
      </c>
      <c r="C13" s="4"/>
      <c r="D13" s="51" t="s">
        <v>228</v>
      </c>
      <c r="E13" s="6">
        <f t="shared" si="2"/>
        <v>1214.819</v>
      </c>
      <c r="F13" s="4" t="s">
        <v>28</v>
      </c>
      <c r="G13" s="4" t="s">
        <v>46</v>
      </c>
      <c r="H13" s="5"/>
      <c r="I13" s="5"/>
      <c r="J13" s="5"/>
      <c r="K13" s="5"/>
      <c r="L13" s="5"/>
      <c r="M13" s="5"/>
      <c r="N13" s="5"/>
      <c r="O13" s="5"/>
      <c r="P13" s="5"/>
      <c r="Q13" s="5"/>
      <c r="R13" s="5"/>
      <c r="S13" s="5"/>
      <c r="T13" s="5"/>
      <c r="U13" s="5"/>
      <c r="V13" s="5"/>
      <c r="W13" s="5"/>
      <c r="X13" s="5"/>
      <c r="Y13" s="5">
        <v>1214.819</v>
      </c>
      <c r="Z13" s="5">
        <v>4306.1899999999996</v>
      </c>
      <c r="AA13" s="5">
        <v>3974.9589999999998</v>
      </c>
      <c r="AB13" s="5">
        <v>3891.4009999999998</v>
      </c>
      <c r="AC13" s="5"/>
      <c r="AE13" s="4"/>
      <c r="AF13" s="4"/>
      <c r="AG13" s="4"/>
      <c r="AH13" s="4"/>
      <c r="AI13" s="4"/>
      <c r="AJ13" s="4"/>
      <c r="AK13" s="4"/>
      <c r="AL13" s="4"/>
      <c r="AM13" s="4"/>
      <c r="AN13" s="4"/>
      <c r="AO13" s="4" t="str">
        <f t="shared" si="3"/>
        <v/>
      </c>
      <c r="AP13" s="4" t="str">
        <f t="shared" si="4"/>
        <v/>
      </c>
      <c r="AQ13" s="4" t="str">
        <f>IF(T13=0,"","*")</f>
        <v/>
      </c>
      <c r="AR13" s="4" t="str">
        <f t="shared" si="4"/>
        <v/>
      </c>
      <c r="AS13" s="4" t="str">
        <f t="shared" si="4"/>
        <v/>
      </c>
      <c r="AT13" s="4" t="str">
        <f t="shared" si="4"/>
        <v/>
      </c>
      <c r="AU13" s="4" t="str">
        <f t="shared" si="4"/>
        <v/>
      </c>
      <c r="AV13" s="4" t="s">
        <v>1330</v>
      </c>
      <c r="AW13" s="4" t="s">
        <v>1331</v>
      </c>
      <c r="AX13" s="4" t="s">
        <v>1331</v>
      </c>
      <c r="AY13" s="4" t="s">
        <v>1378</v>
      </c>
      <c r="AZ13" s="4"/>
      <c r="BB13" s="4"/>
      <c r="BC13" s="4"/>
      <c r="BD13" s="4"/>
      <c r="BE13" s="4"/>
      <c r="BF13" s="4"/>
      <c r="BG13" s="4"/>
      <c r="BH13" s="4"/>
      <c r="BI13" s="4"/>
      <c r="BJ13" s="4"/>
      <c r="BK13" s="4"/>
      <c r="BL13" s="4" t="str">
        <f t="shared" si="5"/>
        <v/>
      </c>
      <c r="BM13" s="4" t="str">
        <f t="shared" si="6"/>
        <v/>
      </c>
      <c r="BN13" s="4" t="str">
        <f t="shared" ref="BN13:BN27" si="7">IF(T13=0,"","*")</f>
        <v/>
      </c>
      <c r="BO13" s="4" t="str">
        <f t="shared" ref="BO13:BO27" si="8">IF(U13=0,"","*")</f>
        <v/>
      </c>
      <c r="BP13" s="4" t="str">
        <f t="shared" ref="BP13:BP27" si="9">IF(V13=0,"","*")</f>
        <v/>
      </c>
      <c r="BQ13" s="4" t="str">
        <f t="shared" ref="BQ13:BQ27" si="10">IF(W13=0,"","*")</f>
        <v/>
      </c>
      <c r="BR13" s="4" t="str">
        <f t="shared" ref="BR13:BR27" si="11">IF(X13=0,"","*")</f>
        <v/>
      </c>
      <c r="BS13" s="4" t="s">
        <v>88</v>
      </c>
      <c r="BT13" s="4" t="s">
        <v>88</v>
      </c>
      <c r="BU13" s="4" t="s">
        <v>88</v>
      </c>
      <c r="BV13" s="4" t="s">
        <v>88</v>
      </c>
      <c r="BW13" s="4" t="str">
        <f t="shared" ref="BW13:BW27" si="12">IF(AC13=0,"","*")</f>
        <v/>
      </c>
    </row>
    <row r="14" spans="1:75" x14ac:dyDescent="0.35">
      <c r="A14">
        <v>5</v>
      </c>
      <c r="B14" s="4" t="s">
        <v>1366</v>
      </c>
      <c r="C14" s="4"/>
      <c r="D14" s="51"/>
      <c r="E14" s="6">
        <f t="shared" si="2"/>
        <v>0</v>
      </c>
      <c r="F14" s="4" t="s">
        <v>28</v>
      </c>
      <c r="G14" s="4" t="s">
        <v>101</v>
      </c>
      <c r="H14" s="5"/>
      <c r="I14" s="5"/>
      <c r="J14" s="5"/>
      <c r="K14" s="5"/>
      <c r="L14" s="5"/>
      <c r="M14" s="5"/>
      <c r="N14" s="5"/>
      <c r="O14" s="5"/>
      <c r="P14" s="5"/>
      <c r="Q14" s="5"/>
      <c r="R14" s="5"/>
      <c r="S14" s="5"/>
      <c r="T14" s="5"/>
      <c r="U14" s="5"/>
      <c r="V14" s="5"/>
      <c r="W14" s="5"/>
      <c r="X14" s="5"/>
      <c r="Y14" s="5"/>
      <c r="Z14" s="5">
        <v>967.3</v>
      </c>
      <c r="AA14" s="5">
        <v>1391.3</v>
      </c>
      <c r="AB14" s="5"/>
      <c r="AC14" s="5"/>
      <c r="AE14" s="4"/>
      <c r="AF14" s="4"/>
      <c r="AG14" s="4"/>
      <c r="AH14" s="4"/>
      <c r="AI14" s="4"/>
      <c r="AJ14" s="4"/>
      <c r="AK14" s="4"/>
      <c r="AL14" s="4"/>
      <c r="AM14" s="4"/>
      <c r="AN14" s="4"/>
      <c r="AO14" s="4" t="str">
        <f t="shared" si="3"/>
        <v/>
      </c>
      <c r="AP14" s="4" t="str">
        <f t="shared" si="4"/>
        <v/>
      </c>
      <c r="AQ14" s="4" t="str">
        <f t="shared" si="4"/>
        <v/>
      </c>
      <c r="AR14" s="4" t="str">
        <f t="shared" si="4"/>
        <v/>
      </c>
      <c r="AS14" s="4" t="str">
        <f t="shared" si="4"/>
        <v/>
      </c>
      <c r="AT14" s="4" t="str">
        <f t="shared" si="4"/>
        <v/>
      </c>
      <c r="AU14" s="4" t="str">
        <f t="shared" si="4"/>
        <v/>
      </c>
      <c r="AV14" s="4" t="str">
        <f t="shared" si="4"/>
        <v/>
      </c>
      <c r="AW14" s="4" t="s">
        <v>1367</v>
      </c>
      <c r="AX14" s="4" t="s">
        <v>1367</v>
      </c>
      <c r="AY14" s="4" t="str">
        <f t="shared" si="4"/>
        <v/>
      </c>
      <c r="AZ14" s="4" t="str">
        <f t="shared" si="4"/>
        <v/>
      </c>
      <c r="BB14" s="4"/>
      <c r="BC14" s="4"/>
      <c r="BD14" s="4"/>
      <c r="BE14" s="4"/>
      <c r="BF14" s="4"/>
      <c r="BG14" s="4"/>
      <c r="BH14" s="4"/>
      <c r="BI14" s="4"/>
      <c r="BJ14" s="4"/>
      <c r="BK14" s="4"/>
      <c r="BL14" s="4" t="str">
        <f t="shared" si="5"/>
        <v/>
      </c>
      <c r="BM14" s="4" t="str">
        <f t="shared" si="6"/>
        <v/>
      </c>
      <c r="BN14" s="4" t="str">
        <f t="shared" si="7"/>
        <v/>
      </c>
      <c r="BO14" s="4" t="str">
        <f t="shared" si="8"/>
        <v/>
      </c>
      <c r="BP14" s="4" t="str">
        <f t="shared" si="9"/>
        <v/>
      </c>
      <c r="BQ14" s="4" t="str">
        <f t="shared" si="10"/>
        <v/>
      </c>
      <c r="BR14" s="4" t="str">
        <f t="shared" si="11"/>
        <v/>
      </c>
      <c r="BS14" s="4" t="str">
        <f t="shared" ref="BS14:BS27" si="13">IF(Y14=0,"","*")</f>
        <v/>
      </c>
      <c r="BT14" s="4" t="s">
        <v>88</v>
      </c>
      <c r="BU14" s="4" t="s">
        <v>88</v>
      </c>
      <c r="BV14" s="4" t="str">
        <f t="shared" ref="BV14:BV27" si="14">IF(AB14=0,"","*")</f>
        <v/>
      </c>
      <c r="BW14" s="4" t="str">
        <f t="shared" si="12"/>
        <v/>
      </c>
    </row>
    <row r="15" spans="1:75" hidden="1" x14ac:dyDescent="0.35">
      <c r="A15">
        <v>6</v>
      </c>
      <c r="B15" s="4"/>
      <c r="C15" s="4"/>
      <c r="D15" s="51"/>
      <c r="E15" s="6">
        <f t="shared" si="2"/>
        <v>0</v>
      </c>
      <c r="F15" s="4"/>
      <c r="G15" s="4"/>
      <c r="H15" s="5"/>
      <c r="I15" s="5"/>
      <c r="J15" s="5"/>
      <c r="K15" s="5"/>
      <c r="L15" s="5"/>
      <c r="M15" s="5"/>
      <c r="N15" s="5"/>
      <c r="O15" s="5"/>
      <c r="P15" s="5"/>
      <c r="Q15" s="5"/>
      <c r="R15" s="5"/>
      <c r="S15" s="5"/>
      <c r="T15" s="5"/>
      <c r="U15" s="5"/>
      <c r="V15" s="5"/>
      <c r="W15" s="5"/>
      <c r="X15" s="5"/>
      <c r="Y15" s="5"/>
      <c r="Z15" s="19"/>
      <c r="AA15" s="5"/>
      <c r="AB15" s="5"/>
      <c r="AC15" s="5"/>
      <c r="AE15" s="4"/>
      <c r="AF15" s="4"/>
      <c r="AG15" s="4"/>
      <c r="AH15" s="4"/>
      <c r="AI15" s="4"/>
      <c r="AJ15" s="4"/>
      <c r="AK15" s="4"/>
      <c r="AL15" s="4"/>
      <c r="AM15" s="4"/>
      <c r="AN15" s="4"/>
      <c r="AO15" s="4" t="str">
        <f t="shared" si="3"/>
        <v/>
      </c>
      <c r="AP15" s="4" t="str">
        <f t="shared" si="4"/>
        <v/>
      </c>
      <c r="AQ15" s="4" t="str">
        <f t="shared" si="4"/>
        <v/>
      </c>
      <c r="AR15" s="4" t="str">
        <f t="shared" si="4"/>
        <v/>
      </c>
      <c r="AS15" s="4" t="str">
        <f t="shared" si="4"/>
        <v/>
      </c>
      <c r="AT15" s="4" t="str">
        <f t="shared" si="4"/>
        <v/>
      </c>
      <c r="AU15" s="4" t="str">
        <f t="shared" si="4"/>
        <v/>
      </c>
      <c r="AV15" s="4" t="str">
        <f t="shared" si="4"/>
        <v/>
      </c>
      <c r="AW15" s="4" t="str">
        <f t="shared" si="4"/>
        <v/>
      </c>
      <c r="AX15" s="4" t="str">
        <f t="shared" si="4"/>
        <v/>
      </c>
      <c r="AY15" s="4" t="str">
        <f t="shared" si="4"/>
        <v/>
      </c>
      <c r="AZ15" s="4" t="str">
        <f t="shared" si="4"/>
        <v/>
      </c>
      <c r="BB15" s="4"/>
      <c r="BC15" s="4"/>
      <c r="BD15" s="4"/>
      <c r="BE15" s="4"/>
      <c r="BF15" s="4"/>
      <c r="BG15" s="4"/>
      <c r="BH15" s="4"/>
      <c r="BI15" s="4"/>
      <c r="BJ15" s="4"/>
      <c r="BK15" s="4"/>
      <c r="BL15" s="4" t="str">
        <f t="shared" si="5"/>
        <v/>
      </c>
      <c r="BM15" s="4" t="str">
        <f t="shared" si="6"/>
        <v/>
      </c>
      <c r="BN15" s="4" t="str">
        <f t="shared" si="7"/>
        <v/>
      </c>
      <c r="BO15" s="4" t="str">
        <f t="shared" si="8"/>
        <v/>
      </c>
      <c r="BP15" s="4" t="str">
        <f t="shared" si="9"/>
        <v/>
      </c>
      <c r="BQ15" s="4" t="str">
        <f t="shared" si="10"/>
        <v/>
      </c>
      <c r="BR15" s="4" t="str">
        <f t="shared" si="11"/>
        <v/>
      </c>
      <c r="BS15" s="4" t="str">
        <f t="shared" si="13"/>
        <v/>
      </c>
      <c r="BT15" s="4" t="str">
        <f t="shared" ref="BT15:BT27" si="15">IF(Z15=0,"","*")</f>
        <v/>
      </c>
      <c r="BU15" s="4" t="str">
        <f t="shared" ref="BU15:BU27" si="16">IF(AA15=0,"","*")</f>
        <v/>
      </c>
      <c r="BV15" s="4" t="str">
        <f t="shared" si="14"/>
        <v/>
      </c>
      <c r="BW15" s="4" t="str">
        <f t="shared" si="12"/>
        <v/>
      </c>
    </row>
    <row r="16" spans="1:75" hidden="1" x14ac:dyDescent="0.35">
      <c r="A16">
        <v>7</v>
      </c>
      <c r="B16" s="4"/>
      <c r="C16" s="4"/>
      <c r="D16" s="4"/>
      <c r="E16" s="6">
        <f t="shared" si="2"/>
        <v>0</v>
      </c>
      <c r="F16" s="4"/>
      <c r="G16" s="4"/>
      <c r="H16" s="5"/>
      <c r="I16" s="5"/>
      <c r="J16" s="5"/>
      <c r="K16" s="5"/>
      <c r="L16" s="5"/>
      <c r="M16" s="5"/>
      <c r="N16" s="5"/>
      <c r="O16" s="5"/>
      <c r="P16" s="5"/>
      <c r="Q16" s="5"/>
      <c r="R16" s="5"/>
      <c r="S16" s="5"/>
      <c r="T16" s="5"/>
      <c r="U16" s="5"/>
      <c r="V16" s="5"/>
      <c r="W16" s="5"/>
      <c r="X16" s="5"/>
      <c r="Y16" s="5"/>
      <c r="Z16" s="5"/>
      <c r="AA16" s="5"/>
      <c r="AB16" s="5"/>
      <c r="AC16" s="5"/>
      <c r="AE16" s="4"/>
      <c r="AF16" s="4"/>
      <c r="AG16" s="4"/>
      <c r="AH16" s="4"/>
      <c r="AI16" s="4"/>
      <c r="AJ16" s="4"/>
      <c r="AK16" s="4"/>
      <c r="AL16" s="4"/>
      <c r="AM16" s="4"/>
      <c r="AN16" s="4"/>
      <c r="AO16" s="4" t="str">
        <f t="shared" si="3"/>
        <v/>
      </c>
      <c r="AP16" s="4" t="str">
        <f t="shared" si="4"/>
        <v/>
      </c>
      <c r="AQ16" s="4" t="str">
        <f t="shared" si="4"/>
        <v/>
      </c>
      <c r="AR16" s="4" t="str">
        <f t="shared" si="4"/>
        <v/>
      </c>
      <c r="AS16" s="4" t="str">
        <f t="shared" si="4"/>
        <v/>
      </c>
      <c r="AT16" s="4" t="str">
        <f t="shared" si="4"/>
        <v/>
      </c>
      <c r="AU16" s="4" t="str">
        <f t="shared" si="4"/>
        <v/>
      </c>
      <c r="AV16" s="4" t="str">
        <f t="shared" si="4"/>
        <v/>
      </c>
      <c r="AW16" s="4" t="str">
        <f t="shared" si="4"/>
        <v/>
      </c>
      <c r="AX16" s="4" t="str">
        <f t="shared" si="4"/>
        <v/>
      </c>
      <c r="AY16" s="4" t="str">
        <f>IF(AB16=0,"","*")</f>
        <v/>
      </c>
      <c r="AZ16" s="4" t="str">
        <f t="shared" si="4"/>
        <v/>
      </c>
      <c r="BB16" s="4"/>
      <c r="BC16" s="4"/>
      <c r="BD16" s="4"/>
      <c r="BE16" s="4"/>
      <c r="BF16" s="4"/>
      <c r="BG16" s="4"/>
      <c r="BH16" s="4"/>
      <c r="BI16" s="4"/>
      <c r="BJ16" s="4"/>
      <c r="BK16" s="4"/>
      <c r="BL16" s="4" t="str">
        <f t="shared" si="5"/>
        <v/>
      </c>
      <c r="BM16" s="4" t="str">
        <f t="shared" si="6"/>
        <v/>
      </c>
      <c r="BN16" s="4" t="str">
        <f t="shared" si="7"/>
        <v/>
      </c>
      <c r="BO16" s="4" t="str">
        <f t="shared" si="8"/>
        <v/>
      </c>
      <c r="BP16" s="4" t="str">
        <f t="shared" si="9"/>
        <v/>
      </c>
      <c r="BQ16" s="4" t="str">
        <f t="shared" si="10"/>
        <v/>
      </c>
      <c r="BR16" s="4" t="str">
        <f t="shared" si="11"/>
        <v/>
      </c>
      <c r="BS16" s="4" t="str">
        <f t="shared" si="13"/>
        <v/>
      </c>
      <c r="BT16" s="4" t="str">
        <f t="shared" si="15"/>
        <v/>
      </c>
      <c r="BU16" s="4" t="str">
        <f t="shared" si="16"/>
        <v/>
      </c>
      <c r="BV16" s="4" t="str">
        <f t="shared" si="14"/>
        <v/>
      </c>
      <c r="BW16" s="4" t="str">
        <f t="shared" si="12"/>
        <v/>
      </c>
    </row>
    <row r="17" spans="1:75" hidden="1" x14ac:dyDescent="0.35">
      <c r="A17">
        <v>8</v>
      </c>
      <c r="B17" s="4"/>
      <c r="C17" s="4"/>
      <c r="D17" s="4"/>
      <c r="E17" s="6">
        <f t="shared" si="2"/>
        <v>0</v>
      </c>
      <c r="F17" s="4"/>
      <c r="G17" s="4"/>
      <c r="H17" s="5"/>
      <c r="I17" s="5"/>
      <c r="J17" s="5"/>
      <c r="K17" s="5"/>
      <c r="L17" s="5"/>
      <c r="M17" s="5"/>
      <c r="N17" s="5"/>
      <c r="O17" s="5"/>
      <c r="P17" s="5"/>
      <c r="Q17" s="5"/>
      <c r="R17" s="5"/>
      <c r="S17" s="5"/>
      <c r="T17" s="5"/>
      <c r="U17" s="5"/>
      <c r="V17" s="5"/>
      <c r="W17" s="5"/>
      <c r="X17" s="5"/>
      <c r="Y17" s="5"/>
      <c r="Z17" s="5"/>
      <c r="AA17" s="5"/>
      <c r="AB17" s="5"/>
      <c r="AC17" s="5"/>
      <c r="AE17" s="4"/>
      <c r="AF17" s="4"/>
      <c r="AG17" s="4"/>
      <c r="AH17" s="4"/>
      <c r="AI17" s="4"/>
      <c r="AJ17" s="4"/>
      <c r="AK17" s="4"/>
      <c r="AL17" s="4"/>
      <c r="AM17" s="4"/>
      <c r="AN17" s="4"/>
      <c r="AO17" s="4" t="str">
        <f t="shared" si="3"/>
        <v/>
      </c>
      <c r="AP17" s="4" t="str">
        <f t="shared" si="4"/>
        <v/>
      </c>
      <c r="AQ17" s="4" t="str">
        <f t="shared" si="4"/>
        <v/>
      </c>
      <c r="AR17" s="4" t="str">
        <f t="shared" si="4"/>
        <v/>
      </c>
      <c r="AS17" s="4" t="str">
        <f t="shared" si="4"/>
        <v/>
      </c>
      <c r="AT17" s="4" t="str">
        <f t="shared" si="4"/>
        <v/>
      </c>
      <c r="AU17" s="4" t="str">
        <f t="shared" si="4"/>
        <v/>
      </c>
      <c r="AV17" s="4" t="str">
        <f t="shared" si="4"/>
        <v/>
      </c>
      <c r="AW17" s="4" t="str">
        <f t="shared" si="4"/>
        <v/>
      </c>
      <c r="AX17" s="4" t="str">
        <f t="shared" si="4"/>
        <v/>
      </c>
      <c r="AY17" s="4" t="str">
        <f t="shared" si="4"/>
        <v/>
      </c>
      <c r="AZ17" s="4" t="str">
        <f t="shared" si="4"/>
        <v/>
      </c>
      <c r="BB17" s="4"/>
      <c r="BC17" s="4"/>
      <c r="BD17" s="4"/>
      <c r="BE17" s="4"/>
      <c r="BF17" s="4"/>
      <c r="BG17" s="4"/>
      <c r="BH17" s="4"/>
      <c r="BI17" s="4"/>
      <c r="BJ17" s="4"/>
      <c r="BK17" s="4"/>
      <c r="BL17" s="4" t="str">
        <f t="shared" si="5"/>
        <v/>
      </c>
      <c r="BM17" s="4" t="str">
        <f t="shared" si="6"/>
        <v/>
      </c>
      <c r="BN17" s="4" t="str">
        <f t="shared" si="7"/>
        <v/>
      </c>
      <c r="BO17" s="4" t="str">
        <f t="shared" si="8"/>
        <v/>
      </c>
      <c r="BP17" s="4" t="str">
        <f>IF(V17=0,"","*")</f>
        <v/>
      </c>
      <c r="BQ17" s="4" t="str">
        <f t="shared" si="10"/>
        <v/>
      </c>
      <c r="BR17" s="4" t="str">
        <f t="shared" si="11"/>
        <v/>
      </c>
      <c r="BS17" s="4" t="str">
        <f t="shared" si="13"/>
        <v/>
      </c>
      <c r="BT17" s="4" t="str">
        <f t="shared" si="15"/>
        <v/>
      </c>
      <c r="BU17" s="4" t="str">
        <f t="shared" si="16"/>
        <v/>
      </c>
      <c r="BV17" s="4" t="str">
        <f t="shared" si="14"/>
        <v/>
      </c>
      <c r="BW17" s="4" t="str">
        <f t="shared" si="12"/>
        <v/>
      </c>
    </row>
    <row r="18" spans="1:75" hidden="1" x14ac:dyDescent="0.35">
      <c r="A18">
        <v>9</v>
      </c>
      <c r="B18" s="4"/>
      <c r="C18" s="4"/>
      <c r="D18" s="4"/>
      <c r="E18" s="6">
        <f t="shared" si="2"/>
        <v>0</v>
      </c>
      <c r="F18" s="4"/>
      <c r="G18" s="4"/>
      <c r="H18" s="5"/>
      <c r="I18" s="5"/>
      <c r="J18" s="5"/>
      <c r="K18" s="5"/>
      <c r="L18" s="5"/>
      <c r="M18" s="5"/>
      <c r="N18" s="5"/>
      <c r="O18" s="5"/>
      <c r="P18" s="5"/>
      <c r="Q18" s="5"/>
      <c r="R18" s="5"/>
      <c r="S18" s="5"/>
      <c r="T18" s="5"/>
      <c r="U18" s="5"/>
      <c r="V18" s="5"/>
      <c r="W18" s="5"/>
      <c r="X18" s="5"/>
      <c r="Y18" s="5"/>
      <c r="Z18" s="5"/>
      <c r="AA18" s="5"/>
      <c r="AB18" s="5"/>
      <c r="AC18" s="5"/>
      <c r="AE18" s="4"/>
      <c r="AF18" s="4"/>
      <c r="AG18" s="4"/>
      <c r="AH18" s="4"/>
      <c r="AI18" s="4"/>
      <c r="AJ18" s="4"/>
      <c r="AK18" s="4"/>
      <c r="AL18" s="4"/>
      <c r="AM18" s="4"/>
      <c r="AN18" s="4"/>
      <c r="AO18" s="4" t="str">
        <f t="shared" si="3"/>
        <v/>
      </c>
      <c r="AP18" s="4" t="str">
        <f t="shared" si="4"/>
        <v/>
      </c>
      <c r="AQ18" s="4" t="str">
        <f t="shared" si="4"/>
        <v/>
      </c>
      <c r="AR18" s="4" t="str">
        <f t="shared" si="4"/>
        <v/>
      </c>
      <c r="AS18" s="4" t="str">
        <f t="shared" si="4"/>
        <v/>
      </c>
      <c r="AT18" s="4" t="str">
        <f t="shared" si="4"/>
        <v/>
      </c>
      <c r="AU18" s="4" t="str">
        <f t="shared" si="4"/>
        <v/>
      </c>
      <c r="AV18" s="4" t="str">
        <f t="shared" si="4"/>
        <v/>
      </c>
      <c r="AW18" s="4" t="str">
        <f t="shared" si="4"/>
        <v/>
      </c>
      <c r="AX18" s="4" t="str">
        <f t="shared" si="4"/>
        <v/>
      </c>
      <c r="AY18" s="4" t="str">
        <f t="shared" si="4"/>
        <v/>
      </c>
      <c r="AZ18" s="4" t="str">
        <f t="shared" si="4"/>
        <v/>
      </c>
      <c r="BB18" s="4"/>
      <c r="BC18" s="4"/>
      <c r="BD18" s="4"/>
      <c r="BE18" s="4"/>
      <c r="BF18" s="4"/>
      <c r="BG18" s="4"/>
      <c r="BH18" s="4"/>
      <c r="BI18" s="4"/>
      <c r="BJ18" s="4"/>
      <c r="BK18" s="4"/>
      <c r="BL18" s="4" t="str">
        <f t="shared" si="5"/>
        <v/>
      </c>
      <c r="BM18" s="4" t="str">
        <f t="shared" si="6"/>
        <v/>
      </c>
      <c r="BN18" s="4" t="str">
        <f t="shared" si="7"/>
        <v/>
      </c>
      <c r="BO18" s="4" t="str">
        <f t="shared" si="8"/>
        <v/>
      </c>
      <c r="BP18" s="4" t="str">
        <f t="shared" si="9"/>
        <v/>
      </c>
      <c r="BQ18" s="4" t="str">
        <f t="shared" si="10"/>
        <v/>
      </c>
      <c r="BR18" s="4" t="str">
        <f t="shared" si="11"/>
        <v/>
      </c>
      <c r="BS18" s="4" t="str">
        <f t="shared" si="13"/>
        <v/>
      </c>
      <c r="BT18" s="4" t="str">
        <f t="shared" si="15"/>
        <v/>
      </c>
      <c r="BU18" s="4" t="str">
        <f t="shared" si="16"/>
        <v/>
      </c>
      <c r="BV18" s="4" t="str">
        <f t="shared" si="14"/>
        <v/>
      </c>
      <c r="BW18" s="4" t="str">
        <f t="shared" si="12"/>
        <v/>
      </c>
    </row>
    <row r="19" spans="1:75" ht="17" hidden="1" customHeight="1" x14ac:dyDescent="0.35">
      <c r="A19">
        <v>10</v>
      </c>
      <c r="B19" s="4"/>
      <c r="C19" s="4"/>
      <c r="D19" s="4"/>
      <c r="E19" s="6">
        <f t="shared" si="2"/>
        <v>0</v>
      </c>
      <c r="F19" s="4"/>
      <c r="G19" s="4"/>
      <c r="H19" s="5"/>
      <c r="I19" s="5"/>
      <c r="J19" s="5"/>
      <c r="K19" s="5"/>
      <c r="L19" s="5"/>
      <c r="M19" s="5"/>
      <c r="N19" s="5"/>
      <c r="O19" s="5"/>
      <c r="P19" s="5"/>
      <c r="Q19" s="5"/>
      <c r="R19" s="5"/>
      <c r="S19" s="5"/>
      <c r="T19" s="5"/>
      <c r="U19" s="5"/>
      <c r="V19" s="5"/>
      <c r="W19" s="5"/>
      <c r="X19" s="5"/>
      <c r="Y19" s="5"/>
      <c r="Z19" s="5"/>
      <c r="AA19" s="5"/>
      <c r="AB19" s="5"/>
      <c r="AC19" s="5"/>
      <c r="AE19" s="4"/>
      <c r="AF19" s="4"/>
      <c r="AG19" s="4"/>
      <c r="AH19" s="4"/>
      <c r="AI19" s="4"/>
      <c r="AJ19" s="4"/>
      <c r="AK19" s="4"/>
      <c r="AL19" s="4"/>
      <c r="AM19" s="4"/>
      <c r="AN19" s="4"/>
      <c r="AO19" s="4" t="str">
        <f t="shared" si="3"/>
        <v/>
      </c>
      <c r="AP19" s="4" t="str">
        <f t="shared" si="4"/>
        <v/>
      </c>
      <c r="AQ19" s="4" t="str">
        <f t="shared" si="4"/>
        <v/>
      </c>
      <c r="AR19" s="4" t="str">
        <f t="shared" si="4"/>
        <v/>
      </c>
      <c r="AS19" s="4" t="str">
        <f t="shared" si="4"/>
        <v/>
      </c>
      <c r="AT19" s="4" t="str">
        <f t="shared" si="4"/>
        <v/>
      </c>
      <c r="AU19" s="4" t="str">
        <f t="shared" si="4"/>
        <v/>
      </c>
      <c r="AV19" s="4" t="str">
        <f t="shared" si="4"/>
        <v/>
      </c>
      <c r="AW19" s="4" t="str">
        <f t="shared" si="4"/>
        <v/>
      </c>
      <c r="AX19" s="4" t="str">
        <f t="shared" si="4"/>
        <v/>
      </c>
      <c r="AY19" s="4" t="str">
        <f t="shared" si="4"/>
        <v/>
      </c>
      <c r="AZ19" s="4" t="str">
        <f t="shared" si="4"/>
        <v/>
      </c>
      <c r="BB19" s="4"/>
      <c r="BC19" s="4"/>
      <c r="BD19" s="4"/>
      <c r="BE19" s="4"/>
      <c r="BF19" s="4"/>
      <c r="BG19" s="4"/>
      <c r="BH19" s="4"/>
      <c r="BI19" s="4"/>
      <c r="BJ19" s="4"/>
      <c r="BK19" s="4"/>
      <c r="BL19" s="4" t="str">
        <f t="shared" si="5"/>
        <v/>
      </c>
      <c r="BM19" s="4" t="str">
        <f t="shared" si="6"/>
        <v/>
      </c>
      <c r="BN19" s="4" t="str">
        <f t="shared" si="7"/>
        <v/>
      </c>
      <c r="BO19" s="4" t="str">
        <f t="shared" si="8"/>
        <v/>
      </c>
      <c r="BP19" s="4" t="str">
        <f t="shared" si="9"/>
        <v/>
      </c>
      <c r="BQ19" s="4" t="str">
        <f t="shared" si="10"/>
        <v/>
      </c>
      <c r="BR19" s="4" t="str">
        <f t="shared" si="11"/>
        <v/>
      </c>
      <c r="BS19" s="4" t="str">
        <f t="shared" si="13"/>
        <v/>
      </c>
      <c r="BT19" s="4" t="str">
        <f t="shared" si="15"/>
        <v/>
      </c>
      <c r="BU19" s="4" t="str">
        <f t="shared" si="16"/>
        <v/>
      </c>
      <c r="BV19" s="4" t="str">
        <f t="shared" si="14"/>
        <v/>
      </c>
      <c r="BW19" s="4" t="str">
        <f t="shared" si="12"/>
        <v/>
      </c>
    </row>
    <row r="20" spans="1:75" ht="17" hidden="1" customHeight="1" x14ac:dyDescent="0.35">
      <c r="A20">
        <v>11</v>
      </c>
      <c r="B20" s="4"/>
      <c r="C20" s="4"/>
      <c r="D20" s="4"/>
      <c r="E20" s="6">
        <f t="shared" si="2"/>
        <v>0</v>
      </c>
      <c r="F20" s="4"/>
      <c r="G20" s="4"/>
      <c r="H20" s="5"/>
      <c r="I20" s="5"/>
      <c r="J20" s="5"/>
      <c r="K20" s="5"/>
      <c r="L20" s="5"/>
      <c r="M20" s="5"/>
      <c r="N20" s="5"/>
      <c r="O20" s="5"/>
      <c r="P20" s="5"/>
      <c r="Q20" s="5"/>
      <c r="R20" s="5"/>
      <c r="S20" s="5"/>
      <c r="T20" s="5"/>
      <c r="U20" s="5"/>
      <c r="V20" s="5"/>
      <c r="W20" s="5"/>
      <c r="X20" s="5"/>
      <c r="Y20" s="5"/>
      <c r="Z20" s="5"/>
      <c r="AA20" s="5"/>
      <c r="AB20" s="5"/>
      <c r="AC20" s="5"/>
      <c r="AE20" s="4"/>
      <c r="AF20" s="4"/>
      <c r="AG20" s="4"/>
      <c r="AH20" s="4"/>
      <c r="AI20" s="4"/>
      <c r="AJ20" s="4"/>
      <c r="AK20" s="4"/>
      <c r="AL20" s="4"/>
      <c r="AM20" s="4"/>
      <c r="AN20" s="4"/>
      <c r="AO20" s="4" t="str">
        <f t="shared" si="3"/>
        <v/>
      </c>
      <c r="AP20" s="4" t="str">
        <f t="shared" si="4"/>
        <v/>
      </c>
      <c r="AQ20" s="4" t="str">
        <f t="shared" si="4"/>
        <v/>
      </c>
      <c r="AR20" s="4" t="str">
        <f t="shared" si="4"/>
        <v/>
      </c>
      <c r="AS20" s="4" t="str">
        <f t="shared" si="4"/>
        <v/>
      </c>
      <c r="AT20" s="4" t="str">
        <f t="shared" si="4"/>
        <v/>
      </c>
      <c r="AU20" s="4" t="str">
        <f t="shared" si="4"/>
        <v/>
      </c>
      <c r="AV20" s="4" t="str">
        <f t="shared" si="4"/>
        <v/>
      </c>
      <c r="AW20" s="4" t="str">
        <f t="shared" si="4"/>
        <v/>
      </c>
      <c r="AX20" s="4" t="str">
        <f t="shared" si="4"/>
        <v/>
      </c>
      <c r="AY20" s="4" t="str">
        <f t="shared" si="4"/>
        <v/>
      </c>
      <c r="AZ20" s="4" t="str">
        <f t="shared" si="4"/>
        <v/>
      </c>
      <c r="BB20" s="4"/>
      <c r="BC20" s="4"/>
      <c r="BD20" s="4"/>
      <c r="BE20" s="4"/>
      <c r="BF20" s="4"/>
      <c r="BG20" s="4"/>
      <c r="BH20" s="4"/>
      <c r="BI20" s="4"/>
      <c r="BJ20" s="4"/>
      <c r="BK20" s="4"/>
      <c r="BL20" s="4" t="str">
        <f t="shared" si="5"/>
        <v/>
      </c>
      <c r="BM20" s="4" t="str">
        <f t="shared" si="6"/>
        <v/>
      </c>
      <c r="BN20" s="4" t="str">
        <f t="shared" si="7"/>
        <v/>
      </c>
      <c r="BO20" s="4" t="str">
        <f t="shared" si="8"/>
        <v/>
      </c>
      <c r="BP20" s="4" t="str">
        <f t="shared" si="9"/>
        <v/>
      </c>
      <c r="BQ20" s="4" t="str">
        <f t="shared" si="10"/>
        <v/>
      </c>
      <c r="BR20" s="4" t="str">
        <f t="shared" si="11"/>
        <v/>
      </c>
      <c r="BS20" s="4" t="str">
        <f t="shared" si="13"/>
        <v/>
      </c>
      <c r="BT20" s="4" t="str">
        <f t="shared" si="15"/>
        <v/>
      </c>
      <c r="BU20" s="4" t="str">
        <f t="shared" si="16"/>
        <v/>
      </c>
      <c r="BV20" s="4" t="str">
        <f t="shared" si="14"/>
        <v/>
      </c>
      <c r="BW20" s="4" t="str">
        <f t="shared" si="12"/>
        <v/>
      </c>
    </row>
    <row r="21" spans="1:75" ht="17" hidden="1" customHeight="1" x14ac:dyDescent="0.35">
      <c r="A21">
        <v>12</v>
      </c>
      <c r="B21" s="4"/>
      <c r="C21" s="4"/>
      <c r="D21" s="4"/>
      <c r="E21" s="6">
        <f t="shared" si="2"/>
        <v>0</v>
      </c>
      <c r="F21" s="4"/>
      <c r="G21" s="4"/>
      <c r="H21" s="5"/>
      <c r="I21" s="5"/>
      <c r="J21" s="5"/>
      <c r="K21" s="5"/>
      <c r="L21" s="5"/>
      <c r="M21" s="5"/>
      <c r="N21" s="5"/>
      <c r="O21" s="5"/>
      <c r="P21" s="5"/>
      <c r="Q21" s="5"/>
      <c r="R21" s="5"/>
      <c r="S21" s="5"/>
      <c r="T21" s="5"/>
      <c r="U21" s="5"/>
      <c r="V21" s="5"/>
      <c r="W21" s="5"/>
      <c r="X21" s="5"/>
      <c r="Y21" s="5"/>
      <c r="Z21" s="5"/>
      <c r="AA21" s="5"/>
      <c r="AB21" s="5"/>
      <c r="AC21" s="5"/>
      <c r="AE21" s="4"/>
      <c r="AF21" s="4"/>
      <c r="AG21" s="4"/>
      <c r="AH21" s="4"/>
      <c r="AI21" s="4"/>
      <c r="AJ21" s="4"/>
      <c r="AK21" s="4"/>
      <c r="AL21" s="4"/>
      <c r="AM21" s="4"/>
      <c r="AN21" s="4"/>
      <c r="AO21" s="4" t="str">
        <f t="shared" si="3"/>
        <v/>
      </c>
      <c r="AP21" s="4" t="str">
        <f t="shared" si="4"/>
        <v/>
      </c>
      <c r="AQ21" s="4" t="str">
        <f t="shared" si="4"/>
        <v/>
      </c>
      <c r="AR21" s="4" t="str">
        <f t="shared" si="4"/>
        <v/>
      </c>
      <c r="AS21" s="4" t="str">
        <f t="shared" si="4"/>
        <v/>
      </c>
      <c r="AT21" s="4" t="str">
        <f t="shared" si="4"/>
        <v/>
      </c>
      <c r="AU21" s="4" t="str">
        <f t="shared" si="4"/>
        <v/>
      </c>
      <c r="AV21" s="4" t="str">
        <f t="shared" si="4"/>
        <v/>
      </c>
      <c r="AW21" s="4" t="str">
        <f t="shared" si="4"/>
        <v/>
      </c>
      <c r="AX21" s="4" t="str">
        <f t="shared" si="4"/>
        <v/>
      </c>
      <c r="AY21" s="4" t="str">
        <f t="shared" si="4"/>
        <v/>
      </c>
      <c r="AZ21" s="4" t="str">
        <f t="shared" si="4"/>
        <v/>
      </c>
      <c r="BB21" s="4"/>
      <c r="BC21" s="4"/>
      <c r="BD21" s="4"/>
      <c r="BE21" s="4"/>
      <c r="BF21" s="4"/>
      <c r="BG21" s="4"/>
      <c r="BH21" s="4"/>
      <c r="BI21" s="4"/>
      <c r="BJ21" s="4"/>
      <c r="BK21" s="4"/>
      <c r="BL21" s="4" t="str">
        <f t="shared" si="5"/>
        <v/>
      </c>
      <c r="BM21" s="4" t="str">
        <f t="shared" si="6"/>
        <v/>
      </c>
      <c r="BN21" s="4" t="str">
        <f t="shared" si="7"/>
        <v/>
      </c>
      <c r="BO21" s="4" t="str">
        <f t="shared" si="8"/>
        <v/>
      </c>
      <c r="BP21" s="4" t="str">
        <f t="shared" si="9"/>
        <v/>
      </c>
      <c r="BQ21" s="4" t="str">
        <f t="shared" si="10"/>
        <v/>
      </c>
      <c r="BR21" s="4" t="str">
        <f t="shared" si="11"/>
        <v/>
      </c>
      <c r="BS21" s="4" t="str">
        <f t="shared" si="13"/>
        <v/>
      </c>
      <c r="BT21" s="4" t="str">
        <f t="shared" si="15"/>
        <v/>
      </c>
      <c r="BU21" s="4" t="str">
        <f t="shared" si="16"/>
        <v/>
      </c>
      <c r="BV21" s="4" t="str">
        <f t="shared" si="14"/>
        <v/>
      </c>
      <c r="BW21" s="4" t="str">
        <f t="shared" si="12"/>
        <v/>
      </c>
    </row>
    <row r="22" spans="1:75" ht="17" hidden="1" customHeight="1" x14ac:dyDescent="0.35">
      <c r="A22">
        <v>13</v>
      </c>
      <c r="B22" s="4"/>
      <c r="C22" s="4"/>
      <c r="D22" s="51"/>
      <c r="E22" s="6">
        <f t="shared" si="2"/>
        <v>0</v>
      </c>
      <c r="F22" s="4"/>
      <c r="G22" s="4"/>
      <c r="H22" s="5"/>
      <c r="I22" s="5"/>
      <c r="J22" s="5"/>
      <c r="K22" s="5"/>
      <c r="L22" s="5"/>
      <c r="M22" s="5"/>
      <c r="N22" s="5"/>
      <c r="O22" s="5"/>
      <c r="P22" s="5"/>
      <c r="Q22" s="5"/>
      <c r="R22" s="5"/>
      <c r="S22" s="5"/>
      <c r="T22" s="5"/>
      <c r="U22" s="5"/>
      <c r="V22" s="5"/>
      <c r="W22" s="5"/>
      <c r="X22" s="5"/>
      <c r="Y22" s="5"/>
      <c r="Z22" s="5"/>
      <c r="AA22" s="5"/>
      <c r="AB22" s="5"/>
      <c r="AC22" s="5"/>
      <c r="AE22" s="4"/>
      <c r="AF22" s="4"/>
      <c r="AG22" s="4"/>
      <c r="AH22" s="4"/>
      <c r="AI22" s="4"/>
      <c r="AJ22" s="4"/>
      <c r="AK22" s="4"/>
      <c r="AL22" s="4"/>
      <c r="AM22" s="4"/>
      <c r="AN22" s="4"/>
      <c r="AO22" s="4" t="str">
        <f t="shared" si="3"/>
        <v/>
      </c>
      <c r="AP22" s="4" t="str">
        <f t="shared" si="4"/>
        <v/>
      </c>
      <c r="AQ22" s="4" t="str">
        <f t="shared" si="4"/>
        <v/>
      </c>
      <c r="AR22" s="4" t="str">
        <f t="shared" si="4"/>
        <v/>
      </c>
      <c r="AS22" s="4" t="str">
        <f t="shared" si="4"/>
        <v/>
      </c>
      <c r="AT22" s="4" t="str">
        <f t="shared" si="4"/>
        <v/>
      </c>
      <c r="AU22" s="4" t="str">
        <f t="shared" si="4"/>
        <v/>
      </c>
      <c r="AV22" s="4" t="str">
        <f t="shared" si="4"/>
        <v/>
      </c>
      <c r="AW22" s="4" t="str">
        <f t="shared" si="4"/>
        <v/>
      </c>
      <c r="AX22" s="4" t="str">
        <f t="shared" si="4"/>
        <v/>
      </c>
      <c r="AY22" s="4" t="str">
        <f t="shared" si="4"/>
        <v/>
      </c>
      <c r="AZ22" s="4" t="str">
        <f t="shared" si="4"/>
        <v/>
      </c>
      <c r="BB22" s="4"/>
      <c r="BC22" s="4"/>
      <c r="BD22" s="4"/>
      <c r="BE22" s="4"/>
      <c r="BF22" s="4"/>
      <c r="BG22" s="4"/>
      <c r="BH22" s="4"/>
      <c r="BI22" s="4"/>
      <c r="BJ22" s="4"/>
      <c r="BK22" s="4"/>
      <c r="BL22" s="4" t="str">
        <f t="shared" si="5"/>
        <v/>
      </c>
      <c r="BM22" s="4" t="str">
        <f t="shared" si="6"/>
        <v/>
      </c>
      <c r="BN22" s="4" t="str">
        <f t="shared" si="7"/>
        <v/>
      </c>
      <c r="BO22" s="4" t="str">
        <f t="shared" si="8"/>
        <v/>
      </c>
      <c r="BP22" s="4" t="str">
        <f t="shared" si="9"/>
        <v/>
      </c>
      <c r="BQ22" s="4" t="str">
        <f t="shared" si="10"/>
        <v/>
      </c>
      <c r="BR22" s="4" t="str">
        <f t="shared" si="11"/>
        <v/>
      </c>
      <c r="BS22" s="4" t="str">
        <f t="shared" si="13"/>
        <v/>
      </c>
      <c r="BT22" s="4" t="str">
        <f t="shared" si="15"/>
        <v/>
      </c>
      <c r="BU22" s="4" t="str">
        <f t="shared" si="16"/>
        <v/>
      </c>
      <c r="BV22" s="4" t="str">
        <f t="shared" si="14"/>
        <v/>
      </c>
      <c r="BW22" s="4" t="str">
        <f t="shared" si="12"/>
        <v/>
      </c>
    </row>
    <row r="23" spans="1:75" ht="17" hidden="1" customHeight="1" x14ac:dyDescent="0.35">
      <c r="A23">
        <v>14</v>
      </c>
      <c r="B23" s="4"/>
      <c r="C23" s="4"/>
      <c r="D23" s="51"/>
      <c r="E23" s="6">
        <f t="shared" si="2"/>
        <v>0</v>
      </c>
      <c r="F23" s="4"/>
      <c r="G23" s="4"/>
      <c r="H23" s="5"/>
      <c r="I23" s="5"/>
      <c r="J23" s="5"/>
      <c r="K23" s="5"/>
      <c r="L23" s="5"/>
      <c r="M23" s="5"/>
      <c r="N23" s="5"/>
      <c r="O23" s="5"/>
      <c r="P23" s="5"/>
      <c r="Q23" s="5"/>
      <c r="R23" s="5"/>
      <c r="S23" s="5"/>
      <c r="T23" s="5"/>
      <c r="U23" s="5"/>
      <c r="V23" s="5"/>
      <c r="W23" s="5"/>
      <c r="X23" s="5"/>
      <c r="Y23" s="5"/>
      <c r="Z23" s="5"/>
      <c r="AA23" s="5"/>
      <c r="AB23" s="5"/>
      <c r="AC23" s="5"/>
      <c r="AE23" s="4"/>
      <c r="AF23" s="4"/>
      <c r="AG23" s="4"/>
      <c r="AH23" s="4"/>
      <c r="AI23" s="4"/>
      <c r="AJ23" s="4"/>
      <c r="AK23" s="4"/>
      <c r="AL23" s="4"/>
      <c r="AM23" s="4"/>
      <c r="AN23" s="4"/>
      <c r="AO23" s="4" t="str">
        <f t="shared" si="3"/>
        <v/>
      </c>
      <c r="AP23" s="4" t="str">
        <f t="shared" si="4"/>
        <v/>
      </c>
      <c r="AQ23" s="4" t="str">
        <f t="shared" si="4"/>
        <v/>
      </c>
      <c r="AR23" s="4" t="str">
        <f t="shared" si="4"/>
        <v/>
      </c>
      <c r="AS23" s="4" t="str">
        <f t="shared" si="4"/>
        <v/>
      </c>
      <c r="AT23" s="4" t="str">
        <f t="shared" si="4"/>
        <v/>
      </c>
      <c r="AU23" s="4" t="str">
        <f t="shared" si="4"/>
        <v/>
      </c>
      <c r="AV23" s="4" t="str">
        <f t="shared" si="4"/>
        <v/>
      </c>
      <c r="AW23" s="4" t="str">
        <f t="shared" si="4"/>
        <v/>
      </c>
      <c r="AX23" s="4" t="str">
        <f t="shared" si="4"/>
        <v/>
      </c>
      <c r="AY23" s="4" t="str">
        <f t="shared" si="4"/>
        <v/>
      </c>
      <c r="AZ23" s="4" t="str">
        <f t="shared" si="4"/>
        <v/>
      </c>
      <c r="BB23" s="4"/>
      <c r="BC23" s="4"/>
      <c r="BD23" s="4"/>
      <c r="BE23" s="4"/>
      <c r="BF23" s="4"/>
      <c r="BG23" s="4"/>
      <c r="BH23" s="4"/>
      <c r="BI23" s="4"/>
      <c r="BJ23" s="4"/>
      <c r="BK23" s="4"/>
      <c r="BL23" s="4" t="str">
        <f t="shared" si="5"/>
        <v/>
      </c>
      <c r="BM23" s="4" t="str">
        <f t="shared" si="6"/>
        <v/>
      </c>
      <c r="BN23" s="4" t="str">
        <f t="shared" si="7"/>
        <v/>
      </c>
      <c r="BO23" s="4" t="str">
        <f t="shared" si="8"/>
        <v/>
      </c>
      <c r="BP23" s="4" t="str">
        <f t="shared" si="9"/>
        <v/>
      </c>
      <c r="BQ23" s="4" t="str">
        <f t="shared" si="10"/>
        <v/>
      </c>
      <c r="BR23" s="4" t="str">
        <f t="shared" si="11"/>
        <v/>
      </c>
      <c r="BS23" s="4" t="str">
        <f t="shared" si="13"/>
        <v/>
      </c>
      <c r="BT23" s="4" t="str">
        <f t="shared" si="15"/>
        <v/>
      </c>
      <c r="BU23" s="4" t="str">
        <f t="shared" si="16"/>
        <v/>
      </c>
      <c r="BV23" s="4" t="str">
        <f t="shared" si="14"/>
        <v/>
      </c>
      <c r="BW23" s="4" t="str">
        <f t="shared" si="12"/>
        <v/>
      </c>
    </row>
    <row r="24" spans="1:75" ht="17" hidden="1" customHeight="1" x14ac:dyDescent="0.35">
      <c r="A24">
        <v>15</v>
      </c>
      <c r="B24" s="4"/>
      <c r="C24" s="4"/>
      <c r="D24" s="51"/>
      <c r="E24" s="6">
        <f t="shared" si="2"/>
        <v>0</v>
      </c>
      <c r="F24" s="4"/>
      <c r="G24" s="4"/>
      <c r="H24" s="5"/>
      <c r="I24" s="5"/>
      <c r="J24" s="5"/>
      <c r="K24" s="5"/>
      <c r="L24" s="5"/>
      <c r="M24" s="5"/>
      <c r="N24" s="5"/>
      <c r="O24" s="5"/>
      <c r="P24" s="5"/>
      <c r="Q24" s="5"/>
      <c r="R24" s="5"/>
      <c r="S24" s="5"/>
      <c r="T24" s="5"/>
      <c r="U24" s="5"/>
      <c r="V24" s="5"/>
      <c r="W24" s="5"/>
      <c r="X24" s="5"/>
      <c r="Y24" s="5"/>
      <c r="Z24" s="5"/>
      <c r="AA24" s="5"/>
      <c r="AB24" s="5"/>
      <c r="AC24" s="5"/>
      <c r="AE24" s="4"/>
      <c r="AF24" s="4"/>
      <c r="AG24" s="4"/>
      <c r="AH24" s="4"/>
      <c r="AI24" s="4"/>
      <c r="AJ24" s="4"/>
      <c r="AK24" s="4"/>
      <c r="AL24" s="4"/>
      <c r="AM24" s="4"/>
      <c r="AN24" s="4"/>
      <c r="AO24" s="4" t="str">
        <f t="shared" si="3"/>
        <v/>
      </c>
      <c r="AP24" s="4" t="str">
        <f t="shared" si="4"/>
        <v/>
      </c>
      <c r="AQ24" s="4" t="str">
        <f t="shared" si="4"/>
        <v/>
      </c>
      <c r="AR24" s="4" t="str">
        <f t="shared" si="4"/>
        <v/>
      </c>
      <c r="AS24" s="4" t="str">
        <f t="shared" si="4"/>
        <v/>
      </c>
      <c r="AT24" s="4" t="str">
        <f t="shared" si="4"/>
        <v/>
      </c>
      <c r="AU24" s="4" t="str">
        <f t="shared" si="4"/>
        <v/>
      </c>
      <c r="AV24" s="4" t="str">
        <f t="shared" si="4"/>
        <v/>
      </c>
      <c r="AW24" s="4" t="str">
        <f t="shared" si="4"/>
        <v/>
      </c>
      <c r="AX24" s="4" t="str">
        <f t="shared" si="4"/>
        <v/>
      </c>
      <c r="AY24" s="4" t="str">
        <f t="shared" si="4"/>
        <v/>
      </c>
      <c r="AZ24" s="4" t="str">
        <f t="shared" si="4"/>
        <v/>
      </c>
      <c r="BB24" s="4"/>
      <c r="BC24" s="4"/>
      <c r="BD24" s="4"/>
      <c r="BE24" s="4"/>
      <c r="BF24" s="4"/>
      <c r="BG24" s="4"/>
      <c r="BH24" s="4"/>
      <c r="BI24" s="4"/>
      <c r="BJ24" s="4"/>
      <c r="BK24" s="4"/>
      <c r="BL24" s="4" t="str">
        <f t="shared" si="5"/>
        <v/>
      </c>
      <c r="BM24" s="4" t="str">
        <f t="shared" si="6"/>
        <v/>
      </c>
      <c r="BN24" s="4" t="str">
        <f t="shared" si="7"/>
        <v/>
      </c>
      <c r="BO24" s="4" t="str">
        <f t="shared" si="8"/>
        <v/>
      </c>
      <c r="BP24" s="4" t="str">
        <f t="shared" si="9"/>
        <v/>
      </c>
      <c r="BQ24" s="4" t="str">
        <f t="shared" si="10"/>
        <v/>
      </c>
      <c r="BR24" s="4" t="str">
        <f t="shared" si="11"/>
        <v/>
      </c>
      <c r="BS24" s="4" t="str">
        <f t="shared" si="13"/>
        <v/>
      </c>
      <c r="BT24" s="4" t="str">
        <f t="shared" si="15"/>
        <v/>
      </c>
      <c r="BU24" s="4" t="str">
        <f t="shared" si="16"/>
        <v/>
      </c>
      <c r="BV24" s="4" t="str">
        <f t="shared" si="14"/>
        <v/>
      </c>
      <c r="BW24" s="4" t="str">
        <f t="shared" si="12"/>
        <v/>
      </c>
    </row>
    <row r="25" spans="1:75" ht="17" hidden="1" customHeight="1" x14ac:dyDescent="0.35">
      <c r="A25">
        <v>16</v>
      </c>
      <c r="B25" s="4"/>
      <c r="C25" s="4"/>
      <c r="D25" s="51"/>
      <c r="E25" s="6">
        <f t="shared" si="2"/>
        <v>0</v>
      </c>
      <c r="F25" s="4"/>
      <c r="G25" s="4"/>
      <c r="H25" s="5"/>
      <c r="I25" s="5"/>
      <c r="J25" s="5"/>
      <c r="K25" s="5"/>
      <c r="L25" s="5"/>
      <c r="M25" s="5"/>
      <c r="N25" s="5"/>
      <c r="O25" s="5"/>
      <c r="P25" s="5"/>
      <c r="Q25" s="5"/>
      <c r="R25" s="5"/>
      <c r="S25" s="5"/>
      <c r="T25" s="5"/>
      <c r="U25" s="5"/>
      <c r="V25" s="5"/>
      <c r="W25" s="5"/>
      <c r="X25" s="5"/>
      <c r="Y25" s="5"/>
      <c r="Z25" s="5"/>
      <c r="AA25" s="5"/>
      <c r="AB25" s="5"/>
      <c r="AC25" s="5"/>
      <c r="AE25" s="4"/>
      <c r="AF25" s="4"/>
      <c r="AG25" s="4"/>
      <c r="AH25" s="4"/>
      <c r="AI25" s="4"/>
      <c r="AJ25" s="4"/>
      <c r="AK25" s="4"/>
      <c r="AL25" s="4"/>
      <c r="AM25" s="4"/>
      <c r="AN25" s="4"/>
      <c r="AO25" s="4" t="str">
        <f t="shared" si="3"/>
        <v/>
      </c>
      <c r="AP25" s="4" t="str">
        <f t="shared" si="4"/>
        <v/>
      </c>
      <c r="AQ25" s="4" t="str">
        <f t="shared" si="4"/>
        <v/>
      </c>
      <c r="AR25" s="4" t="str">
        <f t="shared" si="4"/>
        <v/>
      </c>
      <c r="AS25" s="4" t="str">
        <f t="shared" si="4"/>
        <v/>
      </c>
      <c r="AT25" s="4" t="str">
        <f t="shared" si="4"/>
        <v/>
      </c>
      <c r="AU25" s="4" t="str">
        <f t="shared" si="4"/>
        <v/>
      </c>
      <c r="AV25" s="4" t="str">
        <f t="shared" si="4"/>
        <v/>
      </c>
      <c r="AW25" s="4" t="str">
        <f t="shared" si="4"/>
        <v/>
      </c>
      <c r="AX25" s="4" t="str">
        <f t="shared" si="4"/>
        <v/>
      </c>
      <c r="AY25" s="4" t="str">
        <f t="shared" si="4"/>
        <v/>
      </c>
      <c r="AZ25" s="4" t="str">
        <f t="shared" si="4"/>
        <v/>
      </c>
      <c r="BB25" s="4"/>
      <c r="BC25" s="4"/>
      <c r="BD25" s="4"/>
      <c r="BE25" s="4"/>
      <c r="BF25" s="4"/>
      <c r="BG25" s="4"/>
      <c r="BH25" s="4"/>
      <c r="BI25" s="4"/>
      <c r="BJ25" s="4"/>
      <c r="BK25" s="4"/>
      <c r="BL25" s="4" t="str">
        <f t="shared" si="5"/>
        <v/>
      </c>
      <c r="BM25" s="4" t="str">
        <f t="shared" si="6"/>
        <v/>
      </c>
      <c r="BN25" s="4" t="str">
        <f t="shared" si="7"/>
        <v/>
      </c>
      <c r="BO25" s="4" t="str">
        <f t="shared" si="8"/>
        <v/>
      </c>
      <c r="BP25" s="4" t="str">
        <f t="shared" si="9"/>
        <v/>
      </c>
      <c r="BQ25" s="4" t="str">
        <f t="shared" si="10"/>
        <v/>
      </c>
      <c r="BR25" s="4" t="str">
        <f t="shared" si="11"/>
        <v/>
      </c>
      <c r="BS25" s="4" t="str">
        <f t="shared" si="13"/>
        <v/>
      </c>
      <c r="BT25" s="4" t="str">
        <f t="shared" si="15"/>
        <v/>
      </c>
      <c r="BU25" s="4" t="str">
        <f t="shared" si="16"/>
        <v/>
      </c>
      <c r="BV25" s="4" t="str">
        <f t="shared" si="14"/>
        <v/>
      </c>
      <c r="BW25" s="4" t="str">
        <f t="shared" si="12"/>
        <v/>
      </c>
    </row>
    <row r="26" spans="1:75" ht="17" hidden="1" customHeight="1" x14ac:dyDescent="0.35">
      <c r="A26">
        <v>17</v>
      </c>
      <c r="B26" s="4"/>
      <c r="C26" s="4"/>
      <c r="D26" s="51"/>
      <c r="E26" s="6">
        <f t="shared" si="2"/>
        <v>0</v>
      </c>
      <c r="F26" s="4"/>
      <c r="G26" s="4"/>
      <c r="H26" s="5"/>
      <c r="I26" s="5"/>
      <c r="J26" s="5"/>
      <c r="K26" s="5"/>
      <c r="L26" s="5"/>
      <c r="M26" s="5"/>
      <c r="N26" s="5"/>
      <c r="O26" s="5"/>
      <c r="P26" s="5"/>
      <c r="Q26" s="5"/>
      <c r="R26" s="5"/>
      <c r="S26" s="5"/>
      <c r="T26" s="5"/>
      <c r="U26" s="5"/>
      <c r="V26" s="5"/>
      <c r="W26" s="5"/>
      <c r="X26" s="5"/>
      <c r="Y26" s="5"/>
      <c r="Z26" s="5"/>
      <c r="AA26" s="5"/>
      <c r="AB26" s="5"/>
      <c r="AC26" s="5"/>
      <c r="AE26" s="4"/>
      <c r="AF26" s="4"/>
      <c r="AG26" s="4"/>
      <c r="AH26" s="4"/>
      <c r="AI26" s="4"/>
      <c r="AJ26" s="4"/>
      <c r="AK26" s="4"/>
      <c r="AL26" s="4"/>
      <c r="AM26" s="4"/>
      <c r="AN26" s="4"/>
      <c r="AO26" s="4" t="str">
        <f t="shared" si="3"/>
        <v/>
      </c>
      <c r="AP26" s="4" t="str">
        <f t="shared" ref="AP26:AP27" si="17">IF(S26=0,"","*")</f>
        <v/>
      </c>
      <c r="AQ26" s="4" t="str">
        <f t="shared" ref="AQ26:AQ27" si="18">IF(T26=0,"","*")</f>
        <v/>
      </c>
      <c r="AR26" s="4" t="str">
        <f t="shared" ref="AR26:AR27" si="19">IF(U26=0,"","*")</f>
        <v/>
      </c>
      <c r="AS26" s="4" t="str">
        <f t="shared" ref="AS26:AS27" si="20">IF(V26=0,"","*")</f>
        <v/>
      </c>
      <c r="AT26" s="4" t="str">
        <f t="shared" ref="AT26:AT27" si="21">IF(W26=0,"","*")</f>
        <v/>
      </c>
      <c r="AU26" s="4" t="str">
        <f t="shared" ref="AU26:AU27" si="22">IF(X26=0,"","*")</f>
        <v/>
      </c>
      <c r="AV26" s="4" t="str">
        <f t="shared" ref="AV26:AV27" si="23">IF(Y26=0,"","*")</f>
        <v/>
      </c>
      <c r="AW26" s="4" t="str">
        <f t="shared" ref="AW26:AW27" si="24">IF(Z26=0,"","*")</f>
        <v/>
      </c>
      <c r="AX26" s="4" t="str">
        <f t="shared" ref="AX26:AX27" si="25">IF(AA26=0,"","*")</f>
        <v/>
      </c>
      <c r="AY26" s="4" t="str">
        <f t="shared" ref="AY26:AY27" si="26">IF(AB26=0,"","*")</f>
        <v/>
      </c>
      <c r="AZ26" s="4" t="str">
        <f t="shared" ref="AZ26:AZ27" si="27">IF(AC26=0,"","*")</f>
        <v/>
      </c>
      <c r="BB26" s="4"/>
      <c r="BC26" s="4"/>
      <c r="BD26" s="4"/>
      <c r="BE26" s="4"/>
      <c r="BF26" s="4"/>
      <c r="BG26" s="4"/>
      <c r="BH26" s="4"/>
      <c r="BI26" s="4"/>
      <c r="BJ26" s="4"/>
      <c r="BK26" s="4"/>
      <c r="BL26" s="4" t="str">
        <f t="shared" si="5"/>
        <v/>
      </c>
      <c r="BM26" s="4" t="str">
        <f t="shared" si="6"/>
        <v/>
      </c>
      <c r="BN26" s="4" t="str">
        <f t="shared" si="7"/>
        <v/>
      </c>
      <c r="BO26" s="4" t="str">
        <f t="shared" si="8"/>
        <v/>
      </c>
      <c r="BP26" s="4" t="str">
        <f t="shared" si="9"/>
        <v/>
      </c>
      <c r="BQ26" s="4" t="str">
        <f t="shared" si="10"/>
        <v/>
      </c>
      <c r="BR26" s="4" t="str">
        <f t="shared" si="11"/>
        <v/>
      </c>
      <c r="BS26" s="4" t="str">
        <f t="shared" si="13"/>
        <v/>
      </c>
      <c r="BT26" s="4" t="str">
        <f t="shared" si="15"/>
        <v/>
      </c>
      <c r="BU26" s="4" t="str">
        <f t="shared" si="16"/>
        <v/>
      </c>
      <c r="BV26" s="4" t="str">
        <f t="shared" si="14"/>
        <v/>
      </c>
      <c r="BW26" s="4" t="str">
        <f t="shared" si="12"/>
        <v/>
      </c>
    </row>
    <row r="27" spans="1:75" ht="17" hidden="1" customHeight="1" x14ac:dyDescent="0.35">
      <c r="A27">
        <v>18</v>
      </c>
      <c r="B27" s="4"/>
      <c r="C27" s="4"/>
      <c r="D27" s="4"/>
      <c r="E27" s="6">
        <f t="shared" si="2"/>
        <v>0</v>
      </c>
      <c r="F27" s="4"/>
      <c r="G27" s="4"/>
      <c r="H27" s="5"/>
      <c r="I27" s="5"/>
      <c r="J27" s="5"/>
      <c r="K27" s="5"/>
      <c r="L27" s="5"/>
      <c r="M27" s="5"/>
      <c r="N27" s="5"/>
      <c r="O27" s="5"/>
      <c r="P27" s="5"/>
      <c r="Q27" s="5"/>
      <c r="R27" s="5"/>
      <c r="S27" s="5"/>
      <c r="T27" s="5"/>
      <c r="U27" s="5"/>
      <c r="V27" s="5"/>
      <c r="W27" s="5"/>
      <c r="X27" s="5"/>
      <c r="Y27" s="5"/>
      <c r="Z27" s="5"/>
      <c r="AA27" s="5"/>
      <c r="AB27" s="5"/>
      <c r="AC27" s="5"/>
      <c r="AE27" s="4"/>
      <c r="AF27" s="4"/>
      <c r="AG27" s="4"/>
      <c r="AH27" s="4"/>
      <c r="AI27" s="4"/>
      <c r="AJ27" s="4"/>
      <c r="AK27" s="4"/>
      <c r="AL27" s="4"/>
      <c r="AM27" s="4"/>
      <c r="AN27" s="4"/>
      <c r="AO27" s="4" t="str">
        <f t="shared" si="3"/>
        <v/>
      </c>
      <c r="AP27" s="4" t="str">
        <f t="shared" si="17"/>
        <v/>
      </c>
      <c r="AQ27" s="4" t="str">
        <f t="shared" si="18"/>
        <v/>
      </c>
      <c r="AR27" s="4" t="str">
        <f t="shared" si="19"/>
        <v/>
      </c>
      <c r="AS27" s="4" t="str">
        <f t="shared" si="20"/>
        <v/>
      </c>
      <c r="AT27" s="4" t="str">
        <f t="shared" si="21"/>
        <v/>
      </c>
      <c r="AU27" s="4" t="str">
        <f t="shared" si="22"/>
        <v/>
      </c>
      <c r="AV27" s="4" t="str">
        <f t="shared" si="23"/>
        <v/>
      </c>
      <c r="AW27" s="4" t="str">
        <f t="shared" si="24"/>
        <v/>
      </c>
      <c r="AX27" s="4" t="str">
        <f t="shared" si="25"/>
        <v/>
      </c>
      <c r="AY27" s="4" t="str">
        <f t="shared" si="26"/>
        <v/>
      </c>
      <c r="AZ27" s="4" t="str">
        <f t="shared" si="27"/>
        <v/>
      </c>
      <c r="BB27" s="4"/>
      <c r="BC27" s="4"/>
      <c r="BD27" s="4"/>
      <c r="BE27" s="4"/>
      <c r="BF27" s="4"/>
      <c r="BG27" s="4"/>
      <c r="BH27" s="4"/>
      <c r="BI27" s="4"/>
      <c r="BJ27" s="4"/>
      <c r="BK27" s="4"/>
      <c r="BL27" s="4" t="str">
        <f t="shared" si="5"/>
        <v/>
      </c>
      <c r="BM27" s="4" t="str">
        <f t="shared" si="6"/>
        <v/>
      </c>
      <c r="BN27" s="4" t="str">
        <f t="shared" si="7"/>
        <v/>
      </c>
      <c r="BO27" s="4" t="str">
        <f t="shared" si="8"/>
        <v/>
      </c>
      <c r="BP27" s="4" t="str">
        <f t="shared" si="9"/>
        <v/>
      </c>
      <c r="BQ27" s="4" t="str">
        <f t="shared" si="10"/>
        <v/>
      </c>
      <c r="BR27" s="4" t="str">
        <f t="shared" si="11"/>
        <v/>
      </c>
      <c r="BS27" s="4" t="str">
        <f t="shared" si="13"/>
        <v/>
      </c>
      <c r="BT27" s="4" t="str">
        <f t="shared" si="15"/>
        <v/>
      </c>
      <c r="BU27" s="4" t="str">
        <f t="shared" si="16"/>
        <v/>
      </c>
      <c r="BV27" s="4" t="str">
        <f t="shared" si="14"/>
        <v/>
      </c>
      <c r="BW27" s="4" t="str">
        <f t="shared" si="12"/>
        <v/>
      </c>
    </row>
    <row r="28" spans="1:75" ht="17" hidden="1" customHeight="1" x14ac:dyDescent="0.35">
      <c r="A28">
        <v>19</v>
      </c>
      <c r="B28" s="4"/>
      <c r="C28" s="4"/>
      <c r="D28" s="4"/>
      <c r="E28" s="6">
        <f t="shared" si="2"/>
        <v>0</v>
      </c>
      <c r="F28" s="4"/>
      <c r="G28" s="4"/>
      <c r="H28" s="5"/>
      <c r="I28" s="5"/>
      <c r="J28" s="5"/>
      <c r="K28" s="5"/>
      <c r="L28" s="5"/>
      <c r="M28" s="5"/>
      <c r="N28" s="5"/>
      <c r="O28" s="5"/>
      <c r="P28" s="5"/>
      <c r="Q28" s="5"/>
      <c r="R28" s="5"/>
      <c r="S28" s="5"/>
      <c r="T28" s="5"/>
      <c r="U28" s="5"/>
      <c r="V28" s="5"/>
      <c r="W28" s="5"/>
      <c r="X28" s="5"/>
      <c r="Y28" s="5"/>
      <c r="Z28" s="5"/>
      <c r="AA28" s="5"/>
      <c r="AB28" s="5"/>
      <c r="AC28" s="5"/>
      <c r="AE28" s="4"/>
      <c r="AF28" s="4"/>
      <c r="AG28" s="4"/>
      <c r="AH28" s="4"/>
      <c r="AI28" s="4"/>
      <c r="AJ28" s="4"/>
      <c r="AK28" s="4"/>
      <c r="AL28" s="4"/>
      <c r="AM28" s="4"/>
      <c r="AN28" s="4"/>
      <c r="AO28" s="4"/>
      <c r="AP28" s="4"/>
      <c r="AQ28" s="4"/>
      <c r="AR28" s="4"/>
      <c r="AS28" s="4"/>
      <c r="AT28" s="4"/>
      <c r="AU28" s="4"/>
      <c r="AV28" s="4"/>
      <c r="AW28" s="4"/>
      <c r="AX28" s="4"/>
      <c r="AY28" s="4"/>
      <c r="AZ28" s="4"/>
      <c r="BB28" s="4"/>
      <c r="BC28" s="4"/>
      <c r="BD28" s="4"/>
      <c r="BE28" s="4"/>
      <c r="BF28" s="4"/>
      <c r="BG28" s="4"/>
      <c r="BH28" s="4"/>
      <c r="BI28" s="4"/>
      <c r="BJ28" s="4"/>
      <c r="BK28" s="4"/>
      <c r="BL28" s="4"/>
      <c r="BM28" s="4"/>
      <c r="BN28" s="4"/>
      <c r="BO28" s="4"/>
      <c r="BP28" s="4"/>
      <c r="BQ28" s="4"/>
      <c r="BR28" s="4"/>
      <c r="BS28" s="4"/>
      <c r="BT28" s="4"/>
      <c r="BU28" s="4"/>
      <c r="BV28" s="4"/>
      <c r="BW28" s="4"/>
    </row>
    <row r="29" spans="1:75" ht="17" hidden="1" customHeight="1" x14ac:dyDescent="0.35">
      <c r="A29">
        <v>20</v>
      </c>
      <c r="B29" s="4"/>
      <c r="C29" s="4"/>
      <c r="D29" s="4"/>
      <c r="E29" s="6">
        <f t="shared" si="2"/>
        <v>0</v>
      </c>
      <c r="F29" s="4"/>
      <c r="G29" s="4"/>
      <c r="H29" s="5"/>
      <c r="I29" s="5"/>
      <c r="J29" s="5"/>
      <c r="K29" s="5"/>
      <c r="L29" s="5"/>
      <c r="M29" s="5"/>
      <c r="N29" s="5"/>
      <c r="O29" s="5"/>
      <c r="P29" s="5"/>
      <c r="Q29" s="5"/>
      <c r="R29" s="5"/>
      <c r="S29" s="5"/>
      <c r="T29" s="5"/>
      <c r="U29" s="5"/>
      <c r="V29" s="5"/>
      <c r="W29" s="5"/>
      <c r="X29" s="5"/>
      <c r="Y29" s="5"/>
      <c r="Z29" s="5"/>
      <c r="AA29" s="5"/>
      <c r="AB29" s="5"/>
      <c r="AC29" s="5"/>
      <c r="AE29" s="4"/>
      <c r="AF29" s="4"/>
      <c r="AG29" s="4"/>
      <c r="AH29" s="4"/>
      <c r="AI29" s="4"/>
      <c r="AJ29" s="4"/>
      <c r="AK29" s="4"/>
      <c r="AL29" s="4"/>
      <c r="AM29" s="4"/>
      <c r="AN29" s="4"/>
      <c r="AO29" s="4"/>
      <c r="AP29" s="4"/>
      <c r="AQ29" s="4"/>
      <c r="AR29" s="4"/>
      <c r="AS29" s="4"/>
      <c r="AT29" s="4"/>
      <c r="AU29" s="4"/>
      <c r="AV29" s="4"/>
      <c r="AW29" s="4"/>
      <c r="AX29" s="4"/>
      <c r="AY29" s="4"/>
      <c r="AZ29" s="4"/>
      <c r="BB29" s="4"/>
      <c r="BC29" s="4"/>
      <c r="BD29" s="4"/>
      <c r="BE29" s="4"/>
      <c r="BF29" s="4"/>
      <c r="BG29" s="4"/>
      <c r="BH29" s="4"/>
      <c r="BI29" s="4"/>
      <c r="BJ29" s="4"/>
      <c r="BK29" s="4"/>
      <c r="BL29" s="4"/>
      <c r="BM29" s="4"/>
      <c r="BN29" s="4"/>
      <c r="BO29" s="4"/>
      <c r="BP29" s="4"/>
      <c r="BQ29" s="4"/>
      <c r="BR29" s="4"/>
      <c r="BS29" s="4"/>
      <c r="BT29" s="4"/>
      <c r="BU29" s="4"/>
      <c r="BV29" s="4"/>
      <c r="BW29" s="4"/>
    </row>
    <row r="30" spans="1:75" ht="17" hidden="1" customHeight="1" x14ac:dyDescent="0.35">
      <c r="A30">
        <v>21</v>
      </c>
      <c r="B30" s="4"/>
      <c r="C30" s="4"/>
      <c r="D30" s="4"/>
      <c r="E30" s="6">
        <f t="shared" si="2"/>
        <v>0</v>
      </c>
      <c r="F30" s="4"/>
      <c r="G30" s="4"/>
      <c r="H30" s="5"/>
      <c r="I30" s="5"/>
      <c r="J30" s="5"/>
      <c r="K30" s="5"/>
      <c r="L30" s="5"/>
      <c r="M30" s="5"/>
      <c r="N30" s="5"/>
      <c r="O30" s="5"/>
      <c r="P30" s="5"/>
      <c r="Q30" s="5"/>
      <c r="R30" s="5"/>
      <c r="S30" s="5"/>
      <c r="T30" s="5"/>
      <c r="U30" s="5"/>
      <c r="V30" s="5"/>
      <c r="W30" s="5"/>
      <c r="X30" s="5"/>
      <c r="Y30" s="5"/>
      <c r="Z30" s="5"/>
      <c r="AA30" s="5"/>
      <c r="AB30" s="5"/>
      <c r="AC30" s="5"/>
      <c r="AE30" s="4"/>
      <c r="AF30" s="4"/>
      <c r="AG30" s="4"/>
      <c r="AH30" s="4"/>
      <c r="AI30" s="4"/>
      <c r="AJ30" s="4"/>
      <c r="AK30" s="4"/>
      <c r="AL30" s="4"/>
      <c r="AM30" s="4"/>
      <c r="AN30" s="4"/>
      <c r="AO30" s="4"/>
      <c r="AP30" s="4"/>
      <c r="AQ30" s="4"/>
      <c r="AR30" s="4"/>
      <c r="AS30" s="4"/>
      <c r="AT30" s="4"/>
      <c r="AU30" s="4"/>
      <c r="AV30" s="4"/>
      <c r="AW30" s="4"/>
      <c r="AX30" s="4"/>
      <c r="AY30" s="4"/>
      <c r="AZ30" s="4"/>
      <c r="BB30" s="4"/>
      <c r="BC30" s="4"/>
      <c r="BD30" s="4"/>
      <c r="BE30" s="4"/>
      <c r="BF30" s="4"/>
      <c r="BG30" s="4"/>
      <c r="BH30" s="4"/>
      <c r="BI30" s="4"/>
      <c r="BJ30" s="4"/>
      <c r="BK30" s="4"/>
      <c r="BL30" s="4"/>
      <c r="BM30" s="4"/>
      <c r="BN30" s="4"/>
      <c r="BO30" s="4"/>
      <c r="BP30" s="4"/>
      <c r="BQ30" s="4"/>
      <c r="BR30" s="4"/>
      <c r="BS30" s="4"/>
      <c r="BT30" s="4"/>
      <c r="BU30" s="4"/>
      <c r="BV30" s="4"/>
      <c r="BW30" s="4"/>
    </row>
    <row r="31" spans="1:75" ht="17" hidden="1" customHeight="1" x14ac:dyDescent="0.35">
      <c r="A31">
        <v>22</v>
      </c>
      <c r="B31" s="4"/>
      <c r="C31" s="4"/>
      <c r="D31" s="4"/>
      <c r="E31" s="6">
        <f t="shared" si="2"/>
        <v>0</v>
      </c>
      <c r="F31" s="4"/>
      <c r="G31" s="4"/>
      <c r="H31" s="5"/>
      <c r="I31" s="5"/>
      <c r="J31" s="5"/>
      <c r="K31" s="5"/>
      <c r="L31" s="5"/>
      <c r="M31" s="5"/>
      <c r="N31" s="5"/>
      <c r="O31" s="5"/>
      <c r="P31" s="5"/>
      <c r="Q31" s="5"/>
      <c r="R31" s="5"/>
      <c r="S31" s="5"/>
      <c r="T31" s="5"/>
      <c r="U31" s="5"/>
      <c r="V31" s="5"/>
      <c r="W31" s="5"/>
      <c r="X31" s="5"/>
      <c r="Y31" s="5"/>
      <c r="Z31" s="5"/>
      <c r="AA31" s="5"/>
      <c r="AB31" s="5"/>
      <c r="AC31" s="5"/>
      <c r="AE31" s="4"/>
      <c r="AF31" s="4"/>
      <c r="AG31" s="4"/>
      <c r="AH31" s="4"/>
      <c r="AI31" s="4"/>
      <c r="AJ31" s="4"/>
      <c r="AK31" s="4"/>
      <c r="AL31" s="4"/>
      <c r="AM31" s="4"/>
      <c r="AN31" s="4"/>
      <c r="AO31" s="4"/>
      <c r="AP31" s="4"/>
      <c r="AQ31" s="4"/>
      <c r="AR31" s="4"/>
      <c r="AS31" s="4"/>
      <c r="AT31" s="4"/>
      <c r="AU31" s="4"/>
      <c r="AV31" s="4"/>
      <c r="AW31" s="4"/>
      <c r="AX31" s="4"/>
      <c r="AY31" s="4"/>
      <c r="AZ31" s="4"/>
      <c r="BB31" s="4"/>
      <c r="BC31" s="4"/>
      <c r="BD31" s="4"/>
      <c r="BE31" s="4"/>
      <c r="BF31" s="4"/>
      <c r="BG31" s="4"/>
      <c r="BH31" s="4"/>
      <c r="BI31" s="4"/>
      <c r="BJ31" s="4"/>
      <c r="BK31" s="4"/>
      <c r="BL31" s="4"/>
      <c r="BM31" s="4"/>
      <c r="BN31" s="4"/>
      <c r="BO31" s="4"/>
      <c r="BP31" s="4"/>
      <c r="BQ31" s="4"/>
      <c r="BR31" s="4"/>
      <c r="BS31" s="4"/>
      <c r="BT31" s="4"/>
      <c r="BU31" s="4"/>
      <c r="BV31" s="4"/>
      <c r="BW31" s="4"/>
    </row>
    <row r="32" spans="1:75" ht="17" hidden="1" customHeight="1" x14ac:dyDescent="0.35">
      <c r="A32">
        <v>23</v>
      </c>
      <c r="B32" s="4"/>
      <c r="C32" s="4"/>
      <c r="D32" s="4"/>
      <c r="E32" s="6">
        <f t="shared" si="2"/>
        <v>0</v>
      </c>
      <c r="F32" s="4"/>
      <c r="G32" s="4"/>
      <c r="H32" s="5"/>
      <c r="I32" s="5"/>
      <c r="J32" s="5"/>
      <c r="K32" s="5"/>
      <c r="L32" s="5"/>
      <c r="M32" s="5"/>
      <c r="N32" s="5"/>
      <c r="O32" s="5"/>
      <c r="P32" s="5"/>
      <c r="Q32" s="5"/>
      <c r="R32" s="5"/>
      <c r="S32" s="5"/>
      <c r="T32" s="5"/>
      <c r="U32" s="5"/>
      <c r="V32" s="5"/>
      <c r="W32" s="5"/>
      <c r="X32" s="5"/>
      <c r="Y32" s="5"/>
      <c r="Z32" s="5"/>
      <c r="AA32" s="5"/>
      <c r="AB32" s="5"/>
      <c r="AC32" s="5"/>
      <c r="AE32" s="4"/>
      <c r="AF32" s="4"/>
      <c r="AG32" s="4"/>
      <c r="AH32" s="4"/>
      <c r="AI32" s="4"/>
      <c r="AJ32" s="4"/>
      <c r="AK32" s="4"/>
      <c r="AL32" s="4"/>
      <c r="AM32" s="4"/>
      <c r="AN32" s="4"/>
      <c r="AO32" s="4"/>
      <c r="AP32" s="4"/>
      <c r="AQ32" s="4"/>
      <c r="AR32" s="4"/>
      <c r="AS32" s="4"/>
      <c r="AT32" s="4"/>
      <c r="AU32" s="4"/>
      <c r="AV32" s="4"/>
      <c r="AW32" s="4"/>
      <c r="AX32" s="4"/>
      <c r="AY32" s="4"/>
      <c r="AZ32" s="4"/>
      <c r="BB32" s="4"/>
      <c r="BC32" s="4"/>
      <c r="BD32" s="4"/>
      <c r="BE32" s="4"/>
      <c r="BF32" s="4"/>
      <c r="BG32" s="4"/>
      <c r="BH32" s="4"/>
      <c r="BI32" s="4"/>
      <c r="BJ32" s="4"/>
      <c r="BK32" s="4"/>
      <c r="BL32" s="4"/>
      <c r="BM32" s="4"/>
      <c r="BN32" s="4"/>
      <c r="BO32" s="4"/>
      <c r="BP32" s="4"/>
      <c r="BQ32" s="4"/>
      <c r="BR32" s="4"/>
      <c r="BS32" s="4"/>
      <c r="BT32" s="4"/>
      <c r="BU32" s="4"/>
      <c r="BV32" s="4"/>
      <c r="BW32" s="4"/>
    </row>
    <row r="33" spans="1:75" ht="17" hidden="1" customHeight="1" x14ac:dyDescent="0.35">
      <c r="A33">
        <v>24</v>
      </c>
      <c r="B33" s="4"/>
      <c r="C33" s="4"/>
      <c r="D33" s="4"/>
      <c r="E33" s="6">
        <f t="shared" si="2"/>
        <v>0</v>
      </c>
      <c r="F33" s="4"/>
      <c r="G33" s="4"/>
      <c r="H33" s="5"/>
      <c r="I33" s="5"/>
      <c r="J33" s="5"/>
      <c r="K33" s="5"/>
      <c r="L33" s="5"/>
      <c r="M33" s="5"/>
      <c r="N33" s="5"/>
      <c r="O33" s="5"/>
      <c r="P33" s="5"/>
      <c r="Q33" s="5"/>
      <c r="R33" s="5"/>
      <c r="S33" s="5"/>
      <c r="T33" s="5"/>
      <c r="U33" s="5"/>
      <c r="V33" s="5"/>
      <c r="W33" s="5"/>
      <c r="X33" s="5"/>
      <c r="Y33" s="5"/>
      <c r="Z33" s="5"/>
      <c r="AA33" s="5"/>
      <c r="AB33" s="5"/>
      <c r="AC33" s="5"/>
      <c r="AE33" s="4" t="str">
        <f t="shared" ref="AE33:AN34" si="28">IF(H33=0,"","*")</f>
        <v/>
      </c>
      <c r="AF33" s="4" t="str">
        <f t="shared" si="28"/>
        <v/>
      </c>
      <c r="AG33" s="4" t="str">
        <f t="shared" si="28"/>
        <v/>
      </c>
      <c r="AH33" s="4" t="str">
        <f t="shared" si="28"/>
        <v/>
      </c>
      <c r="AI33" s="4" t="str">
        <f t="shared" si="28"/>
        <v/>
      </c>
      <c r="AJ33" s="4" t="str">
        <f t="shared" si="28"/>
        <v/>
      </c>
      <c r="AK33" s="4" t="str">
        <f t="shared" si="28"/>
        <v/>
      </c>
      <c r="AL33" s="4" t="str">
        <f t="shared" si="28"/>
        <v/>
      </c>
      <c r="AM33" s="4" t="str">
        <f t="shared" si="28"/>
        <v/>
      </c>
      <c r="AN33" s="4" t="str">
        <f t="shared" si="28"/>
        <v/>
      </c>
      <c r="AO33" s="4" t="str">
        <f t="shared" ref="AO33:AW34" si="29">IF(R33=0,"","*")</f>
        <v/>
      </c>
      <c r="AP33" s="4" t="str">
        <f t="shared" si="29"/>
        <v/>
      </c>
      <c r="AQ33" s="4" t="str">
        <f t="shared" si="29"/>
        <v/>
      </c>
      <c r="AR33" s="4" t="str">
        <f t="shared" si="29"/>
        <v/>
      </c>
      <c r="AS33" s="4" t="str">
        <f t="shared" si="29"/>
        <v/>
      </c>
      <c r="AT33" s="4" t="str">
        <f t="shared" si="29"/>
        <v/>
      </c>
      <c r="AU33" s="4" t="str">
        <f t="shared" si="29"/>
        <v/>
      </c>
      <c r="AV33" s="4" t="str">
        <f t="shared" si="29"/>
        <v/>
      </c>
      <c r="AW33" s="4" t="str">
        <f t="shared" si="29"/>
        <v/>
      </c>
      <c r="AX33" s="4"/>
      <c r="AY33" s="4" t="str">
        <f>IF(AB33=0,"","*")</f>
        <v/>
      </c>
      <c r="AZ33" s="4" t="str">
        <f t="shared" ref="AZ33:AZ34" si="30">IF(AC33=0,"","*")</f>
        <v/>
      </c>
      <c r="BB33" s="4" t="str">
        <f t="shared" ref="BB33:BK34" si="31">IF(H33=0,"","*")</f>
        <v/>
      </c>
      <c r="BC33" s="4" t="str">
        <f t="shared" si="31"/>
        <v/>
      </c>
      <c r="BD33" s="4" t="str">
        <f t="shared" si="31"/>
        <v/>
      </c>
      <c r="BE33" s="4" t="str">
        <f t="shared" si="31"/>
        <v/>
      </c>
      <c r="BF33" s="4" t="str">
        <f t="shared" si="31"/>
        <v/>
      </c>
      <c r="BG33" s="4" t="str">
        <f t="shared" si="31"/>
        <v/>
      </c>
      <c r="BH33" s="4" t="str">
        <f t="shared" si="31"/>
        <v/>
      </c>
      <c r="BI33" s="4" t="str">
        <f t="shared" si="31"/>
        <v/>
      </c>
      <c r="BJ33" s="4" t="str">
        <f t="shared" si="31"/>
        <v/>
      </c>
      <c r="BK33" s="4" t="str">
        <f t="shared" si="31"/>
        <v/>
      </c>
      <c r="BL33" s="4" t="str">
        <f t="shared" ref="BL33:BT34" si="32">IF(R33=0,"","*")</f>
        <v/>
      </c>
      <c r="BM33" s="4" t="str">
        <f t="shared" si="32"/>
        <v/>
      </c>
      <c r="BN33" s="4" t="str">
        <f t="shared" si="32"/>
        <v/>
      </c>
      <c r="BO33" s="4" t="str">
        <f t="shared" si="32"/>
        <v/>
      </c>
      <c r="BP33" s="4" t="str">
        <f t="shared" si="32"/>
        <v/>
      </c>
      <c r="BQ33" s="4" t="str">
        <f t="shared" si="32"/>
        <v/>
      </c>
      <c r="BR33" s="4" t="str">
        <f t="shared" si="32"/>
        <v/>
      </c>
      <c r="BS33" s="4" t="str">
        <f t="shared" si="32"/>
        <v/>
      </c>
      <c r="BT33" s="4" t="str">
        <f t="shared" si="32"/>
        <v/>
      </c>
      <c r="BU33" s="4"/>
      <c r="BV33" s="4" t="str">
        <f>IF(AB33=0,"","*")</f>
        <v/>
      </c>
      <c r="BW33" s="4" t="str">
        <f t="shared" ref="BW33:BW34" si="33">IF(AC33=0,"","*")</f>
        <v/>
      </c>
    </row>
    <row r="34" spans="1:75" ht="17" hidden="1" customHeight="1" x14ac:dyDescent="0.35">
      <c r="A34">
        <v>25</v>
      </c>
      <c r="B34" s="4"/>
      <c r="C34" s="4"/>
      <c r="D34" s="4"/>
      <c r="E34" s="6">
        <f t="shared" si="2"/>
        <v>0</v>
      </c>
      <c r="F34" s="4"/>
      <c r="G34" s="4"/>
      <c r="H34" s="5"/>
      <c r="I34" s="5"/>
      <c r="J34" s="5"/>
      <c r="K34" s="5"/>
      <c r="L34" s="5"/>
      <c r="M34" s="5"/>
      <c r="N34" s="5"/>
      <c r="O34" s="5"/>
      <c r="P34" s="5"/>
      <c r="Q34" s="5"/>
      <c r="R34" s="5"/>
      <c r="S34" s="5"/>
      <c r="T34" s="5"/>
      <c r="U34" s="5"/>
      <c r="V34" s="5"/>
      <c r="W34" s="5"/>
      <c r="X34" s="5"/>
      <c r="Y34" s="5"/>
      <c r="Z34" s="5"/>
      <c r="AA34" s="5"/>
      <c r="AB34" s="5"/>
      <c r="AC34" s="5"/>
      <c r="AE34" s="4" t="str">
        <f t="shared" si="28"/>
        <v/>
      </c>
      <c r="AF34" s="4" t="str">
        <f t="shared" si="28"/>
        <v/>
      </c>
      <c r="AG34" s="4" t="str">
        <f t="shared" si="28"/>
        <v/>
      </c>
      <c r="AH34" s="4" t="str">
        <f t="shared" si="28"/>
        <v/>
      </c>
      <c r="AI34" s="4" t="str">
        <f t="shared" si="28"/>
        <v/>
      </c>
      <c r="AJ34" s="4" t="str">
        <f t="shared" si="28"/>
        <v/>
      </c>
      <c r="AK34" s="4" t="str">
        <f t="shared" si="28"/>
        <v/>
      </c>
      <c r="AL34" s="4" t="str">
        <f t="shared" si="28"/>
        <v/>
      </c>
      <c r="AM34" s="4" t="str">
        <f t="shared" si="28"/>
        <v/>
      </c>
      <c r="AN34" s="4" t="str">
        <f t="shared" si="28"/>
        <v/>
      </c>
      <c r="AO34" s="4" t="str">
        <f t="shared" si="29"/>
        <v/>
      </c>
      <c r="AP34" s="4" t="str">
        <f t="shared" si="29"/>
        <v/>
      </c>
      <c r="AQ34" s="4" t="str">
        <f t="shared" si="29"/>
        <v/>
      </c>
      <c r="AR34" s="4" t="str">
        <f t="shared" si="29"/>
        <v/>
      </c>
      <c r="AS34" s="4" t="str">
        <f t="shared" si="29"/>
        <v/>
      </c>
      <c r="AT34" s="4" t="str">
        <f t="shared" si="29"/>
        <v/>
      </c>
      <c r="AU34" s="4" t="str">
        <f t="shared" si="29"/>
        <v/>
      </c>
      <c r="AV34" s="4" t="str">
        <f t="shared" si="29"/>
        <v/>
      </c>
      <c r="AW34" s="4" t="str">
        <f t="shared" si="29"/>
        <v/>
      </c>
      <c r="AX34" s="4"/>
      <c r="AY34" s="4" t="str">
        <f>IF(AB34=0,"","*")</f>
        <v/>
      </c>
      <c r="AZ34" s="4" t="str">
        <f t="shared" si="30"/>
        <v/>
      </c>
      <c r="BB34" s="4" t="str">
        <f t="shared" si="31"/>
        <v/>
      </c>
      <c r="BC34" s="4" t="str">
        <f t="shared" si="31"/>
        <v/>
      </c>
      <c r="BD34" s="4" t="str">
        <f t="shared" si="31"/>
        <v/>
      </c>
      <c r="BE34" s="4" t="str">
        <f t="shared" si="31"/>
        <v/>
      </c>
      <c r="BF34" s="4" t="str">
        <f t="shared" si="31"/>
        <v/>
      </c>
      <c r="BG34" s="4" t="str">
        <f t="shared" si="31"/>
        <v/>
      </c>
      <c r="BH34" s="4" t="str">
        <f t="shared" si="31"/>
        <v/>
      </c>
      <c r="BI34" s="4" t="str">
        <f t="shared" si="31"/>
        <v/>
      </c>
      <c r="BJ34" s="4" t="str">
        <f t="shared" si="31"/>
        <v/>
      </c>
      <c r="BK34" s="4" t="str">
        <f t="shared" si="31"/>
        <v/>
      </c>
      <c r="BL34" s="4" t="str">
        <f t="shared" si="32"/>
        <v/>
      </c>
      <c r="BM34" s="4" t="str">
        <f t="shared" si="32"/>
        <v/>
      </c>
      <c r="BN34" s="4" t="str">
        <f t="shared" si="32"/>
        <v/>
      </c>
      <c r="BO34" s="4" t="str">
        <f t="shared" si="32"/>
        <v/>
      </c>
      <c r="BP34" s="4" t="str">
        <f t="shared" si="32"/>
        <v/>
      </c>
      <c r="BQ34" s="4" t="str">
        <f t="shared" si="32"/>
        <v/>
      </c>
      <c r="BR34" s="4" t="str">
        <f t="shared" si="32"/>
        <v/>
      </c>
      <c r="BS34" s="4" t="str">
        <f t="shared" si="32"/>
        <v/>
      </c>
      <c r="BT34" s="4" t="str">
        <f t="shared" si="32"/>
        <v/>
      </c>
      <c r="BU34" s="4"/>
      <c r="BV34" s="4" t="str">
        <f>IF(AB34=0,"","*")</f>
        <v/>
      </c>
      <c r="BW34" s="4" t="str">
        <f t="shared" si="33"/>
        <v/>
      </c>
    </row>
    <row r="35" spans="1:75" x14ac:dyDescent="0.35">
      <c r="B35" s="114" t="s">
        <v>1415</v>
      </c>
      <c r="C35" s="114"/>
      <c r="D35" s="114"/>
      <c r="E35" s="114"/>
      <c r="F35" s="114"/>
      <c r="G35" s="114"/>
    </row>
    <row r="36" spans="1:75" ht="16" customHeight="1" x14ac:dyDescent="0.35">
      <c r="A36" t="s">
        <v>107</v>
      </c>
      <c r="B36" s="11" t="s">
        <v>245</v>
      </c>
      <c r="C36" s="26">
        <v>2012</v>
      </c>
      <c r="D36" s="51" t="s">
        <v>1463</v>
      </c>
      <c r="E36" s="6">
        <f>_xlfn.XLOOKUP($C$2,$R$9:$AC$9,R36:AC36)</f>
        <v>701.72403999999995</v>
      </c>
      <c r="F36" s="4" t="s">
        <v>1415</v>
      </c>
      <c r="G36" s="4" t="s">
        <v>29</v>
      </c>
      <c r="H36" s="49"/>
      <c r="I36" s="4"/>
      <c r="J36" s="4"/>
      <c r="K36" s="4"/>
      <c r="L36" s="4"/>
      <c r="M36" s="4"/>
      <c r="N36" s="4"/>
      <c r="O36" s="4"/>
      <c r="P36" s="4"/>
      <c r="Q36" s="4"/>
      <c r="R36" s="4"/>
      <c r="S36" s="5">
        <v>88.723439999999997</v>
      </c>
      <c r="T36" s="5">
        <v>103.32567</v>
      </c>
      <c r="U36" s="5">
        <v>139.55331000000001</v>
      </c>
      <c r="V36" s="5">
        <v>263.23167999999998</v>
      </c>
      <c r="W36" s="4">
        <v>2282.3690000000001</v>
      </c>
      <c r="X36" s="5">
        <v>330.78309999999999</v>
      </c>
      <c r="Y36" s="29">
        <v>701.72403999999995</v>
      </c>
      <c r="Z36" s="5">
        <v>1076.5144600000001</v>
      </c>
      <c r="AA36" s="5"/>
      <c r="AB36" s="4"/>
      <c r="AC36" s="4"/>
      <c r="AE36" s="4"/>
      <c r="AF36" s="4"/>
      <c r="AG36" s="4"/>
      <c r="AH36" s="4"/>
      <c r="AI36" s="4"/>
      <c r="AJ36" s="4"/>
      <c r="AK36" s="4"/>
      <c r="AL36" s="4"/>
      <c r="AM36" s="4"/>
      <c r="AN36" s="4"/>
      <c r="AO36" s="4" t="str">
        <f>IF(R36=0,"","*")</f>
        <v/>
      </c>
      <c r="AP36" s="4" t="s">
        <v>247</v>
      </c>
      <c r="AQ36" s="4" t="s">
        <v>248</v>
      </c>
      <c r="AR36" s="4" t="s">
        <v>249</v>
      </c>
      <c r="AS36" s="4" t="s">
        <v>250</v>
      </c>
      <c r="AT36" s="4" t="s">
        <v>251</v>
      </c>
      <c r="AU36" s="4" t="s">
        <v>252</v>
      </c>
      <c r="AV36" s="4" t="s">
        <v>253</v>
      </c>
      <c r="AW36" s="4" t="s">
        <v>254</v>
      </c>
      <c r="AX36" s="4" t="str">
        <f t="shared" ref="AX36:AZ36" si="34">IF(AA36=0,"","*")</f>
        <v/>
      </c>
      <c r="AY36" s="4" t="str">
        <f t="shared" si="34"/>
        <v/>
      </c>
      <c r="AZ36" s="4" t="str">
        <f t="shared" si="34"/>
        <v/>
      </c>
      <c r="BB36" s="4"/>
      <c r="BC36" s="4"/>
      <c r="BD36" s="4"/>
      <c r="BE36" s="4"/>
      <c r="BF36" s="4"/>
      <c r="BG36" s="4"/>
      <c r="BH36" s="4"/>
      <c r="BI36" s="4"/>
      <c r="BJ36" s="4"/>
      <c r="BK36" s="4"/>
      <c r="BL36" s="4" t="str">
        <f>IF(R36=0,"","*")</f>
        <v/>
      </c>
      <c r="BM36" s="4" t="s">
        <v>88</v>
      </c>
      <c r="BN36" s="4" t="s">
        <v>88</v>
      </c>
      <c r="BO36" s="4" t="s">
        <v>88</v>
      </c>
      <c r="BP36" s="4" t="s">
        <v>88</v>
      </c>
      <c r="BQ36" s="4" t="s">
        <v>88</v>
      </c>
      <c r="BR36" s="4" t="s">
        <v>88</v>
      </c>
      <c r="BS36" s="4" t="s">
        <v>88</v>
      </c>
      <c r="BT36" s="4" t="s">
        <v>88</v>
      </c>
      <c r="BU36" s="4" t="str">
        <f t="shared" ref="BU36:BU40" si="35">IF(AA36=0,"","*")</f>
        <v/>
      </c>
      <c r="BV36" s="4" t="str">
        <f t="shared" ref="BV36:BV40" si="36">IF(AB36=0,"","*")</f>
        <v/>
      </c>
      <c r="BW36" s="4" t="str">
        <f t="shared" ref="BW36:BW40" si="37">IF(AC36=0,"","*")</f>
        <v/>
      </c>
    </row>
    <row r="37" spans="1:75" x14ac:dyDescent="0.35">
      <c r="A37" t="s">
        <v>116</v>
      </c>
      <c r="B37" s="11" t="s">
        <v>255</v>
      </c>
      <c r="C37" s="26">
        <v>2012</v>
      </c>
      <c r="D37" s="51" t="s">
        <v>1463</v>
      </c>
      <c r="E37" s="6">
        <f t="shared" ref="E37:E75" si="38">_xlfn.XLOOKUP($C$2,$R$9:$AC$9,R37:AC37)</f>
        <v>612.34849999999994</v>
      </c>
      <c r="F37" s="4" t="s">
        <v>1415</v>
      </c>
      <c r="G37" s="4" t="s">
        <v>118</v>
      </c>
      <c r="H37" s="49"/>
      <c r="I37" s="4"/>
      <c r="J37" s="4"/>
      <c r="K37" s="4"/>
      <c r="L37" s="4"/>
      <c r="M37" s="4"/>
      <c r="N37" s="4"/>
      <c r="O37" s="4"/>
      <c r="P37" s="4"/>
      <c r="Q37" s="4"/>
      <c r="R37" s="4"/>
      <c r="S37" s="5">
        <v>103.17740000000001</v>
      </c>
      <c r="T37" s="5">
        <v>83.830169999999995</v>
      </c>
      <c r="U37" s="5">
        <v>151.38820000000001</v>
      </c>
      <c r="V37" s="5">
        <v>221.95747</v>
      </c>
      <c r="W37" s="4"/>
      <c r="X37" s="5">
        <v>338.83801</v>
      </c>
      <c r="Y37" s="29">
        <v>612.34849999999994</v>
      </c>
      <c r="Z37" s="5">
        <v>345.82934</v>
      </c>
      <c r="AA37" s="5"/>
      <c r="AB37" s="4"/>
      <c r="AC37" s="4"/>
      <c r="AE37" s="4"/>
      <c r="AF37" s="4"/>
      <c r="AG37" s="4"/>
      <c r="AH37" s="4"/>
      <c r="AI37" s="4"/>
      <c r="AJ37" s="4"/>
      <c r="AK37" s="4"/>
      <c r="AL37" s="4"/>
      <c r="AM37" s="4"/>
      <c r="AN37" s="4"/>
      <c r="AO37" s="4" t="str">
        <f t="shared" ref="AO37:AO42" si="39">IF(R37=0,"","*")</f>
        <v/>
      </c>
      <c r="AP37" s="4" t="s">
        <v>247</v>
      </c>
      <c r="AQ37" s="4" t="s">
        <v>248</v>
      </c>
      <c r="AR37" s="4" t="s">
        <v>249</v>
      </c>
      <c r="AS37" s="4" t="s">
        <v>250</v>
      </c>
      <c r="AT37" s="4" t="str">
        <f t="shared" ref="AT37:AT42" si="40">IF(W37=0,"","*")</f>
        <v/>
      </c>
      <c r="AU37" s="4" t="s">
        <v>252</v>
      </c>
      <c r="AV37" s="4" t="s">
        <v>253</v>
      </c>
      <c r="AW37" s="4" t="s">
        <v>254</v>
      </c>
      <c r="AX37" s="4" t="str">
        <f t="shared" ref="AX37:AX44" si="41">IF(AA37=0,"","*")</f>
        <v/>
      </c>
      <c r="AY37" s="4" t="str">
        <f t="shared" ref="AY37:AY44" si="42">IF(AB37=0,"","*")</f>
        <v/>
      </c>
      <c r="AZ37" s="4" t="str">
        <f t="shared" ref="AZ37:AZ43" si="43">IF(AC37=0,"","*")</f>
        <v/>
      </c>
      <c r="BB37" s="4"/>
      <c r="BC37" s="4"/>
      <c r="BD37" s="4"/>
      <c r="BE37" s="4"/>
      <c r="BF37" s="4"/>
      <c r="BG37" s="4"/>
      <c r="BH37" s="4"/>
      <c r="BI37" s="4"/>
      <c r="BJ37" s="4"/>
      <c r="BK37" s="4"/>
      <c r="BL37" s="4" t="str">
        <f t="shared" ref="BL37:BL41" si="44">IF(R37=0,"","*")</f>
        <v/>
      </c>
      <c r="BM37" s="4" t="s">
        <v>88</v>
      </c>
      <c r="BN37" s="4" t="s">
        <v>88</v>
      </c>
      <c r="BO37" s="4" t="s">
        <v>88</v>
      </c>
      <c r="BP37" s="4" t="s">
        <v>88</v>
      </c>
      <c r="BQ37" s="4" t="str">
        <f t="shared" ref="BQ37:BQ40" si="45">IF(W37=0,"","*")</f>
        <v/>
      </c>
      <c r="BR37" s="4" t="s">
        <v>88</v>
      </c>
      <c r="BS37" s="4" t="s">
        <v>88</v>
      </c>
      <c r="BT37" s="4" t="s">
        <v>88</v>
      </c>
      <c r="BU37" s="4" t="str">
        <f t="shared" si="35"/>
        <v/>
      </c>
      <c r="BV37" s="4" t="str">
        <f t="shared" si="36"/>
        <v/>
      </c>
      <c r="BW37" s="4" t="str">
        <f t="shared" si="37"/>
        <v/>
      </c>
    </row>
    <row r="38" spans="1:75" x14ac:dyDescent="0.35">
      <c r="A38" t="s">
        <v>119</v>
      </c>
      <c r="B38" s="11" t="s">
        <v>256</v>
      </c>
      <c r="C38" s="26">
        <v>2012</v>
      </c>
      <c r="D38" s="51" t="s">
        <v>1463</v>
      </c>
      <c r="E38" s="6">
        <f t="shared" si="38"/>
        <v>0</v>
      </c>
      <c r="F38" s="4" t="s">
        <v>1415</v>
      </c>
      <c r="G38" s="4" t="s">
        <v>29</v>
      </c>
      <c r="H38" s="49"/>
      <c r="I38" s="4"/>
      <c r="J38" s="4"/>
      <c r="K38" s="4"/>
      <c r="L38" s="4"/>
      <c r="M38" s="4"/>
      <c r="N38" s="4"/>
      <c r="O38" s="4"/>
      <c r="P38" s="4"/>
      <c r="Q38" s="4"/>
      <c r="R38" s="4"/>
      <c r="S38" s="5"/>
      <c r="T38" s="5">
        <v>20</v>
      </c>
      <c r="U38" s="5">
        <v>39.012999999999998</v>
      </c>
      <c r="V38" s="5">
        <v>186.5</v>
      </c>
      <c r="W38" s="4"/>
      <c r="X38" s="5">
        <v>109.77934</v>
      </c>
      <c r="Y38" s="29"/>
      <c r="Z38" s="5"/>
      <c r="AA38" s="4"/>
      <c r="AB38" s="4"/>
      <c r="AC38" s="4"/>
      <c r="AE38" s="4"/>
      <c r="AF38" s="4"/>
      <c r="AG38" s="4"/>
      <c r="AH38" s="4"/>
      <c r="AI38" s="4"/>
      <c r="AJ38" s="4"/>
      <c r="AK38" s="4"/>
      <c r="AL38" s="4"/>
      <c r="AM38" s="4"/>
      <c r="AN38" s="4"/>
      <c r="AO38" s="4" t="str">
        <f t="shared" si="39"/>
        <v/>
      </c>
      <c r="AP38" s="4" t="str">
        <f t="shared" ref="AP38" si="46">IF(S38=0,"","*")</f>
        <v/>
      </c>
      <c r="AQ38" s="4" t="s">
        <v>248</v>
      </c>
      <c r="AR38" s="4" t="s">
        <v>249</v>
      </c>
      <c r="AS38" s="4" t="s">
        <v>250</v>
      </c>
      <c r="AT38" s="4" t="str">
        <f t="shared" si="40"/>
        <v/>
      </c>
      <c r="AU38" s="4" t="s">
        <v>252</v>
      </c>
      <c r="AV38" s="4" t="str">
        <f t="shared" ref="AV38:AV42" si="47">IF(Y38=0,"","*")</f>
        <v/>
      </c>
      <c r="AW38" s="4" t="str">
        <f t="shared" ref="AW38" si="48">IF(Z38=0,"","*")</f>
        <v/>
      </c>
      <c r="AX38" s="4" t="str">
        <f t="shared" si="41"/>
        <v/>
      </c>
      <c r="AY38" s="4" t="str">
        <f t="shared" si="42"/>
        <v/>
      </c>
      <c r="AZ38" s="4" t="str">
        <f t="shared" si="43"/>
        <v/>
      </c>
      <c r="BB38" s="4"/>
      <c r="BC38" s="4"/>
      <c r="BD38" s="4"/>
      <c r="BE38" s="4"/>
      <c r="BF38" s="4"/>
      <c r="BG38" s="4"/>
      <c r="BH38" s="4"/>
      <c r="BI38" s="4"/>
      <c r="BJ38" s="4"/>
      <c r="BK38" s="4"/>
      <c r="BL38" s="4" t="str">
        <f t="shared" si="44"/>
        <v/>
      </c>
      <c r="BM38" s="4" t="str">
        <f t="shared" ref="BM38" si="49">IF(S38=0,"","*")</f>
        <v/>
      </c>
      <c r="BN38" s="4" t="s">
        <v>88</v>
      </c>
      <c r="BO38" s="4" t="s">
        <v>88</v>
      </c>
      <c r="BP38" s="4" t="s">
        <v>88</v>
      </c>
      <c r="BQ38" s="4" t="str">
        <f t="shared" si="45"/>
        <v/>
      </c>
      <c r="BR38" s="4" t="s">
        <v>88</v>
      </c>
      <c r="BS38" s="4" t="str">
        <f t="shared" ref="BS38" si="50">IF(Y38=0,"","*")</f>
        <v/>
      </c>
      <c r="BT38" s="4" t="str">
        <f t="shared" ref="BT38" si="51">IF(Z38=0,"","*")</f>
        <v/>
      </c>
      <c r="BU38" s="4" t="str">
        <f t="shared" si="35"/>
        <v/>
      </c>
      <c r="BV38" s="4" t="str">
        <f t="shared" si="36"/>
        <v/>
      </c>
      <c r="BW38" s="4" t="str">
        <f t="shared" si="37"/>
        <v/>
      </c>
    </row>
    <row r="39" spans="1:75" x14ac:dyDescent="0.35">
      <c r="A39" t="s">
        <v>121</v>
      </c>
      <c r="B39" s="11" t="s">
        <v>257</v>
      </c>
      <c r="C39" s="26">
        <v>2012</v>
      </c>
      <c r="D39" s="51" t="s">
        <v>1463</v>
      </c>
      <c r="E39" s="6">
        <f t="shared" si="38"/>
        <v>318.18682999999999</v>
      </c>
      <c r="F39" s="4" t="s">
        <v>1415</v>
      </c>
      <c r="G39" s="4" t="s">
        <v>48</v>
      </c>
      <c r="H39" s="49"/>
      <c r="I39" s="4"/>
      <c r="J39" s="4"/>
      <c r="K39" s="4"/>
      <c r="L39" s="4"/>
      <c r="M39" s="4"/>
      <c r="N39" s="4"/>
      <c r="O39" s="4"/>
      <c r="P39" s="4"/>
      <c r="Q39" s="4"/>
      <c r="R39" s="4"/>
      <c r="S39" s="5">
        <v>6.6691200000000004</v>
      </c>
      <c r="T39" s="5">
        <v>23.286149999999999</v>
      </c>
      <c r="U39" s="5">
        <v>11.861319999999999</v>
      </c>
      <c r="V39" s="5">
        <v>36.426209999999998</v>
      </c>
      <c r="W39" s="4"/>
      <c r="X39" s="5">
        <v>193.99772999999999</v>
      </c>
      <c r="Y39" s="29">
        <v>318.18682999999999</v>
      </c>
      <c r="Z39" s="5">
        <v>170.15824000000001</v>
      </c>
      <c r="AA39" s="52"/>
      <c r="AB39" s="4"/>
      <c r="AC39" s="4"/>
      <c r="AE39" s="4"/>
      <c r="AF39" s="4"/>
      <c r="AG39" s="4"/>
      <c r="AH39" s="4"/>
      <c r="AI39" s="4"/>
      <c r="AJ39" s="4"/>
      <c r="AK39" s="4"/>
      <c r="AL39" s="4"/>
      <c r="AM39" s="4"/>
      <c r="AN39" s="4"/>
      <c r="AO39" s="4" t="str">
        <f t="shared" si="39"/>
        <v/>
      </c>
      <c r="AP39" s="4" t="s">
        <v>247</v>
      </c>
      <c r="AQ39" s="4" t="s">
        <v>248</v>
      </c>
      <c r="AR39" s="4" t="s">
        <v>249</v>
      </c>
      <c r="AS39" s="4" t="s">
        <v>250</v>
      </c>
      <c r="AT39" s="4" t="str">
        <f t="shared" si="40"/>
        <v/>
      </c>
      <c r="AU39" s="4" t="s">
        <v>252</v>
      </c>
      <c r="AV39" s="4" t="s">
        <v>253</v>
      </c>
      <c r="AW39" s="4" t="s">
        <v>254</v>
      </c>
      <c r="AX39" s="4" t="str">
        <f t="shared" si="41"/>
        <v/>
      </c>
      <c r="AY39" s="4" t="str">
        <f t="shared" si="42"/>
        <v/>
      </c>
      <c r="AZ39" s="4" t="str">
        <f t="shared" si="43"/>
        <v/>
      </c>
      <c r="BB39" s="4"/>
      <c r="BC39" s="4"/>
      <c r="BD39" s="4"/>
      <c r="BE39" s="4"/>
      <c r="BF39" s="4"/>
      <c r="BG39" s="4"/>
      <c r="BH39" s="4"/>
      <c r="BI39" s="4"/>
      <c r="BJ39" s="4"/>
      <c r="BK39" s="4"/>
      <c r="BL39" s="4" t="str">
        <f t="shared" si="44"/>
        <v/>
      </c>
      <c r="BM39" s="4" t="s">
        <v>88</v>
      </c>
      <c r="BN39" s="4" t="s">
        <v>88</v>
      </c>
      <c r="BO39" s="4" t="s">
        <v>88</v>
      </c>
      <c r="BP39" s="4" t="s">
        <v>88</v>
      </c>
      <c r="BQ39" s="4" t="str">
        <f t="shared" si="45"/>
        <v/>
      </c>
      <c r="BR39" s="4" t="s">
        <v>88</v>
      </c>
      <c r="BS39" s="4" t="s">
        <v>88</v>
      </c>
      <c r="BT39" s="4" t="s">
        <v>88</v>
      </c>
      <c r="BU39" s="4" t="str">
        <f t="shared" si="35"/>
        <v/>
      </c>
      <c r="BV39" s="4" t="str">
        <f t="shared" si="36"/>
        <v/>
      </c>
      <c r="BW39" s="4" t="str">
        <f t="shared" si="37"/>
        <v/>
      </c>
    </row>
    <row r="40" spans="1:75" x14ac:dyDescent="0.35">
      <c r="A40" t="s">
        <v>258</v>
      </c>
      <c r="B40" s="11" t="s">
        <v>259</v>
      </c>
      <c r="C40" s="26">
        <v>2012</v>
      </c>
      <c r="D40" s="51" t="s">
        <v>1463</v>
      </c>
      <c r="E40" s="6">
        <f t="shared" si="38"/>
        <v>1744.63093</v>
      </c>
      <c r="F40" s="4" t="s">
        <v>1415</v>
      </c>
      <c r="G40" s="4" t="s">
        <v>125</v>
      </c>
      <c r="H40" s="49"/>
      <c r="I40" s="4"/>
      <c r="J40" s="4"/>
      <c r="K40" s="4"/>
      <c r="L40" s="4"/>
      <c r="M40" s="4"/>
      <c r="N40" s="4"/>
      <c r="O40" s="4"/>
      <c r="P40" s="4"/>
      <c r="Q40" s="4"/>
      <c r="R40" s="4"/>
      <c r="S40" s="5">
        <v>32.761220000000002</v>
      </c>
      <c r="T40" s="5">
        <v>108.48761</v>
      </c>
      <c r="U40" s="5">
        <v>86.310479999999998</v>
      </c>
      <c r="V40" s="5">
        <v>137.2672</v>
      </c>
      <c r="W40" s="4"/>
      <c r="X40" s="5">
        <v>289.28546999999998</v>
      </c>
      <c r="Y40" s="49">
        <v>1744.63093</v>
      </c>
      <c r="Z40" s="5">
        <v>1363.14975</v>
      </c>
      <c r="AA40" s="4"/>
      <c r="AB40" s="4"/>
      <c r="AC40" s="4"/>
      <c r="AE40" s="4"/>
      <c r="AF40" s="4"/>
      <c r="AG40" s="4"/>
      <c r="AH40" s="4"/>
      <c r="AI40" s="4"/>
      <c r="AJ40" s="4"/>
      <c r="AK40" s="4"/>
      <c r="AL40" s="4"/>
      <c r="AM40" s="4"/>
      <c r="AN40" s="4"/>
      <c r="AO40" s="4" t="str">
        <f t="shared" si="39"/>
        <v/>
      </c>
      <c r="AP40" s="4" t="s">
        <v>247</v>
      </c>
      <c r="AQ40" s="4" t="s">
        <v>248</v>
      </c>
      <c r="AR40" s="4" t="s">
        <v>249</v>
      </c>
      <c r="AS40" s="4" t="s">
        <v>250</v>
      </c>
      <c r="AT40" s="4" t="str">
        <f t="shared" si="40"/>
        <v/>
      </c>
      <c r="AU40" s="4" t="s">
        <v>252</v>
      </c>
      <c r="AV40" s="4" t="s">
        <v>253</v>
      </c>
      <c r="AW40" s="4" t="s">
        <v>254</v>
      </c>
      <c r="AX40" s="4" t="str">
        <f t="shared" si="41"/>
        <v/>
      </c>
      <c r="AY40" s="4" t="str">
        <f t="shared" si="42"/>
        <v/>
      </c>
      <c r="AZ40" s="4" t="str">
        <f t="shared" si="43"/>
        <v/>
      </c>
      <c r="BB40" s="4"/>
      <c r="BC40" s="4"/>
      <c r="BD40" s="4"/>
      <c r="BE40" s="4"/>
      <c r="BF40" s="4"/>
      <c r="BG40" s="4"/>
      <c r="BH40" s="4"/>
      <c r="BI40" s="4"/>
      <c r="BJ40" s="4"/>
      <c r="BK40" s="4"/>
      <c r="BL40" s="4" t="str">
        <f t="shared" si="44"/>
        <v/>
      </c>
      <c r="BM40" s="4" t="s">
        <v>88</v>
      </c>
      <c r="BN40" s="4" t="s">
        <v>88</v>
      </c>
      <c r="BO40" s="4" t="s">
        <v>88</v>
      </c>
      <c r="BP40" s="4" t="s">
        <v>88</v>
      </c>
      <c r="BQ40" s="4" t="str">
        <f t="shared" si="45"/>
        <v/>
      </c>
      <c r="BR40" s="4" t="s">
        <v>88</v>
      </c>
      <c r="BS40" s="4" t="s">
        <v>88</v>
      </c>
      <c r="BT40" s="4" t="s">
        <v>88</v>
      </c>
      <c r="BU40" s="4" t="str">
        <f t="shared" si="35"/>
        <v/>
      </c>
      <c r="BV40" s="4" t="str">
        <f t="shared" si="36"/>
        <v/>
      </c>
      <c r="BW40" s="4" t="str">
        <f t="shared" si="37"/>
        <v/>
      </c>
    </row>
    <row r="41" spans="1:75" x14ac:dyDescent="0.35">
      <c r="A41" t="s">
        <v>260</v>
      </c>
      <c r="B41" s="11" t="s">
        <v>261</v>
      </c>
      <c r="C41" s="26">
        <v>2012</v>
      </c>
      <c r="D41" s="51" t="s">
        <v>1463</v>
      </c>
      <c r="E41" s="6">
        <f t="shared" si="38"/>
        <v>535.07458999999994</v>
      </c>
      <c r="F41" s="4" t="s">
        <v>1415</v>
      </c>
      <c r="G41" s="4" t="s">
        <v>43</v>
      </c>
      <c r="H41" s="49"/>
      <c r="I41" s="4"/>
      <c r="J41" s="4"/>
      <c r="K41" s="4"/>
      <c r="L41" s="4"/>
      <c r="M41" s="4"/>
      <c r="N41" s="4"/>
      <c r="O41" s="4"/>
      <c r="P41" s="4"/>
      <c r="Q41" s="4"/>
      <c r="R41" s="4"/>
      <c r="S41" s="5">
        <v>7.9</v>
      </c>
      <c r="T41" s="5">
        <v>99.830569999999994</v>
      </c>
      <c r="U41" s="5">
        <v>252.39331000000001</v>
      </c>
      <c r="V41" s="5">
        <v>358.38959</v>
      </c>
      <c r="W41" s="4"/>
      <c r="X41" s="5">
        <v>438.52798999999999</v>
      </c>
      <c r="Y41" s="49">
        <v>535.07458999999994</v>
      </c>
      <c r="Z41" s="5">
        <v>499.72367000000003</v>
      </c>
      <c r="AA41" s="4"/>
      <c r="AB41" s="4"/>
      <c r="AC41" s="4"/>
      <c r="AE41" s="4"/>
      <c r="AF41" s="4"/>
      <c r="AG41" s="4"/>
      <c r="AH41" s="4"/>
      <c r="AI41" s="4"/>
      <c r="AJ41" s="4"/>
      <c r="AK41" s="4"/>
      <c r="AL41" s="4"/>
      <c r="AM41" s="4"/>
      <c r="AN41" s="4"/>
      <c r="AO41" s="4" t="str">
        <f t="shared" si="39"/>
        <v/>
      </c>
      <c r="AP41" s="4" t="s">
        <v>247</v>
      </c>
      <c r="AQ41" s="4" t="s">
        <v>248</v>
      </c>
      <c r="AR41" s="4" t="s">
        <v>249</v>
      </c>
      <c r="AS41" s="4" t="s">
        <v>250</v>
      </c>
      <c r="AT41" s="4" t="str">
        <f t="shared" si="40"/>
        <v/>
      </c>
      <c r="AU41" s="4" t="s">
        <v>252</v>
      </c>
      <c r="AV41" s="4" t="s">
        <v>253</v>
      </c>
      <c r="AW41" s="4" t="s">
        <v>254</v>
      </c>
      <c r="AX41" s="4" t="str">
        <f t="shared" si="41"/>
        <v/>
      </c>
      <c r="AY41" s="4" t="str">
        <f t="shared" si="42"/>
        <v/>
      </c>
      <c r="AZ41" s="4" t="str">
        <f t="shared" si="43"/>
        <v/>
      </c>
      <c r="BB41" s="4"/>
      <c r="BC41" s="4"/>
      <c r="BD41" s="4"/>
      <c r="BE41" s="4"/>
      <c r="BF41" s="4"/>
      <c r="BG41" s="4"/>
      <c r="BH41" s="4"/>
      <c r="BI41" s="4"/>
      <c r="BJ41" s="4"/>
      <c r="BK41" s="4"/>
      <c r="BL41" s="4" t="str">
        <f t="shared" si="44"/>
        <v/>
      </c>
      <c r="BM41" s="4" t="s">
        <v>88</v>
      </c>
      <c r="BN41" s="4" t="s">
        <v>88</v>
      </c>
      <c r="BO41" s="4" t="s">
        <v>88</v>
      </c>
      <c r="BP41" s="4" t="s">
        <v>88</v>
      </c>
      <c r="BQ41" s="4" t="str">
        <f t="shared" ref="BQ41:BQ54" si="52">IF(W41=0,"","*")</f>
        <v/>
      </c>
      <c r="BR41" s="4" t="s">
        <v>88</v>
      </c>
      <c r="BS41" s="4" t="s">
        <v>88</v>
      </c>
      <c r="BT41" s="4" t="s">
        <v>88</v>
      </c>
      <c r="BU41" s="4" t="str">
        <f t="shared" ref="BU41:BU54" si="53">IF(AA41=0,"","*")</f>
        <v/>
      </c>
      <c r="BV41" s="4" t="str">
        <f t="shared" ref="BV41:BV54" si="54">IF(AB41=0,"","*")</f>
        <v/>
      </c>
      <c r="BW41" s="4" t="str">
        <f t="shared" ref="BW41:BW54" si="55">IF(AC41=0,"","*")</f>
        <v/>
      </c>
    </row>
    <row r="42" spans="1:75" x14ac:dyDescent="0.35">
      <c r="A42" t="s">
        <v>123</v>
      </c>
      <c r="B42" s="4" t="s">
        <v>262</v>
      </c>
      <c r="C42" s="26">
        <v>2012</v>
      </c>
      <c r="D42" s="51" t="s">
        <v>1463</v>
      </c>
      <c r="E42" s="6">
        <f t="shared" si="38"/>
        <v>0</v>
      </c>
      <c r="F42" s="4" t="s">
        <v>1415</v>
      </c>
      <c r="G42" s="4" t="s">
        <v>101</v>
      </c>
      <c r="H42" s="49"/>
      <c r="I42" s="4"/>
      <c r="J42" s="4"/>
      <c r="K42" s="4"/>
      <c r="L42" s="4"/>
      <c r="M42" s="4"/>
      <c r="N42" s="4"/>
      <c r="O42" s="4"/>
      <c r="P42" s="4"/>
      <c r="Q42" s="4"/>
      <c r="R42" s="4"/>
      <c r="S42" s="5">
        <v>6.0791500000000003</v>
      </c>
      <c r="T42" s="5"/>
      <c r="U42" s="5"/>
      <c r="V42" s="5"/>
      <c r="W42" s="4"/>
      <c r="X42" s="5"/>
      <c r="Y42" s="49"/>
      <c r="Z42" s="5">
        <v>53</v>
      </c>
      <c r="AA42" s="55"/>
      <c r="AB42" s="4"/>
      <c r="AC42" s="4"/>
      <c r="AE42" s="4"/>
      <c r="AF42" s="4"/>
      <c r="AG42" s="4"/>
      <c r="AH42" s="4"/>
      <c r="AI42" s="4"/>
      <c r="AJ42" s="4"/>
      <c r="AK42" s="4"/>
      <c r="AL42" s="4"/>
      <c r="AM42" s="4"/>
      <c r="AN42" s="4"/>
      <c r="AO42" s="4" t="str">
        <f t="shared" si="39"/>
        <v/>
      </c>
      <c r="AP42" s="4" t="s">
        <v>247</v>
      </c>
      <c r="AQ42" s="4" t="str">
        <f t="shared" ref="AQ42" si="56">IF(T42=0,"","*")</f>
        <v/>
      </c>
      <c r="AR42" s="4" t="str">
        <f t="shared" ref="AR42" si="57">IF(U42=0,"","*")</f>
        <v/>
      </c>
      <c r="AS42" s="4" t="str">
        <f t="shared" ref="AS42" si="58">IF(V42=0,"","*")</f>
        <v/>
      </c>
      <c r="AT42" s="4" t="str">
        <f t="shared" si="40"/>
        <v/>
      </c>
      <c r="AU42" s="4" t="str">
        <f t="shared" ref="AU42" si="59">IF(X42=0,"","*")</f>
        <v/>
      </c>
      <c r="AV42" s="4" t="str">
        <f t="shared" si="47"/>
        <v/>
      </c>
      <c r="AW42" s="4" t="s">
        <v>254</v>
      </c>
      <c r="AX42" s="4" t="str">
        <f t="shared" si="41"/>
        <v/>
      </c>
      <c r="AY42" s="4" t="str">
        <f t="shared" si="42"/>
        <v/>
      </c>
      <c r="AZ42" s="4" t="str">
        <f t="shared" si="43"/>
        <v/>
      </c>
      <c r="BB42" s="4"/>
      <c r="BC42" s="4"/>
      <c r="BD42" s="4"/>
      <c r="BE42" s="4"/>
      <c r="BF42" s="4"/>
      <c r="BG42" s="4"/>
      <c r="BH42" s="4"/>
      <c r="BI42" s="4"/>
      <c r="BJ42" s="4"/>
      <c r="BK42" s="4"/>
      <c r="BL42" s="4" t="str">
        <f t="shared" ref="BL42" si="60">IF(R42=0,"","*")</f>
        <v/>
      </c>
      <c r="BM42" s="4" t="s">
        <v>88</v>
      </c>
      <c r="BN42" s="4" t="str">
        <f t="shared" ref="BN42:BN46" si="61">IF(T42=0,"","*")</f>
        <v/>
      </c>
      <c r="BO42" s="4" t="str">
        <f t="shared" ref="BO42:BO54" si="62">IF(U42=0,"","*")</f>
        <v/>
      </c>
      <c r="BP42" s="4" t="str">
        <f t="shared" ref="BP42:BP54" si="63">IF(V42=0,"","*")</f>
        <v/>
      </c>
      <c r="BQ42" s="4" t="str">
        <f t="shared" si="52"/>
        <v/>
      </c>
      <c r="BR42" s="4" t="str">
        <f t="shared" ref="BR42:BR54" si="64">IF(X42=0,"","*")</f>
        <v/>
      </c>
      <c r="BS42" s="4" t="str">
        <f t="shared" ref="BS42:BS54" si="65">IF(Y42=0,"","*")</f>
        <v/>
      </c>
      <c r="BT42" s="4" t="s">
        <v>88</v>
      </c>
      <c r="BU42" s="4" t="str">
        <f t="shared" si="53"/>
        <v/>
      </c>
      <c r="BV42" s="4" t="str">
        <f t="shared" si="54"/>
        <v/>
      </c>
      <c r="BW42" s="4" t="str">
        <f t="shared" si="55"/>
        <v/>
      </c>
    </row>
    <row r="43" spans="1:75" x14ac:dyDescent="0.35">
      <c r="A43" t="s">
        <v>126</v>
      </c>
      <c r="B43" s="34" t="s">
        <v>263</v>
      </c>
      <c r="C43" s="26">
        <v>1999</v>
      </c>
      <c r="D43" s="51" t="s">
        <v>264</v>
      </c>
      <c r="E43" s="6">
        <f t="shared" si="38"/>
        <v>2596.201</v>
      </c>
      <c r="F43" s="4" t="s">
        <v>1415</v>
      </c>
      <c r="G43" s="4" t="s">
        <v>29</v>
      </c>
      <c r="H43" s="49"/>
      <c r="I43" s="4"/>
      <c r="J43" s="4"/>
      <c r="K43" s="4"/>
      <c r="L43" s="4"/>
      <c r="M43" s="4"/>
      <c r="N43" s="4"/>
      <c r="O43" s="4"/>
      <c r="P43" s="4"/>
      <c r="Q43" s="4"/>
      <c r="R43" s="5">
        <v>1960</v>
      </c>
      <c r="S43" s="5">
        <v>3275.66</v>
      </c>
      <c r="T43" s="5">
        <v>2898.2040000000002</v>
      </c>
      <c r="U43" s="5">
        <v>2902.03</v>
      </c>
      <c r="V43" s="5">
        <v>3126.509</v>
      </c>
      <c r="W43" s="5">
        <v>2544.0810000000001</v>
      </c>
      <c r="X43" s="49">
        <v>2647.8580000000002</v>
      </c>
      <c r="Y43" s="5">
        <v>2596.201</v>
      </c>
      <c r="Z43" s="5"/>
      <c r="AA43" s="4"/>
      <c r="AB43" s="4"/>
      <c r="AC43" s="4"/>
      <c r="AE43" s="4"/>
      <c r="AF43" s="4"/>
      <c r="AG43" s="4"/>
      <c r="AH43" s="4"/>
      <c r="AI43" s="4"/>
      <c r="AJ43" s="4"/>
      <c r="AK43" s="4"/>
      <c r="AL43" s="4"/>
      <c r="AM43" s="4"/>
      <c r="AN43" s="4"/>
      <c r="AO43" s="4" t="s">
        <v>265</v>
      </c>
      <c r="AP43" s="4" t="s">
        <v>266</v>
      </c>
      <c r="AQ43" s="4" t="s">
        <v>266</v>
      </c>
      <c r="AR43" s="4" t="s">
        <v>267</v>
      </c>
      <c r="AS43" s="4" t="s">
        <v>267</v>
      </c>
      <c r="AT43" s="4" t="s">
        <v>267</v>
      </c>
      <c r="AU43" s="4" t="s">
        <v>267</v>
      </c>
      <c r="AV43" s="4" t="s">
        <v>267</v>
      </c>
      <c r="AW43" s="4"/>
      <c r="AX43" s="4" t="str">
        <f t="shared" si="41"/>
        <v/>
      </c>
      <c r="AY43" s="4" t="str">
        <f t="shared" si="42"/>
        <v/>
      </c>
      <c r="AZ43" s="4" t="str">
        <f t="shared" si="43"/>
        <v/>
      </c>
      <c r="BB43" s="4"/>
      <c r="BC43" s="4"/>
      <c r="BD43" s="4"/>
      <c r="BE43" s="4"/>
      <c r="BF43" s="4"/>
      <c r="BG43" s="4"/>
      <c r="BH43" s="4"/>
      <c r="BI43" s="4"/>
      <c r="BJ43" s="4"/>
      <c r="BK43" s="4"/>
      <c r="BL43" s="4" t="s">
        <v>88</v>
      </c>
      <c r="BM43" s="4" t="s">
        <v>88</v>
      </c>
      <c r="BN43" s="4" t="s">
        <v>88</v>
      </c>
      <c r="BO43" s="4" t="s">
        <v>88</v>
      </c>
      <c r="BP43" s="4" t="s">
        <v>88</v>
      </c>
      <c r="BQ43" s="4" t="s">
        <v>88</v>
      </c>
      <c r="BR43" s="4" t="s">
        <v>88</v>
      </c>
      <c r="BS43" s="4" t="s">
        <v>88</v>
      </c>
      <c r="BT43" s="4" t="str">
        <f t="shared" ref="BT43:BT54" si="66">IF(Z43=0,"","*")</f>
        <v/>
      </c>
      <c r="BU43" s="4" t="str">
        <f t="shared" si="53"/>
        <v/>
      </c>
      <c r="BV43" s="4" t="str">
        <f t="shared" si="54"/>
        <v/>
      </c>
      <c r="BW43" s="4" t="str">
        <f t="shared" si="55"/>
        <v/>
      </c>
    </row>
    <row r="44" spans="1:75" x14ac:dyDescent="0.35">
      <c r="A44" t="s">
        <v>128</v>
      </c>
      <c r="B44" s="34" t="s">
        <v>268</v>
      </c>
      <c r="C44" s="26">
        <v>1999</v>
      </c>
      <c r="D44" s="51" t="s">
        <v>264</v>
      </c>
      <c r="E44" s="6">
        <f t="shared" si="38"/>
        <v>0</v>
      </c>
      <c r="F44" s="4" t="s">
        <v>1415</v>
      </c>
      <c r="G44" s="4" t="s">
        <v>29</v>
      </c>
      <c r="H44" s="49"/>
      <c r="I44" s="4"/>
      <c r="J44" s="4"/>
      <c r="K44" s="4"/>
      <c r="L44" s="4"/>
      <c r="M44" s="4"/>
      <c r="N44" s="4"/>
      <c r="O44" s="4"/>
      <c r="P44" s="4"/>
      <c r="Q44" s="4"/>
      <c r="R44" s="5">
        <v>258.13600000000002</v>
      </c>
      <c r="S44" s="5"/>
      <c r="T44" s="5"/>
      <c r="U44" s="5"/>
      <c r="V44" s="5"/>
      <c r="W44" s="5"/>
      <c r="X44" s="49"/>
      <c r="Y44" s="5"/>
      <c r="Z44" s="5"/>
      <c r="AA44" s="4"/>
      <c r="AB44" s="4"/>
      <c r="AC44" s="4"/>
      <c r="AE44" s="4"/>
      <c r="AF44" s="4"/>
      <c r="AG44" s="4"/>
      <c r="AH44" s="4"/>
      <c r="AI44" s="4"/>
      <c r="AJ44" s="4"/>
      <c r="AK44" s="4"/>
      <c r="AL44" s="4"/>
      <c r="AM44" s="4"/>
      <c r="AN44" s="4"/>
      <c r="AO44" s="4" t="s">
        <v>265</v>
      </c>
      <c r="AP44" s="4" t="str">
        <f t="shared" ref="AP44:AP46" si="67">IF(S44=0,"","*")</f>
        <v/>
      </c>
      <c r="AQ44" s="4" t="str">
        <f t="shared" ref="AQ44:AQ46" si="68">IF(T44=0,"","*")</f>
        <v/>
      </c>
      <c r="AR44" s="4" t="str">
        <f t="shared" ref="AR44:AR49" si="69">IF(U44=0,"","*")</f>
        <v/>
      </c>
      <c r="AS44" s="4" t="str">
        <f t="shared" ref="AS44:AS49" si="70">IF(V44=0,"","*")</f>
        <v/>
      </c>
      <c r="AT44" s="4" t="str">
        <f t="shared" ref="AT44:AT49" si="71">IF(W44=0,"","*")</f>
        <v/>
      </c>
      <c r="AU44" s="4" t="str">
        <f t="shared" ref="AU44:AU49" si="72">IF(X44=0,"","*")</f>
        <v/>
      </c>
      <c r="AV44" s="4" t="str">
        <f t="shared" ref="AV44:AV49" si="73">IF(Y44=0,"","*")</f>
        <v/>
      </c>
      <c r="AW44" s="4" t="str">
        <f t="shared" ref="AW44:AW51" si="74">IF(Z44=0,"","*")</f>
        <v/>
      </c>
      <c r="AX44" s="4" t="str">
        <f t="shared" si="41"/>
        <v/>
      </c>
      <c r="AY44" s="4" t="str">
        <f t="shared" si="42"/>
        <v/>
      </c>
      <c r="AZ44" s="4" t="str">
        <f>IF(AC44=0,"","*")</f>
        <v/>
      </c>
      <c r="BB44" s="4"/>
      <c r="BC44" s="4"/>
      <c r="BD44" s="4"/>
      <c r="BE44" s="4"/>
      <c r="BF44" s="4"/>
      <c r="BG44" s="4"/>
      <c r="BH44" s="4"/>
      <c r="BI44" s="4"/>
      <c r="BJ44" s="4"/>
      <c r="BK44" s="4"/>
      <c r="BL44" s="4" t="s">
        <v>88</v>
      </c>
      <c r="BM44" s="4" t="str">
        <f t="shared" ref="BM44:BM46" si="75">IF(S44=0,"","*")</f>
        <v/>
      </c>
      <c r="BN44" s="4" t="str">
        <f t="shared" si="61"/>
        <v/>
      </c>
      <c r="BO44" s="4" t="str">
        <f t="shared" si="62"/>
        <v/>
      </c>
      <c r="BP44" s="4" t="str">
        <f t="shared" si="63"/>
        <v/>
      </c>
      <c r="BQ44" s="4" t="str">
        <f t="shared" si="52"/>
        <v/>
      </c>
      <c r="BR44" s="4" t="str">
        <f t="shared" si="64"/>
        <v/>
      </c>
      <c r="BS44" s="4" t="str">
        <f t="shared" si="65"/>
        <v/>
      </c>
      <c r="BT44" s="4" t="str">
        <f t="shared" si="66"/>
        <v/>
      </c>
      <c r="BU44" s="4" t="str">
        <f t="shared" si="53"/>
        <v/>
      </c>
      <c r="BV44" s="4" t="str">
        <f t="shared" si="54"/>
        <v/>
      </c>
      <c r="BW44" s="4" t="str">
        <f t="shared" si="55"/>
        <v/>
      </c>
    </row>
    <row r="45" spans="1:75" x14ac:dyDescent="0.35">
      <c r="A45" t="s">
        <v>134</v>
      </c>
      <c r="B45" s="35" t="s">
        <v>269</v>
      </c>
      <c r="C45" s="26">
        <v>1999</v>
      </c>
      <c r="D45" s="51" t="s">
        <v>264</v>
      </c>
      <c r="E45" s="6">
        <f t="shared" si="38"/>
        <v>323.56299999999999</v>
      </c>
      <c r="F45" s="4" t="s">
        <v>1415</v>
      </c>
      <c r="G45" s="4" t="s">
        <v>118</v>
      </c>
      <c r="H45" s="49"/>
      <c r="I45" s="4"/>
      <c r="J45" s="4"/>
      <c r="K45" s="4"/>
      <c r="L45" s="4"/>
      <c r="M45" s="4"/>
      <c r="N45" s="4"/>
      <c r="O45" s="4"/>
      <c r="P45" s="4"/>
      <c r="Q45" s="4"/>
      <c r="R45" s="5">
        <v>664.57600000000002</v>
      </c>
      <c r="S45" s="5">
        <v>455.92500000000001</v>
      </c>
      <c r="T45" s="5">
        <v>607.45500000000004</v>
      </c>
      <c r="U45" s="5">
        <v>731.73299999999995</v>
      </c>
      <c r="V45" s="5">
        <v>1138.1479999999999</v>
      </c>
      <c r="W45" s="5">
        <v>636.17600000000004</v>
      </c>
      <c r="X45" s="49">
        <v>649.36</v>
      </c>
      <c r="Y45" s="5">
        <v>323.56299999999999</v>
      </c>
      <c r="Z45" s="5"/>
      <c r="AA45" s="4"/>
      <c r="AB45" s="4"/>
      <c r="AC45" s="4"/>
      <c r="AE45" s="4"/>
      <c r="AF45" s="4"/>
      <c r="AG45" s="4"/>
      <c r="AH45" s="4"/>
      <c r="AI45" s="4"/>
      <c r="AJ45" s="4"/>
      <c r="AK45" s="4"/>
      <c r="AL45" s="4"/>
      <c r="AM45" s="4"/>
      <c r="AN45" s="4"/>
      <c r="AO45" s="4"/>
      <c r="AP45" s="4" t="s">
        <v>266</v>
      </c>
      <c r="AQ45" s="4" t="s">
        <v>266</v>
      </c>
      <c r="AR45" s="4" t="s">
        <v>267</v>
      </c>
      <c r="AS45" s="4" t="s">
        <v>267</v>
      </c>
      <c r="AT45" s="4" t="s">
        <v>267</v>
      </c>
      <c r="AU45" s="4" t="s">
        <v>267</v>
      </c>
      <c r="AV45" s="4" t="s">
        <v>267</v>
      </c>
      <c r="AW45" s="4" t="str">
        <f t="shared" si="74"/>
        <v/>
      </c>
      <c r="AX45" s="4"/>
      <c r="AY45" s="4"/>
      <c r="AZ45" s="4"/>
      <c r="BB45" s="4"/>
      <c r="BC45" s="4"/>
      <c r="BD45" s="4"/>
      <c r="BE45" s="4"/>
      <c r="BF45" s="4"/>
      <c r="BG45" s="4"/>
      <c r="BH45" s="4"/>
      <c r="BI45" s="4"/>
      <c r="BJ45" s="4"/>
      <c r="BK45" s="4"/>
      <c r="BL45" s="4" t="s">
        <v>88</v>
      </c>
      <c r="BM45" s="4" t="s">
        <v>88</v>
      </c>
      <c r="BN45" s="4" t="s">
        <v>88</v>
      </c>
      <c r="BO45" s="4" t="s">
        <v>88</v>
      </c>
      <c r="BP45" s="4" t="s">
        <v>88</v>
      </c>
      <c r="BQ45" s="4" t="s">
        <v>88</v>
      </c>
      <c r="BR45" s="4" t="s">
        <v>88</v>
      </c>
      <c r="BS45" s="4" t="s">
        <v>88</v>
      </c>
      <c r="BT45" s="4" t="str">
        <f t="shared" si="66"/>
        <v/>
      </c>
      <c r="BU45" s="4" t="str">
        <f t="shared" si="53"/>
        <v/>
      </c>
      <c r="BV45" s="4" t="str">
        <f t="shared" si="54"/>
        <v/>
      </c>
      <c r="BW45" s="4" t="str">
        <f t="shared" si="55"/>
        <v/>
      </c>
    </row>
    <row r="46" spans="1:75" x14ac:dyDescent="0.35">
      <c r="A46" t="s">
        <v>135</v>
      </c>
      <c r="B46" s="35" t="s">
        <v>270</v>
      </c>
      <c r="C46" s="26">
        <v>1999</v>
      </c>
      <c r="D46" s="51" t="s">
        <v>264</v>
      </c>
      <c r="E46" s="6">
        <f t="shared" si="38"/>
        <v>261.86900000000003</v>
      </c>
      <c r="F46" s="4" t="s">
        <v>1415</v>
      </c>
      <c r="G46" s="4" t="s">
        <v>48</v>
      </c>
      <c r="H46" s="49"/>
      <c r="I46" s="4"/>
      <c r="J46" s="4"/>
      <c r="K46" s="4"/>
      <c r="L46" s="4"/>
      <c r="M46" s="4"/>
      <c r="N46" s="4"/>
      <c r="O46" s="4"/>
      <c r="P46" s="4"/>
      <c r="Q46" s="4"/>
      <c r="R46" s="5">
        <v>309.92899999999997</v>
      </c>
      <c r="S46" s="5"/>
      <c r="T46" s="5"/>
      <c r="U46" s="5">
        <v>363.041</v>
      </c>
      <c r="V46" s="5">
        <v>544.60199999999998</v>
      </c>
      <c r="W46" s="5">
        <v>335.46100000000001</v>
      </c>
      <c r="X46" s="49">
        <v>448.63299999999998</v>
      </c>
      <c r="Y46" s="5">
        <v>261.86900000000003</v>
      </c>
      <c r="Z46" s="5"/>
      <c r="AA46" s="4"/>
      <c r="AB46" s="4"/>
      <c r="AC46" s="4"/>
      <c r="AE46" s="4"/>
      <c r="AF46" s="4"/>
      <c r="AG46" s="4"/>
      <c r="AH46" s="4"/>
      <c r="AI46" s="4"/>
      <c r="AJ46" s="4"/>
      <c r="AK46" s="4"/>
      <c r="AL46" s="4"/>
      <c r="AM46" s="4"/>
      <c r="AN46" s="4"/>
      <c r="AO46" s="4"/>
      <c r="AP46" s="4" t="str">
        <f t="shared" si="67"/>
        <v/>
      </c>
      <c r="AQ46" s="4" t="str">
        <f t="shared" si="68"/>
        <v/>
      </c>
      <c r="AR46" s="4" t="s">
        <v>267</v>
      </c>
      <c r="AS46" s="4" t="s">
        <v>267</v>
      </c>
      <c r="AT46" s="4" t="s">
        <v>267</v>
      </c>
      <c r="AU46" s="4" t="s">
        <v>267</v>
      </c>
      <c r="AV46" s="4" t="s">
        <v>267</v>
      </c>
      <c r="AW46" s="4" t="str">
        <f t="shared" si="74"/>
        <v/>
      </c>
      <c r="AX46" s="4"/>
      <c r="AY46" s="4"/>
      <c r="AZ46" s="4"/>
      <c r="BB46" s="4"/>
      <c r="BC46" s="4"/>
      <c r="BD46" s="4"/>
      <c r="BE46" s="4"/>
      <c r="BF46" s="4"/>
      <c r="BG46" s="4"/>
      <c r="BH46" s="4"/>
      <c r="BI46" s="4"/>
      <c r="BJ46" s="4"/>
      <c r="BK46" s="4"/>
      <c r="BL46" s="4" t="s">
        <v>88</v>
      </c>
      <c r="BM46" s="4" t="str">
        <f t="shared" si="75"/>
        <v/>
      </c>
      <c r="BN46" s="4" t="str">
        <f t="shared" si="61"/>
        <v/>
      </c>
      <c r="BO46" s="4" t="s">
        <v>88</v>
      </c>
      <c r="BP46" s="4" t="s">
        <v>88</v>
      </c>
      <c r="BQ46" s="4" t="s">
        <v>88</v>
      </c>
      <c r="BR46" s="4" t="s">
        <v>88</v>
      </c>
      <c r="BS46" s="4" t="s">
        <v>88</v>
      </c>
      <c r="BT46" s="4" t="str">
        <f t="shared" si="66"/>
        <v/>
      </c>
      <c r="BU46" s="4" t="str">
        <f t="shared" si="53"/>
        <v/>
      </c>
      <c r="BV46" s="4" t="str">
        <f t="shared" si="54"/>
        <v/>
      </c>
      <c r="BW46" s="4" t="str">
        <f t="shared" si="55"/>
        <v/>
      </c>
    </row>
    <row r="47" spans="1:75" x14ac:dyDescent="0.35">
      <c r="A47" t="s">
        <v>135</v>
      </c>
      <c r="B47" s="35" t="s">
        <v>271</v>
      </c>
      <c r="C47" s="26">
        <v>1999</v>
      </c>
      <c r="D47" s="51" t="s">
        <v>264</v>
      </c>
      <c r="E47" s="6">
        <f t="shared" ref="E47:E54" si="76">_xlfn.XLOOKUP($C$2,$R$9:$AC$9,R47:AC47)</f>
        <v>552.23400000000004</v>
      </c>
      <c r="F47" s="4" t="s">
        <v>1415</v>
      </c>
      <c r="G47" s="4" t="s">
        <v>48</v>
      </c>
      <c r="H47" s="49"/>
      <c r="I47" s="4"/>
      <c r="J47" s="4"/>
      <c r="K47" s="4"/>
      <c r="L47" s="4"/>
      <c r="M47" s="4"/>
      <c r="N47" s="4"/>
      <c r="O47" s="4"/>
      <c r="P47" s="4"/>
      <c r="Q47" s="4"/>
      <c r="R47" s="5">
        <v>1450</v>
      </c>
      <c r="S47" s="5">
        <v>427.03300000000002</v>
      </c>
      <c r="T47" s="5">
        <v>525.04600000000005</v>
      </c>
      <c r="U47" s="5">
        <v>527.91099999999994</v>
      </c>
      <c r="V47" s="5">
        <v>479.36799999999999</v>
      </c>
      <c r="W47" s="5">
        <v>615.77700000000004</v>
      </c>
      <c r="X47" s="49">
        <v>540.399</v>
      </c>
      <c r="Y47" s="5">
        <v>552.23400000000004</v>
      </c>
      <c r="Z47" s="5"/>
      <c r="AA47" s="4"/>
      <c r="AB47" s="4"/>
      <c r="AC47" s="4"/>
      <c r="AE47" s="4"/>
      <c r="AF47" s="4"/>
      <c r="AG47" s="4"/>
      <c r="AH47" s="4"/>
      <c r="AI47" s="4"/>
      <c r="AJ47" s="4"/>
      <c r="AK47" s="4"/>
      <c r="AL47" s="4"/>
      <c r="AM47" s="4"/>
      <c r="AN47" s="4"/>
      <c r="AO47" s="4"/>
      <c r="AP47" s="4" t="s">
        <v>266</v>
      </c>
      <c r="AQ47" s="4" t="s">
        <v>266</v>
      </c>
      <c r="AR47" s="4" t="s">
        <v>267</v>
      </c>
      <c r="AS47" s="4" t="s">
        <v>267</v>
      </c>
      <c r="AT47" s="4" t="s">
        <v>267</v>
      </c>
      <c r="AU47" s="4" t="s">
        <v>267</v>
      </c>
      <c r="AV47" s="4" t="s">
        <v>267</v>
      </c>
      <c r="AW47" s="4" t="str">
        <f t="shared" si="74"/>
        <v/>
      </c>
      <c r="AX47" s="4"/>
      <c r="AY47" s="4"/>
      <c r="AZ47" s="4"/>
      <c r="BB47" s="4"/>
      <c r="BC47" s="4"/>
      <c r="BD47" s="4"/>
      <c r="BE47" s="4"/>
      <c r="BF47" s="4"/>
      <c r="BG47" s="4"/>
      <c r="BH47" s="4"/>
      <c r="BI47" s="4"/>
      <c r="BJ47" s="4"/>
      <c r="BK47" s="4"/>
      <c r="BL47" s="4" t="s">
        <v>88</v>
      </c>
      <c r="BM47" s="4" t="s">
        <v>88</v>
      </c>
      <c r="BN47" s="4" t="s">
        <v>88</v>
      </c>
      <c r="BO47" s="4" t="s">
        <v>88</v>
      </c>
      <c r="BP47" s="4" t="s">
        <v>88</v>
      </c>
      <c r="BQ47" s="4" t="s">
        <v>88</v>
      </c>
      <c r="BR47" s="4" t="s">
        <v>88</v>
      </c>
      <c r="BS47" s="4" t="s">
        <v>88</v>
      </c>
      <c r="BT47" s="4" t="str">
        <f t="shared" ref="BT47:BT52" si="77">IF(Z47=0,"","*")</f>
        <v/>
      </c>
      <c r="BU47" s="4" t="str">
        <f t="shared" ref="BU47:BU52" si="78">IF(AA47=0,"","*")</f>
        <v/>
      </c>
      <c r="BV47" s="4" t="str">
        <f t="shared" ref="BV47:BV52" si="79">IF(AB47=0,"","*")</f>
        <v/>
      </c>
      <c r="BW47" s="4" t="str">
        <f t="shared" ref="BW47:BW52" si="80">IF(AC47=0,"","*")</f>
        <v/>
      </c>
    </row>
    <row r="48" spans="1:75" x14ac:dyDescent="0.35">
      <c r="A48" t="s">
        <v>136</v>
      </c>
      <c r="B48" s="35" t="s">
        <v>272</v>
      </c>
      <c r="C48" s="26">
        <v>1999</v>
      </c>
      <c r="D48" s="51" t="s">
        <v>264</v>
      </c>
      <c r="E48" s="6">
        <f t="shared" si="76"/>
        <v>174.78700000000001</v>
      </c>
      <c r="F48" s="4" t="s">
        <v>1415</v>
      </c>
      <c r="G48" s="4" t="s">
        <v>43</v>
      </c>
      <c r="H48" s="49"/>
      <c r="I48" s="4"/>
      <c r="J48" s="4"/>
      <c r="K48" s="4"/>
      <c r="L48" s="4"/>
      <c r="M48" s="4"/>
      <c r="N48" s="4"/>
      <c r="O48" s="4"/>
      <c r="P48" s="4"/>
      <c r="Q48" s="4"/>
      <c r="R48" s="5"/>
      <c r="S48" s="5">
        <v>51.890999999999998</v>
      </c>
      <c r="T48" s="5">
        <v>43.816000000000003</v>
      </c>
      <c r="U48" s="5">
        <v>52.79</v>
      </c>
      <c r="V48" s="5">
        <v>45.996000000000002</v>
      </c>
      <c r="W48" s="5">
        <v>38.543999999999997</v>
      </c>
      <c r="X48" s="49">
        <v>88.198999999999998</v>
      </c>
      <c r="Y48" s="5">
        <v>174.78700000000001</v>
      </c>
      <c r="Z48" s="5"/>
      <c r="AA48" s="4"/>
      <c r="AB48" s="4"/>
      <c r="AC48" s="4"/>
      <c r="AE48" s="4"/>
      <c r="AF48" s="4"/>
      <c r="AG48" s="4"/>
      <c r="AH48" s="4"/>
      <c r="AI48" s="4"/>
      <c r="AJ48" s="4"/>
      <c r="AK48" s="4"/>
      <c r="AL48" s="4"/>
      <c r="AM48" s="4"/>
      <c r="AN48" s="4"/>
      <c r="AO48" s="4"/>
      <c r="AP48" s="4" t="s">
        <v>266</v>
      </c>
      <c r="AQ48" s="4" t="s">
        <v>266</v>
      </c>
      <c r="AR48" s="4" t="s">
        <v>267</v>
      </c>
      <c r="AS48" s="4" t="s">
        <v>267</v>
      </c>
      <c r="AT48" s="4" t="s">
        <v>267</v>
      </c>
      <c r="AU48" s="4" t="s">
        <v>267</v>
      </c>
      <c r="AV48" s="4" t="s">
        <v>267</v>
      </c>
      <c r="AW48" s="4" t="str">
        <f t="shared" si="74"/>
        <v/>
      </c>
      <c r="AX48" s="4"/>
      <c r="AY48" s="4"/>
      <c r="AZ48" s="4"/>
      <c r="BB48" s="4"/>
      <c r="BC48" s="4"/>
      <c r="BD48" s="4"/>
      <c r="BE48" s="4"/>
      <c r="BF48" s="4"/>
      <c r="BG48" s="4"/>
      <c r="BH48" s="4"/>
      <c r="BI48" s="4"/>
      <c r="BJ48" s="4"/>
      <c r="BK48" s="4"/>
      <c r="BL48" s="4" t="str">
        <f t="shared" ref="BL48:BL52" si="81">IF(R48=0,"","*")</f>
        <v/>
      </c>
      <c r="BM48" s="4" t="s">
        <v>88</v>
      </c>
      <c r="BN48" s="4" t="s">
        <v>88</v>
      </c>
      <c r="BO48" s="4" t="s">
        <v>88</v>
      </c>
      <c r="BP48" s="4" t="s">
        <v>88</v>
      </c>
      <c r="BQ48" s="4" t="s">
        <v>88</v>
      </c>
      <c r="BR48" s="4" t="s">
        <v>88</v>
      </c>
      <c r="BS48" s="4" t="s">
        <v>88</v>
      </c>
      <c r="BT48" s="4" t="str">
        <f t="shared" si="77"/>
        <v/>
      </c>
      <c r="BU48" s="4" t="str">
        <f t="shared" si="78"/>
        <v/>
      </c>
      <c r="BV48" s="4" t="str">
        <f t="shared" si="79"/>
        <v/>
      </c>
      <c r="BW48" s="4" t="str">
        <f t="shared" si="80"/>
        <v/>
      </c>
    </row>
    <row r="49" spans="1:75" x14ac:dyDescent="0.35">
      <c r="A49" t="s">
        <v>137</v>
      </c>
      <c r="B49" s="35" t="s">
        <v>273</v>
      </c>
      <c r="C49" s="26">
        <v>1999</v>
      </c>
      <c r="D49" s="51" t="s">
        <v>264</v>
      </c>
      <c r="E49" s="6">
        <f t="shared" si="76"/>
        <v>0</v>
      </c>
      <c r="F49" s="4" t="s">
        <v>1415</v>
      </c>
      <c r="G49" s="4" t="s">
        <v>48</v>
      </c>
      <c r="H49" s="49"/>
      <c r="I49" s="4"/>
      <c r="J49" s="4"/>
      <c r="K49" s="4"/>
      <c r="L49" s="4"/>
      <c r="M49" s="4"/>
      <c r="N49" s="4"/>
      <c r="O49" s="4"/>
      <c r="P49" s="4"/>
      <c r="Q49" s="4"/>
      <c r="R49" s="5"/>
      <c r="S49" s="5">
        <v>279.31299999999999</v>
      </c>
      <c r="T49" s="5">
        <v>39.213999999999999</v>
      </c>
      <c r="U49" s="5"/>
      <c r="V49" s="5"/>
      <c r="W49" s="5"/>
      <c r="X49" s="49"/>
      <c r="Y49" s="5"/>
      <c r="Z49" s="5"/>
      <c r="AA49" s="4"/>
      <c r="AB49" s="4"/>
      <c r="AC49" s="4"/>
      <c r="AE49" s="4"/>
      <c r="AF49" s="4"/>
      <c r="AG49" s="4"/>
      <c r="AH49" s="4"/>
      <c r="AI49" s="4"/>
      <c r="AJ49" s="4"/>
      <c r="AK49" s="4"/>
      <c r="AL49" s="4"/>
      <c r="AM49" s="4"/>
      <c r="AN49" s="4"/>
      <c r="AO49" s="4"/>
      <c r="AP49" s="4" t="s">
        <v>266</v>
      </c>
      <c r="AQ49" s="4" t="s">
        <v>266</v>
      </c>
      <c r="AR49" s="4" t="str">
        <f t="shared" si="69"/>
        <v/>
      </c>
      <c r="AS49" s="4" t="str">
        <f t="shared" si="70"/>
        <v/>
      </c>
      <c r="AT49" s="4" t="str">
        <f t="shared" si="71"/>
        <v/>
      </c>
      <c r="AU49" s="4" t="str">
        <f t="shared" si="72"/>
        <v/>
      </c>
      <c r="AV49" s="4" t="str">
        <f t="shared" si="73"/>
        <v/>
      </c>
      <c r="AW49" s="4" t="str">
        <f t="shared" si="74"/>
        <v/>
      </c>
      <c r="AX49" s="4"/>
      <c r="AY49" s="4"/>
      <c r="AZ49" s="4"/>
      <c r="BB49" s="4"/>
      <c r="BC49" s="4"/>
      <c r="BD49" s="4"/>
      <c r="BE49" s="4"/>
      <c r="BF49" s="4"/>
      <c r="BG49" s="4"/>
      <c r="BH49" s="4"/>
      <c r="BI49" s="4"/>
      <c r="BJ49" s="4"/>
      <c r="BK49" s="4"/>
      <c r="BL49" s="4" t="str">
        <f t="shared" si="81"/>
        <v/>
      </c>
      <c r="BM49" s="4" t="s">
        <v>88</v>
      </c>
      <c r="BN49" s="4" t="s">
        <v>88</v>
      </c>
      <c r="BO49" s="4" t="str">
        <f t="shared" ref="BO49" si="82">IF(U49=0,"","*")</f>
        <v/>
      </c>
      <c r="BP49" s="4" t="str">
        <f t="shared" ref="BP49:BP52" si="83">IF(V49=0,"","*")</f>
        <v/>
      </c>
      <c r="BQ49" s="4" t="str">
        <f t="shared" ref="BQ49:BQ52" si="84">IF(W49=0,"","*")</f>
        <v/>
      </c>
      <c r="BR49" s="4" t="str">
        <f t="shared" ref="BR49:BR52" si="85">IF(X49=0,"","*")</f>
        <v/>
      </c>
      <c r="BS49" s="4" t="str">
        <f t="shared" ref="BS49:BS52" si="86">IF(Y49=0,"","*")</f>
        <v/>
      </c>
      <c r="BT49" s="4" t="str">
        <f t="shared" si="77"/>
        <v/>
      </c>
      <c r="BU49" s="4" t="str">
        <f t="shared" si="78"/>
        <v/>
      </c>
      <c r="BV49" s="4" t="str">
        <f t="shared" si="79"/>
        <v/>
      </c>
      <c r="BW49" s="4" t="str">
        <f t="shared" si="80"/>
        <v/>
      </c>
    </row>
    <row r="50" spans="1:75" x14ac:dyDescent="0.35">
      <c r="A50" t="s">
        <v>138</v>
      </c>
      <c r="B50" s="4" t="s">
        <v>274</v>
      </c>
      <c r="C50" s="26">
        <v>1999</v>
      </c>
      <c r="D50" s="51" t="s">
        <v>264</v>
      </c>
      <c r="E50" s="6">
        <f t="shared" si="76"/>
        <v>51.79</v>
      </c>
      <c r="F50" s="4" t="s">
        <v>1415</v>
      </c>
      <c r="G50" s="4" t="s">
        <v>101</v>
      </c>
      <c r="H50" s="49"/>
      <c r="I50" s="4"/>
      <c r="J50" s="4"/>
      <c r="K50" s="4"/>
      <c r="L50" s="4"/>
      <c r="M50" s="4"/>
      <c r="N50" s="4"/>
      <c r="O50" s="4"/>
      <c r="P50" s="4"/>
      <c r="Q50" s="4"/>
      <c r="R50" s="5"/>
      <c r="S50" s="5">
        <v>94.222999999999999</v>
      </c>
      <c r="T50" s="5">
        <v>155.68700000000001</v>
      </c>
      <c r="U50" s="5">
        <v>63.194000000000003</v>
      </c>
      <c r="V50" s="5">
        <v>80.721999999999994</v>
      </c>
      <c r="W50" s="5">
        <v>48.213999999999999</v>
      </c>
      <c r="X50" s="49">
        <v>45.167999999999999</v>
      </c>
      <c r="Y50" s="5">
        <v>51.79</v>
      </c>
      <c r="Z50" s="5"/>
      <c r="AA50" s="4"/>
      <c r="AB50" s="4"/>
      <c r="AC50" s="4"/>
      <c r="AE50" s="4"/>
      <c r="AF50" s="4"/>
      <c r="AG50" s="4"/>
      <c r="AH50" s="4"/>
      <c r="AI50" s="4"/>
      <c r="AJ50" s="4"/>
      <c r="AK50" s="4"/>
      <c r="AL50" s="4"/>
      <c r="AM50" s="4"/>
      <c r="AN50" s="4"/>
      <c r="AO50" s="4"/>
      <c r="AP50" s="4" t="s">
        <v>266</v>
      </c>
      <c r="AQ50" s="4" t="s">
        <v>266</v>
      </c>
      <c r="AR50" s="4" t="s">
        <v>267</v>
      </c>
      <c r="AS50" s="4" t="s">
        <v>267</v>
      </c>
      <c r="AT50" s="4" t="s">
        <v>267</v>
      </c>
      <c r="AU50" s="4" t="s">
        <v>267</v>
      </c>
      <c r="AV50" s="4" t="s">
        <v>267</v>
      </c>
      <c r="AW50" s="4" t="str">
        <f t="shared" si="74"/>
        <v/>
      </c>
      <c r="AX50" s="4"/>
      <c r="AY50" s="4"/>
      <c r="AZ50" s="4"/>
      <c r="BB50" s="4"/>
      <c r="BC50" s="4"/>
      <c r="BD50" s="4"/>
      <c r="BE50" s="4"/>
      <c r="BF50" s="4"/>
      <c r="BG50" s="4"/>
      <c r="BH50" s="4"/>
      <c r="BI50" s="4"/>
      <c r="BJ50" s="4"/>
      <c r="BK50" s="4"/>
      <c r="BL50" s="4" t="str">
        <f t="shared" si="81"/>
        <v/>
      </c>
      <c r="BM50" s="4" t="s">
        <v>88</v>
      </c>
      <c r="BN50" s="4" t="s">
        <v>88</v>
      </c>
      <c r="BO50" s="4" t="s">
        <v>88</v>
      </c>
      <c r="BP50" s="4" t="s">
        <v>88</v>
      </c>
      <c r="BQ50" s="4" t="s">
        <v>88</v>
      </c>
      <c r="BR50" s="4" t="s">
        <v>88</v>
      </c>
      <c r="BS50" s="4" t="s">
        <v>88</v>
      </c>
      <c r="BT50" s="4" t="str">
        <f t="shared" si="77"/>
        <v/>
      </c>
      <c r="BU50" s="4" t="str">
        <f t="shared" si="78"/>
        <v/>
      </c>
      <c r="BV50" s="4" t="str">
        <f t="shared" si="79"/>
        <v/>
      </c>
      <c r="BW50" s="4" t="str">
        <f t="shared" si="80"/>
        <v/>
      </c>
    </row>
    <row r="51" spans="1:75" x14ac:dyDescent="0.35">
      <c r="A51" t="s">
        <v>139</v>
      </c>
      <c r="B51" s="4" t="s">
        <v>275</v>
      </c>
      <c r="C51" s="26">
        <v>1999</v>
      </c>
      <c r="D51" s="51" t="s">
        <v>264</v>
      </c>
      <c r="E51" s="6">
        <f>_xlfn.XLOOKUP($C$2,$R$9:$AC$9,R51:AC51)</f>
        <v>114.05800000000001</v>
      </c>
      <c r="F51" s="4" t="s">
        <v>1415</v>
      </c>
      <c r="G51" s="4" t="s">
        <v>101</v>
      </c>
      <c r="H51" s="49"/>
      <c r="I51" s="4"/>
      <c r="J51" s="4"/>
      <c r="K51" s="4"/>
      <c r="L51" s="4"/>
      <c r="M51" s="4"/>
      <c r="N51" s="4"/>
      <c r="O51" s="4"/>
      <c r="P51" s="4"/>
      <c r="Q51" s="4"/>
      <c r="R51" s="5"/>
      <c r="S51" s="5">
        <v>70.793000000000006</v>
      </c>
      <c r="T51" s="5">
        <v>26.87</v>
      </c>
      <c r="U51" s="5"/>
      <c r="V51" s="5">
        <v>40.307000000000002</v>
      </c>
      <c r="W51" s="5">
        <v>95.778000000000006</v>
      </c>
      <c r="X51" s="49">
        <v>115.422</v>
      </c>
      <c r="Y51" s="5">
        <v>114.05800000000001</v>
      </c>
      <c r="Z51" s="5"/>
      <c r="AA51" s="4"/>
      <c r="AB51" s="4"/>
      <c r="AC51" s="4"/>
      <c r="AE51" s="4"/>
      <c r="AF51" s="4"/>
      <c r="AG51" s="4"/>
      <c r="AH51" s="4"/>
      <c r="AI51" s="4"/>
      <c r="AJ51" s="4"/>
      <c r="AK51" s="4"/>
      <c r="AL51" s="4"/>
      <c r="AM51" s="4"/>
      <c r="AN51" s="4"/>
      <c r="AO51" s="4"/>
      <c r="AP51" s="4" t="s">
        <v>266</v>
      </c>
      <c r="AQ51" s="4" t="s">
        <v>266</v>
      </c>
      <c r="AR51" s="4" t="str">
        <f t="shared" ref="AR51" si="87">IF(U51=0,"","*")</f>
        <v/>
      </c>
      <c r="AS51" s="4" t="s">
        <v>267</v>
      </c>
      <c r="AT51" s="4" t="s">
        <v>267</v>
      </c>
      <c r="AU51" s="4" t="s">
        <v>267</v>
      </c>
      <c r="AV51" s="4" t="s">
        <v>267</v>
      </c>
      <c r="AW51" s="4" t="str">
        <f t="shared" si="74"/>
        <v/>
      </c>
      <c r="AX51" s="4"/>
      <c r="AY51" s="4"/>
      <c r="AZ51" s="4"/>
      <c r="BB51" s="4"/>
      <c r="BC51" s="4"/>
      <c r="BD51" s="4"/>
      <c r="BE51" s="4"/>
      <c r="BF51" s="4"/>
      <c r="BG51" s="4"/>
      <c r="BH51" s="4"/>
      <c r="BI51" s="4"/>
      <c r="BJ51" s="4"/>
      <c r="BK51" s="4"/>
      <c r="BL51" s="4" t="str">
        <f t="shared" si="81"/>
        <v/>
      </c>
      <c r="BM51" s="4" t="s">
        <v>88</v>
      </c>
      <c r="BN51" s="4" t="s">
        <v>88</v>
      </c>
      <c r="BO51" s="4" t="str">
        <f t="shared" ref="BO51" si="88">IF(U51=0,"","*")</f>
        <v/>
      </c>
      <c r="BP51" s="4" t="s">
        <v>88</v>
      </c>
      <c r="BQ51" s="4" t="s">
        <v>88</v>
      </c>
      <c r="BR51" s="4" t="s">
        <v>88</v>
      </c>
      <c r="BS51" s="4" t="s">
        <v>88</v>
      </c>
      <c r="BT51" s="4" t="str">
        <f t="shared" si="77"/>
        <v/>
      </c>
      <c r="BU51" s="4" t="str">
        <f t="shared" si="78"/>
        <v/>
      </c>
      <c r="BV51" s="4" t="str">
        <f t="shared" si="79"/>
        <v/>
      </c>
      <c r="BW51" s="4" t="str">
        <f t="shared" si="80"/>
        <v/>
      </c>
    </row>
    <row r="52" spans="1:75" x14ac:dyDescent="0.35">
      <c r="A52" t="s">
        <v>140</v>
      </c>
      <c r="B52" s="4" t="s">
        <v>259</v>
      </c>
      <c r="C52" s="26">
        <v>1999</v>
      </c>
      <c r="D52" s="51" t="s">
        <v>264</v>
      </c>
      <c r="E52" s="6">
        <f t="shared" si="76"/>
        <v>0</v>
      </c>
      <c r="F52" s="4" t="s">
        <v>1415</v>
      </c>
      <c r="G52" s="4" t="s">
        <v>101</v>
      </c>
      <c r="H52" s="49"/>
      <c r="I52" s="4"/>
      <c r="J52" s="4"/>
      <c r="K52" s="4"/>
      <c r="L52" s="4"/>
      <c r="M52" s="4"/>
      <c r="N52" s="4"/>
      <c r="O52" s="4"/>
      <c r="P52" s="4"/>
      <c r="Q52" s="4"/>
      <c r="R52" s="5"/>
      <c r="S52" s="5">
        <v>136.78399999999999</v>
      </c>
      <c r="T52" s="5">
        <v>23.361999999999998</v>
      </c>
      <c r="U52" s="5">
        <v>23.361999999999998</v>
      </c>
      <c r="V52" s="5"/>
      <c r="W52" s="4"/>
      <c r="X52" s="5"/>
      <c r="Y52" s="49"/>
      <c r="Z52" s="5"/>
      <c r="AA52" s="4"/>
      <c r="AB52" s="4"/>
      <c r="AC52" s="4"/>
      <c r="AE52" s="4"/>
      <c r="AF52" s="4"/>
      <c r="AG52" s="4"/>
      <c r="AH52" s="4"/>
      <c r="AI52" s="4"/>
      <c r="AJ52" s="4"/>
      <c r="AK52" s="4"/>
      <c r="AL52" s="4"/>
      <c r="AM52" s="4"/>
      <c r="AN52" s="4"/>
      <c r="AO52" s="4"/>
      <c r="AP52" s="8" t="s">
        <v>266</v>
      </c>
      <c r="AQ52" s="74" t="s">
        <v>266</v>
      </c>
      <c r="AR52" s="4" t="s">
        <v>267</v>
      </c>
      <c r="AS52" s="4" t="str">
        <f t="shared" ref="AS52:AS54" si="89">IF(V52=0,"","*")</f>
        <v/>
      </c>
      <c r="AT52" s="4" t="str">
        <f t="shared" ref="AT52:AT54" si="90">IF(W52=0,"","*")</f>
        <v/>
      </c>
      <c r="AU52" s="4" t="str">
        <f t="shared" ref="AU52:AU54" si="91">IF(X52=0,"","*")</f>
        <v/>
      </c>
      <c r="AV52" s="4" t="str">
        <f t="shared" ref="AV52:AV54" si="92">IF(Y52=0,"","*")</f>
        <v/>
      </c>
      <c r="AW52" s="4" t="str">
        <f t="shared" ref="AW52:AW54" si="93">IF(Z52=0,"","*")</f>
        <v/>
      </c>
      <c r="AX52" s="4"/>
      <c r="AY52" s="4"/>
      <c r="AZ52" s="4"/>
      <c r="BB52" s="4"/>
      <c r="BC52" s="4"/>
      <c r="BD52" s="4"/>
      <c r="BE52" s="4"/>
      <c r="BF52" s="4"/>
      <c r="BG52" s="4"/>
      <c r="BH52" s="4"/>
      <c r="BI52" s="4"/>
      <c r="BJ52" s="4"/>
      <c r="BK52" s="4"/>
      <c r="BL52" s="4" t="str">
        <f t="shared" si="81"/>
        <v/>
      </c>
      <c r="BM52" s="4" t="s">
        <v>88</v>
      </c>
      <c r="BN52" s="4" t="s">
        <v>88</v>
      </c>
      <c r="BO52" s="4" t="s">
        <v>88</v>
      </c>
      <c r="BP52" s="4" t="str">
        <f t="shared" si="83"/>
        <v/>
      </c>
      <c r="BQ52" s="4" t="str">
        <f t="shared" si="84"/>
        <v/>
      </c>
      <c r="BR52" s="4" t="str">
        <f t="shared" si="85"/>
        <v/>
      </c>
      <c r="BS52" s="4" t="str">
        <f t="shared" si="86"/>
        <v/>
      </c>
      <c r="BT52" s="4" t="str">
        <f t="shared" si="77"/>
        <v/>
      </c>
      <c r="BU52" s="4" t="str">
        <f t="shared" si="78"/>
        <v/>
      </c>
      <c r="BV52" s="4" t="str">
        <f t="shared" si="79"/>
        <v/>
      </c>
      <c r="BW52" s="4" t="str">
        <f t="shared" si="80"/>
        <v/>
      </c>
    </row>
    <row r="53" spans="1:75" x14ac:dyDescent="0.35">
      <c r="A53" t="s">
        <v>141</v>
      </c>
      <c r="B53" s="4" t="s">
        <v>276</v>
      </c>
      <c r="C53" s="26"/>
      <c r="D53" s="51" t="s">
        <v>264</v>
      </c>
      <c r="E53" s="6"/>
      <c r="F53" s="4" t="s">
        <v>1415</v>
      </c>
      <c r="G53" s="4" t="s">
        <v>101</v>
      </c>
      <c r="H53" s="49"/>
      <c r="I53" s="4"/>
      <c r="J53" s="4"/>
      <c r="K53" s="4"/>
      <c r="L53" s="4"/>
      <c r="M53" s="4"/>
      <c r="N53" s="4"/>
      <c r="O53" s="4"/>
      <c r="P53" s="4"/>
      <c r="Q53" s="4"/>
      <c r="R53" s="5"/>
      <c r="S53" s="5"/>
      <c r="T53" s="5"/>
      <c r="U53" s="5"/>
      <c r="V53" s="5"/>
      <c r="W53" s="4"/>
      <c r="X53" s="5"/>
      <c r="Y53" s="49">
        <v>4960.6660000000002</v>
      </c>
      <c r="Z53" s="5"/>
      <c r="AA53" s="4"/>
      <c r="AB53" s="4"/>
      <c r="AC53" s="4"/>
      <c r="AE53" s="4"/>
      <c r="AF53" s="4"/>
      <c r="AG53" s="4"/>
      <c r="AH53" s="4"/>
      <c r="AI53" s="4"/>
      <c r="AJ53" s="4"/>
      <c r="AK53" s="4"/>
      <c r="AL53" s="4"/>
      <c r="AM53" s="4"/>
      <c r="AN53" s="4"/>
      <c r="AO53" s="4"/>
      <c r="AP53" s="8"/>
      <c r="AQ53" s="74"/>
      <c r="AR53" s="4"/>
      <c r="AS53" s="4"/>
      <c r="AT53" s="4"/>
      <c r="AU53" s="4"/>
      <c r="AV53" s="4"/>
      <c r="AW53" s="4"/>
      <c r="AX53" s="4"/>
      <c r="AY53" s="4"/>
      <c r="AZ53" s="4"/>
      <c r="BB53" s="4"/>
      <c r="BC53" s="4"/>
      <c r="BD53" s="4"/>
      <c r="BE53" s="4"/>
      <c r="BF53" s="4"/>
      <c r="BG53" s="4"/>
      <c r="BH53" s="4"/>
      <c r="BI53" s="4"/>
      <c r="BJ53" s="4"/>
      <c r="BK53" s="4"/>
      <c r="BL53" s="4"/>
      <c r="BM53" s="4"/>
      <c r="BN53" s="4"/>
      <c r="BO53" s="4"/>
      <c r="BP53" s="4"/>
      <c r="BQ53" s="4"/>
      <c r="BR53" s="4"/>
      <c r="BS53" s="4"/>
      <c r="BT53" s="4"/>
      <c r="BU53" s="4"/>
      <c r="BV53" s="4"/>
      <c r="BW53" s="4"/>
    </row>
    <row r="54" spans="1:75" x14ac:dyDescent="0.35">
      <c r="A54" t="s">
        <v>142</v>
      </c>
      <c r="B54" s="4" t="s">
        <v>277</v>
      </c>
      <c r="C54" s="26">
        <v>1999</v>
      </c>
      <c r="D54" s="51" t="s">
        <v>264</v>
      </c>
      <c r="E54" s="6">
        <f t="shared" si="76"/>
        <v>0</v>
      </c>
      <c r="F54" s="4" t="s">
        <v>1415</v>
      </c>
      <c r="G54" s="4" t="s">
        <v>101</v>
      </c>
      <c r="H54" s="49"/>
      <c r="I54" s="4"/>
      <c r="J54" s="4"/>
      <c r="K54" s="4"/>
      <c r="L54" s="4"/>
      <c r="M54" s="4"/>
      <c r="N54" s="4"/>
      <c r="O54" s="4"/>
      <c r="P54" s="4"/>
      <c r="Q54" s="4"/>
      <c r="R54" s="5">
        <f>4720-SUM(R43:R47)</f>
        <v>77.359000000000378</v>
      </c>
      <c r="S54" s="5">
        <v>807.71900000000005</v>
      </c>
      <c r="T54" s="5">
        <v>794.57500000000005</v>
      </c>
      <c r="U54" s="5"/>
      <c r="V54" s="5"/>
      <c r="W54" s="4"/>
      <c r="X54" s="5"/>
      <c r="Y54" s="49"/>
      <c r="Z54" s="5"/>
      <c r="AA54" s="4"/>
      <c r="AB54" s="4"/>
      <c r="AC54" s="4"/>
      <c r="AE54" s="4" t="str">
        <f t="shared" ref="AE54:AN54" si="94">IF(H54=0,"","*")</f>
        <v/>
      </c>
      <c r="AF54" s="4" t="str">
        <f t="shared" si="94"/>
        <v/>
      </c>
      <c r="AG54" s="4" t="str">
        <f t="shared" si="94"/>
        <v/>
      </c>
      <c r="AH54" s="4" t="str">
        <f t="shared" si="94"/>
        <v/>
      </c>
      <c r="AI54" s="4" t="str">
        <f t="shared" si="94"/>
        <v/>
      </c>
      <c r="AJ54" s="4" t="str">
        <f t="shared" si="94"/>
        <v/>
      </c>
      <c r="AK54" s="4" t="str">
        <f t="shared" si="94"/>
        <v/>
      </c>
      <c r="AL54" s="4" t="str">
        <f t="shared" si="94"/>
        <v/>
      </c>
      <c r="AM54" s="4" t="str">
        <f t="shared" si="94"/>
        <v/>
      </c>
      <c r="AN54" s="4" t="str">
        <f t="shared" si="94"/>
        <v/>
      </c>
      <c r="AO54" s="4" t="s">
        <v>265</v>
      </c>
      <c r="AP54" s="8" t="s">
        <v>266</v>
      </c>
      <c r="AQ54" s="74" t="s">
        <v>266</v>
      </c>
      <c r="AR54" s="4" t="str">
        <f t="shared" ref="AR54" si="95">IF(U54=0,"","*")</f>
        <v/>
      </c>
      <c r="AS54" s="4" t="str">
        <f t="shared" si="89"/>
        <v/>
      </c>
      <c r="AT54" s="4" t="str">
        <f t="shared" si="90"/>
        <v/>
      </c>
      <c r="AU54" s="4" t="str">
        <f t="shared" si="91"/>
        <v/>
      </c>
      <c r="AV54" s="4" t="str">
        <f t="shared" si="92"/>
        <v/>
      </c>
      <c r="AW54" s="4" t="str">
        <f t="shared" si="93"/>
        <v/>
      </c>
      <c r="AX54" s="4"/>
      <c r="AY54" s="4" t="str">
        <f t="shared" ref="AY54:AZ54" si="96">IF(AB54=0,"","*")</f>
        <v/>
      </c>
      <c r="AZ54" s="4" t="str">
        <f t="shared" si="96"/>
        <v/>
      </c>
      <c r="BB54" s="4" t="str">
        <f t="shared" ref="BB54:BK54" si="97">IF(H54=0,"","*")</f>
        <v/>
      </c>
      <c r="BC54" s="4" t="str">
        <f t="shared" si="97"/>
        <v/>
      </c>
      <c r="BD54" s="4" t="str">
        <f t="shared" si="97"/>
        <v/>
      </c>
      <c r="BE54" s="4" t="str">
        <f t="shared" si="97"/>
        <v/>
      </c>
      <c r="BF54" s="4" t="str">
        <f t="shared" si="97"/>
        <v/>
      </c>
      <c r="BG54" s="4" t="str">
        <f t="shared" si="97"/>
        <v/>
      </c>
      <c r="BH54" s="4" t="str">
        <f t="shared" si="97"/>
        <v/>
      </c>
      <c r="BI54" s="4" t="str">
        <f t="shared" si="97"/>
        <v/>
      </c>
      <c r="BJ54" s="4" t="str">
        <f t="shared" si="97"/>
        <v/>
      </c>
      <c r="BK54" s="4" t="str">
        <f t="shared" si="97"/>
        <v/>
      </c>
      <c r="BL54" s="4" t="s">
        <v>88</v>
      </c>
      <c r="BM54" s="4" t="s">
        <v>88</v>
      </c>
      <c r="BN54" s="4" t="s">
        <v>88</v>
      </c>
      <c r="BO54" s="4" t="str">
        <f t="shared" si="62"/>
        <v/>
      </c>
      <c r="BP54" s="4" t="str">
        <f t="shared" si="63"/>
        <v/>
      </c>
      <c r="BQ54" s="4" t="str">
        <f t="shared" si="52"/>
        <v/>
      </c>
      <c r="BR54" s="4" t="str">
        <f t="shared" si="64"/>
        <v/>
      </c>
      <c r="BS54" s="4" t="str">
        <f t="shared" si="65"/>
        <v/>
      </c>
      <c r="BT54" s="4" t="str">
        <f t="shared" si="66"/>
        <v/>
      </c>
      <c r="BU54" s="4" t="str">
        <f t="shared" si="53"/>
        <v/>
      </c>
      <c r="BV54" s="4" t="str">
        <f t="shared" si="54"/>
        <v/>
      </c>
      <c r="BW54" s="4" t="str">
        <f t="shared" si="55"/>
        <v/>
      </c>
    </row>
    <row r="55" spans="1:75" x14ac:dyDescent="0.35">
      <c r="B55" s="101" t="s">
        <v>143</v>
      </c>
      <c r="C55" s="102"/>
      <c r="D55" s="102"/>
      <c r="E55" s="102"/>
      <c r="F55" s="102"/>
      <c r="G55" s="102"/>
      <c r="S55" s="19"/>
      <c r="T55" s="19"/>
      <c r="U55" s="19"/>
      <c r="V55" s="19"/>
      <c r="X55" s="19"/>
      <c r="Y55" s="10"/>
      <c r="Z55" s="19"/>
    </row>
    <row r="56" spans="1:75" x14ac:dyDescent="0.35">
      <c r="A56" t="s">
        <v>144</v>
      </c>
      <c r="B56" s="4" t="s">
        <v>278</v>
      </c>
      <c r="C56" s="26">
        <v>2012</v>
      </c>
      <c r="D56" s="51" t="s">
        <v>246</v>
      </c>
      <c r="E56" s="6">
        <f t="shared" si="38"/>
        <v>518.47098000000005</v>
      </c>
      <c r="F56" s="4"/>
      <c r="G56" s="4"/>
      <c r="H56" s="49"/>
      <c r="I56" s="4"/>
      <c r="J56" s="4"/>
      <c r="K56" s="4"/>
      <c r="L56" s="4"/>
      <c r="M56" s="4"/>
      <c r="N56" s="4"/>
      <c r="O56" s="4"/>
      <c r="P56" s="4"/>
      <c r="Q56" s="4"/>
      <c r="R56" s="4"/>
      <c r="S56" s="5">
        <v>43.73603</v>
      </c>
      <c r="T56" s="5">
        <v>172.45596</v>
      </c>
      <c r="U56" s="5">
        <v>333.80511000000001</v>
      </c>
      <c r="V56" s="5">
        <v>255.69291000000001</v>
      </c>
      <c r="W56" s="4"/>
      <c r="X56" s="5">
        <v>372.88821999999999</v>
      </c>
      <c r="Y56" s="49">
        <v>518.47098000000005</v>
      </c>
      <c r="Z56" s="5">
        <v>454.22102999999998</v>
      </c>
      <c r="AA56" s="4"/>
      <c r="AB56" s="4"/>
      <c r="AC56" s="4"/>
      <c r="AE56" s="4"/>
      <c r="AF56" s="4"/>
      <c r="AG56" s="4"/>
      <c r="AH56" s="4"/>
      <c r="AI56" s="4"/>
      <c r="AJ56" s="4"/>
      <c r="AK56" s="4"/>
      <c r="AL56" s="4"/>
      <c r="AM56" s="4"/>
      <c r="AN56" s="4"/>
      <c r="AO56" s="4" t="str">
        <f>IF(R56=0,"","*")</f>
        <v/>
      </c>
      <c r="AP56" s="4" t="s">
        <v>247</v>
      </c>
      <c r="AQ56" s="4" t="s">
        <v>248</v>
      </c>
      <c r="AR56" s="4" t="s">
        <v>249</v>
      </c>
      <c r="AS56" s="4" t="s">
        <v>250</v>
      </c>
      <c r="AT56" s="4" t="str">
        <f t="shared" ref="AT56:AZ56" si="98">IF(W56=0,"","*")</f>
        <v/>
      </c>
      <c r="AU56" s="4" t="s">
        <v>252</v>
      </c>
      <c r="AV56" s="4" t="s">
        <v>253</v>
      </c>
      <c r="AW56" s="4" t="s">
        <v>254</v>
      </c>
      <c r="AX56" s="4" t="str">
        <f t="shared" si="98"/>
        <v/>
      </c>
      <c r="AY56" s="4" t="str">
        <f t="shared" si="98"/>
        <v/>
      </c>
      <c r="AZ56" s="4" t="str">
        <f t="shared" si="98"/>
        <v/>
      </c>
      <c r="BB56" s="4"/>
      <c r="BC56" s="4"/>
      <c r="BD56" s="4"/>
      <c r="BE56" s="4"/>
      <c r="BF56" s="4"/>
      <c r="BG56" s="4"/>
      <c r="BH56" s="4"/>
      <c r="BI56" s="4"/>
      <c r="BJ56" s="4"/>
      <c r="BK56" s="4"/>
      <c r="BL56" s="4" t="str">
        <f>IF(R56=0,"","*")</f>
        <v/>
      </c>
      <c r="BM56" s="4" t="s">
        <v>88</v>
      </c>
      <c r="BN56" s="4" t="s">
        <v>88</v>
      </c>
      <c r="BO56" s="4" t="s">
        <v>88</v>
      </c>
      <c r="BP56" s="4" t="s">
        <v>88</v>
      </c>
      <c r="BQ56" s="4" t="str">
        <f t="shared" ref="BQ56" si="99">IF(W56=0,"","*")</f>
        <v/>
      </c>
      <c r="BR56" s="4" t="s">
        <v>88</v>
      </c>
      <c r="BS56" s="4" t="s">
        <v>88</v>
      </c>
      <c r="BT56" s="4" t="s">
        <v>88</v>
      </c>
      <c r="BU56" s="4" t="str">
        <f t="shared" ref="BU56" si="100">IF(AA56=0,"","*")</f>
        <v/>
      </c>
      <c r="BV56" s="4" t="str">
        <f t="shared" ref="BV56" si="101">IF(AB56=0,"","*")</f>
        <v/>
      </c>
      <c r="BW56" s="4" t="str">
        <f t="shared" ref="BW56" si="102">IF(AC56=0,"","*")</f>
        <v/>
      </c>
    </row>
    <row r="57" spans="1:75" x14ac:dyDescent="0.35">
      <c r="A57" t="s">
        <v>146</v>
      </c>
      <c r="B57" s="4" t="s">
        <v>279</v>
      </c>
      <c r="C57" s="26"/>
      <c r="D57" s="51" t="s">
        <v>246</v>
      </c>
      <c r="E57" s="6">
        <f t="shared" si="38"/>
        <v>4452.4660999999996</v>
      </c>
      <c r="F57" s="4"/>
      <c r="G57" s="4"/>
      <c r="H57" s="49"/>
      <c r="I57" s="4"/>
      <c r="J57" s="4"/>
      <c r="K57" s="4"/>
      <c r="L57" s="4"/>
      <c r="M57" s="4"/>
      <c r="N57" s="4"/>
      <c r="O57" s="4"/>
      <c r="P57" s="4"/>
      <c r="Q57" s="4"/>
      <c r="R57" s="4"/>
      <c r="S57" s="5"/>
      <c r="T57" s="5">
        <v>2653.5496400000002</v>
      </c>
      <c r="U57" s="5">
        <v>2850.3622099999998</v>
      </c>
      <c r="V57" s="5"/>
      <c r="W57" s="4"/>
      <c r="X57" s="5">
        <v>3653.0889999999999</v>
      </c>
      <c r="Y57" s="49">
        <v>4452.4660999999996</v>
      </c>
      <c r="Z57" s="5">
        <v>3861.1579999999999</v>
      </c>
      <c r="AA57" s="4"/>
      <c r="AB57" s="4"/>
      <c r="AC57" s="4"/>
      <c r="AE57" s="4"/>
      <c r="AF57" s="4"/>
      <c r="AG57" s="4"/>
      <c r="AH57" s="4"/>
      <c r="AI57" s="4"/>
      <c r="AJ57" s="4"/>
      <c r="AK57" s="4"/>
      <c r="AL57" s="4"/>
      <c r="AM57" s="4"/>
      <c r="AN57" s="4"/>
      <c r="AO57" s="4" t="str">
        <f>IF(R57=0,"","*")</f>
        <v/>
      </c>
      <c r="AP57" s="4" t="str">
        <f t="shared" ref="AP57" si="103">IF(S57=0,"","*")</f>
        <v/>
      </c>
      <c r="AQ57" s="4" t="s">
        <v>248</v>
      </c>
      <c r="AR57" s="4" t="s">
        <v>249</v>
      </c>
      <c r="AS57" s="4" t="str">
        <f t="shared" ref="AS57" si="104">IF(V57=0,"","*")</f>
        <v/>
      </c>
      <c r="AT57" s="4" t="str">
        <f t="shared" ref="AT57" si="105">IF(W57=0,"","*")</f>
        <v/>
      </c>
      <c r="AU57" s="4" t="s">
        <v>280</v>
      </c>
      <c r="AV57" s="4" t="s">
        <v>281</v>
      </c>
      <c r="AW57" s="4" t="s">
        <v>282</v>
      </c>
      <c r="AX57" s="4" t="str">
        <f t="shared" ref="AX57" si="106">IF(AA57=0,"","*")</f>
        <v/>
      </c>
      <c r="AY57" s="4" t="str">
        <f t="shared" ref="AY57" si="107">IF(AB57=0,"","*")</f>
        <v/>
      </c>
      <c r="AZ57" s="4" t="str">
        <f t="shared" ref="AZ57" si="108">IF(AC57=0,"","*")</f>
        <v/>
      </c>
      <c r="BB57" s="4"/>
      <c r="BC57" s="4"/>
      <c r="BD57" s="4"/>
      <c r="BE57" s="4"/>
      <c r="BF57" s="4"/>
      <c r="BG57" s="4"/>
      <c r="BH57" s="4"/>
      <c r="BI57" s="4"/>
      <c r="BJ57" s="4"/>
      <c r="BK57" s="4"/>
      <c r="BL57" s="4" t="str">
        <f>IF(R57=0,"","*")</f>
        <v/>
      </c>
      <c r="BM57" s="4" t="str">
        <f t="shared" ref="BM57" si="109">IF(S57=0,"","*")</f>
        <v/>
      </c>
      <c r="BN57" s="4" t="s">
        <v>88</v>
      </c>
      <c r="BO57" s="4" t="s">
        <v>88</v>
      </c>
      <c r="BP57" s="4" t="str">
        <f t="shared" ref="BP57" si="110">IF(V57=0,"","*")</f>
        <v/>
      </c>
      <c r="BQ57" s="4" t="str">
        <f t="shared" ref="BQ57" si="111">IF(W57=0,"","*")</f>
        <v/>
      </c>
      <c r="BR57" s="4" t="s">
        <v>88</v>
      </c>
      <c r="BS57" s="4" t="s">
        <v>88</v>
      </c>
      <c r="BT57" s="4" t="s">
        <v>88</v>
      </c>
      <c r="BU57" s="4" t="str">
        <f t="shared" ref="BU57" si="112">IF(AA57=0,"","*")</f>
        <v/>
      </c>
      <c r="BV57" s="4" t="str">
        <f t="shared" ref="BV57" si="113">IF(AB57=0,"","*")</f>
        <v/>
      </c>
      <c r="BW57" s="4" t="str">
        <f t="shared" ref="BW57" si="114">IF(AC57=0,"","*")</f>
        <v/>
      </c>
    </row>
    <row r="58" spans="1:75" x14ac:dyDescent="0.35">
      <c r="A58" t="s">
        <v>148</v>
      </c>
      <c r="B58" s="4" t="s">
        <v>283</v>
      </c>
      <c r="C58" s="26">
        <v>2012</v>
      </c>
      <c r="D58" s="51" t="s">
        <v>246</v>
      </c>
      <c r="E58" s="6">
        <f t="shared" si="38"/>
        <v>0</v>
      </c>
      <c r="F58" s="4"/>
      <c r="G58" s="4"/>
      <c r="H58" s="4"/>
      <c r="I58" s="4"/>
      <c r="J58" s="4"/>
      <c r="K58" s="4"/>
      <c r="L58" s="4"/>
      <c r="M58" s="4"/>
      <c r="N58" s="4"/>
      <c r="O58" s="4"/>
      <c r="P58" s="4"/>
      <c r="Q58" s="4"/>
      <c r="R58" s="4"/>
      <c r="S58" s="5">
        <v>34.976370000000003</v>
      </c>
      <c r="T58" s="5"/>
      <c r="U58" s="5"/>
      <c r="V58" s="5"/>
      <c r="W58" s="4"/>
      <c r="X58" s="5"/>
      <c r="Y58" s="49"/>
      <c r="Z58" s="5"/>
      <c r="AA58" s="4"/>
      <c r="AB58" s="4"/>
      <c r="AC58" s="4"/>
      <c r="AE58" s="4" t="str">
        <f t="shared" ref="AE58:AN60" si="115">IF(H58=0,"","*")</f>
        <v/>
      </c>
      <c r="AF58" s="4" t="str">
        <f t="shared" si="115"/>
        <v/>
      </c>
      <c r="AG58" s="4" t="str">
        <f t="shared" si="115"/>
        <v/>
      </c>
      <c r="AH58" s="4" t="str">
        <f t="shared" si="115"/>
        <v/>
      </c>
      <c r="AI58" s="4" t="str">
        <f t="shared" si="115"/>
        <v/>
      </c>
      <c r="AJ58" s="4" t="str">
        <f t="shared" si="115"/>
        <v/>
      </c>
      <c r="AK58" s="4" t="str">
        <f t="shared" si="115"/>
        <v/>
      </c>
      <c r="AL58" s="4" t="str">
        <f t="shared" si="115"/>
        <v/>
      </c>
      <c r="AM58" s="4" t="str">
        <f t="shared" si="115"/>
        <v/>
      </c>
      <c r="AN58" s="4" t="str">
        <f t="shared" si="115"/>
        <v/>
      </c>
      <c r="AO58" s="4" t="str">
        <f>IF(R58=0,"","*")</f>
        <v/>
      </c>
      <c r="AP58" s="4" t="s">
        <v>247</v>
      </c>
      <c r="AQ58" s="4" t="str">
        <f t="shared" ref="AQ58:AW58" si="116">IF(T58=0,"","*")</f>
        <v/>
      </c>
      <c r="AR58" s="4" t="str">
        <f t="shared" si="116"/>
        <v/>
      </c>
      <c r="AS58" s="4" t="str">
        <f t="shared" si="116"/>
        <v/>
      </c>
      <c r="AT58" s="4" t="str">
        <f t="shared" si="116"/>
        <v/>
      </c>
      <c r="AU58" s="4" t="str">
        <f t="shared" si="116"/>
        <v/>
      </c>
      <c r="AV58" s="4" t="str">
        <f t="shared" si="116"/>
        <v/>
      </c>
      <c r="AW58" s="4" t="str">
        <f t="shared" si="116"/>
        <v/>
      </c>
      <c r="AX58" s="4"/>
      <c r="AY58" s="4" t="str">
        <f t="shared" ref="AY58:AZ65" si="117">IF(AB58=0,"","*")</f>
        <v/>
      </c>
      <c r="AZ58" s="4" t="str">
        <f t="shared" si="117"/>
        <v/>
      </c>
      <c r="BB58" s="4" t="str">
        <f t="shared" ref="BB58:BK60" si="118">IF(H58=0,"","*")</f>
        <v/>
      </c>
      <c r="BC58" s="4" t="str">
        <f t="shared" si="118"/>
        <v/>
      </c>
      <c r="BD58" s="4" t="str">
        <f t="shared" si="118"/>
        <v/>
      </c>
      <c r="BE58" s="4" t="str">
        <f t="shared" si="118"/>
        <v/>
      </c>
      <c r="BF58" s="4" t="str">
        <f t="shared" si="118"/>
        <v/>
      </c>
      <c r="BG58" s="4" t="str">
        <f t="shared" si="118"/>
        <v/>
      </c>
      <c r="BH58" s="4" t="str">
        <f t="shared" si="118"/>
        <v/>
      </c>
      <c r="BI58" s="4" t="str">
        <f t="shared" si="118"/>
        <v/>
      </c>
      <c r="BJ58" s="4" t="str">
        <f t="shared" si="118"/>
        <v/>
      </c>
      <c r="BK58" s="4" t="str">
        <f t="shared" si="118"/>
        <v/>
      </c>
      <c r="BL58" s="4" t="str">
        <f>IF(R58=0,"","*")</f>
        <v/>
      </c>
      <c r="BM58" s="4" t="s">
        <v>88</v>
      </c>
      <c r="BN58" s="4" t="str">
        <f t="shared" ref="BN58:BT58" si="119">IF(T58=0,"","*")</f>
        <v/>
      </c>
      <c r="BO58" s="4" t="str">
        <f t="shared" si="119"/>
        <v/>
      </c>
      <c r="BP58" s="4" t="str">
        <f t="shared" si="119"/>
        <v/>
      </c>
      <c r="BQ58" s="4" t="str">
        <f t="shared" si="119"/>
        <v/>
      </c>
      <c r="BR58" s="4" t="str">
        <f t="shared" si="119"/>
        <v/>
      </c>
      <c r="BS58" s="4" t="str">
        <f t="shared" si="119"/>
        <v/>
      </c>
      <c r="BT58" s="4" t="str">
        <f t="shared" si="119"/>
        <v/>
      </c>
      <c r="BU58" s="4"/>
      <c r="BV58" s="4" t="str">
        <f t="shared" ref="BV58:BW65" si="120">IF(AB58=0,"","*")</f>
        <v/>
      </c>
      <c r="BW58" s="4" t="str">
        <f t="shared" si="120"/>
        <v/>
      </c>
    </row>
    <row r="59" spans="1:75" x14ac:dyDescent="0.35">
      <c r="A59" t="s">
        <v>149</v>
      </c>
      <c r="B59" s="4" t="s">
        <v>284</v>
      </c>
      <c r="C59" s="26">
        <v>1999</v>
      </c>
      <c r="D59" s="51" t="s">
        <v>264</v>
      </c>
      <c r="E59" s="6">
        <f t="shared" si="38"/>
        <v>459.43599999999998</v>
      </c>
      <c r="F59" s="4"/>
      <c r="G59" s="4"/>
      <c r="H59" s="4"/>
      <c r="I59" s="4"/>
      <c r="J59" s="4"/>
      <c r="K59" s="4"/>
      <c r="L59" s="4"/>
      <c r="M59" s="4"/>
      <c r="N59" s="4"/>
      <c r="O59" s="4"/>
      <c r="P59" s="4"/>
      <c r="Q59" s="4"/>
      <c r="R59" s="4"/>
      <c r="S59" s="5">
        <v>678.73900000000003</v>
      </c>
      <c r="T59" s="5">
        <v>908.68299999999999</v>
      </c>
      <c r="U59" s="5">
        <v>722.04399999999998</v>
      </c>
      <c r="V59" s="5">
        <v>863.85799999999995</v>
      </c>
      <c r="W59" s="4">
        <v>514.29999999999995</v>
      </c>
      <c r="X59" s="49">
        <v>955.16399999999999</v>
      </c>
      <c r="Y59" s="5">
        <v>459.43599999999998</v>
      </c>
      <c r="Z59" s="5"/>
      <c r="AA59" s="4"/>
      <c r="AB59" s="4"/>
      <c r="AC59" s="4"/>
      <c r="AE59" s="4" t="str">
        <f t="shared" si="115"/>
        <v/>
      </c>
      <c r="AF59" s="4" t="str">
        <f t="shared" si="115"/>
        <v/>
      </c>
      <c r="AG59" s="4" t="str">
        <f t="shared" si="115"/>
        <v/>
      </c>
      <c r="AH59" s="4" t="str">
        <f t="shared" si="115"/>
        <v/>
      </c>
      <c r="AI59" s="4" t="str">
        <f t="shared" si="115"/>
        <v/>
      </c>
      <c r="AJ59" s="4" t="str">
        <f t="shared" si="115"/>
        <v/>
      </c>
      <c r="AK59" s="4" t="str">
        <f t="shared" si="115"/>
        <v/>
      </c>
      <c r="AL59" s="4" t="str">
        <f t="shared" si="115"/>
        <v/>
      </c>
      <c r="AM59" s="4" t="str">
        <f t="shared" si="115"/>
        <v/>
      </c>
      <c r="AN59" s="4" t="str">
        <f t="shared" si="115"/>
        <v/>
      </c>
      <c r="AO59" s="4" t="str">
        <f>IF(R59=0,"","*")</f>
        <v/>
      </c>
      <c r="AP59" s="4" t="s">
        <v>247</v>
      </c>
      <c r="AQ59" s="4" t="s">
        <v>248</v>
      </c>
      <c r="AR59" s="4" t="s">
        <v>267</v>
      </c>
      <c r="AS59" s="4" t="s">
        <v>267</v>
      </c>
      <c r="AT59" s="4" t="s">
        <v>267</v>
      </c>
      <c r="AU59" s="4" t="s">
        <v>267</v>
      </c>
      <c r="AV59" s="4" t="s">
        <v>267</v>
      </c>
      <c r="AW59" s="4" t="str">
        <f>IF(Z59=0,"","*")</f>
        <v/>
      </c>
      <c r="AX59" s="4"/>
      <c r="AY59" s="4" t="str">
        <f t="shared" si="117"/>
        <v/>
      </c>
      <c r="AZ59" s="4" t="str">
        <f t="shared" si="117"/>
        <v/>
      </c>
      <c r="BB59" s="4" t="str">
        <f t="shared" si="118"/>
        <v/>
      </c>
      <c r="BC59" s="4" t="str">
        <f t="shared" si="118"/>
        <v/>
      </c>
      <c r="BD59" s="4" t="str">
        <f t="shared" si="118"/>
        <v/>
      </c>
      <c r="BE59" s="4" t="str">
        <f t="shared" si="118"/>
        <v/>
      </c>
      <c r="BF59" s="4" t="str">
        <f t="shared" si="118"/>
        <v/>
      </c>
      <c r="BG59" s="4" t="str">
        <f t="shared" si="118"/>
        <v/>
      </c>
      <c r="BH59" s="4" t="str">
        <f t="shared" si="118"/>
        <v/>
      </c>
      <c r="BI59" s="4" t="str">
        <f t="shared" si="118"/>
        <v/>
      </c>
      <c r="BJ59" s="4" t="str">
        <f t="shared" si="118"/>
        <v/>
      </c>
      <c r="BK59" s="4" t="str">
        <f t="shared" si="118"/>
        <v/>
      </c>
      <c r="BL59" s="4" t="str">
        <f>IF(R59=0,"","*")</f>
        <v/>
      </c>
      <c r="BM59" s="4" t="s">
        <v>88</v>
      </c>
      <c r="BN59" s="4" t="s">
        <v>88</v>
      </c>
      <c r="BO59" s="4" t="s">
        <v>88</v>
      </c>
      <c r="BP59" s="4" t="s">
        <v>88</v>
      </c>
      <c r="BQ59" s="4" t="s">
        <v>88</v>
      </c>
      <c r="BR59" s="4" t="s">
        <v>88</v>
      </c>
      <c r="BS59" s="4" t="s">
        <v>88</v>
      </c>
      <c r="BT59" s="4" t="str">
        <f>IF(Z59=0,"","*")</f>
        <v/>
      </c>
      <c r="BU59" s="4"/>
      <c r="BV59" s="4" t="str">
        <f t="shared" si="120"/>
        <v/>
      </c>
      <c r="BW59" s="4" t="str">
        <f t="shared" si="120"/>
        <v/>
      </c>
    </row>
    <row r="60" spans="1:75" x14ac:dyDescent="0.35">
      <c r="A60" t="s">
        <v>150</v>
      </c>
      <c r="B60" s="4" t="s">
        <v>285</v>
      </c>
      <c r="C60" s="26">
        <v>1999</v>
      </c>
      <c r="D60" s="51" t="s">
        <v>264</v>
      </c>
      <c r="E60" s="6">
        <f t="shared" si="38"/>
        <v>0</v>
      </c>
      <c r="F60" s="4"/>
      <c r="G60" s="4"/>
      <c r="H60" s="4"/>
      <c r="I60" s="4"/>
      <c r="J60" s="4"/>
      <c r="K60" s="4"/>
      <c r="L60" s="4"/>
      <c r="M60" s="4"/>
      <c r="N60" s="4"/>
      <c r="O60" s="4"/>
      <c r="P60" s="4"/>
      <c r="Q60" s="4"/>
      <c r="R60" s="4"/>
      <c r="S60" s="4"/>
      <c r="T60" s="4"/>
      <c r="U60" s="5"/>
      <c r="V60" s="4"/>
      <c r="W60" s="4"/>
      <c r="X60" s="49"/>
      <c r="Y60" s="5"/>
      <c r="Z60" s="5"/>
      <c r="AA60" s="4"/>
      <c r="AB60" s="4"/>
      <c r="AC60" s="4"/>
      <c r="AE60" s="4" t="str">
        <f t="shared" si="115"/>
        <v/>
      </c>
      <c r="AF60" s="4" t="str">
        <f t="shared" si="115"/>
        <v/>
      </c>
      <c r="AG60" s="4" t="str">
        <f t="shared" si="115"/>
        <v/>
      </c>
      <c r="AH60" s="4" t="str">
        <f t="shared" si="115"/>
        <v/>
      </c>
      <c r="AI60" s="4" t="str">
        <f t="shared" si="115"/>
        <v/>
      </c>
      <c r="AJ60" s="4" t="str">
        <f t="shared" si="115"/>
        <v/>
      </c>
      <c r="AK60" s="4" t="str">
        <f t="shared" si="115"/>
        <v/>
      </c>
      <c r="AL60" s="4" t="str">
        <f t="shared" si="115"/>
        <v/>
      </c>
      <c r="AM60" s="4" t="str">
        <f t="shared" si="115"/>
        <v/>
      </c>
      <c r="AN60" s="4" t="str">
        <f t="shared" si="115"/>
        <v/>
      </c>
      <c r="AO60" s="4" t="str">
        <f>IF(R60=0,"","*")</f>
        <v/>
      </c>
      <c r="AP60" s="4" t="str">
        <f t="shared" ref="AP60:AP69" si="121">IF(S60=0,"","*")</f>
        <v/>
      </c>
      <c r="AQ60" s="4" t="str">
        <f t="shared" ref="AQ60:AQ69" si="122">IF(T60=0,"","*")</f>
        <v/>
      </c>
      <c r="AR60" s="4" t="str">
        <f t="shared" ref="AR60:AR69" si="123">IF(U60=0,"","*")</f>
        <v/>
      </c>
      <c r="AS60" s="4" t="str">
        <f t="shared" ref="AS60:AS69" si="124">IF(V60=0,"","*")</f>
        <v/>
      </c>
      <c r="AT60" s="4" t="str">
        <f t="shared" ref="AT60:AT69" si="125">IF(W60=0,"","*")</f>
        <v/>
      </c>
      <c r="AU60" s="4" t="str">
        <f t="shared" ref="AU60:AU69" si="126">IF(X60=0,"","*")</f>
        <v/>
      </c>
      <c r="AV60" s="4" t="str">
        <f t="shared" ref="AV60:AV69" si="127">IF(Y60=0,"","*")</f>
        <v/>
      </c>
      <c r="AW60" s="4" t="str">
        <f t="shared" ref="AW60:AW69" si="128">IF(Z60=0,"","*")</f>
        <v/>
      </c>
      <c r="AX60" s="4"/>
      <c r="AY60" s="4" t="str">
        <f t="shared" si="117"/>
        <v/>
      </c>
      <c r="AZ60" s="4" t="str">
        <f t="shared" si="117"/>
        <v/>
      </c>
      <c r="BB60" s="4" t="str">
        <f t="shared" si="118"/>
        <v/>
      </c>
      <c r="BC60" s="4" t="str">
        <f t="shared" si="118"/>
        <v/>
      </c>
      <c r="BD60" s="4" t="str">
        <f t="shared" si="118"/>
        <v/>
      </c>
      <c r="BE60" s="4" t="str">
        <f t="shared" si="118"/>
        <v/>
      </c>
      <c r="BF60" s="4" t="str">
        <f t="shared" si="118"/>
        <v/>
      </c>
      <c r="BG60" s="4" t="str">
        <f t="shared" si="118"/>
        <v/>
      </c>
      <c r="BH60" s="4" t="str">
        <f t="shared" si="118"/>
        <v/>
      </c>
      <c r="BI60" s="4" t="str">
        <f t="shared" si="118"/>
        <v/>
      </c>
      <c r="BJ60" s="4" t="str">
        <f t="shared" si="118"/>
        <v/>
      </c>
      <c r="BK60" s="4" t="str">
        <f t="shared" si="118"/>
        <v/>
      </c>
      <c r="BL60" s="4" t="str">
        <f>IF(R60=0,"","*")</f>
        <v/>
      </c>
      <c r="BM60" s="4" t="str">
        <f t="shared" ref="BM60:BS60" si="129">IF(S60=0,"","*")</f>
        <v/>
      </c>
      <c r="BN60" s="4" t="str">
        <f t="shared" si="129"/>
        <v/>
      </c>
      <c r="BO60" s="4" t="str">
        <f t="shared" si="129"/>
        <v/>
      </c>
      <c r="BP60" s="4" t="str">
        <f t="shared" si="129"/>
        <v/>
      </c>
      <c r="BQ60" s="4" t="str">
        <f t="shared" si="129"/>
        <v/>
      </c>
      <c r="BR60" s="4" t="str">
        <f t="shared" si="129"/>
        <v/>
      </c>
      <c r="BS60" s="4" t="str">
        <f t="shared" si="129"/>
        <v/>
      </c>
      <c r="BT60" s="4" t="str">
        <f>IF(Z60=0,"","*")</f>
        <v/>
      </c>
      <c r="BU60" s="4"/>
      <c r="BV60" s="4" t="str">
        <f t="shared" si="120"/>
        <v/>
      </c>
      <c r="BW60" s="4" t="str">
        <f t="shared" si="120"/>
        <v/>
      </c>
    </row>
    <row r="61" spans="1:75" x14ac:dyDescent="0.35">
      <c r="A61" t="s">
        <v>151</v>
      </c>
      <c r="B61" s="4" t="s">
        <v>286</v>
      </c>
      <c r="C61" s="26">
        <v>1999</v>
      </c>
      <c r="D61" s="51" t="s">
        <v>264</v>
      </c>
      <c r="E61" s="6">
        <f t="shared" ref="E61:E62" si="130">_xlfn.XLOOKUP($C$2,$R$9:$AC$9,R61:AC61)</f>
        <v>75.78</v>
      </c>
      <c r="F61" s="4"/>
      <c r="G61" s="4"/>
      <c r="H61" s="49"/>
      <c r="I61" s="4"/>
      <c r="J61" s="4"/>
      <c r="K61" s="4"/>
      <c r="L61" s="4"/>
      <c r="M61" s="4"/>
      <c r="N61" s="4"/>
      <c r="O61" s="4"/>
      <c r="P61" s="4"/>
      <c r="Q61" s="4"/>
      <c r="R61" s="4"/>
      <c r="S61" s="4"/>
      <c r="T61" s="5"/>
      <c r="U61" s="5"/>
      <c r="V61" s="4"/>
      <c r="W61" s="5">
        <v>160.82499999999999</v>
      </c>
      <c r="X61" s="49">
        <v>141.55199999999999</v>
      </c>
      <c r="Y61" s="5">
        <v>75.78</v>
      </c>
      <c r="Z61" s="5"/>
      <c r="AA61" s="4"/>
      <c r="AB61" s="4"/>
      <c r="AC61" s="4"/>
      <c r="AE61" s="4"/>
      <c r="AF61" s="4"/>
      <c r="AG61" s="4"/>
      <c r="AH61" s="4"/>
      <c r="AI61" s="4"/>
      <c r="AJ61" s="4"/>
      <c r="AK61" s="4"/>
      <c r="AL61" s="4"/>
      <c r="AM61" s="4"/>
      <c r="AN61" s="4"/>
      <c r="AO61" s="4"/>
      <c r="AP61" s="4" t="str">
        <f t="shared" ref="AP61:AP62" si="131">IF(S61=0,"","*")</f>
        <v/>
      </c>
      <c r="AQ61" s="4" t="str">
        <f t="shared" ref="AQ61:AQ62" si="132">IF(T61=0,"","*")</f>
        <v/>
      </c>
      <c r="AR61" s="4" t="str">
        <f t="shared" ref="AR61:AR62" si="133">IF(U61=0,"","*")</f>
        <v/>
      </c>
      <c r="AS61" s="4" t="str">
        <f t="shared" ref="AS61:AS62" si="134">IF(V61=0,"","*")</f>
        <v/>
      </c>
      <c r="AT61" s="4" t="s">
        <v>267</v>
      </c>
      <c r="AU61" s="4" t="s">
        <v>267</v>
      </c>
      <c r="AV61" s="4" t="s">
        <v>267</v>
      </c>
      <c r="AW61" s="4" t="str">
        <f t="shared" ref="AW61:AW62" si="135">IF(Z61=0,"","*")</f>
        <v/>
      </c>
      <c r="AX61" s="4"/>
      <c r="AY61" s="4"/>
      <c r="AZ61" s="4"/>
      <c r="BB61" s="4"/>
      <c r="BC61" s="4"/>
      <c r="BD61" s="4"/>
      <c r="BE61" s="4"/>
      <c r="BF61" s="4"/>
      <c r="BG61" s="4"/>
      <c r="BH61" s="4"/>
      <c r="BI61" s="4"/>
      <c r="BJ61" s="4"/>
      <c r="BK61" s="4"/>
      <c r="BL61" s="4" t="str">
        <f t="shared" ref="BL61" si="136">IF(R61=0,"","*")</f>
        <v/>
      </c>
      <c r="BM61" s="4" t="str">
        <f t="shared" ref="BM61" si="137">IF(S61=0,"","*")</f>
        <v/>
      </c>
      <c r="BN61" s="4" t="str">
        <f t="shared" ref="BN61" si="138">IF(T61=0,"","*")</f>
        <v/>
      </c>
      <c r="BO61" s="4" t="str">
        <f t="shared" ref="BO61" si="139">IF(U61=0,"","*")</f>
        <v/>
      </c>
      <c r="BP61" s="4" t="str">
        <f t="shared" ref="BP61" si="140">IF(V61=0,"","*")</f>
        <v/>
      </c>
      <c r="BQ61" s="4" t="s">
        <v>88</v>
      </c>
      <c r="BR61" s="4" t="s">
        <v>88</v>
      </c>
      <c r="BS61" s="4" t="s">
        <v>88</v>
      </c>
      <c r="BT61" s="4" t="str">
        <f t="shared" ref="BT61" si="141">IF(Z61=0,"","*")</f>
        <v/>
      </c>
      <c r="BU61" s="4" t="str">
        <f t="shared" ref="BU61" si="142">IF(AA61=0,"","*")</f>
        <v/>
      </c>
      <c r="BV61" s="4" t="str">
        <f t="shared" ref="BV61:BV62" si="143">IF(AB61=0,"","*")</f>
        <v/>
      </c>
      <c r="BW61" s="4" t="str">
        <f t="shared" ref="BW61:BW62" si="144">IF(AC61=0,"","*")</f>
        <v/>
      </c>
    </row>
    <row r="62" spans="1:75" hidden="1" x14ac:dyDescent="0.35">
      <c r="A62" t="s">
        <v>152</v>
      </c>
      <c r="B62" s="4"/>
      <c r="C62" s="26"/>
      <c r="D62" s="51"/>
      <c r="E62" s="6">
        <f t="shared" si="130"/>
        <v>0</v>
      </c>
      <c r="F62" s="4"/>
      <c r="G62" s="4"/>
      <c r="H62" s="4"/>
      <c r="I62" s="4"/>
      <c r="J62" s="4"/>
      <c r="K62" s="4"/>
      <c r="L62" s="4"/>
      <c r="M62" s="4"/>
      <c r="N62" s="4"/>
      <c r="O62" s="4"/>
      <c r="P62" s="4"/>
      <c r="Q62" s="4"/>
      <c r="R62" s="4"/>
      <c r="S62" s="4"/>
      <c r="T62" s="4"/>
      <c r="U62" s="4"/>
      <c r="V62" s="5"/>
      <c r="W62" s="4"/>
      <c r="X62" s="4"/>
      <c r="Y62" s="49"/>
      <c r="Z62" s="4"/>
      <c r="AA62" s="4"/>
      <c r="AB62" s="4"/>
      <c r="AC62" s="4"/>
      <c r="AE62" s="4" t="str">
        <f t="shared" ref="AE62:AO65" si="145">IF(H62=0,"","*")</f>
        <v/>
      </c>
      <c r="AF62" s="4" t="str">
        <f t="shared" si="145"/>
        <v/>
      </c>
      <c r="AG62" s="4" t="str">
        <f t="shared" si="145"/>
        <v/>
      </c>
      <c r="AH62" s="4" t="str">
        <f t="shared" si="145"/>
        <v/>
      </c>
      <c r="AI62" s="4" t="str">
        <f t="shared" si="145"/>
        <v/>
      </c>
      <c r="AJ62" s="4" t="str">
        <f t="shared" si="145"/>
        <v/>
      </c>
      <c r="AK62" s="4" t="str">
        <f t="shared" si="145"/>
        <v/>
      </c>
      <c r="AL62" s="4" t="str">
        <f t="shared" si="145"/>
        <v/>
      </c>
      <c r="AM62" s="4" t="str">
        <f t="shared" si="145"/>
        <v/>
      </c>
      <c r="AN62" s="4" t="str">
        <f t="shared" si="145"/>
        <v/>
      </c>
      <c r="AO62" s="4" t="str">
        <f t="shared" si="145"/>
        <v/>
      </c>
      <c r="AP62" s="4" t="str">
        <f t="shared" si="131"/>
        <v/>
      </c>
      <c r="AQ62" s="4" t="str">
        <f t="shared" si="132"/>
        <v/>
      </c>
      <c r="AR62" s="4" t="str">
        <f t="shared" si="133"/>
        <v/>
      </c>
      <c r="AS62" s="4" t="str">
        <f t="shared" si="134"/>
        <v/>
      </c>
      <c r="AT62" s="4" t="str">
        <f t="shared" ref="AT62" si="146">IF(W62=0,"","*")</f>
        <v/>
      </c>
      <c r="AU62" s="4" t="str">
        <f t="shared" ref="AU62" si="147">IF(X62=0,"","*")</f>
        <v/>
      </c>
      <c r="AV62" s="4" t="str">
        <f t="shared" ref="AV62" si="148">IF(Y62=0,"","*")</f>
        <v/>
      </c>
      <c r="AW62" s="4" t="str">
        <f t="shared" si="135"/>
        <v/>
      </c>
      <c r="AX62" s="4"/>
      <c r="AY62" s="4" t="str">
        <f t="shared" ref="AY62" si="149">IF(AB62=0,"","*")</f>
        <v/>
      </c>
      <c r="AZ62" s="4" t="str">
        <f t="shared" ref="AZ62" si="150">IF(AC62=0,"","*")</f>
        <v/>
      </c>
      <c r="BB62" s="4" t="str">
        <f t="shared" ref="BB62:BK65" si="151">IF(H62=0,"","*")</f>
        <v/>
      </c>
      <c r="BC62" s="4" t="str">
        <f t="shared" si="151"/>
        <v/>
      </c>
      <c r="BD62" s="4" t="str">
        <f t="shared" si="151"/>
        <v/>
      </c>
      <c r="BE62" s="4" t="str">
        <f t="shared" si="151"/>
        <v/>
      </c>
      <c r="BF62" s="4" t="str">
        <f t="shared" si="151"/>
        <v/>
      </c>
      <c r="BG62" s="4" t="str">
        <f t="shared" si="151"/>
        <v/>
      </c>
      <c r="BH62" s="4" t="str">
        <f t="shared" si="151"/>
        <v/>
      </c>
      <c r="BI62" s="4" t="str">
        <f t="shared" si="151"/>
        <v/>
      </c>
      <c r="BJ62" s="4" t="str">
        <f t="shared" si="151"/>
        <v/>
      </c>
      <c r="BK62" s="4" t="str">
        <f t="shared" si="151"/>
        <v/>
      </c>
      <c r="BL62" s="4" t="str">
        <f t="shared" ref="BL62:BT65" si="152">IF(R62=0,"","*")</f>
        <v/>
      </c>
      <c r="BM62" s="4" t="str">
        <f t="shared" si="152"/>
        <v/>
      </c>
      <c r="BN62" s="4" t="str">
        <f t="shared" si="152"/>
        <v/>
      </c>
      <c r="BO62" s="4" t="str">
        <f t="shared" si="152"/>
        <v/>
      </c>
      <c r="BP62" s="4" t="str">
        <f t="shared" si="152"/>
        <v/>
      </c>
      <c r="BQ62" s="4" t="str">
        <f t="shared" si="152"/>
        <v/>
      </c>
      <c r="BR62" s="4" t="str">
        <f t="shared" si="152"/>
        <v/>
      </c>
      <c r="BS62" s="4" t="str">
        <f t="shared" si="152"/>
        <v/>
      </c>
      <c r="BT62" s="4" t="str">
        <f t="shared" si="152"/>
        <v/>
      </c>
      <c r="BU62" s="4"/>
      <c r="BV62" s="4" t="str">
        <f t="shared" si="143"/>
        <v/>
      </c>
      <c r="BW62" s="4" t="str">
        <f t="shared" si="144"/>
        <v/>
      </c>
    </row>
    <row r="63" spans="1:75" hidden="1" x14ac:dyDescent="0.35">
      <c r="A63" t="s">
        <v>153</v>
      </c>
      <c r="B63" s="4"/>
      <c r="C63" s="4"/>
      <c r="D63" s="4"/>
      <c r="E63" s="6">
        <f t="shared" si="38"/>
        <v>0</v>
      </c>
      <c r="F63" s="4"/>
      <c r="G63" s="4"/>
      <c r="H63" s="4"/>
      <c r="I63" s="4"/>
      <c r="J63" s="4"/>
      <c r="K63" s="4"/>
      <c r="L63" s="4"/>
      <c r="M63" s="4"/>
      <c r="N63" s="4"/>
      <c r="O63" s="4"/>
      <c r="P63" s="4"/>
      <c r="Q63" s="4"/>
      <c r="R63" s="4"/>
      <c r="S63" s="4"/>
      <c r="T63" s="4"/>
      <c r="U63" s="4"/>
      <c r="V63" s="5"/>
      <c r="W63" s="4"/>
      <c r="X63" s="4"/>
      <c r="Y63" s="49"/>
      <c r="Z63" s="4"/>
      <c r="AA63" s="4"/>
      <c r="AB63" s="4"/>
      <c r="AC63" s="4"/>
      <c r="AE63" s="4" t="str">
        <f t="shared" si="145"/>
        <v/>
      </c>
      <c r="AF63" s="4" t="str">
        <f t="shared" si="145"/>
        <v/>
      </c>
      <c r="AG63" s="4" t="str">
        <f t="shared" si="145"/>
        <v/>
      </c>
      <c r="AH63" s="4" t="str">
        <f t="shared" si="145"/>
        <v/>
      </c>
      <c r="AI63" s="4" t="str">
        <f t="shared" si="145"/>
        <v/>
      </c>
      <c r="AJ63" s="4" t="str">
        <f t="shared" si="145"/>
        <v/>
      </c>
      <c r="AK63" s="4" t="str">
        <f t="shared" si="145"/>
        <v/>
      </c>
      <c r="AL63" s="4" t="str">
        <f t="shared" si="145"/>
        <v/>
      </c>
      <c r="AM63" s="4" t="str">
        <f t="shared" si="145"/>
        <v/>
      </c>
      <c r="AN63" s="4" t="str">
        <f t="shared" si="145"/>
        <v/>
      </c>
      <c r="AO63" s="4" t="str">
        <f t="shared" si="145"/>
        <v/>
      </c>
      <c r="AP63" s="4" t="str">
        <f t="shared" si="121"/>
        <v/>
      </c>
      <c r="AQ63" s="4" t="str">
        <f t="shared" si="122"/>
        <v/>
      </c>
      <c r="AR63" s="4" t="str">
        <f t="shared" si="123"/>
        <v/>
      </c>
      <c r="AS63" s="4" t="str">
        <f t="shared" si="124"/>
        <v/>
      </c>
      <c r="AT63" s="4" t="str">
        <f t="shared" si="125"/>
        <v/>
      </c>
      <c r="AU63" s="4" t="str">
        <f t="shared" si="126"/>
        <v/>
      </c>
      <c r="AV63" s="4" t="str">
        <f t="shared" si="127"/>
        <v/>
      </c>
      <c r="AW63" s="4" t="str">
        <f t="shared" si="128"/>
        <v/>
      </c>
      <c r="AX63" s="4"/>
      <c r="AY63" s="4" t="str">
        <f t="shared" si="117"/>
        <v/>
      </c>
      <c r="AZ63" s="4" t="str">
        <f t="shared" si="117"/>
        <v/>
      </c>
      <c r="BB63" s="4" t="str">
        <f t="shared" si="151"/>
        <v/>
      </c>
      <c r="BC63" s="4" t="str">
        <f t="shared" si="151"/>
        <v/>
      </c>
      <c r="BD63" s="4" t="str">
        <f t="shared" si="151"/>
        <v/>
      </c>
      <c r="BE63" s="4" t="str">
        <f t="shared" si="151"/>
        <v/>
      </c>
      <c r="BF63" s="4" t="str">
        <f t="shared" si="151"/>
        <v/>
      </c>
      <c r="BG63" s="4" t="str">
        <f t="shared" si="151"/>
        <v/>
      </c>
      <c r="BH63" s="4" t="str">
        <f t="shared" si="151"/>
        <v/>
      </c>
      <c r="BI63" s="4" t="str">
        <f t="shared" si="151"/>
        <v/>
      </c>
      <c r="BJ63" s="4" t="str">
        <f t="shared" si="151"/>
        <v/>
      </c>
      <c r="BK63" s="4" t="str">
        <f t="shared" si="151"/>
        <v/>
      </c>
      <c r="BL63" s="4" t="str">
        <f t="shared" si="152"/>
        <v/>
      </c>
      <c r="BM63" s="4" t="str">
        <f t="shared" si="152"/>
        <v/>
      </c>
      <c r="BN63" s="4" t="str">
        <f t="shared" si="152"/>
        <v/>
      </c>
      <c r="BO63" s="4" t="str">
        <f t="shared" si="152"/>
        <v/>
      </c>
      <c r="BP63" s="4" t="str">
        <f t="shared" si="152"/>
        <v/>
      </c>
      <c r="BQ63" s="4" t="str">
        <f t="shared" si="152"/>
        <v/>
      </c>
      <c r="BR63" s="4" t="str">
        <f t="shared" si="152"/>
        <v/>
      </c>
      <c r="BS63" s="4" t="str">
        <f t="shared" si="152"/>
        <v/>
      </c>
      <c r="BT63" s="4" t="str">
        <f t="shared" si="152"/>
        <v/>
      </c>
      <c r="BU63" s="4"/>
      <c r="BV63" s="4" t="str">
        <f t="shared" si="120"/>
        <v/>
      </c>
      <c r="BW63" s="4" t="str">
        <f t="shared" si="120"/>
        <v/>
      </c>
    </row>
    <row r="64" spans="1:75" hidden="1" x14ac:dyDescent="0.35">
      <c r="A64" t="s">
        <v>154</v>
      </c>
      <c r="B64" s="4"/>
      <c r="C64" s="4"/>
      <c r="D64" s="4"/>
      <c r="E64" s="6">
        <f t="shared" si="38"/>
        <v>0</v>
      </c>
      <c r="F64" s="4"/>
      <c r="G64" s="4"/>
      <c r="H64" s="4"/>
      <c r="I64" s="4"/>
      <c r="J64" s="4"/>
      <c r="K64" s="4"/>
      <c r="L64" s="4"/>
      <c r="M64" s="4"/>
      <c r="N64" s="4"/>
      <c r="O64" s="4"/>
      <c r="P64" s="4"/>
      <c r="Q64" s="4"/>
      <c r="R64" s="4"/>
      <c r="S64" s="4"/>
      <c r="T64" s="4"/>
      <c r="U64" s="4"/>
      <c r="V64" s="5"/>
      <c r="W64" s="4"/>
      <c r="X64" s="4"/>
      <c r="Y64" s="49"/>
      <c r="Z64" s="4"/>
      <c r="AA64" s="4"/>
      <c r="AB64" s="4"/>
      <c r="AC64" s="4"/>
      <c r="AE64" s="4" t="str">
        <f t="shared" si="145"/>
        <v/>
      </c>
      <c r="AF64" s="4" t="str">
        <f t="shared" si="145"/>
        <v/>
      </c>
      <c r="AG64" s="4" t="str">
        <f t="shared" si="145"/>
        <v/>
      </c>
      <c r="AH64" s="4" t="str">
        <f t="shared" si="145"/>
        <v/>
      </c>
      <c r="AI64" s="4" t="str">
        <f t="shared" si="145"/>
        <v/>
      </c>
      <c r="AJ64" s="4" t="str">
        <f t="shared" si="145"/>
        <v/>
      </c>
      <c r="AK64" s="4" t="str">
        <f t="shared" si="145"/>
        <v/>
      </c>
      <c r="AL64" s="4" t="str">
        <f t="shared" si="145"/>
        <v/>
      </c>
      <c r="AM64" s="4" t="str">
        <f t="shared" si="145"/>
        <v/>
      </c>
      <c r="AN64" s="4" t="str">
        <f t="shared" si="145"/>
        <v/>
      </c>
      <c r="AO64" s="4" t="str">
        <f t="shared" si="145"/>
        <v/>
      </c>
      <c r="AP64" s="4" t="str">
        <f t="shared" si="121"/>
        <v/>
      </c>
      <c r="AQ64" s="4" t="str">
        <f t="shared" si="122"/>
        <v/>
      </c>
      <c r="AR64" s="4" t="str">
        <f t="shared" si="123"/>
        <v/>
      </c>
      <c r="AS64" s="4" t="str">
        <f t="shared" si="124"/>
        <v/>
      </c>
      <c r="AT64" s="4" t="str">
        <f t="shared" si="125"/>
        <v/>
      </c>
      <c r="AU64" s="4" t="str">
        <f t="shared" si="126"/>
        <v/>
      </c>
      <c r="AV64" s="4" t="str">
        <f t="shared" si="127"/>
        <v/>
      </c>
      <c r="AW64" s="4" t="str">
        <f t="shared" si="128"/>
        <v/>
      </c>
      <c r="AX64" s="4"/>
      <c r="AY64" s="4" t="str">
        <f t="shared" si="117"/>
        <v/>
      </c>
      <c r="AZ64" s="4" t="str">
        <f t="shared" si="117"/>
        <v/>
      </c>
      <c r="BB64" s="4" t="str">
        <f t="shared" si="151"/>
        <v/>
      </c>
      <c r="BC64" s="4" t="str">
        <f t="shared" si="151"/>
        <v/>
      </c>
      <c r="BD64" s="4" t="str">
        <f t="shared" si="151"/>
        <v/>
      </c>
      <c r="BE64" s="4" t="str">
        <f t="shared" si="151"/>
        <v/>
      </c>
      <c r="BF64" s="4" t="str">
        <f t="shared" si="151"/>
        <v/>
      </c>
      <c r="BG64" s="4" t="str">
        <f t="shared" si="151"/>
        <v/>
      </c>
      <c r="BH64" s="4" t="str">
        <f t="shared" si="151"/>
        <v/>
      </c>
      <c r="BI64" s="4" t="str">
        <f t="shared" si="151"/>
        <v/>
      </c>
      <c r="BJ64" s="4" t="str">
        <f t="shared" si="151"/>
        <v/>
      </c>
      <c r="BK64" s="4" t="str">
        <f t="shared" si="151"/>
        <v/>
      </c>
      <c r="BL64" s="4" t="str">
        <f t="shared" si="152"/>
        <v/>
      </c>
      <c r="BM64" s="4" t="str">
        <f t="shared" si="152"/>
        <v/>
      </c>
      <c r="BN64" s="4" t="str">
        <f t="shared" si="152"/>
        <v/>
      </c>
      <c r="BO64" s="4" t="str">
        <f t="shared" si="152"/>
        <v/>
      </c>
      <c r="BP64" s="4" t="str">
        <f t="shared" si="152"/>
        <v/>
      </c>
      <c r="BQ64" s="4" t="str">
        <f t="shared" si="152"/>
        <v/>
      </c>
      <c r="BR64" s="4" t="str">
        <f t="shared" si="152"/>
        <v/>
      </c>
      <c r="BS64" s="4" t="str">
        <f t="shared" si="152"/>
        <v/>
      </c>
      <c r="BT64" s="4" t="str">
        <f t="shared" si="152"/>
        <v/>
      </c>
      <c r="BU64" s="4"/>
      <c r="BV64" s="4" t="str">
        <f t="shared" si="120"/>
        <v/>
      </c>
      <c r="BW64" s="4" t="str">
        <f t="shared" si="120"/>
        <v/>
      </c>
    </row>
    <row r="65" spans="1:75" hidden="1" x14ac:dyDescent="0.35">
      <c r="A65" t="s">
        <v>155</v>
      </c>
      <c r="B65" s="4"/>
      <c r="C65" s="4"/>
      <c r="D65" s="4"/>
      <c r="E65" s="6">
        <f t="shared" si="38"/>
        <v>0</v>
      </c>
      <c r="F65" s="4"/>
      <c r="G65" s="4"/>
      <c r="H65" s="4"/>
      <c r="I65" s="4"/>
      <c r="J65" s="4"/>
      <c r="K65" s="4"/>
      <c r="L65" s="4"/>
      <c r="M65" s="4"/>
      <c r="N65" s="4"/>
      <c r="O65" s="4"/>
      <c r="P65" s="4"/>
      <c r="Q65" s="4"/>
      <c r="R65" s="4"/>
      <c r="S65" s="4"/>
      <c r="T65" s="4"/>
      <c r="U65" s="4"/>
      <c r="V65" s="4"/>
      <c r="W65" s="4"/>
      <c r="X65" s="4"/>
      <c r="Y65" s="49"/>
      <c r="Z65" s="4"/>
      <c r="AA65" s="4"/>
      <c r="AB65" s="4"/>
      <c r="AC65" s="4"/>
      <c r="AE65" s="4" t="str">
        <f t="shared" si="145"/>
        <v/>
      </c>
      <c r="AF65" s="4" t="str">
        <f t="shared" si="145"/>
        <v/>
      </c>
      <c r="AG65" s="4" t="str">
        <f t="shared" si="145"/>
        <v/>
      </c>
      <c r="AH65" s="4" t="str">
        <f t="shared" si="145"/>
        <v/>
      </c>
      <c r="AI65" s="4" t="str">
        <f t="shared" si="145"/>
        <v/>
      </c>
      <c r="AJ65" s="4" t="str">
        <f t="shared" si="145"/>
        <v/>
      </c>
      <c r="AK65" s="4" t="str">
        <f t="shared" si="145"/>
        <v/>
      </c>
      <c r="AL65" s="4" t="str">
        <f t="shared" si="145"/>
        <v/>
      </c>
      <c r="AM65" s="4" t="str">
        <f t="shared" si="145"/>
        <v/>
      </c>
      <c r="AN65" s="4" t="str">
        <f t="shared" si="145"/>
        <v/>
      </c>
      <c r="AO65" s="4" t="str">
        <f t="shared" si="145"/>
        <v/>
      </c>
      <c r="AP65" s="4" t="str">
        <f t="shared" si="121"/>
        <v/>
      </c>
      <c r="AQ65" s="4" t="str">
        <f t="shared" si="122"/>
        <v/>
      </c>
      <c r="AR65" s="4" t="str">
        <f t="shared" si="123"/>
        <v/>
      </c>
      <c r="AS65" s="4" t="str">
        <f t="shared" si="124"/>
        <v/>
      </c>
      <c r="AT65" s="4" t="str">
        <f t="shared" si="125"/>
        <v/>
      </c>
      <c r="AU65" s="4" t="str">
        <f t="shared" si="126"/>
        <v/>
      </c>
      <c r="AV65" s="4" t="str">
        <f t="shared" si="127"/>
        <v/>
      </c>
      <c r="AW65" s="4" t="str">
        <f t="shared" si="128"/>
        <v/>
      </c>
      <c r="AX65" s="4"/>
      <c r="AY65" s="4" t="str">
        <f t="shared" si="117"/>
        <v/>
      </c>
      <c r="AZ65" s="4" t="str">
        <f t="shared" si="117"/>
        <v/>
      </c>
      <c r="BB65" s="4" t="str">
        <f t="shared" si="151"/>
        <v/>
      </c>
      <c r="BC65" s="4" t="str">
        <f t="shared" si="151"/>
        <v/>
      </c>
      <c r="BD65" s="4" t="str">
        <f t="shared" si="151"/>
        <v/>
      </c>
      <c r="BE65" s="4" t="str">
        <f t="shared" si="151"/>
        <v/>
      </c>
      <c r="BF65" s="4" t="str">
        <f t="shared" si="151"/>
        <v/>
      </c>
      <c r="BG65" s="4" t="str">
        <f t="shared" si="151"/>
        <v/>
      </c>
      <c r="BH65" s="4" t="str">
        <f t="shared" si="151"/>
        <v/>
      </c>
      <c r="BI65" s="4" t="str">
        <f t="shared" si="151"/>
        <v/>
      </c>
      <c r="BJ65" s="4" t="str">
        <f t="shared" si="151"/>
        <v/>
      </c>
      <c r="BK65" s="4" t="str">
        <f t="shared" si="151"/>
        <v/>
      </c>
      <c r="BL65" s="4" t="str">
        <f t="shared" si="152"/>
        <v/>
      </c>
      <c r="BM65" s="4" t="str">
        <f t="shared" si="152"/>
        <v/>
      </c>
      <c r="BN65" s="4" t="str">
        <f t="shared" si="152"/>
        <v/>
      </c>
      <c r="BO65" s="4" t="str">
        <f t="shared" si="152"/>
        <v/>
      </c>
      <c r="BP65" s="4" t="str">
        <f t="shared" si="152"/>
        <v/>
      </c>
      <c r="BQ65" s="4" t="str">
        <f t="shared" si="152"/>
        <v/>
      </c>
      <c r="BR65" s="4" t="str">
        <f t="shared" si="152"/>
        <v/>
      </c>
      <c r="BS65" s="4" t="str">
        <f t="shared" si="152"/>
        <v/>
      </c>
      <c r="BT65" s="4" t="str">
        <f t="shared" si="152"/>
        <v/>
      </c>
      <c r="BU65" s="4"/>
      <c r="BV65" s="4" t="str">
        <f t="shared" si="120"/>
        <v/>
      </c>
      <c r="BW65" s="4" t="str">
        <f t="shared" si="120"/>
        <v/>
      </c>
    </row>
    <row r="66" spans="1:75" hidden="1" x14ac:dyDescent="0.35">
      <c r="A66" t="s">
        <v>156</v>
      </c>
      <c r="B66" s="4"/>
      <c r="C66" s="4"/>
      <c r="D66" s="4"/>
      <c r="E66" s="6">
        <f t="shared" si="38"/>
        <v>0</v>
      </c>
      <c r="F66" s="4"/>
      <c r="G66" s="4"/>
      <c r="H66" s="4"/>
      <c r="I66" s="4"/>
      <c r="J66" s="4"/>
      <c r="K66" s="4"/>
      <c r="L66" s="4"/>
      <c r="M66" s="4"/>
      <c r="N66" s="4"/>
      <c r="O66" s="4"/>
      <c r="P66" s="4"/>
      <c r="Q66" s="4"/>
      <c r="R66" s="4"/>
      <c r="S66" s="4"/>
      <c r="T66" s="4"/>
      <c r="U66" s="4"/>
      <c r="V66" s="4"/>
      <c r="W66" s="4"/>
      <c r="X66" s="4"/>
      <c r="Y66" s="4"/>
      <c r="Z66" s="4"/>
      <c r="AA66" s="4"/>
      <c r="AB66" s="4"/>
      <c r="AC66" s="4"/>
      <c r="AE66" s="4"/>
      <c r="AF66" s="4"/>
      <c r="AG66" s="4"/>
      <c r="AH66" s="4"/>
      <c r="AI66" s="4"/>
      <c r="AJ66" s="4"/>
      <c r="AK66" s="4"/>
      <c r="AL66" s="4"/>
      <c r="AM66" s="4"/>
      <c r="AN66" s="4"/>
      <c r="AO66" s="4"/>
      <c r="AP66" s="4" t="str">
        <f t="shared" si="121"/>
        <v/>
      </c>
      <c r="AQ66" s="4" t="str">
        <f t="shared" si="122"/>
        <v/>
      </c>
      <c r="AR66" s="4" t="str">
        <f t="shared" si="123"/>
        <v/>
      </c>
      <c r="AS66" s="4" t="str">
        <f t="shared" si="124"/>
        <v/>
      </c>
      <c r="AT66" s="4" t="str">
        <f t="shared" si="125"/>
        <v/>
      </c>
      <c r="AU66" s="4" t="str">
        <f t="shared" si="126"/>
        <v/>
      </c>
      <c r="AV66" s="4" t="str">
        <f t="shared" si="127"/>
        <v/>
      </c>
      <c r="AW66" s="4" t="str">
        <f t="shared" si="128"/>
        <v/>
      </c>
      <c r="AX66" s="4"/>
      <c r="AY66" s="4"/>
      <c r="AZ66" s="4"/>
      <c r="BB66" s="4"/>
      <c r="BC66" s="4"/>
      <c r="BD66" s="4"/>
      <c r="BE66" s="4"/>
      <c r="BF66" s="4"/>
      <c r="BG66" s="4"/>
      <c r="BH66" s="4"/>
      <c r="BI66" s="4"/>
      <c r="BJ66" s="4"/>
      <c r="BK66" s="4"/>
      <c r="BL66" s="4"/>
      <c r="BM66" s="4"/>
      <c r="BN66" s="4"/>
      <c r="BO66" s="4"/>
      <c r="BP66" s="4"/>
      <c r="BQ66" s="4"/>
      <c r="BR66" s="4"/>
      <c r="BS66" s="4"/>
      <c r="BT66" s="4"/>
      <c r="BU66" s="4"/>
      <c r="BV66" s="4"/>
      <c r="BW66" s="4"/>
    </row>
    <row r="67" spans="1:75" hidden="1" x14ac:dyDescent="0.35">
      <c r="A67" t="s">
        <v>157</v>
      </c>
      <c r="B67" s="4"/>
      <c r="C67" s="4"/>
      <c r="D67" s="4"/>
      <c r="E67" s="6">
        <f t="shared" si="38"/>
        <v>0</v>
      </c>
      <c r="F67" s="4"/>
      <c r="G67" s="4"/>
      <c r="H67" s="4"/>
      <c r="I67" s="4"/>
      <c r="J67" s="4"/>
      <c r="K67" s="4"/>
      <c r="L67" s="4"/>
      <c r="M67" s="4"/>
      <c r="N67" s="4"/>
      <c r="O67" s="4"/>
      <c r="P67" s="4"/>
      <c r="Q67" s="4"/>
      <c r="R67" s="4"/>
      <c r="S67" s="4"/>
      <c r="T67" s="4"/>
      <c r="U67" s="4"/>
      <c r="V67" s="4"/>
      <c r="W67" s="4"/>
      <c r="X67" s="4"/>
      <c r="Y67" s="4"/>
      <c r="Z67" s="4"/>
      <c r="AA67" s="4"/>
      <c r="AB67" s="4"/>
      <c r="AC67" s="4"/>
      <c r="AE67" s="4"/>
      <c r="AF67" s="4"/>
      <c r="AG67" s="4"/>
      <c r="AH67" s="4"/>
      <c r="AI67" s="4"/>
      <c r="AJ67" s="4"/>
      <c r="AK67" s="4"/>
      <c r="AL67" s="4"/>
      <c r="AM67" s="4"/>
      <c r="AN67" s="4"/>
      <c r="AO67" s="4"/>
      <c r="AP67" s="4" t="str">
        <f t="shared" si="121"/>
        <v/>
      </c>
      <c r="AQ67" s="4" t="str">
        <f t="shared" si="122"/>
        <v/>
      </c>
      <c r="AR67" s="4" t="str">
        <f t="shared" si="123"/>
        <v/>
      </c>
      <c r="AS67" s="4" t="str">
        <f t="shared" si="124"/>
        <v/>
      </c>
      <c r="AT67" s="4" t="str">
        <f t="shared" si="125"/>
        <v/>
      </c>
      <c r="AU67" s="4" t="str">
        <f t="shared" si="126"/>
        <v/>
      </c>
      <c r="AV67" s="4" t="str">
        <f t="shared" si="127"/>
        <v/>
      </c>
      <c r="AW67" s="4" t="str">
        <f t="shared" si="128"/>
        <v/>
      </c>
      <c r="AX67" s="4"/>
      <c r="AY67" s="4"/>
      <c r="AZ67" s="4"/>
      <c r="BB67" s="4"/>
      <c r="BC67" s="4"/>
      <c r="BD67" s="4"/>
      <c r="BE67" s="4"/>
      <c r="BF67" s="4"/>
      <c r="BG67" s="4"/>
      <c r="BH67" s="4"/>
      <c r="BI67" s="4"/>
      <c r="BJ67" s="4"/>
      <c r="BK67" s="4"/>
      <c r="BL67" s="4"/>
      <c r="BM67" s="4"/>
      <c r="BN67" s="4"/>
      <c r="BO67" s="4"/>
      <c r="BP67" s="4"/>
      <c r="BQ67" s="4"/>
      <c r="BR67" s="4"/>
      <c r="BS67" s="4"/>
      <c r="BT67" s="4"/>
      <c r="BU67" s="4"/>
      <c r="BV67" s="4"/>
      <c r="BW67" s="4"/>
    </row>
    <row r="68" spans="1:75" hidden="1" x14ac:dyDescent="0.35">
      <c r="A68" t="s">
        <v>158</v>
      </c>
      <c r="B68" s="4"/>
      <c r="C68" s="4"/>
      <c r="D68" s="4"/>
      <c r="E68" s="6">
        <f t="shared" si="38"/>
        <v>0</v>
      </c>
      <c r="F68" s="4"/>
      <c r="G68" s="4"/>
      <c r="H68" s="4"/>
      <c r="I68" s="4"/>
      <c r="J68" s="4"/>
      <c r="K68" s="4"/>
      <c r="L68" s="4"/>
      <c r="M68" s="4"/>
      <c r="N68" s="4"/>
      <c r="O68" s="4"/>
      <c r="P68" s="4"/>
      <c r="Q68" s="4"/>
      <c r="R68" s="4"/>
      <c r="S68" s="4"/>
      <c r="T68" s="4"/>
      <c r="U68" s="4"/>
      <c r="V68" s="4"/>
      <c r="W68" s="4"/>
      <c r="X68" s="4"/>
      <c r="Y68" s="4"/>
      <c r="Z68" s="4"/>
      <c r="AA68" s="4"/>
      <c r="AB68" s="4"/>
      <c r="AC68" s="4"/>
      <c r="AE68" s="4"/>
      <c r="AF68" s="4"/>
      <c r="AG68" s="4"/>
      <c r="AH68" s="4"/>
      <c r="AI68" s="4"/>
      <c r="AJ68" s="4"/>
      <c r="AK68" s="4"/>
      <c r="AL68" s="4"/>
      <c r="AM68" s="4"/>
      <c r="AN68" s="4"/>
      <c r="AO68" s="4"/>
      <c r="AP68" s="4" t="str">
        <f t="shared" si="121"/>
        <v/>
      </c>
      <c r="AQ68" s="4" t="str">
        <f t="shared" si="122"/>
        <v/>
      </c>
      <c r="AR68" s="4" t="str">
        <f t="shared" si="123"/>
        <v/>
      </c>
      <c r="AS68" s="4" t="str">
        <f t="shared" si="124"/>
        <v/>
      </c>
      <c r="AT68" s="4" t="str">
        <f t="shared" si="125"/>
        <v/>
      </c>
      <c r="AU68" s="4" t="str">
        <f t="shared" si="126"/>
        <v/>
      </c>
      <c r="AV68" s="4" t="str">
        <f t="shared" si="127"/>
        <v/>
      </c>
      <c r="AW68" s="4" t="str">
        <f t="shared" si="128"/>
        <v/>
      </c>
      <c r="AX68" s="4"/>
      <c r="AY68" s="4"/>
      <c r="AZ68" s="4"/>
      <c r="BB68" s="4"/>
      <c r="BC68" s="4"/>
      <c r="BD68" s="4"/>
      <c r="BE68" s="4"/>
      <c r="BF68" s="4"/>
      <c r="BG68" s="4"/>
      <c r="BH68" s="4"/>
      <c r="BI68" s="4"/>
      <c r="BJ68" s="4"/>
      <c r="BK68" s="4"/>
      <c r="BL68" s="4"/>
      <c r="BM68" s="4"/>
      <c r="BN68" s="4"/>
      <c r="BO68" s="4"/>
      <c r="BP68" s="4"/>
      <c r="BQ68" s="4"/>
      <c r="BR68" s="4"/>
      <c r="BS68" s="4"/>
      <c r="BT68" s="4"/>
      <c r="BU68" s="4"/>
      <c r="BV68" s="4"/>
      <c r="BW68" s="4"/>
    </row>
    <row r="69" spans="1:75" hidden="1" x14ac:dyDescent="0.35">
      <c r="A69" t="s">
        <v>159</v>
      </c>
      <c r="B69" s="4"/>
      <c r="C69" s="4"/>
      <c r="D69" s="4"/>
      <c r="E69" s="6">
        <f t="shared" si="38"/>
        <v>0</v>
      </c>
      <c r="F69" s="4"/>
      <c r="G69" s="4"/>
      <c r="H69" s="4"/>
      <c r="I69" s="4"/>
      <c r="J69" s="4"/>
      <c r="K69" s="4"/>
      <c r="L69" s="4"/>
      <c r="M69" s="4"/>
      <c r="N69" s="4"/>
      <c r="O69" s="4"/>
      <c r="P69" s="4"/>
      <c r="Q69" s="4"/>
      <c r="R69" s="4"/>
      <c r="S69" s="4"/>
      <c r="T69" s="4"/>
      <c r="U69" s="4"/>
      <c r="V69" s="4"/>
      <c r="W69" s="4"/>
      <c r="X69" s="4"/>
      <c r="Y69" s="4"/>
      <c r="Z69" s="4"/>
      <c r="AA69" s="4"/>
      <c r="AB69" s="4"/>
      <c r="AC69" s="4"/>
      <c r="AE69" s="4"/>
      <c r="AF69" s="4"/>
      <c r="AG69" s="4"/>
      <c r="AH69" s="4"/>
      <c r="AI69" s="4"/>
      <c r="AJ69" s="4"/>
      <c r="AK69" s="4"/>
      <c r="AL69" s="4"/>
      <c r="AM69" s="4"/>
      <c r="AN69" s="4"/>
      <c r="AO69" s="4"/>
      <c r="AP69" s="4" t="str">
        <f t="shared" si="121"/>
        <v/>
      </c>
      <c r="AQ69" s="4" t="str">
        <f t="shared" si="122"/>
        <v/>
      </c>
      <c r="AR69" s="4" t="str">
        <f t="shared" si="123"/>
        <v/>
      </c>
      <c r="AS69" s="4" t="str">
        <f t="shared" si="124"/>
        <v/>
      </c>
      <c r="AT69" s="4" t="str">
        <f t="shared" si="125"/>
        <v/>
      </c>
      <c r="AU69" s="4" t="str">
        <f t="shared" si="126"/>
        <v/>
      </c>
      <c r="AV69" s="4" t="str">
        <f t="shared" si="127"/>
        <v/>
      </c>
      <c r="AW69" s="4" t="str">
        <f t="shared" si="128"/>
        <v/>
      </c>
      <c r="AX69" s="4"/>
      <c r="AY69" s="4"/>
      <c r="AZ69" s="4"/>
      <c r="BB69" s="4"/>
      <c r="BC69" s="4"/>
      <c r="BD69" s="4"/>
      <c r="BE69" s="4"/>
      <c r="BF69" s="4"/>
      <c r="BG69" s="4"/>
      <c r="BH69" s="4"/>
      <c r="BI69" s="4"/>
      <c r="BJ69" s="4"/>
      <c r="BK69" s="4"/>
      <c r="BL69" s="4"/>
      <c r="BM69" s="4"/>
      <c r="BN69" s="4"/>
      <c r="BO69" s="4"/>
      <c r="BP69" s="4"/>
      <c r="BQ69" s="4"/>
      <c r="BR69" s="4"/>
      <c r="BS69" s="4"/>
      <c r="BT69" s="4"/>
      <c r="BU69" s="4"/>
      <c r="BV69" s="4"/>
      <c r="BW69" s="4"/>
    </row>
    <row r="70" spans="1:75" hidden="1" x14ac:dyDescent="0.35">
      <c r="A70" t="s">
        <v>160</v>
      </c>
      <c r="B70" s="4"/>
      <c r="C70" s="4"/>
      <c r="D70" s="4"/>
      <c r="E70" s="6">
        <f t="shared" si="38"/>
        <v>0</v>
      </c>
      <c r="F70" s="4"/>
      <c r="G70" s="4"/>
      <c r="H70" s="4"/>
      <c r="I70" s="4"/>
      <c r="J70" s="4"/>
      <c r="K70" s="4"/>
      <c r="L70" s="4"/>
      <c r="M70" s="4"/>
      <c r="N70" s="4"/>
      <c r="O70" s="4"/>
      <c r="P70" s="4"/>
      <c r="Q70" s="4"/>
      <c r="R70" s="4"/>
      <c r="S70" s="4"/>
      <c r="T70" s="4"/>
      <c r="U70" s="4"/>
      <c r="V70" s="4"/>
      <c r="W70" s="4"/>
      <c r="X70" s="4"/>
      <c r="Y70" s="4"/>
      <c r="Z70" s="4"/>
      <c r="AA70" s="4"/>
      <c r="AB70" s="4"/>
      <c r="AC70" s="4"/>
      <c r="AE70" s="4"/>
      <c r="AF70" s="4"/>
      <c r="AG70" s="4"/>
      <c r="AH70" s="4"/>
      <c r="AI70" s="4"/>
      <c r="AJ70" s="4"/>
      <c r="AK70" s="4"/>
      <c r="AL70" s="4"/>
      <c r="AM70" s="4"/>
      <c r="AN70" s="4"/>
      <c r="AO70" s="4"/>
      <c r="AP70" s="4"/>
      <c r="AQ70" s="4"/>
      <c r="AR70" s="4"/>
      <c r="AS70" s="4"/>
      <c r="AT70" s="4"/>
      <c r="AU70" s="4"/>
      <c r="AV70" s="4"/>
      <c r="AW70" s="4"/>
      <c r="AX70" s="4"/>
      <c r="AY70" s="4"/>
      <c r="AZ70" s="4"/>
      <c r="BB70" s="4"/>
      <c r="BC70" s="4"/>
      <c r="BD70" s="4"/>
      <c r="BE70" s="4"/>
      <c r="BF70" s="4"/>
      <c r="BG70" s="4"/>
      <c r="BH70" s="4"/>
      <c r="BI70" s="4"/>
      <c r="BJ70" s="4"/>
      <c r="BK70" s="4"/>
      <c r="BL70" s="4"/>
      <c r="BM70" s="4"/>
      <c r="BN70" s="4"/>
      <c r="BO70" s="4"/>
      <c r="BP70" s="4"/>
      <c r="BQ70" s="4"/>
      <c r="BR70" s="4"/>
      <c r="BS70" s="4"/>
      <c r="BT70" s="4"/>
      <c r="BU70" s="4"/>
      <c r="BV70" s="4"/>
      <c r="BW70" s="4"/>
    </row>
    <row r="71" spans="1:75" hidden="1" x14ac:dyDescent="0.35">
      <c r="A71" t="s">
        <v>161</v>
      </c>
      <c r="B71" s="4"/>
      <c r="C71" s="4"/>
      <c r="D71" s="4"/>
      <c r="E71" s="6">
        <f t="shared" si="38"/>
        <v>0</v>
      </c>
      <c r="F71" s="4"/>
      <c r="G71" s="4"/>
      <c r="H71" s="4"/>
      <c r="I71" s="4"/>
      <c r="J71" s="4"/>
      <c r="K71" s="4"/>
      <c r="L71" s="4"/>
      <c r="M71" s="4"/>
      <c r="N71" s="4"/>
      <c r="O71" s="4"/>
      <c r="P71" s="4"/>
      <c r="Q71" s="4"/>
      <c r="R71" s="4"/>
      <c r="S71" s="4"/>
      <c r="T71" s="4"/>
      <c r="U71" s="4"/>
      <c r="V71" s="4"/>
      <c r="W71" s="4"/>
      <c r="X71" s="4"/>
      <c r="Y71" s="4"/>
      <c r="Z71" s="4"/>
      <c r="AA71" s="4"/>
      <c r="AB71" s="4"/>
      <c r="AC71" s="4"/>
      <c r="AE71" s="4"/>
      <c r="AF71" s="4"/>
      <c r="AG71" s="4"/>
      <c r="AH71" s="4"/>
      <c r="AI71" s="4"/>
      <c r="AJ71" s="4"/>
      <c r="AK71" s="4"/>
      <c r="AL71" s="4"/>
      <c r="AM71" s="4"/>
      <c r="AN71" s="4"/>
      <c r="AO71" s="4"/>
      <c r="AP71" s="4"/>
      <c r="AQ71" s="4"/>
      <c r="AR71" s="4"/>
      <c r="AS71" s="4"/>
      <c r="AT71" s="4"/>
      <c r="AU71" s="4"/>
      <c r="AV71" s="4"/>
      <c r="AW71" s="4"/>
      <c r="AX71" s="4"/>
      <c r="AY71" s="4"/>
      <c r="AZ71" s="4"/>
      <c r="BB71" s="4"/>
      <c r="BC71" s="4"/>
      <c r="BD71" s="4"/>
      <c r="BE71" s="4"/>
      <c r="BF71" s="4"/>
      <c r="BG71" s="4"/>
      <c r="BH71" s="4"/>
      <c r="BI71" s="4"/>
      <c r="BJ71" s="4"/>
      <c r="BK71" s="4"/>
      <c r="BL71" s="4"/>
      <c r="BM71" s="4"/>
      <c r="BN71" s="4"/>
      <c r="BO71" s="4"/>
      <c r="BP71" s="4"/>
      <c r="BQ71" s="4"/>
      <c r="BR71" s="4"/>
      <c r="BS71" s="4"/>
      <c r="BT71" s="4"/>
      <c r="BU71" s="4"/>
      <c r="BV71" s="4"/>
      <c r="BW71" s="4"/>
    </row>
    <row r="72" spans="1:75" hidden="1" x14ac:dyDescent="0.35">
      <c r="A72" t="s">
        <v>162</v>
      </c>
      <c r="B72" s="4"/>
      <c r="C72" s="4"/>
      <c r="D72" s="4"/>
      <c r="E72" s="6">
        <f t="shared" si="38"/>
        <v>0</v>
      </c>
      <c r="F72" s="4"/>
      <c r="G72" s="4"/>
      <c r="H72" s="4"/>
      <c r="I72" s="4"/>
      <c r="J72" s="4"/>
      <c r="K72" s="4"/>
      <c r="L72" s="4"/>
      <c r="M72" s="4"/>
      <c r="N72" s="4"/>
      <c r="O72" s="4"/>
      <c r="P72" s="4"/>
      <c r="Q72" s="4"/>
      <c r="R72" s="4"/>
      <c r="S72" s="4"/>
      <c r="T72" s="4"/>
      <c r="U72" s="4"/>
      <c r="V72" s="4"/>
      <c r="W72" s="4"/>
      <c r="X72" s="4"/>
      <c r="Y72" s="4"/>
      <c r="Z72" s="4"/>
      <c r="AA72" s="4"/>
      <c r="AB72" s="4"/>
      <c r="AC72" s="4"/>
      <c r="AE72" s="4"/>
      <c r="AF72" s="4"/>
      <c r="AG72" s="4"/>
      <c r="AH72" s="4"/>
      <c r="AI72" s="4"/>
      <c r="AJ72" s="4"/>
      <c r="AK72" s="4"/>
      <c r="AL72" s="4"/>
      <c r="AM72" s="4"/>
      <c r="AN72" s="4"/>
      <c r="AO72" s="4"/>
      <c r="AP72" s="4"/>
      <c r="AQ72" s="4"/>
      <c r="AR72" s="4"/>
      <c r="AS72" s="4"/>
      <c r="AT72" s="4"/>
      <c r="AU72" s="4"/>
      <c r="AV72" s="4"/>
      <c r="AW72" s="4"/>
      <c r="AX72" s="4"/>
      <c r="AY72" s="4"/>
      <c r="AZ72" s="4"/>
      <c r="BB72" s="4"/>
      <c r="BC72" s="4"/>
      <c r="BD72" s="4"/>
      <c r="BE72" s="4"/>
      <c r="BF72" s="4"/>
      <c r="BG72" s="4"/>
      <c r="BH72" s="4"/>
      <c r="BI72" s="4"/>
      <c r="BJ72" s="4"/>
      <c r="BK72" s="4"/>
      <c r="BL72" s="4"/>
      <c r="BM72" s="4"/>
      <c r="BN72" s="4"/>
      <c r="BO72" s="4"/>
      <c r="BP72" s="4"/>
      <c r="BQ72" s="4"/>
      <c r="BR72" s="4"/>
      <c r="BS72" s="4"/>
      <c r="BT72" s="4"/>
      <c r="BU72" s="4"/>
      <c r="BV72" s="4"/>
      <c r="BW72" s="4"/>
    </row>
    <row r="73" spans="1:75" hidden="1" x14ac:dyDescent="0.35">
      <c r="A73" t="s">
        <v>163</v>
      </c>
      <c r="B73" s="4"/>
      <c r="C73" s="4"/>
      <c r="D73" s="4"/>
      <c r="E73" s="6">
        <f t="shared" si="38"/>
        <v>0</v>
      </c>
      <c r="F73" s="4"/>
      <c r="G73" s="4"/>
      <c r="H73" s="4"/>
      <c r="I73" s="4"/>
      <c r="J73" s="4"/>
      <c r="K73" s="4"/>
      <c r="L73" s="4"/>
      <c r="M73" s="4"/>
      <c r="N73" s="4"/>
      <c r="O73" s="4"/>
      <c r="P73" s="4"/>
      <c r="Q73" s="4"/>
      <c r="R73" s="4"/>
      <c r="S73" s="4"/>
      <c r="T73" s="4"/>
      <c r="U73" s="4"/>
      <c r="V73" s="4"/>
      <c r="W73" s="4"/>
      <c r="X73" s="4"/>
      <c r="Y73" s="4"/>
      <c r="Z73" s="4"/>
      <c r="AA73" s="4"/>
      <c r="AB73" s="4"/>
      <c r="AC73" s="4"/>
      <c r="AE73" s="4"/>
      <c r="AF73" s="4"/>
      <c r="AG73" s="4"/>
      <c r="AH73" s="4"/>
      <c r="AI73" s="4"/>
      <c r="AJ73" s="4"/>
      <c r="AK73" s="4"/>
      <c r="AL73" s="4"/>
      <c r="AM73" s="4"/>
      <c r="AN73" s="4"/>
      <c r="AO73" s="4"/>
      <c r="AP73" s="4"/>
      <c r="AQ73" s="4"/>
      <c r="AR73" s="4"/>
      <c r="AS73" s="4"/>
      <c r="AT73" s="4"/>
      <c r="AU73" s="4"/>
      <c r="AV73" s="4"/>
      <c r="AW73" s="4"/>
      <c r="AX73" s="4"/>
      <c r="AY73" s="4"/>
      <c r="AZ73" s="4"/>
      <c r="BB73" s="4"/>
      <c r="BC73" s="4"/>
      <c r="BD73" s="4"/>
      <c r="BE73" s="4"/>
      <c r="BF73" s="4"/>
      <c r="BG73" s="4"/>
      <c r="BH73" s="4"/>
      <c r="BI73" s="4"/>
      <c r="BJ73" s="4"/>
      <c r="BK73" s="4"/>
      <c r="BL73" s="4"/>
      <c r="BM73" s="4"/>
      <c r="BN73" s="4"/>
      <c r="BO73" s="4"/>
      <c r="BP73" s="4"/>
      <c r="BQ73" s="4"/>
      <c r="BR73" s="4"/>
      <c r="BS73" s="4"/>
      <c r="BT73" s="4"/>
      <c r="BU73" s="4"/>
      <c r="BV73" s="4"/>
      <c r="BW73" s="4"/>
    </row>
    <row r="74" spans="1:75" hidden="1" x14ac:dyDescent="0.35">
      <c r="A74" t="s">
        <v>164</v>
      </c>
      <c r="B74" s="4"/>
      <c r="C74" s="4"/>
      <c r="D74" s="4"/>
      <c r="E74" s="6">
        <f t="shared" si="38"/>
        <v>0</v>
      </c>
      <c r="F74" s="4"/>
      <c r="G74" s="4"/>
      <c r="H74" s="4"/>
      <c r="I74" s="4"/>
      <c r="J74" s="4"/>
      <c r="K74" s="4"/>
      <c r="L74" s="4"/>
      <c r="M74" s="4"/>
      <c r="N74" s="4"/>
      <c r="O74" s="4"/>
      <c r="P74" s="4"/>
      <c r="Q74" s="4"/>
      <c r="R74" s="4"/>
      <c r="S74" s="4"/>
      <c r="T74" s="4"/>
      <c r="U74" s="4"/>
      <c r="V74" s="4"/>
      <c r="W74" s="4"/>
      <c r="X74" s="4"/>
      <c r="Y74" s="4"/>
      <c r="Z74" s="4"/>
      <c r="AA74" s="4"/>
      <c r="AB74" s="4"/>
      <c r="AC74" s="4"/>
      <c r="AE74" s="4"/>
      <c r="AF74" s="4"/>
      <c r="AG74" s="4"/>
      <c r="AH74" s="4"/>
      <c r="AI74" s="4"/>
      <c r="AJ74" s="4"/>
      <c r="AK74" s="4"/>
      <c r="AL74" s="4"/>
      <c r="AM74" s="4"/>
      <c r="AN74" s="4"/>
      <c r="AO74" s="4"/>
      <c r="AP74" s="4"/>
      <c r="AQ74" s="4"/>
      <c r="AR74" s="4"/>
      <c r="AS74" s="4"/>
      <c r="AT74" s="4"/>
      <c r="AU74" s="4"/>
      <c r="AV74" s="4"/>
      <c r="AW74" s="4"/>
      <c r="AX74" s="4"/>
      <c r="AY74" s="4"/>
      <c r="AZ74" s="4"/>
      <c r="BB74" s="4"/>
      <c r="BC74" s="4"/>
      <c r="BD74" s="4"/>
      <c r="BE74" s="4"/>
      <c r="BF74" s="4"/>
      <c r="BG74" s="4"/>
      <c r="BH74" s="4"/>
      <c r="BI74" s="4"/>
      <c r="BJ74" s="4"/>
      <c r="BK74" s="4"/>
      <c r="BL74" s="4"/>
      <c r="BM74" s="4"/>
      <c r="BN74" s="4"/>
      <c r="BO74" s="4"/>
      <c r="BP74" s="4"/>
      <c r="BQ74" s="4"/>
      <c r="BR74" s="4"/>
      <c r="BS74" s="4"/>
      <c r="BT74" s="4"/>
      <c r="BU74" s="4"/>
      <c r="BV74" s="4"/>
      <c r="BW74" s="4"/>
    </row>
    <row r="75" spans="1:75" hidden="1" x14ac:dyDescent="0.35">
      <c r="A75" t="s">
        <v>165</v>
      </c>
      <c r="B75" s="4"/>
      <c r="C75" s="4"/>
      <c r="D75" s="4"/>
      <c r="E75" s="6">
        <f t="shared" si="38"/>
        <v>0</v>
      </c>
      <c r="F75" s="4"/>
      <c r="G75" s="4"/>
      <c r="H75" s="4"/>
      <c r="I75" s="4"/>
      <c r="J75" s="4"/>
      <c r="K75" s="4"/>
      <c r="L75" s="4"/>
      <c r="M75" s="4"/>
      <c r="N75" s="4"/>
      <c r="O75" s="4"/>
      <c r="P75" s="4"/>
      <c r="Q75" s="4"/>
      <c r="R75" s="4"/>
      <c r="S75" s="4"/>
      <c r="T75" s="4"/>
      <c r="U75" s="4"/>
      <c r="V75" s="4"/>
      <c r="W75" s="4"/>
      <c r="X75" s="4"/>
      <c r="Y75" s="4"/>
      <c r="Z75" s="4"/>
      <c r="AA75" s="4"/>
      <c r="AB75" s="4"/>
      <c r="AC75" s="4"/>
      <c r="AE75" s="4"/>
      <c r="AF75" s="4"/>
      <c r="AG75" s="4"/>
      <c r="AH75" s="4"/>
      <c r="AI75" s="4"/>
      <c r="AJ75" s="4"/>
      <c r="AK75" s="4"/>
      <c r="AL75" s="4"/>
      <c r="AM75" s="4"/>
      <c r="AN75" s="4"/>
      <c r="AO75" s="4"/>
      <c r="AP75" s="4"/>
      <c r="AQ75" s="4"/>
      <c r="AR75" s="4"/>
      <c r="AS75" s="4"/>
      <c r="AT75" s="4"/>
      <c r="AU75" s="4"/>
      <c r="AV75" s="4"/>
      <c r="AW75" s="4"/>
      <c r="AX75" s="4"/>
      <c r="AY75" s="4"/>
      <c r="AZ75" s="4"/>
      <c r="BB75" s="4"/>
      <c r="BC75" s="4"/>
      <c r="BD75" s="4"/>
      <c r="BE75" s="4"/>
      <c r="BF75" s="4"/>
      <c r="BG75" s="4"/>
      <c r="BH75" s="4"/>
      <c r="BI75" s="4"/>
      <c r="BJ75" s="4"/>
      <c r="BK75" s="4"/>
      <c r="BL75" s="4"/>
      <c r="BM75" s="4"/>
      <c r="BN75" s="4"/>
      <c r="BO75" s="4"/>
      <c r="BP75" s="4"/>
      <c r="BQ75" s="4"/>
      <c r="BR75" s="4"/>
      <c r="BS75" s="4"/>
      <c r="BT75" s="4"/>
      <c r="BU75" s="4"/>
      <c r="BV75" s="4"/>
      <c r="BW75" s="4"/>
    </row>
    <row r="77" spans="1:75" x14ac:dyDescent="0.35">
      <c r="B77" s="1" t="s">
        <v>166</v>
      </c>
    </row>
    <row r="78" spans="1:75" x14ac:dyDescent="0.35">
      <c r="B78" s="122" t="s">
        <v>1462</v>
      </c>
      <c r="G78" s="106" t="s">
        <v>167</v>
      </c>
      <c r="H78" s="106"/>
      <c r="I78" s="106"/>
      <c r="J78" s="106"/>
      <c r="K78" s="106"/>
      <c r="L78" s="106"/>
      <c r="M78" s="106"/>
      <c r="N78" s="106"/>
      <c r="O78" s="106"/>
      <c r="P78" s="106"/>
      <c r="Q78" s="106"/>
      <c r="R78" s="106"/>
      <c r="S78" s="106"/>
      <c r="T78" s="106"/>
      <c r="U78" s="106"/>
      <c r="V78" s="106"/>
      <c r="W78" s="106"/>
      <c r="X78" s="106"/>
      <c r="Y78" s="106"/>
      <c r="Z78" s="106"/>
      <c r="AA78" s="106"/>
      <c r="AB78" s="106"/>
      <c r="AC78" s="106"/>
    </row>
    <row r="79" spans="1:75" x14ac:dyDescent="0.35">
      <c r="B79" s="123"/>
      <c r="G79" s="107" t="str">
        <f>_xlfn.CONCAT(C4,", ",C6)</f>
        <v>TOP, thousands</v>
      </c>
      <c r="H79" s="108"/>
      <c r="I79" s="108"/>
      <c r="J79" s="108"/>
      <c r="K79" s="108"/>
      <c r="L79" s="108"/>
      <c r="M79" s="108"/>
      <c r="N79" s="108"/>
      <c r="O79" s="108"/>
      <c r="P79" s="108"/>
      <c r="Q79" s="108"/>
      <c r="R79" s="108"/>
      <c r="S79" s="108"/>
      <c r="T79" s="108"/>
      <c r="U79" s="108"/>
      <c r="V79" s="108"/>
      <c r="W79" s="108"/>
      <c r="X79" s="108"/>
      <c r="Y79" s="108"/>
      <c r="Z79" s="108"/>
      <c r="AA79" s="108"/>
      <c r="AB79" s="108"/>
      <c r="AC79" s="108"/>
    </row>
    <row r="80" spans="1:75" x14ac:dyDescent="0.35">
      <c r="B80" s="124"/>
      <c r="G80" s="33" t="str">
        <f>Lists!$A$2</f>
        <v>Social insurance benefits (271)</v>
      </c>
      <c r="H80" s="30">
        <f t="shared" ref="H80:Q82" si="153">SUMIF($F$10:$F$54,$G80,H$10:H$54)</f>
        <v>0</v>
      </c>
      <c r="I80" s="30">
        <f t="shared" si="153"/>
        <v>0</v>
      </c>
      <c r="J80" s="30">
        <f t="shared" si="153"/>
        <v>0</v>
      </c>
      <c r="K80" s="30">
        <f t="shared" si="153"/>
        <v>0</v>
      </c>
      <c r="L80" s="30">
        <f t="shared" si="153"/>
        <v>0</v>
      </c>
      <c r="M80" s="30">
        <f t="shared" si="153"/>
        <v>0</v>
      </c>
      <c r="N80" s="30">
        <f t="shared" si="153"/>
        <v>0</v>
      </c>
      <c r="O80" s="30">
        <f t="shared" si="153"/>
        <v>0</v>
      </c>
      <c r="P80" s="30">
        <f t="shared" si="153"/>
        <v>0</v>
      </c>
      <c r="Q80" s="30">
        <f t="shared" si="153"/>
        <v>0</v>
      </c>
      <c r="R80" s="30">
        <f t="shared" ref="R80:AC82" si="154">SUMIF($F$10:$F$54,$G80,R$10:R$54)</f>
        <v>0</v>
      </c>
      <c r="S80" s="30">
        <f t="shared" si="154"/>
        <v>0</v>
      </c>
      <c r="T80" s="30">
        <f t="shared" si="154"/>
        <v>0</v>
      </c>
      <c r="U80" s="30">
        <f t="shared" si="154"/>
        <v>0</v>
      </c>
      <c r="V80" s="30">
        <f t="shared" si="154"/>
        <v>0</v>
      </c>
      <c r="W80" s="30">
        <f t="shared" si="154"/>
        <v>0</v>
      </c>
      <c r="X80" s="30">
        <f t="shared" si="154"/>
        <v>0</v>
      </c>
      <c r="Y80" s="30">
        <f t="shared" si="154"/>
        <v>0</v>
      </c>
      <c r="Z80" s="30">
        <f t="shared" si="154"/>
        <v>0</v>
      </c>
      <c r="AA80" s="30">
        <f t="shared" si="154"/>
        <v>0</v>
      </c>
      <c r="AB80" s="30">
        <f t="shared" si="154"/>
        <v>0</v>
      </c>
      <c r="AC80" s="30">
        <f t="shared" si="154"/>
        <v>0</v>
      </c>
    </row>
    <row r="81" spans="2:29" x14ac:dyDescent="0.35">
      <c r="B81" s="124"/>
      <c r="G81" s="33" t="str">
        <f>Lists!$A$3</f>
        <v>Social assistance benefits (272)</v>
      </c>
      <c r="H81" s="30">
        <f t="shared" si="153"/>
        <v>0</v>
      </c>
      <c r="I81" s="30">
        <f t="shared" si="153"/>
        <v>0</v>
      </c>
      <c r="J81" s="30">
        <f t="shared" si="153"/>
        <v>0</v>
      </c>
      <c r="K81" s="30">
        <f t="shared" si="153"/>
        <v>0</v>
      </c>
      <c r="L81" s="30">
        <f t="shared" si="153"/>
        <v>0</v>
      </c>
      <c r="M81" s="30">
        <f t="shared" si="153"/>
        <v>0</v>
      </c>
      <c r="N81" s="30">
        <f t="shared" si="153"/>
        <v>0</v>
      </c>
      <c r="O81" s="30">
        <f t="shared" si="153"/>
        <v>0</v>
      </c>
      <c r="P81" s="30">
        <f t="shared" si="153"/>
        <v>0</v>
      </c>
      <c r="Q81" s="30">
        <f t="shared" si="153"/>
        <v>0</v>
      </c>
      <c r="R81" s="30">
        <f>SUMIF($F$10:$F$54,$G81,R$10:R$54)</f>
        <v>0</v>
      </c>
      <c r="S81" s="30">
        <f>SUMIF($F$10:$F$54,$G81,S$10:S$54)</f>
        <v>1700</v>
      </c>
      <c r="T81" s="30">
        <f t="shared" si="154"/>
        <v>4200</v>
      </c>
      <c r="U81" s="30">
        <f t="shared" si="154"/>
        <v>4250</v>
      </c>
      <c r="V81" s="30">
        <f t="shared" si="154"/>
        <v>4450</v>
      </c>
      <c r="W81" s="30">
        <f t="shared" si="154"/>
        <v>5829</v>
      </c>
      <c r="X81" s="30">
        <f t="shared" si="154"/>
        <v>5829</v>
      </c>
      <c r="Y81" s="30">
        <f t="shared" si="154"/>
        <v>7058.8189999999995</v>
      </c>
      <c r="Z81" s="30">
        <f t="shared" si="154"/>
        <v>12127.489999999998</v>
      </c>
      <c r="AA81" s="30">
        <f t="shared" si="154"/>
        <v>12555.258999999998</v>
      </c>
      <c r="AB81" s="30">
        <f t="shared" si="154"/>
        <v>11080.401</v>
      </c>
      <c r="AC81" s="30">
        <f t="shared" si="154"/>
        <v>6189</v>
      </c>
    </row>
    <row r="82" spans="2:29" x14ac:dyDescent="0.35">
      <c r="B82" s="124"/>
      <c r="G82" s="33" t="str">
        <f>Lists!$A$4</f>
        <v>Public servant benefits (273)</v>
      </c>
      <c r="H82" s="30">
        <f t="shared" si="153"/>
        <v>0</v>
      </c>
      <c r="I82" s="30">
        <f t="shared" si="153"/>
        <v>0</v>
      </c>
      <c r="J82" s="30">
        <f t="shared" si="153"/>
        <v>0</v>
      </c>
      <c r="K82" s="30">
        <f t="shared" si="153"/>
        <v>0</v>
      </c>
      <c r="L82" s="30">
        <f t="shared" si="153"/>
        <v>0</v>
      </c>
      <c r="M82" s="30">
        <f t="shared" si="153"/>
        <v>0</v>
      </c>
      <c r="N82" s="30">
        <f t="shared" si="153"/>
        <v>0</v>
      </c>
      <c r="O82" s="30">
        <f t="shared" si="153"/>
        <v>0</v>
      </c>
      <c r="P82" s="30">
        <f t="shared" si="153"/>
        <v>4132.7150000000001</v>
      </c>
      <c r="Q82" s="30">
        <f t="shared" si="153"/>
        <v>5844.0609999999997</v>
      </c>
      <c r="R82" s="30">
        <f t="shared" si="154"/>
        <v>5276.0450000000001</v>
      </c>
      <c r="S82" s="30">
        <f t="shared" si="154"/>
        <v>5152.1090000000004</v>
      </c>
      <c r="T82" s="30">
        <f t="shared" si="154"/>
        <v>5287.7619999999997</v>
      </c>
      <c r="U82" s="30">
        <f t="shared" si="154"/>
        <v>4582.4870000000001</v>
      </c>
      <c r="V82" s="30">
        <f t="shared" si="154"/>
        <v>4707.9880000000003</v>
      </c>
      <c r="W82" s="30">
        <f t="shared" si="154"/>
        <v>4700.1440000000002</v>
      </c>
      <c r="X82" s="30">
        <f t="shared" si="154"/>
        <v>4350.6189999999997</v>
      </c>
      <c r="Y82" s="30">
        <f t="shared" si="154"/>
        <v>4618.1099999999997</v>
      </c>
      <c r="Z82" s="30">
        <f t="shared" si="154"/>
        <v>4410.4830000000002</v>
      </c>
      <c r="AA82" s="30">
        <f t="shared" si="154"/>
        <v>3854.3409999999999</v>
      </c>
      <c r="AB82" s="30">
        <f t="shared" si="154"/>
        <v>4277.3999999999996</v>
      </c>
      <c r="AC82" s="30">
        <f t="shared" si="154"/>
        <v>3905.9</v>
      </c>
    </row>
    <row r="83" spans="2:29" x14ac:dyDescent="0.35">
      <c r="B83" s="124"/>
      <c r="G83" s="22" t="str">
        <f>Lists!$A$5</f>
        <v>Social benefits (27)</v>
      </c>
      <c r="H83" s="32">
        <f>SUM(H80:H82)</f>
        <v>0</v>
      </c>
      <c r="I83" s="32">
        <f t="shared" ref="I83:AC83" si="155">SUM(I80:I82)</f>
        <v>0</v>
      </c>
      <c r="J83" s="32">
        <f t="shared" si="155"/>
        <v>0</v>
      </c>
      <c r="K83" s="32">
        <f t="shared" si="155"/>
        <v>0</v>
      </c>
      <c r="L83" s="32">
        <f t="shared" si="155"/>
        <v>0</v>
      </c>
      <c r="M83" s="32">
        <f t="shared" si="155"/>
        <v>0</v>
      </c>
      <c r="N83" s="32">
        <f t="shared" si="155"/>
        <v>0</v>
      </c>
      <c r="O83" s="32">
        <f t="shared" si="155"/>
        <v>0</v>
      </c>
      <c r="P83" s="32">
        <f t="shared" si="155"/>
        <v>4132.7150000000001</v>
      </c>
      <c r="Q83" s="32">
        <f t="shared" si="155"/>
        <v>5844.0609999999997</v>
      </c>
      <c r="R83" s="32">
        <f t="shared" si="155"/>
        <v>5276.0450000000001</v>
      </c>
      <c r="S83" s="32">
        <f t="shared" si="155"/>
        <v>6852.1090000000004</v>
      </c>
      <c r="T83" s="32">
        <f t="shared" si="155"/>
        <v>9487.7619999999988</v>
      </c>
      <c r="U83" s="32">
        <f t="shared" si="155"/>
        <v>8832.487000000001</v>
      </c>
      <c r="V83" s="32">
        <f t="shared" si="155"/>
        <v>9157.9880000000012</v>
      </c>
      <c r="W83" s="32">
        <f t="shared" si="155"/>
        <v>10529.144</v>
      </c>
      <c r="X83" s="32">
        <f t="shared" si="155"/>
        <v>10179.618999999999</v>
      </c>
      <c r="Y83" s="32">
        <f t="shared" si="155"/>
        <v>11676.929</v>
      </c>
      <c r="Z83" s="32">
        <f t="shared" si="155"/>
        <v>16537.972999999998</v>
      </c>
      <c r="AA83" s="32">
        <f t="shared" si="155"/>
        <v>16409.599999999999</v>
      </c>
      <c r="AB83" s="32">
        <f t="shared" si="155"/>
        <v>15357.800999999999</v>
      </c>
      <c r="AC83" s="32">
        <f t="shared" si="155"/>
        <v>10094.9</v>
      </c>
    </row>
    <row r="84" spans="2:29" x14ac:dyDescent="0.35">
      <c r="B84" s="124"/>
      <c r="G84" s="1"/>
    </row>
    <row r="85" spans="2:29" x14ac:dyDescent="0.35">
      <c r="B85" s="124"/>
      <c r="G85" s="38" t="str">
        <f>Lists!$A$7</f>
        <v>Provident fund withdrawals</v>
      </c>
      <c r="H85" s="30">
        <f t="shared" ref="H85:AC85" si="156">SUMIF($F$10:$F$54,$G85,H$10:H$54)</f>
        <v>0</v>
      </c>
      <c r="I85" s="30">
        <f t="shared" si="156"/>
        <v>0</v>
      </c>
      <c r="J85" s="30">
        <f t="shared" si="156"/>
        <v>0</v>
      </c>
      <c r="K85" s="30">
        <f t="shared" si="156"/>
        <v>0</v>
      </c>
      <c r="L85" s="30">
        <f t="shared" si="156"/>
        <v>0</v>
      </c>
      <c r="M85" s="30">
        <f t="shared" si="156"/>
        <v>0</v>
      </c>
      <c r="N85" s="30">
        <f t="shared" si="156"/>
        <v>0</v>
      </c>
      <c r="O85" s="30">
        <f t="shared" si="156"/>
        <v>0</v>
      </c>
      <c r="P85" s="30">
        <f t="shared" si="156"/>
        <v>0</v>
      </c>
      <c r="Q85" s="30">
        <f t="shared" si="156"/>
        <v>0</v>
      </c>
      <c r="R85" s="30">
        <f t="shared" si="156"/>
        <v>4720</v>
      </c>
      <c r="S85" s="30">
        <f t="shared" si="156"/>
        <v>5844.6513299999997</v>
      </c>
      <c r="T85" s="30">
        <f t="shared" si="156"/>
        <v>5552.9891699999998</v>
      </c>
      <c r="U85" s="30">
        <f t="shared" si="156"/>
        <v>5344.5806200000006</v>
      </c>
      <c r="V85" s="30">
        <f t="shared" si="156"/>
        <v>6659.4241499999998</v>
      </c>
      <c r="W85" s="30">
        <f t="shared" si="156"/>
        <v>6596.4000000000015</v>
      </c>
      <c r="X85" s="30">
        <f t="shared" si="156"/>
        <v>6236.2506399999993</v>
      </c>
      <c r="Y85" s="30">
        <f t="shared" si="156"/>
        <v>12947.132890000001</v>
      </c>
      <c r="Z85" s="30">
        <f t="shared" si="156"/>
        <v>3508.3754599999997</v>
      </c>
      <c r="AA85" s="30">
        <f t="shared" si="156"/>
        <v>0</v>
      </c>
      <c r="AB85" s="30">
        <f t="shared" si="156"/>
        <v>0</v>
      </c>
      <c r="AC85" s="30">
        <f t="shared" si="156"/>
        <v>0</v>
      </c>
    </row>
    <row r="86" spans="2:29" x14ac:dyDescent="0.35">
      <c r="B86" s="124"/>
      <c r="G86" s="36" t="str">
        <f>Lists!$A$8</f>
        <v>Social benefits (27) + provident fund withdrawals</v>
      </c>
      <c r="H86" s="37">
        <f>H85+H83</f>
        <v>0</v>
      </c>
      <c r="I86" s="37">
        <f t="shared" ref="I86:AC86" si="157">I85+I83</f>
        <v>0</v>
      </c>
      <c r="J86" s="37">
        <f t="shared" si="157"/>
        <v>0</v>
      </c>
      <c r="K86" s="37">
        <f t="shared" si="157"/>
        <v>0</v>
      </c>
      <c r="L86" s="37">
        <f t="shared" si="157"/>
        <v>0</v>
      </c>
      <c r="M86" s="37">
        <f t="shared" si="157"/>
        <v>0</v>
      </c>
      <c r="N86" s="37">
        <f t="shared" si="157"/>
        <v>0</v>
      </c>
      <c r="O86" s="37">
        <f t="shared" si="157"/>
        <v>0</v>
      </c>
      <c r="P86" s="37">
        <f t="shared" si="157"/>
        <v>4132.7150000000001</v>
      </c>
      <c r="Q86" s="37">
        <f t="shared" si="157"/>
        <v>5844.0609999999997</v>
      </c>
      <c r="R86" s="37">
        <f t="shared" si="157"/>
        <v>9996.0450000000001</v>
      </c>
      <c r="S86" s="37">
        <f t="shared" si="157"/>
        <v>12696.760330000001</v>
      </c>
      <c r="T86" s="37">
        <f t="shared" si="157"/>
        <v>15040.75117</v>
      </c>
      <c r="U86" s="37">
        <f t="shared" si="157"/>
        <v>14177.067620000002</v>
      </c>
      <c r="V86" s="37">
        <f t="shared" si="157"/>
        <v>15817.41215</v>
      </c>
      <c r="W86" s="37">
        <f t="shared" si="157"/>
        <v>17125.544000000002</v>
      </c>
      <c r="X86" s="37">
        <f t="shared" si="157"/>
        <v>16415.869639999997</v>
      </c>
      <c r="Y86" s="37">
        <f t="shared" si="157"/>
        <v>24624.061890000001</v>
      </c>
      <c r="Z86" s="37">
        <f t="shared" si="157"/>
        <v>20046.348459999997</v>
      </c>
      <c r="AA86" s="37">
        <f t="shared" si="157"/>
        <v>16409.599999999999</v>
      </c>
      <c r="AB86" s="37">
        <f t="shared" si="157"/>
        <v>15357.800999999999</v>
      </c>
      <c r="AC86" s="37">
        <f t="shared" si="157"/>
        <v>10094.9</v>
      </c>
    </row>
    <row r="87" spans="2:29" x14ac:dyDescent="0.35">
      <c r="B87" s="124"/>
    </row>
    <row r="88" spans="2:29" x14ac:dyDescent="0.35">
      <c r="B88" s="124"/>
      <c r="G88" s="107" t="s">
        <v>169</v>
      </c>
      <c r="H88" s="107"/>
      <c r="I88" s="107"/>
      <c r="J88" s="107"/>
      <c r="K88" s="107"/>
      <c r="L88" s="107"/>
      <c r="M88" s="107"/>
      <c r="N88" s="107"/>
      <c r="O88" s="107"/>
      <c r="P88" s="107"/>
      <c r="Q88" s="107"/>
      <c r="R88" s="107"/>
      <c r="S88" s="107"/>
      <c r="T88" s="107"/>
      <c r="U88" s="107"/>
      <c r="V88" s="107"/>
      <c r="W88" s="107"/>
      <c r="X88" s="107"/>
      <c r="Y88" s="107"/>
      <c r="Z88" s="107"/>
      <c r="AA88" s="107"/>
      <c r="AB88" s="107"/>
      <c r="AC88" s="107"/>
    </row>
    <row r="89" spans="2:29" x14ac:dyDescent="0.35">
      <c r="B89" s="124"/>
      <c r="G89" s="33" t="str">
        <f>G80</f>
        <v>Social insurance benefits (271)</v>
      </c>
      <c r="H89" s="57">
        <f t="shared" ref="H89:AC89" si="158">H$80/H$208</f>
        <v>0</v>
      </c>
      <c r="I89" s="57">
        <f t="shared" si="158"/>
        <v>0</v>
      </c>
      <c r="J89" s="57">
        <f t="shared" si="158"/>
        <v>0</v>
      </c>
      <c r="K89" s="57">
        <f t="shared" si="158"/>
        <v>0</v>
      </c>
      <c r="L89" s="57">
        <f t="shared" si="158"/>
        <v>0</v>
      </c>
      <c r="M89" s="57">
        <f t="shared" si="158"/>
        <v>0</v>
      </c>
      <c r="N89" s="57">
        <f t="shared" si="158"/>
        <v>0</v>
      </c>
      <c r="O89" s="57">
        <f t="shared" si="158"/>
        <v>0</v>
      </c>
      <c r="P89" s="57">
        <f t="shared" si="158"/>
        <v>0</v>
      </c>
      <c r="Q89" s="57">
        <f t="shared" si="158"/>
        <v>0</v>
      </c>
      <c r="R89" s="57">
        <f t="shared" si="158"/>
        <v>0</v>
      </c>
      <c r="S89" s="57">
        <f t="shared" si="158"/>
        <v>0</v>
      </c>
      <c r="T89" s="57">
        <f t="shared" si="158"/>
        <v>0</v>
      </c>
      <c r="U89" s="57">
        <f t="shared" si="158"/>
        <v>0</v>
      </c>
      <c r="V89" s="57">
        <f t="shared" si="158"/>
        <v>0</v>
      </c>
      <c r="W89" s="57">
        <f t="shared" si="158"/>
        <v>0</v>
      </c>
      <c r="X89" s="57">
        <f t="shared" si="158"/>
        <v>0</v>
      </c>
      <c r="Y89" s="57">
        <f t="shared" si="158"/>
        <v>0</v>
      </c>
      <c r="Z89" s="57">
        <f t="shared" si="158"/>
        <v>0</v>
      </c>
      <c r="AA89" s="57">
        <f t="shared" si="158"/>
        <v>0</v>
      </c>
      <c r="AB89" s="57">
        <f t="shared" si="158"/>
        <v>0</v>
      </c>
      <c r="AC89" s="57">
        <f t="shared" si="158"/>
        <v>0</v>
      </c>
    </row>
    <row r="90" spans="2:29" x14ac:dyDescent="0.35">
      <c r="B90" s="124"/>
      <c r="G90" s="33" t="str">
        <f t="shared" ref="G90:G95" si="159">G81</f>
        <v>Social assistance benefits (272)</v>
      </c>
      <c r="H90" s="57">
        <f t="shared" ref="H90:AC90" si="160">H$81/H$208</f>
        <v>0</v>
      </c>
      <c r="I90" s="57">
        <f t="shared" si="160"/>
        <v>0</v>
      </c>
      <c r="J90" s="57">
        <f t="shared" si="160"/>
        <v>0</v>
      </c>
      <c r="K90" s="57">
        <f t="shared" si="160"/>
        <v>0</v>
      </c>
      <c r="L90" s="57">
        <f t="shared" si="160"/>
        <v>0</v>
      </c>
      <c r="M90" s="57">
        <f t="shared" si="160"/>
        <v>0</v>
      </c>
      <c r="N90" s="57">
        <f t="shared" si="160"/>
        <v>0</v>
      </c>
      <c r="O90" s="57">
        <f t="shared" si="160"/>
        <v>0</v>
      </c>
      <c r="P90" s="57">
        <f t="shared" si="160"/>
        <v>0</v>
      </c>
      <c r="Q90" s="57">
        <f t="shared" si="160"/>
        <v>0</v>
      </c>
      <c r="R90" s="57">
        <f t="shared" si="160"/>
        <v>0</v>
      </c>
      <c r="S90" s="57">
        <f t="shared" si="160"/>
        <v>2.1329987452948559E-3</v>
      </c>
      <c r="T90" s="57">
        <f t="shared" si="160"/>
        <v>4.9469964664310955E-3</v>
      </c>
      <c r="U90" s="57">
        <f t="shared" si="160"/>
        <v>4.5551982851018222E-3</v>
      </c>
      <c r="V90" s="57">
        <f t="shared" si="160"/>
        <v>4.3713163064833006E-3</v>
      </c>
      <c r="W90" s="57">
        <f t="shared" si="160"/>
        <v>5.4324324324324328E-3</v>
      </c>
      <c r="X90" s="57">
        <f t="shared" si="160"/>
        <v>5.0120378331900261E-3</v>
      </c>
      <c r="Y90" s="57">
        <f t="shared" si="160"/>
        <v>6.302516964285714E-3</v>
      </c>
      <c r="Z90" s="57">
        <f t="shared" si="160"/>
        <v>1.134470533208606E-2</v>
      </c>
      <c r="AA90" s="57">
        <f t="shared" si="160"/>
        <v>1.1042444151275284E-2</v>
      </c>
      <c r="AB90" s="57">
        <f t="shared" si="160"/>
        <v>8.6363219017926741E-3</v>
      </c>
      <c r="AC90" s="57">
        <f t="shared" si="160"/>
        <v>4.4461206896551728E-3</v>
      </c>
    </row>
    <row r="91" spans="2:29" x14ac:dyDescent="0.35">
      <c r="B91" s="125"/>
      <c r="G91" s="33" t="str">
        <f t="shared" si="159"/>
        <v>Public servant benefits (273)</v>
      </c>
      <c r="H91" s="57">
        <f t="shared" ref="H91:AC91" si="161">H$82/H$208</f>
        <v>0</v>
      </c>
      <c r="I91" s="57">
        <f t="shared" si="161"/>
        <v>0</v>
      </c>
      <c r="J91" s="57">
        <f t="shared" si="161"/>
        <v>0</v>
      </c>
      <c r="K91" s="57">
        <f t="shared" si="161"/>
        <v>0</v>
      </c>
      <c r="L91" s="57">
        <f t="shared" si="161"/>
        <v>0</v>
      </c>
      <c r="M91" s="57">
        <f t="shared" si="161"/>
        <v>0</v>
      </c>
      <c r="N91" s="57">
        <f t="shared" si="161"/>
        <v>0</v>
      </c>
      <c r="O91" s="57">
        <f t="shared" si="161"/>
        <v>0</v>
      </c>
      <c r="P91" s="57">
        <f t="shared" si="161"/>
        <v>5.4449472990777343E-3</v>
      </c>
      <c r="Q91" s="57">
        <f t="shared" si="161"/>
        <v>7.3233847117794484E-3</v>
      </c>
      <c r="R91" s="57">
        <f t="shared" si="161"/>
        <v>6.7554993597951345E-3</v>
      </c>
      <c r="S91" s="57">
        <f t="shared" si="161"/>
        <v>6.4643776662484317E-3</v>
      </c>
      <c r="T91" s="57">
        <f t="shared" si="161"/>
        <v>6.2282237926972904E-3</v>
      </c>
      <c r="U91" s="57">
        <f t="shared" si="161"/>
        <v>4.9115616291532695E-3</v>
      </c>
      <c r="V91" s="57">
        <f t="shared" si="161"/>
        <v>4.6247426326129666E-3</v>
      </c>
      <c r="W91" s="57">
        <f t="shared" si="161"/>
        <v>4.3803765144454802E-3</v>
      </c>
      <c r="X91" s="57">
        <f t="shared" si="161"/>
        <v>3.7408589853826306E-3</v>
      </c>
      <c r="Y91" s="57">
        <f t="shared" si="161"/>
        <v>4.1233124999999994E-3</v>
      </c>
      <c r="Z91" s="57">
        <f t="shared" si="161"/>
        <v>4.1258026192703464E-3</v>
      </c>
      <c r="AA91" s="57">
        <f t="shared" si="161"/>
        <v>3.3899217238346525E-3</v>
      </c>
      <c r="AB91" s="57">
        <f t="shared" si="161"/>
        <v>3.3339049103663287E-3</v>
      </c>
      <c r="AC91" s="57">
        <f t="shared" si="161"/>
        <v>2.8059626436781611E-3</v>
      </c>
    </row>
    <row r="92" spans="2:29" x14ac:dyDescent="0.35">
      <c r="G92" s="33" t="str">
        <f t="shared" si="159"/>
        <v>Social benefits (27)</v>
      </c>
      <c r="H92" s="57">
        <f t="shared" ref="H92:AC92" si="162">H$83/H$208</f>
        <v>0</v>
      </c>
      <c r="I92" s="57">
        <f t="shared" si="162"/>
        <v>0</v>
      </c>
      <c r="J92" s="57">
        <f t="shared" si="162"/>
        <v>0</v>
      </c>
      <c r="K92" s="57">
        <f t="shared" si="162"/>
        <v>0</v>
      </c>
      <c r="L92" s="57">
        <f t="shared" si="162"/>
        <v>0</v>
      </c>
      <c r="M92" s="57">
        <f t="shared" si="162"/>
        <v>0</v>
      </c>
      <c r="N92" s="57">
        <f t="shared" si="162"/>
        <v>0</v>
      </c>
      <c r="O92" s="57">
        <f t="shared" si="162"/>
        <v>0</v>
      </c>
      <c r="P92" s="57">
        <f t="shared" si="162"/>
        <v>5.4449472990777343E-3</v>
      </c>
      <c r="Q92" s="57">
        <f t="shared" si="162"/>
        <v>7.3233847117794484E-3</v>
      </c>
      <c r="R92" s="57">
        <f t="shared" si="162"/>
        <v>6.7554993597951345E-3</v>
      </c>
      <c r="S92" s="57">
        <f t="shared" si="162"/>
        <v>8.5973764115432876E-3</v>
      </c>
      <c r="T92" s="57">
        <f t="shared" si="162"/>
        <v>1.1175220259128385E-2</v>
      </c>
      <c r="U92" s="57">
        <f t="shared" si="162"/>
        <v>9.4667599142550917E-3</v>
      </c>
      <c r="V92" s="57">
        <f t="shared" si="162"/>
        <v>8.996058939096269E-3</v>
      </c>
      <c r="W92" s="57">
        <f t="shared" si="162"/>
        <v>9.8128089468779121E-3</v>
      </c>
      <c r="X92" s="57">
        <f t="shared" si="162"/>
        <v>8.7528968185726554E-3</v>
      </c>
      <c r="Y92" s="57">
        <f t="shared" si="162"/>
        <v>1.0425829464285715E-2</v>
      </c>
      <c r="Z92" s="57">
        <f t="shared" si="162"/>
        <v>1.5470507951356407E-2</v>
      </c>
      <c r="AA92" s="57">
        <f t="shared" si="162"/>
        <v>1.4432365875109937E-2</v>
      </c>
      <c r="AB92" s="57">
        <f t="shared" si="162"/>
        <v>1.1970226812159002E-2</v>
      </c>
      <c r="AC92" s="57">
        <f t="shared" si="162"/>
        <v>7.2520833333333335E-3</v>
      </c>
    </row>
    <row r="93" spans="2:29" x14ac:dyDescent="0.35">
      <c r="B93" s="1" t="s">
        <v>1449</v>
      </c>
      <c r="G93" s="33"/>
      <c r="H93" s="58"/>
      <c r="I93" s="58"/>
      <c r="J93" s="58"/>
      <c r="K93" s="58"/>
      <c r="L93" s="58"/>
      <c r="M93" s="58"/>
      <c r="N93" s="58"/>
      <c r="O93" s="58"/>
      <c r="P93" s="58"/>
      <c r="Q93" s="58"/>
      <c r="R93" s="58"/>
      <c r="S93" s="58"/>
      <c r="T93" s="58"/>
      <c r="U93" s="58"/>
      <c r="V93" s="58"/>
      <c r="W93" s="58"/>
      <c r="X93" s="58"/>
      <c r="Y93" s="58"/>
      <c r="Z93" s="58"/>
      <c r="AA93" s="58"/>
      <c r="AB93" s="58"/>
      <c r="AC93" s="58"/>
    </row>
    <row r="94" spans="2:29" x14ac:dyDescent="0.35">
      <c r="B94" s="126" t="s">
        <v>1461</v>
      </c>
      <c r="G94" s="38" t="str">
        <f t="shared" si="159"/>
        <v>Provident fund withdrawals</v>
      </c>
      <c r="H94" s="57">
        <f t="shared" ref="H94:AC94" si="163">H$85/H$208</f>
        <v>0</v>
      </c>
      <c r="I94" s="57">
        <f t="shared" si="163"/>
        <v>0</v>
      </c>
      <c r="J94" s="57">
        <f t="shared" si="163"/>
        <v>0</v>
      </c>
      <c r="K94" s="57">
        <f t="shared" si="163"/>
        <v>0</v>
      </c>
      <c r="L94" s="57">
        <f t="shared" si="163"/>
        <v>0</v>
      </c>
      <c r="M94" s="57">
        <f t="shared" si="163"/>
        <v>0</v>
      </c>
      <c r="N94" s="57">
        <f t="shared" si="163"/>
        <v>0</v>
      </c>
      <c r="O94" s="57">
        <f t="shared" si="163"/>
        <v>0</v>
      </c>
      <c r="P94" s="57">
        <f t="shared" si="163"/>
        <v>0</v>
      </c>
      <c r="Q94" s="57">
        <f t="shared" si="163"/>
        <v>0</v>
      </c>
      <c r="R94" s="57">
        <f t="shared" si="163"/>
        <v>6.0435339308578745E-3</v>
      </c>
      <c r="S94" s="57">
        <f t="shared" si="163"/>
        <v>7.3333140903387699E-3</v>
      </c>
      <c r="T94" s="57">
        <f t="shared" si="163"/>
        <v>6.5406232862190812E-3</v>
      </c>
      <c r="U94" s="57">
        <f t="shared" si="163"/>
        <v>5.7283822293676323E-3</v>
      </c>
      <c r="V94" s="57">
        <f t="shared" si="163"/>
        <v>6.5416740176817284E-3</v>
      </c>
      <c r="W94" s="57">
        <f t="shared" si="163"/>
        <v>6.1476234855545216E-3</v>
      </c>
      <c r="X94" s="57">
        <f t="shared" si="163"/>
        <v>5.3622103525365426E-3</v>
      </c>
      <c r="Y94" s="57">
        <f t="shared" si="163"/>
        <v>1.1559940080357144E-2</v>
      </c>
      <c r="Z94" s="57">
        <f t="shared" si="163"/>
        <v>3.2819227876520109E-3</v>
      </c>
      <c r="AA94" s="57">
        <f t="shared" si="163"/>
        <v>0</v>
      </c>
      <c r="AB94" s="57">
        <f t="shared" si="163"/>
        <v>0</v>
      </c>
      <c r="AC94" s="57">
        <f t="shared" si="163"/>
        <v>0</v>
      </c>
    </row>
    <row r="95" spans="2:29" x14ac:dyDescent="0.35">
      <c r="B95" s="127"/>
      <c r="G95" s="62" t="str">
        <f t="shared" si="159"/>
        <v>Social benefits (27) + provident fund withdrawals</v>
      </c>
      <c r="H95" s="57">
        <f t="shared" ref="H95:AC95" si="164">H$86/H$208</f>
        <v>0</v>
      </c>
      <c r="I95" s="57">
        <f t="shared" si="164"/>
        <v>0</v>
      </c>
      <c r="J95" s="57">
        <f t="shared" si="164"/>
        <v>0</v>
      </c>
      <c r="K95" s="57">
        <f t="shared" si="164"/>
        <v>0</v>
      </c>
      <c r="L95" s="57">
        <f t="shared" si="164"/>
        <v>0</v>
      </c>
      <c r="M95" s="57">
        <f t="shared" si="164"/>
        <v>0</v>
      </c>
      <c r="N95" s="57">
        <f t="shared" si="164"/>
        <v>0</v>
      </c>
      <c r="O95" s="57">
        <f t="shared" si="164"/>
        <v>0</v>
      </c>
      <c r="P95" s="57">
        <f t="shared" si="164"/>
        <v>5.4449472990777343E-3</v>
      </c>
      <c r="Q95" s="57">
        <f t="shared" si="164"/>
        <v>7.3233847117794484E-3</v>
      </c>
      <c r="R95" s="57">
        <f t="shared" si="164"/>
        <v>1.2799033290653008E-2</v>
      </c>
      <c r="S95" s="57">
        <f t="shared" si="164"/>
        <v>1.5930690501882058E-2</v>
      </c>
      <c r="T95" s="57">
        <f t="shared" si="164"/>
        <v>1.7715843545347467E-2</v>
      </c>
      <c r="U95" s="57">
        <f t="shared" si="164"/>
        <v>1.5195142143622725E-2</v>
      </c>
      <c r="V95" s="57">
        <f t="shared" si="164"/>
        <v>1.5537732956777996E-2</v>
      </c>
      <c r="W95" s="57">
        <f t="shared" si="164"/>
        <v>1.5960432432432434E-2</v>
      </c>
      <c r="X95" s="57">
        <f t="shared" si="164"/>
        <v>1.4115107171109198E-2</v>
      </c>
      <c r="Y95" s="57">
        <f t="shared" si="164"/>
        <v>2.1985769544642857E-2</v>
      </c>
      <c r="Z95" s="57">
        <f t="shared" si="164"/>
        <v>1.8752430739008417E-2</v>
      </c>
      <c r="AA95" s="57">
        <f t="shared" si="164"/>
        <v>1.4432365875109937E-2</v>
      </c>
      <c r="AB95" s="57">
        <f t="shared" si="164"/>
        <v>1.1970226812159002E-2</v>
      </c>
      <c r="AC95" s="57">
        <f t="shared" si="164"/>
        <v>7.2520833333333335E-3</v>
      </c>
    </row>
    <row r="96" spans="2:29" x14ac:dyDescent="0.35">
      <c r="B96" s="127"/>
    </row>
    <row r="97" spans="2:29" x14ac:dyDescent="0.35">
      <c r="B97" s="127"/>
      <c r="G97" s="107" t="s">
        <v>170</v>
      </c>
      <c r="H97" s="107"/>
      <c r="I97" s="107"/>
      <c r="J97" s="107"/>
      <c r="K97" s="107"/>
      <c r="L97" s="107"/>
      <c r="M97" s="107"/>
      <c r="N97" s="107"/>
      <c r="O97" s="107"/>
      <c r="P97" s="107"/>
      <c r="Q97" s="107"/>
      <c r="R97" s="107"/>
      <c r="S97" s="107"/>
      <c r="T97" s="107"/>
      <c r="U97" s="107"/>
      <c r="V97" s="107"/>
      <c r="W97" s="107"/>
      <c r="X97" s="107"/>
      <c r="Y97" s="107"/>
      <c r="Z97" s="107"/>
      <c r="AA97" s="107"/>
      <c r="AB97" s="107"/>
      <c r="AC97" s="107"/>
    </row>
    <row r="98" spans="2:29" x14ac:dyDescent="0.35">
      <c r="B98" s="127"/>
      <c r="G98" s="33" t="str">
        <f>G89</f>
        <v>Social insurance benefits (271)</v>
      </c>
      <c r="H98" s="57">
        <f>H$80/H$212</f>
        <v>0</v>
      </c>
      <c r="I98" s="57">
        <f t="shared" ref="I98:AC98" si="165">I$80/I$212</f>
        <v>0</v>
      </c>
      <c r="J98" s="57">
        <f t="shared" si="165"/>
        <v>0</v>
      </c>
      <c r="K98" s="57">
        <f t="shared" si="165"/>
        <v>0</v>
      </c>
      <c r="L98" s="57">
        <f t="shared" si="165"/>
        <v>0</v>
      </c>
      <c r="M98" s="57">
        <f t="shared" si="165"/>
        <v>0</v>
      </c>
      <c r="N98" s="57">
        <f t="shared" si="165"/>
        <v>0</v>
      </c>
      <c r="O98" s="57">
        <f t="shared" si="165"/>
        <v>0</v>
      </c>
      <c r="P98" s="57">
        <f t="shared" si="165"/>
        <v>0</v>
      </c>
      <c r="Q98" s="57">
        <f t="shared" si="165"/>
        <v>0</v>
      </c>
      <c r="R98" s="57">
        <f t="shared" si="165"/>
        <v>0</v>
      </c>
      <c r="S98" s="57">
        <f t="shared" si="165"/>
        <v>0</v>
      </c>
      <c r="T98" s="57">
        <f t="shared" si="165"/>
        <v>0</v>
      </c>
      <c r="U98" s="57">
        <f t="shared" si="165"/>
        <v>0</v>
      </c>
      <c r="V98" s="57">
        <f t="shared" si="165"/>
        <v>0</v>
      </c>
      <c r="W98" s="57">
        <f t="shared" si="165"/>
        <v>0</v>
      </c>
      <c r="X98" s="57">
        <f t="shared" si="165"/>
        <v>0</v>
      </c>
      <c r="Y98" s="57">
        <f t="shared" si="165"/>
        <v>0</v>
      </c>
      <c r="Z98" s="57">
        <f t="shared" si="165"/>
        <v>0</v>
      </c>
      <c r="AA98" s="57">
        <f t="shared" si="165"/>
        <v>0</v>
      </c>
      <c r="AB98" s="57">
        <f t="shared" si="165"/>
        <v>0</v>
      </c>
      <c r="AC98" s="57">
        <f t="shared" si="165"/>
        <v>0</v>
      </c>
    </row>
    <row r="99" spans="2:29" x14ac:dyDescent="0.35">
      <c r="B99" s="127"/>
      <c r="G99" s="33" t="str">
        <f t="shared" ref="G99:G104" si="166">G90</f>
        <v>Social assistance benefits (272)</v>
      </c>
      <c r="H99" s="57">
        <f>H$81/H$212</f>
        <v>0</v>
      </c>
      <c r="I99" s="57">
        <f t="shared" ref="I99:AC99" si="167">I$81/I$212</f>
        <v>0</v>
      </c>
      <c r="J99" s="57">
        <f t="shared" si="167"/>
        <v>0</v>
      </c>
      <c r="K99" s="57">
        <f t="shared" si="167"/>
        <v>0</v>
      </c>
      <c r="L99" s="57">
        <f t="shared" si="167"/>
        <v>0</v>
      </c>
      <c r="M99" s="57">
        <f t="shared" si="167"/>
        <v>0</v>
      </c>
      <c r="N99" s="57">
        <f t="shared" si="167"/>
        <v>0</v>
      </c>
      <c r="O99" s="57">
        <f t="shared" si="167"/>
        <v>0</v>
      </c>
      <c r="P99" s="57">
        <f t="shared" si="167"/>
        <v>0</v>
      </c>
      <c r="Q99" s="57">
        <f t="shared" si="167"/>
        <v>0</v>
      </c>
      <c r="R99" s="57">
        <f t="shared" si="167"/>
        <v>0</v>
      </c>
      <c r="S99" s="57">
        <f t="shared" si="167"/>
        <v>2.1171021504278291E-3</v>
      </c>
      <c r="T99" s="57">
        <f t="shared" si="167"/>
        <v>4.8955596458085905E-3</v>
      </c>
      <c r="U99" s="57">
        <f t="shared" si="167"/>
        <v>4.5330722283729794E-3</v>
      </c>
      <c r="V99" s="57">
        <f t="shared" si="167"/>
        <v>4.2059004719492907E-3</v>
      </c>
      <c r="W99" s="57">
        <f t="shared" si="167"/>
        <v>5.1203277009728623E-3</v>
      </c>
      <c r="X99" s="57">
        <f t="shared" si="167"/>
        <v>4.6364937957365576E-3</v>
      </c>
      <c r="Y99" s="57">
        <f t="shared" si="167"/>
        <v>5.807815533980582E-3</v>
      </c>
      <c r="Z99" s="57">
        <f t="shared" si="167"/>
        <v>1.0746557377049179E-2</v>
      </c>
      <c r="AA99" s="57">
        <f t="shared" si="167"/>
        <v>1.0460232873472114E-2</v>
      </c>
      <c r="AB99" s="57">
        <f t="shared" si="167"/>
        <v>8.180973073120398E-3</v>
      </c>
      <c r="AC99" s="57">
        <f t="shared" si="167"/>
        <v>4.2116996165187234E-3</v>
      </c>
    </row>
    <row r="100" spans="2:29" x14ac:dyDescent="0.35">
      <c r="B100" s="127"/>
      <c r="G100" s="33" t="str">
        <f t="shared" si="166"/>
        <v>Public servant benefits (273)</v>
      </c>
      <c r="H100" s="57">
        <f>H$82/H$212</f>
        <v>0</v>
      </c>
      <c r="I100" s="57">
        <f t="shared" ref="I100:AC100" si="168">I$82/I$212</f>
        <v>0</v>
      </c>
      <c r="J100" s="57">
        <f t="shared" si="168"/>
        <v>0</v>
      </c>
      <c r="K100" s="57">
        <f t="shared" si="168"/>
        <v>0</v>
      </c>
      <c r="L100" s="57">
        <f t="shared" si="168"/>
        <v>0</v>
      </c>
      <c r="M100" s="57">
        <f t="shared" si="168"/>
        <v>0</v>
      </c>
      <c r="N100" s="57">
        <f t="shared" si="168"/>
        <v>0</v>
      </c>
      <c r="O100" s="57">
        <f t="shared" si="168"/>
        <v>0</v>
      </c>
      <c r="P100" s="57">
        <f t="shared" si="168"/>
        <v>5.2884435125722766E-3</v>
      </c>
      <c r="Q100" s="57">
        <f t="shared" si="168"/>
        <v>7.1155968016675935E-3</v>
      </c>
      <c r="R100" s="57">
        <f t="shared" si="168"/>
        <v>6.5874864046852159E-3</v>
      </c>
      <c r="S100" s="57">
        <f t="shared" si="168"/>
        <v>6.4162006136109246E-3</v>
      </c>
      <c r="T100" s="57">
        <f t="shared" si="168"/>
        <v>6.1634653009143151E-3</v>
      </c>
      <c r="U100" s="57">
        <f t="shared" si="168"/>
        <v>4.8877046015482839E-3</v>
      </c>
      <c r="V100" s="57">
        <f t="shared" si="168"/>
        <v>4.449736842950921E-3</v>
      </c>
      <c r="W100" s="57">
        <f t="shared" si="168"/>
        <v>4.1287146203056093E-3</v>
      </c>
      <c r="X100" s="57">
        <f t="shared" si="168"/>
        <v>3.4605623608017816E-3</v>
      </c>
      <c r="Y100" s="57">
        <f t="shared" si="168"/>
        <v>3.7996626624979429E-3</v>
      </c>
      <c r="Z100" s="57">
        <f t="shared" si="168"/>
        <v>3.9082702702702707E-3</v>
      </c>
      <c r="AA100" s="57">
        <f t="shared" si="168"/>
        <v>3.2111885890821834E-3</v>
      </c>
      <c r="AB100" s="57">
        <f t="shared" si="168"/>
        <v>3.1581252540377543E-3</v>
      </c>
      <c r="AC100" s="57">
        <f t="shared" si="168"/>
        <v>2.6580186673389049E-3</v>
      </c>
    </row>
    <row r="101" spans="2:29" x14ac:dyDescent="0.35">
      <c r="B101" s="127"/>
      <c r="G101" s="33" t="str">
        <f t="shared" si="166"/>
        <v>Social benefits (27)</v>
      </c>
      <c r="H101" s="57">
        <f>H$83/H$212</f>
        <v>0</v>
      </c>
      <c r="I101" s="57">
        <f t="shared" ref="I101:AC101" si="169">I$83/I$212</f>
        <v>0</v>
      </c>
      <c r="J101" s="57">
        <f t="shared" si="169"/>
        <v>0</v>
      </c>
      <c r="K101" s="57">
        <f t="shared" si="169"/>
        <v>0</v>
      </c>
      <c r="L101" s="57">
        <f t="shared" si="169"/>
        <v>0</v>
      </c>
      <c r="M101" s="57">
        <f t="shared" si="169"/>
        <v>0</v>
      </c>
      <c r="N101" s="57">
        <f t="shared" si="169"/>
        <v>0</v>
      </c>
      <c r="O101" s="57">
        <f t="shared" si="169"/>
        <v>0</v>
      </c>
      <c r="P101" s="57">
        <f t="shared" si="169"/>
        <v>5.2884435125722766E-3</v>
      </c>
      <c r="Q101" s="57">
        <f t="shared" si="169"/>
        <v>7.1155968016675935E-3</v>
      </c>
      <c r="R101" s="57">
        <f t="shared" si="169"/>
        <v>6.5874864046852159E-3</v>
      </c>
      <c r="S101" s="57">
        <f t="shared" si="169"/>
        <v>8.5333027640387537E-3</v>
      </c>
      <c r="T101" s="57">
        <f t="shared" si="169"/>
        <v>1.1059024946722904E-2</v>
      </c>
      <c r="U101" s="57">
        <f t="shared" si="169"/>
        <v>9.4207768299212642E-3</v>
      </c>
      <c r="V101" s="57">
        <f t="shared" si="169"/>
        <v>8.6556373149002126E-3</v>
      </c>
      <c r="W101" s="57">
        <f t="shared" si="169"/>
        <v>9.2490423212784716E-3</v>
      </c>
      <c r="X101" s="57">
        <f t="shared" si="169"/>
        <v>8.0970561565383379E-3</v>
      </c>
      <c r="Y101" s="57">
        <f t="shared" si="169"/>
        <v>9.6074781964785253E-3</v>
      </c>
      <c r="Z101" s="57">
        <f t="shared" si="169"/>
        <v>1.4654827647319449E-2</v>
      </c>
      <c r="AA101" s="57">
        <f t="shared" si="169"/>
        <v>1.3671421462554297E-2</v>
      </c>
      <c r="AB101" s="57">
        <f t="shared" si="169"/>
        <v>1.1339098327158152E-2</v>
      </c>
      <c r="AC101" s="57">
        <f t="shared" si="169"/>
        <v>6.8697182838576287E-3</v>
      </c>
    </row>
    <row r="102" spans="2:29" x14ac:dyDescent="0.35">
      <c r="B102" s="127"/>
      <c r="G102" s="33"/>
      <c r="H102" s="58"/>
      <c r="I102" s="58"/>
      <c r="J102" s="58"/>
      <c r="K102" s="58"/>
      <c r="L102" s="58"/>
      <c r="M102" s="58"/>
      <c r="N102" s="58"/>
      <c r="O102" s="58"/>
      <c r="P102" s="58"/>
      <c r="Q102" s="58"/>
      <c r="R102" s="58"/>
      <c r="S102" s="58"/>
      <c r="T102" s="58"/>
      <c r="U102" s="58"/>
      <c r="V102" s="58"/>
      <c r="W102" s="58"/>
      <c r="X102" s="58"/>
      <c r="Y102" s="58"/>
      <c r="Z102" s="58"/>
      <c r="AA102" s="58"/>
      <c r="AB102" s="58"/>
      <c r="AC102" s="58"/>
    </row>
    <row r="103" spans="2:29" x14ac:dyDescent="0.35">
      <c r="B103" s="127"/>
      <c r="G103" s="38" t="str">
        <f t="shared" si="166"/>
        <v>Provident fund withdrawals</v>
      </c>
      <c r="H103" s="57">
        <f>H$85/H$212</f>
        <v>0</v>
      </c>
      <c r="I103" s="57">
        <f t="shared" ref="I103:AC103" si="170">I$85/I$212</f>
        <v>0</v>
      </c>
      <c r="J103" s="57">
        <f t="shared" si="170"/>
        <v>0</v>
      </c>
      <c r="K103" s="57">
        <f t="shared" si="170"/>
        <v>0</v>
      </c>
      <c r="L103" s="57">
        <f t="shared" si="170"/>
        <v>0</v>
      </c>
      <c r="M103" s="57">
        <f t="shared" si="170"/>
        <v>0</v>
      </c>
      <c r="N103" s="57">
        <f t="shared" si="170"/>
        <v>0</v>
      </c>
      <c r="O103" s="57">
        <f t="shared" si="170"/>
        <v>0</v>
      </c>
      <c r="P103" s="57">
        <f t="shared" si="170"/>
        <v>0</v>
      </c>
      <c r="Q103" s="57">
        <f t="shared" si="170"/>
        <v>0</v>
      </c>
      <c r="R103" s="57">
        <f t="shared" si="170"/>
        <v>5.893227944438347E-3</v>
      </c>
      <c r="S103" s="57">
        <f t="shared" si="170"/>
        <v>7.2786611172022762E-3</v>
      </c>
      <c r="T103" s="57">
        <f t="shared" si="170"/>
        <v>6.4726165938724135E-3</v>
      </c>
      <c r="U103" s="57">
        <f t="shared" si="170"/>
        <v>5.7005576425464563E-3</v>
      </c>
      <c r="V103" s="57">
        <f t="shared" si="170"/>
        <v>6.2941292528978657E-3</v>
      </c>
      <c r="W103" s="57">
        <f t="shared" si="170"/>
        <v>5.7944295156454623E-3</v>
      </c>
      <c r="X103" s="57">
        <f t="shared" si="170"/>
        <v>4.9604284441616287E-3</v>
      </c>
      <c r="Y103" s="57">
        <f t="shared" si="170"/>
        <v>1.0652569433931216E-2</v>
      </c>
      <c r="Z103" s="57">
        <f t="shared" si="170"/>
        <v>3.1088838812583074E-3</v>
      </c>
      <c r="AA103" s="57">
        <f t="shared" si="170"/>
        <v>0</v>
      </c>
      <c r="AB103" s="57">
        <f t="shared" si="170"/>
        <v>0</v>
      </c>
      <c r="AC103" s="57">
        <f t="shared" si="170"/>
        <v>0</v>
      </c>
    </row>
    <row r="104" spans="2:29" x14ac:dyDescent="0.35">
      <c r="B104" s="127"/>
      <c r="G104" s="62" t="str">
        <f t="shared" si="166"/>
        <v>Social benefits (27) + provident fund withdrawals</v>
      </c>
      <c r="H104" s="57">
        <f>H$86/H$212</f>
        <v>0</v>
      </c>
      <c r="I104" s="57">
        <f t="shared" ref="I104:AC104" si="171">I$86/I$212</f>
        <v>0</v>
      </c>
      <c r="J104" s="57">
        <f t="shared" si="171"/>
        <v>0</v>
      </c>
      <c r="K104" s="57">
        <f t="shared" si="171"/>
        <v>0</v>
      </c>
      <c r="L104" s="57">
        <f t="shared" si="171"/>
        <v>0</v>
      </c>
      <c r="M104" s="57">
        <f t="shared" si="171"/>
        <v>0</v>
      </c>
      <c r="N104" s="57">
        <f t="shared" si="171"/>
        <v>0</v>
      </c>
      <c r="O104" s="57">
        <f t="shared" si="171"/>
        <v>0</v>
      </c>
      <c r="P104" s="57">
        <f t="shared" si="171"/>
        <v>5.2884435125722766E-3</v>
      </c>
      <c r="Q104" s="57">
        <f t="shared" si="171"/>
        <v>7.1155968016675935E-3</v>
      </c>
      <c r="R104" s="57">
        <f t="shared" si="171"/>
        <v>1.2480714349123562E-2</v>
      </c>
      <c r="S104" s="57">
        <f t="shared" si="171"/>
        <v>1.581196388124103E-2</v>
      </c>
      <c r="T104" s="57">
        <f t="shared" si="171"/>
        <v>1.7531641540595319E-2</v>
      </c>
      <c r="U104" s="57">
        <f t="shared" si="171"/>
        <v>1.5121334472467721E-2</v>
      </c>
      <c r="V104" s="57">
        <f t="shared" si="171"/>
        <v>1.4949766567798077E-2</v>
      </c>
      <c r="W104" s="57">
        <f t="shared" si="171"/>
        <v>1.5043471836923934E-2</v>
      </c>
      <c r="X104" s="57">
        <f t="shared" si="171"/>
        <v>1.3057484600699967E-2</v>
      </c>
      <c r="Y104" s="57">
        <f t="shared" si="171"/>
        <v>2.0260047630409742E-2</v>
      </c>
      <c r="Z104" s="57">
        <f t="shared" si="171"/>
        <v>1.7763711528577756E-2</v>
      </c>
      <c r="AA104" s="57">
        <f t="shared" si="171"/>
        <v>1.3671421462554297E-2</v>
      </c>
      <c r="AB104" s="57">
        <f t="shared" si="171"/>
        <v>1.1339098327158152E-2</v>
      </c>
      <c r="AC104" s="57">
        <f t="shared" si="171"/>
        <v>6.8697182838576287E-3</v>
      </c>
    </row>
    <row r="105" spans="2:29" x14ac:dyDescent="0.35">
      <c r="B105" s="127"/>
    </row>
    <row r="106" spans="2:29" x14ac:dyDescent="0.35">
      <c r="G106" s="107" t="s">
        <v>171</v>
      </c>
      <c r="H106" s="2"/>
      <c r="I106" s="2"/>
      <c r="J106" s="2"/>
      <c r="K106" s="2"/>
      <c r="L106" s="2"/>
      <c r="M106" s="2"/>
      <c r="N106" s="2"/>
      <c r="O106" s="2"/>
      <c r="P106" s="2"/>
      <c r="Q106" s="107"/>
      <c r="R106" s="107"/>
      <c r="S106" s="107"/>
      <c r="T106" s="107"/>
      <c r="U106" s="107"/>
      <c r="V106" s="107"/>
      <c r="W106" s="107"/>
      <c r="X106" s="107"/>
      <c r="Y106" s="107"/>
      <c r="Z106" s="107"/>
      <c r="AA106" s="107"/>
      <c r="AB106" s="107"/>
      <c r="AC106" s="107"/>
    </row>
    <row r="107" spans="2:29" x14ac:dyDescent="0.35">
      <c r="G107" s="33" t="str">
        <f>G98</f>
        <v>Social insurance benefits (271)</v>
      </c>
      <c r="H107" s="57">
        <f t="shared" ref="H107:AC107" si="172">H$80/H$218</f>
        <v>0</v>
      </c>
      <c r="I107" s="57">
        <f t="shared" si="172"/>
        <v>0</v>
      </c>
      <c r="J107" s="57">
        <f t="shared" si="172"/>
        <v>0</v>
      </c>
      <c r="K107" s="57">
        <f t="shared" si="172"/>
        <v>0</v>
      </c>
      <c r="L107" s="57">
        <f t="shared" si="172"/>
        <v>0</v>
      </c>
      <c r="M107" s="57">
        <f t="shared" si="172"/>
        <v>0</v>
      </c>
      <c r="N107" s="57">
        <f t="shared" si="172"/>
        <v>0</v>
      </c>
      <c r="O107" s="57">
        <f t="shared" si="172"/>
        <v>0</v>
      </c>
      <c r="P107" s="57">
        <f t="shared" si="172"/>
        <v>0</v>
      </c>
      <c r="Q107" s="57">
        <f t="shared" si="172"/>
        <v>0</v>
      </c>
      <c r="R107" s="57">
        <f t="shared" si="172"/>
        <v>0</v>
      </c>
      <c r="S107" s="57">
        <f t="shared" si="172"/>
        <v>0</v>
      </c>
      <c r="T107" s="57">
        <f t="shared" si="172"/>
        <v>0</v>
      </c>
      <c r="U107" s="57">
        <f t="shared" si="172"/>
        <v>0</v>
      </c>
      <c r="V107" s="57">
        <f t="shared" si="172"/>
        <v>0</v>
      </c>
      <c r="W107" s="57">
        <f t="shared" si="172"/>
        <v>0</v>
      </c>
      <c r="X107" s="57">
        <f t="shared" si="172"/>
        <v>0</v>
      </c>
      <c r="Y107" s="57">
        <f t="shared" si="172"/>
        <v>0</v>
      </c>
      <c r="Z107" s="57">
        <f t="shared" si="172"/>
        <v>0</v>
      </c>
      <c r="AA107" s="57">
        <f t="shared" si="172"/>
        <v>0</v>
      </c>
      <c r="AB107" s="57">
        <f t="shared" si="172"/>
        <v>0</v>
      </c>
      <c r="AC107" s="57">
        <f t="shared" si="172"/>
        <v>0</v>
      </c>
    </row>
    <row r="108" spans="2:29" x14ac:dyDescent="0.35">
      <c r="G108" s="33" t="str">
        <f t="shared" ref="G108:G113" si="173">G99</f>
        <v>Social assistance benefits (272)</v>
      </c>
      <c r="H108" s="57">
        <f t="shared" ref="H108:AC108" si="174">H$81/H$218</f>
        <v>0</v>
      </c>
      <c r="I108" s="57">
        <f t="shared" si="174"/>
        <v>0</v>
      </c>
      <c r="J108" s="57">
        <f t="shared" si="174"/>
        <v>0</v>
      </c>
      <c r="K108" s="57">
        <f t="shared" si="174"/>
        <v>0</v>
      </c>
      <c r="L108" s="57">
        <f t="shared" si="174"/>
        <v>0</v>
      </c>
      <c r="M108" s="57">
        <f t="shared" si="174"/>
        <v>0</v>
      </c>
      <c r="N108" s="57">
        <f t="shared" si="174"/>
        <v>0</v>
      </c>
      <c r="O108" s="57">
        <f t="shared" si="174"/>
        <v>0</v>
      </c>
      <c r="P108" s="57">
        <f t="shared" si="174"/>
        <v>0</v>
      </c>
      <c r="Q108" s="57">
        <f t="shared" si="174"/>
        <v>0</v>
      </c>
      <c r="R108" s="57">
        <f t="shared" si="174"/>
        <v>0</v>
      </c>
      <c r="S108" s="57">
        <f t="shared" si="174"/>
        <v>6.7729083665338643E-3</v>
      </c>
      <c r="T108" s="57">
        <f t="shared" si="174"/>
        <v>1.3207547169811321E-2</v>
      </c>
      <c r="U108" s="57">
        <f t="shared" si="174"/>
        <v>1.2247838616714697E-2</v>
      </c>
      <c r="V108" s="57">
        <f t="shared" si="174"/>
        <v>1.1014851485148514E-2</v>
      </c>
      <c r="W108" s="57">
        <f t="shared" si="174"/>
        <v>1.3683098591549295E-2</v>
      </c>
      <c r="X108" s="57">
        <f t="shared" si="174"/>
        <v>1.3011160714285715E-2</v>
      </c>
      <c r="Y108" s="57">
        <f t="shared" si="174"/>
        <v>1.6227170114942527E-2</v>
      </c>
      <c r="Z108" s="57">
        <f t="shared" si="174"/>
        <v>2.3012314990512331E-2</v>
      </c>
      <c r="AA108" s="57">
        <f t="shared" si="174"/>
        <v>2.4052220306513408E-2</v>
      </c>
      <c r="AB108" s="57">
        <f t="shared" si="174"/>
        <v>1.822434375E-2</v>
      </c>
      <c r="AC108" s="57">
        <f t="shared" si="174"/>
        <v>9.1961367013372961E-3</v>
      </c>
    </row>
    <row r="109" spans="2:29" x14ac:dyDescent="0.35">
      <c r="G109" s="33" t="str">
        <f t="shared" si="173"/>
        <v>Public servant benefits (273)</v>
      </c>
      <c r="H109" s="57">
        <f t="shared" ref="H109:AC109" si="175">H$82/H$218</f>
        <v>0</v>
      </c>
      <c r="I109" s="57">
        <f t="shared" si="175"/>
        <v>0</v>
      </c>
      <c r="J109" s="57">
        <f t="shared" si="175"/>
        <v>0</v>
      </c>
      <c r="K109" s="57">
        <f t="shared" si="175"/>
        <v>0</v>
      </c>
      <c r="L109" s="57">
        <f t="shared" si="175"/>
        <v>0</v>
      </c>
      <c r="M109" s="57">
        <f t="shared" si="175"/>
        <v>0</v>
      </c>
      <c r="N109" s="57">
        <f t="shared" si="175"/>
        <v>0</v>
      </c>
      <c r="O109" s="57">
        <f t="shared" si="175"/>
        <v>0</v>
      </c>
      <c r="P109" s="57">
        <f t="shared" si="175"/>
        <v>1.6664173387096776E-2</v>
      </c>
      <c r="Q109" s="57">
        <f t="shared" si="175"/>
        <v>2.5189918103448273E-2</v>
      </c>
      <c r="R109" s="57">
        <f t="shared" si="175"/>
        <v>1.9686735074626868E-2</v>
      </c>
      <c r="S109" s="57">
        <f t="shared" si="175"/>
        <v>2.0526330677290837E-2</v>
      </c>
      <c r="T109" s="57">
        <f t="shared" si="175"/>
        <v>1.6628182389937105E-2</v>
      </c>
      <c r="U109" s="57">
        <f t="shared" si="175"/>
        <v>1.3206014409221901E-2</v>
      </c>
      <c r="V109" s="57">
        <f t="shared" si="175"/>
        <v>1.1653435643564357E-2</v>
      </c>
      <c r="W109" s="57">
        <f t="shared" si="175"/>
        <v>1.1033201877934273E-2</v>
      </c>
      <c r="X109" s="57">
        <f t="shared" si="175"/>
        <v>9.7112031249999998E-3</v>
      </c>
      <c r="Y109" s="57">
        <f t="shared" si="175"/>
        <v>1.0616344827586206E-2</v>
      </c>
      <c r="Z109" s="57">
        <f t="shared" si="175"/>
        <v>8.369037950664137E-3</v>
      </c>
      <c r="AA109" s="57">
        <f t="shared" si="175"/>
        <v>7.3837950191570877E-3</v>
      </c>
      <c r="AB109" s="57">
        <f t="shared" si="175"/>
        <v>7.0351973684210523E-3</v>
      </c>
      <c r="AC109" s="57">
        <f t="shared" si="175"/>
        <v>5.8037147102526004E-3</v>
      </c>
    </row>
    <row r="110" spans="2:29" x14ac:dyDescent="0.35">
      <c r="G110" s="33" t="str">
        <f t="shared" si="173"/>
        <v>Social benefits (27)</v>
      </c>
      <c r="H110" s="57">
        <f t="shared" ref="H110:AC110" si="176">H$83/H$218</f>
        <v>0</v>
      </c>
      <c r="I110" s="57">
        <f t="shared" si="176"/>
        <v>0</v>
      </c>
      <c r="J110" s="57">
        <f t="shared" si="176"/>
        <v>0</v>
      </c>
      <c r="K110" s="57">
        <f t="shared" si="176"/>
        <v>0</v>
      </c>
      <c r="L110" s="57">
        <f t="shared" si="176"/>
        <v>0</v>
      </c>
      <c r="M110" s="57">
        <f t="shared" si="176"/>
        <v>0</v>
      </c>
      <c r="N110" s="57">
        <f t="shared" si="176"/>
        <v>0</v>
      </c>
      <c r="O110" s="57">
        <f t="shared" si="176"/>
        <v>0</v>
      </c>
      <c r="P110" s="57">
        <f t="shared" si="176"/>
        <v>1.6664173387096776E-2</v>
      </c>
      <c r="Q110" s="57">
        <f t="shared" si="176"/>
        <v>2.5189918103448273E-2</v>
      </c>
      <c r="R110" s="57">
        <f t="shared" si="176"/>
        <v>1.9686735074626868E-2</v>
      </c>
      <c r="S110" s="57">
        <f t="shared" si="176"/>
        <v>2.7299239043824704E-2</v>
      </c>
      <c r="T110" s="57">
        <f t="shared" si="176"/>
        <v>2.9835729559748423E-2</v>
      </c>
      <c r="U110" s="57">
        <f t="shared" si="176"/>
        <v>2.5453853025936602E-2</v>
      </c>
      <c r="V110" s="57">
        <f t="shared" si="176"/>
        <v>2.2668287128712876E-2</v>
      </c>
      <c r="W110" s="57">
        <f t="shared" si="176"/>
        <v>2.471630046948357E-2</v>
      </c>
      <c r="X110" s="57">
        <f t="shared" si="176"/>
        <v>2.2722363839285713E-2</v>
      </c>
      <c r="Y110" s="57">
        <f t="shared" si="176"/>
        <v>2.6843514942528734E-2</v>
      </c>
      <c r="Z110" s="57">
        <f t="shared" si="176"/>
        <v>3.1381352941176464E-2</v>
      </c>
      <c r="AA110" s="57">
        <f t="shared" si="176"/>
        <v>3.1436015325670495E-2</v>
      </c>
      <c r="AB110" s="57">
        <f t="shared" si="176"/>
        <v>2.5259541118421051E-2</v>
      </c>
      <c r="AC110" s="57">
        <f t="shared" si="176"/>
        <v>1.4999851411589896E-2</v>
      </c>
    </row>
    <row r="111" spans="2:29" x14ac:dyDescent="0.35">
      <c r="G111" s="33"/>
      <c r="H111" s="58"/>
      <c r="I111" s="58"/>
      <c r="J111" s="58"/>
      <c r="K111" s="58"/>
      <c r="L111" s="58"/>
      <c r="M111" s="58"/>
      <c r="N111" s="58"/>
      <c r="O111" s="58"/>
      <c r="P111" s="58"/>
      <c r="Q111" s="58"/>
      <c r="R111" s="58"/>
      <c r="S111" s="58"/>
      <c r="T111" s="58"/>
      <c r="U111" s="58"/>
      <c r="V111" s="58"/>
      <c r="W111" s="58"/>
      <c r="X111" s="58"/>
      <c r="Y111" s="58"/>
      <c r="Z111" s="58"/>
      <c r="AA111" s="58"/>
      <c r="AB111" s="58"/>
      <c r="AC111" s="58"/>
    </row>
    <row r="112" spans="2:29" x14ac:dyDescent="0.35">
      <c r="G112" s="38" t="str">
        <f t="shared" si="173"/>
        <v>Provident fund withdrawals</v>
      </c>
      <c r="H112" s="57">
        <f t="shared" ref="H112:AC112" si="177">H$85/H$218</f>
        <v>0</v>
      </c>
      <c r="I112" s="57">
        <f t="shared" si="177"/>
        <v>0</v>
      </c>
      <c r="J112" s="57">
        <f t="shared" si="177"/>
        <v>0</v>
      </c>
      <c r="K112" s="57">
        <f t="shared" si="177"/>
        <v>0</v>
      </c>
      <c r="L112" s="57">
        <f t="shared" si="177"/>
        <v>0</v>
      </c>
      <c r="M112" s="57">
        <f t="shared" si="177"/>
        <v>0</v>
      </c>
      <c r="N112" s="57">
        <f t="shared" si="177"/>
        <v>0</v>
      </c>
      <c r="O112" s="57">
        <f t="shared" si="177"/>
        <v>0</v>
      </c>
      <c r="P112" s="57">
        <f t="shared" si="177"/>
        <v>0</v>
      </c>
      <c r="Q112" s="57">
        <f t="shared" si="177"/>
        <v>0</v>
      </c>
      <c r="R112" s="57">
        <f t="shared" si="177"/>
        <v>1.7611940298507461E-2</v>
      </c>
      <c r="S112" s="57">
        <f t="shared" si="177"/>
        <v>2.3285463466135456E-2</v>
      </c>
      <c r="T112" s="57">
        <f t="shared" si="177"/>
        <v>1.7462230094339622E-2</v>
      </c>
      <c r="U112" s="57">
        <f t="shared" si="177"/>
        <v>1.5402249625360232E-2</v>
      </c>
      <c r="V112" s="57">
        <f t="shared" si="177"/>
        <v>1.6483723143564357E-2</v>
      </c>
      <c r="W112" s="57">
        <f t="shared" si="177"/>
        <v>1.5484507042253525E-2</v>
      </c>
      <c r="X112" s="57">
        <f t="shared" si="177"/>
        <v>1.3920202321428569E-2</v>
      </c>
      <c r="Y112" s="57">
        <f t="shared" si="177"/>
        <v>2.9763523885057472E-2</v>
      </c>
      <c r="Z112" s="57">
        <f t="shared" si="177"/>
        <v>6.6572589373814035E-3</v>
      </c>
      <c r="AA112" s="57">
        <f t="shared" si="177"/>
        <v>0</v>
      </c>
      <c r="AB112" s="57">
        <f t="shared" si="177"/>
        <v>0</v>
      </c>
      <c r="AC112" s="57">
        <f t="shared" si="177"/>
        <v>0</v>
      </c>
    </row>
    <row r="113" spans="7:29" x14ac:dyDescent="0.35">
      <c r="G113" s="62" t="str">
        <f t="shared" si="173"/>
        <v>Social benefits (27) + provident fund withdrawals</v>
      </c>
      <c r="H113" s="57">
        <f t="shared" ref="H113:AC113" si="178">H$86/H$218</f>
        <v>0</v>
      </c>
      <c r="I113" s="57">
        <f t="shared" si="178"/>
        <v>0</v>
      </c>
      <c r="J113" s="57">
        <f t="shared" si="178"/>
        <v>0</v>
      </c>
      <c r="K113" s="57">
        <f t="shared" si="178"/>
        <v>0</v>
      </c>
      <c r="L113" s="57">
        <f t="shared" si="178"/>
        <v>0</v>
      </c>
      <c r="M113" s="57">
        <f t="shared" si="178"/>
        <v>0</v>
      </c>
      <c r="N113" s="57">
        <f t="shared" si="178"/>
        <v>0</v>
      </c>
      <c r="O113" s="57">
        <f t="shared" si="178"/>
        <v>0</v>
      </c>
      <c r="P113" s="57">
        <f t="shared" si="178"/>
        <v>1.6664173387096776E-2</v>
      </c>
      <c r="Q113" s="57">
        <f t="shared" si="178"/>
        <v>2.5189918103448273E-2</v>
      </c>
      <c r="R113" s="57">
        <f t="shared" si="178"/>
        <v>3.7298675373134325E-2</v>
      </c>
      <c r="S113" s="57">
        <f t="shared" si="178"/>
        <v>5.0584702509960167E-2</v>
      </c>
      <c r="T113" s="57">
        <f t="shared" si="178"/>
        <v>4.7297959654088048E-2</v>
      </c>
      <c r="U113" s="57">
        <f t="shared" si="178"/>
        <v>4.0856102651296834E-2</v>
      </c>
      <c r="V113" s="57">
        <f t="shared" si="178"/>
        <v>3.915201027227723E-2</v>
      </c>
      <c r="W113" s="57">
        <f t="shared" si="178"/>
        <v>4.0200807511737095E-2</v>
      </c>
      <c r="X113" s="57">
        <f t="shared" si="178"/>
        <v>3.6642566160714277E-2</v>
      </c>
      <c r="Y113" s="57">
        <f t="shared" si="178"/>
        <v>5.6607038827586206E-2</v>
      </c>
      <c r="Z113" s="57">
        <f t="shared" si="178"/>
        <v>3.8038611878557872E-2</v>
      </c>
      <c r="AA113" s="57">
        <f t="shared" si="178"/>
        <v>3.1436015325670495E-2</v>
      </c>
      <c r="AB113" s="57">
        <f t="shared" si="178"/>
        <v>2.5259541118421051E-2</v>
      </c>
      <c r="AC113" s="57">
        <f t="shared" si="178"/>
        <v>1.4999851411589896E-2</v>
      </c>
    </row>
    <row r="115" spans="7:29" x14ac:dyDescent="0.35">
      <c r="G115" s="107" t="str">
        <f>_xlfn.CONCAT("USD, ",$C$6)</f>
        <v>USD, thousands</v>
      </c>
      <c r="H115" s="107"/>
      <c r="I115" s="107"/>
      <c r="J115" s="107"/>
      <c r="K115" s="107"/>
      <c r="L115" s="107"/>
      <c r="M115" s="107"/>
      <c r="N115" s="107"/>
      <c r="O115" s="107"/>
      <c r="P115" s="107"/>
      <c r="Q115" s="107"/>
      <c r="R115" s="107"/>
      <c r="S115" s="107"/>
      <c r="T115" s="107"/>
      <c r="U115" s="107"/>
      <c r="V115" s="107"/>
      <c r="W115" s="107"/>
      <c r="X115" s="107"/>
      <c r="Y115" s="107"/>
      <c r="Z115" s="107"/>
      <c r="AA115" s="107"/>
      <c r="AB115" s="107"/>
      <c r="AC115" s="107"/>
    </row>
    <row r="116" spans="7:29" x14ac:dyDescent="0.35">
      <c r="G116" s="33" t="str">
        <f>G107</f>
        <v>Social insurance benefits (271)</v>
      </c>
      <c r="H116" s="5">
        <f t="shared" ref="H116:AC116" si="179">H$80/H$210</f>
        <v>0</v>
      </c>
      <c r="I116" s="5">
        <f t="shared" si="179"/>
        <v>0</v>
      </c>
      <c r="J116" s="5">
        <f t="shared" si="179"/>
        <v>0</v>
      </c>
      <c r="K116" s="5">
        <f t="shared" si="179"/>
        <v>0</v>
      </c>
      <c r="L116" s="5">
        <f t="shared" si="179"/>
        <v>0</v>
      </c>
      <c r="M116" s="5">
        <f t="shared" si="179"/>
        <v>0</v>
      </c>
      <c r="N116" s="5">
        <f t="shared" si="179"/>
        <v>0</v>
      </c>
      <c r="O116" s="5">
        <f t="shared" si="179"/>
        <v>0</v>
      </c>
      <c r="P116" s="5">
        <f t="shared" si="179"/>
        <v>0</v>
      </c>
      <c r="Q116" s="5">
        <f t="shared" si="179"/>
        <v>0</v>
      </c>
      <c r="R116" s="5">
        <f t="shared" si="179"/>
        <v>0</v>
      </c>
      <c r="S116" s="5">
        <f t="shared" si="179"/>
        <v>0</v>
      </c>
      <c r="T116" s="5">
        <f t="shared" si="179"/>
        <v>0</v>
      </c>
      <c r="U116" s="5">
        <f t="shared" si="179"/>
        <v>0</v>
      </c>
      <c r="V116" s="5">
        <f t="shared" si="179"/>
        <v>0</v>
      </c>
      <c r="W116" s="5">
        <f t="shared" si="179"/>
        <v>0</v>
      </c>
      <c r="X116" s="5">
        <f t="shared" si="179"/>
        <v>0</v>
      </c>
      <c r="Y116" s="5">
        <f t="shared" si="179"/>
        <v>0</v>
      </c>
      <c r="Z116" s="5">
        <f t="shared" si="179"/>
        <v>0</v>
      </c>
      <c r="AA116" s="5">
        <f t="shared" si="179"/>
        <v>0</v>
      </c>
      <c r="AB116" s="5">
        <f t="shared" si="179"/>
        <v>0</v>
      </c>
      <c r="AC116" s="5">
        <f t="shared" si="179"/>
        <v>0</v>
      </c>
    </row>
    <row r="117" spans="7:29" x14ac:dyDescent="0.35">
      <c r="G117" s="33" t="str">
        <f t="shared" ref="G117:G122" si="180">G108</f>
        <v>Social assistance benefits (272)</v>
      </c>
      <c r="H117" s="5">
        <f t="shared" ref="H117:AC117" si="181">H$81/H$210</f>
        <v>0</v>
      </c>
      <c r="I117" s="5">
        <f t="shared" si="181"/>
        <v>0</v>
      </c>
      <c r="J117" s="5">
        <f t="shared" si="181"/>
        <v>0</v>
      </c>
      <c r="K117" s="5">
        <f t="shared" si="181"/>
        <v>0</v>
      </c>
      <c r="L117" s="5">
        <f t="shared" si="181"/>
        <v>0</v>
      </c>
      <c r="M117" s="5">
        <f t="shared" si="181"/>
        <v>0</v>
      </c>
      <c r="N117" s="5">
        <f t="shared" si="181"/>
        <v>0</v>
      </c>
      <c r="O117" s="5">
        <f t="shared" si="181"/>
        <v>0</v>
      </c>
      <c r="P117" s="5">
        <f t="shared" si="181"/>
        <v>0</v>
      </c>
      <c r="Q117" s="5">
        <f t="shared" si="181"/>
        <v>0</v>
      </c>
      <c r="R117" s="5">
        <f t="shared" si="181"/>
        <v>0</v>
      </c>
      <c r="S117" s="5">
        <f t="shared" si="181"/>
        <v>938.51944792973643</v>
      </c>
      <c r="T117" s="5">
        <f t="shared" si="181"/>
        <v>2161.837455830389</v>
      </c>
      <c r="U117" s="5">
        <f t="shared" si="181"/>
        <v>1917.7384780278671</v>
      </c>
      <c r="V117" s="5">
        <f t="shared" si="181"/>
        <v>2010.8055009823183</v>
      </c>
      <c r="W117" s="5">
        <f t="shared" si="181"/>
        <v>2613</v>
      </c>
      <c r="X117" s="5">
        <f t="shared" si="181"/>
        <v>2561.1513327601028</v>
      </c>
      <c r="Y117" s="5">
        <f t="shared" si="181"/>
        <v>3088.2333124999996</v>
      </c>
      <c r="Z117" s="5">
        <f t="shared" si="181"/>
        <v>5332.0115060804483</v>
      </c>
      <c r="AA117" s="5">
        <f t="shared" si="181"/>
        <v>5499.1371873350918</v>
      </c>
      <c r="AB117" s="5">
        <f t="shared" si="181"/>
        <v>4724.0680802805928</v>
      </c>
      <c r="AC117" s="5">
        <f t="shared" si="181"/>
        <v>2583.1961206896553</v>
      </c>
    </row>
    <row r="118" spans="7:29" x14ac:dyDescent="0.35">
      <c r="G118" s="33" t="str">
        <f t="shared" si="180"/>
        <v>Public servant benefits (273)</v>
      </c>
      <c r="H118" s="5">
        <f t="shared" ref="H118:AC118" si="182">H$82/H$210</f>
        <v>0</v>
      </c>
      <c r="I118" s="5">
        <f t="shared" si="182"/>
        <v>0</v>
      </c>
      <c r="J118" s="5">
        <f t="shared" si="182"/>
        <v>0</v>
      </c>
      <c r="K118" s="5">
        <f t="shared" si="182"/>
        <v>0</v>
      </c>
      <c r="L118" s="5">
        <f t="shared" si="182"/>
        <v>0</v>
      </c>
      <c r="M118" s="5">
        <f t="shared" si="182"/>
        <v>0</v>
      </c>
      <c r="N118" s="5">
        <f t="shared" si="182"/>
        <v>0</v>
      </c>
      <c r="O118" s="5">
        <f t="shared" si="182"/>
        <v>0</v>
      </c>
      <c r="P118" s="5">
        <f t="shared" si="182"/>
        <v>2259.6531291172596</v>
      </c>
      <c r="Q118" s="5">
        <f t="shared" si="182"/>
        <v>3449.3141992481196</v>
      </c>
      <c r="R118" s="5">
        <f t="shared" si="182"/>
        <v>3046.7302112676057</v>
      </c>
      <c r="S118" s="5">
        <f t="shared" si="182"/>
        <v>2844.3261731493099</v>
      </c>
      <c r="T118" s="5">
        <f t="shared" si="182"/>
        <v>2721.7337974087163</v>
      </c>
      <c r="U118" s="5">
        <f t="shared" si="182"/>
        <v>2067.7674458735264</v>
      </c>
      <c r="V118" s="5">
        <f t="shared" si="182"/>
        <v>2127.3816110019648</v>
      </c>
      <c r="W118" s="5">
        <f t="shared" si="182"/>
        <v>2106.9611034482759</v>
      </c>
      <c r="X118" s="5">
        <f t="shared" si="182"/>
        <v>1911.5789415305242</v>
      </c>
      <c r="Y118" s="5">
        <f t="shared" si="182"/>
        <v>2020.4231249999996</v>
      </c>
      <c r="Z118" s="5">
        <f t="shared" si="182"/>
        <v>1939.1272310570628</v>
      </c>
      <c r="AA118" s="5">
        <f t="shared" si="182"/>
        <v>1688.1810184696569</v>
      </c>
      <c r="AB118" s="5">
        <f t="shared" si="182"/>
        <v>1823.6459859703821</v>
      </c>
      <c r="AC118" s="5">
        <f t="shared" si="182"/>
        <v>1630.2642959770114</v>
      </c>
    </row>
    <row r="119" spans="7:29" x14ac:dyDescent="0.35">
      <c r="G119" s="33" t="str">
        <f t="shared" si="180"/>
        <v>Social benefits (27)</v>
      </c>
      <c r="H119" s="5">
        <f t="shared" ref="H119:AC119" si="183">H$83/H$210</f>
        <v>0</v>
      </c>
      <c r="I119" s="5">
        <f t="shared" si="183"/>
        <v>0</v>
      </c>
      <c r="J119" s="5">
        <f t="shared" si="183"/>
        <v>0</v>
      </c>
      <c r="K119" s="5">
        <f t="shared" si="183"/>
        <v>0</v>
      </c>
      <c r="L119" s="5">
        <f t="shared" si="183"/>
        <v>0</v>
      </c>
      <c r="M119" s="5">
        <f t="shared" si="183"/>
        <v>0</v>
      </c>
      <c r="N119" s="5">
        <f t="shared" si="183"/>
        <v>0</v>
      </c>
      <c r="O119" s="5">
        <f t="shared" si="183"/>
        <v>0</v>
      </c>
      <c r="P119" s="5">
        <f t="shared" si="183"/>
        <v>2259.6531291172596</v>
      </c>
      <c r="Q119" s="5">
        <f t="shared" si="183"/>
        <v>3449.3141992481196</v>
      </c>
      <c r="R119" s="5">
        <f t="shared" si="183"/>
        <v>3046.7302112676057</v>
      </c>
      <c r="S119" s="5">
        <f t="shared" si="183"/>
        <v>3782.8456210790464</v>
      </c>
      <c r="T119" s="5">
        <f t="shared" si="183"/>
        <v>4883.5712532391044</v>
      </c>
      <c r="U119" s="5">
        <f t="shared" si="183"/>
        <v>3985.5059239013935</v>
      </c>
      <c r="V119" s="5">
        <f t="shared" si="183"/>
        <v>4138.1871119842835</v>
      </c>
      <c r="W119" s="5">
        <f t="shared" si="183"/>
        <v>4719.9611034482759</v>
      </c>
      <c r="X119" s="5">
        <f t="shared" si="183"/>
        <v>4472.7302742906268</v>
      </c>
      <c r="Y119" s="5">
        <f t="shared" si="183"/>
        <v>5108.6564374999989</v>
      </c>
      <c r="Z119" s="5">
        <f t="shared" si="183"/>
        <v>7271.1387371375113</v>
      </c>
      <c r="AA119" s="5">
        <f t="shared" si="183"/>
        <v>7187.3182058047487</v>
      </c>
      <c r="AB119" s="5">
        <f t="shared" si="183"/>
        <v>6547.7140662509746</v>
      </c>
      <c r="AC119" s="5">
        <f t="shared" si="183"/>
        <v>4213.4604166666668</v>
      </c>
    </row>
    <row r="120" spans="7:29" x14ac:dyDescent="0.35">
      <c r="G120" s="33"/>
      <c r="H120" s="19"/>
      <c r="I120" s="19"/>
      <c r="J120" s="19"/>
      <c r="K120" s="19"/>
      <c r="L120" s="19"/>
      <c r="M120" s="19"/>
      <c r="N120" s="19"/>
      <c r="O120" s="19"/>
      <c r="P120" s="19"/>
      <c r="Q120" s="19"/>
      <c r="R120" s="19"/>
      <c r="S120" s="19"/>
      <c r="T120" s="19"/>
      <c r="U120" s="19"/>
      <c r="V120" s="19"/>
      <c r="W120" s="19"/>
      <c r="X120" s="19"/>
      <c r="Y120" s="19"/>
      <c r="Z120" s="19"/>
      <c r="AA120" s="19"/>
      <c r="AB120" s="19"/>
      <c r="AC120" s="19"/>
    </row>
    <row r="121" spans="7:29" x14ac:dyDescent="0.35">
      <c r="G121" s="38" t="str">
        <f t="shared" si="180"/>
        <v>Provident fund withdrawals</v>
      </c>
      <c r="H121" s="5">
        <f t="shared" ref="H121:AC121" si="184">H$85/H$210</f>
        <v>0</v>
      </c>
      <c r="I121" s="5">
        <f t="shared" si="184"/>
        <v>0</v>
      </c>
      <c r="J121" s="5">
        <f t="shared" si="184"/>
        <v>0</v>
      </c>
      <c r="K121" s="5">
        <f t="shared" si="184"/>
        <v>0</v>
      </c>
      <c r="L121" s="5">
        <f t="shared" si="184"/>
        <v>0</v>
      </c>
      <c r="M121" s="5">
        <f t="shared" si="184"/>
        <v>0</v>
      </c>
      <c r="N121" s="5">
        <f t="shared" si="184"/>
        <v>0</v>
      </c>
      <c r="O121" s="5">
        <f t="shared" si="184"/>
        <v>0</v>
      </c>
      <c r="P121" s="5">
        <f t="shared" si="184"/>
        <v>0</v>
      </c>
      <c r="Q121" s="5">
        <f t="shared" si="184"/>
        <v>0</v>
      </c>
      <c r="R121" s="5">
        <f t="shared" si="184"/>
        <v>2725.6338028169016</v>
      </c>
      <c r="S121" s="5">
        <f t="shared" si="184"/>
        <v>3226.6581997490584</v>
      </c>
      <c r="T121" s="5">
        <f t="shared" si="184"/>
        <v>2858.2523760777385</v>
      </c>
      <c r="U121" s="5">
        <f t="shared" si="184"/>
        <v>2411.6489185637729</v>
      </c>
      <c r="V121" s="5">
        <f t="shared" si="184"/>
        <v>3009.1700481335952</v>
      </c>
      <c r="W121" s="5">
        <f t="shared" si="184"/>
        <v>2957.0068965517248</v>
      </c>
      <c r="X121" s="5">
        <f t="shared" si="184"/>
        <v>2740.0894901461734</v>
      </c>
      <c r="Y121" s="5">
        <f t="shared" si="184"/>
        <v>5664.3706393749999</v>
      </c>
      <c r="Z121" s="5">
        <f t="shared" si="184"/>
        <v>1542.5037101964451</v>
      </c>
      <c r="AA121" s="5">
        <f t="shared" si="184"/>
        <v>0</v>
      </c>
      <c r="AB121" s="5">
        <f t="shared" si="184"/>
        <v>0</v>
      </c>
      <c r="AC121" s="5">
        <f t="shared" si="184"/>
        <v>0</v>
      </c>
    </row>
    <row r="122" spans="7:29" x14ac:dyDescent="0.35">
      <c r="G122" s="62" t="str">
        <f t="shared" si="180"/>
        <v>Social benefits (27) + provident fund withdrawals</v>
      </c>
      <c r="H122" s="5">
        <f t="shared" ref="H122:AC122" si="185">H$86/H$210</f>
        <v>0</v>
      </c>
      <c r="I122" s="5">
        <f t="shared" si="185"/>
        <v>0</v>
      </c>
      <c r="J122" s="5">
        <f t="shared" si="185"/>
        <v>0</v>
      </c>
      <c r="K122" s="5">
        <f t="shared" si="185"/>
        <v>0</v>
      </c>
      <c r="L122" s="5">
        <f t="shared" si="185"/>
        <v>0</v>
      </c>
      <c r="M122" s="5">
        <f t="shared" si="185"/>
        <v>0</v>
      </c>
      <c r="N122" s="5">
        <f t="shared" si="185"/>
        <v>0</v>
      </c>
      <c r="O122" s="5">
        <f t="shared" si="185"/>
        <v>0</v>
      </c>
      <c r="P122" s="5">
        <f t="shared" si="185"/>
        <v>2259.6531291172596</v>
      </c>
      <c r="Q122" s="5">
        <f t="shared" si="185"/>
        <v>3449.3141992481196</v>
      </c>
      <c r="R122" s="5">
        <f t="shared" si="185"/>
        <v>5772.3640140845073</v>
      </c>
      <c r="S122" s="5">
        <f t="shared" si="185"/>
        <v>7009.5038208281057</v>
      </c>
      <c r="T122" s="5">
        <f t="shared" si="185"/>
        <v>7741.8236293168438</v>
      </c>
      <c r="U122" s="5">
        <f t="shared" si="185"/>
        <v>6397.1548424651664</v>
      </c>
      <c r="V122" s="5">
        <f t="shared" si="185"/>
        <v>7147.3571601178783</v>
      </c>
      <c r="W122" s="5">
        <f t="shared" si="185"/>
        <v>7676.9680000000008</v>
      </c>
      <c r="X122" s="5">
        <f t="shared" si="185"/>
        <v>7212.8197644367992</v>
      </c>
      <c r="Y122" s="5">
        <f t="shared" si="185"/>
        <v>10773.027076875</v>
      </c>
      <c r="Z122" s="5">
        <f t="shared" si="185"/>
        <v>8813.6424473339557</v>
      </c>
      <c r="AA122" s="5">
        <f t="shared" si="185"/>
        <v>7187.3182058047487</v>
      </c>
      <c r="AB122" s="5">
        <f t="shared" si="185"/>
        <v>6547.7140662509746</v>
      </c>
      <c r="AC122" s="5">
        <f t="shared" si="185"/>
        <v>4213.4604166666668</v>
      </c>
    </row>
    <row r="124" spans="7:29" x14ac:dyDescent="0.35">
      <c r="G124" s="107" t="str">
        <f>_xlfn.CONCAT($C$4,", ",$C$6," (constant ",$G$225," prices)")</f>
        <v>TOP, thousands (constant 2020 prices)</v>
      </c>
      <c r="H124" s="107"/>
      <c r="I124" s="107"/>
      <c r="J124" s="107"/>
      <c r="K124" s="107"/>
      <c r="L124" s="107"/>
      <c r="M124" s="107"/>
      <c r="N124" s="107"/>
      <c r="O124" s="107"/>
      <c r="P124" s="107"/>
      <c r="Q124" s="107"/>
      <c r="R124" s="107"/>
      <c r="S124" s="107"/>
      <c r="T124" s="107"/>
      <c r="U124" s="107"/>
      <c r="V124" s="107"/>
      <c r="W124" s="107"/>
      <c r="X124" s="107"/>
      <c r="Y124" s="107"/>
      <c r="Z124" s="107"/>
      <c r="AA124" s="107"/>
      <c r="AB124" s="107"/>
      <c r="AC124" s="107"/>
    </row>
    <row r="125" spans="7:29" x14ac:dyDescent="0.35">
      <c r="G125" s="33" t="str">
        <f>G116</f>
        <v>Social insurance benefits (271)</v>
      </c>
      <c r="H125" s="5">
        <f t="shared" ref="H125:AC125" si="186">H$80/H$221</f>
        <v>0</v>
      </c>
      <c r="I125" s="5">
        <f t="shared" si="186"/>
        <v>0</v>
      </c>
      <c r="J125" s="5">
        <f t="shared" si="186"/>
        <v>0</v>
      </c>
      <c r="K125" s="5">
        <f t="shared" si="186"/>
        <v>0</v>
      </c>
      <c r="L125" s="5">
        <f t="shared" si="186"/>
        <v>0</v>
      </c>
      <c r="M125" s="5">
        <f t="shared" si="186"/>
        <v>0</v>
      </c>
      <c r="N125" s="5">
        <f t="shared" si="186"/>
        <v>0</v>
      </c>
      <c r="O125" s="5">
        <f t="shared" si="186"/>
        <v>0</v>
      </c>
      <c r="P125" s="5">
        <f t="shared" si="186"/>
        <v>0</v>
      </c>
      <c r="Q125" s="5">
        <f t="shared" si="186"/>
        <v>0</v>
      </c>
      <c r="R125" s="5">
        <f t="shared" si="186"/>
        <v>0</v>
      </c>
      <c r="S125" s="5">
        <f t="shared" si="186"/>
        <v>0</v>
      </c>
      <c r="T125" s="5">
        <f t="shared" si="186"/>
        <v>0</v>
      </c>
      <c r="U125" s="5">
        <f t="shared" si="186"/>
        <v>0</v>
      </c>
      <c r="V125" s="5">
        <f t="shared" si="186"/>
        <v>0</v>
      </c>
      <c r="W125" s="5">
        <f t="shared" si="186"/>
        <v>0</v>
      </c>
      <c r="X125" s="5">
        <f t="shared" si="186"/>
        <v>0</v>
      </c>
      <c r="Y125" s="5">
        <f t="shared" si="186"/>
        <v>0</v>
      </c>
      <c r="Z125" s="5">
        <f t="shared" si="186"/>
        <v>0</v>
      </c>
      <c r="AA125" s="5">
        <f t="shared" si="186"/>
        <v>0</v>
      </c>
      <c r="AB125" s="5">
        <f t="shared" si="186"/>
        <v>0</v>
      </c>
      <c r="AC125" s="5">
        <f t="shared" si="186"/>
        <v>0</v>
      </c>
    </row>
    <row r="126" spans="7:29" x14ac:dyDescent="0.35">
      <c r="G126" s="33" t="str">
        <f t="shared" ref="G126:G131" si="187">G117</f>
        <v>Social assistance benefits (272)</v>
      </c>
      <c r="H126" s="5">
        <f>H$81/H$221</f>
        <v>0</v>
      </c>
      <c r="I126" s="5">
        <f t="shared" ref="I126:AC126" si="188">I$81/I$221</f>
        <v>0</v>
      </c>
      <c r="J126" s="5">
        <f t="shared" si="188"/>
        <v>0</v>
      </c>
      <c r="K126" s="5">
        <f t="shared" si="188"/>
        <v>0</v>
      </c>
      <c r="L126" s="5">
        <f t="shared" si="188"/>
        <v>0</v>
      </c>
      <c r="M126" s="5">
        <f t="shared" si="188"/>
        <v>0</v>
      </c>
      <c r="N126" s="5">
        <f t="shared" si="188"/>
        <v>0</v>
      </c>
      <c r="O126" s="5">
        <f t="shared" si="188"/>
        <v>0</v>
      </c>
      <c r="P126" s="5">
        <f t="shared" si="188"/>
        <v>0</v>
      </c>
      <c r="Q126" s="5">
        <f t="shared" si="188"/>
        <v>0</v>
      </c>
      <c r="R126" s="5">
        <f t="shared" si="188"/>
        <v>0</v>
      </c>
      <c r="S126" s="5">
        <f t="shared" si="188"/>
        <v>2006.9934024505185</v>
      </c>
      <c r="T126" s="5">
        <f t="shared" si="188"/>
        <v>4955.7685514447876</v>
      </c>
      <c r="U126" s="5">
        <f t="shared" si="188"/>
        <v>5046.0787450088274</v>
      </c>
      <c r="V126" s="5">
        <f t="shared" si="188"/>
        <v>4928.661744551041</v>
      </c>
      <c r="W126" s="5">
        <f t="shared" si="188"/>
        <v>6045.9614954664021</v>
      </c>
      <c r="X126" s="5">
        <f t="shared" si="188"/>
        <v>5853.6511334255301</v>
      </c>
      <c r="Y126" s="5">
        <f t="shared" si="188"/>
        <v>7058.8189999999995</v>
      </c>
      <c r="Z126" s="5">
        <f t="shared" si="188"/>
        <v>11958.391320245999</v>
      </c>
      <c r="AA126" s="5">
        <f t="shared" si="188"/>
        <v>11408.262323948386</v>
      </c>
      <c r="AB126" s="5">
        <f t="shared" si="188"/>
        <v>9138.565307347264</v>
      </c>
      <c r="AC126" s="5">
        <f t="shared" si="188"/>
        <v>4824.5957665289734</v>
      </c>
    </row>
    <row r="127" spans="7:29" x14ac:dyDescent="0.35">
      <c r="G127" s="33" t="str">
        <f t="shared" si="187"/>
        <v>Public servant benefits (273)</v>
      </c>
      <c r="H127" s="5">
        <f>H$82/H$221</f>
        <v>0</v>
      </c>
      <c r="I127" s="5">
        <f t="shared" ref="I127:AC127" si="189">I$82/I$221</f>
        <v>0</v>
      </c>
      <c r="J127" s="5">
        <f t="shared" si="189"/>
        <v>0</v>
      </c>
      <c r="K127" s="5">
        <f t="shared" si="189"/>
        <v>0</v>
      </c>
      <c r="L127" s="5">
        <f t="shared" si="189"/>
        <v>0</v>
      </c>
      <c r="M127" s="5">
        <f t="shared" si="189"/>
        <v>0</v>
      </c>
      <c r="N127" s="5">
        <f t="shared" si="189"/>
        <v>0</v>
      </c>
      <c r="O127" s="5">
        <f t="shared" si="189"/>
        <v>0</v>
      </c>
      <c r="P127" s="5">
        <f t="shared" si="189"/>
        <v>5189.2876977632977</v>
      </c>
      <c r="Q127" s="5">
        <f t="shared" si="189"/>
        <v>7104.8172262150292</v>
      </c>
      <c r="R127" s="5">
        <f t="shared" si="189"/>
        <v>6371.2075649229355</v>
      </c>
      <c r="S127" s="5">
        <f t="shared" si="189"/>
        <v>6082.4992774740822</v>
      </c>
      <c r="T127" s="5">
        <f t="shared" si="189"/>
        <v>6239.2677683630454</v>
      </c>
      <c r="U127" s="5">
        <f t="shared" si="189"/>
        <v>5440.8447647010034</v>
      </c>
      <c r="V127" s="5">
        <f t="shared" si="189"/>
        <v>5214.4000785180597</v>
      </c>
      <c r="W127" s="5">
        <f t="shared" si="189"/>
        <v>4875.088290812736</v>
      </c>
      <c r="X127" s="5">
        <f t="shared" si="189"/>
        <v>4369.0179860100607</v>
      </c>
      <c r="Y127" s="5">
        <f t="shared" si="189"/>
        <v>4618.1099999999997</v>
      </c>
      <c r="Z127" s="5">
        <f t="shared" si="189"/>
        <v>4348.9857856236158</v>
      </c>
      <c r="AA127" s="5">
        <f t="shared" si="189"/>
        <v>3502.2243040903854</v>
      </c>
      <c r="AB127" s="5">
        <f t="shared" si="189"/>
        <v>3527.7874190335874</v>
      </c>
      <c r="AC127" s="5">
        <f t="shared" si="189"/>
        <v>3044.8196161715168</v>
      </c>
    </row>
    <row r="128" spans="7:29" x14ac:dyDescent="0.35">
      <c r="G128" s="33" t="str">
        <f t="shared" si="187"/>
        <v>Social benefits (27)</v>
      </c>
      <c r="H128" s="5">
        <f>H$83/H$221</f>
        <v>0</v>
      </c>
      <c r="I128" s="5">
        <f t="shared" ref="I128:AC128" si="190">I$83/I$221</f>
        <v>0</v>
      </c>
      <c r="J128" s="5">
        <f t="shared" si="190"/>
        <v>0</v>
      </c>
      <c r="K128" s="5">
        <f t="shared" si="190"/>
        <v>0</v>
      </c>
      <c r="L128" s="5">
        <f t="shared" si="190"/>
        <v>0</v>
      </c>
      <c r="M128" s="5">
        <f t="shared" si="190"/>
        <v>0</v>
      </c>
      <c r="N128" s="5">
        <f t="shared" si="190"/>
        <v>0</v>
      </c>
      <c r="O128" s="5">
        <f t="shared" si="190"/>
        <v>0</v>
      </c>
      <c r="P128" s="5">
        <f t="shared" si="190"/>
        <v>5189.2876977632977</v>
      </c>
      <c r="Q128" s="5">
        <f t="shared" si="190"/>
        <v>7104.8172262150292</v>
      </c>
      <c r="R128" s="5">
        <f t="shared" si="190"/>
        <v>6371.2075649229355</v>
      </c>
      <c r="S128" s="5">
        <f t="shared" si="190"/>
        <v>8089.4926799246005</v>
      </c>
      <c r="T128" s="5">
        <f t="shared" si="190"/>
        <v>11195.03631980783</v>
      </c>
      <c r="U128" s="5">
        <f t="shared" si="190"/>
        <v>10486.923509709832</v>
      </c>
      <c r="V128" s="5">
        <f t="shared" si="190"/>
        <v>10143.061823069102</v>
      </c>
      <c r="W128" s="5">
        <f t="shared" si="190"/>
        <v>10921.049786279138</v>
      </c>
      <c r="X128" s="5">
        <f t="shared" si="190"/>
        <v>10222.66911943559</v>
      </c>
      <c r="Y128" s="5">
        <f t="shared" si="190"/>
        <v>11676.929</v>
      </c>
      <c r="Z128" s="5">
        <f t="shared" si="190"/>
        <v>16307.377105869615</v>
      </c>
      <c r="AA128" s="5">
        <f t="shared" si="190"/>
        <v>14910.486628038771</v>
      </c>
      <c r="AB128" s="5">
        <f t="shared" si="190"/>
        <v>12666.352726380852</v>
      </c>
      <c r="AC128" s="5">
        <f t="shared" si="190"/>
        <v>7869.4153827004902</v>
      </c>
    </row>
    <row r="129" spans="7:29" x14ac:dyDescent="0.35">
      <c r="G129" s="33"/>
      <c r="H129" s="19"/>
      <c r="I129" s="19"/>
      <c r="J129" s="19"/>
      <c r="K129" s="19"/>
      <c r="L129" s="19"/>
      <c r="M129" s="19"/>
      <c r="N129" s="19"/>
      <c r="O129" s="19"/>
      <c r="P129" s="19"/>
      <c r="Q129" s="19"/>
      <c r="R129" s="19"/>
      <c r="S129" s="19"/>
      <c r="T129" s="19"/>
      <c r="U129" s="19"/>
      <c r="V129" s="19"/>
      <c r="W129" s="19"/>
      <c r="X129" s="19"/>
      <c r="Y129" s="19"/>
      <c r="Z129" s="19"/>
      <c r="AA129" s="19"/>
      <c r="AB129" s="19"/>
      <c r="AC129" s="19"/>
    </row>
    <row r="130" spans="7:29" x14ac:dyDescent="0.35">
      <c r="G130" s="38" t="str">
        <f t="shared" si="187"/>
        <v>Provident fund withdrawals</v>
      </c>
      <c r="H130" s="5">
        <f>H$85/H$221</f>
        <v>0</v>
      </c>
      <c r="I130" s="5">
        <f t="shared" ref="I130:AC130" si="191">I$85/I$221</f>
        <v>0</v>
      </c>
      <c r="J130" s="5">
        <f t="shared" si="191"/>
        <v>0</v>
      </c>
      <c r="K130" s="5">
        <f t="shared" si="191"/>
        <v>0</v>
      </c>
      <c r="L130" s="5">
        <f t="shared" si="191"/>
        <v>0</v>
      </c>
      <c r="M130" s="5">
        <f t="shared" si="191"/>
        <v>0</v>
      </c>
      <c r="N130" s="5">
        <f t="shared" si="191"/>
        <v>0</v>
      </c>
      <c r="O130" s="5">
        <f t="shared" si="191"/>
        <v>0</v>
      </c>
      <c r="P130" s="5">
        <f t="shared" si="191"/>
        <v>0</v>
      </c>
      <c r="Q130" s="5">
        <f t="shared" si="191"/>
        <v>0</v>
      </c>
      <c r="R130" s="5">
        <f t="shared" si="191"/>
        <v>5699.7428388947128</v>
      </c>
      <c r="S130" s="5">
        <f t="shared" si="191"/>
        <v>6900.1039170197928</v>
      </c>
      <c r="T130" s="5">
        <f t="shared" si="191"/>
        <v>6552.2212131427359</v>
      </c>
      <c r="U130" s="5">
        <f t="shared" si="191"/>
        <v>6345.6881570748474</v>
      </c>
      <c r="V130" s="5">
        <f t="shared" si="191"/>
        <v>7375.7413592908615</v>
      </c>
      <c r="W130" s="5">
        <f t="shared" si="191"/>
        <v>6841.9249285803025</v>
      </c>
      <c r="X130" s="5">
        <f t="shared" si="191"/>
        <v>6262.6240568127787</v>
      </c>
      <c r="Y130" s="5">
        <f t="shared" si="191"/>
        <v>12947.132890000001</v>
      </c>
      <c r="Z130" s="5">
        <f t="shared" si="191"/>
        <v>3459.4567094285849</v>
      </c>
      <c r="AA130" s="5">
        <f t="shared" si="191"/>
        <v>0</v>
      </c>
      <c r="AB130" s="5">
        <f t="shared" si="191"/>
        <v>0</v>
      </c>
      <c r="AC130" s="5">
        <f t="shared" si="191"/>
        <v>0</v>
      </c>
    </row>
    <row r="131" spans="7:29" x14ac:dyDescent="0.35">
      <c r="G131" s="62" t="str">
        <f t="shared" si="187"/>
        <v>Social benefits (27) + provident fund withdrawals</v>
      </c>
      <c r="H131" s="5">
        <f>H$86/H$221</f>
        <v>0</v>
      </c>
      <c r="I131" s="5">
        <f t="shared" ref="I131:AC131" si="192">I$86/I$221</f>
        <v>0</v>
      </c>
      <c r="J131" s="5">
        <f t="shared" si="192"/>
        <v>0</v>
      </c>
      <c r="K131" s="5">
        <f t="shared" si="192"/>
        <v>0</v>
      </c>
      <c r="L131" s="5">
        <f t="shared" si="192"/>
        <v>0</v>
      </c>
      <c r="M131" s="5">
        <f t="shared" si="192"/>
        <v>0</v>
      </c>
      <c r="N131" s="5">
        <f t="shared" si="192"/>
        <v>0</v>
      </c>
      <c r="O131" s="5">
        <f t="shared" si="192"/>
        <v>0</v>
      </c>
      <c r="P131" s="5">
        <f t="shared" si="192"/>
        <v>5189.2876977632977</v>
      </c>
      <c r="Q131" s="5">
        <f t="shared" si="192"/>
        <v>7104.8172262150292</v>
      </c>
      <c r="R131" s="5">
        <f t="shared" si="192"/>
        <v>12070.950403817649</v>
      </c>
      <c r="S131" s="5">
        <f t="shared" si="192"/>
        <v>14989.596596944393</v>
      </c>
      <c r="T131" s="5">
        <f t="shared" si="192"/>
        <v>17747.257532950567</v>
      </c>
      <c r="U131" s="5">
        <f t="shared" si="192"/>
        <v>16832.61166678468</v>
      </c>
      <c r="V131" s="5">
        <f t="shared" si="192"/>
        <v>17518.803182359963</v>
      </c>
      <c r="W131" s="5">
        <f t="shared" si="192"/>
        <v>17762.97471485944</v>
      </c>
      <c r="X131" s="5">
        <f t="shared" si="192"/>
        <v>16485.293176248368</v>
      </c>
      <c r="Y131" s="5">
        <f t="shared" si="192"/>
        <v>24624.061890000001</v>
      </c>
      <c r="Z131" s="5">
        <f t="shared" si="192"/>
        <v>19766.8338152982</v>
      </c>
      <c r="AA131" s="5">
        <f t="shared" si="192"/>
        <v>14910.486628038771</v>
      </c>
      <c r="AB131" s="5">
        <f t="shared" si="192"/>
        <v>12666.352726380852</v>
      </c>
      <c r="AC131" s="5">
        <f t="shared" si="192"/>
        <v>7869.4153827004902</v>
      </c>
    </row>
    <row r="134" spans="7:29" x14ac:dyDescent="0.35">
      <c r="G134" s="109" t="s">
        <v>172</v>
      </c>
      <c r="H134" s="109"/>
      <c r="I134" s="109"/>
      <c r="J134" s="109"/>
      <c r="K134" s="109"/>
      <c r="L134" s="109"/>
      <c r="M134" s="109"/>
      <c r="N134" s="109"/>
      <c r="O134" s="109"/>
      <c r="P134" s="109"/>
      <c r="Q134" s="109"/>
      <c r="R134" s="109"/>
      <c r="S134" s="109"/>
      <c r="T134" s="109"/>
      <c r="U134" s="109"/>
      <c r="V134" s="109"/>
      <c r="W134" s="109"/>
      <c r="X134" s="109"/>
      <c r="Y134" s="109"/>
      <c r="Z134" s="109"/>
      <c r="AA134" s="109"/>
      <c r="AB134" s="109"/>
      <c r="AC134" s="109"/>
    </row>
    <row r="135" spans="7:29" x14ac:dyDescent="0.35">
      <c r="G135" s="4" t="s">
        <v>48</v>
      </c>
      <c r="H135" s="5">
        <f t="shared" ref="H135:Q143" si="193">SUMIFS(H$10:H$54,$F$10:$F$54,$G$144,$G$10:$G$54,$G135)</f>
        <v>0</v>
      </c>
      <c r="I135" s="5">
        <f t="shared" si="193"/>
        <v>0</v>
      </c>
      <c r="J135" s="5">
        <f t="shared" si="193"/>
        <v>0</v>
      </c>
      <c r="K135" s="5">
        <f t="shared" si="193"/>
        <v>0</v>
      </c>
      <c r="L135" s="5">
        <f t="shared" si="193"/>
        <v>0</v>
      </c>
      <c r="M135" s="5">
        <f t="shared" si="193"/>
        <v>0</v>
      </c>
      <c r="N135" s="5">
        <f t="shared" si="193"/>
        <v>0</v>
      </c>
      <c r="O135" s="5">
        <f t="shared" si="193"/>
        <v>0</v>
      </c>
      <c r="P135" s="5">
        <f t="shared" si="193"/>
        <v>0</v>
      </c>
      <c r="Q135" s="5">
        <f>SUMIFS(Q$10:Q$54,$F$10:$F$54,$G$144,$G$10:$G$54,$G135)</f>
        <v>0</v>
      </c>
      <c r="R135" s="5">
        <f t="shared" ref="Q135:AC143" si="194">SUMIFS(R$10:R$54,$F$10:$F$54,$G$144,$G$10:$G$54,$G135)</f>
        <v>0</v>
      </c>
      <c r="S135" s="5">
        <f t="shared" si="194"/>
        <v>0</v>
      </c>
      <c r="T135" s="5">
        <f t="shared" si="194"/>
        <v>750</v>
      </c>
      <c r="U135" s="5">
        <f t="shared" si="194"/>
        <v>800</v>
      </c>
      <c r="V135" s="5">
        <f t="shared" si="194"/>
        <v>950</v>
      </c>
      <c r="W135" s="5">
        <f t="shared" si="194"/>
        <v>1400</v>
      </c>
      <c r="X135" s="5">
        <f t="shared" si="194"/>
        <v>1400</v>
      </c>
      <c r="Y135" s="5">
        <f t="shared" si="194"/>
        <v>1450</v>
      </c>
      <c r="Z135" s="5">
        <f t="shared" si="194"/>
        <v>2050</v>
      </c>
      <c r="AA135" s="5">
        <f t="shared" si="194"/>
        <v>2385</v>
      </c>
      <c r="AB135" s="5">
        <f t="shared" si="194"/>
        <v>2385</v>
      </c>
      <c r="AC135" s="5">
        <f t="shared" si="194"/>
        <v>1385</v>
      </c>
    </row>
    <row r="136" spans="7:29" x14ac:dyDescent="0.35">
      <c r="G136" s="4" t="s">
        <v>29</v>
      </c>
      <c r="H136" s="5">
        <f t="shared" si="193"/>
        <v>0</v>
      </c>
      <c r="I136" s="5">
        <f t="shared" si="193"/>
        <v>0</v>
      </c>
      <c r="J136" s="5">
        <f t="shared" si="193"/>
        <v>0</v>
      </c>
      <c r="K136" s="5">
        <f t="shared" si="193"/>
        <v>0</v>
      </c>
      <c r="L136" s="5">
        <f t="shared" si="193"/>
        <v>0</v>
      </c>
      <c r="M136" s="5">
        <f t="shared" si="193"/>
        <v>0</v>
      </c>
      <c r="N136" s="5">
        <f t="shared" si="193"/>
        <v>0</v>
      </c>
      <c r="O136" s="5">
        <f t="shared" si="193"/>
        <v>0</v>
      </c>
      <c r="P136" s="5">
        <f t="shared" si="193"/>
        <v>0</v>
      </c>
      <c r="Q136" s="5">
        <f t="shared" si="194"/>
        <v>0</v>
      </c>
      <c r="R136" s="5">
        <f t="shared" si="194"/>
        <v>0</v>
      </c>
      <c r="S136" s="5">
        <f t="shared" si="194"/>
        <v>1700</v>
      </c>
      <c r="T136" s="5">
        <f t="shared" si="194"/>
        <v>3450</v>
      </c>
      <c r="U136" s="5">
        <f t="shared" si="194"/>
        <v>3450</v>
      </c>
      <c r="V136" s="5">
        <f t="shared" si="194"/>
        <v>3500</v>
      </c>
      <c r="W136" s="5">
        <f t="shared" si="194"/>
        <v>4429</v>
      </c>
      <c r="X136" s="5">
        <f t="shared" si="194"/>
        <v>4429</v>
      </c>
      <c r="Y136" s="5">
        <f t="shared" si="194"/>
        <v>4394</v>
      </c>
      <c r="Z136" s="5">
        <f t="shared" si="194"/>
        <v>4804</v>
      </c>
      <c r="AA136" s="5">
        <f t="shared" si="194"/>
        <v>4804</v>
      </c>
      <c r="AB136" s="5">
        <f t="shared" si="194"/>
        <v>4804</v>
      </c>
      <c r="AC136" s="5">
        <f t="shared" si="194"/>
        <v>4804</v>
      </c>
    </row>
    <row r="137" spans="7:29" x14ac:dyDescent="0.35">
      <c r="G137" s="4" t="s">
        <v>118</v>
      </c>
      <c r="H137" s="5">
        <f t="shared" si="193"/>
        <v>0</v>
      </c>
      <c r="I137" s="5">
        <f t="shared" si="193"/>
        <v>0</v>
      </c>
      <c r="J137" s="5">
        <f t="shared" si="193"/>
        <v>0</v>
      </c>
      <c r="K137" s="5">
        <f t="shared" si="193"/>
        <v>0</v>
      </c>
      <c r="L137" s="5">
        <f t="shared" si="193"/>
        <v>0</v>
      </c>
      <c r="M137" s="5">
        <f t="shared" si="193"/>
        <v>0</v>
      </c>
      <c r="N137" s="5">
        <f t="shared" si="193"/>
        <v>0</v>
      </c>
      <c r="O137" s="5">
        <f t="shared" si="193"/>
        <v>0</v>
      </c>
      <c r="P137" s="5">
        <f t="shared" si="193"/>
        <v>0</v>
      </c>
      <c r="Q137" s="5">
        <f t="shared" si="193"/>
        <v>0</v>
      </c>
      <c r="R137" s="5">
        <f t="shared" si="194"/>
        <v>0</v>
      </c>
      <c r="S137" s="5">
        <f t="shared" si="194"/>
        <v>0</v>
      </c>
      <c r="T137" s="5">
        <f t="shared" si="194"/>
        <v>0</v>
      </c>
      <c r="U137" s="5">
        <f t="shared" si="194"/>
        <v>0</v>
      </c>
      <c r="V137" s="5">
        <f t="shared" si="194"/>
        <v>0</v>
      </c>
      <c r="W137" s="5">
        <f t="shared" si="194"/>
        <v>0</v>
      </c>
      <c r="X137" s="5">
        <f t="shared" si="194"/>
        <v>0</v>
      </c>
      <c r="Y137" s="5">
        <f t="shared" si="194"/>
        <v>0</v>
      </c>
      <c r="Z137" s="5">
        <f t="shared" si="194"/>
        <v>0</v>
      </c>
      <c r="AA137" s="5">
        <f t="shared" si="194"/>
        <v>0</v>
      </c>
      <c r="AB137" s="5">
        <f t="shared" si="194"/>
        <v>0</v>
      </c>
      <c r="AC137" s="5">
        <f t="shared" si="194"/>
        <v>0</v>
      </c>
    </row>
    <row r="138" spans="7:29" x14ac:dyDescent="0.35">
      <c r="G138" s="4" t="s">
        <v>46</v>
      </c>
      <c r="H138" s="5">
        <f t="shared" si="193"/>
        <v>0</v>
      </c>
      <c r="I138" s="5">
        <f t="shared" si="193"/>
        <v>0</v>
      </c>
      <c r="J138" s="5">
        <f t="shared" si="193"/>
        <v>0</v>
      </c>
      <c r="K138" s="5">
        <f t="shared" si="193"/>
        <v>0</v>
      </c>
      <c r="L138" s="5">
        <f t="shared" si="193"/>
        <v>0</v>
      </c>
      <c r="M138" s="5">
        <f t="shared" si="193"/>
        <v>0</v>
      </c>
      <c r="N138" s="5">
        <f t="shared" si="193"/>
        <v>0</v>
      </c>
      <c r="O138" s="5">
        <f t="shared" si="193"/>
        <v>0</v>
      </c>
      <c r="P138" s="5">
        <f t="shared" si="193"/>
        <v>0</v>
      </c>
      <c r="Q138" s="5">
        <f t="shared" si="193"/>
        <v>0</v>
      </c>
      <c r="R138" s="5">
        <f t="shared" si="194"/>
        <v>0</v>
      </c>
      <c r="S138" s="5">
        <f t="shared" si="194"/>
        <v>0</v>
      </c>
      <c r="T138" s="5">
        <f t="shared" si="194"/>
        <v>0</v>
      </c>
      <c r="U138" s="5">
        <f t="shared" si="194"/>
        <v>0</v>
      </c>
      <c r="V138" s="5">
        <f t="shared" si="194"/>
        <v>0</v>
      </c>
      <c r="W138" s="5">
        <f t="shared" si="194"/>
        <v>0</v>
      </c>
      <c r="X138" s="5">
        <f t="shared" si="194"/>
        <v>0</v>
      </c>
      <c r="Y138" s="5">
        <f t="shared" si="194"/>
        <v>1214.819</v>
      </c>
      <c r="Z138" s="5">
        <f t="shared" si="194"/>
        <v>4306.1899999999996</v>
      </c>
      <c r="AA138" s="5">
        <f t="shared" si="194"/>
        <v>3974.9589999999998</v>
      </c>
      <c r="AB138" s="5">
        <f t="shared" si="194"/>
        <v>3891.4009999999998</v>
      </c>
      <c r="AC138" s="5">
        <f t="shared" si="194"/>
        <v>0</v>
      </c>
    </row>
    <row r="139" spans="7:29" x14ac:dyDescent="0.35">
      <c r="G139" s="4" t="s">
        <v>125</v>
      </c>
      <c r="H139" s="5">
        <f t="shared" si="193"/>
        <v>0</v>
      </c>
      <c r="I139" s="5">
        <f t="shared" si="193"/>
        <v>0</v>
      </c>
      <c r="J139" s="5">
        <f t="shared" si="193"/>
        <v>0</v>
      </c>
      <c r="K139" s="5">
        <f t="shared" si="193"/>
        <v>0</v>
      </c>
      <c r="L139" s="5">
        <f t="shared" si="193"/>
        <v>0</v>
      </c>
      <c r="M139" s="5">
        <f t="shared" si="193"/>
        <v>0</v>
      </c>
      <c r="N139" s="5">
        <f t="shared" si="193"/>
        <v>0</v>
      </c>
      <c r="O139" s="5">
        <f t="shared" si="193"/>
        <v>0</v>
      </c>
      <c r="P139" s="5">
        <f t="shared" si="193"/>
        <v>0</v>
      </c>
      <c r="Q139" s="5">
        <f t="shared" si="193"/>
        <v>0</v>
      </c>
      <c r="R139" s="5">
        <f t="shared" si="194"/>
        <v>0</v>
      </c>
      <c r="S139" s="5">
        <f t="shared" si="194"/>
        <v>0</v>
      </c>
      <c r="T139" s="5">
        <f t="shared" si="194"/>
        <v>0</v>
      </c>
      <c r="U139" s="5">
        <f t="shared" si="194"/>
        <v>0</v>
      </c>
      <c r="V139" s="5">
        <f t="shared" si="194"/>
        <v>0</v>
      </c>
      <c r="W139" s="5">
        <f t="shared" si="194"/>
        <v>0</v>
      </c>
      <c r="X139" s="5">
        <f t="shared" si="194"/>
        <v>0</v>
      </c>
      <c r="Y139" s="5">
        <f t="shared" si="194"/>
        <v>0</v>
      </c>
      <c r="Z139" s="5">
        <f t="shared" si="194"/>
        <v>0</v>
      </c>
      <c r="AA139" s="5">
        <f t="shared" si="194"/>
        <v>0</v>
      </c>
      <c r="AB139" s="5">
        <f t="shared" si="194"/>
        <v>0</v>
      </c>
      <c r="AC139" s="5">
        <f t="shared" si="194"/>
        <v>0</v>
      </c>
    </row>
    <row r="140" spans="7:29" x14ac:dyDescent="0.35">
      <c r="G140" s="4" t="s">
        <v>53</v>
      </c>
      <c r="H140" s="5">
        <f t="shared" si="193"/>
        <v>0</v>
      </c>
      <c r="I140" s="5">
        <f t="shared" si="193"/>
        <v>0</v>
      </c>
      <c r="J140" s="5">
        <f t="shared" si="193"/>
        <v>0</v>
      </c>
      <c r="K140" s="5">
        <f t="shared" si="193"/>
        <v>0</v>
      </c>
      <c r="L140" s="5">
        <f t="shared" si="193"/>
        <v>0</v>
      </c>
      <c r="M140" s="5">
        <f t="shared" si="193"/>
        <v>0</v>
      </c>
      <c r="N140" s="5">
        <f t="shared" si="193"/>
        <v>0</v>
      </c>
      <c r="O140" s="5">
        <f t="shared" si="193"/>
        <v>0</v>
      </c>
      <c r="P140" s="5">
        <f t="shared" si="193"/>
        <v>0</v>
      </c>
      <c r="Q140" s="5">
        <f t="shared" si="193"/>
        <v>0</v>
      </c>
      <c r="R140" s="5">
        <f t="shared" si="194"/>
        <v>0</v>
      </c>
      <c r="S140" s="5">
        <f t="shared" si="194"/>
        <v>0</v>
      </c>
      <c r="T140" s="5">
        <f t="shared" si="194"/>
        <v>0</v>
      </c>
      <c r="U140" s="5">
        <f t="shared" si="194"/>
        <v>0</v>
      </c>
      <c r="V140" s="5">
        <f t="shared" si="194"/>
        <v>0</v>
      </c>
      <c r="W140" s="5">
        <f t="shared" si="194"/>
        <v>0</v>
      </c>
      <c r="X140" s="5">
        <f t="shared" si="194"/>
        <v>0</v>
      </c>
      <c r="Y140" s="5">
        <f t="shared" si="194"/>
        <v>0</v>
      </c>
      <c r="Z140" s="5">
        <f t="shared" si="194"/>
        <v>0</v>
      </c>
      <c r="AA140" s="5">
        <f t="shared" si="194"/>
        <v>0</v>
      </c>
      <c r="AB140" s="5">
        <f t="shared" si="194"/>
        <v>0</v>
      </c>
      <c r="AC140" s="5">
        <f t="shared" si="194"/>
        <v>0</v>
      </c>
    </row>
    <row r="141" spans="7:29" x14ac:dyDescent="0.35">
      <c r="G141" s="4" t="s">
        <v>43</v>
      </c>
      <c r="H141" s="5">
        <f t="shared" si="193"/>
        <v>0</v>
      </c>
      <c r="I141" s="5">
        <f t="shared" si="193"/>
        <v>0</v>
      </c>
      <c r="J141" s="5">
        <f t="shared" si="193"/>
        <v>0</v>
      </c>
      <c r="K141" s="5">
        <f t="shared" si="193"/>
        <v>0</v>
      </c>
      <c r="L141" s="5">
        <f t="shared" si="193"/>
        <v>0</v>
      </c>
      <c r="M141" s="5">
        <f t="shared" si="193"/>
        <v>0</v>
      </c>
      <c r="N141" s="5">
        <f t="shared" si="193"/>
        <v>0</v>
      </c>
      <c r="O141" s="5">
        <f t="shared" si="193"/>
        <v>0</v>
      </c>
      <c r="P141" s="5">
        <f t="shared" si="193"/>
        <v>0</v>
      </c>
      <c r="Q141" s="5">
        <f t="shared" si="193"/>
        <v>0</v>
      </c>
      <c r="R141" s="5">
        <f t="shared" si="194"/>
        <v>0</v>
      </c>
      <c r="S141" s="5">
        <f t="shared" si="194"/>
        <v>0</v>
      </c>
      <c r="T141" s="5">
        <f t="shared" si="194"/>
        <v>0</v>
      </c>
      <c r="U141" s="5">
        <f t="shared" si="194"/>
        <v>0</v>
      </c>
      <c r="V141" s="5">
        <f t="shared" si="194"/>
        <v>0</v>
      </c>
      <c r="W141" s="5">
        <f t="shared" si="194"/>
        <v>0</v>
      </c>
      <c r="X141" s="5">
        <f t="shared" si="194"/>
        <v>0</v>
      </c>
      <c r="Y141" s="5">
        <f t="shared" si="194"/>
        <v>0</v>
      </c>
      <c r="Z141" s="5">
        <f t="shared" si="194"/>
        <v>0</v>
      </c>
      <c r="AA141" s="5">
        <f t="shared" si="194"/>
        <v>0</v>
      </c>
      <c r="AB141" s="5">
        <f t="shared" si="194"/>
        <v>0</v>
      </c>
      <c r="AC141" s="5">
        <f t="shared" si="194"/>
        <v>0</v>
      </c>
    </row>
    <row r="142" spans="7:29" x14ac:dyDescent="0.35">
      <c r="G142" s="4" t="s">
        <v>173</v>
      </c>
      <c r="H142" s="5">
        <f t="shared" si="193"/>
        <v>0</v>
      </c>
      <c r="I142" s="5">
        <f t="shared" si="193"/>
        <v>0</v>
      </c>
      <c r="J142" s="5">
        <f t="shared" si="193"/>
        <v>0</v>
      </c>
      <c r="K142" s="5">
        <f t="shared" si="193"/>
        <v>0</v>
      </c>
      <c r="L142" s="5">
        <f t="shared" si="193"/>
        <v>0</v>
      </c>
      <c r="M142" s="5">
        <f t="shared" si="193"/>
        <v>0</v>
      </c>
      <c r="N142" s="5">
        <f t="shared" si="193"/>
        <v>0</v>
      </c>
      <c r="O142" s="5">
        <f t="shared" si="193"/>
        <v>0</v>
      </c>
      <c r="P142" s="5">
        <f t="shared" si="193"/>
        <v>0</v>
      </c>
      <c r="Q142" s="5">
        <f t="shared" si="193"/>
        <v>0</v>
      </c>
      <c r="R142" s="5">
        <f t="shared" si="194"/>
        <v>0</v>
      </c>
      <c r="S142" s="5">
        <f t="shared" si="194"/>
        <v>0</v>
      </c>
      <c r="T142" s="5">
        <f t="shared" si="194"/>
        <v>0</v>
      </c>
      <c r="U142" s="5">
        <f t="shared" si="194"/>
        <v>0</v>
      </c>
      <c r="V142" s="5">
        <f t="shared" si="194"/>
        <v>0</v>
      </c>
      <c r="W142" s="5">
        <f t="shared" si="194"/>
        <v>0</v>
      </c>
      <c r="X142" s="5">
        <f t="shared" si="194"/>
        <v>0</v>
      </c>
      <c r="Y142" s="5">
        <f t="shared" si="194"/>
        <v>0</v>
      </c>
      <c r="Z142" s="5">
        <f t="shared" si="194"/>
        <v>0</v>
      </c>
      <c r="AA142" s="5">
        <f t="shared" si="194"/>
        <v>0</v>
      </c>
      <c r="AB142" s="5">
        <f t="shared" si="194"/>
        <v>0</v>
      </c>
      <c r="AC142" s="5">
        <f t="shared" si="194"/>
        <v>0</v>
      </c>
    </row>
    <row r="143" spans="7:29" x14ac:dyDescent="0.35">
      <c r="G143" s="4" t="s">
        <v>101</v>
      </c>
      <c r="H143" s="5">
        <f t="shared" si="193"/>
        <v>0</v>
      </c>
      <c r="I143" s="5">
        <f t="shared" si="193"/>
        <v>0</v>
      </c>
      <c r="J143" s="5">
        <f t="shared" si="193"/>
        <v>0</v>
      </c>
      <c r="K143" s="5">
        <f t="shared" si="193"/>
        <v>0</v>
      </c>
      <c r="L143" s="5">
        <f t="shared" si="193"/>
        <v>0</v>
      </c>
      <c r="M143" s="5">
        <f t="shared" si="193"/>
        <v>0</v>
      </c>
      <c r="N143" s="5">
        <f t="shared" si="193"/>
        <v>0</v>
      </c>
      <c r="O143" s="5">
        <f t="shared" si="193"/>
        <v>0</v>
      </c>
      <c r="P143" s="5">
        <f t="shared" si="193"/>
        <v>0</v>
      </c>
      <c r="Q143" s="5">
        <f t="shared" si="193"/>
        <v>0</v>
      </c>
      <c r="R143" s="5">
        <f t="shared" si="194"/>
        <v>0</v>
      </c>
      <c r="S143" s="5">
        <f t="shared" si="194"/>
        <v>0</v>
      </c>
      <c r="T143" s="5">
        <f t="shared" si="194"/>
        <v>0</v>
      </c>
      <c r="U143" s="5">
        <f t="shared" si="194"/>
        <v>0</v>
      </c>
      <c r="V143" s="5">
        <f t="shared" si="194"/>
        <v>0</v>
      </c>
      <c r="W143" s="5">
        <f t="shared" si="194"/>
        <v>0</v>
      </c>
      <c r="X143" s="5">
        <f t="shared" si="194"/>
        <v>0</v>
      </c>
      <c r="Y143" s="5">
        <f t="shared" si="194"/>
        <v>0</v>
      </c>
      <c r="Z143" s="5">
        <f t="shared" si="194"/>
        <v>967.3</v>
      </c>
      <c r="AA143" s="5">
        <f t="shared" si="194"/>
        <v>1391.3</v>
      </c>
      <c r="AB143" s="5">
        <f t="shared" si="194"/>
        <v>0</v>
      </c>
      <c r="AC143" s="5">
        <f t="shared" si="194"/>
        <v>0</v>
      </c>
    </row>
    <row r="144" spans="7:29" x14ac:dyDescent="0.35">
      <c r="G144" s="33" t="s">
        <v>28</v>
      </c>
      <c r="H144" s="23">
        <f t="shared" ref="H144:AC144" si="195">SUM(H135:H143)</f>
        <v>0</v>
      </c>
      <c r="I144" s="23">
        <f t="shared" si="195"/>
        <v>0</v>
      </c>
      <c r="J144" s="23">
        <f t="shared" si="195"/>
        <v>0</v>
      </c>
      <c r="K144" s="23">
        <f t="shared" si="195"/>
        <v>0</v>
      </c>
      <c r="L144" s="23">
        <f t="shared" si="195"/>
        <v>0</v>
      </c>
      <c r="M144" s="23">
        <f t="shared" si="195"/>
        <v>0</v>
      </c>
      <c r="N144" s="23">
        <f t="shared" si="195"/>
        <v>0</v>
      </c>
      <c r="O144" s="23">
        <f t="shared" si="195"/>
        <v>0</v>
      </c>
      <c r="P144" s="23">
        <f t="shared" si="195"/>
        <v>0</v>
      </c>
      <c r="Q144" s="23">
        <f t="shared" si="195"/>
        <v>0</v>
      </c>
      <c r="R144" s="23">
        <f t="shared" si="195"/>
        <v>0</v>
      </c>
      <c r="S144" s="23">
        <f t="shared" si="195"/>
        <v>1700</v>
      </c>
      <c r="T144" s="23">
        <f t="shared" si="195"/>
        <v>4200</v>
      </c>
      <c r="U144" s="23">
        <f t="shared" si="195"/>
        <v>4250</v>
      </c>
      <c r="V144" s="23">
        <f t="shared" si="195"/>
        <v>4450</v>
      </c>
      <c r="W144" s="23">
        <f t="shared" si="195"/>
        <v>5829</v>
      </c>
      <c r="X144" s="23">
        <f t="shared" si="195"/>
        <v>5829</v>
      </c>
      <c r="Y144" s="23">
        <f t="shared" si="195"/>
        <v>7058.8189999999995</v>
      </c>
      <c r="Z144" s="23">
        <f t="shared" si="195"/>
        <v>12127.489999999998</v>
      </c>
      <c r="AA144" s="23">
        <f t="shared" si="195"/>
        <v>12555.258999999998</v>
      </c>
      <c r="AB144" s="23">
        <f t="shared" si="195"/>
        <v>11080.401</v>
      </c>
      <c r="AC144" s="23">
        <f t="shared" si="195"/>
        <v>6189</v>
      </c>
    </row>
    <row r="146" spans="7:29" x14ac:dyDescent="0.35">
      <c r="G146" s="110" t="s">
        <v>174</v>
      </c>
      <c r="H146" s="111"/>
      <c r="I146" s="111"/>
      <c r="J146" s="111"/>
      <c r="K146" s="111"/>
      <c r="L146" s="111"/>
      <c r="M146" s="111"/>
      <c r="N146" s="111"/>
      <c r="O146" s="111"/>
      <c r="P146" s="111"/>
      <c r="Q146" s="111"/>
      <c r="R146" s="111"/>
      <c r="S146" s="111"/>
      <c r="T146" s="111"/>
      <c r="U146" s="111"/>
      <c r="V146" s="111"/>
      <c r="W146" s="111"/>
      <c r="X146" s="111"/>
      <c r="Y146" s="111"/>
      <c r="Z146" s="111"/>
      <c r="AA146" s="111"/>
      <c r="AB146" s="111"/>
      <c r="AC146" s="111"/>
    </row>
    <row r="147" spans="7:29" x14ac:dyDescent="0.35">
      <c r="G147" s="4" t="s">
        <v>48</v>
      </c>
      <c r="H147" s="49">
        <f t="shared" ref="H147:Q147" si="196">H135</f>
        <v>0</v>
      </c>
      <c r="I147" s="49">
        <f t="shared" si="196"/>
        <v>0</v>
      </c>
      <c r="J147" s="49">
        <f t="shared" si="196"/>
        <v>0</v>
      </c>
      <c r="K147" s="49">
        <f t="shared" si="196"/>
        <v>0</v>
      </c>
      <c r="L147" s="49">
        <f t="shared" si="196"/>
        <v>0</v>
      </c>
      <c r="M147" s="49">
        <f t="shared" si="196"/>
        <v>0</v>
      </c>
      <c r="N147" s="49">
        <f t="shared" si="196"/>
        <v>0</v>
      </c>
      <c r="O147" s="49">
        <f t="shared" si="196"/>
        <v>0</v>
      </c>
      <c r="P147" s="49">
        <f t="shared" si="196"/>
        <v>0</v>
      </c>
      <c r="Q147" s="49">
        <f t="shared" si="196"/>
        <v>0</v>
      </c>
      <c r="R147" s="49">
        <f>R135</f>
        <v>0</v>
      </c>
      <c r="S147" s="49">
        <f t="shared" ref="S147:AB147" si="197">S135</f>
        <v>0</v>
      </c>
      <c r="T147" s="49">
        <f t="shared" si="197"/>
        <v>750</v>
      </c>
      <c r="U147" s="49">
        <f t="shared" si="197"/>
        <v>800</v>
      </c>
      <c r="V147" s="49">
        <f t="shared" si="197"/>
        <v>950</v>
      </c>
      <c r="W147" s="49">
        <f t="shared" si="197"/>
        <v>1400</v>
      </c>
      <c r="X147" s="49">
        <f t="shared" si="197"/>
        <v>1400</v>
      </c>
      <c r="Y147" s="49">
        <f t="shared" si="197"/>
        <v>1450</v>
      </c>
      <c r="Z147" s="49">
        <f t="shared" si="197"/>
        <v>2050</v>
      </c>
      <c r="AA147" s="49">
        <f t="shared" si="197"/>
        <v>2385</v>
      </c>
      <c r="AB147" s="49">
        <f t="shared" si="197"/>
        <v>2385</v>
      </c>
      <c r="AC147" s="49">
        <f>AC135</f>
        <v>1385</v>
      </c>
    </row>
    <row r="148" spans="7:29" x14ac:dyDescent="0.35">
      <c r="G148" s="4" t="s">
        <v>175</v>
      </c>
      <c r="H148" s="49">
        <f t="shared" ref="H148:P148" si="198">H136+H137</f>
        <v>0</v>
      </c>
      <c r="I148" s="49">
        <f t="shared" si="198"/>
        <v>0</v>
      </c>
      <c r="J148" s="49">
        <f t="shared" si="198"/>
        <v>0</v>
      </c>
      <c r="K148" s="49">
        <f t="shared" si="198"/>
        <v>0</v>
      </c>
      <c r="L148" s="49">
        <f t="shared" si="198"/>
        <v>0</v>
      </c>
      <c r="M148" s="49">
        <f t="shared" si="198"/>
        <v>0</v>
      </c>
      <c r="N148" s="49">
        <f t="shared" si="198"/>
        <v>0</v>
      </c>
      <c r="O148" s="49">
        <f t="shared" si="198"/>
        <v>0</v>
      </c>
      <c r="P148" s="49">
        <f t="shared" si="198"/>
        <v>0</v>
      </c>
      <c r="Q148" s="49">
        <f>Q136+Q137</f>
        <v>0</v>
      </c>
      <c r="R148" s="49">
        <f>R136+R137</f>
        <v>0</v>
      </c>
      <c r="S148" s="49">
        <f t="shared" ref="S148:AB148" si="199">S136+S137</f>
        <v>1700</v>
      </c>
      <c r="T148" s="49">
        <f t="shared" si="199"/>
        <v>3450</v>
      </c>
      <c r="U148" s="49">
        <f t="shared" si="199"/>
        <v>3450</v>
      </c>
      <c r="V148" s="49">
        <f t="shared" si="199"/>
        <v>3500</v>
      </c>
      <c r="W148" s="49">
        <f t="shared" si="199"/>
        <v>4429</v>
      </c>
      <c r="X148" s="49">
        <f t="shared" si="199"/>
        <v>4429</v>
      </c>
      <c r="Y148" s="49">
        <f t="shared" si="199"/>
        <v>4394</v>
      </c>
      <c r="Z148" s="49">
        <f t="shared" si="199"/>
        <v>4804</v>
      </c>
      <c r="AA148" s="49">
        <f t="shared" si="199"/>
        <v>4804</v>
      </c>
      <c r="AB148" s="49">
        <f t="shared" si="199"/>
        <v>4804</v>
      </c>
      <c r="AC148" s="49">
        <f>AC136+AC137</f>
        <v>4804</v>
      </c>
    </row>
    <row r="149" spans="7:29" x14ac:dyDescent="0.35">
      <c r="G149" s="4" t="s">
        <v>46</v>
      </c>
      <c r="H149" s="49">
        <f t="shared" ref="H149:Q152" si="200">H138</f>
        <v>0</v>
      </c>
      <c r="I149" s="49">
        <f t="shared" si="200"/>
        <v>0</v>
      </c>
      <c r="J149" s="49">
        <f t="shared" si="200"/>
        <v>0</v>
      </c>
      <c r="K149" s="49">
        <f t="shared" si="200"/>
        <v>0</v>
      </c>
      <c r="L149" s="49">
        <f t="shared" si="200"/>
        <v>0</v>
      </c>
      <c r="M149" s="49">
        <f t="shared" si="200"/>
        <v>0</v>
      </c>
      <c r="N149" s="49">
        <f t="shared" si="200"/>
        <v>0</v>
      </c>
      <c r="O149" s="49">
        <f t="shared" si="200"/>
        <v>0</v>
      </c>
      <c r="P149" s="49">
        <f t="shared" si="200"/>
        <v>0</v>
      </c>
      <c r="Q149" s="49">
        <f t="shared" si="200"/>
        <v>0</v>
      </c>
      <c r="R149" s="49">
        <f>R138</f>
        <v>0</v>
      </c>
      <c r="S149" s="49">
        <f t="shared" ref="S149:AB152" si="201">S138</f>
        <v>0</v>
      </c>
      <c r="T149" s="49">
        <f t="shared" si="201"/>
        <v>0</v>
      </c>
      <c r="U149" s="49">
        <f t="shared" si="201"/>
        <v>0</v>
      </c>
      <c r="V149" s="49">
        <f t="shared" si="201"/>
        <v>0</v>
      </c>
      <c r="W149" s="49">
        <f t="shared" si="201"/>
        <v>0</v>
      </c>
      <c r="X149" s="49">
        <f t="shared" si="201"/>
        <v>0</v>
      </c>
      <c r="Y149" s="49">
        <f t="shared" si="201"/>
        <v>1214.819</v>
      </c>
      <c r="Z149" s="49">
        <f t="shared" si="201"/>
        <v>4306.1899999999996</v>
      </c>
      <c r="AA149" s="49">
        <f t="shared" si="201"/>
        <v>3974.9589999999998</v>
      </c>
      <c r="AB149" s="49">
        <f t="shared" si="201"/>
        <v>3891.4009999999998</v>
      </c>
      <c r="AC149" s="49">
        <f>AC138</f>
        <v>0</v>
      </c>
    </row>
    <row r="150" spans="7:29" x14ac:dyDescent="0.35">
      <c r="G150" s="4" t="s">
        <v>125</v>
      </c>
      <c r="H150" s="49">
        <f t="shared" si="200"/>
        <v>0</v>
      </c>
      <c r="I150" s="49">
        <f t="shared" si="200"/>
        <v>0</v>
      </c>
      <c r="J150" s="49">
        <f t="shared" si="200"/>
        <v>0</v>
      </c>
      <c r="K150" s="49">
        <f t="shared" si="200"/>
        <v>0</v>
      </c>
      <c r="L150" s="49">
        <f t="shared" si="200"/>
        <v>0</v>
      </c>
      <c r="M150" s="49">
        <f t="shared" si="200"/>
        <v>0</v>
      </c>
      <c r="N150" s="49">
        <f t="shared" si="200"/>
        <v>0</v>
      </c>
      <c r="O150" s="49">
        <f t="shared" si="200"/>
        <v>0</v>
      </c>
      <c r="P150" s="49">
        <f t="shared" si="200"/>
        <v>0</v>
      </c>
      <c r="Q150" s="49">
        <f t="shared" si="200"/>
        <v>0</v>
      </c>
      <c r="R150" s="49">
        <f>R139</f>
        <v>0</v>
      </c>
      <c r="S150" s="49">
        <f t="shared" si="201"/>
        <v>0</v>
      </c>
      <c r="T150" s="49">
        <f t="shared" si="201"/>
        <v>0</v>
      </c>
      <c r="U150" s="49">
        <f t="shared" si="201"/>
        <v>0</v>
      </c>
      <c r="V150" s="49">
        <f t="shared" si="201"/>
        <v>0</v>
      </c>
      <c r="W150" s="49">
        <f t="shared" si="201"/>
        <v>0</v>
      </c>
      <c r="X150" s="49">
        <f t="shared" si="201"/>
        <v>0</v>
      </c>
      <c r="Y150" s="49">
        <f t="shared" si="201"/>
        <v>0</v>
      </c>
      <c r="Z150" s="49">
        <f t="shared" si="201"/>
        <v>0</v>
      </c>
      <c r="AA150" s="49">
        <f t="shared" si="201"/>
        <v>0</v>
      </c>
      <c r="AB150" s="49">
        <f t="shared" si="201"/>
        <v>0</v>
      </c>
      <c r="AC150" s="49">
        <f>AC139</f>
        <v>0</v>
      </c>
    </row>
    <row r="151" spans="7:29" x14ac:dyDescent="0.35">
      <c r="G151" s="4" t="s">
        <v>53</v>
      </c>
      <c r="H151" s="49">
        <f t="shared" si="200"/>
        <v>0</v>
      </c>
      <c r="I151" s="49">
        <f t="shared" si="200"/>
        <v>0</v>
      </c>
      <c r="J151" s="49">
        <f t="shared" si="200"/>
        <v>0</v>
      </c>
      <c r="K151" s="49">
        <f t="shared" si="200"/>
        <v>0</v>
      </c>
      <c r="L151" s="49">
        <f t="shared" si="200"/>
        <v>0</v>
      </c>
      <c r="M151" s="49">
        <f t="shared" si="200"/>
        <v>0</v>
      </c>
      <c r="N151" s="49">
        <f t="shared" si="200"/>
        <v>0</v>
      </c>
      <c r="O151" s="49">
        <f t="shared" si="200"/>
        <v>0</v>
      </c>
      <c r="P151" s="49">
        <f t="shared" si="200"/>
        <v>0</v>
      </c>
      <c r="Q151" s="49">
        <f t="shared" si="200"/>
        <v>0</v>
      </c>
      <c r="R151" s="49">
        <f>R140</f>
        <v>0</v>
      </c>
      <c r="S151" s="49">
        <f t="shared" si="201"/>
        <v>0</v>
      </c>
      <c r="T151" s="49">
        <f t="shared" si="201"/>
        <v>0</v>
      </c>
      <c r="U151" s="49">
        <f t="shared" si="201"/>
        <v>0</v>
      </c>
      <c r="V151" s="49">
        <f t="shared" si="201"/>
        <v>0</v>
      </c>
      <c r="W151" s="49">
        <f t="shared" si="201"/>
        <v>0</v>
      </c>
      <c r="X151" s="49">
        <f t="shared" si="201"/>
        <v>0</v>
      </c>
      <c r="Y151" s="49">
        <f t="shared" si="201"/>
        <v>0</v>
      </c>
      <c r="Z151" s="49">
        <f t="shared" si="201"/>
        <v>0</v>
      </c>
      <c r="AA151" s="49">
        <f t="shared" si="201"/>
        <v>0</v>
      </c>
      <c r="AB151" s="49">
        <f t="shared" si="201"/>
        <v>0</v>
      </c>
      <c r="AC151" s="49">
        <f>AC140</f>
        <v>0</v>
      </c>
    </row>
    <row r="152" spans="7:29" x14ac:dyDescent="0.35">
      <c r="G152" s="4" t="s">
        <v>43</v>
      </c>
      <c r="H152" s="49">
        <f t="shared" si="200"/>
        <v>0</v>
      </c>
      <c r="I152" s="49">
        <f t="shared" si="200"/>
        <v>0</v>
      </c>
      <c r="J152" s="49">
        <f t="shared" si="200"/>
        <v>0</v>
      </c>
      <c r="K152" s="49">
        <f t="shared" si="200"/>
        <v>0</v>
      </c>
      <c r="L152" s="49">
        <f t="shared" si="200"/>
        <v>0</v>
      </c>
      <c r="M152" s="49">
        <f t="shared" si="200"/>
        <v>0</v>
      </c>
      <c r="N152" s="49">
        <f t="shared" si="200"/>
        <v>0</v>
      </c>
      <c r="O152" s="49">
        <f t="shared" si="200"/>
        <v>0</v>
      </c>
      <c r="P152" s="49">
        <f t="shared" si="200"/>
        <v>0</v>
      </c>
      <c r="Q152" s="49">
        <f t="shared" si="200"/>
        <v>0</v>
      </c>
      <c r="R152" s="49">
        <f>R141</f>
        <v>0</v>
      </c>
      <c r="S152" s="49">
        <f t="shared" si="201"/>
        <v>0</v>
      </c>
      <c r="T152" s="49">
        <f t="shared" si="201"/>
        <v>0</v>
      </c>
      <c r="U152" s="49">
        <f t="shared" si="201"/>
        <v>0</v>
      </c>
      <c r="V152" s="49">
        <f t="shared" si="201"/>
        <v>0</v>
      </c>
      <c r="W152" s="49">
        <f t="shared" si="201"/>
        <v>0</v>
      </c>
      <c r="X152" s="49">
        <f t="shared" si="201"/>
        <v>0</v>
      </c>
      <c r="Y152" s="49">
        <f t="shared" si="201"/>
        <v>0</v>
      </c>
      <c r="Z152" s="49">
        <f t="shared" si="201"/>
        <v>0</v>
      </c>
      <c r="AA152" s="49">
        <f t="shared" si="201"/>
        <v>0</v>
      </c>
      <c r="AB152" s="49">
        <f t="shared" si="201"/>
        <v>0</v>
      </c>
      <c r="AC152" s="49">
        <f>AC141</f>
        <v>0</v>
      </c>
    </row>
    <row r="153" spans="7:29" x14ac:dyDescent="0.35">
      <c r="G153" s="4" t="s">
        <v>176</v>
      </c>
      <c r="H153" s="49">
        <f>H143+H142</f>
        <v>0</v>
      </c>
      <c r="I153" s="49">
        <f t="shared" ref="I153:AC153" si="202">I143+I142</f>
        <v>0</v>
      </c>
      <c r="J153" s="49">
        <f t="shared" si="202"/>
        <v>0</v>
      </c>
      <c r="K153" s="49">
        <f t="shared" si="202"/>
        <v>0</v>
      </c>
      <c r="L153" s="49">
        <f t="shared" si="202"/>
        <v>0</v>
      </c>
      <c r="M153" s="49">
        <f t="shared" si="202"/>
        <v>0</v>
      </c>
      <c r="N153" s="49">
        <f t="shared" si="202"/>
        <v>0</v>
      </c>
      <c r="O153" s="49">
        <f t="shared" si="202"/>
        <v>0</v>
      </c>
      <c r="P153" s="49">
        <f t="shared" si="202"/>
        <v>0</v>
      </c>
      <c r="Q153" s="49">
        <f t="shared" si="202"/>
        <v>0</v>
      </c>
      <c r="R153" s="49">
        <f t="shared" si="202"/>
        <v>0</v>
      </c>
      <c r="S153" s="49">
        <f t="shared" si="202"/>
        <v>0</v>
      </c>
      <c r="T153" s="49">
        <f t="shared" si="202"/>
        <v>0</v>
      </c>
      <c r="U153" s="49">
        <f t="shared" si="202"/>
        <v>0</v>
      </c>
      <c r="V153" s="49">
        <f t="shared" si="202"/>
        <v>0</v>
      </c>
      <c r="W153" s="49">
        <f t="shared" si="202"/>
        <v>0</v>
      </c>
      <c r="X153" s="49">
        <f t="shared" si="202"/>
        <v>0</v>
      </c>
      <c r="Y153" s="49">
        <f t="shared" si="202"/>
        <v>0</v>
      </c>
      <c r="Z153" s="49">
        <f t="shared" si="202"/>
        <v>967.3</v>
      </c>
      <c r="AA153" s="49">
        <f t="shared" si="202"/>
        <v>1391.3</v>
      </c>
      <c r="AB153" s="49">
        <f t="shared" si="202"/>
        <v>0</v>
      </c>
      <c r="AC153" s="49">
        <f t="shared" si="202"/>
        <v>0</v>
      </c>
    </row>
    <row r="154" spans="7:29" x14ac:dyDescent="0.35">
      <c r="G154" s="33" t="s">
        <v>28</v>
      </c>
      <c r="H154" s="49">
        <f>SUM(H147:H153)</f>
        <v>0</v>
      </c>
      <c r="I154" s="49">
        <f t="shared" ref="I154:AC154" si="203">SUM(I147:I153)</f>
        <v>0</v>
      </c>
      <c r="J154" s="49">
        <f t="shared" si="203"/>
        <v>0</v>
      </c>
      <c r="K154" s="49">
        <f t="shared" si="203"/>
        <v>0</v>
      </c>
      <c r="L154" s="49">
        <f t="shared" si="203"/>
        <v>0</v>
      </c>
      <c r="M154" s="49">
        <f t="shared" si="203"/>
        <v>0</v>
      </c>
      <c r="N154" s="49">
        <f t="shared" si="203"/>
        <v>0</v>
      </c>
      <c r="O154" s="49">
        <f t="shared" si="203"/>
        <v>0</v>
      </c>
      <c r="P154" s="49">
        <f t="shared" si="203"/>
        <v>0</v>
      </c>
      <c r="Q154" s="49">
        <f t="shared" si="203"/>
        <v>0</v>
      </c>
      <c r="R154" s="49">
        <f t="shared" si="203"/>
        <v>0</v>
      </c>
      <c r="S154" s="49">
        <f t="shared" si="203"/>
        <v>1700</v>
      </c>
      <c r="T154" s="49">
        <f t="shared" si="203"/>
        <v>4200</v>
      </c>
      <c r="U154" s="49">
        <f t="shared" si="203"/>
        <v>4250</v>
      </c>
      <c r="V154" s="49">
        <f t="shared" si="203"/>
        <v>4450</v>
      </c>
      <c r="W154" s="49">
        <f t="shared" si="203"/>
        <v>5829</v>
      </c>
      <c r="X154" s="49">
        <f t="shared" si="203"/>
        <v>5829</v>
      </c>
      <c r="Y154" s="49">
        <f t="shared" si="203"/>
        <v>7058.8189999999995</v>
      </c>
      <c r="Z154" s="49">
        <f t="shared" si="203"/>
        <v>12127.489999999998</v>
      </c>
      <c r="AA154" s="49">
        <f t="shared" si="203"/>
        <v>12555.258999999998</v>
      </c>
      <c r="AB154" s="49">
        <f t="shared" si="203"/>
        <v>11080.401</v>
      </c>
      <c r="AC154" s="49">
        <f t="shared" si="203"/>
        <v>6189</v>
      </c>
    </row>
    <row r="156" spans="7:29" x14ac:dyDescent="0.35">
      <c r="G156" s="112" t="s">
        <v>169</v>
      </c>
      <c r="H156" s="112"/>
      <c r="I156" s="112"/>
      <c r="J156" s="112"/>
      <c r="K156" s="112"/>
      <c r="L156" s="112"/>
      <c r="M156" s="112"/>
      <c r="N156" s="112"/>
      <c r="O156" s="112"/>
      <c r="P156" s="112"/>
      <c r="Q156" s="112"/>
      <c r="R156" s="112"/>
      <c r="S156" s="112"/>
      <c r="T156" s="112"/>
      <c r="U156" s="112"/>
      <c r="V156" s="112"/>
      <c r="W156" s="112"/>
      <c r="X156" s="112"/>
      <c r="Y156" s="112"/>
      <c r="Z156" s="112"/>
      <c r="AA156" s="112"/>
      <c r="AB156" s="112"/>
      <c r="AC156" s="112"/>
    </row>
    <row r="157" spans="7:29" x14ac:dyDescent="0.35">
      <c r="G157" s="4" t="s">
        <v>48</v>
      </c>
      <c r="H157" s="57">
        <f t="shared" ref="H157:Q157" si="204">H147/H$208</f>
        <v>0</v>
      </c>
      <c r="I157" s="57">
        <f t="shared" si="204"/>
        <v>0</v>
      </c>
      <c r="J157" s="57">
        <f t="shared" si="204"/>
        <v>0</v>
      </c>
      <c r="K157" s="57">
        <f t="shared" si="204"/>
        <v>0</v>
      </c>
      <c r="L157" s="57">
        <f t="shared" si="204"/>
        <v>0</v>
      </c>
      <c r="M157" s="57">
        <f t="shared" si="204"/>
        <v>0</v>
      </c>
      <c r="N157" s="57">
        <f t="shared" si="204"/>
        <v>0</v>
      </c>
      <c r="O157" s="57">
        <f t="shared" si="204"/>
        <v>0</v>
      </c>
      <c r="P157" s="57">
        <f t="shared" si="204"/>
        <v>0</v>
      </c>
      <c r="Q157" s="57">
        <f t="shared" si="204"/>
        <v>0</v>
      </c>
      <c r="R157" s="57">
        <f>R$147/R$208</f>
        <v>0</v>
      </c>
      <c r="S157" s="57">
        <f t="shared" ref="S157:AC157" si="205">S$147/S$208</f>
        <v>0</v>
      </c>
      <c r="T157" s="57">
        <f t="shared" si="205"/>
        <v>8.8339222614840988E-4</v>
      </c>
      <c r="U157" s="57">
        <f t="shared" si="205"/>
        <v>8.5744908896034293E-4</v>
      </c>
      <c r="V157" s="57">
        <f t="shared" si="205"/>
        <v>9.3320235756385065E-4</v>
      </c>
      <c r="W157" s="57">
        <f t="shared" si="205"/>
        <v>1.30475302889096E-3</v>
      </c>
      <c r="X157" s="57">
        <f t="shared" si="205"/>
        <v>1.2037833190025795E-3</v>
      </c>
      <c r="Y157" s="57">
        <f t="shared" si="205"/>
        <v>1.2946428571428571E-3</v>
      </c>
      <c r="Z157" s="57">
        <f t="shared" si="205"/>
        <v>1.9176800748362955E-3</v>
      </c>
      <c r="AA157" s="57">
        <f t="shared" si="205"/>
        <v>2.0976253298153036E-3</v>
      </c>
      <c r="AB157" s="57">
        <f t="shared" si="205"/>
        <v>1.8589243959469992E-3</v>
      </c>
      <c r="AC157" s="57">
        <f t="shared" si="205"/>
        <v>9.9497126436781614E-4</v>
      </c>
    </row>
    <row r="158" spans="7:29" x14ac:dyDescent="0.35">
      <c r="G158" s="4" t="s">
        <v>175</v>
      </c>
      <c r="H158" s="57">
        <f t="shared" ref="H158:Q158" si="206">H148/H$208</f>
        <v>0</v>
      </c>
      <c r="I158" s="57">
        <f t="shared" si="206"/>
        <v>0</v>
      </c>
      <c r="J158" s="57">
        <f t="shared" si="206"/>
        <v>0</v>
      </c>
      <c r="K158" s="57">
        <f t="shared" si="206"/>
        <v>0</v>
      </c>
      <c r="L158" s="57">
        <f t="shared" si="206"/>
        <v>0</v>
      </c>
      <c r="M158" s="57">
        <f t="shared" si="206"/>
        <v>0</v>
      </c>
      <c r="N158" s="57">
        <f t="shared" si="206"/>
        <v>0</v>
      </c>
      <c r="O158" s="57">
        <f t="shared" si="206"/>
        <v>0</v>
      </c>
      <c r="P158" s="57">
        <f t="shared" si="206"/>
        <v>0</v>
      </c>
      <c r="Q158" s="57">
        <f t="shared" si="206"/>
        <v>0</v>
      </c>
      <c r="R158" s="57">
        <f>R$148/R$208</f>
        <v>0</v>
      </c>
      <c r="S158" s="57">
        <f t="shared" ref="S158:AC158" si="207">S$148/S$208</f>
        <v>2.1329987452948559E-3</v>
      </c>
      <c r="T158" s="57">
        <f t="shared" si="207"/>
        <v>4.0636042402826854E-3</v>
      </c>
      <c r="U158" s="57">
        <f t="shared" si="207"/>
        <v>3.6977491961414791E-3</v>
      </c>
      <c r="V158" s="57">
        <f t="shared" si="207"/>
        <v>3.43811394891945E-3</v>
      </c>
      <c r="W158" s="57">
        <f t="shared" si="207"/>
        <v>4.1276794035414724E-3</v>
      </c>
      <c r="X158" s="57">
        <f t="shared" si="207"/>
        <v>3.8082545141874462E-3</v>
      </c>
      <c r="Y158" s="57">
        <f t="shared" si="207"/>
        <v>3.923214285714286E-3</v>
      </c>
      <c r="Z158" s="57">
        <f t="shared" si="207"/>
        <v>4.4939195509822267E-3</v>
      </c>
      <c r="AA158" s="57">
        <f t="shared" si="207"/>
        <v>4.2251539138082675E-3</v>
      </c>
      <c r="AB158" s="57">
        <f t="shared" si="207"/>
        <v>3.7443491816056117E-3</v>
      </c>
      <c r="AC158" s="57">
        <f t="shared" si="207"/>
        <v>3.4511494252873563E-3</v>
      </c>
    </row>
    <row r="159" spans="7:29" x14ac:dyDescent="0.35">
      <c r="G159" s="4" t="s">
        <v>46</v>
      </c>
      <c r="H159" s="57">
        <f t="shared" ref="H159:Q159" si="208">H149/H$208</f>
        <v>0</v>
      </c>
      <c r="I159" s="57">
        <f t="shared" si="208"/>
        <v>0</v>
      </c>
      <c r="J159" s="57">
        <f t="shared" si="208"/>
        <v>0</v>
      </c>
      <c r="K159" s="57">
        <f t="shared" si="208"/>
        <v>0</v>
      </c>
      <c r="L159" s="57">
        <f t="shared" si="208"/>
        <v>0</v>
      </c>
      <c r="M159" s="57">
        <f t="shared" si="208"/>
        <v>0</v>
      </c>
      <c r="N159" s="57">
        <f t="shared" si="208"/>
        <v>0</v>
      </c>
      <c r="O159" s="57">
        <f t="shared" si="208"/>
        <v>0</v>
      </c>
      <c r="P159" s="57">
        <f t="shared" si="208"/>
        <v>0</v>
      </c>
      <c r="Q159" s="57">
        <f t="shared" si="208"/>
        <v>0</v>
      </c>
      <c r="R159" s="57">
        <f>R$149/R$208</f>
        <v>0</v>
      </c>
      <c r="S159" s="57">
        <f t="shared" ref="S159:AC159" si="209">S$149/S$208</f>
        <v>0</v>
      </c>
      <c r="T159" s="57">
        <f t="shared" si="209"/>
        <v>0</v>
      </c>
      <c r="U159" s="57">
        <f t="shared" si="209"/>
        <v>0</v>
      </c>
      <c r="V159" s="57">
        <f t="shared" si="209"/>
        <v>0</v>
      </c>
      <c r="W159" s="57">
        <f t="shared" si="209"/>
        <v>0</v>
      </c>
      <c r="X159" s="57">
        <f t="shared" si="209"/>
        <v>0</v>
      </c>
      <c r="Y159" s="57">
        <f t="shared" si="209"/>
        <v>1.0846598214285714E-3</v>
      </c>
      <c r="Z159" s="57">
        <f t="shared" si="209"/>
        <v>4.0282413470533202E-3</v>
      </c>
      <c r="AA159" s="57">
        <f t="shared" si="209"/>
        <v>3.4960061565523304E-3</v>
      </c>
      <c r="AB159" s="57">
        <f t="shared" si="209"/>
        <v>3.0330483242400623E-3</v>
      </c>
      <c r="AC159" s="57">
        <f t="shared" si="209"/>
        <v>0</v>
      </c>
    </row>
    <row r="160" spans="7:29" x14ac:dyDescent="0.35">
      <c r="G160" s="4" t="s">
        <v>125</v>
      </c>
      <c r="H160" s="57">
        <f t="shared" ref="H160:Q160" si="210">H150/H$208</f>
        <v>0</v>
      </c>
      <c r="I160" s="57">
        <f t="shared" si="210"/>
        <v>0</v>
      </c>
      <c r="J160" s="57">
        <f t="shared" si="210"/>
        <v>0</v>
      </c>
      <c r="K160" s="57">
        <f t="shared" si="210"/>
        <v>0</v>
      </c>
      <c r="L160" s="57">
        <f t="shared" si="210"/>
        <v>0</v>
      </c>
      <c r="M160" s="57">
        <f t="shared" si="210"/>
        <v>0</v>
      </c>
      <c r="N160" s="57">
        <f t="shared" si="210"/>
        <v>0</v>
      </c>
      <c r="O160" s="57">
        <f t="shared" si="210"/>
        <v>0</v>
      </c>
      <c r="P160" s="57">
        <f t="shared" si="210"/>
        <v>0</v>
      </c>
      <c r="Q160" s="57">
        <f t="shared" si="210"/>
        <v>0</v>
      </c>
      <c r="R160" s="57">
        <f>R$150/R$208</f>
        <v>0</v>
      </c>
      <c r="S160" s="57">
        <f t="shared" ref="S160:AC160" si="211">S$150/S$208</f>
        <v>0</v>
      </c>
      <c r="T160" s="57">
        <f t="shared" si="211"/>
        <v>0</v>
      </c>
      <c r="U160" s="57">
        <f t="shared" si="211"/>
        <v>0</v>
      </c>
      <c r="V160" s="57">
        <f t="shared" si="211"/>
        <v>0</v>
      </c>
      <c r="W160" s="57">
        <f t="shared" si="211"/>
        <v>0</v>
      </c>
      <c r="X160" s="57">
        <f t="shared" si="211"/>
        <v>0</v>
      </c>
      <c r="Y160" s="57">
        <f t="shared" si="211"/>
        <v>0</v>
      </c>
      <c r="Z160" s="57">
        <f t="shared" si="211"/>
        <v>0</v>
      </c>
      <c r="AA160" s="57">
        <f t="shared" si="211"/>
        <v>0</v>
      </c>
      <c r="AB160" s="57">
        <f t="shared" si="211"/>
        <v>0</v>
      </c>
      <c r="AC160" s="57">
        <f t="shared" si="211"/>
        <v>0</v>
      </c>
    </row>
    <row r="161" spans="7:29" x14ac:dyDescent="0.35">
      <c r="G161" s="4" t="s">
        <v>53</v>
      </c>
      <c r="H161" s="57">
        <f t="shared" ref="H161:Q161" si="212">H151/H$208</f>
        <v>0</v>
      </c>
      <c r="I161" s="57">
        <f t="shared" si="212"/>
        <v>0</v>
      </c>
      <c r="J161" s="57">
        <f t="shared" si="212"/>
        <v>0</v>
      </c>
      <c r="K161" s="57">
        <f t="shared" si="212"/>
        <v>0</v>
      </c>
      <c r="L161" s="57">
        <f t="shared" si="212"/>
        <v>0</v>
      </c>
      <c r="M161" s="57">
        <f t="shared" si="212"/>
        <v>0</v>
      </c>
      <c r="N161" s="57">
        <f t="shared" si="212"/>
        <v>0</v>
      </c>
      <c r="O161" s="57">
        <f t="shared" si="212"/>
        <v>0</v>
      </c>
      <c r="P161" s="57">
        <f t="shared" si="212"/>
        <v>0</v>
      </c>
      <c r="Q161" s="57">
        <f t="shared" si="212"/>
        <v>0</v>
      </c>
      <c r="R161" s="57">
        <f>R$151/R$208</f>
        <v>0</v>
      </c>
      <c r="S161" s="57">
        <f t="shared" ref="S161:AC161" si="213">S$151/S$208</f>
        <v>0</v>
      </c>
      <c r="T161" s="57">
        <f t="shared" si="213"/>
        <v>0</v>
      </c>
      <c r="U161" s="57">
        <f t="shared" si="213"/>
        <v>0</v>
      </c>
      <c r="V161" s="57">
        <f t="shared" si="213"/>
        <v>0</v>
      </c>
      <c r="W161" s="57">
        <f t="shared" si="213"/>
        <v>0</v>
      </c>
      <c r="X161" s="57">
        <f t="shared" si="213"/>
        <v>0</v>
      </c>
      <c r="Y161" s="57">
        <f t="shared" si="213"/>
        <v>0</v>
      </c>
      <c r="Z161" s="57">
        <f t="shared" si="213"/>
        <v>0</v>
      </c>
      <c r="AA161" s="57">
        <f t="shared" si="213"/>
        <v>0</v>
      </c>
      <c r="AB161" s="57">
        <f t="shared" si="213"/>
        <v>0</v>
      </c>
      <c r="AC161" s="57">
        <f t="shared" si="213"/>
        <v>0</v>
      </c>
    </row>
    <row r="162" spans="7:29" x14ac:dyDescent="0.35">
      <c r="G162" s="4" t="s">
        <v>43</v>
      </c>
      <c r="H162" s="57">
        <f t="shared" ref="H162:Q162" si="214">H152/H$208</f>
        <v>0</v>
      </c>
      <c r="I162" s="57">
        <f t="shared" si="214"/>
        <v>0</v>
      </c>
      <c r="J162" s="57">
        <f t="shared" si="214"/>
        <v>0</v>
      </c>
      <c r="K162" s="57">
        <f t="shared" si="214"/>
        <v>0</v>
      </c>
      <c r="L162" s="57">
        <f t="shared" si="214"/>
        <v>0</v>
      </c>
      <c r="M162" s="57">
        <f t="shared" si="214"/>
        <v>0</v>
      </c>
      <c r="N162" s="57">
        <f t="shared" si="214"/>
        <v>0</v>
      </c>
      <c r="O162" s="57">
        <f t="shared" si="214"/>
        <v>0</v>
      </c>
      <c r="P162" s="57">
        <f t="shared" si="214"/>
        <v>0</v>
      </c>
      <c r="Q162" s="57">
        <f t="shared" si="214"/>
        <v>0</v>
      </c>
      <c r="R162" s="57">
        <f>R$152/R$208</f>
        <v>0</v>
      </c>
      <c r="S162" s="57">
        <f t="shared" ref="S162:AC162" si="215">S$152/S$208</f>
        <v>0</v>
      </c>
      <c r="T162" s="57">
        <f t="shared" si="215"/>
        <v>0</v>
      </c>
      <c r="U162" s="57">
        <f t="shared" si="215"/>
        <v>0</v>
      </c>
      <c r="V162" s="57">
        <f t="shared" si="215"/>
        <v>0</v>
      </c>
      <c r="W162" s="57">
        <f t="shared" si="215"/>
        <v>0</v>
      </c>
      <c r="X162" s="57">
        <f t="shared" si="215"/>
        <v>0</v>
      </c>
      <c r="Y162" s="57">
        <f t="shared" si="215"/>
        <v>0</v>
      </c>
      <c r="Z162" s="57">
        <f t="shared" si="215"/>
        <v>0</v>
      </c>
      <c r="AA162" s="57">
        <f t="shared" si="215"/>
        <v>0</v>
      </c>
      <c r="AB162" s="57">
        <f t="shared" si="215"/>
        <v>0</v>
      </c>
      <c r="AC162" s="57">
        <f t="shared" si="215"/>
        <v>0</v>
      </c>
    </row>
    <row r="163" spans="7:29" x14ac:dyDescent="0.35">
      <c r="G163" s="4" t="s">
        <v>176</v>
      </c>
      <c r="H163" s="57">
        <f t="shared" ref="H163:Q163" si="216">H153/H$208</f>
        <v>0</v>
      </c>
      <c r="I163" s="57">
        <f t="shared" si="216"/>
        <v>0</v>
      </c>
      <c r="J163" s="57">
        <f t="shared" si="216"/>
        <v>0</v>
      </c>
      <c r="K163" s="57">
        <f t="shared" si="216"/>
        <v>0</v>
      </c>
      <c r="L163" s="57">
        <f t="shared" si="216"/>
        <v>0</v>
      </c>
      <c r="M163" s="57">
        <f t="shared" si="216"/>
        <v>0</v>
      </c>
      <c r="N163" s="57">
        <f t="shared" si="216"/>
        <v>0</v>
      </c>
      <c r="O163" s="57">
        <f t="shared" si="216"/>
        <v>0</v>
      </c>
      <c r="P163" s="57">
        <f t="shared" si="216"/>
        <v>0</v>
      </c>
      <c r="Q163" s="57">
        <f t="shared" si="216"/>
        <v>0</v>
      </c>
      <c r="R163" s="57">
        <f>R$153/R$208</f>
        <v>0</v>
      </c>
      <c r="S163" s="57">
        <f t="shared" ref="S163:AC163" si="217">S$153/S$208</f>
        <v>0</v>
      </c>
      <c r="T163" s="57">
        <f t="shared" si="217"/>
        <v>0</v>
      </c>
      <c r="U163" s="57">
        <f t="shared" si="217"/>
        <v>0</v>
      </c>
      <c r="V163" s="57">
        <f t="shared" si="217"/>
        <v>0</v>
      </c>
      <c r="W163" s="57">
        <f t="shared" si="217"/>
        <v>0</v>
      </c>
      <c r="X163" s="57">
        <f t="shared" si="217"/>
        <v>0</v>
      </c>
      <c r="Y163" s="57">
        <f t="shared" si="217"/>
        <v>0</v>
      </c>
      <c r="Z163" s="57">
        <f t="shared" si="217"/>
        <v>9.0486435921421882E-4</v>
      </c>
      <c r="AA163" s="57">
        <f t="shared" si="217"/>
        <v>1.2236587510993844E-3</v>
      </c>
      <c r="AB163" s="57">
        <f t="shared" si="217"/>
        <v>0</v>
      </c>
      <c r="AC163" s="57">
        <f t="shared" si="217"/>
        <v>0</v>
      </c>
    </row>
    <row r="164" spans="7:29" x14ac:dyDescent="0.35">
      <c r="G164" s="33" t="s">
        <v>28</v>
      </c>
      <c r="H164" s="57">
        <f t="shared" ref="H164:Q164" si="218">H154/H$208</f>
        <v>0</v>
      </c>
      <c r="I164" s="57">
        <f t="shared" si="218"/>
        <v>0</v>
      </c>
      <c r="J164" s="57">
        <f t="shared" si="218"/>
        <v>0</v>
      </c>
      <c r="K164" s="57">
        <f t="shared" si="218"/>
        <v>0</v>
      </c>
      <c r="L164" s="57">
        <f t="shared" si="218"/>
        <v>0</v>
      </c>
      <c r="M164" s="57">
        <f t="shared" si="218"/>
        <v>0</v>
      </c>
      <c r="N164" s="57">
        <f t="shared" si="218"/>
        <v>0</v>
      </c>
      <c r="O164" s="57">
        <f t="shared" si="218"/>
        <v>0</v>
      </c>
      <c r="P164" s="57">
        <f t="shared" si="218"/>
        <v>0</v>
      </c>
      <c r="Q164" s="57">
        <f t="shared" si="218"/>
        <v>0</v>
      </c>
      <c r="R164" s="57">
        <f>R$154/R$208</f>
        <v>0</v>
      </c>
      <c r="S164" s="57">
        <f t="shared" ref="S164:AC164" si="219">S$154/S$208</f>
        <v>2.1329987452948559E-3</v>
      </c>
      <c r="T164" s="57">
        <f t="shared" si="219"/>
        <v>4.9469964664310955E-3</v>
      </c>
      <c r="U164" s="57">
        <f t="shared" si="219"/>
        <v>4.5551982851018222E-3</v>
      </c>
      <c r="V164" s="57">
        <f t="shared" si="219"/>
        <v>4.3713163064833006E-3</v>
      </c>
      <c r="W164" s="57">
        <f t="shared" si="219"/>
        <v>5.4324324324324328E-3</v>
      </c>
      <c r="X164" s="57">
        <f t="shared" si="219"/>
        <v>5.0120378331900261E-3</v>
      </c>
      <c r="Y164" s="57">
        <f t="shared" si="219"/>
        <v>6.302516964285714E-3</v>
      </c>
      <c r="Z164" s="57">
        <f t="shared" si="219"/>
        <v>1.134470533208606E-2</v>
      </c>
      <c r="AA164" s="57">
        <f t="shared" si="219"/>
        <v>1.1042444151275284E-2</v>
      </c>
      <c r="AB164" s="57">
        <f t="shared" si="219"/>
        <v>8.6363219017926741E-3</v>
      </c>
      <c r="AC164" s="57">
        <f t="shared" si="219"/>
        <v>4.4461206896551728E-3</v>
      </c>
    </row>
    <row r="166" spans="7:29" x14ac:dyDescent="0.35">
      <c r="G166" s="112" t="s">
        <v>170</v>
      </c>
      <c r="H166" s="112"/>
      <c r="I166" s="112"/>
      <c r="J166" s="112"/>
      <c r="K166" s="112"/>
      <c r="L166" s="112"/>
      <c r="M166" s="112"/>
      <c r="N166" s="112"/>
      <c r="O166" s="112"/>
      <c r="P166" s="112"/>
      <c r="Q166" s="112"/>
      <c r="R166" s="112"/>
      <c r="S166" s="112"/>
      <c r="T166" s="112"/>
      <c r="U166" s="112"/>
      <c r="V166" s="112"/>
      <c r="W166" s="112"/>
      <c r="X166" s="112"/>
      <c r="Y166" s="112"/>
      <c r="Z166" s="112"/>
      <c r="AA166" s="112"/>
      <c r="AB166" s="112"/>
      <c r="AC166" s="112"/>
    </row>
    <row r="167" spans="7:29" x14ac:dyDescent="0.35">
      <c r="G167" s="4" t="s">
        <v>48</v>
      </c>
      <c r="H167" s="57">
        <f t="shared" ref="H167:AC167" si="220">H$147/H$212</f>
        <v>0</v>
      </c>
      <c r="I167" s="57">
        <f t="shared" si="220"/>
        <v>0</v>
      </c>
      <c r="J167" s="57">
        <f t="shared" si="220"/>
        <v>0</v>
      </c>
      <c r="K167" s="57">
        <f t="shared" si="220"/>
        <v>0</v>
      </c>
      <c r="L167" s="57">
        <f t="shared" si="220"/>
        <v>0</v>
      </c>
      <c r="M167" s="57">
        <f t="shared" si="220"/>
        <v>0</v>
      </c>
      <c r="N167" s="57">
        <f t="shared" si="220"/>
        <v>0</v>
      </c>
      <c r="O167" s="57">
        <f t="shared" si="220"/>
        <v>0</v>
      </c>
      <c r="P167" s="57">
        <f t="shared" si="220"/>
        <v>0</v>
      </c>
      <c r="Q167" s="57">
        <f t="shared" si="220"/>
        <v>0</v>
      </c>
      <c r="R167" s="57">
        <f t="shared" si="220"/>
        <v>0</v>
      </c>
      <c r="S167" s="57">
        <f t="shared" si="220"/>
        <v>0</v>
      </c>
      <c r="T167" s="57">
        <f t="shared" si="220"/>
        <v>8.7420707960867686E-4</v>
      </c>
      <c r="U167" s="57">
        <f t="shared" si="220"/>
        <v>8.5328418416432544E-4</v>
      </c>
      <c r="V167" s="57">
        <f t="shared" si="220"/>
        <v>8.9788886479816321E-4</v>
      </c>
      <c r="W167" s="57">
        <f t="shared" si="220"/>
        <v>1.2297922081595484E-3</v>
      </c>
      <c r="X167" s="57">
        <f t="shared" si="220"/>
        <v>1.1135857461024498E-3</v>
      </c>
      <c r="Y167" s="57">
        <f t="shared" si="220"/>
        <v>1.1930228731281882E-3</v>
      </c>
      <c r="Z167" s="57">
        <f t="shared" si="220"/>
        <v>1.8165706690296854E-3</v>
      </c>
      <c r="AA167" s="57">
        <f t="shared" si="220"/>
        <v>1.9870283363514043E-3</v>
      </c>
      <c r="AB167" s="57">
        <f t="shared" si="220"/>
        <v>1.7609128748492179E-3</v>
      </c>
      <c r="AC167" s="57">
        <f t="shared" si="220"/>
        <v>9.4251154772635845E-4</v>
      </c>
    </row>
    <row r="168" spans="7:29" x14ac:dyDescent="0.35">
      <c r="G168" s="4" t="s">
        <v>175</v>
      </c>
      <c r="H168" s="57">
        <f t="shared" ref="H168:AC168" si="221">H$148/H$212</f>
        <v>0</v>
      </c>
      <c r="I168" s="57">
        <f t="shared" si="221"/>
        <v>0</v>
      </c>
      <c r="J168" s="57">
        <f t="shared" si="221"/>
        <v>0</v>
      </c>
      <c r="K168" s="57">
        <f t="shared" si="221"/>
        <v>0</v>
      </c>
      <c r="L168" s="57">
        <f t="shared" si="221"/>
        <v>0</v>
      </c>
      <c r="M168" s="57">
        <f t="shared" si="221"/>
        <v>0</v>
      </c>
      <c r="N168" s="57">
        <f t="shared" si="221"/>
        <v>0</v>
      </c>
      <c r="O168" s="57">
        <f t="shared" si="221"/>
        <v>0</v>
      </c>
      <c r="P168" s="57">
        <f t="shared" si="221"/>
        <v>0</v>
      </c>
      <c r="Q168" s="57">
        <f>Q$148/Q$212</f>
        <v>0</v>
      </c>
      <c r="R168" s="57">
        <f t="shared" si="221"/>
        <v>0</v>
      </c>
      <c r="S168" s="57">
        <f t="shared" si="221"/>
        <v>2.1171021504278291E-3</v>
      </c>
      <c r="T168" s="57">
        <f t="shared" si="221"/>
        <v>4.0213525661999139E-3</v>
      </c>
      <c r="U168" s="57">
        <f t="shared" si="221"/>
        <v>3.6797880442086535E-3</v>
      </c>
      <c r="V168" s="57">
        <f t="shared" si="221"/>
        <v>3.3080116071511276E-3</v>
      </c>
      <c r="W168" s="57">
        <f t="shared" si="221"/>
        <v>3.8905354928133141E-3</v>
      </c>
      <c r="X168" s="57">
        <f t="shared" si="221"/>
        <v>3.5229080496341075E-3</v>
      </c>
      <c r="Y168" s="57">
        <f t="shared" si="221"/>
        <v>3.6152706927760408E-3</v>
      </c>
      <c r="Z168" s="57">
        <f t="shared" si="221"/>
        <v>4.2569782897651752E-3</v>
      </c>
      <c r="AA168" s="57">
        <f t="shared" si="221"/>
        <v>4.0023832821099144E-3</v>
      </c>
      <c r="AB168" s="57">
        <f t="shared" si="221"/>
        <v>3.5469289101784669E-3</v>
      </c>
      <c r="AC168" s="57">
        <f t="shared" si="221"/>
        <v>3.2691880687923652E-3</v>
      </c>
    </row>
    <row r="169" spans="7:29" x14ac:dyDescent="0.35">
      <c r="G169" s="4" t="s">
        <v>46</v>
      </c>
      <c r="H169" s="57">
        <f t="shared" ref="H169:AC169" si="222">H$149/H$212</f>
        <v>0</v>
      </c>
      <c r="I169" s="57">
        <f t="shared" si="222"/>
        <v>0</v>
      </c>
      <c r="J169" s="57">
        <f t="shared" si="222"/>
        <v>0</v>
      </c>
      <c r="K169" s="57">
        <f t="shared" si="222"/>
        <v>0</v>
      </c>
      <c r="L169" s="57">
        <f t="shared" si="222"/>
        <v>0</v>
      </c>
      <c r="M169" s="57">
        <f t="shared" si="222"/>
        <v>0</v>
      </c>
      <c r="N169" s="57">
        <f t="shared" si="222"/>
        <v>0</v>
      </c>
      <c r="O169" s="57">
        <f t="shared" si="222"/>
        <v>0</v>
      </c>
      <c r="P169" s="57">
        <f t="shared" si="222"/>
        <v>0</v>
      </c>
      <c r="Q169" s="57">
        <f t="shared" si="222"/>
        <v>0</v>
      </c>
      <c r="R169" s="57">
        <f t="shared" si="222"/>
        <v>0</v>
      </c>
      <c r="S169" s="57">
        <f t="shared" si="222"/>
        <v>0</v>
      </c>
      <c r="T169" s="57">
        <f t="shared" si="222"/>
        <v>0</v>
      </c>
      <c r="U169" s="57">
        <f t="shared" si="222"/>
        <v>0</v>
      </c>
      <c r="V169" s="57">
        <f t="shared" si="222"/>
        <v>0</v>
      </c>
      <c r="W169" s="57">
        <f t="shared" si="222"/>
        <v>0</v>
      </c>
      <c r="X169" s="57">
        <f t="shared" si="222"/>
        <v>0</v>
      </c>
      <c r="Y169" s="57">
        <f t="shared" si="222"/>
        <v>9.9952196807635342E-4</v>
      </c>
      <c r="Z169" s="57">
        <f t="shared" si="222"/>
        <v>3.8158529020824099E-3</v>
      </c>
      <c r="AA169" s="57">
        <f t="shared" si="222"/>
        <v>3.3116797353606041E-3</v>
      </c>
      <c r="AB169" s="57">
        <f t="shared" si="222"/>
        <v>2.8731312880927134E-3</v>
      </c>
      <c r="AC169" s="57">
        <f t="shared" si="222"/>
        <v>0</v>
      </c>
    </row>
    <row r="170" spans="7:29" x14ac:dyDescent="0.35">
      <c r="G170" s="4" t="s">
        <v>125</v>
      </c>
      <c r="H170" s="57">
        <f t="shared" ref="H170:AC170" si="223">H$150/H$212</f>
        <v>0</v>
      </c>
      <c r="I170" s="57">
        <f t="shared" si="223"/>
        <v>0</v>
      </c>
      <c r="J170" s="57">
        <f t="shared" si="223"/>
        <v>0</v>
      </c>
      <c r="K170" s="57">
        <f t="shared" si="223"/>
        <v>0</v>
      </c>
      <c r="L170" s="57">
        <f t="shared" si="223"/>
        <v>0</v>
      </c>
      <c r="M170" s="57">
        <f t="shared" si="223"/>
        <v>0</v>
      </c>
      <c r="N170" s="57">
        <f t="shared" si="223"/>
        <v>0</v>
      </c>
      <c r="O170" s="57">
        <f t="shared" si="223"/>
        <v>0</v>
      </c>
      <c r="P170" s="57">
        <f t="shared" si="223"/>
        <v>0</v>
      </c>
      <c r="Q170" s="57">
        <f t="shared" si="223"/>
        <v>0</v>
      </c>
      <c r="R170" s="57">
        <f t="shared" si="223"/>
        <v>0</v>
      </c>
      <c r="S170" s="57">
        <f t="shared" si="223"/>
        <v>0</v>
      </c>
      <c r="T170" s="57">
        <f t="shared" si="223"/>
        <v>0</v>
      </c>
      <c r="U170" s="57">
        <f t="shared" si="223"/>
        <v>0</v>
      </c>
      <c r="V170" s="57">
        <f t="shared" si="223"/>
        <v>0</v>
      </c>
      <c r="W170" s="57">
        <f t="shared" si="223"/>
        <v>0</v>
      </c>
      <c r="X170" s="57">
        <f t="shared" si="223"/>
        <v>0</v>
      </c>
      <c r="Y170" s="57">
        <f t="shared" si="223"/>
        <v>0</v>
      </c>
      <c r="Z170" s="57">
        <f t="shared" si="223"/>
        <v>0</v>
      </c>
      <c r="AA170" s="57">
        <f t="shared" si="223"/>
        <v>0</v>
      </c>
      <c r="AB170" s="57">
        <f t="shared" si="223"/>
        <v>0</v>
      </c>
      <c r="AC170" s="57">
        <f t="shared" si="223"/>
        <v>0</v>
      </c>
    </row>
    <row r="171" spans="7:29" x14ac:dyDescent="0.35">
      <c r="G171" s="4" t="s">
        <v>53</v>
      </c>
      <c r="H171" s="57">
        <f t="shared" ref="H171:AC171" si="224">H$151/H$212</f>
        <v>0</v>
      </c>
      <c r="I171" s="57">
        <f t="shared" si="224"/>
        <v>0</v>
      </c>
      <c r="J171" s="57">
        <f t="shared" si="224"/>
        <v>0</v>
      </c>
      <c r="K171" s="57">
        <f t="shared" si="224"/>
        <v>0</v>
      </c>
      <c r="L171" s="57">
        <f t="shared" si="224"/>
        <v>0</v>
      </c>
      <c r="M171" s="57">
        <f t="shared" si="224"/>
        <v>0</v>
      </c>
      <c r="N171" s="57">
        <f t="shared" si="224"/>
        <v>0</v>
      </c>
      <c r="O171" s="57">
        <f t="shared" si="224"/>
        <v>0</v>
      </c>
      <c r="P171" s="57">
        <f t="shared" si="224"/>
        <v>0</v>
      </c>
      <c r="Q171" s="57">
        <f t="shared" si="224"/>
        <v>0</v>
      </c>
      <c r="R171" s="57">
        <f t="shared" si="224"/>
        <v>0</v>
      </c>
      <c r="S171" s="57">
        <f t="shared" si="224"/>
        <v>0</v>
      </c>
      <c r="T171" s="57">
        <f t="shared" si="224"/>
        <v>0</v>
      </c>
      <c r="U171" s="57">
        <f t="shared" si="224"/>
        <v>0</v>
      </c>
      <c r="V171" s="57">
        <f t="shared" si="224"/>
        <v>0</v>
      </c>
      <c r="W171" s="57">
        <f t="shared" si="224"/>
        <v>0</v>
      </c>
      <c r="X171" s="57">
        <f t="shared" si="224"/>
        <v>0</v>
      </c>
      <c r="Y171" s="57">
        <f t="shared" si="224"/>
        <v>0</v>
      </c>
      <c r="Z171" s="57">
        <f t="shared" si="224"/>
        <v>0</v>
      </c>
      <c r="AA171" s="57">
        <f t="shared" si="224"/>
        <v>0</v>
      </c>
      <c r="AB171" s="57">
        <f t="shared" si="224"/>
        <v>0</v>
      </c>
      <c r="AC171" s="57">
        <f t="shared" si="224"/>
        <v>0</v>
      </c>
    </row>
    <row r="172" spans="7:29" x14ac:dyDescent="0.35">
      <c r="G172" s="4" t="s">
        <v>43</v>
      </c>
      <c r="H172" s="57">
        <f t="shared" ref="H172:AC172" si="225">H$152/H$212</f>
        <v>0</v>
      </c>
      <c r="I172" s="57">
        <f t="shared" si="225"/>
        <v>0</v>
      </c>
      <c r="J172" s="57">
        <f t="shared" si="225"/>
        <v>0</v>
      </c>
      <c r="K172" s="57">
        <f t="shared" si="225"/>
        <v>0</v>
      </c>
      <c r="L172" s="57">
        <f t="shared" si="225"/>
        <v>0</v>
      </c>
      <c r="M172" s="57">
        <f t="shared" si="225"/>
        <v>0</v>
      </c>
      <c r="N172" s="57">
        <f t="shared" si="225"/>
        <v>0</v>
      </c>
      <c r="O172" s="57">
        <f t="shared" si="225"/>
        <v>0</v>
      </c>
      <c r="P172" s="57">
        <f t="shared" si="225"/>
        <v>0</v>
      </c>
      <c r="Q172" s="57">
        <f t="shared" si="225"/>
        <v>0</v>
      </c>
      <c r="R172" s="57">
        <f t="shared" si="225"/>
        <v>0</v>
      </c>
      <c r="S172" s="57">
        <f t="shared" si="225"/>
        <v>0</v>
      </c>
      <c r="T172" s="57">
        <f t="shared" si="225"/>
        <v>0</v>
      </c>
      <c r="U172" s="57">
        <f t="shared" si="225"/>
        <v>0</v>
      </c>
      <c r="V172" s="57">
        <f t="shared" si="225"/>
        <v>0</v>
      </c>
      <c r="W172" s="57">
        <f t="shared" si="225"/>
        <v>0</v>
      </c>
      <c r="X172" s="57">
        <f t="shared" si="225"/>
        <v>0</v>
      </c>
      <c r="Y172" s="57">
        <f t="shared" si="225"/>
        <v>0</v>
      </c>
      <c r="Z172" s="57">
        <f t="shared" si="225"/>
        <v>0</v>
      </c>
      <c r="AA172" s="57">
        <f t="shared" si="225"/>
        <v>0</v>
      </c>
      <c r="AB172" s="57">
        <f t="shared" si="225"/>
        <v>0</v>
      </c>
      <c r="AC172" s="57">
        <f t="shared" si="225"/>
        <v>0</v>
      </c>
    </row>
    <row r="173" spans="7:29" x14ac:dyDescent="0.35">
      <c r="G173" s="4" t="s">
        <v>176</v>
      </c>
      <c r="H173" s="57">
        <f t="shared" ref="H173:AC173" si="226">H$153/H$212</f>
        <v>0</v>
      </c>
      <c r="I173" s="57">
        <f t="shared" si="226"/>
        <v>0</v>
      </c>
      <c r="J173" s="57">
        <f t="shared" si="226"/>
        <v>0</v>
      </c>
      <c r="K173" s="57">
        <f t="shared" si="226"/>
        <v>0</v>
      </c>
      <c r="L173" s="57">
        <f t="shared" si="226"/>
        <v>0</v>
      </c>
      <c r="M173" s="57">
        <f t="shared" si="226"/>
        <v>0</v>
      </c>
      <c r="N173" s="57">
        <f t="shared" si="226"/>
        <v>0</v>
      </c>
      <c r="O173" s="57">
        <f t="shared" si="226"/>
        <v>0</v>
      </c>
      <c r="P173" s="57">
        <f t="shared" si="226"/>
        <v>0</v>
      </c>
      <c r="Q173" s="57">
        <f t="shared" si="226"/>
        <v>0</v>
      </c>
      <c r="R173" s="57">
        <f t="shared" si="226"/>
        <v>0</v>
      </c>
      <c r="S173" s="57">
        <f t="shared" si="226"/>
        <v>0</v>
      </c>
      <c r="T173" s="57">
        <f t="shared" si="226"/>
        <v>0</v>
      </c>
      <c r="U173" s="57">
        <f t="shared" si="226"/>
        <v>0</v>
      </c>
      <c r="V173" s="57">
        <f t="shared" si="226"/>
        <v>0</v>
      </c>
      <c r="W173" s="57">
        <f t="shared" si="226"/>
        <v>0</v>
      </c>
      <c r="X173" s="57">
        <f t="shared" si="226"/>
        <v>0</v>
      </c>
      <c r="Y173" s="57">
        <f t="shared" si="226"/>
        <v>0</v>
      </c>
      <c r="Z173" s="57">
        <f t="shared" si="226"/>
        <v>8.5715551617190954E-4</v>
      </c>
      <c r="AA173" s="57">
        <f t="shared" si="226"/>
        <v>1.1591415196501923E-3</v>
      </c>
      <c r="AB173" s="57">
        <f t="shared" si="226"/>
        <v>0</v>
      </c>
      <c r="AC173" s="57">
        <f t="shared" si="226"/>
        <v>0</v>
      </c>
    </row>
    <row r="174" spans="7:29" x14ac:dyDescent="0.35">
      <c r="G174" s="33" t="s">
        <v>28</v>
      </c>
      <c r="H174" s="57">
        <f t="shared" ref="H174:AC174" si="227">H$154/H$212</f>
        <v>0</v>
      </c>
      <c r="I174" s="57">
        <f t="shared" si="227"/>
        <v>0</v>
      </c>
      <c r="J174" s="57">
        <f t="shared" si="227"/>
        <v>0</v>
      </c>
      <c r="K174" s="57">
        <f t="shared" si="227"/>
        <v>0</v>
      </c>
      <c r="L174" s="57">
        <f t="shared" si="227"/>
        <v>0</v>
      </c>
      <c r="M174" s="57">
        <f t="shared" si="227"/>
        <v>0</v>
      </c>
      <c r="N174" s="57">
        <f t="shared" si="227"/>
        <v>0</v>
      </c>
      <c r="O174" s="57">
        <f t="shared" si="227"/>
        <v>0</v>
      </c>
      <c r="P174" s="57">
        <f t="shared" si="227"/>
        <v>0</v>
      </c>
      <c r="Q174" s="57">
        <f t="shared" si="227"/>
        <v>0</v>
      </c>
      <c r="R174" s="57">
        <f t="shared" si="227"/>
        <v>0</v>
      </c>
      <c r="S174" s="57">
        <f t="shared" si="227"/>
        <v>2.1171021504278291E-3</v>
      </c>
      <c r="T174" s="57">
        <f t="shared" si="227"/>
        <v>4.8955596458085905E-3</v>
      </c>
      <c r="U174" s="57">
        <f t="shared" si="227"/>
        <v>4.5330722283729794E-3</v>
      </c>
      <c r="V174" s="57">
        <f t="shared" si="227"/>
        <v>4.2059004719492907E-3</v>
      </c>
      <c r="W174" s="57">
        <f t="shared" si="227"/>
        <v>5.1203277009728623E-3</v>
      </c>
      <c r="X174" s="57">
        <f t="shared" si="227"/>
        <v>4.6364937957365576E-3</v>
      </c>
      <c r="Y174" s="57">
        <f t="shared" si="227"/>
        <v>5.807815533980582E-3</v>
      </c>
      <c r="Z174" s="57">
        <f t="shared" si="227"/>
        <v>1.0746557377049179E-2</v>
      </c>
      <c r="AA174" s="57">
        <f t="shared" si="227"/>
        <v>1.0460232873472114E-2</v>
      </c>
      <c r="AB174" s="57">
        <f t="shared" si="227"/>
        <v>8.180973073120398E-3</v>
      </c>
      <c r="AC174" s="57">
        <f t="shared" si="227"/>
        <v>4.2116996165187234E-3</v>
      </c>
    </row>
    <row r="175" spans="7:29" x14ac:dyDescent="0.35">
      <c r="G175" s="72"/>
      <c r="H175" s="28"/>
      <c r="I175" s="28"/>
      <c r="J175" s="28"/>
      <c r="K175" s="28"/>
      <c r="L175" s="28"/>
      <c r="M175" s="28"/>
      <c r="N175" s="28"/>
      <c r="O175" s="28"/>
      <c r="P175" s="28"/>
      <c r="Q175" s="28"/>
      <c r="R175" s="28"/>
      <c r="S175" s="28"/>
      <c r="T175" s="28"/>
      <c r="U175" s="28"/>
      <c r="V175" s="28"/>
      <c r="W175" s="28"/>
      <c r="X175" s="28"/>
      <c r="Y175" s="28"/>
      <c r="Z175" s="28"/>
      <c r="AA175" s="28"/>
      <c r="AB175" s="28"/>
      <c r="AC175" s="28"/>
    </row>
    <row r="176" spans="7:29" x14ac:dyDescent="0.35">
      <c r="G176" s="112" t="s">
        <v>171</v>
      </c>
      <c r="H176" s="112"/>
      <c r="I176" s="112"/>
      <c r="J176" s="112"/>
      <c r="K176" s="112"/>
      <c r="L176" s="112"/>
      <c r="M176" s="112"/>
      <c r="N176" s="112"/>
      <c r="O176" s="112"/>
      <c r="P176" s="112"/>
      <c r="Q176" s="112"/>
      <c r="R176" s="112"/>
      <c r="S176" s="112"/>
      <c r="T176" s="112"/>
      <c r="U176" s="112"/>
      <c r="V176" s="112"/>
      <c r="W176" s="112"/>
      <c r="X176" s="112"/>
      <c r="Y176" s="112"/>
      <c r="Z176" s="112"/>
      <c r="AA176" s="112"/>
      <c r="AB176" s="112"/>
      <c r="AC176" s="112"/>
    </row>
    <row r="177" spans="7:29" x14ac:dyDescent="0.35">
      <c r="G177" s="4" t="s">
        <v>48</v>
      </c>
      <c r="H177" s="57">
        <f t="shared" ref="H177:AC177" si="228">H$147/H$218</f>
        <v>0</v>
      </c>
      <c r="I177" s="57">
        <f t="shared" si="228"/>
        <v>0</v>
      </c>
      <c r="J177" s="57">
        <f t="shared" si="228"/>
        <v>0</v>
      </c>
      <c r="K177" s="57">
        <f t="shared" si="228"/>
        <v>0</v>
      </c>
      <c r="L177" s="57">
        <f t="shared" si="228"/>
        <v>0</v>
      </c>
      <c r="M177" s="57">
        <f t="shared" si="228"/>
        <v>0</v>
      </c>
      <c r="N177" s="57">
        <f t="shared" si="228"/>
        <v>0</v>
      </c>
      <c r="O177" s="57">
        <f t="shared" si="228"/>
        <v>0</v>
      </c>
      <c r="P177" s="57">
        <f t="shared" si="228"/>
        <v>0</v>
      </c>
      <c r="Q177" s="57">
        <f t="shared" si="228"/>
        <v>0</v>
      </c>
      <c r="R177" s="57">
        <f t="shared" si="228"/>
        <v>0</v>
      </c>
      <c r="S177" s="57">
        <f t="shared" si="228"/>
        <v>0</v>
      </c>
      <c r="T177" s="57">
        <f t="shared" si="228"/>
        <v>2.3584905660377358E-3</v>
      </c>
      <c r="U177" s="57">
        <f t="shared" si="228"/>
        <v>2.3054755043227667E-3</v>
      </c>
      <c r="V177" s="57">
        <f t="shared" si="228"/>
        <v>2.3514851485148514E-3</v>
      </c>
      <c r="W177" s="57">
        <f t="shared" si="228"/>
        <v>3.2863849765258214E-3</v>
      </c>
      <c r="X177" s="57">
        <f t="shared" si="228"/>
        <v>3.1250000000000002E-3</v>
      </c>
      <c r="Y177" s="57">
        <f t="shared" si="228"/>
        <v>3.3333333333333335E-3</v>
      </c>
      <c r="Z177" s="57">
        <f t="shared" si="228"/>
        <v>3.8899430740037952E-3</v>
      </c>
      <c r="AA177" s="57">
        <f t="shared" si="228"/>
        <v>4.5689655172413794E-3</v>
      </c>
      <c r="AB177" s="57">
        <f t="shared" si="228"/>
        <v>3.9226973684210525E-3</v>
      </c>
      <c r="AC177" s="57">
        <f t="shared" si="228"/>
        <v>2.0579494799405646E-3</v>
      </c>
    </row>
    <row r="178" spans="7:29" x14ac:dyDescent="0.35">
      <c r="G178" s="4" t="s">
        <v>175</v>
      </c>
      <c r="H178" s="57">
        <f t="shared" ref="H178:AC178" si="229">H$148/H$218</f>
        <v>0</v>
      </c>
      <c r="I178" s="57">
        <f t="shared" si="229"/>
        <v>0</v>
      </c>
      <c r="J178" s="57">
        <f t="shared" si="229"/>
        <v>0</v>
      </c>
      <c r="K178" s="57">
        <f t="shared" si="229"/>
        <v>0</v>
      </c>
      <c r="L178" s="57">
        <f t="shared" si="229"/>
        <v>0</v>
      </c>
      <c r="M178" s="57">
        <f t="shared" si="229"/>
        <v>0</v>
      </c>
      <c r="N178" s="57">
        <f t="shared" si="229"/>
        <v>0</v>
      </c>
      <c r="O178" s="57">
        <f t="shared" si="229"/>
        <v>0</v>
      </c>
      <c r="P178" s="57">
        <f t="shared" si="229"/>
        <v>0</v>
      </c>
      <c r="Q178" s="57">
        <f t="shared" si="229"/>
        <v>0</v>
      </c>
      <c r="R178" s="57">
        <f t="shared" si="229"/>
        <v>0</v>
      </c>
      <c r="S178" s="57">
        <f t="shared" si="229"/>
        <v>6.7729083665338643E-3</v>
      </c>
      <c r="T178" s="57">
        <f t="shared" si="229"/>
        <v>1.0849056603773584E-2</v>
      </c>
      <c r="U178" s="57">
        <f t="shared" si="229"/>
        <v>9.94236311239193E-3</v>
      </c>
      <c r="V178" s="57">
        <f t="shared" si="229"/>
        <v>8.6633663366336641E-3</v>
      </c>
      <c r="W178" s="57">
        <f t="shared" si="229"/>
        <v>1.0396713615023475E-2</v>
      </c>
      <c r="X178" s="57">
        <f t="shared" si="229"/>
        <v>9.8861607142857136E-3</v>
      </c>
      <c r="Y178" s="57">
        <f t="shared" si="229"/>
        <v>1.0101149425287356E-2</v>
      </c>
      <c r="Z178" s="57">
        <f t="shared" si="229"/>
        <v>9.1157495256166989E-3</v>
      </c>
      <c r="AA178" s="57">
        <f t="shared" si="229"/>
        <v>9.2030651340996167E-3</v>
      </c>
      <c r="AB178" s="57">
        <f t="shared" si="229"/>
        <v>7.9013157894736834E-3</v>
      </c>
      <c r="AC178" s="57">
        <f t="shared" si="229"/>
        <v>7.1381872213967306E-3</v>
      </c>
    </row>
    <row r="179" spans="7:29" x14ac:dyDescent="0.35">
      <c r="G179" s="4" t="s">
        <v>46</v>
      </c>
      <c r="H179" s="57">
        <f t="shared" ref="H179:AC179" si="230">H$149/H$218</f>
        <v>0</v>
      </c>
      <c r="I179" s="57">
        <f t="shared" si="230"/>
        <v>0</v>
      </c>
      <c r="J179" s="57">
        <f t="shared" si="230"/>
        <v>0</v>
      </c>
      <c r="K179" s="57">
        <f t="shared" si="230"/>
        <v>0</v>
      </c>
      <c r="L179" s="57">
        <f t="shared" si="230"/>
        <v>0</v>
      </c>
      <c r="M179" s="57">
        <f t="shared" si="230"/>
        <v>0</v>
      </c>
      <c r="N179" s="57">
        <f t="shared" si="230"/>
        <v>0</v>
      </c>
      <c r="O179" s="57">
        <f t="shared" si="230"/>
        <v>0</v>
      </c>
      <c r="P179" s="57">
        <f t="shared" si="230"/>
        <v>0</v>
      </c>
      <c r="Q179" s="57">
        <f t="shared" si="230"/>
        <v>0</v>
      </c>
      <c r="R179" s="57">
        <f t="shared" si="230"/>
        <v>0</v>
      </c>
      <c r="S179" s="57">
        <f t="shared" si="230"/>
        <v>0</v>
      </c>
      <c r="T179" s="57">
        <f t="shared" si="230"/>
        <v>0</v>
      </c>
      <c r="U179" s="57">
        <f t="shared" si="230"/>
        <v>0</v>
      </c>
      <c r="V179" s="57">
        <f t="shared" si="230"/>
        <v>0</v>
      </c>
      <c r="W179" s="57">
        <f t="shared" si="230"/>
        <v>0</v>
      </c>
      <c r="X179" s="57">
        <f t="shared" si="230"/>
        <v>0</v>
      </c>
      <c r="Y179" s="57">
        <f t="shared" si="230"/>
        <v>2.7926873563218391E-3</v>
      </c>
      <c r="Z179" s="57">
        <f t="shared" si="230"/>
        <v>8.1711385199240982E-3</v>
      </c>
      <c r="AA179" s="57">
        <f t="shared" si="230"/>
        <v>7.6148639846743294E-3</v>
      </c>
      <c r="AB179" s="57">
        <f t="shared" si="230"/>
        <v>6.4003305921052625E-3</v>
      </c>
      <c r="AC179" s="57">
        <f t="shared" si="230"/>
        <v>0</v>
      </c>
    </row>
    <row r="180" spans="7:29" x14ac:dyDescent="0.35">
      <c r="G180" s="4" t="s">
        <v>125</v>
      </c>
      <c r="H180" s="57">
        <f t="shared" ref="H180:AC180" si="231">H$150/H$218</f>
        <v>0</v>
      </c>
      <c r="I180" s="57">
        <f t="shared" si="231"/>
        <v>0</v>
      </c>
      <c r="J180" s="57">
        <f t="shared" si="231"/>
        <v>0</v>
      </c>
      <c r="K180" s="57">
        <f t="shared" si="231"/>
        <v>0</v>
      </c>
      <c r="L180" s="57">
        <f t="shared" si="231"/>
        <v>0</v>
      </c>
      <c r="M180" s="57">
        <f t="shared" si="231"/>
        <v>0</v>
      </c>
      <c r="N180" s="57">
        <f t="shared" si="231"/>
        <v>0</v>
      </c>
      <c r="O180" s="57">
        <f t="shared" si="231"/>
        <v>0</v>
      </c>
      <c r="P180" s="57">
        <f t="shared" si="231"/>
        <v>0</v>
      </c>
      <c r="Q180" s="57">
        <f t="shared" si="231"/>
        <v>0</v>
      </c>
      <c r="R180" s="57">
        <f t="shared" si="231"/>
        <v>0</v>
      </c>
      <c r="S180" s="57">
        <f t="shared" si="231"/>
        <v>0</v>
      </c>
      <c r="T180" s="57">
        <f t="shared" si="231"/>
        <v>0</v>
      </c>
      <c r="U180" s="57">
        <f t="shared" si="231"/>
        <v>0</v>
      </c>
      <c r="V180" s="57">
        <f t="shared" si="231"/>
        <v>0</v>
      </c>
      <c r="W180" s="57">
        <f t="shared" si="231"/>
        <v>0</v>
      </c>
      <c r="X180" s="57">
        <f t="shared" si="231"/>
        <v>0</v>
      </c>
      <c r="Y180" s="57">
        <f t="shared" si="231"/>
        <v>0</v>
      </c>
      <c r="Z180" s="57">
        <f t="shared" si="231"/>
        <v>0</v>
      </c>
      <c r="AA180" s="57">
        <f t="shared" si="231"/>
        <v>0</v>
      </c>
      <c r="AB180" s="57">
        <f t="shared" si="231"/>
        <v>0</v>
      </c>
      <c r="AC180" s="57">
        <f t="shared" si="231"/>
        <v>0</v>
      </c>
    </row>
    <row r="181" spans="7:29" x14ac:dyDescent="0.35">
      <c r="G181" s="4" t="s">
        <v>53</v>
      </c>
      <c r="H181" s="57">
        <f t="shared" ref="H181:AC181" si="232">H$151/H$218</f>
        <v>0</v>
      </c>
      <c r="I181" s="57">
        <f t="shared" si="232"/>
        <v>0</v>
      </c>
      <c r="J181" s="57">
        <f t="shared" si="232"/>
        <v>0</v>
      </c>
      <c r="K181" s="57">
        <f t="shared" si="232"/>
        <v>0</v>
      </c>
      <c r="L181" s="57">
        <f t="shared" si="232"/>
        <v>0</v>
      </c>
      <c r="M181" s="57">
        <f t="shared" si="232"/>
        <v>0</v>
      </c>
      <c r="N181" s="57">
        <f t="shared" si="232"/>
        <v>0</v>
      </c>
      <c r="O181" s="57">
        <f t="shared" si="232"/>
        <v>0</v>
      </c>
      <c r="P181" s="57">
        <f t="shared" si="232"/>
        <v>0</v>
      </c>
      <c r="Q181" s="57">
        <f t="shared" si="232"/>
        <v>0</v>
      </c>
      <c r="R181" s="57">
        <f t="shared" si="232"/>
        <v>0</v>
      </c>
      <c r="S181" s="57">
        <f t="shared" si="232"/>
        <v>0</v>
      </c>
      <c r="T181" s="57">
        <f t="shared" si="232"/>
        <v>0</v>
      </c>
      <c r="U181" s="57">
        <f t="shared" si="232"/>
        <v>0</v>
      </c>
      <c r="V181" s="57">
        <f t="shared" si="232"/>
        <v>0</v>
      </c>
      <c r="W181" s="57">
        <f t="shared" si="232"/>
        <v>0</v>
      </c>
      <c r="X181" s="57">
        <f t="shared" si="232"/>
        <v>0</v>
      </c>
      <c r="Y181" s="57">
        <f t="shared" si="232"/>
        <v>0</v>
      </c>
      <c r="Z181" s="57">
        <f t="shared" si="232"/>
        <v>0</v>
      </c>
      <c r="AA181" s="57">
        <f t="shared" si="232"/>
        <v>0</v>
      </c>
      <c r="AB181" s="57">
        <f t="shared" si="232"/>
        <v>0</v>
      </c>
      <c r="AC181" s="57">
        <f t="shared" si="232"/>
        <v>0</v>
      </c>
    </row>
    <row r="182" spans="7:29" x14ac:dyDescent="0.35">
      <c r="G182" s="4" t="s">
        <v>43</v>
      </c>
      <c r="H182" s="57">
        <f t="shared" ref="H182:AC182" si="233">H$152/H$218</f>
        <v>0</v>
      </c>
      <c r="I182" s="57">
        <f t="shared" si="233"/>
        <v>0</v>
      </c>
      <c r="J182" s="57">
        <f t="shared" si="233"/>
        <v>0</v>
      </c>
      <c r="K182" s="57">
        <f t="shared" si="233"/>
        <v>0</v>
      </c>
      <c r="L182" s="57">
        <f t="shared" si="233"/>
        <v>0</v>
      </c>
      <c r="M182" s="57">
        <f t="shared" si="233"/>
        <v>0</v>
      </c>
      <c r="N182" s="57">
        <f t="shared" si="233"/>
        <v>0</v>
      </c>
      <c r="O182" s="57">
        <f t="shared" si="233"/>
        <v>0</v>
      </c>
      <c r="P182" s="57">
        <f t="shared" si="233"/>
        <v>0</v>
      </c>
      <c r="Q182" s="57">
        <f t="shared" si="233"/>
        <v>0</v>
      </c>
      <c r="R182" s="57">
        <f t="shared" si="233"/>
        <v>0</v>
      </c>
      <c r="S182" s="57">
        <f t="shared" si="233"/>
        <v>0</v>
      </c>
      <c r="T182" s="57">
        <f t="shared" si="233"/>
        <v>0</v>
      </c>
      <c r="U182" s="57">
        <f t="shared" si="233"/>
        <v>0</v>
      </c>
      <c r="V182" s="57">
        <f t="shared" si="233"/>
        <v>0</v>
      </c>
      <c r="W182" s="57">
        <f t="shared" si="233"/>
        <v>0</v>
      </c>
      <c r="X182" s="57">
        <f t="shared" si="233"/>
        <v>0</v>
      </c>
      <c r="Y182" s="57">
        <f t="shared" si="233"/>
        <v>0</v>
      </c>
      <c r="Z182" s="57">
        <f t="shared" si="233"/>
        <v>0</v>
      </c>
      <c r="AA182" s="57">
        <f t="shared" si="233"/>
        <v>0</v>
      </c>
      <c r="AB182" s="57">
        <f t="shared" si="233"/>
        <v>0</v>
      </c>
      <c r="AC182" s="57">
        <f t="shared" si="233"/>
        <v>0</v>
      </c>
    </row>
    <row r="183" spans="7:29" x14ac:dyDescent="0.35">
      <c r="G183" s="4" t="s">
        <v>176</v>
      </c>
      <c r="H183" s="57">
        <f t="shared" ref="H183:AC183" si="234">H$153/H$218</f>
        <v>0</v>
      </c>
      <c r="I183" s="57">
        <f t="shared" si="234"/>
        <v>0</v>
      </c>
      <c r="J183" s="57">
        <f t="shared" si="234"/>
        <v>0</v>
      </c>
      <c r="K183" s="57">
        <f t="shared" si="234"/>
        <v>0</v>
      </c>
      <c r="L183" s="57">
        <f t="shared" si="234"/>
        <v>0</v>
      </c>
      <c r="M183" s="57">
        <f t="shared" si="234"/>
        <v>0</v>
      </c>
      <c r="N183" s="57">
        <f t="shared" si="234"/>
        <v>0</v>
      </c>
      <c r="O183" s="57">
        <f t="shared" si="234"/>
        <v>0</v>
      </c>
      <c r="P183" s="57">
        <f t="shared" si="234"/>
        <v>0</v>
      </c>
      <c r="Q183" s="57">
        <f t="shared" si="234"/>
        <v>0</v>
      </c>
      <c r="R183" s="57">
        <f t="shared" si="234"/>
        <v>0</v>
      </c>
      <c r="S183" s="57">
        <f t="shared" si="234"/>
        <v>0</v>
      </c>
      <c r="T183" s="57">
        <f t="shared" si="234"/>
        <v>0</v>
      </c>
      <c r="U183" s="57">
        <f t="shared" si="234"/>
        <v>0</v>
      </c>
      <c r="V183" s="57">
        <f t="shared" si="234"/>
        <v>0</v>
      </c>
      <c r="W183" s="57">
        <f t="shared" si="234"/>
        <v>0</v>
      </c>
      <c r="X183" s="57">
        <f t="shared" si="234"/>
        <v>0</v>
      </c>
      <c r="Y183" s="57">
        <f t="shared" si="234"/>
        <v>0</v>
      </c>
      <c r="Z183" s="57">
        <f t="shared" si="234"/>
        <v>1.8354838709677419E-3</v>
      </c>
      <c r="AA183" s="57">
        <f t="shared" si="234"/>
        <v>2.6653256704980842E-3</v>
      </c>
      <c r="AB183" s="57">
        <f t="shared" si="234"/>
        <v>0</v>
      </c>
      <c r="AC183" s="57">
        <f t="shared" si="234"/>
        <v>0</v>
      </c>
    </row>
    <row r="184" spans="7:29" x14ac:dyDescent="0.35">
      <c r="G184" s="33" t="s">
        <v>28</v>
      </c>
      <c r="H184" s="57">
        <f t="shared" ref="H184:AC184" si="235">H$154/H$218</f>
        <v>0</v>
      </c>
      <c r="I184" s="57">
        <f t="shared" si="235"/>
        <v>0</v>
      </c>
      <c r="J184" s="57">
        <f t="shared" si="235"/>
        <v>0</v>
      </c>
      <c r="K184" s="57">
        <f t="shared" si="235"/>
        <v>0</v>
      </c>
      <c r="L184" s="57">
        <f t="shared" si="235"/>
        <v>0</v>
      </c>
      <c r="M184" s="57">
        <f t="shared" si="235"/>
        <v>0</v>
      </c>
      <c r="N184" s="57">
        <f t="shared" si="235"/>
        <v>0</v>
      </c>
      <c r="O184" s="57">
        <f t="shared" si="235"/>
        <v>0</v>
      </c>
      <c r="P184" s="57">
        <f t="shared" si="235"/>
        <v>0</v>
      </c>
      <c r="Q184" s="57">
        <f t="shared" si="235"/>
        <v>0</v>
      </c>
      <c r="R184" s="57">
        <f t="shared" si="235"/>
        <v>0</v>
      </c>
      <c r="S184" s="57">
        <f t="shared" si="235"/>
        <v>6.7729083665338643E-3</v>
      </c>
      <c r="T184" s="57">
        <f t="shared" si="235"/>
        <v>1.3207547169811321E-2</v>
      </c>
      <c r="U184" s="57">
        <f t="shared" si="235"/>
        <v>1.2247838616714697E-2</v>
      </c>
      <c r="V184" s="57">
        <f t="shared" si="235"/>
        <v>1.1014851485148514E-2</v>
      </c>
      <c r="W184" s="57">
        <f t="shared" si="235"/>
        <v>1.3683098591549295E-2</v>
      </c>
      <c r="X184" s="57">
        <f t="shared" si="235"/>
        <v>1.3011160714285715E-2</v>
      </c>
      <c r="Y184" s="57">
        <f t="shared" si="235"/>
        <v>1.6227170114942527E-2</v>
      </c>
      <c r="Z184" s="57">
        <f t="shared" si="235"/>
        <v>2.3012314990512331E-2</v>
      </c>
      <c r="AA184" s="57">
        <f t="shared" si="235"/>
        <v>2.4052220306513408E-2</v>
      </c>
      <c r="AB184" s="57">
        <f t="shared" si="235"/>
        <v>1.822434375E-2</v>
      </c>
      <c r="AC184" s="57">
        <f t="shared" si="235"/>
        <v>9.1961367013372961E-3</v>
      </c>
    </row>
    <row r="185" spans="7:29" x14ac:dyDescent="0.35">
      <c r="G185" s="72"/>
      <c r="H185" s="28"/>
      <c r="I185" s="28"/>
      <c r="J185" s="28"/>
      <c r="K185" s="28"/>
      <c r="L185" s="28"/>
      <c r="M185" s="28"/>
      <c r="N185" s="28"/>
      <c r="O185" s="28"/>
      <c r="P185" s="28"/>
      <c r="Q185" s="28"/>
      <c r="R185" s="28"/>
      <c r="S185" s="28"/>
      <c r="T185" s="28"/>
      <c r="U185" s="28"/>
      <c r="V185" s="28"/>
      <c r="W185" s="28"/>
      <c r="X185" s="28"/>
      <c r="Y185" s="28"/>
      <c r="Z185" s="28"/>
      <c r="AA185" s="28"/>
      <c r="AB185" s="28"/>
      <c r="AC185" s="28"/>
    </row>
    <row r="186" spans="7:29" x14ac:dyDescent="0.35">
      <c r="G186" s="112" t="str">
        <f>_xlfn.CONCAT("USD, ",$C$6)</f>
        <v>USD, thousands</v>
      </c>
      <c r="H186" s="113"/>
      <c r="I186" s="113"/>
      <c r="J186" s="113"/>
      <c r="K186" s="113"/>
      <c r="L186" s="113"/>
      <c r="M186" s="113"/>
      <c r="N186" s="113"/>
      <c r="O186" s="113"/>
      <c r="P186" s="113"/>
      <c r="Q186" s="113"/>
      <c r="R186" s="113"/>
      <c r="S186" s="113"/>
      <c r="T186" s="113"/>
      <c r="U186" s="113"/>
      <c r="V186" s="113"/>
      <c r="W186" s="113"/>
      <c r="X186" s="113"/>
      <c r="Y186" s="113"/>
      <c r="Z186" s="113"/>
      <c r="AA186" s="113"/>
      <c r="AB186" s="113"/>
      <c r="AC186" s="113"/>
    </row>
    <row r="187" spans="7:29" x14ac:dyDescent="0.35">
      <c r="G187" s="4" t="s">
        <v>48</v>
      </c>
      <c r="H187" s="5">
        <f>H$147/H$210</f>
        <v>0</v>
      </c>
      <c r="I187" s="5">
        <f t="shared" ref="I187:AC187" si="236">I$147/I$210</f>
        <v>0</v>
      </c>
      <c r="J187" s="5">
        <f t="shared" si="236"/>
        <v>0</v>
      </c>
      <c r="K187" s="5">
        <f t="shared" si="236"/>
        <v>0</v>
      </c>
      <c r="L187" s="5">
        <f t="shared" si="236"/>
        <v>0</v>
      </c>
      <c r="M187" s="5">
        <f t="shared" si="236"/>
        <v>0</v>
      </c>
      <c r="N187" s="5">
        <f t="shared" si="236"/>
        <v>0</v>
      </c>
      <c r="O187" s="5">
        <f t="shared" si="236"/>
        <v>0</v>
      </c>
      <c r="P187" s="5">
        <f t="shared" si="236"/>
        <v>0</v>
      </c>
      <c r="Q187" s="5">
        <f t="shared" si="236"/>
        <v>0</v>
      </c>
      <c r="R187" s="5">
        <f t="shared" si="236"/>
        <v>0</v>
      </c>
      <c r="S187" s="5">
        <f t="shared" si="236"/>
        <v>0</v>
      </c>
      <c r="T187" s="5">
        <f t="shared" si="236"/>
        <v>386.04240282685515</v>
      </c>
      <c r="U187" s="5">
        <f t="shared" si="236"/>
        <v>360.98606645230439</v>
      </c>
      <c r="V187" s="5">
        <f t="shared" si="236"/>
        <v>429.27308447937133</v>
      </c>
      <c r="W187" s="5">
        <f t="shared" si="236"/>
        <v>627.58620689655174</v>
      </c>
      <c r="X187" s="5">
        <f t="shared" si="236"/>
        <v>615.13327601031813</v>
      </c>
      <c r="Y187" s="5">
        <f t="shared" si="236"/>
        <v>634.37499999999989</v>
      </c>
      <c r="Z187" s="5">
        <f t="shared" si="236"/>
        <v>901.30963517305895</v>
      </c>
      <c r="AA187" s="5">
        <f t="shared" si="236"/>
        <v>1044.6174142480211</v>
      </c>
      <c r="AB187" s="5">
        <f t="shared" si="236"/>
        <v>1016.8316445830087</v>
      </c>
      <c r="AC187" s="5">
        <f t="shared" si="236"/>
        <v>578.07830459770116</v>
      </c>
    </row>
    <row r="188" spans="7:29" x14ac:dyDescent="0.35">
      <c r="G188" s="4" t="s">
        <v>175</v>
      </c>
      <c r="H188" s="5">
        <f>H$148/H$210</f>
        <v>0</v>
      </c>
      <c r="I188" s="5">
        <f t="shared" ref="I188:AC188" si="237">I$148/I$210</f>
        <v>0</v>
      </c>
      <c r="J188" s="5">
        <f t="shared" si="237"/>
        <v>0</v>
      </c>
      <c r="K188" s="5">
        <f t="shared" si="237"/>
        <v>0</v>
      </c>
      <c r="L188" s="5">
        <f t="shared" si="237"/>
        <v>0</v>
      </c>
      <c r="M188" s="5">
        <f t="shared" si="237"/>
        <v>0</v>
      </c>
      <c r="N188" s="5">
        <f t="shared" si="237"/>
        <v>0</v>
      </c>
      <c r="O188" s="5">
        <f t="shared" si="237"/>
        <v>0</v>
      </c>
      <c r="P188" s="5">
        <f t="shared" si="237"/>
        <v>0</v>
      </c>
      <c r="Q188" s="5">
        <f t="shared" si="237"/>
        <v>0</v>
      </c>
      <c r="R188" s="5">
        <f t="shared" si="237"/>
        <v>0</v>
      </c>
      <c r="S188" s="5">
        <f t="shared" si="237"/>
        <v>938.51944792973643</v>
      </c>
      <c r="T188" s="5">
        <f t="shared" si="237"/>
        <v>1775.7950530035337</v>
      </c>
      <c r="U188" s="5">
        <f t="shared" si="237"/>
        <v>1556.7524115755627</v>
      </c>
      <c r="V188" s="5">
        <f t="shared" si="237"/>
        <v>1581.5324165029469</v>
      </c>
      <c r="W188" s="5">
        <f t="shared" si="237"/>
        <v>1985.4137931034481</v>
      </c>
      <c r="X188" s="5">
        <f t="shared" si="237"/>
        <v>1946.0180567497848</v>
      </c>
      <c r="Y188" s="5">
        <f t="shared" si="237"/>
        <v>1922.3749999999998</v>
      </c>
      <c r="Z188" s="5">
        <f t="shared" si="237"/>
        <v>2112.1421889616463</v>
      </c>
      <c r="AA188" s="5">
        <f t="shared" si="237"/>
        <v>2104.126649076517</v>
      </c>
      <c r="AB188" s="5">
        <f t="shared" si="237"/>
        <v>2048.1590023382701</v>
      </c>
      <c r="AC188" s="5">
        <f t="shared" si="237"/>
        <v>2005.117816091954</v>
      </c>
    </row>
    <row r="189" spans="7:29" x14ac:dyDescent="0.35">
      <c r="G189" s="4" t="s">
        <v>46</v>
      </c>
      <c r="H189" s="5">
        <f>H$149/H$210</f>
        <v>0</v>
      </c>
      <c r="I189" s="5">
        <f t="shared" ref="I189:AC189" si="238">I$149/I$210</f>
        <v>0</v>
      </c>
      <c r="J189" s="5">
        <f t="shared" si="238"/>
        <v>0</v>
      </c>
      <c r="K189" s="5">
        <f t="shared" si="238"/>
        <v>0</v>
      </c>
      <c r="L189" s="5">
        <f t="shared" si="238"/>
        <v>0</v>
      </c>
      <c r="M189" s="5">
        <f t="shared" si="238"/>
        <v>0</v>
      </c>
      <c r="N189" s="5">
        <f t="shared" si="238"/>
        <v>0</v>
      </c>
      <c r="O189" s="5">
        <f t="shared" si="238"/>
        <v>0</v>
      </c>
      <c r="P189" s="5">
        <f t="shared" si="238"/>
        <v>0</v>
      </c>
      <c r="Q189" s="5">
        <f t="shared" si="238"/>
        <v>0</v>
      </c>
      <c r="R189" s="5">
        <f t="shared" si="238"/>
        <v>0</v>
      </c>
      <c r="S189" s="5">
        <f t="shared" si="238"/>
        <v>0</v>
      </c>
      <c r="T189" s="5">
        <f t="shared" si="238"/>
        <v>0</v>
      </c>
      <c r="U189" s="5">
        <f t="shared" si="238"/>
        <v>0</v>
      </c>
      <c r="V189" s="5">
        <f t="shared" si="238"/>
        <v>0</v>
      </c>
      <c r="W189" s="5">
        <f t="shared" si="238"/>
        <v>0</v>
      </c>
      <c r="X189" s="5">
        <f t="shared" si="238"/>
        <v>0</v>
      </c>
      <c r="Y189" s="5">
        <f t="shared" si="238"/>
        <v>531.4833124999999</v>
      </c>
      <c r="Z189" s="5">
        <f t="shared" si="238"/>
        <v>1893.2734331150607</v>
      </c>
      <c r="AA189" s="5">
        <f t="shared" si="238"/>
        <v>1741.0110659630607</v>
      </c>
      <c r="AB189" s="5">
        <f t="shared" si="238"/>
        <v>1659.0774333593142</v>
      </c>
      <c r="AC189" s="5">
        <f t="shared" si="238"/>
        <v>0</v>
      </c>
    </row>
    <row r="190" spans="7:29" x14ac:dyDescent="0.35">
      <c r="G190" s="4" t="s">
        <v>125</v>
      </c>
      <c r="H190" s="5">
        <f>H$150/H$210</f>
        <v>0</v>
      </c>
      <c r="I190" s="5">
        <f t="shared" ref="I190:AC190" si="239">I$150/I$210</f>
        <v>0</v>
      </c>
      <c r="J190" s="5">
        <f t="shared" si="239"/>
        <v>0</v>
      </c>
      <c r="K190" s="5">
        <f t="shared" si="239"/>
        <v>0</v>
      </c>
      <c r="L190" s="5">
        <f t="shared" si="239"/>
        <v>0</v>
      </c>
      <c r="M190" s="5">
        <f t="shared" si="239"/>
        <v>0</v>
      </c>
      <c r="N190" s="5">
        <f t="shared" si="239"/>
        <v>0</v>
      </c>
      <c r="O190" s="5">
        <f t="shared" si="239"/>
        <v>0</v>
      </c>
      <c r="P190" s="5">
        <f t="shared" si="239"/>
        <v>0</v>
      </c>
      <c r="Q190" s="5">
        <f t="shared" si="239"/>
        <v>0</v>
      </c>
      <c r="R190" s="5">
        <f t="shared" si="239"/>
        <v>0</v>
      </c>
      <c r="S190" s="5">
        <f t="shared" si="239"/>
        <v>0</v>
      </c>
      <c r="T190" s="5">
        <f t="shared" si="239"/>
        <v>0</v>
      </c>
      <c r="U190" s="5">
        <f t="shared" si="239"/>
        <v>0</v>
      </c>
      <c r="V190" s="5">
        <f t="shared" si="239"/>
        <v>0</v>
      </c>
      <c r="W190" s="5">
        <f t="shared" si="239"/>
        <v>0</v>
      </c>
      <c r="X190" s="5">
        <f t="shared" si="239"/>
        <v>0</v>
      </c>
      <c r="Y190" s="5">
        <f t="shared" si="239"/>
        <v>0</v>
      </c>
      <c r="Z190" s="5">
        <f t="shared" si="239"/>
        <v>0</v>
      </c>
      <c r="AA190" s="5">
        <f t="shared" si="239"/>
        <v>0</v>
      </c>
      <c r="AB190" s="5">
        <f t="shared" si="239"/>
        <v>0</v>
      </c>
      <c r="AC190" s="5">
        <f t="shared" si="239"/>
        <v>0</v>
      </c>
    </row>
    <row r="191" spans="7:29" x14ac:dyDescent="0.35">
      <c r="G191" s="4" t="s">
        <v>53</v>
      </c>
      <c r="H191" s="5">
        <f>H$151/H$210</f>
        <v>0</v>
      </c>
      <c r="I191" s="5">
        <f t="shared" ref="I191:AC191" si="240">I$151/I$210</f>
        <v>0</v>
      </c>
      <c r="J191" s="5">
        <f t="shared" si="240"/>
        <v>0</v>
      </c>
      <c r="K191" s="5">
        <f t="shared" si="240"/>
        <v>0</v>
      </c>
      <c r="L191" s="5">
        <f t="shared" si="240"/>
        <v>0</v>
      </c>
      <c r="M191" s="5">
        <f t="shared" si="240"/>
        <v>0</v>
      </c>
      <c r="N191" s="5">
        <f t="shared" si="240"/>
        <v>0</v>
      </c>
      <c r="O191" s="5">
        <f t="shared" si="240"/>
        <v>0</v>
      </c>
      <c r="P191" s="5">
        <f t="shared" si="240"/>
        <v>0</v>
      </c>
      <c r="Q191" s="5">
        <f t="shared" si="240"/>
        <v>0</v>
      </c>
      <c r="R191" s="5">
        <f t="shared" si="240"/>
        <v>0</v>
      </c>
      <c r="S191" s="5">
        <f t="shared" si="240"/>
        <v>0</v>
      </c>
      <c r="T191" s="5">
        <f t="shared" si="240"/>
        <v>0</v>
      </c>
      <c r="U191" s="5">
        <f t="shared" si="240"/>
        <v>0</v>
      </c>
      <c r="V191" s="5">
        <f t="shared" si="240"/>
        <v>0</v>
      </c>
      <c r="W191" s="5">
        <f t="shared" si="240"/>
        <v>0</v>
      </c>
      <c r="X191" s="5">
        <f t="shared" si="240"/>
        <v>0</v>
      </c>
      <c r="Y191" s="5">
        <f t="shared" si="240"/>
        <v>0</v>
      </c>
      <c r="Z191" s="5">
        <f t="shared" si="240"/>
        <v>0</v>
      </c>
      <c r="AA191" s="5">
        <f t="shared" si="240"/>
        <v>0</v>
      </c>
      <c r="AB191" s="5">
        <f t="shared" si="240"/>
        <v>0</v>
      </c>
      <c r="AC191" s="5">
        <f t="shared" si="240"/>
        <v>0</v>
      </c>
    </row>
    <row r="192" spans="7:29" x14ac:dyDescent="0.35">
      <c r="G192" s="4" t="s">
        <v>43</v>
      </c>
      <c r="H192" s="5">
        <f>H$152/H$210</f>
        <v>0</v>
      </c>
      <c r="I192" s="5">
        <f t="shared" ref="I192:AC192" si="241">I$152/I$210</f>
        <v>0</v>
      </c>
      <c r="J192" s="5">
        <f t="shared" si="241"/>
        <v>0</v>
      </c>
      <c r="K192" s="5">
        <f t="shared" si="241"/>
        <v>0</v>
      </c>
      <c r="L192" s="5">
        <f t="shared" si="241"/>
        <v>0</v>
      </c>
      <c r="M192" s="5">
        <f t="shared" si="241"/>
        <v>0</v>
      </c>
      <c r="N192" s="5">
        <f t="shared" si="241"/>
        <v>0</v>
      </c>
      <c r="O192" s="5">
        <f t="shared" si="241"/>
        <v>0</v>
      </c>
      <c r="P192" s="5">
        <f t="shared" si="241"/>
        <v>0</v>
      </c>
      <c r="Q192" s="5">
        <f t="shared" si="241"/>
        <v>0</v>
      </c>
      <c r="R192" s="5">
        <f t="shared" si="241"/>
        <v>0</v>
      </c>
      <c r="S192" s="5">
        <f t="shared" si="241"/>
        <v>0</v>
      </c>
      <c r="T192" s="5">
        <f t="shared" si="241"/>
        <v>0</v>
      </c>
      <c r="U192" s="5">
        <f t="shared" si="241"/>
        <v>0</v>
      </c>
      <c r="V192" s="5">
        <f t="shared" si="241"/>
        <v>0</v>
      </c>
      <c r="W192" s="5">
        <f t="shared" si="241"/>
        <v>0</v>
      </c>
      <c r="X192" s="5">
        <f t="shared" si="241"/>
        <v>0</v>
      </c>
      <c r="Y192" s="5">
        <f t="shared" si="241"/>
        <v>0</v>
      </c>
      <c r="Z192" s="5">
        <f t="shared" si="241"/>
        <v>0</v>
      </c>
      <c r="AA192" s="5">
        <f t="shared" si="241"/>
        <v>0</v>
      </c>
      <c r="AB192" s="5">
        <f t="shared" si="241"/>
        <v>0</v>
      </c>
      <c r="AC192" s="5">
        <f t="shared" si="241"/>
        <v>0</v>
      </c>
    </row>
    <row r="193" spans="6:29" x14ac:dyDescent="0.35">
      <c r="G193" s="4" t="s">
        <v>176</v>
      </c>
      <c r="H193" s="5">
        <f>H$153/H$210</f>
        <v>0</v>
      </c>
      <c r="I193" s="5">
        <f t="shared" ref="I193:AC193" si="242">I$153/I$210</f>
        <v>0</v>
      </c>
      <c r="J193" s="5">
        <f t="shared" si="242"/>
        <v>0</v>
      </c>
      <c r="K193" s="5">
        <f t="shared" si="242"/>
        <v>0</v>
      </c>
      <c r="L193" s="5">
        <f t="shared" si="242"/>
        <v>0</v>
      </c>
      <c r="M193" s="5">
        <f t="shared" si="242"/>
        <v>0</v>
      </c>
      <c r="N193" s="5">
        <f t="shared" si="242"/>
        <v>0</v>
      </c>
      <c r="O193" s="5">
        <f t="shared" si="242"/>
        <v>0</v>
      </c>
      <c r="P193" s="5">
        <f t="shared" si="242"/>
        <v>0</v>
      </c>
      <c r="Q193" s="5">
        <f t="shared" si="242"/>
        <v>0</v>
      </c>
      <c r="R193" s="5">
        <f t="shared" si="242"/>
        <v>0</v>
      </c>
      <c r="S193" s="5">
        <f t="shared" si="242"/>
        <v>0</v>
      </c>
      <c r="T193" s="5">
        <f t="shared" si="242"/>
        <v>0</v>
      </c>
      <c r="U193" s="5">
        <f t="shared" si="242"/>
        <v>0</v>
      </c>
      <c r="V193" s="5">
        <f t="shared" si="242"/>
        <v>0</v>
      </c>
      <c r="W193" s="5">
        <f t="shared" si="242"/>
        <v>0</v>
      </c>
      <c r="X193" s="5">
        <f t="shared" si="242"/>
        <v>0</v>
      </c>
      <c r="Y193" s="5">
        <f t="shared" si="242"/>
        <v>0</v>
      </c>
      <c r="Z193" s="5">
        <f t="shared" si="242"/>
        <v>425.28624883068284</v>
      </c>
      <c r="AA193" s="5">
        <f t="shared" si="242"/>
        <v>609.38205804749339</v>
      </c>
      <c r="AB193" s="5">
        <f t="shared" si="242"/>
        <v>0</v>
      </c>
      <c r="AC193" s="5">
        <f t="shared" si="242"/>
        <v>0</v>
      </c>
    </row>
    <row r="194" spans="6:29" x14ac:dyDescent="0.35">
      <c r="G194" s="33" t="s">
        <v>28</v>
      </c>
      <c r="H194" s="5">
        <f>H$154/H$210</f>
        <v>0</v>
      </c>
      <c r="I194" s="5">
        <f t="shared" ref="I194:AC194" si="243">I$154/I$210</f>
        <v>0</v>
      </c>
      <c r="J194" s="5">
        <f t="shared" si="243"/>
        <v>0</v>
      </c>
      <c r="K194" s="5">
        <f t="shared" si="243"/>
        <v>0</v>
      </c>
      <c r="L194" s="5">
        <f t="shared" si="243"/>
        <v>0</v>
      </c>
      <c r="M194" s="5">
        <f t="shared" si="243"/>
        <v>0</v>
      </c>
      <c r="N194" s="5">
        <f t="shared" si="243"/>
        <v>0</v>
      </c>
      <c r="O194" s="5">
        <f t="shared" si="243"/>
        <v>0</v>
      </c>
      <c r="P194" s="5">
        <f t="shared" si="243"/>
        <v>0</v>
      </c>
      <c r="Q194" s="5">
        <f t="shared" si="243"/>
        <v>0</v>
      </c>
      <c r="R194" s="5">
        <f t="shared" si="243"/>
        <v>0</v>
      </c>
      <c r="S194" s="5">
        <f t="shared" si="243"/>
        <v>938.51944792973643</v>
      </c>
      <c r="T194" s="5">
        <f t="shared" si="243"/>
        <v>2161.837455830389</v>
      </c>
      <c r="U194" s="5">
        <f t="shared" si="243"/>
        <v>1917.7384780278671</v>
      </c>
      <c r="V194" s="5">
        <f t="shared" si="243"/>
        <v>2010.8055009823183</v>
      </c>
      <c r="W194" s="5">
        <f t="shared" si="243"/>
        <v>2613</v>
      </c>
      <c r="X194" s="5">
        <f t="shared" si="243"/>
        <v>2561.1513327601028</v>
      </c>
      <c r="Y194" s="5">
        <f t="shared" si="243"/>
        <v>3088.2333124999996</v>
      </c>
      <c r="Z194" s="5">
        <f t="shared" si="243"/>
        <v>5332.0115060804483</v>
      </c>
      <c r="AA194" s="5">
        <f t="shared" si="243"/>
        <v>5499.1371873350918</v>
      </c>
      <c r="AB194" s="5">
        <f t="shared" si="243"/>
        <v>4724.0680802805928</v>
      </c>
      <c r="AC194" s="5">
        <f t="shared" si="243"/>
        <v>2583.1961206896553</v>
      </c>
    </row>
    <row r="195" spans="6:29" x14ac:dyDescent="0.35">
      <c r="G195" s="72"/>
      <c r="H195" s="28"/>
      <c r="I195" s="28"/>
      <c r="J195" s="28"/>
      <c r="K195" s="28"/>
      <c r="L195" s="28"/>
      <c r="M195" s="28"/>
      <c r="N195" s="28"/>
      <c r="O195" s="28"/>
      <c r="P195" s="28"/>
      <c r="Q195" s="28"/>
      <c r="R195" s="28"/>
      <c r="S195" s="28"/>
      <c r="T195" s="28"/>
      <c r="U195" s="28"/>
      <c r="V195" s="28"/>
      <c r="W195" s="28"/>
      <c r="X195" s="28"/>
      <c r="Y195" s="28"/>
      <c r="Z195" s="28"/>
      <c r="AA195" s="28"/>
      <c r="AB195" s="28"/>
      <c r="AC195" s="28"/>
    </row>
    <row r="196" spans="6:29" x14ac:dyDescent="0.35">
      <c r="G196" s="112" t="str">
        <f>_xlfn.CONCAT($C$4,", ",$C$6," (constant ",$G$225," prices)")</f>
        <v>TOP, thousands (constant 2020 prices)</v>
      </c>
      <c r="H196" s="112"/>
      <c r="I196" s="112"/>
      <c r="J196" s="112"/>
      <c r="K196" s="112"/>
      <c r="L196" s="112"/>
      <c r="M196" s="112"/>
      <c r="N196" s="112"/>
      <c r="O196" s="112"/>
      <c r="P196" s="112"/>
      <c r="Q196" s="112"/>
      <c r="R196" s="112"/>
      <c r="S196" s="112"/>
      <c r="T196" s="112"/>
      <c r="U196" s="112"/>
      <c r="V196" s="112"/>
      <c r="W196" s="112"/>
      <c r="X196" s="112"/>
      <c r="Y196" s="112"/>
      <c r="Z196" s="112"/>
      <c r="AA196" s="112"/>
      <c r="AB196" s="112"/>
      <c r="AC196" s="112"/>
    </row>
    <row r="197" spans="6:29" x14ac:dyDescent="0.35">
      <c r="G197" s="4" t="s">
        <v>48</v>
      </c>
      <c r="H197" s="5">
        <f>H$147/H$221</f>
        <v>0</v>
      </c>
      <c r="I197" s="5">
        <f t="shared" ref="I197:AC197" si="244">I$147/I$221</f>
        <v>0</v>
      </c>
      <c r="J197" s="5">
        <f t="shared" si="244"/>
        <v>0</v>
      </c>
      <c r="K197" s="5">
        <f t="shared" si="244"/>
        <v>0</v>
      </c>
      <c r="L197" s="5">
        <f t="shared" si="244"/>
        <v>0</v>
      </c>
      <c r="M197" s="5">
        <f t="shared" si="244"/>
        <v>0</v>
      </c>
      <c r="N197" s="5">
        <f t="shared" si="244"/>
        <v>0</v>
      </c>
      <c r="O197" s="5">
        <f t="shared" si="244"/>
        <v>0</v>
      </c>
      <c r="P197" s="5">
        <f t="shared" si="244"/>
        <v>0</v>
      </c>
      <c r="Q197" s="5">
        <f t="shared" si="244"/>
        <v>0</v>
      </c>
      <c r="R197" s="5">
        <f t="shared" si="244"/>
        <v>0</v>
      </c>
      <c r="S197" s="5">
        <f t="shared" si="244"/>
        <v>0</v>
      </c>
      <c r="T197" s="5">
        <f t="shared" si="244"/>
        <v>884.95866990085483</v>
      </c>
      <c r="U197" s="5">
        <f t="shared" si="244"/>
        <v>949.85011670754386</v>
      </c>
      <c r="V197" s="5">
        <f t="shared" si="244"/>
        <v>1052.186215128874</v>
      </c>
      <c r="W197" s="5">
        <f t="shared" si="244"/>
        <v>1452.1094688030473</v>
      </c>
      <c r="X197" s="5">
        <f t="shared" si="244"/>
        <v>1405.9206702343013</v>
      </c>
      <c r="Y197" s="5">
        <f t="shared" si="244"/>
        <v>1450</v>
      </c>
      <c r="Z197" s="5">
        <f t="shared" si="244"/>
        <v>2021.4159901599014</v>
      </c>
      <c r="AA197" s="5">
        <f t="shared" si="244"/>
        <v>2167.1162373167213</v>
      </c>
      <c r="AB197" s="5">
        <f t="shared" si="244"/>
        <v>1967.0297363807704</v>
      </c>
      <c r="AC197" s="5">
        <f t="shared" si="244"/>
        <v>1079.667981360903</v>
      </c>
    </row>
    <row r="198" spans="6:29" x14ac:dyDescent="0.35">
      <c r="G198" s="4" t="s">
        <v>175</v>
      </c>
      <c r="H198" s="5">
        <f>H$148/H$221</f>
        <v>0</v>
      </c>
      <c r="I198" s="5">
        <f t="shared" ref="I198:AC198" si="245">I$148/I$221</f>
        <v>0</v>
      </c>
      <c r="J198" s="5">
        <f t="shared" si="245"/>
        <v>0</v>
      </c>
      <c r="K198" s="5">
        <f t="shared" si="245"/>
        <v>0</v>
      </c>
      <c r="L198" s="5">
        <f t="shared" si="245"/>
        <v>0</v>
      </c>
      <c r="M198" s="5">
        <f t="shared" si="245"/>
        <v>0</v>
      </c>
      <c r="N198" s="5">
        <f t="shared" si="245"/>
        <v>0</v>
      </c>
      <c r="O198" s="5">
        <f t="shared" si="245"/>
        <v>0</v>
      </c>
      <c r="P198" s="5">
        <f t="shared" si="245"/>
        <v>0</v>
      </c>
      <c r="Q198" s="5">
        <f t="shared" si="245"/>
        <v>0</v>
      </c>
      <c r="R198" s="5">
        <f t="shared" si="245"/>
        <v>0</v>
      </c>
      <c r="S198" s="5">
        <f t="shared" si="245"/>
        <v>2006.9934024505185</v>
      </c>
      <c r="T198" s="5">
        <f t="shared" si="245"/>
        <v>4070.8098815439325</v>
      </c>
      <c r="U198" s="5">
        <f t="shared" si="245"/>
        <v>4096.2286283012827</v>
      </c>
      <c r="V198" s="5">
        <f t="shared" si="245"/>
        <v>3876.4755294221668</v>
      </c>
      <c r="W198" s="5">
        <f t="shared" si="245"/>
        <v>4593.852026663355</v>
      </c>
      <c r="X198" s="5">
        <f t="shared" si="245"/>
        <v>4447.7304631912293</v>
      </c>
      <c r="Y198" s="5">
        <f t="shared" si="245"/>
        <v>4394</v>
      </c>
      <c r="Z198" s="5">
        <f t="shared" si="245"/>
        <v>4737.0158130381296</v>
      </c>
      <c r="AA198" s="5">
        <f t="shared" si="245"/>
        <v>4365.1263748719202</v>
      </c>
      <c r="AB198" s="5">
        <f t="shared" si="245"/>
        <v>3962.1009868231536</v>
      </c>
      <c r="AC198" s="5">
        <f t="shared" si="245"/>
        <v>3744.9277851680704</v>
      </c>
    </row>
    <row r="199" spans="6:29" x14ac:dyDescent="0.35">
      <c r="G199" s="4" t="s">
        <v>46</v>
      </c>
      <c r="H199" s="5">
        <f>H$149/H$221</f>
        <v>0</v>
      </c>
      <c r="I199" s="5">
        <f t="shared" ref="I199:AC199" si="246">I$149/I$221</f>
        <v>0</v>
      </c>
      <c r="J199" s="5">
        <f t="shared" si="246"/>
        <v>0</v>
      </c>
      <c r="K199" s="5">
        <f t="shared" si="246"/>
        <v>0</v>
      </c>
      <c r="L199" s="5">
        <f t="shared" si="246"/>
        <v>0</v>
      </c>
      <c r="M199" s="5">
        <f t="shared" si="246"/>
        <v>0</v>
      </c>
      <c r="N199" s="5">
        <f t="shared" si="246"/>
        <v>0</v>
      </c>
      <c r="O199" s="5">
        <f t="shared" si="246"/>
        <v>0</v>
      </c>
      <c r="P199" s="5">
        <f t="shared" si="246"/>
        <v>0</v>
      </c>
      <c r="Q199" s="5">
        <f t="shared" si="246"/>
        <v>0</v>
      </c>
      <c r="R199" s="5">
        <f t="shared" si="246"/>
        <v>0</v>
      </c>
      <c r="S199" s="5">
        <f t="shared" si="246"/>
        <v>0</v>
      </c>
      <c r="T199" s="5">
        <f t="shared" si="246"/>
        <v>0</v>
      </c>
      <c r="U199" s="5">
        <f t="shared" si="246"/>
        <v>0</v>
      </c>
      <c r="V199" s="5">
        <f t="shared" si="246"/>
        <v>0</v>
      </c>
      <c r="W199" s="5">
        <f t="shared" si="246"/>
        <v>0</v>
      </c>
      <c r="X199" s="5">
        <f t="shared" si="246"/>
        <v>0</v>
      </c>
      <c r="Y199" s="5">
        <f t="shared" si="246"/>
        <v>1214.819</v>
      </c>
      <c r="Z199" s="5">
        <f t="shared" si="246"/>
        <v>4246.1469866666657</v>
      </c>
      <c r="AA199" s="5">
        <f t="shared" si="246"/>
        <v>3611.8231411187576</v>
      </c>
      <c r="AB199" s="5">
        <f t="shared" si="246"/>
        <v>3209.4345841433401</v>
      </c>
      <c r="AC199" s="5">
        <f t="shared" si="246"/>
        <v>0</v>
      </c>
    </row>
    <row r="200" spans="6:29" x14ac:dyDescent="0.35">
      <c r="G200" s="4" t="s">
        <v>125</v>
      </c>
      <c r="H200" s="5">
        <f>H$150/H$221</f>
        <v>0</v>
      </c>
      <c r="I200" s="5">
        <f t="shared" ref="I200:AC200" si="247">I$150/I$221</f>
        <v>0</v>
      </c>
      <c r="J200" s="5">
        <f t="shared" si="247"/>
        <v>0</v>
      </c>
      <c r="K200" s="5">
        <f t="shared" si="247"/>
        <v>0</v>
      </c>
      <c r="L200" s="5">
        <f t="shared" si="247"/>
        <v>0</v>
      </c>
      <c r="M200" s="5">
        <f t="shared" si="247"/>
        <v>0</v>
      </c>
      <c r="N200" s="5">
        <f t="shared" si="247"/>
        <v>0</v>
      </c>
      <c r="O200" s="5">
        <f t="shared" si="247"/>
        <v>0</v>
      </c>
      <c r="P200" s="5">
        <f t="shared" si="247"/>
        <v>0</v>
      </c>
      <c r="Q200" s="5">
        <f t="shared" si="247"/>
        <v>0</v>
      </c>
      <c r="R200" s="5">
        <f t="shared" si="247"/>
        <v>0</v>
      </c>
      <c r="S200" s="5">
        <f t="shared" si="247"/>
        <v>0</v>
      </c>
      <c r="T200" s="5">
        <f t="shared" si="247"/>
        <v>0</v>
      </c>
      <c r="U200" s="5">
        <f t="shared" si="247"/>
        <v>0</v>
      </c>
      <c r="V200" s="5">
        <f t="shared" si="247"/>
        <v>0</v>
      </c>
      <c r="W200" s="5">
        <f t="shared" si="247"/>
        <v>0</v>
      </c>
      <c r="X200" s="5">
        <f t="shared" si="247"/>
        <v>0</v>
      </c>
      <c r="Y200" s="5">
        <f t="shared" si="247"/>
        <v>0</v>
      </c>
      <c r="Z200" s="5">
        <f t="shared" si="247"/>
        <v>0</v>
      </c>
      <c r="AA200" s="5">
        <f t="shared" si="247"/>
        <v>0</v>
      </c>
      <c r="AB200" s="5">
        <f t="shared" si="247"/>
        <v>0</v>
      </c>
      <c r="AC200" s="5">
        <f t="shared" si="247"/>
        <v>0</v>
      </c>
    </row>
    <row r="201" spans="6:29" x14ac:dyDescent="0.35">
      <c r="G201" s="4" t="s">
        <v>53</v>
      </c>
      <c r="H201" s="5">
        <f>H$151/H$221</f>
        <v>0</v>
      </c>
      <c r="I201" s="5">
        <f t="shared" ref="I201:AC201" si="248">I$151/I$221</f>
        <v>0</v>
      </c>
      <c r="J201" s="5">
        <f t="shared" si="248"/>
        <v>0</v>
      </c>
      <c r="K201" s="5">
        <f t="shared" si="248"/>
        <v>0</v>
      </c>
      <c r="L201" s="5">
        <f t="shared" si="248"/>
        <v>0</v>
      </c>
      <c r="M201" s="5">
        <f t="shared" si="248"/>
        <v>0</v>
      </c>
      <c r="N201" s="5">
        <f t="shared" si="248"/>
        <v>0</v>
      </c>
      <c r="O201" s="5">
        <f t="shared" si="248"/>
        <v>0</v>
      </c>
      <c r="P201" s="5">
        <f t="shared" si="248"/>
        <v>0</v>
      </c>
      <c r="Q201" s="5">
        <f t="shared" si="248"/>
        <v>0</v>
      </c>
      <c r="R201" s="5">
        <f t="shared" si="248"/>
        <v>0</v>
      </c>
      <c r="S201" s="5">
        <f t="shared" si="248"/>
        <v>0</v>
      </c>
      <c r="T201" s="5">
        <f t="shared" si="248"/>
        <v>0</v>
      </c>
      <c r="U201" s="5">
        <f t="shared" si="248"/>
        <v>0</v>
      </c>
      <c r="V201" s="5">
        <f t="shared" si="248"/>
        <v>0</v>
      </c>
      <c r="W201" s="5">
        <f t="shared" si="248"/>
        <v>0</v>
      </c>
      <c r="X201" s="5">
        <f t="shared" si="248"/>
        <v>0</v>
      </c>
      <c r="Y201" s="5">
        <f t="shared" si="248"/>
        <v>0</v>
      </c>
      <c r="Z201" s="5">
        <f t="shared" si="248"/>
        <v>0</v>
      </c>
      <c r="AA201" s="5">
        <f t="shared" si="248"/>
        <v>0</v>
      </c>
      <c r="AB201" s="5">
        <f t="shared" si="248"/>
        <v>0</v>
      </c>
      <c r="AC201" s="5">
        <f t="shared" si="248"/>
        <v>0</v>
      </c>
    </row>
    <row r="202" spans="6:29" x14ac:dyDescent="0.35">
      <c r="G202" s="4" t="s">
        <v>43</v>
      </c>
      <c r="H202" s="5">
        <f>H$152/H$221</f>
        <v>0</v>
      </c>
      <c r="I202" s="5">
        <f t="shared" ref="I202:AC202" si="249">I$152/I$221</f>
        <v>0</v>
      </c>
      <c r="J202" s="5">
        <f t="shared" si="249"/>
        <v>0</v>
      </c>
      <c r="K202" s="5">
        <f t="shared" si="249"/>
        <v>0</v>
      </c>
      <c r="L202" s="5">
        <f t="shared" si="249"/>
        <v>0</v>
      </c>
      <c r="M202" s="5">
        <f t="shared" si="249"/>
        <v>0</v>
      </c>
      <c r="N202" s="5">
        <f t="shared" si="249"/>
        <v>0</v>
      </c>
      <c r="O202" s="5">
        <f t="shared" si="249"/>
        <v>0</v>
      </c>
      <c r="P202" s="5">
        <f t="shared" si="249"/>
        <v>0</v>
      </c>
      <c r="Q202" s="5">
        <f t="shared" si="249"/>
        <v>0</v>
      </c>
      <c r="R202" s="5">
        <f t="shared" si="249"/>
        <v>0</v>
      </c>
      <c r="S202" s="5">
        <f t="shared" si="249"/>
        <v>0</v>
      </c>
      <c r="T202" s="5">
        <f t="shared" si="249"/>
        <v>0</v>
      </c>
      <c r="U202" s="5">
        <f t="shared" si="249"/>
        <v>0</v>
      </c>
      <c r="V202" s="5">
        <f t="shared" si="249"/>
        <v>0</v>
      </c>
      <c r="W202" s="5">
        <f t="shared" si="249"/>
        <v>0</v>
      </c>
      <c r="X202" s="5">
        <f t="shared" si="249"/>
        <v>0</v>
      </c>
      <c r="Y202" s="5">
        <f t="shared" si="249"/>
        <v>0</v>
      </c>
      <c r="Z202" s="5">
        <f t="shared" si="249"/>
        <v>0</v>
      </c>
      <c r="AA202" s="5">
        <f t="shared" si="249"/>
        <v>0</v>
      </c>
      <c r="AB202" s="5">
        <f t="shared" si="249"/>
        <v>0</v>
      </c>
      <c r="AC202" s="5">
        <f t="shared" si="249"/>
        <v>0</v>
      </c>
    </row>
    <row r="203" spans="6:29" x14ac:dyDescent="0.35">
      <c r="G203" s="4" t="s">
        <v>176</v>
      </c>
      <c r="H203" s="5">
        <f>H$153/H$221</f>
        <v>0</v>
      </c>
      <c r="I203" s="5">
        <f t="shared" ref="I203:AC203" si="250">I$153/I$221</f>
        <v>0</v>
      </c>
      <c r="J203" s="5">
        <f t="shared" si="250"/>
        <v>0</v>
      </c>
      <c r="K203" s="5">
        <f t="shared" si="250"/>
        <v>0</v>
      </c>
      <c r="L203" s="5">
        <f t="shared" si="250"/>
        <v>0</v>
      </c>
      <c r="M203" s="5">
        <f t="shared" si="250"/>
        <v>0</v>
      </c>
      <c r="N203" s="5">
        <f t="shared" si="250"/>
        <v>0</v>
      </c>
      <c r="O203" s="5">
        <f t="shared" si="250"/>
        <v>0</v>
      </c>
      <c r="P203" s="5">
        <f t="shared" si="250"/>
        <v>0</v>
      </c>
      <c r="Q203" s="5">
        <f t="shared" si="250"/>
        <v>0</v>
      </c>
      <c r="R203" s="5">
        <f t="shared" si="250"/>
        <v>0</v>
      </c>
      <c r="S203" s="5">
        <f t="shared" si="250"/>
        <v>0</v>
      </c>
      <c r="T203" s="5">
        <f t="shared" si="250"/>
        <v>0</v>
      </c>
      <c r="U203" s="5">
        <f t="shared" si="250"/>
        <v>0</v>
      </c>
      <c r="V203" s="5">
        <f t="shared" si="250"/>
        <v>0</v>
      </c>
      <c r="W203" s="5">
        <f t="shared" si="250"/>
        <v>0</v>
      </c>
      <c r="X203" s="5">
        <f t="shared" si="250"/>
        <v>0</v>
      </c>
      <c r="Y203" s="5">
        <f t="shared" si="250"/>
        <v>0</v>
      </c>
      <c r="Z203" s="5">
        <f t="shared" si="250"/>
        <v>953.81253038130365</v>
      </c>
      <c r="AA203" s="5">
        <f t="shared" si="250"/>
        <v>1264.1965706409871</v>
      </c>
      <c r="AB203" s="5">
        <f t="shared" si="250"/>
        <v>0</v>
      </c>
      <c r="AC203" s="5">
        <f t="shared" si="250"/>
        <v>0</v>
      </c>
    </row>
    <row r="204" spans="6:29" x14ac:dyDescent="0.35">
      <c r="G204" s="33" t="s">
        <v>28</v>
      </c>
      <c r="H204" s="5">
        <f>H$154/H$221</f>
        <v>0</v>
      </c>
      <c r="I204" s="5">
        <f t="shared" ref="I204:AC204" si="251">I$154/I$221</f>
        <v>0</v>
      </c>
      <c r="J204" s="5">
        <f t="shared" si="251"/>
        <v>0</v>
      </c>
      <c r="K204" s="5">
        <f t="shared" si="251"/>
        <v>0</v>
      </c>
      <c r="L204" s="5">
        <f t="shared" si="251"/>
        <v>0</v>
      </c>
      <c r="M204" s="5">
        <f t="shared" si="251"/>
        <v>0</v>
      </c>
      <c r="N204" s="5">
        <f t="shared" si="251"/>
        <v>0</v>
      </c>
      <c r="O204" s="5">
        <f t="shared" si="251"/>
        <v>0</v>
      </c>
      <c r="P204" s="5">
        <f t="shared" si="251"/>
        <v>0</v>
      </c>
      <c r="Q204" s="5">
        <f t="shared" si="251"/>
        <v>0</v>
      </c>
      <c r="R204" s="5">
        <f t="shared" si="251"/>
        <v>0</v>
      </c>
      <c r="S204" s="5">
        <f t="shared" si="251"/>
        <v>2006.9934024505185</v>
      </c>
      <c r="T204" s="5">
        <f t="shared" si="251"/>
        <v>4955.7685514447876</v>
      </c>
      <c r="U204" s="5">
        <f t="shared" si="251"/>
        <v>5046.0787450088274</v>
      </c>
      <c r="V204" s="5">
        <f t="shared" si="251"/>
        <v>4928.661744551041</v>
      </c>
      <c r="W204" s="5">
        <f t="shared" si="251"/>
        <v>6045.9614954664021</v>
      </c>
      <c r="X204" s="5">
        <f t="shared" si="251"/>
        <v>5853.6511334255301</v>
      </c>
      <c r="Y204" s="5">
        <f t="shared" si="251"/>
        <v>7058.8189999999995</v>
      </c>
      <c r="Z204" s="5">
        <f t="shared" si="251"/>
        <v>11958.391320245999</v>
      </c>
      <c r="AA204" s="5">
        <f t="shared" si="251"/>
        <v>11408.262323948386</v>
      </c>
      <c r="AB204" s="5">
        <f t="shared" si="251"/>
        <v>9138.565307347264</v>
      </c>
      <c r="AC204" s="5">
        <f t="shared" si="251"/>
        <v>4824.5957665289734</v>
      </c>
    </row>
    <row r="205" spans="6:29" x14ac:dyDescent="0.35">
      <c r="G205" s="72"/>
      <c r="H205" s="28"/>
      <c r="I205" s="28"/>
      <c r="J205" s="28"/>
      <c r="K205" s="28"/>
      <c r="L205" s="28"/>
      <c r="M205" s="28"/>
      <c r="N205" s="28"/>
      <c r="O205" s="28"/>
      <c r="P205" s="28"/>
      <c r="Q205" s="28"/>
      <c r="R205" s="28"/>
      <c r="S205" s="28"/>
      <c r="T205" s="28"/>
      <c r="U205" s="28"/>
      <c r="V205" s="28"/>
      <c r="W205" s="28"/>
      <c r="X205" s="28"/>
      <c r="Y205" s="28"/>
      <c r="Z205" s="28"/>
      <c r="AA205" s="28"/>
      <c r="AB205" s="28"/>
      <c r="AC205" s="28"/>
    </row>
    <row r="206" spans="6:29" x14ac:dyDescent="0.35">
      <c r="F206" s="1" t="s">
        <v>177</v>
      </c>
    </row>
    <row r="207" spans="6:29" x14ac:dyDescent="0.35">
      <c r="F207" s="4" t="s">
        <v>178</v>
      </c>
      <c r="G207" s="4" t="s">
        <v>179</v>
      </c>
      <c r="H207" s="4" cm="1">
        <f t="array" ref="H207">IFERROR(INDEX('WEO Oct 2023'!$J$2:$BG$529,MATCH($C$5&amp;$G207,'WEO Oct 2023'!$B$2:$B$529&amp;'WEO Oct 2023'!$C$2:$C$529,0),MATCH(H$8,'WEO Oct 2023'!$J$1:$BF$1,0)),NA())</f>
        <v>0.44400000000000001</v>
      </c>
      <c r="I207" s="4" cm="1">
        <f t="array" ref="I207">IFERROR(INDEX('WEO Oct 2023'!$J$2:$BG$529,MATCH($C$5&amp;$G207,'WEO Oct 2023'!$B$2:$B$529&amp;'WEO Oct 2023'!$C$2:$C$529,0),MATCH(I$8,'WEO Oct 2023'!$J$1:$BF$1,0)),NA())</f>
        <v>0.47199999999999998</v>
      </c>
      <c r="J207" s="4" cm="1">
        <f t="array" ref="J207">IFERROR(INDEX('WEO Oct 2023'!$J$2:$BG$529,MATCH($C$5&amp;$G207,'WEO Oct 2023'!$B$2:$B$529&amp;'WEO Oct 2023'!$C$2:$C$529,0),MATCH(J$8,'WEO Oct 2023'!$J$1:$BF$1,0)),NA())</f>
        <v>0.50700000000000001</v>
      </c>
      <c r="K207" s="4" cm="1">
        <f t="array" ref="K207">IFERROR(INDEX('WEO Oct 2023'!$J$2:$BG$529,MATCH($C$5&amp;$G207,'WEO Oct 2023'!$B$2:$B$529&amp;'WEO Oct 2023'!$C$2:$C$529,0),MATCH(K$8,'WEO Oct 2023'!$J$1:$BF$1,0)),NA())</f>
        <v>0.58699999999999997</v>
      </c>
      <c r="L207" s="4" cm="1">
        <f t="array" ref="L207">IFERROR(INDEX('WEO Oct 2023'!$J$2:$BG$529,MATCH($C$5&amp;$G207,'WEO Oct 2023'!$B$2:$B$529&amp;'WEO Oct 2023'!$C$2:$C$529,0),MATCH(L$8,'WEO Oct 2023'!$J$1:$BF$1,0)),NA())</f>
        <v>0.59799999999999998</v>
      </c>
      <c r="M207" s="4" cm="1">
        <f t="array" ref="M207">IFERROR(INDEX('WEO Oct 2023'!$J$2:$BG$529,MATCH($C$5&amp;$G207,'WEO Oct 2023'!$B$2:$B$529&amp;'WEO Oct 2023'!$C$2:$C$529,0),MATCH(M$8,'WEO Oct 2023'!$J$1:$BF$1,0)),NA())</f>
        <v>0.65500000000000003</v>
      </c>
      <c r="N207" s="4" cm="1">
        <f t="array" ref="N207">IFERROR(INDEX('WEO Oct 2023'!$J$2:$BG$529,MATCH($C$5&amp;$G207,'WEO Oct 2023'!$B$2:$B$529&amp;'WEO Oct 2023'!$C$2:$C$529,0),MATCH(N$8,'WEO Oct 2023'!$J$1:$BF$1,0)),NA())</f>
        <v>0.65200000000000002</v>
      </c>
      <c r="O207" s="4" cm="1">
        <f t="array" ref="O207">IFERROR(INDEX('WEO Oct 2023'!$J$2:$BG$529,MATCH($C$5&amp;$G207,'WEO Oct 2023'!$B$2:$B$529&amp;'WEO Oct 2023'!$C$2:$C$529,0),MATCH(O$8,'WEO Oct 2023'!$J$1:$BF$1,0)),NA())</f>
        <v>0.70799999999999996</v>
      </c>
      <c r="P207" s="4" cm="1">
        <f t="array" ref="P207">IFERROR(INDEX('WEO Oct 2023'!$J$2:$BG$529,MATCH($C$5&amp;$G207,'WEO Oct 2023'!$B$2:$B$529&amp;'WEO Oct 2023'!$C$2:$C$529,0),MATCH(P$8,'WEO Oct 2023'!$J$1:$BF$1,0)),NA())</f>
        <v>0.75900000000000001</v>
      </c>
      <c r="Q207" s="4" cm="1">
        <f t="array" ref="Q207">IFERROR(INDEX('WEO Oct 2023'!$J$2:$BG$529,MATCH($C$5&amp;$G207,'WEO Oct 2023'!$B$2:$B$529&amp;'WEO Oct 2023'!$C$2:$C$529,0),MATCH(Q$8,'WEO Oct 2023'!$J$1:$BF$1,0)),NA())</f>
        <v>0.79800000000000004</v>
      </c>
      <c r="R207" s="4" cm="1">
        <f t="array" ref="R207">IFERROR(INDEX('WEO Oct 2023'!$J$2:$BG$529,MATCH($C$5&amp;$G207,'WEO Oct 2023'!$B$2:$B$529&amp;'WEO Oct 2023'!$C$2:$C$529,0),MATCH(R$8,'WEO Oct 2023'!$J$1:$BF$1,0)),NA())</f>
        <v>0.78100000000000003</v>
      </c>
      <c r="S207" s="4" cm="1">
        <f t="array" ref="S207">IFERROR(INDEX('WEO Oct 2023'!$J$2:$BG$529,MATCH($C$5&amp;$G207,'WEO Oct 2023'!$B$2:$B$529&amp;'WEO Oct 2023'!$C$2:$C$529,0),MATCH(S$8,'WEO Oct 2023'!$J$1:$BF$1,0)),NA())</f>
        <v>0.79700000000000004</v>
      </c>
      <c r="T207" s="4" cm="1">
        <f t="array" ref="T207">IFERROR(INDEX('WEO Oct 2023'!$J$2:$BG$529,MATCH($C$5&amp;$G207,'WEO Oct 2023'!$B$2:$B$529&amp;'WEO Oct 2023'!$C$2:$C$529,0),MATCH(T$8,'WEO Oct 2023'!$J$1:$BF$1,0)),NA())</f>
        <v>0.84899999999999998</v>
      </c>
      <c r="U207" s="4" cm="1">
        <f t="array" ref="U207">IFERROR(INDEX('WEO Oct 2023'!$J$2:$BG$529,MATCH($C$5&amp;$G207,'WEO Oct 2023'!$B$2:$B$529&amp;'WEO Oct 2023'!$C$2:$C$529,0),MATCH(U$8,'WEO Oct 2023'!$J$1:$BF$1,0)),NA())</f>
        <v>0.93300000000000005</v>
      </c>
      <c r="V207" s="4" cm="1">
        <f t="array" ref="V207">IFERROR(INDEX('WEO Oct 2023'!$J$2:$BG$529,MATCH($C$5&amp;$G207,'WEO Oct 2023'!$B$2:$B$529&amp;'WEO Oct 2023'!$C$2:$C$529,0),MATCH(V$8,'WEO Oct 2023'!$J$1:$BF$1,0)),NA())</f>
        <v>1.018</v>
      </c>
      <c r="W207" s="4" cm="1">
        <f t="array" ref="W207">IFERROR(INDEX('WEO Oct 2023'!$J$2:$BG$529,MATCH($C$5&amp;$G207,'WEO Oct 2023'!$B$2:$B$529&amp;'WEO Oct 2023'!$C$2:$C$529,0),MATCH(W$8,'WEO Oct 2023'!$J$1:$BF$1,0)),NA())</f>
        <v>1.073</v>
      </c>
      <c r="X207" s="4" cm="1">
        <f t="array" ref="X207">IFERROR(INDEX('WEO Oct 2023'!$J$2:$BG$529,MATCH($C$5&amp;$G207,'WEO Oct 2023'!$B$2:$B$529&amp;'WEO Oct 2023'!$C$2:$C$529,0),MATCH(X$8,'WEO Oct 2023'!$J$1:$BF$1,0)),NA())</f>
        <v>1.163</v>
      </c>
      <c r="Y207" s="4" cm="1">
        <f t="array" ref="Y207">IFERROR(INDEX('WEO Oct 2023'!$J$2:$BG$529,MATCH($C$5&amp;$G207,'WEO Oct 2023'!$B$2:$B$529&amp;'WEO Oct 2023'!$C$2:$C$529,0),MATCH(Y$8,'WEO Oct 2023'!$J$1:$BF$1,0)),NA())</f>
        <v>1.1200000000000001</v>
      </c>
      <c r="Z207" s="4" cm="1">
        <f t="array" ref="Z207">IFERROR(INDEX('WEO Oct 2023'!$J$2:$BG$529,MATCH($C$5&amp;$G207,'WEO Oct 2023'!$B$2:$B$529&amp;'WEO Oct 2023'!$C$2:$C$529,0),MATCH(Z$8,'WEO Oct 2023'!$J$1:$BF$1,0)),NA())</f>
        <v>1.069</v>
      </c>
      <c r="AA207" s="4" cm="1">
        <f t="array" ref="AA207">IFERROR(INDEX('WEO Oct 2023'!$J$2:$BG$529,MATCH($C$5&amp;$G207,'WEO Oct 2023'!$B$2:$B$529&amp;'WEO Oct 2023'!$C$2:$C$529,0),MATCH(AA$8,'WEO Oct 2023'!$J$1:$BF$1,0)),NA())</f>
        <v>1.137</v>
      </c>
      <c r="AB207" s="4" cm="1">
        <f t="array" ref="AB207">IFERROR(INDEX('WEO Oct 2023'!$J$2:$BG$529,MATCH($C$5&amp;$G207,'WEO Oct 2023'!$B$2:$B$529&amp;'WEO Oct 2023'!$C$2:$C$529,0),MATCH(AB$8,'WEO Oct 2023'!$J$1:$BF$1,0)),NA())</f>
        <v>1.2829999999999999</v>
      </c>
      <c r="AC207" s="4" cm="1">
        <f t="array" ref="AC207">IFERROR(INDEX('WEO Oct 2023'!$J$2:$BG$529,MATCH($C$5&amp;$G207,'WEO Oct 2023'!$B$2:$B$529&amp;'WEO Oct 2023'!$C$2:$C$529,0),MATCH(AC$8,'WEO Oct 2023'!$J$1:$BF$1,0)),NA())</f>
        <v>1.3919999999999999</v>
      </c>
    </row>
    <row r="208" spans="6:29" x14ac:dyDescent="0.35">
      <c r="F208" s="65" t="str">
        <f>$C$6</f>
        <v>thousands</v>
      </c>
      <c r="G208" s="4"/>
      <c r="H208" s="5">
        <f>IF($F208=$B$250,H207*1000000,IF($F208=$B$251,H207*1000,IF($F208=$B$252,H207)))</f>
        <v>444000</v>
      </c>
      <c r="I208" s="5">
        <f t="shared" ref="I208:AC208" si="252">I207*1000000</f>
        <v>472000</v>
      </c>
      <c r="J208" s="5">
        <f t="shared" si="252"/>
        <v>507000</v>
      </c>
      <c r="K208" s="5">
        <f t="shared" si="252"/>
        <v>587000</v>
      </c>
      <c r="L208" s="5">
        <f t="shared" si="252"/>
        <v>598000</v>
      </c>
      <c r="M208" s="5">
        <f t="shared" si="252"/>
        <v>655000</v>
      </c>
      <c r="N208" s="5">
        <f t="shared" si="252"/>
        <v>652000</v>
      </c>
      <c r="O208" s="5">
        <f t="shared" si="252"/>
        <v>708000</v>
      </c>
      <c r="P208" s="5">
        <f t="shared" si="252"/>
        <v>759000</v>
      </c>
      <c r="Q208" s="5">
        <f t="shared" si="252"/>
        <v>798000</v>
      </c>
      <c r="R208" s="5">
        <f t="shared" si="252"/>
        <v>781000</v>
      </c>
      <c r="S208" s="5">
        <f t="shared" si="252"/>
        <v>797000</v>
      </c>
      <c r="T208" s="5">
        <f t="shared" si="252"/>
        <v>849000</v>
      </c>
      <c r="U208" s="5">
        <f t="shared" si="252"/>
        <v>933000</v>
      </c>
      <c r="V208" s="5">
        <f t="shared" si="252"/>
        <v>1018000</v>
      </c>
      <c r="W208" s="5">
        <f t="shared" si="252"/>
        <v>1073000</v>
      </c>
      <c r="X208" s="5">
        <f t="shared" si="252"/>
        <v>1163000</v>
      </c>
      <c r="Y208" s="5">
        <f t="shared" si="252"/>
        <v>1120000</v>
      </c>
      <c r="Z208" s="5">
        <f t="shared" si="252"/>
        <v>1069000</v>
      </c>
      <c r="AA208" s="5">
        <f t="shared" si="252"/>
        <v>1137000</v>
      </c>
      <c r="AB208" s="5">
        <f t="shared" si="252"/>
        <v>1283000</v>
      </c>
      <c r="AC208" s="5">
        <f t="shared" si="252"/>
        <v>1392000</v>
      </c>
    </row>
    <row r="209" spans="3:29" x14ac:dyDescent="0.35">
      <c r="F209" s="4" t="s">
        <v>180</v>
      </c>
      <c r="G209" s="4" t="s">
        <v>181</v>
      </c>
      <c r="H209" s="4" cm="1">
        <f t="array" ref="H209">IFERROR(INDEX('WEO Oct 2023'!$J$2:$BG$529,MATCH($C$5&amp;$G209,'WEO Oct 2023'!$B$2:$B$529&amp;'WEO Oct 2023'!$C$2:$C$529,0),MATCH(H$8,'WEO Oct 2023'!$J$1:$BF$1,0)),NA())</f>
        <v>0.20200000000000001</v>
      </c>
      <c r="I209" s="4" cm="1">
        <f t="array" ref="I209">IFERROR(INDEX('WEO Oct 2023'!$J$2:$BG$529,MATCH($C$5&amp;$G209,'WEO Oct 2023'!$B$2:$B$529&amp;'WEO Oct 2023'!$C$2:$C$529,0),MATCH(I$8,'WEO Oct 2023'!$J$1:$BF$1,0)),NA())</f>
        <v>0.23100000000000001</v>
      </c>
      <c r="J209" s="4" cm="1">
        <f t="array" ref="J209">IFERROR(INDEX('WEO Oct 2023'!$J$2:$BG$529,MATCH($C$5&amp;$G209,'WEO Oct 2023'!$B$2:$B$529&amp;'WEO Oct 2023'!$C$2:$C$529,0),MATCH(J$8,'WEO Oct 2023'!$J$1:$BF$1,0)),NA())</f>
        <v>0.26200000000000001</v>
      </c>
      <c r="K209" s="4" cm="1">
        <f t="array" ref="K209">IFERROR(INDEX('WEO Oct 2023'!$J$2:$BG$529,MATCH($C$5&amp;$G209,'WEO Oct 2023'!$B$2:$B$529&amp;'WEO Oct 2023'!$C$2:$C$529,0),MATCH(K$8,'WEO Oct 2023'!$J$1:$BF$1,0)),NA())</f>
        <v>0.29199999999999998</v>
      </c>
      <c r="L209" s="4" cm="1">
        <f t="array" ref="L209">IFERROR(INDEX('WEO Oct 2023'!$J$2:$BG$529,MATCH($C$5&amp;$G209,'WEO Oct 2023'!$B$2:$B$529&amp;'WEO Oct 2023'!$C$2:$C$529,0),MATCH(L$8,'WEO Oct 2023'!$J$1:$BF$1,0)),NA())</f>
        <v>0.29899999999999999</v>
      </c>
      <c r="M209" s="4" cm="1">
        <f t="array" ref="M209">IFERROR(INDEX('WEO Oct 2023'!$J$2:$BG$529,MATCH($C$5&amp;$G209,'WEO Oct 2023'!$B$2:$B$529&amp;'WEO Oct 2023'!$C$2:$C$529,0),MATCH(M$8,'WEO Oct 2023'!$J$1:$BF$1,0)),NA())</f>
        <v>0.34399999999999997</v>
      </c>
      <c r="N209" s="4" cm="1">
        <f t="array" ref="N209">IFERROR(INDEX('WEO Oct 2023'!$J$2:$BG$529,MATCH($C$5&amp;$G209,'WEO Oct 2023'!$B$2:$B$529&amp;'WEO Oct 2023'!$C$2:$C$529,0),MATCH(N$8,'WEO Oct 2023'!$J$1:$BF$1,0)),NA())</f>
        <v>0.312</v>
      </c>
      <c r="O209" s="4" cm="1">
        <f t="array" ref="O209">IFERROR(INDEX('WEO Oct 2023'!$J$2:$BG$529,MATCH($C$5&amp;$G209,'WEO Oct 2023'!$B$2:$B$529&amp;'WEO Oct 2023'!$C$2:$C$529,0),MATCH(O$8,'WEO Oct 2023'!$J$1:$BF$1,0)),NA())</f>
        <v>0.36699999999999999</v>
      </c>
      <c r="P209" s="4" cm="1">
        <f t="array" ref="P209">IFERROR(INDEX('WEO Oct 2023'!$J$2:$BG$529,MATCH($C$5&amp;$G209,'WEO Oct 2023'!$B$2:$B$529&amp;'WEO Oct 2023'!$C$2:$C$529,0),MATCH(P$8,'WEO Oct 2023'!$J$1:$BF$1,0)),NA())</f>
        <v>0.41499999999999998</v>
      </c>
      <c r="Q209" s="4" cm="1">
        <f t="array" ref="Q209">IFERROR(INDEX('WEO Oct 2023'!$J$2:$BG$529,MATCH($C$5&amp;$G209,'WEO Oct 2023'!$B$2:$B$529&amp;'WEO Oct 2023'!$C$2:$C$529,0),MATCH(Q$8,'WEO Oct 2023'!$J$1:$BF$1,0)),NA())</f>
        <v>0.47099999999999997</v>
      </c>
      <c r="R209" s="4" cm="1">
        <f t="array" ref="R209">IFERROR(INDEX('WEO Oct 2023'!$J$2:$BG$529,MATCH($C$5&amp;$G209,'WEO Oct 2023'!$B$2:$B$529&amp;'WEO Oct 2023'!$C$2:$C$529,0),MATCH(R$8,'WEO Oct 2023'!$J$1:$BF$1,0)),NA())</f>
        <v>0.45100000000000001</v>
      </c>
      <c r="S209" s="4" cm="1">
        <f t="array" ref="S209">IFERROR(INDEX('WEO Oct 2023'!$J$2:$BG$529,MATCH($C$5&amp;$G209,'WEO Oct 2023'!$B$2:$B$529&amp;'WEO Oct 2023'!$C$2:$C$529,0),MATCH(S$8,'WEO Oct 2023'!$J$1:$BF$1,0)),NA())</f>
        <v>0.44</v>
      </c>
      <c r="T209" s="4" cm="1">
        <f t="array" ref="T209">IFERROR(INDEX('WEO Oct 2023'!$J$2:$BG$529,MATCH($C$5&amp;$G209,'WEO Oct 2023'!$B$2:$B$529&amp;'WEO Oct 2023'!$C$2:$C$529,0),MATCH(T$8,'WEO Oct 2023'!$J$1:$BF$1,0)),NA())</f>
        <v>0.437</v>
      </c>
      <c r="U209" s="4" cm="1">
        <f t="array" ref="U209">IFERROR(INDEX('WEO Oct 2023'!$J$2:$BG$529,MATCH($C$5&amp;$G209,'WEO Oct 2023'!$B$2:$B$529&amp;'WEO Oct 2023'!$C$2:$C$529,0),MATCH(U$8,'WEO Oct 2023'!$J$1:$BF$1,0)),NA())</f>
        <v>0.42099999999999999</v>
      </c>
      <c r="V209" s="4" cm="1">
        <f t="array" ref="V209">IFERROR(INDEX('WEO Oct 2023'!$J$2:$BG$529,MATCH($C$5&amp;$G209,'WEO Oct 2023'!$B$2:$B$529&amp;'WEO Oct 2023'!$C$2:$C$529,0),MATCH(V$8,'WEO Oct 2023'!$J$1:$BF$1,0)),NA())</f>
        <v>0.46</v>
      </c>
      <c r="W209" s="4" cm="1">
        <f t="array" ref="W209">IFERROR(INDEX('WEO Oct 2023'!$J$2:$BG$529,MATCH($C$5&amp;$G209,'WEO Oct 2023'!$B$2:$B$529&amp;'WEO Oct 2023'!$C$2:$C$529,0),MATCH(W$8,'WEO Oct 2023'!$J$1:$BF$1,0)),NA())</f>
        <v>0.48099999999999998</v>
      </c>
      <c r="X209" s="4" cm="1">
        <f t="array" ref="X209">IFERROR(INDEX('WEO Oct 2023'!$J$2:$BG$529,MATCH($C$5&amp;$G209,'WEO Oct 2023'!$B$2:$B$529&amp;'WEO Oct 2023'!$C$2:$C$529,0),MATCH(X$8,'WEO Oct 2023'!$J$1:$BF$1,0)),NA())</f>
        <v>0.51100000000000001</v>
      </c>
      <c r="Y209" s="4" cm="1">
        <f t="array" ref="Y209">IFERROR(INDEX('WEO Oct 2023'!$J$2:$BG$529,MATCH($C$5&amp;$G209,'WEO Oct 2023'!$B$2:$B$529&amp;'WEO Oct 2023'!$C$2:$C$529,0),MATCH(Y$8,'WEO Oct 2023'!$J$1:$BF$1,0)),NA())</f>
        <v>0.49</v>
      </c>
      <c r="Z209" s="4" cm="1">
        <f t="array" ref="Z209">IFERROR(INDEX('WEO Oct 2023'!$J$2:$BG$529,MATCH($C$5&amp;$G209,'WEO Oct 2023'!$B$2:$B$529&amp;'WEO Oct 2023'!$C$2:$C$529,0),MATCH(Z$8,'WEO Oct 2023'!$J$1:$BF$1,0)),NA())</f>
        <v>0.47</v>
      </c>
      <c r="AA209" s="4" cm="1">
        <f t="array" ref="AA209">IFERROR(INDEX('WEO Oct 2023'!$J$2:$BG$529,MATCH($C$5&amp;$G209,'WEO Oct 2023'!$B$2:$B$529&amp;'WEO Oct 2023'!$C$2:$C$529,0),MATCH(AA$8,'WEO Oct 2023'!$J$1:$BF$1,0)),NA())</f>
        <v>0.498</v>
      </c>
      <c r="AB209" s="4" cm="1">
        <f t="array" ref="AB209">IFERROR(INDEX('WEO Oct 2023'!$J$2:$BG$529,MATCH($C$5&amp;$G209,'WEO Oct 2023'!$B$2:$B$529&amp;'WEO Oct 2023'!$C$2:$C$529,0),MATCH(AB$8,'WEO Oct 2023'!$J$1:$BF$1,0)),NA())</f>
        <v>0.54700000000000004</v>
      </c>
      <c r="AC209" s="4" cm="1">
        <f t="array" ref="AC209">IFERROR(INDEX('WEO Oct 2023'!$J$2:$BG$529,MATCH($C$5&amp;$G209,'WEO Oct 2023'!$B$2:$B$529&amp;'WEO Oct 2023'!$C$2:$C$529,0),MATCH(AC$8,'WEO Oct 2023'!$J$1:$BF$1,0)),NA())</f>
        <v>0.58099999999999996</v>
      </c>
    </row>
    <row r="210" spans="3:29" x14ac:dyDescent="0.35">
      <c r="F210" s="4" t="s">
        <v>182</v>
      </c>
      <c r="G210" s="4"/>
      <c r="H210" s="4">
        <f>H207/H209</f>
        <v>2.1980198019801978</v>
      </c>
      <c r="I210" s="4">
        <f t="shared" ref="I210:AC210" si="253">I207/I209</f>
        <v>2.0432900432900429</v>
      </c>
      <c r="J210" s="4">
        <f t="shared" si="253"/>
        <v>1.9351145038167938</v>
      </c>
      <c r="K210" s="4">
        <f t="shared" si="253"/>
        <v>2.0102739726027399</v>
      </c>
      <c r="L210" s="4">
        <f t="shared" si="253"/>
        <v>2</v>
      </c>
      <c r="M210" s="4">
        <f t="shared" si="253"/>
        <v>1.9040697674418607</v>
      </c>
      <c r="N210" s="4">
        <f t="shared" si="253"/>
        <v>2.0897435897435899</v>
      </c>
      <c r="O210" s="4">
        <f t="shared" si="253"/>
        <v>1.9291553133514985</v>
      </c>
      <c r="P210" s="4">
        <f t="shared" si="253"/>
        <v>1.8289156626506025</v>
      </c>
      <c r="Q210" s="4">
        <f t="shared" si="253"/>
        <v>1.6942675159235672</v>
      </c>
      <c r="R210" s="4">
        <f t="shared" si="253"/>
        <v>1.7317073170731707</v>
      </c>
      <c r="S210" s="4">
        <f t="shared" si="253"/>
        <v>1.8113636363636365</v>
      </c>
      <c r="T210" s="4">
        <f t="shared" si="253"/>
        <v>1.9427917620137298</v>
      </c>
      <c r="U210" s="4">
        <f t="shared" si="253"/>
        <v>2.2161520190023754</v>
      </c>
      <c r="V210" s="4">
        <f t="shared" si="253"/>
        <v>2.2130434782608694</v>
      </c>
      <c r="W210" s="4">
        <f t="shared" si="253"/>
        <v>2.2307692307692308</v>
      </c>
      <c r="X210" s="4">
        <f t="shared" si="253"/>
        <v>2.2759295499021528</v>
      </c>
      <c r="Y210" s="4">
        <f t="shared" si="253"/>
        <v>2.285714285714286</v>
      </c>
      <c r="Z210" s="4">
        <f t="shared" si="253"/>
        <v>2.274468085106383</v>
      </c>
      <c r="AA210" s="4">
        <f t="shared" si="253"/>
        <v>2.2831325301204819</v>
      </c>
      <c r="AB210" s="4">
        <f t="shared" si="253"/>
        <v>2.345521023765996</v>
      </c>
      <c r="AC210" s="4">
        <f t="shared" si="253"/>
        <v>2.3958691910499139</v>
      </c>
    </row>
    <row r="211" spans="3:29" x14ac:dyDescent="0.35">
      <c r="C211" s="28"/>
      <c r="F211" s="4" t="s">
        <v>1373</v>
      </c>
      <c r="G211" s="4"/>
      <c r="H211" s="5">
        <f>IFERROR(INDEX('WDI GNI'!$E$6:$BO$271,MATCH($C$5,'WDI GNI'!$B$6:$B$271,0),MATCH(H$8,'WDI GNI'!$E$5:$BO$5,0)),NA())</f>
        <v>445945800</v>
      </c>
      <c r="I211" s="5">
        <f>IFERROR(INDEX('WDI GNI'!$E$6:$BO$271,MATCH($C$5,'WDI GNI'!$B$6:$B$271,0),MATCH(I$8,'WDI GNI'!$E$5:$BO$5,0)),NA())</f>
        <v>476596800</v>
      </c>
      <c r="J211" s="5">
        <f>IFERROR(INDEX('WDI GNI'!$E$6:$BO$271,MATCH($C$5,'WDI GNI'!$B$6:$B$271,0),MATCH(J$8,'WDI GNI'!$E$5:$BO$5,0)),NA())</f>
        <v>506208200</v>
      </c>
      <c r="K211" s="5">
        <f>IFERROR(INDEX('WDI GNI'!$E$6:$BO$271,MATCH($C$5,'WDI GNI'!$B$6:$B$271,0),MATCH(K$8,'WDI GNI'!$E$5:$BO$5,0)),NA())</f>
        <v>597465500</v>
      </c>
      <c r="L211" s="5">
        <f>IFERROR(INDEX('WDI GNI'!$E$6:$BO$271,MATCH($C$5,'WDI GNI'!$B$6:$B$271,0),MATCH(L$8,'WDI GNI'!$E$5:$BO$5,0)),NA())</f>
        <v>607187100</v>
      </c>
      <c r="M211" s="5">
        <f>IFERROR(INDEX('WDI GNI'!$E$6:$BO$271,MATCH($C$5,'WDI GNI'!$B$6:$B$271,0),MATCH(M$8,'WDI GNI'!$E$5:$BO$5,0)),NA())</f>
        <v>665704000</v>
      </c>
      <c r="N211" s="5">
        <f>IFERROR(INDEX('WDI GNI'!$E$6:$BO$271,MATCH($C$5,'WDI GNI'!$B$6:$B$271,0),MATCH(N$8,'WDI GNI'!$E$5:$BO$5,0)),NA())</f>
        <v>671942800</v>
      </c>
      <c r="O211" s="5">
        <f>IFERROR(INDEX('WDI GNI'!$E$6:$BO$271,MATCH($C$5,'WDI GNI'!$B$6:$B$271,0),MATCH(O$8,'WDI GNI'!$E$5:$BO$5,0)),NA())</f>
        <v>730621300</v>
      </c>
      <c r="P211" s="5">
        <f>IFERROR(INDEX('WDI GNI'!$E$6:$BO$271,MATCH($C$5,'WDI GNI'!$B$6:$B$271,0),MATCH(P$8,'WDI GNI'!$E$5:$BO$5,0)),NA())</f>
        <v>781461500</v>
      </c>
      <c r="Q211" s="5">
        <f>IFERROR(INDEX('WDI GNI'!$E$6:$BO$271,MATCH($C$5,'WDI GNI'!$B$6:$B$271,0),MATCH(Q$8,'WDI GNI'!$E$5:$BO$5,0)),NA())</f>
        <v>821303000</v>
      </c>
      <c r="R211" s="5">
        <f>IFERROR(INDEX('WDI GNI'!$E$6:$BO$271,MATCH($C$5,'WDI GNI'!$B$6:$B$271,0),MATCH(R$8,'WDI GNI'!$E$5:$BO$5,0)),NA())</f>
        <v>800919300</v>
      </c>
      <c r="S211" s="5">
        <f>IFERROR(INDEX('WDI GNI'!$E$6:$BO$271,MATCH($C$5,'WDI GNI'!$B$6:$B$271,0),MATCH(S$8,'WDI GNI'!$E$5:$BO$5,0)),NA())</f>
        <v>802984400</v>
      </c>
      <c r="T211" s="5">
        <f>IFERROR(INDEX('WDI GNI'!$E$6:$BO$271,MATCH($C$5,'WDI GNI'!$B$6:$B$271,0),MATCH(T$8,'WDI GNI'!$E$5:$BO$5,0)),NA())</f>
        <v>857920300</v>
      </c>
      <c r="U211" s="5">
        <f>IFERROR(INDEX('WDI GNI'!$E$6:$BO$271,MATCH($C$5,'WDI GNI'!$B$6:$B$271,0),MATCH(U$8,'WDI GNI'!$E$5:$BO$5,0)),NA())</f>
        <v>937554000</v>
      </c>
      <c r="V211" s="5">
        <f>IFERROR(INDEX('WDI GNI'!$E$6:$BO$271,MATCH($C$5,'WDI GNI'!$B$6:$B$271,0),MATCH(V$8,'WDI GNI'!$E$5:$BO$5,0)),NA())</f>
        <v>1058037400</v>
      </c>
      <c r="W211" s="5">
        <f>IFERROR(INDEX('WDI GNI'!$E$6:$BO$271,MATCH($C$5,'WDI GNI'!$B$6:$B$271,0),MATCH(W$8,'WDI GNI'!$E$5:$BO$5,0)),NA())</f>
        <v>1138403700</v>
      </c>
      <c r="X211" s="5">
        <f>IFERROR(INDEX('WDI GNI'!$E$6:$BO$271,MATCH($C$5,'WDI GNI'!$B$6:$B$271,0),MATCH(X$8,'WDI GNI'!$E$5:$BO$5,0)),NA())</f>
        <v>1257200000</v>
      </c>
      <c r="Y211" s="5">
        <f>IFERROR(INDEX('WDI GNI'!$E$6:$BO$271,MATCH($C$5,'WDI GNI'!$B$6:$B$271,0),MATCH(Y$8,'WDI GNI'!$E$5:$BO$5,0)),NA())</f>
        <v>1215400000</v>
      </c>
      <c r="Z211" s="5">
        <f>IFERROR(INDEX('WDI GNI'!$E$6:$BO$271,MATCH($C$5,'WDI GNI'!$B$6:$B$271,0),MATCH(Z$8,'WDI GNI'!$E$5:$BO$5,0)),NA())</f>
        <v>1128500000</v>
      </c>
      <c r="AA211" s="85">
        <f>(AA207*$G$232)*1000000000</f>
        <v>1200284845.6501403</v>
      </c>
      <c r="AB211" s="85">
        <f t="shared" ref="AB211:AC211" si="254">(AB207*$G$232)*1000000000</f>
        <v>1354411131.8989708</v>
      </c>
      <c r="AC211" s="85">
        <f t="shared" si="254"/>
        <v>1469478016.8381665</v>
      </c>
    </row>
    <row r="212" spans="3:29" x14ac:dyDescent="0.35">
      <c r="C212" s="28"/>
      <c r="F212" s="65" t="str">
        <f>$C$6</f>
        <v>thousands</v>
      </c>
      <c r="G212" s="4"/>
      <c r="H212" s="5">
        <f>IF($F212=$B$250,H211/1000,IF($F212=$B$251,H211*1000000,IF($F212=$B$252,H211/1000000000)))</f>
        <v>445945.8</v>
      </c>
      <c r="I212" s="5">
        <f t="shared" ref="I212:AC212" si="255">IF($F212=$B$250,I211/1000,IF($F212=$B$251,I211*1000000,IF($F212=$B$252,I211/1000000000)))</f>
        <v>476596.8</v>
      </c>
      <c r="J212" s="5">
        <f t="shared" si="255"/>
        <v>506208.2</v>
      </c>
      <c r="K212" s="5">
        <f t="shared" si="255"/>
        <v>597465.5</v>
      </c>
      <c r="L212" s="5">
        <f t="shared" si="255"/>
        <v>607187.1</v>
      </c>
      <c r="M212" s="5">
        <f t="shared" si="255"/>
        <v>665704</v>
      </c>
      <c r="N212" s="5">
        <f t="shared" si="255"/>
        <v>671942.8</v>
      </c>
      <c r="O212" s="5">
        <f t="shared" si="255"/>
        <v>730621.3</v>
      </c>
      <c r="P212" s="5">
        <f t="shared" si="255"/>
        <v>781461.5</v>
      </c>
      <c r="Q212" s="5">
        <f t="shared" si="255"/>
        <v>821303</v>
      </c>
      <c r="R212" s="5">
        <f t="shared" si="255"/>
        <v>800919.3</v>
      </c>
      <c r="S212" s="5">
        <f t="shared" si="255"/>
        <v>802984.4</v>
      </c>
      <c r="T212" s="5">
        <f t="shared" si="255"/>
        <v>857920.3</v>
      </c>
      <c r="U212" s="5">
        <f t="shared" si="255"/>
        <v>937554</v>
      </c>
      <c r="V212" s="5">
        <f t="shared" si="255"/>
        <v>1058037.3999999999</v>
      </c>
      <c r="W212" s="5">
        <f t="shared" si="255"/>
        <v>1138403.7</v>
      </c>
      <c r="X212" s="5">
        <f t="shared" si="255"/>
        <v>1257200</v>
      </c>
      <c r="Y212" s="5">
        <f t="shared" si="255"/>
        <v>1215400</v>
      </c>
      <c r="Z212" s="5">
        <f t="shared" si="255"/>
        <v>1128500</v>
      </c>
      <c r="AA212" s="5">
        <f t="shared" si="255"/>
        <v>1200284.8456501402</v>
      </c>
      <c r="AB212" s="5">
        <f t="shared" si="255"/>
        <v>1354411.1318989708</v>
      </c>
      <c r="AC212" s="5">
        <f t="shared" si="255"/>
        <v>1469478.0168381664</v>
      </c>
    </row>
    <row r="213" spans="3:29" x14ac:dyDescent="0.35">
      <c r="C213" s="28"/>
      <c r="F213" s="65" t="s">
        <v>184</v>
      </c>
      <c r="G213" s="4"/>
      <c r="H213" s="56">
        <f>H212/H208</f>
        <v>1.0043824324324324</v>
      </c>
      <c r="I213" s="56">
        <f t="shared" ref="I213:AC213" si="256">I212/I208</f>
        <v>1.0097389830508474</v>
      </c>
      <c r="J213" s="56">
        <f t="shared" si="256"/>
        <v>0.99843826429980276</v>
      </c>
      <c r="K213" s="56">
        <f t="shared" si="256"/>
        <v>1.0178287904599659</v>
      </c>
      <c r="L213" s="56">
        <f t="shared" si="256"/>
        <v>1.0153630434782608</v>
      </c>
      <c r="M213" s="56">
        <f t="shared" si="256"/>
        <v>1.0163419847328243</v>
      </c>
      <c r="N213" s="56">
        <f t="shared" si="256"/>
        <v>1.0305871165644171</v>
      </c>
      <c r="O213" s="56">
        <f t="shared" si="256"/>
        <v>1.0319509887005651</v>
      </c>
      <c r="P213" s="56">
        <f t="shared" si="256"/>
        <v>1.0295935441370223</v>
      </c>
      <c r="Q213" s="56">
        <f t="shared" si="256"/>
        <v>1.0292017543859648</v>
      </c>
      <c r="R213" s="56">
        <f t="shared" si="256"/>
        <v>1.0255048655569783</v>
      </c>
      <c r="S213" s="56">
        <f t="shared" si="256"/>
        <v>1.0075086574654957</v>
      </c>
      <c r="T213" s="56">
        <f t="shared" si="256"/>
        <v>1.0105068315665489</v>
      </c>
      <c r="U213" s="56">
        <f t="shared" si="256"/>
        <v>1.0048810289389067</v>
      </c>
      <c r="V213" s="56">
        <f t="shared" si="256"/>
        <v>1.0393294695481334</v>
      </c>
      <c r="W213" s="56">
        <f t="shared" si="256"/>
        <v>1.0609540540540541</v>
      </c>
      <c r="X213" s="56">
        <f t="shared" si="256"/>
        <v>1.0809974204643165</v>
      </c>
      <c r="Y213" s="56">
        <f t="shared" si="256"/>
        <v>1.0851785714285713</v>
      </c>
      <c r="Z213" s="56">
        <f t="shared" si="256"/>
        <v>1.0556594948550047</v>
      </c>
      <c r="AA213" s="56">
        <f t="shared" si="256"/>
        <v>1.0556594948550047</v>
      </c>
      <c r="AB213" s="56">
        <f t="shared" si="256"/>
        <v>1.0556594948550044</v>
      </c>
      <c r="AC213" s="56">
        <f t="shared" si="256"/>
        <v>1.0556594948550047</v>
      </c>
    </row>
    <row r="214" spans="3:29" x14ac:dyDescent="0.35">
      <c r="C214" s="28"/>
      <c r="F214" s="65" t="s">
        <v>1368</v>
      </c>
      <c r="G214" s="4"/>
      <c r="H214" s="86">
        <f t="shared" ref="H214:O214" si="257">(H211/1000000000)/H210</f>
        <v>0.20288525135135138</v>
      </c>
      <c r="I214" s="86">
        <f t="shared" si="257"/>
        <v>0.2332497050847458</v>
      </c>
      <c r="J214" s="86">
        <f t="shared" si="257"/>
        <v>0.26159082524654831</v>
      </c>
      <c r="K214" s="86">
        <f t="shared" si="257"/>
        <v>0.29720600681431003</v>
      </c>
      <c r="L214" s="86">
        <f t="shared" si="257"/>
        <v>0.30359354999999999</v>
      </c>
      <c r="M214" s="86">
        <f t="shared" si="257"/>
        <v>0.34962164274809154</v>
      </c>
      <c r="N214" s="86">
        <f t="shared" si="257"/>
        <v>0.32154318036809809</v>
      </c>
      <c r="O214" s="86">
        <f t="shared" si="257"/>
        <v>0.37872601285310736</v>
      </c>
      <c r="P214" s="86">
        <f>(P211/1000000000)/P210</f>
        <v>0.42728132081686432</v>
      </c>
      <c r="Q214" s="86">
        <f t="shared" ref="Q214:AC214" si="258">(Q211/1000000000)/Q210</f>
        <v>0.4847540263157894</v>
      </c>
      <c r="R214" s="86">
        <f t="shared" si="258"/>
        <v>0.46250269436619718</v>
      </c>
      <c r="S214" s="86">
        <f t="shared" si="258"/>
        <v>0.44330380928481805</v>
      </c>
      <c r="T214" s="86">
        <f t="shared" si="258"/>
        <v>0.44159148539458187</v>
      </c>
      <c r="U214" s="86">
        <f t="shared" si="258"/>
        <v>0.42305491318327976</v>
      </c>
      <c r="V214" s="86">
        <f t="shared" si="258"/>
        <v>0.47809155599214143</v>
      </c>
      <c r="W214" s="86">
        <f t="shared" si="258"/>
        <v>0.51031890000000002</v>
      </c>
      <c r="X214" s="86">
        <f t="shared" si="258"/>
        <v>0.55238968185726567</v>
      </c>
      <c r="Y214" s="86">
        <f t="shared" si="258"/>
        <v>0.53173749999999997</v>
      </c>
      <c r="Z214" s="86">
        <f t="shared" si="258"/>
        <v>0.49615996258185224</v>
      </c>
      <c r="AA214" s="86">
        <f t="shared" si="258"/>
        <v>0.52571842843779226</v>
      </c>
      <c r="AB214" s="86">
        <f t="shared" si="258"/>
        <v>0.57744574368568757</v>
      </c>
      <c r="AC214" s="86">
        <f t="shared" si="258"/>
        <v>0.61333816651075768</v>
      </c>
    </row>
    <row r="215" spans="3:29" x14ac:dyDescent="0.35">
      <c r="C215" s="28"/>
      <c r="F215" s="65" t="s">
        <v>1372</v>
      </c>
      <c r="G215" s="4"/>
      <c r="H215" s="86">
        <f>H211/(H222*1000000)</f>
        <v>4459.4579999999996</v>
      </c>
      <c r="I215" s="86">
        <f t="shared" ref="I215:AC215" si="259">I211/(I222*1000000)</f>
        <v>4718.7801980198019</v>
      </c>
      <c r="J215" s="86">
        <f t="shared" si="259"/>
        <v>5011.9623762376241</v>
      </c>
      <c r="K215" s="86">
        <f t="shared" si="259"/>
        <v>5857.5049019607841</v>
      </c>
      <c r="L215" s="86">
        <f t="shared" si="259"/>
        <v>5952.8147058823533</v>
      </c>
      <c r="M215" s="86">
        <f t="shared" si="259"/>
        <v>6526.5098039215691</v>
      </c>
      <c r="N215" s="86">
        <f t="shared" si="259"/>
        <v>6523.7165048543693</v>
      </c>
      <c r="O215" s="86">
        <f t="shared" si="259"/>
        <v>7093.4106796116503</v>
      </c>
      <c r="P215" s="86">
        <f t="shared" si="259"/>
        <v>7587.0048543689318</v>
      </c>
      <c r="Q215" s="86">
        <f t="shared" si="259"/>
        <v>7973.8155339805826</v>
      </c>
      <c r="R215" s="86">
        <f t="shared" si="259"/>
        <v>7852.15</v>
      </c>
      <c r="S215" s="86">
        <f t="shared" si="259"/>
        <v>7872.3960784313722</v>
      </c>
      <c r="T215" s="86">
        <f t="shared" si="259"/>
        <v>8494.2603960396045</v>
      </c>
      <c r="U215" s="86">
        <f t="shared" si="259"/>
        <v>9282.712871287129</v>
      </c>
      <c r="V215" s="86">
        <f t="shared" si="259"/>
        <v>10475.617821782178</v>
      </c>
      <c r="W215" s="86">
        <f t="shared" si="259"/>
        <v>11384.037</v>
      </c>
      <c r="X215" s="86">
        <f t="shared" si="259"/>
        <v>12572</v>
      </c>
      <c r="Y215" s="86">
        <f t="shared" si="259"/>
        <v>12154</v>
      </c>
      <c r="Z215" s="86">
        <f t="shared" si="259"/>
        <v>11285</v>
      </c>
      <c r="AA215" s="95">
        <f t="shared" si="259"/>
        <v>12002.848456501402</v>
      </c>
      <c r="AB215" s="95">
        <f t="shared" si="259"/>
        <v>13544.111318989708</v>
      </c>
      <c r="AC215" s="95">
        <f t="shared" si="259"/>
        <v>14843.212291294611</v>
      </c>
    </row>
    <row r="216" spans="3:29" x14ac:dyDescent="0.35">
      <c r="C216" s="28"/>
      <c r="F216" s="65" t="s">
        <v>1374</v>
      </c>
      <c r="G216" s="4"/>
      <c r="H216" s="5"/>
      <c r="I216" s="5"/>
      <c r="J216" s="5"/>
      <c r="K216" s="5"/>
      <c r="L216" s="5"/>
      <c r="M216" s="5"/>
      <c r="N216" s="5"/>
      <c r="O216" s="5"/>
      <c r="P216" s="5">
        <f>P215/P210</f>
        <v>4148.3623380278086</v>
      </c>
      <c r="Q216" s="5">
        <f>Q215/Q210</f>
        <v>4706.3497700562075</v>
      </c>
      <c r="R216" s="5">
        <f t="shared" ref="R216:AC216" si="260">R215/R210</f>
        <v>4534.34014084507</v>
      </c>
      <c r="S216" s="5">
        <f t="shared" si="260"/>
        <v>4346.1157773021378</v>
      </c>
      <c r="T216" s="5">
        <f t="shared" si="260"/>
        <v>4372.1929246988311</v>
      </c>
      <c r="U216" s="5">
        <f t="shared" si="260"/>
        <v>4188.6625067651457</v>
      </c>
      <c r="V216" s="5">
        <f t="shared" si="260"/>
        <v>4733.5797622984301</v>
      </c>
      <c r="W216" s="5">
        <f t="shared" si="260"/>
        <v>5103.1890000000003</v>
      </c>
      <c r="X216" s="5">
        <f t="shared" si="260"/>
        <v>5523.8968185726562</v>
      </c>
      <c r="Y216" s="5">
        <f t="shared" si="260"/>
        <v>5317.3749999999991</v>
      </c>
      <c r="Z216" s="5">
        <f t="shared" si="260"/>
        <v>4961.5996258185223</v>
      </c>
      <c r="AA216" s="94">
        <f t="shared" si="260"/>
        <v>5257.1842843779232</v>
      </c>
      <c r="AB216" s="94">
        <f t="shared" si="260"/>
        <v>5774.4574368568756</v>
      </c>
      <c r="AC216" s="94">
        <f t="shared" si="260"/>
        <v>6195.3350152601788</v>
      </c>
    </row>
    <row r="217" spans="3:29" x14ac:dyDescent="0.35">
      <c r="C217" s="28"/>
      <c r="F217" s="4" t="s">
        <v>185</v>
      </c>
      <c r="G217" s="4" t="s">
        <v>186</v>
      </c>
      <c r="H217" s="4" cm="1">
        <f t="array" ref="H217">IFERROR(INDEX('WEO Oct 2023'!$J$2:$BG$529,MATCH($C$5&amp;$G217,'WEO Oct 2023'!$B$2:$B$529&amp;'WEO Oct 2023'!$C$2:$C$529,0),MATCH(H$8,'WEO Oct 2023'!$J$1:$BF$1,0)),NA())</f>
        <v>8.8999999999999996E-2</v>
      </c>
      <c r="I217" s="4" cm="1">
        <f t="array" ref="I217">IFERROR(INDEX('WEO Oct 2023'!$J$2:$BG$529,MATCH($C$5&amp;$G217,'WEO Oct 2023'!$B$2:$B$529&amp;'WEO Oct 2023'!$C$2:$C$529,0),MATCH(I$8,'WEO Oct 2023'!$J$1:$BF$1,0)),NA())</f>
        <v>9.0999999999999998E-2</v>
      </c>
      <c r="J217" s="4" cm="1">
        <f t="array" ref="J217">IFERROR(INDEX('WEO Oct 2023'!$J$2:$BG$529,MATCH($C$5&amp;$G217,'WEO Oct 2023'!$B$2:$B$529&amp;'WEO Oct 2023'!$C$2:$C$529,0),MATCH(J$8,'WEO Oct 2023'!$J$1:$BF$1,0)),NA())</f>
        <v>0.10100000000000001</v>
      </c>
      <c r="K217" s="4" cm="1">
        <f t="array" ref="K217">IFERROR(INDEX('WEO Oct 2023'!$J$2:$BG$529,MATCH($C$5&amp;$G217,'WEO Oct 2023'!$B$2:$B$529&amp;'WEO Oct 2023'!$C$2:$C$529,0),MATCH(K$8,'WEO Oct 2023'!$J$1:$BF$1,0)),NA())</f>
        <v>0.15</v>
      </c>
      <c r="L217" s="4" cm="1">
        <f t="array" ref="L217">IFERROR(INDEX('WEO Oct 2023'!$J$2:$BG$529,MATCH($C$5&amp;$G217,'WEO Oct 2023'!$B$2:$B$529&amp;'WEO Oct 2023'!$C$2:$C$529,0),MATCH(L$8,'WEO Oct 2023'!$J$1:$BF$1,0)),NA())</f>
        <v>0.13900000000000001</v>
      </c>
      <c r="M217" s="4" cm="1">
        <f t="array" ref="M217">IFERROR(INDEX('WEO Oct 2023'!$J$2:$BG$529,MATCH($C$5&amp;$G217,'WEO Oct 2023'!$B$2:$B$529&amp;'WEO Oct 2023'!$C$2:$C$529,0),MATCH(M$8,'WEO Oct 2023'!$J$1:$BF$1,0)),NA())</f>
        <v>0.157</v>
      </c>
      <c r="N217" s="4" cm="1">
        <f t="array" ref="N217">IFERROR(INDEX('WEO Oct 2023'!$J$2:$BG$529,MATCH($C$5&amp;$G217,'WEO Oct 2023'!$B$2:$B$529&amp;'WEO Oct 2023'!$C$2:$C$529,0),MATCH(N$8,'WEO Oct 2023'!$J$1:$BF$1,0)),NA())</f>
        <v>0.156</v>
      </c>
      <c r="O217" s="4" cm="1">
        <f t="array" ref="O217">IFERROR(INDEX('WEO Oct 2023'!$J$2:$BG$529,MATCH($C$5&amp;$G217,'WEO Oct 2023'!$B$2:$B$529&amp;'WEO Oct 2023'!$C$2:$C$529,0),MATCH(O$8,'WEO Oct 2023'!$J$1:$BF$1,0)),NA())</f>
        <v>0.20100000000000001</v>
      </c>
      <c r="P217" s="4" cm="1">
        <f t="array" ref="P217">IFERROR(INDEX('WEO Oct 2023'!$J$2:$BG$529,MATCH($C$5&amp;$G217,'WEO Oct 2023'!$B$2:$B$529&amp;'WEO Oct 2023'!$C$2:$C$529,0),MATCH(P$8,'WEO Oct 2023'!$J$1:$BF$1,0)),NA())</f>
        <v>0.248</v>
      </c>
      <c r="Q217" s="4" cm="1">
        <f t="array" ref="Q217">IFERROR(INDEX('WEO Oct 2023'!$J$2:$BG$529,MATCH($C$5&amp;$G217,'WEO Oct 2023'!$B$2:$B$529&amp;'WEO Oct 2023'!$C$2:$C$529,0),MATCH(Q$8,'WEO Oct 2023'!$J$1:$BF$1,0)),NA())</f>
        <v>0.23200000000000001</v>
      </c>
      <c r="R217" s="4" cm="1">
        <f t="array" ref="R217">IFERROR(INDEX('WEO Oct 2023'!$J$2:$BG$529,MATCH($C$5&amp;$G217,'WEO Oct 2023'!$B$2:$B$529&amp;'WEO Oct 2023'!$C$2:$C$529,0),MATCH(R$8,'WEO Oct 2023'!$J$1:$BF$1,0)),NA())</f>
        <v>0.26800000000000002</v>
      </c>
      <c r="S217" s="4" cm="1">
        <f t="array" ref="S217">IFERROR(INDEX('WEO Oct 2023'!$J$2:$BG$529,MATCH($C$5&amp;$G217,'WEO Oct 2023'!$B$2:$B$529&amp;'WEO Oct 2023'!$C$2:$C$529,0),MATCH(S$8,'WEO Oct 2023'!$J$1:$BF$1,0)),NA())</f>
        <v>0.251</v>
      </c>
      <c r="T217" s="4" cm="1">
        <f t="array" ref="T217">IFERROR(INDEX('WEO Oct 2023'!$J$2:$BG$529,MATCH($C$5&amp;$G217,'WEO Oct 2023'!$B$2:$B$529&amp;'WEO Oct 2023'!$C$2:$C$529,0),MATCH(T$8,'WEO Oct 2023'!$J$1:$BF$1,0)),NA())</f>
        <v>0.318</v>
      </c>
      <c r="U217" s="4" cm="1">
        <f t="array" ref="U217">IFERROR(INDEX('WEO Oct 2023'!$J$2:$BG$529,MATCH($C$5&amp;$G217,'WEO Oct 2023'!$B$2:$B$529&amp;'WEO Oct 2023'!$C$2:$C$529,0),MATCH(U$8,'WEO Oct 2023'!$J$1:$BF$1,0)),NA())</f>
        <v>0.34699999999999998</v>
      </c>
      <c r="V217" s="4" cm="1">
        <f t="array" ref="V217">IFERROR(INDEX('WEO Oct 2023'!$J$2:$BG$529,MATCH($C$5&amp;$G217,'WEO Oct 2023'!$B$2:$B$529&amp;'WEO Oct 2023'!$C$2:$C$529,0),MATCH(V$8,'WEO Oct 2023'!$J$1:$BF$1,0)),NA())</f>
        <v>0.40400000000000003</v>
      </c>
      <c r="W217" s="4" cm="1">
        <f t="array" ref="W217">IFERROR(INDEX('WEO Oct 2023'!$J$2:$BG$529,MATCH($C$5&amp;$G217,'WEO Oct 2023'!$B$2:$B$529&amp;'WEO Oct 2023'!$C$2:$C$529,0),MATCH(W$8,'WEO Oct 2023'!$J$1:$BF$1,0)),NA())</f>
        <v>0.42599999999999999</v>
      </c>
      <c r="X217" s="4" cm="1">
        <f t="array" ref="X217">IFERROR(INDEX('WEO Oct 2023'!$J$2:$BG$529,MATCH($C$5&amp;$G217,'WEO Oct 2023'!$B$2:$B$529&amp;'WEO Oct 2023'!$C$2:$C$529,0),MATCH(X$8,'WEO Oct 2023'!$J$1:$BF$1,0)),NA())</f>
        <v>0.44800000000000001</v>
      </c>
      <c r="Y217" s="4" cm="1">
        <f t="array" ref="Y217">IFERROR(INDEX('WEO Oct 2023'!$J$2:$BG$529,MATCH($C$5&amp;$G217,'WEO Oct 2023'!$B$2:$B$529&amp;'WEO Oct 2023'!$C$2:$C$529,0),MATCH(Y$8,'WEO Oct 2023'!$J$1:$BF$1,0)),NA())</f>
        <v>0.435</v>
      </c>
      <c r="Z217" s="4" cm="1">
        <f t="array" ref="Z217">IFERROR(INDEX('WEO Oct 2023'!$J$2:$BG$529,MATCH($C$5&amp;$G217,'WEO Oct 2023'!$B$2:$B$529&amp;'WEO Oct 2023'!$C$2:$C$529,0),MATCH(Z$8,'WEO Oct 2023'!$J$1:$BF$1,0)),NA())</f>
        <v>0.52700000000000002</v>
      </c>
      <c r="AA217" s="4" cm="1">
        <f t="array" ref="AA217">IFERROR(INDEX('WEO Oct 2023'!$J$2:$BG$529,MATCH($C$5&amp;$G217,'WEO Oct 2023'!$B$2:$B$529&amp;'WEO Oct 2023'!$C$2:$C$529,0),MATCH(AA$8,'WEO Oct 2023'!$J$1:$BF$1,0)),NA())</f>
        <v>0.52200000000000002</v>
      </c>
      <c r="AB217" s="4" cm="1">
        <f t="array" ref="AB217">IFERROR(INDEX('WEO Oct 2023'!$J$2:$BG$529,MATCH($C$5&amp;$G217,'WEO Oct 2023'!$B$2:$B$529&amp;'WEO Oct 2023'!$C$2:$C$529,0),MATCH(AB$8,'WEO Oct 2023'!$J$1:$BF$1,0)),NA())</f>
        <v>0.60799999999999998</v>
      </c>
      <c r="AC217" s="4" cm="1">
        <f t="array" ref="AC217">IFERROR(INDEX('WEO Oct 2023'!$J$2:$BG$529,MATCH($C$5&amp;$G217,'WEO Oct 2023'!$B$2:$B$529&amp;'WEO Oct 2023'!$C$2:$C$529,0),MATCH(AC$8,'WEO Oct 2023'!$J$1:$BF$1,0)),NA())</f>
        <v>0.67300000000000004</v>
      </c>
    </row>
    <row r="218" spans="3:29" x14ac:dyDescent="0.35">
      <c r="C218" s="28"/>
      <c r="F218" s="65" t="str">
        <f>$C$6</f>
        <v>thousands</v>
      </c>
      <c r="G218" s="4"/>
      <c r="H218" s="5">
        <f>IF($F218=$B$250,H217*1000000,IF($F218=$B$251,H217*1000,IF($F218=$B$252,H217)))</f>
        <v>89000</v>
      </c>
      <c r="I218" s="5">
        <f t="shared" ref="I218:AC218" si="261">I217*1000000</f>
        <v>91000</v>
      </c>
      <c r="J218" s="5">
        <f t="shared" si="261"/>
        <v>101000</v>
      </c>
      <c r="K218" s="5">
        <f t="shared" si="261"/>
        <v>150000</v>
      </c>
      <c r="L218" s="5">
        <f t="shared" si="261"/>
        <v>139000</v>
      </c>
      <c r="M218" s="5">
        <f t="shared" si="261"/>
        <v>157000</v>
      </c>
      <c r="N218" s="5">
        <f t="shared" si="261"/>
        <v>156000</v>
      </c>
      <c r="O218" s="5">
        <f t="shared" si="261"/>
        <v>201000</v>
      </c>
      <c r="P218" s="5">
        <f t="shared" si="261"/>
        <v>248000</v>
      </c>
      <c r="Q218" s="5">
        <f t="shared" si="261"/>
        <v>232000</v>
      </c>
      <c r="R218" s="5">
        <f t="shared" si="261"/>
        <v>268000</v>
      </c>
      <c r="S218" s="5">
        <f t="shared" si="261"/>
        <v>251000</v>
      </c>
      <c r="T218" s="5">
        <f t="shared" si="261"/>
        <v>318000</v>
      </c>
      <c r="U218" s="5">
        <f t="shared" si="261"/>
        <v>347000</v>
      </c>
      <c r="V218" s="5">
        <f t="shared" si="261"/>
        <v>404000</v>
      </c>
      <c r="W218" s="5">
        <f t="shared" si="261"/>
        <v>426000</v>
      </c>
      <c r="X218" s="5">
        <f t="shared" si="261"/>
        <v>448000</v>
      </c>
      <c r="Y218" s="5">
        <f t="shared" si="261"/>
        <v>435000</v>
      </c>
      <c r="Z218" s="5">
        <f t="shared" si="261"/>
        <v>527000</v>
      </c>
      <c r="AA218" s="5">
        <f t="shared" si="261"/>
        <v>522000</v>
      </c>
      <c r="AB218" s="5">
        <f t="shared" si="261"/>
        <v>608000</v>
      </c>
      <c r="AC218" s="5">
        <f t="shared" si="261"/>
        <v>673000</v>
      </c>
    </row>
    <row r="219" spans="3:29" x14ac:dyDescent="0.35">
      <c r="C219" s="28"/>
      <c r="F219" s="4" t="s">
        <v>187</v>
      </c>
      <c r="G219" s="4" t="s">
        <v>188</v>
      </c>
      <c r="H219" s="4" cm="1">
        <f t="array" ref="H219">IFERROR(INDEX('WEO Oct 2023'!$J$2:$BG$529,MATCH($C$5&amp;$G219,'WEO Oct 2023'!$B$2:$B$529&amp;'WEO Oct 2023'!$C$2:$C$529,0),MATCH(H$8,'WEO Oct 2023'!$J$1:$BF$1,0)),NA())</f>
        <v>19.986000000000001</v>
      </c>
      <c r="I219" s="4" cm="1">
        <f t="array" ref="I219">IFERROR(INDEX('WEO Oct 2023'!$J$2:$BG$529,MATCH($C$5&amp;$G219,'WEO Oct 2023'!$B$2:$B$529&amp;'WEO Oct 2023'!$C$2:$C$529,0),MATCH(I$8,'WEO Oct 2023'!$J$1:$BF$1,0)),NA())</f>
        <v>19.3</v>
      </c>
      <c r="J219" s="4" cm="1">
        <f t="array" ref="J219">IFERROR(INDEX('WEO Oct 2023'!$J$2:$BG$529,MATCH($C$5&amp;$G219,'WEO Oct 2023'!$B$2:$B$529&amp;'WEO Oct 2023'!$C$2:$C$529,0),MATCH(J$8,'WEO Oct 2023'!$J$1:$BF$1,0)),NA())</f>
        <v>19.821999999999999</v>
      </c>
      <c r="K219" s="4" cm="1">
        <f t="array" ref="K219">IFERROR(INDEX('WEO Oct 2023'!$J$2:$BG$529,MATCH($C$5&amp;$G219,'WEO Oct 2023'!$B$2:$B$529&amp;'WEO Oct 2023'!$C$2:$C$529,0),MATCH(K$8,'WEO Oct 2023'!$J$1:$BF$1,0)),NA())</f>
        <v>25.585000000000001</v>
      </c>
      <c r="L219" s="4" cm="1">
        <f t="array" ref="L219">IFERROR(INDEX('WEO Oct 2023'!$J$2:$BG$529,MATCH($C$5&amp;$G219,'WEO Oct 2023'!$B$2:$B$529&amp;'WEO Oct 2023'!$C$2:$C$529,0),MATCH(L$8,'WEO Oct 2023'!$J$1:$BF$1,0)),NA())</f>
        <v>23.204000000000001</v>
      </c>
      <c r="M219" s="4" cm="1">
        <f t="array" ref="M219">IFERROR(INDEX('WEO Oct 2023'!$J$2:$BG$529,MATCH($C$5&amp;$G219,'WEO Oct 2023'!$B$2:$B$529&amp;'WEO Oct 2023'!$C$2:$C$529,0),MATCH(M$8,'WEO Oct 2023'!$J$1:$BF$1,0)),NA())</f>
        <v>23.992999999999999</v>
      </c>
      <c r="N219" s="4" cm="1">
        <f t="array" ref="N219">IFERROR(INDEX('WEO Oct 2023'!$J$2:$BG$529,MATCH($C$5&amp;$G219,'WEO Oct 2023'!$B$2:$B$529&amp;'WEO Oct 2023'!$C$2:$C$529,0),MATCH(N$8,'WEO Oct 2023'!$J$1:$BF$1,0)),NA())</f>
        <v>23.899000000000001</v>
      </c>
      <c r="O219" s="4" cm="1">
        <f t="array" ref="O219">IFERROR(INDEX('WEO Oct 2023'!$J$2:$BG$529,MATCH($C$5&amp;$G219,'WEO Oct 2023'!$B$2:$B$529&amp;'WEO Oct 2023'!$C$2:$C$529,0),MATCH(O$8,'WEO Oct 2023'!$J$1:$BF$1,0)),NA())</f>
        <v>28.367999999999999</v>
      </c>
      <c r="P219" s="4" cm="1">
        <f t="array" ref="P219">IFERROR(INDEX('WEO Oct 2023'!$J$2:$BG$529,MATCH($C$5&amp;$G219,'WEO Oct 2023'!$B$2:$B$529&amp;'WEO Oct 2023'!$C$2:$C$529,0),MATCH(P$8,'WEO Oct 2023'!$J$1:$BF$1,0)),NA())</f>
        <v>32.604999999999997</v>
      </c>
      <c r="Q219" s="4" cm="1">
        <f t="array" ref="Q219">IFERROR(INDEX('WEO Oct 2023'!$J$2:$BG$529,MATCH($C$5&amp;$G219,'WEO Oct 2023'!$B$2:$B$529&amp;'WEO Oct 2023'!$C$2:$C$529,0),MATCH(Q$8,'WEO Oct 2023'!$J$1:$BF$1,0)),NA())</f>
        <v>29.045000000000002</v>
      </c>
      <c r="R219" s="4" cm="1">
        <f t="array" ref="R219">IFERROR(INDEX('WEO Oct 2023'!$J$2:$BG$529,MATCH($C$5&amp;$G219,'WEO Oct 2023'!$B$2:$B$529&amp;'WEO Oct 2023'!$C$2:$C$529,0),MATCH(R$8,'WEO Oct 2023'!$J$1:$BF$1,0)),NA())</f>
        <v>34.363999999999997</v>
      </c>
      <c r="S219" s="4" cm="1">
        <f t="array" ref="S219">IFERROR(INDEX('WEO Oct 2023'!$J$2:$BG$529,MATCH($C$5&amp;$G219,'WEO Oct 2023'!$B$2:$B$529&amp;'WEO Oct 2023'!$C$2:$C$529,0),MATCH(S$8,'WEO Oct 2023'!$J$1:$BF$1,0)),NA())</f>
        <v>31.536000000000001</v>
      </c>
      <c r="T219" s="4" cm="1">
        <f t="array" ref="T219">IFERROR(INDEX('WEO Oct 2023'!$J$2:$BG$529,MATCH($C$5&amp;$G219,'WEO Oct 2023'!$B$2:$B$529&amp;'WEO Oct 2023'!$C$2:$C$529,0),MATCH(T$8,'WEO Oct 2023'!$J$1:$BF$1,0)),NA())</f>
        <v>37.427</v>
      </c>
      <c r="U219" s="4" cm="1">
        <f t="array" ref="U219">IFERROR(INDEX('WEO Oct 2023'!$J$2:$BG$529,MATCH($C$5&amp;$G219,'WEO Oct 2023'!$B$2:$B$529&amp;'WEO Oct 2023'!$C$2:$C$529,0),MATCH(U$8,'WEO Oct 2023'!$J$1:$BF$1,0)),NA())</f>
        <v>37.197000000000003</v>
      </c>
      <c r="V219" s="4" cm="1">
        <f t="array" ref="V219">IFERROR(INDEX('WEO Oct 2023'!$J$2:$BG$529,MATCH($C$5&amp;$G219,'WEO Oct 2023'!$B$2:$B$529&amp;'WEO Oct 2023'!$C$2:$C$529,0),MATCH(V$8,'WEO Oct 2023'!$J$1:$BF$1,0)),NA())</f>
        <v>39.649000000000001</v>
      </c>
      <c r="W219" s="4" cm="1">
        <f t="array" ref="W219">IFERROR(INDEX('WEO Oct 2023'!$J$2:$BG$529,MATCH($C$5&amp;$G219,'WEO Oct 2023'!$B$2:$B$529&amp;'WEO Oct 2023'!$C$2:$C$529,0),MATCH(W$8,'WEO Oct 2023'!$J$1:$BF$1,0)),NA())</f>
        <v>39.701999999999998</v>
      </c>
      <c r="X219" s="4" cm="1">
        <f t="array" ref="X219">IFERROR(INDEX('WEO Oct 2023'!$J$2:$BG$529,MATCH($C$5&amp;$G219,'WEO Oct 2023'!$B$2:$B$529&amp;'WEO Oct 2023'!$C$2:$C$529,0),MATCH(X$8,'WEO Oct 2023'!$J$1:$BF$1,0)),NA())</f>
        <v>38.557000000000002</v>
      </c>
      <c r="Y219" s="4" cm="1">
        <f t="array" ref="Y219">IFERROR(INDEX('WEO Oct 2023'!$J$2:$BG$529,MATCH($C$5&amp;$G219,'WEO Oct 2023'!$B$2:$B$529&amp;'WEO Oct 2023'!$C$2:$C$529,0),MATCH(Y$8,'WEO Oct 2023'!$J$1:$BF$1,0)),NA())</f>
        <v>38.825000000000003</v>
      </c>
      <c r="Z219" s="4" cm="1">
        <f t="array" ref="Z219">IFERROR(INDEX('WEO Oct 2023'!$J$2:$BG$529,MATCH($C$5&amp;$G219,'WEO Oct 2023'!$B$2:$B$529&amp;'WEO Oct 2023'!$C$2:$C$529,0),MATCH(Z$8,'WEO Oct 2023'!$J$1:$BF$1,0)),NA())</f>
        <v>49.287999999999997</v>
      </c>
      <c r="AA219" s="4" cm="1">
        <f t="array" ref="AA219">IFERROR(INDEX('WEO Oct 2023'!$J$2:$BG$529,MATCH($C$5&amp;$G219,'WEO Oct 2023'!$B$2:$B$529&amp;'WEO Oct 2023'!$C$2:$C$529,0),MATCH(AA$8,'WEO Oct 2023'!$J$1:$BF$1,0)),NA())</f>
        <v>45.948</v>
      </c>
      <c r="AB219" s="4" cm="1">
        <f t="array" ref="AB219">IFERROR(INDEX('WEO Oct 2023'!$J$2:$BG$529,MATCH($C$5&amp;$G219,'WEO Oct 2023'!$B$2:$B$529&amp;'WEO Oct 2023'!$C$2:$C$529,0),MATCH(AB$8,'WEO Oct 2023'!$J$1:$BF$1,0)),NA())</f>
        <v>47.350999999999999</v>
      </c>
      <c r="AC219" s="4" cm="1">
        <f t="array" ref="AC219">IFERROR(INDEX('WEO Oct 2023'!$J$2:$BG$529,MATCH($C$5&amp;$G219,'WEO Oct 2023'!$B$2:$B$529&amp;'WEO Oct 2023'!$C$2:$C$529,0),MATCH(AC$8,'WEO Oct 2023'!$J$1:$BF$1,0)),NA())</f>
        <v>48.338000000000001</v>
      </c>
    </row>
    <row r="220" spans="3:29" x14ac:dyDescent="0.35">
      <c r="C220" s="28"/>
      <c r="F220" s="4" t="s">
        <v>189</v>
      </c>
      <c r="G220" s="4" t="s">
        <v>190</v>
      </c>
      <c r="H220" s="4" cm="1">
        <f t="array" ref="H220">IFERROR(INDEX('WEO Oct 2023'!$J$2:$BG$529,MATCH($C$5&amp;$G220,'WEO Oct 2023'!$B$2:$B$529&amp;'WEO Oct 2023'!$C$2:$C$529,0),MATCH(H$8,'WEO Oct 2023'!$J$1:$BF$1,0)),NA())</f>
        <v>46.241999999999997</v>
      </c>
      <c r="I220" s="4" cm="1">
        <f t="array" ref="I220">IFERROR(INDEX('WEO Oct 2023'!$J$2:$BG$529,MATCH($C$5&amp;$G220,'WEO Oct 2023'!$B$2:$B$529&amp;'WEO Oct 2023'!$C$2:$C$529,0),MATCH(I$8,'WEO Oct 2023'!$J$1:$BF$1,0)),NA())</f>
        <v>51.68</v>
      </c>
      <c r="J220" s="4" cm="1">
        <f t="array" ref="J220">IFERROR(INDEX('WEO Oct 2023'!$J$2:$BG$529,MATCH($C$5&amp;$G220,'WEO Oct 2023'!$B$2:$B$529&amp;'WEO Oct 2023'!$C$2:$C$529,0),MATCH(J$8,'WEO Oct 2023'!$J$1:$BF$1,0)),NA())</f>
        <v>56.838999999999999</v>
      </c>
      <c r="K220" s="4" cm="1">
        <f t="array" ref="K220">IFERROR(INDEX('WEO Oct 2023'!$J$2:$BG$529,MATCH($C$5&amp;$G220,'WEO Oct 2023'!$B$2:$B$529&amp;'WEO Oct 2023'!$C$2:$C$529,0),MATCH(K$8,'WEO Oct 2023'!$J$1:$BF$1,0)),NA())</f>
        <v>60.957999999999998</v>
      </c>
      <c r="L220" s="4" cm="1">
        <f t="array" ref="L220">IFERROR(INDEX('WEO Oct 2023'!$J$2:$BG$529,MATCH($C$5&amp;$G220,'WEO Oct 2023'!$B$2:$B$529&amp;'WEO Oct 2023'!$C$2:$C$529,0),MATCH(L$8,'WEO Oct 2023'!$J$1:$BF$1,0)),NA())</f>
        <v>64.03</v>
      </c>
      <c r="M220" s="4" cm="1">
        <f t="array" ref="M220">IFERROR(INDEX('WEO Oct 2023'!$J$2:$BG$529,MATCH($C$5&amp;$G220,'WEO Oct 2023'!$B$2:$B$529&amp;'WEO Oct 2023'!$C$2:$C$529,0),MATCH(M$8,'WEO Oct 2023'!$J$1:$BF$1,0)),NA())</f>
        <v>70.188000000000002</v>
      </c>
      <c r="N220" s="4" cm="1">
        <f t="array" ref="N220">IFERROR(INDEX('WEO Oct 2023'!$J$2:$BG$529,MATCH($C$5&amp;$G220,'WEO Oct 2023'!$B$2:$B$529&amp;'WEO Oct 2023'!$C$2:$C$529,0),MATCH(N$8,'WEO Oct 2023'!$J$1:$BF$1,0)),NA())</f>
        <v>74.034000000000006</v>
      </c>
      <c r="O220" s="4" cm="1">
        <f t="array" ref="O220">IFERROR(INDEX('WEO Oct 2023'!$J$2:$BG$529,MATCH($C$5&amp;$G220,'WEO Oct 2023'!$B$2:$B$529&amp;'WEO Oct 2023'!$C$2:$C$529,0),MATCH(O$8,'WEO Oct 2023'!$J$1:$BF$1,0)),NA())</f>
        <v>75.274000000000001</v>
      </c>
      <c r="P220" s="4" cm="1">
        <f t="array" ref="P220">IFERROR(INDEX('WEO Oct 2023'!$J$2:$BG$529,MATCH($C$5&amp;$G220,'WEO Oct 2023'!$B$2:$B$529&amp;'WEO Oct 2023'!$C$2:$C$529,0),MATCH(P$8,'WEO Oct 2023'!$J$1:$BF$1,0)),NA())</f>
        <v>79.805000000000007</v>
      </c>
      <c r="Q220" s="4" cm="1">
        <f t="array" ref="Q220">IFERROR(INDEX('WEO Oct 2023'!$J$2:$BG$529,MATCH($C$5&amp;$G220,'WEO Oct 2023'!$B$2:$B$529&amp;'WEO Oct 2023'!$C$2:$C$529,0),MATCH(Q$8,'WEO Oct 2023'!$J$1:$BF$1,0)),NA())</f>
        <v>82.426000000000002</v>
      </c>
      <c r="R220" s="4" cm="1">
        <f t="array" ref="R220">IFERROR(INDEX('WEO Oct 2023'!$J$2:$BG$529,MATCH($C$5&amp;$G220,'WEO Oct 2023'!$B$2:$B$529&amp;'WEO Oct 2023'!$C$2:$C$529,0),MATCH(R$8,'WEO Oct 2023'!$J$1:$BF$1,0)),NA())</f>
        <v>82.983000000000004</v>
      </c>
      <c r="S220" s="4" cm="1">
        <f t="array" ref="S220">IFERROR(INDEX('WEO Oct 2023'!$J$2:$BG$529,MATCH($C$5&amp;$G220,'WEO Oct 2023'!$B$2:$B$529&amp;'WEO Oct 2023'!$C$2:$C$529,0),MATCH(S$8,'WEO Oct 2023'!$J$1:$BF$1,0)),NA())</f>
        <v>84.88</v>
      </c>
      <c r="T220" s="4" cm="1">
        <f t="array" ref="T220">IFERROR(INDEX('WEO Oct 2023'!$J$2:$BG$529,MATCH($C$5&amp;$G220,'WEO Oct 2023'!$B$2:$B$529&amp;'WEO Oct 2023'!$C$2:$C$529,0),MATCH(T$8,'WEO Oct 2023'!$J$1:$BF$1,0)),NA())</f>
        <v>84.926000000000002</v>
      </c>
      <c r="U220" s="4" cm="1">
        <f t="array" ref="U220">IFERROR(INDEX('WEO Oct 2023'!$J$2:$BG$529,MATCH($C$5&amp;$G220,'WEO Oct 2023'!$B$2:$B$529&amp;'WEO Oct 2023'!$C$2:$C$529,0),MATCH(U$8,'WEO Oct 2023'!$J$1:$BF$1,0)),NA())</f>
        <v>84.399000000000001</v>
      </c>
      <c r="V220" s="4" cm="1">
        <f t="array" ref="V220">IFERROR(INDEX('WEO Oct 2023'!$J$2:$BG$529,MATCH($C$5&amp;$G220,'WEO Oct 2023'!$B$2:$B$529&amp;'WEO Oct 2023'!$C$2:$C$529,0),MATCH(V$8,'WEO Oct 2023'!$J$1:$BF$1,0)),NA())</f>
        <v>90.475999999999999</v>
      </c>
      <c r="W220" s="4" cm="1">
        <f t="array" ref="W220">IFERROR(INDEX('WEO Oct 2023'!$J$2:$BG$529,MATCH($C$5&amp;$G220,'WEO Oct 2023'!$B$2:$B$529&amp;'WEO Oct 2023'!$C$2:$C$529,0),MATCH(W$8,'WEO Oct 2023'!$J$1:$BF$1,0)),NA())</f>
        <v>96.611999999999995</v>
      </c>
      <c r="X220" s="4" cm="1">
        <f t="array" ref="X220">IFERROR(INDEX('WEO Oct 2023'!$J$2:$BG$529,MATCH($C$5&amp;$G220,'WEO Oct 2023'!$B$2:$B$529&amp;'WEO Oct 2023'!$C$2:$C$529,0),MATCH(X$8,'WEO Oct 2023'!$J$1:$BF$1,0)),NA())</f>
        <v>99.786000000000001</v>
      </c>
      <c r="Y220" s="4" cm="1">
        <f t="array" ref="Y220">IFERROR(INDEX('WEO Oct 2023'!$J$2:$BG$529,MATCH($C$5&amp;$G220,'WEO Oct 2023'!$B$2:$B$529&amp;'WEO Oct 2023'!$C$2:$C$529,0),MATCH(Y$8,'WEO Oct 2023'!$J$1:$BF$1,0)),NA())</f>
        <v>100.208</v>
      </c>
      <c r="Z220" s="4" cm="1">
        <f t="array" ref="Z220">IFERROR(INDEX('WEO Oct 2023'!$J$2:$BG$529,MATCH($C$5&amp;$G220,'WEO Oct 2023'!$B$2:$B$529&amp;'WEO Oct 2023'!$C$2:$C$529,0),MATCH(Z$8,'WEO Oct 2023'!$J$1:$BF$1,0)),NA())</f>
        <v>101.625</v>
      </c>
      <c r="AA220" s="4" cm="1">
        <f t="array" ref="AA220">IFERROR(INDEX('WEO Oct 2023'!$J$2:$BG$529,MATCH($C$5&amp;$G220,'WEO Oct 2023'!$B$2:$B$529&amp;'WEO Oct 2023'!$C$2:$C$529,0),MATCH(AA$8,'WEO Oct 2023'!$J$1:$BF$1,0)),NA())</f>
        <v>110.283</v>
      </c>
      <c r="AB220" s="4" cm="1">
        <f t="array" ref="AB220">IFERROR(INDEX('WEO Oct 2023'!$J$2:$BG$529,MATCH($C$5&amp;$G220,'WEO Oct 2023'!$B$2:$B$529&amp;'WEO Oct 2023'!$C$2:$C$529,0),MATCH(AB$8,'WEO Oct 2023'!$J$1:$BF$1,0)),NA())</f>
        <v>121.501</v>
      </c>
      <c r="AC220" s="4" cm="1">
        <f t="array" ref="AC220">IFERROR(INDEX('WEO Oct 2023'!$J$2:$BG$529,MATCH($C$5&amp;$G220,'WEO Oct 2023'!$B$2:$B$529&amp;'WEO Oct 2023'!$C$2:$C$529,0),MATCH(AC$8,'WEO Oct 2023'!$J$1:$BF$1,0)),NA())</f>
        <v>128.547</v>
      </c>
    </row>
    <row r="221" spans="3:29" x14ac:dyDescent="0.35">
      <c r="C221" s="28"/>
      <c r="F221" s="4"/>
      <c r="G221" s="4"/>
      <c r="H221" s="4">
        <f>H220/$G$224</f>
        <v>0.46146016286124858</v>
      </c>
      <c r="I221" s="4">
        <f t="shared" ref="I221:AC221" si="262">I220/$G$224</f>
        <v>0.51572728724253558</v>
      </c>
      <c r="J221" s="4">
        <f t="shared" si="262"/>
        <v>0.56721020277822132</v>
      </c>
      <c r="K221" s="4">
        <f t="shared" si="262"/>
        <v>0.60831470541274146</v>
      </c>
      <c r="L221" s="4">
        <f t="shared" si="262"/>
        <v>0.63897094044387681</v>
      </c>
      <c r="M221" s="4">
        <f t="shared" si="262"/>
        <v>0.70042311991058603</v>
      </c>
      <c r="N221" s="4">
        <f t="shared" si="262"/>
        <v>0.73880328915855031</v>
      </c>
      <c r="O221" s="4">
        <f t="shared" si="262"/>
        <v>0.75117755069455538</v>
      </c>
      <c r="P221" s="4">
        <f t="shared" si="262"/>
        <v>0.79639350151684507</v>
      </c>
      <c r="Q221" s="4">
        <f t="shared" si="262"/>
        <v>0.82254909787641706</v>
      </c>
      <c r="R221" s="4">
        <f t="shared" si="262"/>
        <v>0.82810753632444523</v>
      </c>
      <c r="S221" s="4">
        <f t="shared" si="262"/>
        <v>0.8470381606258981</v>
      </c>
      <c r="T221" s="4">
        <f t="shared" si="262"/>
        <v>0.84749720581191124</v>
      </c>
      <c r="U221" s="4">
        <f t="shared" si="262"/>
        <v>0.84223814465910907</v>
      </c>
      <c r="V221" s="4">
        <f t="shared" si="262"/>
        <v>0.90288200542870833</v>
      </c>
      <c r="W221" s="4">
        <f t="shared" si="262"/>
        <v>0.96411464154558513</v>
      </c>
      <c r="X221" s="4">
        <f t="shared" si="262"/>
        <v>0.99578875938048861</v>
      </c>
      <c r="Y221" s="4">
        <f t="shared" si="262"/>
        <v>1</v>
      </c>
      <c r="Z221" s="4">
        <f>Z220/$G$224</f>
        <v>1.0141405875778382</v>
      </c>
      <c r="AA221" s="4">
        <f t="shared" si="262"/>
        <v>1.1005408749800416</v>
      </c>
      <c r="AB221" s="4">
        <f t="shared" si="262"/>
        <v>1.2124880249081911</v>
      </c>
      <c r="AC221" s="4">
        <f t="shared" si="262"/>
        <v>1.2828017723135878</v>
      </c>
    </row>
    <row r="222" spans="3:29" x14ac:dyDescent="0.35">
      <c r="C222" s="28"/>
      <c r="F222" s="15" t="s">
        <v>655</v>
      </c>
      <c r="G222" s="15" t="s">
        <v>654</v>
      </c>
      <c r="H222" s="4" cm="1">
        <f t="array" ref="H222">IFERROR(INDEX('WEO Oct 2023'!$J$2:$BG$529,MATCH($C$5&amp;$G222,'WEO Oct 2023'!$B$2:$B$529&amp;'WEO Oct 2023'!$C$2:$C$529,0),MATCH(H$8,'WEO Oct 2023'!$J$1:$BF$1,0)),NA())</f>
        <v>0.1</v>
      </c>
      <c r="I222" s="4" cm="1">
        <f t="array" ref="I222">IFERROR(INDEX('WEO Oct 2023'!$J$2:$BG$529,MATCH($C$5&amp;$G222,'WEO Oct 2023'!$B$2:$B$529&amp;'WEO Oct 2023'!$C$2:$C$529,0),MATCH(I$8,'WEO Oct 2023'!$J$1:$BF$1,0)),NA())</f>
        <v>0.10100000000000001</v>
      </c>
      <c r="J222" s="4" cm="1">
        <f t="array" ref="J222">IFERROR(INDEX('WEO Oct 2023'!$J$2:$BG$529,MATCH($C$5&amp;$G222,'WEO Oct 2023'!$B$2:$B$529&amp;'WEO Oct 2023'!$C$2:$C$529,0),MATCH(J$8,'WEO Oct 2023'!$J$1:$BF$1,0)),NA())</f>
        <v>0.10100000000000001</v>
      </c>
      <c r="K222" s="4" cm="1">
        <f t="array" ref="K222">IFERROR(INDEX('WEO Oct 2023'!$J$2:$BG$529,MATCH($C$5&amp;$G222,'WEO Oct 2023'!$B$2:$B$529&amp;'WEO Oct 2023'!$C$2:$C$529,0),MATCH(K$8,'WEO Oct 2023'!$J$1:$BF$1,0)),NA())</f>
        <v>0.10199999999999999</v>
      </c>
      <c r="L222" s="4" cm="1">
        <f t="array" ref="L222">IFERROR(INDEX('WEO Oct 2023'!$J$2:$BG$529,MATCH($C$5&amp;$G222,'WEO Oct 2023'!$B$2:$B$529&amp;'WEO Oct 2023'!$C$2:$C$529,0),MATCH(L$8,'WEO Oct 2023'!$J$1:$BF$1,0)),NA())</f>
        <v>0.10199999999999999</v>
      </c>
      <c r="M222" s="4" cm="1">
        <f t="array" ref="M222">IFERROR(INDEX('WEO Oct 2023'!$J$2:$BG$529,MATCH($C$5&amp;$G222,'WEO Oct 2023'!$B$2:$B$529&amp;'WEO Oct 2023'!$C$2:$C$529,0),MATCH(M$8,'WEO Oct 2023'!$J$1:$BF$1,0)),NA())</f>
        <v>0.10199999999999999</v>
      </c>
      <c r="N222" s="4" cm="1">
        <f t="array" ref="N222">IFERROR(INDEX('WEO Oct 2023'!$J$2:$BG$529,MATCH($C$5&amp;$G222,'WEO Oct 2023'!$B$2:$B$529&amp;'WEO Oct 2023'!$C$2:$C$529,0),MATCH(N$8,'WEO Oct 2023'!$J$1:$BF$1,0)),NA())</f>
        <v>0.10299999999999999</v>
      </c>
      <c r="O222" s="4" cm="1">
        <f t="array" ref="O222">IFERROR(INDEX('WEO Oct 2023'!$J$2:$BG$529,MATCH($C$5&amp;$G222,'WEO Oct 2023'!$B$2:$B$529&amp;'WEO Oct 2023'!$C$2:$C$529,0),MATCH(O$8,'WEO Oct 2023'!$J$1:$BF$1,0)),NA())</f>
        <v>0.10299999999999999</v>
      </c>
      <c r="P222" s="4" cm="1">
        <f t="array" ref="P222">IFERROR(INDEX('WEO Oct 2023'!$J$2:$BG$529,MATCH($C$5&amp;$G222,'WEO Oct 2023'!$B$2:$B$529&amp;'WEO Oct 2023'!$C$2:$C$529,0),MATCH(P$8,'WEO Oct 2023'!$J$1:$BF$1,0)),NA())</f>
        <v>0.10299999999999999</v>
      </c>
      <c r="Q222" s="4" cm="1">
        <f t="array" ref="Q222">IFERROR(INDEX('WEO Oct 2023'!$J$2:$BG$529,MATCH($C$5&amp;$G222,'WEO Oct 2023'!$B$2:$B$529&amp;'WEO Oct 2023'!$C$2:$C$529,0),MATCH(Q$8,'WEO Oct 2023'!$J$1:$BF$1,0)),NA())</f>
        <v>0.10299999999999999</v>
      </c>
      <c r="R222" s="4" cm="1">
        <f t="array" ref="R222">IFERROR(INDEX('WEO Oct 2023'!$J$2:$BG$529,MATCH($C$5&amp;$G222,'WEO Oct 2023'!$B$2:$B$529&amp;'WEO Oct 2023'!$C$2:$C$529,0),MATCH(R$8,'WEO Oct 2023'!$J$1:$BF$1,0)),NA())</f>
        <v>0.10199999999999999</v>
      </c>
      <c r="S222" s="4" cm="1">
        <f t="array" ref="S222">IFERROR(INDEX('WEO Oct 2023'!$J$2:$BG$529,MATCH($C$5&amp;$G222,'WEO Oct 2023'!$B$2:$B$529&amp;'WEO Oct 2023'!$C$2:$C$529,0),MATCH(S$8,'WEO Oct 2023'!$J$1:$BF$1,0)),NA())</f>
        <v>0.10199999999999999</v>
      </c>
      <c r="T222" s="4" cm="1">
        <f t="array" ref="T222">IFERROR(INDEX('WEO Oct 2023'!$J$2:$BG$529,MATCH($C$5&amp;$G222,'WEO Oct 2023'!$B$2:$B$529&amp;'WEO Oct 2023'!$C$2:$C$529,0),MATCH(T$8,'WEO Oct 2023'!$J$1:$BF$1,0)),NA())</f>
        <v>0.10100000000000001</v>
      </c>
      <c r="U222" s="4" cm="1">
        <f t="array" ref="U222">IFERROR(INDEX('WEO Oct 2023'!$J$2:$BG$529,MATCH($C$5&amp;$G222,'WEO Oct 2023'!$B$2:$B$529&amp;'WEO Oct 2023'!$C$2:$C$529,0),MATCH(U$8,'WEO Oct 2023'!$J$1:$BF$1,0)),NA())</f>
        <v>0.10100000000000001</v>
      </c>
      <c r="V222" s="4" cm="1">
        <f t="array" ref="V222">IFERROR(INDEX('WEO Oct 2023'!$J$2:$BG$529,MATCH($C$5&amp;$G222,'WEO Oct 2023'!$B$2:$B$529&amp;'WEO Oct 2023'!$C$2:$C$529,0),MATCH(V$8,'WEO Oct 2023'!$J$1:$BF$1,0)),NA())</f>
        <v>0.10100000000000001</v>
      </c>
      <c r="W222" s="4" cm="1">
        <f t="array" ref="W222">IFERROR(INDEX('WEO Oct 2023'!$J$2:$BG$529,MATCH($C$5&amp;$G222,'WEO Oct 2023'!$B$2:$B$529&amp;'WEO Oct 2023'!$C$2:$C$529,0),MATCH(W$8,'WEO Oct 2023'!$J$1:$BF$1,0)),NA())</f>
        <v>0.1</v>
      </c>
      <c r="X222" s="4" cm="1">
        <f t="array" ref="X222">IFERROR(INDEX('WEO Oct 2023'!$J$2:$BG$529,MATCH($C$5&amp;$G222,'WEO Oct 2023'!$B$2:$B$529&amp;'WEO Oct 2023'!$C$2:$C$529,0),MATCH(X$8,'WEO Oct 2023'!$J$1:$BF$1,0)),NA())</f>
        <v>0.1</v>
      </c>
      <c r="Y222" s="4" cm="1">
        <f t="array" ref="Y222">IFERROR(INDEX('WEO Oct 2023'!$J$2:$BG$529,MATCH($C$5&amp;$G222,'WEO Oct 2023'!$B$2:$B$529&amp;'WEO Oct 2023'!$C$2:$C$529,0),MATCH(Y$8,'WEO Oct 2023'!$J$1:$BF$1,0)),NA())</f>
        <v>0.1</v>
      </c>
      <c r="Z222" s="4" cm="1">
        <f t="array" ref="Z222">IFERROR(INDEX('WEO Oct 2023'!$J$2:$BG$529,MATCH($C$5&amp;$G222,'WEO Oct 2023'!$B$2:$B$529&amp;'WEO Oct 2023'!$C$2:$C$529,0),MATCH(Z$8,'WEO Oct 2023'!$J$1:$BF$1,0)),NA())</f>
        <v>0.1</v>
      </c>
      <c r="AA222" s="4" cm="1">
        <f t="array" ref="AA222">IFERROR(INDEX('WEO Oct 2023'!$J$2:$BG$529,MATCH($C$5&amp;$G222,'WEO Oct 2023'!$B$2:$B$529&amp;'WEO Oct 2023'!$C$2:$C$529,0),MATCH(AA$8,'WEO Oct 2023'!$J$1:$BF$1,0)),NA())</f>
        <v>0.1</v>
      </c>
      <c r="AB222" s="4" cm="1">
        <f t="array" ref="AB222">IFERROR(INDEX('WEO Oct 2023'!$J$2:$BG$529,MATCH($C$5&amp;$G222,'WEO Oct 2023'!$B$2:$B$529&amp;'WEO Oct 2023'!$C$2:$C$529,0),MATCH(AB$8,'WEO Oct 2023'!$J$1:$BF$1,0)),NA())</f>
        <v>0.1</v>
      </c>
      <c r="AC222" s="4" cm="1">
        <f t="array" ref="AC222">IFERROR(INDEX('WEO Oct 2023'!$J$2:$BG$529,MATCH($C$5&amp;$G222,'WEO Oct 2023'!$B$2:$B$529&amp;'WEO Oct 2023'!$C$2:$C$529,0),MATCH(AC$8,'WEO Oct 2023'!$J$1:$BF$1,0)),NA())</f>
        <v>9.9000000000000005E-2</v>
      </c>
    </row>
    <row r="223" spans="3:29" x14ac:dyDescent="0.35">
      <c r="C223" s="28"/>
      <c r="F223" s="64" t="s">
        <v>191</v>
      </c>
      <c r="G223" s="64" t="str">
        <f>C2</f>
        <v>2019-20</v>
      </c>
    </row>
    <row r="224" spans="3:29" x14ac:dyDescent="0.35">
      <c r="C224" s="28"/>
      <c r="F224" s="41" t="s">
        <v>192</v>
      </c>
      <c r="G224" s="41">
        <f>_xlfn.XLOOKUP(C2,H9:AC9,H220:AC220)</f>
        <v>100.208</v>
      </c>
    </row>
    <row r="225" spans="3:27" x14ac:dyDescent="0.35">
      <c r="C225" s="28"/>
      <c r="F225" s="41" t="s">
        <v>193</v>
      </c>
      <c r="G225" s="41">
        <f>_xlfn.XLOOKUP(C2,H9:AC9,H8:AC8)</f>
        <v>2020</v>
      </c>
    </row>
    <row r="226" spans="3:27" x14ac:dyDescent="0.35">
      <c r="C226" s="28"/>
      <c r="F226" s="4" t="s">
        <v>194</v>
      </c>
      <c r="O226" s="4">
        <v>0.65415200000000007</v>
      </c>
      <c r="P226" s="4">
        <v>1.6758799999999998</v>
      </c>
      <c r="Q226" s="4">
        <v>0.30676599999999998</v>
      </c>
      <c r="R226" s="4">
        <v>0.29925099999999999</v>
      </c>
      <c r="S226" s="4">
        <v>0.58082099999999992</v>
      </c>
      <c r="T226" s="4">
        <v>9.9329000000000001E-2</v>
      </c>
      <c r="U226" s="4">
        <v>3.7177000000000002E-2</v>
      </c>
      <c r="V226" s="4">
        <v>3.5214000000000002E-2</v>
      </c>
      <c r="W226" s="4">
        <v>3.3984E-2</v>
      </c>
      <c r="X226" s="4">
        <v>0.51547700000000007</v>
      </c>
      <c r="Y226" s="4">
        <v>8.4656230000000008</v>
      </c>
      <c r="Z226" s="4">
        <f>3.080146+'AUD exchange rate'!Y33</f>
        <v>4.5837049839098656</v>
      </c>
      <c r="AA226" s="4">
        <v>5.5553800000000004</v>
      </c>
    </row>
    <row r="227" spans="3:27" x14ac:dyDescent="0.35">
      <c r="C227" s="28"/>
      <c r="F227" s="65" t="s">
        <v>195</v>
      </c>
      <c r="O227" s="4">
        <f t="shared" ref="O227:P227" si="263">O226*1000</f>
        <v>654.15200000000004</v>
      </c>
      <c r="P227" s="4">
        <f t="shared" si="263"/>
        <v>1675.8799999999999</v>
      </c>
      <c r="Q227" s="4">
        <f>Q226*1000</f>
        <v>306.76599999999996</v>
      </c>
      <c r="R227" s="4">
        <f t="shared" ref="R227:Z227" si="264">R226*1000</f>
        <v>299.25099999999998</v>
      </c>
      <c r="S227" s="4">
        <f t="shared" si="264"/>
        <v>580.82099999999991</v>
      </c>
      <c r="T227" s="4">
        <f t="shared" si="264"/>
        <v>99.329000000000008</v>
      </c>
      <c r="U227" s="4">
        <f t="shared" si="264"/>
        <v>37.177</v>
      </c>
      <c r="V227" s="4">
        <f t="shared" si="264"/>
        <v>35.214000000000006</v>
      </c>
      <c r="W227" s="4">
        <f t="shared" si="264"/>
        <v>33.984000000000002</v>
      </c>
      <c r="X227" s="4">
        <f t="shared" si="264"/>
        <v>515.47700000000009</v>
      </c>
      <c r="Y227" s="4">
        <f t="shared" si="264"/>
        <v>8465.6230000000014</v>
      </c>
      <c r="Z227" s="4">
        <f t="shared" si="264"/>
        <v>4583.7049839098654</v>
      </c>
      <c r="AA227" s="4">
        <f t="shared" ref="AA227" si="265">AA226*1000</f>
        <v>5555.38</v>
      </c>
    </row>
    <row r="228" spans="3:27" x14ac:dyDescent="0.35">
      <c r="C228" s="28"/>
      <c r="F228" s="65" t="s">
        <v>1303</v>
      </c>
      <c r="O228" s="7">
        <f t="shared" ref="O228:P228" si="266">(O226/1000)/O209</f>
        <v>1.7824305177111719E-3</v>
      </c>
      <c r="P228" s="7">
        <f t="shared" si="266"/>
        <v>4.0382650602409633E-3</v>
      </c>
      <c r="Q228" s="7">
        <f>(Q226/1000)/Q209</f>
        <v>6.5130785562632701E-4</v>
      </c>
      <c r="R228" s="7">
        <f t="shared" ref="R228:Z228" si="267">(R226/1000)/R209</f>
        <v>6.6352771618625279E-4</v>
      </c>
      <c r="S228" s="7">
        <f t="shared" si="267"/>
        <v>1.320047727272727E-3</v>
      </c>
      <c r="T228" s="7">
        <f t="shared" si="267"/>
        <v>2.2729748283752859E-4</v>
      </c>
      <c r="U228" s="7">
        <f t="shared" si="267"/>
        <v>8.8306413301662715E-5</v>
      </c>
      <c r="V228" s="7">
        <f t="shared" si="267"/>
        <v>7.655217391304348E-5</v>
      </c>
      <c r="W228" s="7">
        <f t="shared" si="267"/>
        <v>7.0652806652806658E-5</v>
      </c>
      <c r="X228" s="7">
        <f t="shared" si="267"/>
        <v>1.0087612524461841E-3</v>
      </c>
      <c r="Y228" s="7">
        <f t="shared" si="267"/>
        <v>1.7276781632653063E-2</v>
      </c>
      <c r="Z228" s="7">
        <f t="shared" si="267"/>
        <v>9.7525637955529071E-3</v>
      </c>
      <c r="AA228" s="7">
        <f t="shared" ref="AA228" si="268">(AA226/1000)/AA209</f>
        <v>1.1155381526104418E-2</v>
      </c>
    </row>
    <row r="229" spans="3:27" x14ac:dyDescent="0.35">
      <c r="C229" s="28"/>
      <c r="F229" s="65" t="s">
        <v>1369</v>
      </c>
      <c r="O229" s="57">
        <f>O226/(O214*1000)</f>
        <v>1.7272433838700153E-3</v>
      </c>
      <c r="P229" s="57">
        <f>P226/(P214*1000)</f>
        <v>3.9221934551131321E-3</v>
      </c>
      <c r="Q229" s="57">
        <f t="shared" ref="Q229:Z229" si="269">Q226/(Q214*1000)</f>
        <v>6.328281630406914E-4</v>
      </c>
      <c r="R229" s="57">
        <f t="shared" si="269"/>
        <v>6.4702541984125418E-4</v>
      </c>
      <c r="S229" s="57">
        <f t="shared" si="269"/>
        <v>1.3102098105970223E-3</v>
      </c>
      <c r="T229" s="57">
        <f t="shared" si="269"/>
        <v>2.2493413773874075E-4</v>
      </c>
      <c r="U229" s="57">
        <f t="shared" si="269"/>
        <v>8.7877480774922084E-5</v>
      </c>
      <c r="V229" s="57">
        <f t="shared" si="269"/>
        <v>7.3655348141264446E-5</v>
      </c>
      <c r="W229" s="57">
        <f t="shared" si="269"/>
        <v>6.659365349784223E-5</v>
      </c>
      <c r="X229" s="57">
        <f t="shared" si="269"/>
        <v>9.3317637336534523E-4</v>
      </c>
      <c r="Y229" s="57">
        <f t="shared" si="269"/>
        <v>1.5920680787042483E-2</v>
      </c>
      <c r="Z229" s="57">
        <f t="shared" si="269"/>
        <v>9.2383612737669957E-3</v>
      </c>
      <c r="AA229" s="57">
        <f t="shared" ref="AA229" si="270">AA226/(AA214*1000)</f>
        <v>1.0567215641475964E-2</v>
      </c>
    </row>
    <row r="230" spans="3:27" x14ac:dyDescent="0.35">
      <c r="C230" s="28"/>
      <c r="F230" s="4" t="s">
        <v>1304</v>
      </c>
      <c r="O230">
        <v>72.198044999999908</v>
      </c>
      <c r="P230">
        <v>95.933405000000008</v>
      </c>
      <c r="Q230">
        <v>80.376569000000032</v>
      </c>
      <c r="R230">
        <v>83.425978000000015</v>
      </c>
      <c r="S230">
        <v>82.591539000000068</v>
      </c>
      <c r="T230">
        <v>71.096126999999996</v>
      </c>
      <c r="U230">
        <v>85.375957</v>
      </c>
      <c r="V230">
        <v>91.882382000000021</v>
      </c>
      <c r="W230">
        <v>100.35230100000007</v>
      </c>
      <c r="X230">
        <v>110.80348300000009</v>
      </c>
      <c r="Y230">
        <v>165.65598399999982</v>
      </c>
      <c r="Z230">
        <v>116.39385899999989</v>
      </c>
      <c r="AA230">
        <v>297.97349699999955</v>
      </c>
    </row>
    <row r="231" spans="3:27" x14ac:dyDescent="0.35">
      <c r="C231" s="28"/>
      <c r="F231" s="4" t="s">
        <v>1305</v>
      </c>
      <c r="O231" s="7">
        <f>O226/O230</f>
        <v>9.0605223451687769E-3</v>
      </c>
      <c r="P231" s="7">
        <f t="shared" ref="P231:Z231" si="271">P226/P230</f>
        <v>1.7469201682146066E-2</v>
      </c>
      <c r="Q231" s="7">
        <f t="shared" si="271"/>
        <v>3.8166097883575978E-3</v>
      </c>
      <c r="R231" s="7">
        <f t="shared" si="271"/>
        <v>3.5870241760905691E-3</v>
      </c>
      <c r="S231" s="7">
        <f t="shared" si="271"/>
        <v>7.0324515928925774E-3</v>
      </c>
      <c r="T231" s="7">
        <f t="shared" si="271"/>
        <v>1.3971084528978633E-3</v>
      </c>
      <c r="U231" s="7">
        <f t="shared" si="271"/>
        <v>4.3545046294473749E-4</v>
      </c>
      <c r="V231" s="7">
        <f t="shared" si="271"/>
        <v>3.832508390999266E-4</v>
      </c>
      <c r="W231" s="7">
        <f t="shared" si="271"/>
        <v>3.3864694343182004E-4</v>
      </c>
      <c r="X231" s="7">
        <f t="shared" si="271"/>
        <v>4.6521732534346386E-3</v>
      </c>
      <c r="Y231" s="7">
        <f t="shared" si="271"/>
        <v>5.1103635350715791E-2</v>
      </c>
      <c r="Z231" s="7">
        <f t="shared" si="271"/>
        <v>3.9380986448003842E-2</v>
      </c>
      <c r="AA231" s="7">
        <f t="shared" ref="AA231" si="272">AA226/AA230</f>
        <v>1.8643872881083812E-2</v>
      </c>
    </row>
    <row r="232" spans="3:27" x14ac:dyDescent="0.35">
      <c r="C232" s="28"/>
      <c r="F232" s="4" t="s">
        <v>1338</v>
      </c>
      <c r="G232" s="81">
        <f>Z213</f>
        <v>1.0556594948550047</v>
      </c>
    </row>
    <row r="233" spans="3:27" x14ac:dyDescent="0.35">
      <c r="C233" s="28"/>
      <c r="F233" s="4" t="s">
        <v>1340</v>
      </c>
      <c r="G233" s="81">
        <f>AVERAGE(Q213:Z213)</f>
        <v>1.0399722148263975</v>
      </c>
    </row>
    <row r="234" spans="3:27" x14ac:dyDescent="0.35">
      <c r="C234" s="28"/>
    </row>
    <row r="235" spans="3:27" x14ac:dyDescent="0.35">
      <c r="C235" s="28"/>
    </row>
    <row r="236" spans="3:27" x14ac:dyDescent="0.35">
      <c r="C236" s="28"/>
    </row>
    <row r="237" spans="3:27" x14ac:dyDescent="0.35">
      <c r="C237" s="28"/>
    </row>
    <row r="238" spans="3:27" x14ac:dyDescent="0.35">
      <c r="C238" s="28"/>
    </row>
    <row r="239" spans="3:27" x14ac:dyDescent="0.35">
      <c r="C239" s="28"/>
    </row>
    <row r="240" spans="3:27" x14ac:dyDescent="0.35">
      <c r="C240" s="28"/>
    </row>
    <row r="241" spans="2:4" x14ac:dyDescent="0.35">
      <c r="C241" s="28"/>
    </row>
    <row r="242" spans="2:4" x14ac:dyDescent="0.35">
      <c r="C242" s="28"/>
    </row>
    <row r="243" spans="2:4" x14ac:dyDescent="0.35">
      <c r="B243" s="3" t="s">
        <v>196</v>
      </c>
      <c r="C243" s="28"/>
    </row>
    <row r="244" spans="2:4" x14ac:dyDescent="0.35">
      <c r="B244" s="1" t="s">
        <v>197</v>
      </c>
      <c r="D244" s="10"/>
    </row>
    <row r="245" spans="2:4" x14ac:dyDescent="0.35">
      <c r="B245" t="s">
        <v>198</v>
      </c>
    </row>
    <row r="246" spans="2:4" x14ac:dyDescent="0.35">
      <c r="B246" t="s">
        <v>199</v>
      </c>
    </row>
    <row r="247" spans="2:4" x14ac:dyDescent="0.35">
      <c r="B247" t="s">
        <v>200</v>
      </c>
    </row>
    <row r="249" spans="2:4" x14ac:dyDescent="0.35">
      <c r="B249" t="s">
        <v>201</v>
      </c>
    </row>
    <row r="250" spans="2:4" x14ac:dyDescent="0.35">
      <c r="B250" t="s">
        <v>10</v>
      </c>
    </row>
    <row r="251" spans="2:4" x14ac:dyDescent="0.35">
      <c r="B251" t="s">
        <v>202</v>
      </c>
    </row>
    <row r="252" spans="2:4" x14ac:dyDescent="0.35">
      <c r="B252" t="s">
        <v>203</v>
      </c>
    </row>
    <row r="255" spans="2:4" x14ac:dyDescent="0.35">
      <c r="B255" s="33" t="str">
        <f>Lists!$A$2</f>
        <v>Social insurance benefits (271)</v>
      </c>
    </row>
    <row r="256" spans="2:4" x14ac:dyDescent="0.35">
      <c r="B256" s="33" t="str">
        <f>Lists!$A$3</f>
        <v>Social assistance benefits (272)</v>
      </c>
    </row>
    <row r="257" spans="2:2" x14ac:dyDescent="0.35">
      <c r="B257" s="33" t="str">
        <f>Lists!$A$4</f>
        <v>Public servant benefits (273)</v>
      </c>
    </row>
    <row r="258" spans="2:2" x14ac:dyDescent="0.35">
      <c r="B258" s="38" t="str">
        <f>Lists!$A$7</f>
        <v>Provident fund withdrawals</v>
      </c>
    </row>
    <row r="261" spans="2:2" x14ac:dyDescent="0.35">
      <c r="B261" s="4" t="s">
        <v>48</v>
      </c>
    </row>
    <row r="262" spans="2:2" x14ac:dyDescent="0.35">
      <c r="B262" s="4" t="s">
        <v>29</v>
      </c>
    </row>
    <row r="263" spans="2:2" x14ac:dyDescent="0.35">
      <c r="B263" s="4" t="s">
        <v>118</v>
      </c>
    </row>
    <row r="264" spans="2:2" x14ac:dyDescent="0.35">
      <c r="B264" s="4" t="s">
        <v>46</v>
      </c>
    </row>
    <row r="265" spans="2:2" x14ac:dyDescent="0.35">
      <c r="B265" s="4" t="s">
        <v>125</v>
      </c>
    </row>
    <row r="266" spans="2:2" x14ac:dyDescent="0.35">
      <c r="B266" s="4" t="s">
        <v>53</v>
      </c>
    </row>
    <row r="267" spans="2:2" x14ac:dyDescent="0.35">
      <c r="B267" s="4" t="s">
        <v>43</v>
      </c>
    </row>
    <row r="268" spans="2:2" x14ac:dyDescent="0.35">
      <c r="B268" s="4" t="s">
        <v>173</v>
      </c>
    </row>
    <row r="269" spans="2:2" x14ac:dyDescent="0.35">
      <c r="B269" s="4" t="s">
        <v>101</v>
      </c>
    </row>
  </sheetData>
  <mergeCells count="5">
    <mergeCell ref="H7:AC7"/>
    <mergeCell ref="AE7:AZ7"/>
    <mergeCell ref="BB7:BW7"/>
    <mergeCell ref="B78:B91"/>
    <mergeCell ref="B94:B105"/>
  </mergeCells>
  <phoneticPr fontId="9" type="noConversion"/>
  <dataValidations count="5">
    <dataValidation type="list" allowBlank="1" showInputMessage="1" showErrorMessage="1" sqref="C6" xr:uid="{81E1357D-5B23-3B4A-96BC-FD604868355C}">
      <formula1>$B$250:$B$252</formula1>
    </dataValidation>
    <dataValidation type="list" allowBlank="1" showInputMessage="1" showErrorMessage="1" sqref="F35" xr:uid="{B7CCBAA1-4DF4-124F-92D2-4C17980AAF03}">
      <formula1>#REF!</formula1>
    </dataValidation>
    <dataValidation type="list" allowBlank="1" showInputMessage="1" showErrorMessage="1" sqref="C2" xr:uid="{478D409A-FC3E-FB4D-8097-ACDF75C57CDB}">
      <formula1>$R$9:$AC$9</formula1>
    </dataValidation>
    <dataValidation type="list" allowBlank="1" showInputMessage="1" showErrorMessage="1" sqref="F10:F34 F56:F75 F36:F54" xr:uid="{1D60DBF6-E1CD-C343-B44B-3407924A9511}">
      <formula1>$B$255:$B$258</formula1>
    </dataValidation>
    <dataValidation type="list" allowBlank="1" showInputMessage="1" showErrorMessage="1" sqref="G10:G34 G36:G54 G56:G75" xr:uid="{9B6104B8-E0E7-944A-8B0F-F4364C99B356}">
      <formula1>$B$261:$B$269</formula1>
    </dataValidation>
  </dataValidation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BBA6A-1EB0-C14D-AE4D-5F6E301D95BD}">
  <sheetPr>
    <tabColor theme="4"/>
  </sheetPr>
  <dimension ref="A1:BW268"/>
  <sheetViews>
    <sheetView zoomScaleNormal="100" workbookViewId="0">
      <pane xSplit="2" ySplit="9" topLeftCell="C10" activePane="bottomRight" state="frozen"/>
      <selection pane="topRight" activeCell="B1" sqref="B1"/>
      <selection pane="bottomLeft" activeCell="A6" sqref="A6"/>
      <selection pane="bottomRight" activeCell="G151" sqref="G151"/>
    </sheetView>
  </sheetViews>
  <sheetFormatPr defaultColWidth="11" defaultRowHeight="15.5" x14ac:dyDescent="0.35"/>
  <cols>
    <col min="1" max="1" width="5.6640625" customWidth="1"/>
    <col min="2" max="2" width="50" customWidth="1"/>
    <col min="3" max="3" width="19" customWidth="1"/>
    <col min="4" max="4" width="24.6640625" customWidth="1"/>
    <col min="5" max="5" width="34.6640625" customWidth="1"/>
    <col min="6" max="6" width="45" customWidth="1"/>
    <col min="7" max="7" width="44" customWidth="1"/>
    <col min="8" max="13" width="17.5" hidden="1" customWidth="1"/>
    <col min="14" max="28" width="17.5" customWidth="1"/>
    <col min="29" max="29" width="17.5" hidden="1" customWidth="1"/>
    <col min="30" max="30" width="2.6640625" customWidth="1"/>
    <col min="31" max="36" width="9" hidden="1" customWidth="1"/>
    <col min="37" max="51" width="9" customWidth="1"/>
    <col min="52" max="52" width="9" hidden="1" customWidth="1"/>
    <col min="53" max="53" width="2.83203125" customWidth="1"/>
    <col min="54" max="59" width="9" hidden="1" customWidth="1"/>
    <col min="60" max="75" width="9" customWidth="1"/>
    <col min="76" max="129" width="7.1640625" customWidth="1"/>
  </cols>
  <sheetData>
    <row r="1" spans="1:75" ht="28.5" x14ac:dyDescent="0.65">
      <c r="B1" s="31" t="s">
        <v>319</v>
      </c>
      <c r="D1" s="16"/>
      <c r="E1" s="17"/>
    </row>
    <row r="2" spans="1:75" x14ac:dyDescent="0.35">
      <c r="B2" t="s">
        <v>1</v>
      </c>
      <c r="C2" s="4">
        <v>2018</v>
      </c>
    </row>
    <row r="3" spans="1:75" x14ac:dyDescent="0.35">
      <c r="B3" t="s">
        <v>3</v>
      </c>
      <c r="C3" s="4" t="s">
        <v>320</v>
      </c>
    </row>
    <row r="4" spans="1:75" x14ac:dyDescent="0.35">
      <c r="B4" t="s">
        <v>5</v>
      </c>
      <c r="C4" s="4" t="s">
        <v>321</v>
      </c>
      <c r="H4" s="42"/>
      <c r="I4" s="42"/>
      <c r="J4" s="42"/>
      <c r="K4" s="42"/>
      <c r="L4" s="42"/>
      <c r="M4" s="42"/>
      <c r="N4" s="42"/>
      <c r="O4" s="42"/>
      <c r="P4" s="42"/>
      <c r="Q4" s="42"/>
      <c r="R4" s="42"/>
      <c r="S4" s="42"/>
      <c r="T4" s="42"/>
      <c r="U4" s="42"/>
      <c r="V4" s="42"/>
      <c r="W4" s="42"/>
      <c r="X4" s="42"/>
      <c r="Y4" s="42"/>
      <c r="Z4" s="42"/>
      <c r="AA4" s="42"/>
      <c r="AB4" s="42"/>
      <c r="AC4" s="42"/>
      <c r="AE4" s="42"/>
      <c r="AF4" s="42"/>
      <c r="AG4" s="42"/>
      <c r="AH4" s="42"/>
      <c r="AI4" s="42"/>
      <c r="AJ4" s="42"/>
      <c r="AK4" s="42"/>
      <c r="AL4" s="42"/>
      <c r="AM4" s="42"/>
      <c r="AN4" s="42"/>
      <c r="AO4" s="42"/>
      <c r="AP4" s="42"/>
      <c r="AQ4" s="42"/>
      <c r="AR4" s="42"/>
      <c r="AS4" s="42"/>
      <c r="AT4" s="42"/>
      <c r="AU4" s="42"/>
      <c r="AV4" s="42"/>
      <c r="AW4" s="42"/>
      <c r="AX4" s="42"/>
      <c r="AY4" s="42"/>
      <c r="AZ4" s="42"/>
      <c r="BB4" s="42"/>
      <c r="BC4" s="42"/>
      <c r="BD4" s="42"/>
      <c r="BE4" s="42"/>
      <c r="BF4" s="42"/>
      <c r="BG4" s="42"/>
      <c r="BH4" s="42"/>
      <c r="BI4" s="42"/>
      <c r="BJ4" s="42"/>
      <c r="BK4" s="42"/>
      <c r="BL4" s="42"/>
      <c r="BM4" s="42"/>
      <c r="BN4" s="42"/>
      <c r="BO4" s="42"/>
      <c r="BP4" s="42"/>
      <c r="BQ4" s="42"/>
      <c r="BR4" s="42"/>
      <c r="BS4" s="42"/>
      <c r="BT4" s="42"/>
      <c r="BU4" s="42"/>
      <c r="BV4" s="42"/>
      <c r="BW4" s="42"/>
    </row>
    <row r="5" spans="1:75" x14ac:dyDescent="0.35">
      <c r="B5" t="s">
        <v>7</v>
      </c>
      <c r="C5" s="4" t="s">
        <v>322</v>
      </c>
      <c r="H5" s="42"/>
      <c r="I5" s="42"/>
      <c r="J5" s="42"/>
      <c r="K5" s="42"/>
      <c r="L5" s="42"/>
      <c r="M5" s="42"/>
      <c r="N5" s="42"/>
      <c r="O5" s="42"/>
      <c r="P5" s="42"/>
      <c r="Q5" s="42"/>
      <c r="R5" s="42"/>
      <c r="S5" s="42"/>
      <c r="T5" s="42"/>
      <c r="U5" s="42"/>
      <c r="V5" s="42"/>
      <c r="W5" s="42"/>
      <c r="X5" s="42"/>
      <c r="Y5" s="42"/>
      <c r="Z5" s="42"/>
      <c r="AA5" s="42"/>
      <c r="AB5" s="42"/>
      <c r="AC5" s="42"/>
      <c r="AE5" s="42"/>
      <c r="AF5" s="42"/>
      <c r="AG5" s="42"/>
      <c r="AH5" s="42"/>
      <c r="AI5" s="42"/>
      <c r="AJ5" s="42"/>
      <c r="AK5" s="42"/>
      <c r="AL5" s="42"/>
      <c r="AM5" s="42"/>
      <c r="AN5" s="42"/>
      <c r="AO5" s="42"/>
      <c r="AP5" s="42"/>
      <c r="AQ5" s="42"/>
      <c r="AR5" s="42"/>
      <c r="AS5" s="42"/>
      <c r="AT5" s="42"/>
      <c r="AU5" s="42"/>
      <c r="AV5" s="42"/>
      <c r="AW5" s="42"/>
      <c r="AX5" s="42"/>
      <c r="AY5" s="42"/>
      <c r="AZ5" s="42"/>
      <c r="BB5" s="42"/>
      <c r="BC5" s="42"/>
      <c r="BD5" s="42"/>
      <c r="BE5" s="42"/>
      <c r="BF5" s="42"/>
      <c r="BG5" s="42"/>
      <c r="BH5" s="42"/>
      <c r="BI5" s="42"/>
      <c r="BJ5" s="42"/>
      <c r="BK5" s="42"/>
      <c r="BL5" s="42"/>
      <c r="BM5" s="42"/>
      <c r="BN5" s="42"/>
      <c r="BO5" s="42"/>
      <c r="BP5" s="42"/>
      <c r="BQ5" s="42"/>
      <c r="BR5" s="42"/>
      <c r="BS5" s="42"/>
      <c r="BT5" s="42"/>
      <c r="BU5" s="42"/>
      <c r="BV5" s="42"/>
      <c r="BW5" s="42"/>
    </row>
    <row r="6" spans="1:75" x14ac:dyDescent="0.35">
      <c r="B6" t="s">
        <v>9</v>
      </c>
      <c r="C6" s="4" t="s">
        <v>10</v>
      </c>
      <c r="H6" s="42"/>
      <c r="I6" s="42"/>
      <c r="J6" s="42"/>
      <c r="K6" s="42"/>
      <c r="L6" s="42"/>
      <c r="M6" s="42"/>
      <c r="N6" s="42"/>
      <c r="O6" s="42"/>
      <c r="P6" s="42"/>
      <c r="Q6" s="42"/>
      <c r="R6" s="42"/>
      <c r="S6" s="42"/>
      <c r="T6" s="42"/>
      <c r="U6" s="42"/>
      <c r="V6" s="42"/>
      <c r="W6" s="42"/>
      <c r="X6" s="42"/>
      <c r="Y6" s="42"/>
      <c r="Z6" s="42"/>
      <c r="AA6" s="42"/>
      <c r="AB6" s="42"/>
      <c r="AC6" s="42"/>
      <c r="AE6" s="42"/>
      <c r="AF6" s="42"/>
      <c r="AG6" s="42"/>
      <c r="AH6" s="42"/>
      <c r="AI6" s="42"/>
      <c r="AJ6" s="42"/>
      <c r="AK6" s="42"/>
      <c r="AL6" s="42"/>
      <c r="AM6" s="42"/>
      <c r="AN6" s="42"/>
      <c r="AO6" s="42"/>
      <c r="AP6" s="42"/>
      <c r="AQ6" s="42"/>
      <c r="AR6" s="42"/>
      <c r="AS6" s="42"/>
      <c r="AT6" s="42"/>
      <c r="AU6" s="42"/>
      <c r="AV6" s="42"/>
      <c r="AW6" s="42"/>
      <c r="AX6" s="42"/>
      <c r="AY6" s="42"/>
      <c r="AZ6" s="42"/>
      <c r="BB6" s="42"/>
      <c r="BC6" s="42"/>
      <c r="BD6" s="42"/>
      <c r="BE6" s="42"/>
      <c r="BF6" s="42"/>
      <c r="BG6" s="42"/>
      <c r="BH6" s="42"/>
      <c r="BI6" s="42"/>
      <c r="BJ6" s="42"/>
      <c r="BK6" s="42"/>
      <c r="BL6" s="42"/>
      <c r="BM6" s="42"/>
      <c r="BN6" s="42"/>
      <c r="BO6" s="42"/>
      <c r="BP6" s="42"/>
      <c r="BQ6" s="42"/>
      <c r="BR6" s="42"/>
      <c r="BS6" s="42"/>
      <c r="BT6" s="42"/>
      <c r="BU6" s="42"/>
      <c r="BV6" s="42"/>
      <c r="BW6" s="42"/>
    </row>
    <row r="7" spans="1:75" x14ac:dyDescent="0.35">
      <c r="C7" s="14"/>
      <c r="D7" s="14"/>
      <c r="H7" s="119" t="s">
        <v>11</v>
      </c>
      <c r="I7" s="119"/>
      <c r="J7" s="119"/>
      <c r="K7" s="119"/>
      <c r="L7" s="119"/>
      <c r="M7" s="119"/>
      <c r="N7" s="119"/>
      <c r="O7" s="119"/>
      <c r="P7" s="119"/>
      <c r="Q7" s="119"/>
      <c r="R7" s="119"/>
      <c r="S7" s="119"/>
      <c r="T7" s="119"/>
      <c r="U7" s="119"/>
      <c r="V7" s="119"/>
      <c r="W7" s="119"/>
      <c r="X7" s="119"/>
      <c r="Y7" s="119"/>
      <c r="Z7" s="119"/>
      <c r="AA7" s="119"/>
      <c r="AB7" s="119"/>
      <c r="AC7" s="119"/>
      <c r="AE7" s="120" t="s">
        <v>12</v>
      </c>
      <c r="AF7" s="120"/>
      <c r="AG7" s="120"/>
      <c r="AH7" s="120"/>
      <c r="AI7" s="120"/>
      <c r="AJ7" s="120"/>
      <c r="AK7" s="120"/>
      <c r="AL7" s="120"/>
      <c r="AM7" s="120"/>
      <c r="AN7" s="120"/>
      <c r="AO7" s="120"/>
      <c r="AP7" s="120"/>
      <c r="AQ7" s="120"/>
      <c r="AR7" s="120"/>
      <c r="AS7" s="120"/>
      <c r="AT7" s="120"/>
      <c r="AU7" s="120"/>
      <c r="AV7" s="120"/>
      <c r="AW7" s="120"/>
      <c r="AX7" s="120"/>
      <c r="AY7" s="120"/>
      <c r="AZ7" s="120"/>
      <c r="BB7" s="121" t="s">
        <v>13</v>
      </c>
      <c r="BC7" s="121"/>
      <c r="BD7" s="121"/>
      <c r="BE7" s="121"/>
      <c r="BF7" s="121"/>
      <c r="BG7" s="121"/>
      <c r="BH7" s="121"/>
      <c r="BI7" s="121"/>
      <c r="BJ7" s="121"/>
      <c r="BK7" s="121"/>
      <c r="BL7" s="121"/>
      <c r="BM7" s="121"/>
      <c r="BN7" s="121"/>
      <c r="BO7" s="121"/>
      <c r="BP7" s="121"/>
      <c r="BQ7" s="121"/>
      <c r="BR7" s="121"/>
      <c r="BS7" s="121"/>
      <c r="BT7" s="121"/>
      <c r="BU7" s="121"/>
      <c r="BV7" s="121"/>
      <c r="BW7" s="121"/>
    </row>
    <row r="8" spans="1:75" x14ac:dyDescent="0.35">
      <c r="C8" s="14"/>
      <c r="D8" s="14"/>
      <c r="H8" s="54">
        <v>2002</v>
      </c>
      <c r="I8" s="54">
        <v>2003</v>
      </c>
      <c r="J8" s="54">
        <v>2004</v>
      </c>
      <c r="K8" s="54">
        <v>2005</v>
      </c>
      <c r="L8" s="54">
        <v>2006</v>
      </c>
      <c r="M8" s="54">
        <v>2007</v>
      </c>
      <c r="N8" s="54">
        <v>2008</v>
      </c>
      <c r="O8" s="54">
        <v>2009</v>
      </c>
      <c r="P8" s="54">
        <v>2010</v>
      </c>
      <c r="Q8" s="54">
        <v>2011</v>
      </c>
      <c r="R8" s="54">
        <v>2012</v>
      </c>
      <c r="S8" s="54">
        <v>2013</v>
      </c>
      <c r="T8" s="54">
        <v>2014</v>
      </c>
      <c r="U8" s="54">
        <v>2015</v>
      </c>
      <c r="V8" s="54">
        <v>2016</v>
      </c>
      <c r="W8" s="54">
        <v>2017</v>
      </c>
      <c r="X8" s="54">
        <v>2018</v>
      </c>
      <c r="Y8" s="54">
        <v>2019</v>
      </c>
      <c r="Z8" s="54">
        <v>2020</v>
      </c>
      <c r="AA8" s="54">
        <v>2021</v>
      </c>
      <c r="AB8" s="54">
        <v>2022</v>
      </c>
      <c r="AC8" s="54">
        <v>2023</v>
      </c>
    </row>
    <row r="9" spans="1:75" x14ac:dyDescent="0.35">
      <c r="B9" s="104" t="s">
        <v>14</v>
      </c>
      <c r="C9" s="104" t="s">
        <v>15</v>
      </c>
      <c r="D9" s="104" t="s">
        <v>16</v>
      </c>
      <c r="E9" s="104" t="str">
        <f>_xlfn.CONCAT("Expenditure (",C2,"), ",C4," ",C6,"")</f>
        <v>Expenditure (2018), TVD thousands</v>
      </c>
      <c r="F9" s="104" t="s">
        <v>17</v>
      </c>
      <c r="G9" s="104" t="s">
        <v>18</v>
      </c>
      <c r="H9" s="105"/>
      <c r="I9" s="105"/>
      <c r="J9" s="105"/>
      <c r="K9" s="105"/>
      <c r="L9" s="105"/>
      <c r="M9" s="105"/>
      <c r="N9" s="105">
        <v>2008</v>
      </c>
      <c r="O9" s="105">
        <v>2009</v>
      </c>
      <c r="P9" s="105">
        <v>2010</v>
      </c>
      <c r="Q9" s="105">
        <v>2011</v>
      </c>
      <c r="R9" s="105">
        <v>2012</v>
      </c>
      <c r="S9" s="105">
        <v>2013</v>
      </c>
      <c r="T9" s="105">
        <v>2014</v>
      </c>
      <c r="U9" s="105">
        <v>2015</v>
      </c>
      <c r="V9" s="105">
        <v>2016</v>
      </c>
      <c r="W9" s="105">
        <v>2017</v>
      </c>
      <c r="X9" s="105">
        <v>2018</v>
      </c>
      <c r="Y9" s="105">
        <v>2019</v>
      </c>
      <c r="Z9" s="105">
        <v>2020</v>
      </c>
      <c r="AA9" s="105">
        <v>2021</v>
      </c>
      <c r="AB9" s="105">
        <v>2022</v>
      </c>
      <c r="AC9" s="105">
        <v>2023</v>
      </c>
      <c r="AE9" s="71">
        <f>H9</f>
        <v>0</v>
      </c>
      <c r="AF9" s="71">
        <f t="shared" ref="AF9:AZ9" si="0">I9</f>
        <v>0</v>
      </c>
      <c r="AG9" s="71">
        <f t="shared" si="0"/>
        <v>0</v>
      </c>
      <c r="AH9" s="71">
        <f t="shared" si="0"/>
        <v>0</v>
      </c>
      <c r="AI9" s="71">
        <f t="shared" si="0"/>
        <v>0</v>
      </c>
      <c r="AJ9" s="71">
        <f t="shared" si="0"/>
        <v>0</v>
      </c>
      <c r="AK9" s="105">
        <f t="shared" si="0"/>
        <v>2008</v>
      </c>
      <c r="AL9" s="105">
        <f t="shared" si="0"/>
        <v>2009</v>
      </c>
      <c r="AM9" s="105">
        <f t="shared" si="0"/>
        <v>2010</v>
      </c>
      <c r="AN9" s="105">
        <f t="shared" si="0"/>
        <v>2011</v>
      </c>
      <c r="AO9" s="105">
        <f t="shared" si="0"/>
        <v>2012</v>
      </c>
      <c r="AP9" s="105">
        <f t="shared" si="0"/>
        <v>2013</v>
      </c>
      <c r="AQ9" s="105">
        <f t="shared" si="0"/>
        <v>2014</v>
      </c>
      <c r="AR9" s="105">
        <f t="shared" si="0"/>
        <v>2015</v>
      </c>
      <c r="AS9" s="105">
        <f t="shared" si="0"/>
        <v>2016</v>
      </c>
      <c r="AT9" s="105">
        <f t="shared" si="0"/>
        <v>2017</v>
      </c>
      <c r="AU9" s="105">
        <f t="shared" si="0"/>
        <v>2018</v>
      </c>
      <c r="AV9" s="105">
        <f t="shared" si="0"/>
        <v>2019</v>
      </c>
      <c r="AW9" s="105">
        <f t="shared" si="0"/>
        <v>2020</v>
      </c>
      <c r="AX9" s="105">
        <f t="shared" si="0"/>
        <v>2021</v>
      </c>
      <c r="AY9" s="105">
        <f t="shared" si="0"/>
        <v>2022</v>
      </c>
      <c r="AZ9" s="71">
        <f t="shared" si="0"/>
        <v>2023</v>
      </c>
      <c r="BB9" s="71">
        <f>H9</f>
        <v>0</v>
      </c>
      <c r="BC9" s="71">
        <f t="shared" ref="BC9:BW9" si="1">I9</f>
        <v>0</v>
      </c>
      <c r="BD9" s="71">
        <f t="shared" si="1"/>
        <v>0</v>
      </c>
      <c r="BE9" s="71">
        <f t="shared" si="1"/>
        <v>0</v>
      </c>
      <c r="BF9" s="71">
        <f t="shared" si="1"/>
        <v>0</v>
      </c>
      <c r="BG9" s="105">
        <f t="shared" si="1"/>
        <v>0</v>
      </c>
      <c r="BH9" s="105">
        <f t="shared" si="1"/>
        <v>2008</v>
      </c>
      <c r="BI9" s="105">
        <f t="shared" si="1"/>
        <v>2009</v>
      </c>
      <c r="BJ9" s="105">
        <f t="shared" si="1"/>
        <v>2010</v>
      </c>
      <c r="BK9" s="105">
        <f t="shared" si="1"/>
        <v>2011</v>
      </c>
      <c r="BL9" s="105">
        <f t="shared" si="1"/>
        <v>2012</v>
      </c>
      <c r="BM9" s="105">
        <f t="shared" si="1"/>
        <v>2013</v>
      </c>
      <c r="BN9" s="105">
        <f t="shared" si="1"/>
        <v>2014</v>
      </c>
      <c r="BO9" s="105">
        <f t="shared" si="1"/>
        <v>2015</v>
      </c>
      <c r="BP9" s="105">
        <f t="shared" si="1"/>
        <v>2016</v>
      </c>
      <c r="BQ9" s="105">
        <f t="shared" si="1"/>
        <v>2017</v>
      </c>
      <c r="BR9" s="105">
        <f t="shared" si="1"/>
        <v>2018</v>
      </c>
      <c r="BS9" s="105">
        <f t="shared" si="1"/>
        <v>2019</v>
      </c>
      <c r="BT9" s="105">
        <f t="shared" si="1"/>
        <v>2020</v>
      </c>
      <c r="BU9" s="105">
        <f t="shared" si="1"/>
        <v>2021</v>
      </c>
      <c r="BV9" s="105">
        <f t="shared" si="1"/>
        <v>2022</v>
      </c>
      <c r="BW9" s="105">
        <f t="shared" si="1"/>
        <v>2023</v>
      </c>
    </row>
    <row r="10" spans="1:75" x14ac:dyDescent="0.35">
      <c r="A10">
        <v>1</v>
      </c>
      <c r="B10" s="4" t="s">
        <v>323</v>
      </c>
      <c r="C10" s="11">
        <v>2008</v>
      </c>
      <c r="D10" s="4" t="s">
        <v>324</v>
      </c>
      <c r="E10" s="6">
        <f t="shared" ref="E10:E11" si="2">_xlfn.XLOOKUP($C$2,$R$9:$AC$9,R10:AC10)</f>
        <v>301.50599999999997</v>
      </c>
      <c r="F10" s="4" t="s">
        <v>28</v>
      </c>
      <c r="G10" s="4" t="s">
        <v>29</v>
      </c>
      <c r="H10" s="5"/>
      <c r="I10" s="5"/>
      <c r="J10" s="5"/>
      <c r="K10" s="5"/>
      <c r="L10" s="5"/>
      <c r="M10" s="5"/>
      <c r="N10" s="5">
        <v>105.02500000000001</v>
      </c>
      <c r="O10" s="5">
        <v>221.85</v>
      </c>
      <c r="P10" s="5">
        <v>206.6</v>
      </c>
      <c r="Q10" s="5">
        <v>228.65</v>
      </c>
      <c r="R10" s="5">
        <v>221.33600000000001</v>
      </c>
      <c r="S10" s="5">
        <v>237.964</v>
      </c>
      <c r="T10" s="5">
        <v>300.72000000000003</v>
      </c>
      <c r="U10" s="103">
        <f>T10</f>
        <v>300.72000000000003</v>
      </c>
      <c r="V10" s="5">
        <v>301.50599999999997</v>
      </c>
      <c r="W10" s="5">
        <v>301.50599999999997</v>
      </c>
      <c r="X10" s="5">
        <v>301.50599999999997</v>
      </c>
      <c r="Y10" s="5">
        <v>440.4</v>
      </c>
      <c r="Z10" s="5">
        <f>Y10</f>
        <v>440.4</v>
      </c>
      <c r="AA10" s="5">
        <f>Z10+73</f>
        <v>513.4</v>
      </c>
      <c r="AB10" s="5">
        <v>1100</v>
      </c>
      <c r="AC10" s="5"/>
      <c r="AE10" s="4"/>
      <c r="AF10" s="4"/>
      <c r="AG10" s="4"/>
      <c r="AH10" s="4"/>
      <c r="AI10" s="4"/>
      <c r="AJ10" s="4"/>
      <c r="AK10" s="4" t="s">
        <v>325</v>
      </c>
      <c r="AL10" s="4" t="s">
        <v>326</v>
      </c>
      <c r="AM10" s="4" t="s">
        <v>327</v>
      </c>
      <c r="AN10" s="4" t="s">
        <v>328</v>
      </c>
      <c r="AO10" s="4" t="s">
        <v>329</v>
      </c>
      <c r="AP10" s="4" t="s">
        <v>329</v>
      </c>
      <c r="AQ10" s="4" t="s">
        <v>329</v>
      </c>
      <c r="AR10" s="77" t="s">
        <v>1464</v>
      </c>
      <c r="AS10" s="4" t="s">
        <v>330</v>
      </c>
      <c r="AT10" s="4" t="s">
        <v>331</v>
      </c>
      <c r="AU10" s="4" t="s">
        <v>332</v>
      </c>
      <c r="AV10" s="4" t="s">
        <v>332</v>
      </c>
      <c r="AW10" s="77" t="s">
        <v>1464</v>
      </c>
      <c r="AX10" s="4" t="s">
        <v>333</v>
      </c>
      <c r="AY10" s="4" t="s">
        <v>334</v>
      </c>
      <c r="AZ10" s="4" t="str">
        <f t="shared" ref="AZ10:AZ11" si="3">IF(AC10=0,"","*")</f>
        <v/>
      </c>
      <c r="BB10" s="4"/>
      <c r="BC10" s="4"/>
      <c r="BD10" s="4"/>
      <c r="BE10" s="4"/>
      <c r="BF10" s="4"/>
      <c r="BG10" s="4" t="str">
        <f t="shared" ref="BG10:BG11" si="4">IF(M10=0,"","*")</f>
        <v/>
      </c>
      <c r="BH10" s="4" t="s">
        <v>335</v>
      </c>
      <c r="BI10" s="4" t="s">
        <v>88</v>
      </c>
      <c r="BJ10" s="4" t="s">
        <v>88</v>
      </c>
      <c r="BK10" s="4" t="s">
        <v>88</v>
      </c>
      <c r="BL10" s="4" t="s">
        <v>335</v>
      </c>
      <c r="BM10" s="4" t="s">
        <v>336</v>
      </c>
      <c r="BN10" s="4" t="s">
        <v>226</v>
      </c>
      <c r="BO10" s="4" t="s">
        <v>226</v>
      </c>
      <c r="BP10" s="4" t="s">
        <v>226</v>
      </c>
      <c r="BQ10" s="4" t="s">
        <v>226</v>
      </c>
      <c r="BR10" s="4" t="s">
        <v>226</v>
      </c>
      <c r="BS10" s="4" t="s">
        <v>226</v>
      </c>
      <c r="BT10" s="4" t="s">
        <v>226</v>
      </c>
      <c r="BU10" s="4" t="s">
        <v>226</v>
      </c>
      <c r="BV10" s="4" t="s">
        <v>226</v>
      </c>
      <c r="BW10" s="4" t="str">
        <f t="shared" ref="BW10:BW11" si="5">IF(AC10=0,"","*")</f>
        <v/>
      </c>
    </row>
    <row r="11" spans="1:75" x14ac:dyDescent="0.35">
      <c r="A11">
        <v>2</v>
      </c>
      <c r="B11" s="4" t="s">
        <v>337</v>
      </c>
      <c r="C11" s="4">
        <v>2015</v>
      </c>
      <c r="D11" s="15" t="s">
        <v>324</v>
      </c>
      <c r="E11" s="6">
        <f t="shared" si="2"/>
        <v>95</v>
      </c>
      <c r="F11" s="4" t="s">
        <v>28</v>
      </c>
      <c r="G11" s="4" t="s">
        <v>48</v>
      </c>
      <c r="H11" s="5"/>
      <c r="I11" s="5"/>
      <c r="J11" s="5"/>
      <c r="K11" s="5"/>
      <c r="L11" s="5"/>
      <c r="M11" s="5"/>
      <c r="N11" s="5"/>
      <c r="O11" s="5"/>
      <c r="P11" s="5"/>
      <c r="Q11" s="5"/>
      <c r="R11" s="5"/>
      <c r="S11" s="5"/>
      <c r="T11" s="5"/>
      <c r="U11" s="5">
        <v>80.64</v>
      </c>
      <c r="V11" s="5">
        <f>W11-13.36</f>
        <v>70.64</v>
      </c>
      <c r="W11" s="4">
        <v>84</v>
      </c>
      <c r="X11" s="5">
        <v>95</v>
      </c>
      <c r="Y11" s="5">
        <v>105</v>
      </c>
      <c r="Z11" s="5">
        <v>105</v>
      </c>
      <c r="AA11" s="5">
        <v>215.2</v>
      </c>
      <c r="AB11" s="75">
        <v>215</v>
      </c>
      <c r="AC11" s="5"/>
      <c r="AE11" s="4"/>
      <c r="AF11" s="4"/>
      <c r="AG11" s="4"/>
      <c r="AH11" s="4"/>
      <c r="AI11" s="4"/>
      <c r="AJ11" s="4"/>
      <c r="AK11" s="4"/>
      <c r="AL11" s="4"/>
      <c r="AM11" s="4"/>
      <c r="AN11" s="4"/>
      <c r="AO11" s="4" t="str">
        <f t="shared" ref="AO11" si="6">IF(R11=0,"","*")</f>
        <v/>
      </c>
      <c r="AP11" s="4" t="str">
        <f t="shared" ref="AP11" si="7">IF(S11=0,"","*")</f>
        <v/>
      </c>
      <c r="AQ11" s="4" t="str">
        <f t="shared" ref="AQ11" si="8">IF(T11=0,"","*")</f>
        <v/>
      </c>
      <c r="AR11" s="4" t="s">
        <v>338</v>
      </c>
      <c r="AS11" s="4" t="s">
        <v>330</v>
      </c>
      <c r="AT11" s="4" t="s">
        <v>331</v>
      </c>
      <c r="AU11" s="4" t="s">
        <v>332</v>
      </c>
      <c r="AV11" s="4" t="s">
        <v>332</v>
      </c>
      <c r="AW11" s="4" t="s">
        <v>339</v>
      </c>
      <c r="AX11" s="4" t="s">
        <v>333</v>
      </c>
      <c r="AY11" s="77" t="s">
        <v>1464</v>
      </c>
      <c r="AZ11" s="4" t="str">
        <f t="shared" si="3"/>
        <v/>
      </c>
      <c r="BB11" s="4"/>
      <c r="BC11" s="4"/>
      <c r="BD11" s="4"/>
      <c r="BE11" s="4"/>
      <c r="BF11" s="4"/>
      <c r="BG11" s="4" t="str">
        <f t="shared" si="4"/>
        <v/>
      </c>
      <c r="BH11" s="4" t="str">
        <f t="shared" ref="BH11" si="9">IF(N11=0,"","*")</f>
        <v/>
      </c>
      <c r="BI11" s="4" t="str">
        <f t="shared" ref="BI11" si="10">IF(O11=0,"","*")</f>
        <v/>
      </c>
      <c r="BJ11" s="4" t="str">
        <f t="shared" ref="BJ11" si="11">IF(P11=0,"","*")</f>
        <v/>
      </c>
      <c r="BK11" s="4" t="str">
        <f t="shared" ref="BK11" si="12">IF(Q11=0,"","*")</f>
        <v/>
      </c>
      <c r="BL11" s="4" t="str">
        <f t="shared" ref="BL11" si="13">IF(R11=0,"","*")</f>
        <v/>
      </c>
      <c r="BM11" s="4" t="str">
        <f t="shared" ref="BM11" si="14">IF(S11=0,"","*")</f>
        <v/>
      </c>
      <c r="BN11" s="4" t="str">
        <f t="shared" ref="BN11" si="15">IF(T11=0,"","*")</f>
        <v/>
      </c>
      <c r="BO11" s="4" t="s">
        <v>226</v>
      </c>
      <c r="BP11" s="4" t="s">
        <v>226</v>
      </c>
      <c r="BQ11" s="4" t="s">
        <v>226</v>
      </c>
      <c r="BR11" s="4" t="s">
        <v>226</v>
      </c>
      <c r="BS11" s="4" t="s">
        <v>226</v>
      </c>
      <c r="BT11" s="4" t="s">
        <v>226</v>
      </c>
      <c r="BU11" s="4" t="s">
        <v>226</v>
      </c>
      <c r="BV11" s="4" t="s">
        <v>226</v>
      </c>
      <c r="BW11" s="4" t="str">
        <f t="shared" si="5"/>
        <v/>
      </c>
    </row>
    <row r="12" spans="1:75" hidden="1" x14ac:dyDescent="0.35">
      <c r="A12">
        <v>3</v>
      </c>
      <c r="B12" s="4"/>
      <c r="C12" s="4"/>
      <c r="D12" s="51"/>
      <c r="E12" s="6">
        <f t="shared" ref="E12:E34" si="16">_xlfn.XLOOKUP($C$2,$R$9:$AC$9,R12:AC12)</f>
        <v>0</v>
      </c>
      <c r="F12" s="4"/>
      <c r="G12" s="4"/>
      <c r="H12" s="5"/>
      <c r="I12" s="5"/>
      <c r="J12" s="5"/>
      <c r="K12" s="5"/>
      <c r="L12" s="5"/>
      <c r="M12" s="5"/>
      <c r="N12" s="5"/>
      <c r="O12" s="5"/>
      <c r="P12" s="5"/>
      <c r="Q12" s="5"/>
      <c r="R12" s="5"/>
      <c r="S12" s="5"/>
      <c r="T12" s="5"/>
      <c r="U12" s="5"/>
      <c r="V12" s="5"/>
      <c r="W12" s="5"/>
      <c r="X12" s="5"/>
      <c r="Y12" s="5"/>
      <c r="Z12" s="5"/>
      <c r="AA12" s="5"/>
      <c r="AB12" s="5"/>
      <c r="AC12" s="5"/>
      <c r="AE12" s="4"/>
      <c r="AF12" s="4"/>
      <c r="AG12" s="4"/>
      <c r="AH12" s="4"/>
      <c r="AI12" s="4"/>
      <c r="AJ12" s="4"/>
      <c r="AK12" s="4"/>
      <c r="AL12" s="4"/>
      <c r="AM12" s="4"/>
      <c r="AN12" s="4"/>
      <c r="AO12" s="4" t="str">
        <f t="shared" ref="AO12:AZ26" si="17">IF(R12=0,"","*")</f>
        <v/>
      </c>
      <c r="AP12" s="4" t="str">
        <f t="shared" si="17"/>
        <v/>
      </c>
      <c r="AQ12" s="4" t="str">
        <f t="shared" si="17"/>
        <v/>
      </c>
      <c r="AR12" s="4" t="str">
        <f t="shared" si="17"/>
        <v/>
      </c>
      <c r="AS12" s="4" t="str">
        <f t="shared" si="17"/>
        <v/>
      </c>
      <c r="AT12" s="4" t="str">
        <f t="shared" si="17"/>
        <v/>
      </c>
      <c r="AU12" s="4" t="str">
        <f t="shared" si="17"/>
        <v/>
      </c>
      <c r="AV12" s="4" t="str">
        <f t="shared" si="17"/>
        <v/>
      </c>
      <c r="AW12" s="4" t="str">
        <f t="shared" si="17"/>
        <v/>
      </c>
      <c r="AX12" s="4" t="str">
        <f>IF(AA12=0,"","*")</f>
        <v/>
      </c>
      <c r="AY12" s="4" t="str">
        <f t="shared" ref="AY12:AZ13" si="18">IF(AB12=0,"","*")</f>
        <v/>
      </c>
      <c r="AZ12" s="4" t="str">
        <f t="shared" si="18"/>
        <v/>
      </c>
      <c r="BB12" s="4"/>
      <c r="BC12" s="4"/>
      <c r="BD12" s="4"/>
      <c r="BE12" s="4"/>
      <c r="BF12" s="4"/>
      <c r="BG12" s="4" t="str">
        <f t="shared" ref="BG12:BV27" si="19">IF(M12=0,"","*")</f>
        <v/>
      </c>
      <c r="BH12" s="4" t="str">
        <f t="shared" si="19"/>
        <v/>
      </c>
      <c r="BI12" s="4" t="str">
        <f t="shared" si="19"/>
        <v/>
      </c>
      <c r="BJ12" s="4" t="str">
        <f t="shared" si="19"/>
        <v/>
      </c>
      <c r="BK12" s="4" t="str">
        <f t="shared" si="19"/>
        <v/>
      </c>
      <c r="BL12" s="4" t="str">
        <f t="shared" si="19"/>
        <v/>
      </c>
      <c r="BM12" s="4" t="str">
        <f t="shared" si="19"/>
        <v/>
      </c>
      <c r="BN12" s="4" t="str">
        <f t="shared" si="19"/>
        <v/>
      </c>
      <c r="BO12" s="4" t="str">
        <f t="shared" si="19"/>
        <v/>
      </c>
      <c r="BP12" s="4" t="str">
        <f t="shared" si="19"/>
        <v/>
      </c>
      <c r="BQ12" s="4" t="str">
        <f t="shared" si="19"/>
        <v/>
      </c>
      <c r="BR12" s="4" t="str">
        <f t="shared" si="19"/>
        <v/>
      </c>
      <c r="BS12" s="4" t="str">
        <f t="shared" si="19"/>
        <v/>
      </c>
      <c r="BT12" s="4" t="str">
        <f t="shared" si="19"/>
        <v/>
      </c>
      <c r="BU12" s="4" t="str">
        <f t="shared" si="19"/>
        <v/>
      </c>
      <c r="BV12" s="4" t="str">
        <f t="shared" si="19"/>
        <v/>
      </c>
      <c r="BW12" s="4" t="str">
        <f t="shared" ref="BL12:BW27" si="20">IF(AC12=0,"","*")</f>
        <v/>
      </c>
    </row>
    <row r="13" spans="1:75" hidden="1" x14ac:dyDescent="0.35">
      <c r="A13">
        <v>4</v>
      </c>
      <c r="B13" s="4"/>
      <c r="C13" s="4"/>
      <c r="D13" s="51"/>
      <c r="E13" s="6">
        <f t="shared" si="16"/>
        <v>0</v>
      </c>
      <c r="F13" s="4"/>
      <c r="G13" s="4"/>
      <c r="H13" s="5"/>
      <c r="I13" s="5"/>
      <c r="J13" s="5"/>
      <c r="K13" s="5"/>
      <c r="L13" s="5"/>
      <c r="M13" s="5"/>
      <c r="N13" s="5"/>
      <c r="O13" s="5"/>
      <c r="P13" s="5"/>
      <c r="Q13" s="5"/>
      <c r="R13" s="5"/>
      <c r="S13" s="5"/>
      <c r="T13" s="5"/>
      <c r="U13" s="5"/>
      <c r="V13" s="5"/>
      <c r="W13" s="5"/>
      <c r="X13" s="5"/>
      <c r="Y13" s="5"/>
      <c r="Z13" s="5"/>
      <c r="AA13" s="5"/>
      <c r="AB13" s="5"/>
      <c r="AC13" s="5"/>
      <c r="AE13" s="4"/>
      <c r="AF13" s="4"/>
      <c r="AG13" s="4"/>
      <c r="AH13" s="4"/>
      <c r="AI13" s="4"/>
      <c r="AJ13" s="4"/>
      <c r="AK13" s="4"/>
      <c r="AL13" s="4"/>
      <c r="AM13" s="4"/>
      <c r="AN13" s="4"/>
      <c r="AO13" s="4" t="str">
        <f t="shared" si="17"/>
        <v/>
      </c>
      <c r="AP13" s="4" t="str">
        <f t="shared" si="17"/>
        <v/>
      </c>
      <c r="AQ13" s="4" t="str">
        <f t="shared" si="17"/>
        <v/>
      </c>
      <c r="AR13" s="4" t="str">
        <f t="shared" si="17"/>
        <v/>
      </c>
      <c r="AS13" s="4" t="str">
        <f t="shared" si="17"/>
        <v/>
      </c>
      <c r="AT13" s="4" t="str">
        <f t="shared" si="17"/>
        <v/>
      </c>
      <c r="AU13" s="4" t="str">
        <f t="shared" si="17"/>
        <v/>
      </c>
      <c r="AV13" s="4" t="str">
        <f t="shared" si="17"/>
        <v/>
      </c>
      <c r="AW13" s="4" t="str">
        <f t="shared" si="17"/>
        <v/>
      </c>
      <c r="AX13" s="4" t="str">
        <f>IF(AA13=0,"","*")</f>
        <v/>
      </c>
      <c r="AY13" s="4" t="str">
        <f t="shared" si="18"/>
        <v/>
      </c>
      <c r="AZ13" s="4" t="str">
        <f t="shared" si="18"/>
        <v/>
      </c>
      <c r="BB13" s="4"/>
      <c r="BC13" s="4"/>
      <c r="BD13" s="4"/>
      <c r="BE13" s="4"/>
      <c r="BF13" s="4"/>
      <c r="BG13" s="4" t="str">
        <f t="shared" si="19"/>
        <v/>
      </c>
      <c r="BH13" s="4" t="str">
        <f t="shared" si="19"/>
        <v/>
      </c>
      <c r="BI13" s="4" t="str">
        <f t="shared" si="19"/>
        <v/>
      </c>
      <c r="BJ13" s="4" t="str">
        <f t="shared" si="19"/>
        <v/>
      </c>
      <c r="BK13" s="4" t="str">
        <f t="shared" si="19"/>
        <v/>
      </c>
      <c r="BL13" s="4" t="str">
        <f t="shared" si="19"/>
        <v/>
      </c>
      <c r="BM13" s="4" t="str">
        <f t="shared" si="19"/>
        <v/>
      </c>
      <c r="BN13" s="4" t="str">
        <f t="shared" si="19"/>
        <v/>
      </c>
      <c r="BO13" s="4" t="str">
        <f t="shared" si="19"/>
        <v/>
      </c>
      <c r="BP13" s="4" t="str">
        <f t="shared" si="19"/>
        <v/>
      </c>
      <c r="BQ13" s="4" t="str">
        <f t="shared" si="19"/>
        <v/>
      </c>
      <c r="BR13" s="4" t="str">
        <f t="shared" si="19"/>
        <v/>
      </c>
      <c r="BS13" s="4" t="str">
        <f t="shared" si="19"/>
        <v/>
      </c>
      <c r="BT13" s="4" t="str">
        <f t="shared" si="19"/>
        <v/>
      </c>
      <c r="BU13" s="4" t="str">
        <f t="shared" si="19"/>
        <v/>
      </c>
      <c r="BV13" s="4" t="str">
        <f t="shared" si="19"/>
        <v/>
      </c>
      <c r="BW13" s="4" t="str">
        <f t="shared" si="20"/>
        <v/>
      </c>
    </row>
    <row r="14" spans="1:75" hidden="1" x14ac:dyDescent="0.35">
      <c r="A14">
        <v>5</v>
      </c>
      <c r="B14" s="4"/>
      <c r="C14" s="4"/>
      <c r="D14" s="51"/>
      <c r="E14" s="6">
        <f t="shared" si="16"/>
        <v>0</v>
      </c>
      <c r="F14" s="4"/>
      <c r="G14" s="4"/>
      <c r="H14" s="5"/>
      <c r="I14" s="5"/>
      <c r="J14" s="5"/>
      <c r="K14" s="5"/>
      <c r="L14" s="5"/>
      <c r="M14" s="5"/>
      <c r="N14" s="5"/>
      <c r="O14" s="5"/>
      <c r="P14" s="5"/>
      <c r="Q14" s="5"/>
      <c r="R14" s="5"/>
      <c r="S14" s="5"/>
      <c r="T14" s="5"/>
      <c r="U14" s="5"/>
      <c r="V14" s="5"/>
      <c r="W14" s="5"/>
      <c r="X14" s="5"/>
      <c r="Y14" s="5"/>
      <c r="Z14" s="5"/>
      <c r="AA14" s="5"/>
      <c r="AB14" s="5"/>
      <c r="AC14" s="5"/>
      <c r="AE14" s="4"/>
      <c r="AF14" s="4"/>
      <c r="AG14" s="4"/>
      <c r="AH14" s="4"/>
      <c r="AI14" s="4"/>
      <c r="AJ14" s="4"/>
      <c r="AK14" s="4"/>
      <c r="AL14" s="4"/>
      <c r="AM14" s="4"/>
      <c r="AN14" s="4"/>
      <c r="AO14" s="4" t="str">
        <f t="shared" si="17"/>
        <v/>
      </c>
      <c r="AP14" s="4" t="str">
        <f t="shared" si="17"/>
        <v/>
      </c>
      <c r="AQ14" s="4" t="str">
        <f t="shared" si="17"/>
        <v/>
      </c>
      <c r="AR14" s="4" t="str">
        <f t="shared" si="17"/>
        <v/>
      </c>
      <c r="AS14" s="4" t="str">
        <f t="shared" si="17"/>
        <v/>
      </c>
      <c r="AT14" s="4" t="str">
        <f t="shared" si="17"/>
        <v/>
      </c>
      <c r="AU14" s="4" t="str">
        <f t="shared" si="17"/>
        <v/>
      </c>
      <c r="AV14" s="4" t="str">
        <f t="shared" si="17"/>
        <v/>
      </c>
      <c r="AW14" s="4" t="str">
        <f t="shared" si="17"/>
        <v/>
      </c>
      <c r="AX14" s="4" t="str">
        <f>IF(AA14=0,"","*")</f>
        <v/>
      </c>
      <c r="AY14" s="4" t="str">
        <f t="shared" si="17"/>
        <v/>
      </c>
      <c r="AZ14" s="4" t="str">
        <f t="shared" si="17"/>
        <v/>
      </c>
      <c r="BB14" s="4"/>
      <c r="BC14" s="4"/>
      <c r="BD14" s="4"/>
      <c r="BE14" s="4"/>
      <c r="BF14" s="4"/>
      <c r="BG14" s="4" t="str">
        <f t="shared" si="19"/>
        <v/>
      </c>
      <c r="BH14" s="4" t="str">
        <f t="shared" si="19"/>
        <v/>
      </c>
      <c r="BI14" s="4" t="str">
        <f t="shared" si="19"/>
        <v/>
      </c>
      <c r="BJ14" s="4" t="str">
        <f t="shared" si="19"/>
        <v/>
      </c>
      <c r="BK14" s="4" t="str">
        <f t="shared" si="19"/>
        <v/>
      </c>
      <c r="BL14" s="4" t="str">
        <f t="shared" si="19"/>
        <v/>
      </c>
      <c r="BM14" s="4" t="str">
        <f t="shared" si="19"/>
        <v/>
      </c>
      <c r="BN14" s="4" t="str">
        <f t="shared" si="19"/>
        <v/>
      </c>
      <c r="BO14" s="4" t="str">
        <f t="shared" si="19"/>
        <v/>
      </c>
      <c r="BP14" s="4" t="str">
        <f t="shared" si="19"/>
        <v/>
      </c>
      <c r="BQ14" s="4" t="str">
        <f t="shared" si="19"/>
        <v/>
      </c>
      <c r="BR14" s="4" t="str">
        <f t="shared" si="19"/>
        <v/>
      </c>
      <c r="BS14" s="4" t="str">
        <f t="shared" si="19"/>
        <v/>
      </c>
      <c r="BT14" s="4" t="str">
        <f t="shared" si="19"/>
        <v/>
      </c>
      <c r="BU14" s="4" t="str">
        <f t="shared" si="19"/>
        <v/>
      </c>
      <c r="BV14" s="4" t="str">
        <f t="shared" si="19"/>
        <v/>
      </c>
      <c r="BW14" s="4" t="str">
        <f t="shared" si="20"/>
        <v/>
      </c>
    </row>
    <row r="15" spans="1:75" hidden="1" x14ac:dyDescent="0.35">
      <c r="A15">
        <v>6</v>
      </c>
      <c r="B15" s="4"/>
      <c r="C15" s="4"/>
      <c r="D15" s="51"/>
      <c r="E15" s="6">
        <f t="shared" si="16"/>
        <v>0</v>
      </c>
      <c r="F15" s="4"/>
      <c r="G15" s="4"/>
      <c r="H15" s="5"/>
      <c r="I15" s="5"/>
      <c r="J15" s="5"/>
      <c r="K15" s="5"/>
      <c r="L15" s="5"/>
      <c r="M15" s="5"/>
      <c r="N15" s="5"/>
      <c r="O15" s="5"/>
      <c r="P15" s="5"/>
      <c r="Q15" s="5"/>
      <c r="R15" s="5"/>
      <c r="S15" s="5"/>
      <c r="T15" s="5"/>
      <c r="U15" s="5"/>
      <c r="V15" s="5"/>
      <c r="W15" s="5"/>
      <c r="X15" s="5"/>
      <c r="Y15" s="5"/>
      <c r="Z15" s="19"/>
      <c r="AA15" s="5"/>
      <c r="AB15" s="5"/>
      <c r="AC15" s="5"/>
      <c r="AE15" s="4"/>
      <c r="AF15" s="4"/>
      <c r="AG15" s="4"/>
      <c r="AH15" s="4"/>
      <c r="AI15" s="4"/>
      <c r="AJ15" s="4"/>
      <c r="AK15" s="4"/>
      <c r="AL15" s="4"/>
      <c r="AM15" s="4"/>
      <c r="AN15" s="4"/>
      <c r="AO15" s="4" t="str">
        <f t="shared" si="17"/>
        <v/>
      </c>
      <c r="AP15" s="4" t="str">
        <f t="shared" si="17"/>
        <v/>
      </c>
      <c r="AQ15" s="4" t="str">
        <f t="shared" si="17"/>
        <v/>
      </c>
      <c r="AR15" s="4" t="str">
        <f t="shared" si="17"/>
        <v/>
      </c>
      <c r="AS15" s="4" t="str">
        <f t="shared" si="17"/>
        <v/>
      </c>
      <c r="AT15" s="4" t="str">
        <f t="shared" si="17"/>
        <v/>
      </c>
      <c r="AU15" s="4" t="str">
        <f t="shared" si="17"/>
        <v/>
      </c>
      <c r="AV15" s="4" t="str">
        <f t="shared" si="17"/>
        <v/>
      </c>
      <c r="AW15" s="4" t="str">
        <f t="shared" si="17"/>
        <v/>
      </c>
      <c r="AX15" s="4" t="str">
        <f t="shared" si="17"/>
        <v/>
      </c>
      <c r="AY15" s="4" t="str">
        <f t="shared" si="17"/>
        <v/>
      </c>
      <c r="AZ15" s="4" t="str">
        <f t="shared" si="17"/>
        <v/>
      </c>
      <c r="BB15" s="4"/>
      <c r="BC15" s="4"/>
      <c r="BD15" s="4"/>
      <c r="BE15" s="4"/>
      <c r="BF15" s="4"/>
      <c r="BG15" s="4" t="str">
        <f t="shared" si="19"/>
        <v/>
      </c>
      <c r="BH15" s="4" t="str">
        <f t="shared" si="19"/>
        <v/>
      </c>
      <c r="BI15" s="4" t="str">
        <f t="shared" si="19"/>
        <v/>
      </c>
      <c r="BJ15" s="4" t="str">
        <f t="shared" si="19"/>
        <v/>
      </c>
      <c r="BK15" s="4" t="str">
        <f t="shared" si="19"/>
        <v/>
      </c>
      <c r="BL15" s="4" t="str">
        <f t="shared" si="20"/>
        <v/>
      </c>
      <c r="BM15" s="4" t="str">
        <f t="shared" si="20"/>
        <v/>
      </c>
      <c r="BN15" s="4" t="str">
        <f t="shared" si="20"/>
        <v/>
      </c>
      <c r="BO15" s="4" t="str">
        <f t="shared" si="20"/>
        <v/>
      </c>
      <c r="BP15" s="4" t="str">
        <f t="shared" si="20"/>
        <v/>
      </c>
      <c r="BQ15" s="4" t="str">
        <f t="shared" si="20"/>
        <v/>
      </c>
      <c r="BR15" s="4" t="str">
        <f t="shared" si="20"/>
        <v/>
      </c>
      <c r="BS15" s="4" t="str">
        <f t="shared" si="20"/>
        <v/>
      </c>
      <c r="BT15" s="4" t="str">
        <f t="shared" si="20"/>
        <v/>
      </c>
      <c r="BU15" s="4" t="str">
        <f t="shared" si="20"/>
        <v/>
      </c>
      <c r="BV15" s="4" t="str">
        <f t="shared" si="20"/>
        <v/>
      </c>
      <c r="BW15" s="4" t="str">
        <f t="shared" si="20"/>
        <v/>
      </c>
    </row>
    <row r="16" spans="1:75" hidden="1" x14ac:dyDescent="0.35">
      <c r="A16">
        <v>7</v>
      </c>
      <c r="B16" s="4"/>
      <c r="C16" s="4"/>
      <c r="D16" s="4"/>
      <c r="E16" s="6">
        <f t="shared" si="16"/>
        <v>0</v>
      </c>
      <c r="F16" s="4"/>
      <c r="G16" s="4"/>
      <c r="H16" s="5"/>
      <c r="I16" s="5"/>
      <c r="J16" s="5"/>
      <c r="K16" s="5"/>
      <c r="L16" s="5"/>
      <c r="M16" s="5"/>
      <c r="N16" s="5"/>
      <c r="O16" s="5"/>
      <c r="P16" s="5"/>
      <c r="Q16" s="5"/>
      <c r="R16" s="5"/>
      <c r="S16" s="5"/>
      <c r="T16" s="5"/>
      <c r="U16" s="5"/>
      <c r="V16" s="5"/>
      <c r="W16" s="5"/>
      <c r="X16" s="5"/>
      <c r="Y16" s="5"/>
      <c r="Z16" s="5"/>
      <c r="AA16" s="5"/>
      <c r="AB16" s="5"/>
      <c r="AC16" s="5"/>
      <c r="AE16" s="4"/>
      <c r="AF16" s="4"/>
      <c r="AG16" s="4"/>
      <c r="AH16" s="4"/>
      <c r="AI16" s="4"/>
      <c r="AJ16" s="4"/>
      <c r="AK16" s="4"/>
      <c r="AL16" s="4"/>
      <c r="AM16" s="4"/>
      <c r="AN16" s="4"/>
      <c r="AO16" s="4" t="str">
        <f t="shared" si="17"/>
        <v/>
      </c>
      <c r="AP16" s="4" t="str">
        <f t="shared" si="17"/>
        <v/>
      </c>
      <c r="AQ16" s="4" t="str">
        <f t="shared" si="17"/>
        <v/>
      </c>
      <c r="AR16" s="4" t="str">
        <f t="shared" si="17"/>
        <v/>
      </c>
      <c r="AS16" s="4" t="str">
        <f t="shared" si="17"/>
        <v/>
      </c>
      <c r="AT16" s="4" t="str">
        <f t="shared" si="17"/>
        <v/>
      </c>
      <c r="AU16" s="4" t="str">
        <f t="shared" si="17"/>
        <v/>
      </c>
      <c r="AV16" s="4" t="str">
        <f t="shared" si="17"/>
        <v/>
      </c>
      <c r="AW16" s="4" t="str">
        <f t="shared" si="17"/>
        <v/>
      </c>
      <c r="AX16" s="4" t="str">
        <f t="shared" si="17"/>
        <v/>
      </c>
      <c r="AY16" s="4" t="str">
        <f>IF(AB16=0,"","*")</f>
        <v/>
      </c>
      <c r="AZ16" s="4" t="str">
        <f t="shared" si="17"/>
        <v/>
      </c>
      <c r="BB16" s="4"/>
      <c r="BC16" s="4"/>
      <c r="BD16" s="4"/>
      <c r="BE16" s="4"/>
      <c r="BF16" s="4"/>
      <c r="BG16" s="4" t="str">
        <f t="shared" si="19"/>
        <v/>
      </c>
      <c r="BH16" s="4" t="str">
        <f t="shared" si="19"/>
        <v/>
      </c>
      <c r="BI16" s="4" t="str">
        <f t="shared" si="19"/>
        <v/>
      </c>
      <c r="BJ16" s="4" t="str">
        <f t="shared" si="19"/>
        <v/>
      </c>
      <c r="BK16" s="4" t="str">
        <f t="shared" si="19"/>
        <v/>
      </c>
      <c r="BL16" s="4" t="str">
        <f t="shared" si="20"/>
        <v/>
      </c>
      <c r="BM16" s="4" t="str">
        <f t="shared" si="20"/>
        <v/>
      </c>
      <c r="BN16" s="4" t="str">
        <f t="shared" si="20"/>
        <v/>
      </c>
      <c r="BO16" s="4" t="str">
        <f t="shared" si="20"/>
        <v/>
      </c>
      <c r="BP16" s="4" t="str">
        <f t="shared" si="20"/>
        <v/>
      </c>
      <c r="BQ16" s="4" t="str">
        <f t="shared" si="20"/>
        <v/>
      </c>
      <c r="BR16" s="4" t="str">
        <f t="shared" si="20"/>
        <v/>
      </c>
      <c r="BS16" s="4" t="str">
        <f t="shared" si="20"/>
        <v/>
      </c>
      <c r="BT16" s="4" t="str">
        <f t="shared" si="20"/>
        <v/>
      </c>
      <c r="BU16" s="4" t="str">
        <f t="shared" si="20"/>
        <v/>
      </c>
      <c r="BV16" s="4" t="str">
        <f t="shared" si="20"/>
        <v/>
      </c>
      <c r="BW16" s="4" t="str">
        <f t="shared" si="20"/>
        <v/>
      </c>
    </row>
    <row r="17" spans="1:75" hidden="1" x14ac:dyDescent="0.35">
      <c r="A17">
        <v>8</v>
      </c>
      <c r="B17" s="4"/>
      <c r="C17" s="4"/>
      <c r="D17" s="4"/>
      <c r="E17" s="6">
        <f t="shared" si="16"/>
        <v>0</v>
      </c>
      <c r="F17" s="4"/>
      <c r="G17" s="4"/>
      <c r="H17" s="5"/>
      <c r="I17" s="5"/>
      <c r="J17" s="5"/>
      <c r="K17" s="5"/>
      <c r="L17" s="5"/>
      <c r="M17" s="5"/>
      <c r="N17" s="5"/>
      <c r="O17" s="5"/>
      <c r="P17" s="5"/>
      <c r="Q17" s="5"/>
      <c r="R17" s="5"/>
      <c r="S17" s="5"/>
      <c r="T17" s="5"/>
      <c r="U17" s="5"/>
      <c r="V17" s="5"/>
      <c r="W17" s="5"/>
      <c r="X17" s="5"/>
      <c r="Y17" s="5"/>
      <c r="Z17" s="5"/>
      <c r="AA17" s="5"/>
      <c r="AB17" s="5"/>
      <c r="AC17" s="5"/>
      <c r="AE17" s="4"/>
      <c r="AF17" s="4"/>
      <c r="AG17" s="4"/>
      <c r="AH17" s="4"/>
      <c r="AI17" s="4"/>
      <c r="AJ17" s="4"/>
      <c r="AK17" s="4"/>
      <c r="AL17" s="4"/>
      <c r="AM17" s="4"/>
      <c r="AN17" s="4"/>
      <c r="AO17" s="4" t="str">
        <f t="shared" si="17"/>
        <v/>
      </c>
      <c r="AP17" s="4" t="str">
        <f t="shared" si="17"/>
        <v/>
      </c>
      <c r="AQ17" s="4" t="str">
        <f t="shared" si="17"/>
        <v/>
      </c>
      <c r="AR17" s="4" t="str">
        <f t="shared" si="17"/>
        <v/>
      </c>
      <c r="AS17" s="4" t="str">
        <f t="shared" si="17"/>
        <v/>
      </c>
      <c r="AT17" s="4" t="str">
        <f t="shared" si="17"/>
        <v/>
      </c>
      <c r="AU17" s="4" t="str">
        <f t="shared" si="17"/>
        <v/>
      </c>
      <c r="AV17" s="4" t="str">
        <f t="shared" si="17"/>
        <v/>
      </c>
      <c r="AW17" s="4" t="str">
        <f t="shared" si="17"/>
        <v/>
      </c>
      <c r="AX17" s="4" t="str">
        <f t="shared" si="17"/>
        <v/>
      </c>
      <c r="AY17" s="4" t="str">
        <f t="shared" si="17"/>
        <v/>
      </c>
      <c r="AZ17" s="4" t="str">
        <f t="shared" si="17"/>
        <v/>
      </c>
      <c r="BB17" s="4"/>
      <c r="BC17" s="4"/>
      <c r="BD17" s="4"/>
      <c r="BE17" s="4"/>
      <c r="BF17" s="4"/>
      <c r="BG17" s="4" t="str">
        <f t="shared" si="19"/>
        <v/>
      </c>
      <c r="BH17" s="4" t="str">
        <f t="shared" si="19"/>
        <v/>
      </c>
      <c r="BI17" s="4" t="str">
        <f t="shared" si="19"/>
        <v/>
      </c>
      <c r="BJ17" s="4" t="str">
        <f t="shared" si="19"/>
        <v/>
      </c>
      <c r="BK17" s="4" t="str">
        <f t="shared" si="19"/>
        <v/>
      </c>
      <c r="BL17" s="4" t="str">
        <f t="shared" si="20"/>
        <v/>
      </c>
      <c r="BM17" s="4" t="str">
        <f t="shared" si="20"/>
        <v/>
      </c>
      <c r="BN17" s="4" t="str">
        <f t="shared" si="20"/>
        <v/>
      </c>
      <c r="BO17" s="4" t="str">
        <f t="shared" si="20"/>
        <v/>
      </c>
      <c r="BP17" s="4" t="str">
        <f>IF(V17=0,"","*")</f>
        <v/>
      </c>
      <c r="BQ17" s="4" t="str">
        <f t="shared" si="20"/>
        <v/>
      </c>
      <c r="BR17" s="4" t="str">
        <f t="shared" si="20"/>
        <v/>
      </c>
      <c r="BS17" s="4" t="str">
        <f t="shared" si="20"/>
        <v/>
      </c>
      <c r="BT17" s="4" t="str">
        <f t="shared" si="20"/>
        <v/>
      </c>
      <c r="BU17" s="4" t="str">
        <f t="shared" si="20"/>
        <v/>
      </c>
      <c r="BV17" s="4" t="str">
        <f t="shared" si="20"/>
        <v/>
      </c>
      <c r="BW17" s="4" t="str">
        <f t="shared" si="20"/>
        <v/>
      </c>
    </row>
    <row r="18" spans="1:75" hidden="1" x14ac:dyDescent="0.35">
      <c r="A18">
        <v>9</v>
      </c>
      <c r="B18" s="4"/>
      <c r="C18" s="4"/>
      <c r="D18" s="4"/>
      <c r="E18" s="6">
        <f t="shared" si="16"/>
        <v>0</v>
      </c>
      <c r="F18" s="4"/>
      <c r="G18" s="4"/>
      <c r="H18" s="5"/>
      <c r="I18" s="5"/>
      <c r="J18" s="5"/>
      <c r="K18" s="5"/>
      <c r="L18" s="5"/>
      <c r="M18" s="5"/>
      <c r="N18" s="5"/>
      <c r="O18" s="5"/>
      <c r="P18" s="5"/>
      <c r="Q18" s="5"/>
      <c r="R18" s="5"/>
      <c r="S18" s="5"/>
      <c r="T18" s="5"/>
      <c r="U18" s="5"/>
      <c r="V18" s="5"/>
      <c r="W18" s="5"/>
      <c r="X18" s="5"/>
      <c r="Y18" s="5"/>
      <c r="Z18" s="5"/>
      <c r="AA18" s="5"/>
      <c r="AB18" s="5"/>
      <c r="AC18" s="5"/>
      <c r="AE18" s="4"/>
      <c r="AF18" s="4"/>
      <c r="AG18" s="4"/>
      <c r="AH18" s="4"/>
      <c r="AI18" s="4"/>
      <c r="AJ18" s="4"/>
      <c r="AK18" s="4"/>
      <c r="AL18" s="4"/>
      <c r="AM18" s="4"/>
      <c r="AN18" s="4"/>
      <c r="AO18" s="4" t="str">
        <f>IF(R18=0,"","*")</f>
        <v/>
      </c>
      <c r="AP18" s="4" t="str">
        <f t="shared" si="17"/>
        <v/>
      </c>
      <c r="AQ18" s="4" t="str">
        <f t="shared" si="17"/>
        <v/>
      </c>
      <c r="AR18" s="4" t="str">
        <f t="shared" si="17"/>
        <v/>
      </c>
      <c r="AS18" s="4" t="str">
        <f t="shared" si="17"/>
        <v/>
      </c>
      <c r="AT18" s="4" t="str">
        <f t="shared" si="17"/>
        <v/>
      </c>
      <c r="AU18" s="4" t="str">
        <f t="shared" si="17"/>
        <v/>
      </c>
      <c r="AV18" s="4" t="str">
        <f t="shared" si="17"/>
        <v/>
      </c>
      <c r="AW18" s="4" t="str">
        <f t="shared" si="17"/>
        <v/>
      </c>
      <c r="AX18" s="4" t="str">
        <f t="shared" si="17"/>
        <v/>
      </c>
      <c r="AY18" s="4" t="str">
        <f t="shared" si="17"/>
        <v/>
      </c>
      <c r="AZ18" s="4" t="str">
        <f t="shared" si="17"/>
        <v/>
      </c>
      <c r="BB18" s="4"/>
      <c r="BC18" s="4"/>
      <c r="BD18" s="4"/>
      <c r="BE18" s="4"/>
      <c r="BF18" s="4"/>
      <c r="BG18" s="4" t="str">
        <f t="shared" si="19"/>
        <v/>
      </c>
      <c r="BH18" s="4" t="str">
        <f t="shared" si="19"/>
        <v/>
      </c>
      <c r="BI18" s="4" t="str">
        <f t="shared" si="19"/>
        <v/>
      </c>
      <c r="BJ18" s="4" t="str">
        <f t="shared" si="19"/>
        <v/>
      </c>
      <c r="BK18" s="4" t="str">
        <f t="shared" si="19"/>
        <v/>
      </c>
      <c r="BL18" s="4" t="str">
        <f t="shared" si="20"/>
        <v/>
      </c>
      <c r="BM18" s="4" t="str">
        <f t="shared" si="20"/>
        <v/>
      </c>
      <c r="BN18" s="4" t="str">
        <f t="shared" si="20"/>
        <v/>
      </c>
      <c r="BO18" s="4" t="str">
        <f t="shared" si="20"/>
        <v/>
      </c>
      <c r="BP18" s="4" t="str">
        <f t="shared" si="20"/>
        <v/>
      </c>
      <c r="BQ18" s="4" t="str">
        <f t="shared" si="20"/>
        <v/>
      </c>
      <c r="BR18" s="4" t="str">
        <f t="shared" si="20"/>
        <v/>
      </c>
      <c r="BS18" s="4" t="str">
        <f t="shared" si="20"/>
        <v/>
      </c>
      <c r="BT18" s="4" t="str">
        <f t="shared" si="20"/>
        <v/>
      </c>
      <c r="BU18" s="4" t="str">
        <f t="shared" si="20"/>
        <v/>
      </c>
      <c r="BV18" s="4" t="str">
        <f t="shared" si="20"/>
        <v/>
      </c>
      <c r="BW18" s="4" t="str">
        <f t="shared" si="20"/>
        <v/>
      </c>
    </row>
    <row r="19" spans="1:75" ht="17" hidden="1" customHeight="1" x14ac:dyDescent="0.35">
      <c r="A19">
        <v>10</v>
      </c>
      <c r="B19" s="4"/>
      <c r="C19" s="4"/>
      <c r="D19" s="4"/>
      <c r="E19" s="6">
        <f t="shared" si="16"/>
        <v>0</v>
      </c>
      <c r="F19" s="4"/>
      <c r="G19" s="4"/>
      <c r="H19" s="5"/>
      <c r="I19" s="5"/>
      <c r="J19" s="5"/>
      <c r="K19" s="5"/>
      <c r="L19" s="5"/>
      <c r="M19" s="5"/>
      <c r="N19" s="5"/>
      <c r="O19" s="5"/>
      <c r="P19" s="5"/>
      <c r="Q19" s="5"/>
      <c r="R19" s="5"/>
      <c r="S19" s="5"/>
      <c r="T19" s="5"/>
      <c r="U19" s="5"/>
      <c r="V19" s="5"/>
      <c r="W19" s="5"/>
      <c r="X19" s="5"/>
      <c r="Y19" s="5"/>
      <c r="Z19" s="5"/>
      <c r="AA19" s="5"/>
      <c r="AB19" s="5"/>
      <c r="AC19" s="5"/>
      <c r="AE19" s="4"/>
      <c r="AF19" s="4"/>
      <c r="AG19" s="4"/>
      <c r="AH19" s="4"/>
      <c r="AI19" s="4"/>
      <c r="AJ19" s="4"/>
      <c r="AK19" s="4"/>
      <c r="AL19" s="4"/>
      <c r="AM19" s="4"/>
      <c r="AN19" s="4"/>
      <c r="AO19" s="4" t="str">
        <f t="shared" si="17"/>
        <v/>
      </c>
      <c r="AP19" s="4" t="str">
        <f t="shared" si="17"/>
        <v/>
      </c>
      <c r="AQ19" s="4" t="str">
        <f t="shared" si="17"/>
        <v/>
      </c>
      <c r="AR19" s="4" t="str">
        <f t="shared" si="17"/>
        <v/>
      </c>
      <c r="AS19" s="4" t="str">
        <f t="shared" si="17"/>
        <v/>
      </c>
      <c r="AT19" s="4" t="str">
        <f t="shared" si="17"/>
        <v/>
      </c>
      <c r="AU19" s="4" t="str">
        <f t="shared" si="17"/>
        <v/>
      </c>
      <c r="AV19" s="4" t="str">
        <f t="shared" si="17"/>
        <v/>
      </c>
      <c r="AW19" s="4" t="str">
        <f t="shared" si="17"/>
        <v/>
      </c>
      <c r="AX19" s="4" t="str">
        <f t="shared" si="17"/>
        <v/>
      </c>
      <c r="AY19" s="4" t="str">
        <f t="shared" si="17"/>
        <v/>
      </c>
      <c r="AZ19" s="4" t="str">
        <f t="shared" si="17"/>
        <v/>
      </c>
      <c r="BB19" s="4"/>
      <c r="BC19" s="4"/>
      <c r="BD19" s="4"/>
      <c r="BE19" s="4"/>
      <c r="BF19" s="4"/>
      <c r="BG19" s="4" t="str">
        <f t="shared" si="19"/>
        <v/>
      </c>
      <c r="BH19" s="4" t="str">
        <f t="shared" si="19"/>
        <v/>
      </c>
      <c r="BI19" s="4" t="str">
        <f t="shared" si="19"/>
        <v/>
      </c>
      <c r="BJ19" s="4" t="str">
        <f t="shared" si="19"/>
        <v/>
      </c>
      <c r="BK19" s="4" t="str">
        <f t="shared" si="19"/>
        <v/>
      </c>
      <c r="BL19" s="4" t="str">
        <f t="shared" si="20"/>
        <v/>
      </c>
      <c r="BM19" s="4" t="str">
        <f t="shared" si="20"/>
        <v/>
      </c>
      <c r="BN19" s="4" t="str">
        <f t="shared" si="20"/>
        <v/>
      </c>
      <c r="BO19" s="4" t="str">
        <f t="shared" si="20"/>
        <v/>
      </c>
      <c r="BP19" s="4" t="str">
        <f t="shared" si="20"/>
        <v/>
      </c>
      <c r="BQ19" s="4" t="str">
        <f t="shared" si="20"/>
        <v/>
      </c>
      <c r="BR19" s="4" t="str">
        <f t="shared" si="20"/>
        <v/>
      </c>
      <c r="BS19" s="4" t="str">
        <f t="shared" si="20"/>
        <v/>
      </c>
      <c r="BT19" s="4" t="str">
        <f t="shared" si="20"/>
        <v/>
      </c>
      <c r="BU19" s="4" t="str">
        <f t="shared" si="20"/>
        <v/>
      </c>
      <c r="BV19" s="4" t="str">
        <f t="shared" si="20"/>
        <v/>
      </c>
      <c r="BW19" s="4" t="str">
        <f t="shared" si="20"/>
        <v/>
      </c>
    </row>
    <row r="20" spans="1:75" ht="17" hidden="1" customHeight="1" x14ac:dyDescent="0.35">
      <c r="A20">
        <v>11</v>
      </c>
      <c r="B20" s="4"/>
      <c r="C20" s="4"/>
      <c r="D20" s="4"/>
      <c r="E20" s="6">
        <f t="shared" si="16"/>
        <v>0</v>
      </c>
      <c r="F20" s="4"/>
      <c r="G20" s="4"/>
      <c r="H20" s="5"/>
      <c r="I20" s="5"/>
      <c r="J20" s="5"/>
      <c r="K20" s="5"/>
      <c r="L20" s="5"/>
      <c r="M20" s="5"/>
      <c r="N20" s="5"/>
      <c r="O20" s="5"/>
      <c r="P20" s="5"/>
      <c r="Q20" s="5"/>
      <c r="R20" s="5"/>
      <c r="S20" s="5"/>
      <c r="T20" s="5"/>
      <c r="U20" s="5"/>
      <c r="V20" s="5"/>
      <c r="W20" s="5"/>
      <c r="X20" s="5"/>
      <c r="Y20" s="5"/>
      <c r="Z20" s="5"/>
      <c r="AA20" s="5"/>
      <c r="AB20" s="5"/>
      <c r="AC20" s="5"/>
      <c r="AE20" s="4"/>
      <c r="AF20" s="4"/>
      <c r="AG20" s="4"/>
      <c r="AH20" s="4"/>
      <c r="AI20" s="4"/>
      <c r="AJ20" s="4"/>
      <c r="AK20" s="4"/>
      <c r="AL20" s="4"/>
      <c r="AM20" s="4"/>
      <c r="AN20" s="4"/>
      <c r="AO20" s="4" t="str">
        <f t="shared" si="17"/>
        <v/>
      </c>
      <c r="AP20" s="4" t="str">
        <f t="shared" si="17"/>
        <v/>
      </c>
      <c r="AQ20" s="4" t="str">
        <f t="shared" si="17"/>
        <v/>
      </c>
      <c r="AR20" s="4" t="str">
        <f t="shared" si="17"/>
        <v/>
      </c>
      <c r="AS20" s="4" t="str">
        <f t="shared" si="17"/>
        <v/>
      </c>
      <c r="AT20" s="4" t="str">
        <f t="shared" si="17"/>
        <v/>
      </c>
      <c r="AU20" s="4" t="str">
        <f t="shared" si="17"/>
        <v/>
      </c>
      <c r="AV20" s="4" t="str">
        <f t="shared" si="17"/>
        <v/>
      </c>
      <c r="AW20" s="4" t="str">
        <f t="shared" si="17"/>
        <v/>
      </c>
      <c r="AX20" s="4" t="str">
        <f t="shared" si="17"/>
        <v/>
      </c>
      <c r="AY20" s="4" t="str">
        <f t="shared" si="17"/>
        <v/>
      </c>
      <c r="AZ20" s="4" t="str">
        <f t="shared" si="17"/>
        <v/>
      </c>
      <c r="BB20" s="4"/>
      <c r="BC20" s="4"/>
      <c r="BD20" s="4"/>
      <c r="BE20" s="4"/>
      <c r="BF20" s="4"/>
      <c r="BG20" s="4" t="str">
        <f t="shared" si="19"/>
        <v/>
      </c>
      <c r="BH20" s="4" t="str">
        <f t="shared" si="19"/>
        <v/>
      </c>
      <c r="BI20" s="4" t="str">
        <f t="shared" si="19"/>
        <v/>
      </c>
      <c r="BJ20" s="4" t="str">
        <f t="shared" si="19"/>
        <v/>
      </c>
      <c r="BK20" s="4" t="str">
        <f t="shared" si="19"/>
        <v/>
      </c>
      <c r="BL20" s="4" t="str">
        <f t="shared" si="20"/>
        <v/>
      </c>
      <c r="BM20" s="4" t="str">
        <f t="shared" si="20"/>
        <v/>
      </c>
      <c r="BN20" s="4" t="str">
        <f t="shared" si="20"/>
        <v/>
      </c>
      <c r="BO20" s="4" t="str">
        <f t="shared" si="20"/>
        <v/>
      </c>
      <c r="BP20" s="4" t="str">
        <f t="shared" si="20"/>
        <v/>
      </c>
      <c r="BQ20" s="4" t="str">
        <f t="shared" si="20"/>
        <v/>
      </c>
      <c r="BR20" s="4" t="str">
        <f t="shared" si="20"/>
        <v/>
      </c>
      <c r="BS20" s="4" t="str">
        <f t="shared" si="20"/>
        <v/>
      </c>
      <c r="BT20" s="4" t="str">
        <f t="shared" si="20"/>
        <v/>
      </c>
      <c r="BU20" s="4" t="str">
        <f t="shared" si="20"/>
        <v/>
      </c>
      <c r="BV20" s="4" t="str">
        <f t="shared" si="20"/>
        <v/>
      </c>
      <c r="BW20" s="4" t="str">
        <f t="shared" si="20"/>
        <v/>
      </c>
    </row>
    <row r="21" spans="1:75" ht="17" hidden="1" customHeight="1" x14ac:dyDescent="0.35">
      <c r="A21">
        <v>12</v>
      </c>
      <c r="B21" s="4"/>
      <c r="C21" s="4"/>
      <c r="D21" s="4"/>
      <c r="E21" s="6">
        <f t="shared" si="16"/>
        <v>0</v>
      </c>
      <c r="F21" s="4"/>
      <c r="G21" s="4"/>
      <c r="H21" s="5"/>
      <c r="I21" s="5"/>
      <c r="J21" s="5"/>
      <c r="K21" s="5"/>
      <c r="L21" s="5"/>
      <c r="M21" s="5"/>
      <c r="N21" s="5"/>
      <c r="O21" s="5"/>
      <c r="P21" s="5"/>
      <c r="Q21" s="5"/>
      <c r="R21" s="5"/>
      <c r="S21" s="5"/>
      <c r="T21" s="5"/>
      <c r="U21" s="5"/>
      <c r="V21" s="5"/>
      <c r="W21" s="5"/>
      <c r="X21" s="5"/>
      <c r="Y21" s="5"/>
      <c r="Z21" s="5"/>
      <c r="AA21" s="5"/>
      <c r="AB21" s="5"/>
      <c r="AC21" s="5"/>
      <c r="AE21" s="4"/>
      <c r="AF21" s="4"/>
      <c r="AG21" s="4"/>
      <c r="AH21" s="4"/>
      <c r="AI21" s="4"/>
      <c r="AJ21" s="4"/>
      <c r="AK21" s="4"/>
      <c r="AL21" s="4"/>
      <c r="AM21" s="4"/>
      <c r="AN21" s="4"/>
      <c r="AO21" s="4" t="str">
        <f t="shared" si="17"/>
        <v/>
      </c>
      <c r="AP21" s="4" t="str">
        <f t="shared" si="17"/>
        <v/>
      </c>
      <c r="AQ21" s="4" t="str">
        <f t="shared" si="17"/>
        <v/>
      </c>
      <c r="AR21" s="4" t="str">
        <f t="shared" si="17"/>
        <v/>
      </c>
      <c r="AS21" s="4" t="str">
        <f t="shared" si="17"/>
        <v/>
      </c>
      <c r="AT21" s="4" t="str">
        <f t="shared" si="17"/>
        <v/>
      </c>
      <c r="AU21" s="4" t="str">
        <f t="shared" si="17"/>
        <v/>
      </c>
      <c r="AV21" s="4" t="str">
        <f t="shared" si="17"/>
        <v/>
      </c>
      <c r="AW21" s="4" t="str">
        <f t="shared" si="17"/>
        <v/>
      </c>
      <c r="AX21" s="4" t="str">
        <f t="shared" si="17"/>
        <v/>
      </c>
      <c r="AY21" s="4" t="str">
        <f t="shared" si="17"/>
        <v/>
      </c>
      <c r="AZ21" s="4" t="str">
        <f t="shared" si="17"/>
        <v/>
      </c>
      <c r="BB21" s="4"/>
      <c r="BC21" s="4"/>
      <c r="BD21" s="4"/>
      <c r="BE21" s="4"/>
      <c r="BF21" s="4"/>
      <c r="BG21" s="4" t="str">
        <f t="shared" si="19"/>
        <v/>
      </c>
      <c r="BH21" s="4" t="str">
        <f t="shared" si="19"/>
        <v/>
      </c>
      <c r="BI21" s="4" t="str">
        <f t="shared" si="19"/>
        <v/>
      </c>
      <c r="BJ21" s="4" t="str">
        <f t="shared" si="19"/>
        <v/>
      </c>
      <c r="BK21" s="4" t="str">
        <f t="shared" si="19"/>
        <v/>
      </c>
      <c r="BL21" s="4" t="str">
        <f t="shared" si="20"/>
        <v/>
      </c>
      <c r="BM21" s="4" t="str">
        <f t="shared" si="20"/>
        <v/>
      </c>
      <c r="BN21" s="4" t="str">
        <f t="shared" si="20"/>
        <v/>
      </c>
      <c r="BO21" s="4" t="str">
        <f t="shared" si="20"/>
        <v/>
      </c>
      <c r="BP21" s="4" t="str">
        <f t="shared" si="20"/>
        <v/>
      </c>
      <c r="BQ21" s="4" t="str">
        <f t="shared" si="20"/>
        <v/>
      </c>
      <c r="BR21" s="4" t="str">
        <f t="shared" si="20"/>
        <v/>
      </c>
      <c r="BS21" s="4" t="str">
        <f t="shared" si="20"/>
        <v/>
      </c>
      <c r="BT21" s="4" t="str">
        <f t="shared" si="20"/>
        <v/>
      </c>
      <c r="BU21" s="4" t="str">
        <f t="shared" si="20"/>
        <v/>
      </c>
      <c r="BV21" s="4" t="str">
        <f t="shared" si="20"/>
        <v/>
      </c>
      <c r="BW21" s="4" t="str">
        <f t="shared" si="20"/>
        <v/>
      </c>
    </row>
    <row r="22" spans="1:75" ht="17" hidden="1" customHeight="1" x14ac:dyDescent="0.35">
      <c r="A22">
        <v>13</v>
      </c>
      <c r="B22" s="4"/>
      <c r="C22" s="4"/>
      <c r="D22" s="51"/>
      <c r="E22" s="6">
        <f t="shared" si="16"/>
        <v>0</v>
      </c>
      <c r="F22" s="4"/>
      <c r="G22" s="4"/>
      <c r="H22" s="5"/>
      <c r="I22" s="5"/>
      <c r="J22" s="5"/>
      <c r="K22" s="5"/>
      <c r="L22" s="5"/>
      <c r="M22" s="5"/>
      <c r="N22" s="5"/>
      <c r="O22" s="5"/>
      <c r="P22" s="5"/>
      <c r="Q22" s="5"/>
      <c r="R22" s="5"/>
      <c r="S22" s="5"/>
      <c r="T22" s="5"/>
      <c r="U22" s="5"/>
      <c r="V22" s="5"/>
      <c r="W22" s="5"/>
      <c r="X22" s="5"/>
      <c r="Y22" s="5"/>
      <c r="Z22" s="5"/>
      <c r="AA22" s="5"/>
      <c r="AB22" s="5"/>
      <c r="AC22" s="5"/>
      <c r="AE22" s="4"/>
      <c r="AF22" s="4"/>
      <c r="AG22" s="4"/>
      <c r="AH22" s="4"/>
      <c r="AI22" s="4"/>
      <c r="AJ22" s="4"/>
      <c r="AK22" s="4"/>
      <c r="AL22" s="4"/>
      <c r="AM22" s="4"/>
      <c r="AN22" s="4"/>
      <c r="AO22" s="4" t="str">
        <f t="shared" si="17"/>
        <v/>
      </c>
      <c r="AP22" s="4" t="str">
        <f t="shared" si="17"/>
        <v/>
      </c>
      <c r="AQ22" s="4" t="str">
        <f t="shared" si="17"/>
        <v/>
      </c>
      <c r="AR22" s="4" t="str">
        <f t="shared" si="17"/>
        <v/>
      </c>
      <c r="AS22" s="4" t="str">
        <f t="shared" si="17"/>
        <v/>
      </c>
      <c r="AT22" s="4" t="str">
        <f t="shared" si="17"/>
        <v/>
      </c>
      <c r="AU22" s="4" t="str">
        <f t="shared" si="17"/>
        <v/>
      </c>
      <c r="AV22" s="4" t="str">
        <f t="shared" si="17"/>
        <v/>
      </c>
      <c r="AW22" s="4" t="str">
        <f t="shared" si="17"/>
        <v/>
      </c>
      <c r="AX22" s="4" t="str">
        <f t="shared" si="17"/>
        <v/>
      </c>
      <c r="AY22" s="4" t="str">
        <f t="shared" si="17"/>
        <v/>
      </c>
      <c r="AZ22" s="4" t="str">
        <f t="shared" si="17"/>
        <v/>
      </c>
      <c r="BB22" s="4"/>
      <c r="BC22" s="4"/>
      <c r="BD22" s="4"/>
      <c r="BE22" s="4"/>
      <c r="BF22" s="4"/>
      <c r="BG22" s="4" t="str">
        <f t="shared" si="19"/>
        <v/>
      </c>
      <c r="BH22" s="4" t="str">
        <f t="shared" si="19"/>
        <v/>
      </c>
      <c r="BI22" s="4" t="str">
        <f t="shared" si="19"/>
        <v/>
      </c>
      <c r="BJ22" s="4" t="str">
        <f t="shared" si="19"/>
        <v/>
      </c>
      <c r="BK22" s="4" t="str">
        <f t="shared" si="19"/>
        <v/>
      </c>
      <c r="BL22" s="4" t="str">
        <f t="shared" si="20"/>
        <v/>
      </c>
      <c r="BM22" s="4" t="str">
        <f t="shared" si="20"/>
        <v/>
      </c>
      <c r="BN22" s="4" t="str">
        <f t="shared" si="20"/>
        <v/>
      </c>
      <c r="BO22" s="4" t="str">
        <f t="shared" si="20"/>
        <v/>
      </c>
      <c r="BP22" s="4" t="str">
        <f t="shared" si="20"/>
        <v/>
      </c>
      <c r="BQ22" s="4" t="str">
        <f t="shared" si="20"/>
        <v/>
      </c>
      <c r="BR22" s="4" t="str">
        <f t="shared" si="20"/>
        <v/>
      </c>
      <c r="BS22" s="4" t="str">
        <f t="shared" si="20"/>
        <v/>
      </c>
      <c r="BT22" s="4" t="str">
        <f t="shared" si="20"/>
        <v/>
      </c>
      <c r="BU22" s="4" t="str">
        <f t="shared" si="20"/>
        <v/>
      </c>
      <c r="BV22" s="4" t="str">
        <f t="shared" si="20"/>
        <v/>
      </c>
      <c r="BW22" s="4" t="str">
        <f t="shared" si="20"/>
        <v/>
      </c>
    </row>
    <row r="23" spans="1:75" ht="17" hidden="1" customHeight="1" x14ac:dyDescent="0.35">
      <c r="A23">
        <v>14</v>
      </c>
      <c r="B23" s="4"/>
      <c r="C23" s="4"/>
      <c r="D23" s="51"/>
      <c r="E23" s="6">
        <f t="shared" si="16"/>
        <v>0</v>
      </c>
      <c r="F23" s="4"/>
      <c r="G23" s="4"/>
      <c r="H23" s="5"/>
      <c r="I23" s="5"/>
      <c r="J23" s="5"/>
      <c r="K23" s="5"/>
      <c r="L23" s="5"/>
      <c r="M23" s="5"/>
      <c r="N23" s="5"/>
      <c r="O23" s="5"/>
      <c r="P23" s="5"/>
      <c r="Q23" s="5"/>
      <c r="R23" s="5"/>
      <c r="S23" s="5"/>
      <c r="T23" s="5"/>
      <c r="U23" s="5"/>
      <c r="V23" s="5"/>
      <c r="W23" s="5"/>
      <c r="X23" s="5"/>
      <c r="Y23" s="5"/>
      <c r="Z23" s="5"/>
      <c r="AA23" s="5"/>
      <c r="AB23" s="5"/>
      <c r="AC23" s="5"/>
      <c r="AE23" s="4"/>
      <c r="AF23" s="4"/>
      <c r="AG23" s="4"/>
      <c r="AH23" s="4"/>
      <c r="AI23" s="4"/>
      <c r="AJ23" s="4"/>
      <c r="AK23" s="4"/>
      <c r="AL23" s="4"/>
      <c r="AM23" s="4"/>
      <c r="AN23" s="4"/>
      <c r="AO23" s="4" t="str">
        <f t="shared" si="17"/>
        <v/>
      </c>
      <c r="AP23" s="4" t="str">
        <f t="shared" si="17"/>
        <v/>
      </c>
      <c r="AQ23" s="4" t="str">
        <f t="shared" si="17"/>
        <v/>
      </c>
      <c r="AR23" s="4" t="str">
        <f t="shared" si="17"/>
        <v/>
      </c>
      <c r="AS23" s="4" t="str">
        <f t="shared" si="17"/>
        <v/>
      </c>
      <c r="AT23" s="4" t="str">
        <f t="shared" si="17"/>
        <v/>
      </c>
      <c r="AU23" s="4" t="str">
        <f t="shared" si="17"/>
        <v/>
      </c>
      <c r="AV23" s="4" t="str">
        <f t="shared" si="17"/>
        <v/>
      </c>
      <c r="AW23" s="4" t="str">
        <f t="shared" si="17"/>
        <v/>
      </c>
      <c r="AX23" s="4" t="str">
        <f t="shared" si="17"/>
        <v/>
      </c>
      <c r="AY23" s="4" t="str">
        <f t="shared" si="17"/>
        <v/>
      </c>
      <c r="AZ23" s="4" t="str">
        <f t="shared" si="17"/>
        <v/>
      </c>
      <c r="BB23" s="4"/>
      <c r="BC23" s="4"/>
      <c r="BD23" s="4"/>
      <c r="BE23" s="4"/>
      <c r="BF23" s="4"/>
      <c r="BG23" s="4" t="str">
        <f t="shared" si="19"/>
        <v/>
      </c>
      <c r="BH23" s="4" t="str">
        <f t="shared" si="19"/>
        <v/>
      </c>
      <c r="BI23" s="4" t="str">
        <f t="shared" si="19"/>
        <v/>
      </c>
      <c r="BJ23" s="4" t="str">
        <f t="shared" si="19"/>
        <v/>
      </c>
      <c r="BK23" s="4" t="str">
        <f t="shared" si="19"/>
        <v/>
      </c>
      <c r="BL23" s="4" t="str">
        <f t="shared" si="20"/>
        <v/>
      </c>
      <c r="BM23" s="4" t="str">
        <f t="shared" si="20"/>
        <v/>
      </c>
      <c r="BN23" s="4" t="str">
        <f t="shared" si="20"/>
        <v/>
      </c>
      <c r="BO23" s="4" t="str">
        <f t="shared" si="20"/>
        <v/>
      </c>
      <c r="BP23" s="4" t="str">
        <f t="shared" si="20"/>
        <v/>
      </c>
      <c r="BQ23" s="4" t="str">
        <f t="shared" si="20"/>
        <v/>
      </c>
      <c r="BR23" s="4" t="str">
        <f t="shared" si="20"/>
        <v/>
      </c>
      <c r="BS23" s="4" t="str">
        <f t="shared" si="20"/>
        <v/>
      </c>
      <c r="BT23" s="4" t="str">
        <f t="shared" si="20"/>
        <v/>
      </c>
      <c r="BU23" s="4" t="str">
        <f t="shared" si="20"/>
        <v/>
      </c>
      <c r="BV23" s="4" t="str">
        <f t="shared" si="20"/>
        <v/>
      </c>
      <c r="BW23" s="4" t="str">
        <f t="shared" si="20"/>
        <v/>
      </c>
    </row>
    <row r="24" spans="1:75" ht="17" hidden="1" customHeight="1" x14ac:dyDescent="0.35">
      <c r="A24">
        <v>15</v>
      </c>
      <c r="B24" s="4"/>
      <c r="C24" s="4"/>
      <c r="D24" s="51"/>
      <c r="E24" s="6">
        <f t="shared" si="16"/>
        <v>0</v>
      </c>
      <c r="F24" s="4"/>
      <c r="G24" s="4"/>
      <c r="H24" s="5"/>
      <c r="I24" s="5"/>
      <c r="J24" s="5"/>
      <c r="K24" s="5"/>
      <c r="L24" s="5"/>
      <c r="M24" s="5"/>
      <c r="N24" s="5"/>
      <c r="O24" s="5"/>
      <c r="P24" s="5"/>
      <c r="Q24" s="5"/>
      <c r="R24" s="5"/>
      <c r="S24" s="5"/>
      <c r="T24" s="5"/>
      <c r="U24" s="5"/>
      <c r="V24" s="5"/>
      <c r="W24" s="5"/>
      <c r="X24" s="5"/>
      <c r="Y24" s="5"/>
      <c r="Z24" s="5"/>
      <c r="AA24" s="5"/>
      <c r="AB24" s="5"/>
      <c r="AC24" s="5"/>
      <c r="AE24" s="4"/>
      <c r="AF24" s="4"/>
      <c r="AG24" s="4"/>
      <c r="AH24" s="4"/>
      <c r="AI24" s="4"/>
      <c r="AJ24" s="4"/>
      <c r="AK24" s="4"/>
      <c r="AL24" s="4"/>
      <c r="AM24" s="4"/>
      <c r="AN24" s="4"/>
      <c r="AO24" s="4" t="str">
        <f t="shared" si="17"/>
        <v/>
      </c>
      <c r="AP24" s="4" t="str">
        <f t="shared" si="17"/>
        <v/>
      </c>
      <c r="AQ24" s="4" t="str">
        <f t="shared" si="17"/>
        <v/>
      </c>
      <c r="AR24" s="4" t="str">
        <f t="shared" si="17"/>
        <v/>
      </c>
      <c r="AS24" s="4" t="str">
        <f t="shared" si="17"/>
        <v/>
      </c>
      <c r="AT24" s="4" t="str">
        <f t="shared" si="17"/>
        <v/>
      </c>
      <c r="AU24" s="4" t="str">
        <f t="shared" si="17"/>
        <v/>
      </c>
      <c r="AV24" s="4" t="str">
        <f t="shared" si="17"/>
        <v/>
      </c>
      <c r="AW24" s="4" t="str">
        <f t="shared" si="17"/>
        <v/>
      </c>
      <c r="AX24" s="4" t="str">
        <f t="shared" si="17"/>
        <v/>
      </c>
      <c r="AY24" s="4" t="str">
        <f t="shared" si="17"/>
        <v/>
      </c>
      <c r="AZ24" s="4" t="str">
        <f t="shared" si="17"/>
        <v/>
      </c>
      <c r="BB24" s="4"/>
      <c r="BC24" s="4"/>
      <c r="BD24" s="4"/>
      <c r="BE24" s="4"/>
      <c r="BF24" s="4"/>
      <c r="BG24" s="4" t="str">
        <f t="shared" si="19"/>
        <v/>
      </c>
      <c r="BH24" s="4" t="str">
        <f t="shared" si="19"/>
        <v/>
      </c>
      <c r="BI24" s="4" t="str">
        <f t="shared" si="19"/>
        <v/>
      </c>
      <c r="BJ24" s="4" t="str">
        <f t="shared" si="19"/>
        <v/>
      </c>
      <c r="BK24" s="4" t="str">
        <f t="shared" si="19"/>
        <v/>
      </c>
      <c r="BL24" s="4" t="str">
        <f t="shared" si="20"/>
        <v/>
      </c>
      <c r="BM24" s="4" t="str">
        <f t="shared" si="20"/>
        <v/>
      </c>
      <c r="BN24" s="4" t="str">
        <f t="shared" si="20"/>
        <v/>
      </c>
      <c r="BO24" s="4" t="str">
        <f t="shared" si="20"/>
        <v/>
      </c>
      <c r="BP24" s="4" t="str">
        <f t="shared" si="20"/>
        <v/>
      </c>
      <c r="BQ24" s="4" t="str">
        <f t="shared" si="20"/>
        <v/>
      </c>
      <c r="BR24" s="4" t="str">
        <f t="shared" si="20"/>
        <v/>
      </c>
      <c r="BS24" s="4" t="str">
        <f t="shared" si="20"/>
        <v/>
      </c>
      <c r="BT24" s="4" t="str">
        <f t="shared" si="20"/>
        <v/>
      </c>
      <c r="BU24" s="4" t="str">
        <f t="shared" si="20"/>
        <v/>
      </c>
      <c r="BV24" s="4" t="str">
        <f t="shared" si="20"/>
        <v/>
      </c>
      <c r="BW24" s="4" t="str">
        <f t="shared" si="20"/>
        <v/>
      </c>
    </row>
    <row r="25" spans="1:75" ht="17" hidden="1" customHeight="1" x14ac:dyDescent="0.35">
      <c r="A25">
        <v>16</v>
      </c>
      <c r="B25" s="4"/>
      <c r="C25" s="4"/>
      <c r="D25" s="51"/>
      <c r="E25" s="6">
        <f t="shared" si="16"/>
        <v>0</v>
      </c>
      <c r="F25" s="4"/>
      <c r="G25" s="4"/>
      <c r="H25" s="5"/>
      <c r="I25" s="5"/>
      <c r="J25" s="5"/>
      <c r="K25" s="5"/>
      <c r="L25" s="5"/>
      <c r="M25" s="5"/>
      <c r="N25" s="5"/>
      <c r="O25" s="5"/>
      <c r="P25" s="5"/>
      <c r="Q25" s="5"/>
      <c r="R25" s="5"/>
      <c r="S25" s="5"/>
      <c r="T25" s="5"/>
      <c r="U25" s="5"/>
      <c r="V25" s="5"/>
      <c r="W25" s="5"/>
      <c r="X25" s="5"/>
      <c r="Y25" s="5"/>
      <c r="Z25" s="5"/>
      <c r="AA25" s="5"/>
      <c r="AB25" s="5"/>
      <c r="AC25" s="5"/>
      <c r="AE25" s="4"/>
      <c r="AF25" s="4"/>
      <c r="AG25" s="4"/>
      <c r="AH25" s="4"/>
      <c r="AI25" s="4"/>
      <c r="AJ25" s="4"/>
      <c r="AK25" s="4"/>
      <c r="AL25" s="4"/>
      <c r="AM25" s="4"/>
      <c r="AN25" s="4"/>
      <c r="AO25" s="4" t="str">
        <f t="shared" si="17"/>
        <v/>
      </c>
      <c r="AP25" s="4" t="str">
        <f t="shared" si="17"/>
        <v/>
      </c>
      <c r="AQ25" s="4" t="str">
        <f t="shared" si="17"/>
        <v/>
      </c>
      <c r="AR25" s="4" t="str">
        <f t="shared" si="17"/>
        <v/>
      </c>
      <c r="AS25" s="4" t="str">
        <f t="shared" si="17"/>
        <v/>
      </c>
      <c r="AT25" s="4" t="str">
        <f t="shared" si="17"/>
        <v/>
      </c>
      <c r="AU25" s="4" t="str">
        <f t="shared" si="17"/>
        <v/>
      </c>
      <c r="AV25" s="4" t="str">
        <f t="shared" si="17"/>
        <v/>
      </c>
      <c r="AW25" s="4" t="str">
        <f t="shared" si="17"/>
        <v/>
      </c>
      <c r="AX25" s="4" t="str">
        <f t="shared" si="17"/>
        <v/>
      </c>
      <c r="AY25" s="4" t="str">
        <f t="shared" si="17"/>
        <v/>
      </c>
      <c r="AZ25" s="4" t="str">
        <f t="shared" si="17"/>
        <v/>
      </c>
      <c r="BB25" s="4"/>
      <c r="BC25" s="4"/>
      <c r="BD25" s="4"/>
      <c r="BE25" s="4"/>
      <c r="BF25" s="4"/>
      <c r="BG25" s="4" t="str">
        <f t="shared" si="19"/>
        <v/>
      </c>
      <c r="BH25" s="4" t="str">
        <f t="shared" si="19"/>
        <v/>
      </c>
      <c r="BI25" s="4" t="str">
        <f t="shared" si="19"/>
        <v/>
      </c>
      <c r="BJ25" s="4" t="str">
        <f t="shared" si="19"/>
        <v/>
      </c>
      <c r="BK25" s="4" t="str">
        <f t="shared" si="19"/>
        <v/>
      </c>
      <c r="BL25" s="4" t="str">
        <f t="shared" si="20"/>
        <v/>
      </c>
      <c r="BM25" s="4" t="str">
        <f t="shared" si="20"/>
        <v/>
      </c>
      <c r="BN25" s="4" t="str">
        <f t="shared" si="20"/>
        <v/>
      </c>
      <c r="BO25" s="4" t="str">
        <f t="shared" si="20"/>
        <v/>
      </c>
      <c r="BP25" s="4" t="str">
        <f t="shared" si="20"/>
        <v/>
      </c>
      <c r="BQ25" s="4" t="str">
        <f t="shared" si="20"/>
        <v/>
      </c>
      <c r="BR25" s="4" t="str">
        <f t="shared" si="20"/>
        <v/>
      </c>
      <c r="BS25" s="4" t="str">
        <f t="shared" si="20"/>
        <v/>
      </c>
      <c r="BT25" s="4" t="str">
        <f t="shared" si="20"/>
        <v/>
      </c>
      <c r="BU25" s="4" t="str">
        <f t="shared" si="20"/>
        <v/>
      </c>
      <c r="BV25" s="4" t="str">
        <f t="shared" si="20"/>
        <v/>
      </c>
      <c r="BW25" s="4" t="str">
        <f t="shared" si="20"/>
        <v/>
      </c>
    </row>
    <row r="26" spans="1:75" ht="17" hidden="1" customHeight="1" x14ac:dyDescent="0.35">
      <c r="A26">
        <v>17</v>
      </c>
      <c r="B26" s="4"/>
      <c r="C26" s="4"/>
      <c r="D26" s="51"/>
      <c r="E26" s="6">
        <f t="shared" si="16"/>
        <v>0</v>
      </c>
      <c r="F26" s="4"/>
      <c r="G26" s="4"/>
      <c r="H26" s="5"/>
      <c r="I26" s="5"/>
      <c r="J26" s="5"/>
      <c r="K26" s="5"/>
      <c r="L26" s="5"/>
      <c r="M26" s="5"/>
      <c r="N26" s="5"/>
      <c r="O26" s="5"/>
      <c r="P26" s="5"/>
      <c r="Q26" s="5"/>
      <c r="R26" s="5"/>
      <c r="S26" s="5"/>
      <c r="T26" s="5"/>
      <c r="U26" s="5"/>
      <c r="V26" s="5"/>
      <c r="W26" s="5"/>
      <c r="X26" s="5"/>
      <c r="Y26" s="5"/>
      <c r="Z26" s="5"/>
      <c r="AA26" s="5"/>
      <c r="AB26" s="5"/>
      <c r="AC26" s="5"/>
      <c r="AE26" s="4"/>
      <c r="AF26" s="4"/>
      <c r="AG26" s="4"/>
      <c r="AH26" s="4"/>
      <c r="AI26" s="4"/>
      <c r="AJ26" s="4"/>
      <c r="AK26" s="4"/>
      <c r="AL26" s="4"/>
      <c r="AM26" s="4"/>
      <c r="AN26" s="4"/>
      <c r="AO26" s="4" t="str">
        <f t="shared" si="17"/>
        <v/>
      </c>
      <c r="AP26" s="4" t="str">
        <f t="shared" si="17"/>
        <v/>
      </c>
      <c r="AQ26" s="4" t="str">
        <f t="shared" si="17"/>
        <v/>
      </c>
      <c r="AR26" s="4" t="str">
        <f t="shared" si="17"/>
        <v/>
      </c>
      <c r="AS26" s="4" t="str">
        <f t="shared" si="17"/>
        <v/>
      </c>
      <c r="AT26" s="4" t="str">
        <f t="shared" si="17"/>
        <v/>
      </c>
      <c r="AU26" s="4" t="str">
        <f t="shared" si="17"/>
        <v/>
      </c>
      <c r="AV26" s="4" t="str">
        <f t="shared" si="17"/>
        <v/>
      </c>
      <c r="AW26" s="4" t="str">
        <f t="shared" si="17"/>
        <v/>
      </c>
      <c r="AX26" s="4" t="str">
        <f t="shared" si="17"/>
        <v/>
      </c>
      <c r="AY26" s="4" t="str">
        <f t="shared" si="17"/>
        <v/>
      </c>
      <c r="AZ26" s="4" t="str">
        <f t="shared" si="17"/>
        <v/>
      </c>
      <c r="BB26" s="4"/>
      <c r="BC26" s="4"/>
      <c r="BD26" s="4"/>
      <c r="BE26" s="4"/>
      <c r="BF26" s="4"/>
      <c r="BG26" s="4" t="str">
        <f t="shared" si="19"/>
        <v/>
      </c>
      <c r="BH26" s="4" t="str">
        <f t="shared" si="19"/>
        <v/>
      </c>
      <c r="BI26" s="4" t="str">
        <f t="shared" si="19"/>
        <v/>
      </c>
      <c r="BJ26" s="4" t="str">
        <f t="shared" si="19"/>
        <v/>
      </c>
      <c r="BK26" s="4" t="str">
        <f t="shared" si="19"/>
        <v/>
      </c>
      <c r="BL26" s="4" t="str">
        <f t="shared" si="20"/>
        <v/>
      </c>
      <c r="BM26" s="4" t="str">
        <f t="shared" si="20"/>
        <v/>
      </c>
      <c r="BN26" s="4" t="str">
        <f t="shared" si="20"/>
        <v/>
      </c>
      <c r="BO26" s="4" t="str">
        <f t="shared" si="20"/>
        <v/>
      </c>
      <c r="BP26" s="4" t="str">
        <f t="shared" si="20"/>
        <v/>
      </c>
      <c r="BQ26" s="4" t="str">
        <f t="shared" si="20"/>
        <v/>
      </c>
      <c r="BR26" s="4" t="str">
        <f t="shared" si="20"/>
        <v/>
      </c>
      <c r="BS26" s="4" t="str">
        <f t="shared" si="20"/>
        <v/>
      </c>
      <c r="BT26" s="4" t="str">
        <f t="shared" si="20"/>
        <v/>
      </c>
      <c r="BU26" s="4" t="str">
        <f t="shared" si="20"/>
        <v/>
      </c>
      <c r="BV26" s="4" t="str">
        <f t="shared" si="20"/>
        <v/>
      </c>
      <c r="BW26" s="4" t="str">
        <f t="shared" si="20"/>
        <v/>
      </c>
    </row>
    <row r="27" spans="1:75" ht="17" hidden="1" customHeight="1" x14ac:dyDescent="0.35">
      <c r="A27">
        <v>18</v>
      </c>
      <c r="B27" s="4"/>
      <c r="C27" s="4"/>
      <c r="D27" s="4"/>
      <c r="E27" s="6">
        <f t="shared" si="16"/>
        <v>0</v>
      </c>
      <c r="F27" s="4"/>
      <c r="G27" s="4"/>
      <c r="H27" s="5"/>
      <c r="I27" s="5"/>
      <c r="J27" s="5"/>
      <c r="K27" s="5"/>
      <c r="L27" s="5"/>
      <c r="M27" s="5"/>
      <c r="N27" s="5"/>
      <c r="O27" s="5"/>
      <c r="P27" s="5"/>
      <c r="Q27" s="5"/>
      <c r="R27" s="5"/>
      <c r="S27" s="5"/>
      <c r="T27" s="5"/>
      <c r="U27" s="5"/>
      <c r="V27" s="5"/>
      <c r="W27" s="5"/>
      <c r="X27" s="5"/>
      <c r="Y27" s="5"/>
      <c r="Z27" s="5"/>
      <c r="AA27" s="5"/>
      <c r="AB27" s="5"/>
      <c r="AC27" s="5"/>
      <c r="AE27" s="4"/>
      <c r="AF27" s="4"/>
      <c r="AG27" s="4"/>
      <c r="AH27" s="4"/>
      <c r="AI27" s="4"/>
      <c r="AJ27" s="4"/>
      <c r="AK27" s="4"/>
      <c r="AL27" s="4"/>
      <c r="AM27" s="4"/>
      <c r="AN27" s="4"/>
      <c r="AO27" s="4" t="str">
        <f t="shared" ref="AO27:AZ27" si="21">IF(R27=0,"","*")</f>
        <v/>
      </c>
      <c r="AP27" s="4" t="str">
        <f t="shared" si="21"/>
        <v/>
      </c>
      <c r="AQ27" s="4" t="str">
        <f t="shared" si="21"/>
        <v/>
      </c>
      <c r="AR27" s="4" t="str">
        <f t="shared" si="21"/>
        <v/>
      </c>
      <c r="AS27" s="4" t="str">
        <f t="shared" si="21"/>
        <v/>
      </c>
      <c r="AT27" s="4" t="str">
        <f t="shared" si="21"/>
        <v/>
      </c>
      <c r="AU27" s="4" t="str">
        <f t="shared" si="21"/>
        <v/>
      </c>
      <c r="AV27" s="4" t="str">
        <f t="shared" si="21"/>
        <v/>
      </c>
      <c r="AW27" s="4" t="str">
        <f t="shared" si="21"/>
        <v/>
      </c>
      <c r="AX27" s="4" t="str">
        <f t="shared" si="21"/>
        <v/>
      </c>
      <c r="AY27" s="4" t="str">
        <f t="shared" si="21"/>
        <v/>
      </c>
      <c r="AZ27" s="4" t="str">
        <f t="shared" si="21"/>
        <v/>
      </c>
      <c r="BB27" s="4"/>
      <c r="BC27" s="4"/>
      <c r="BD27" s="4"/>
      <c r="BE27" s="4"/>
      <c r="BF27" s="4"/>
      <c r="BG27" s="4" t="str">
        <f t="shared" si="19"/>
        <v/>
      </c>
      <c r="BH27" s="4" t="str">
        <f t="shared" si="19"/>
        <v/>
      </c>
      <c r="BI27" s="4" t="str">
        <f t="shared" si="19"/>
        <v/>
      </c>
      <c r="BJ27" s="4" t="str">
        <f t="shared" si="19"/>
        <v/>
      </c>
      <c r="BK27" s="4" t="str">
        <f t="shared" si="19"/>
        <v/>
      </c>
      <c r="BL27" s="4" t="str">
        <f t="shared" si="20"/>
        <v/>
      </c>
      <c r="BM27" s="4" t="str">
        <f t="shared" si="20"/>
        <v/>
      </c>
      <c r="BN27" s="4" t="str">
        <f t="shared" si="20"/>
        <v/>
      </c>
      <c r="BO27" s="4" t="str">
        <f t="shared" si="20"/>
        <v/>
      </c>
      <c r="BP27" s="4" t="str">
        <f t="shared" si="20"/>
        <v/>
      </c>
      <c r="BQ27" s="4" t="str">
        <f t="shared" si="20"/>
        <v/>
      </c>
      <c r="BR27" s="4" t="str">
        <f t="shared" si="20"/>
        <v/>
      </c>
      <c r="BS27" s="4" t="str">
        <f t="shared" si="20"/>
        <v/>
      </c>
      <c r="BT27" s="4" t="str">
        <f t="shared" si="20"/>
        <v/>
      </c>
      <c r="BU27" s="4" t="str">
        <f t="shared" si="20"/>
        <v/>
      </c>
      <c r="BV27" s="4" t="str">
        <f t="shared" si="20"/>
        <v/>
      </c>
      <c r="BW27" s="4" t="str">
        <f t="shared" si="20"/>
        <v/>
      </c>
    </row>
    <row r="28" spans="1:75" ht="17" hidden="1" customHeight="1" x14ac:dyDescent="0.35">
      <c r="A28">
        <v>19</v>
      </c>
      <c r="B28" s="4"/>
      <c r="C28" s="4"/>
      <c r="D28" s="4"/>
      <c r="E28" s="6">
        <f t="shared" si="16"/>
        <v>0</v>
      </c>
      <c r="F28" s="4"/>
      <c r="G28" s="4"/>
      <c r="H28" s="5"/>
      <c r="I28" s="5"/>
      <c r="J28" s="5"/>
      <c r="K28" s="5"/>
      <c r="L28" s="5"/>
      <c r="M28" s="5"/>
      <c r="N28" s="5"/>
      <c r="O28" s="5"/>
      <c r="P28" s="5"/>
      <c r="Q28" s="5"/>
      <c r="R28" s="5"/>
      <c r="S28" s="5"/>
      <c r="T28" s="5"/>
      <c r="U28" s="5"/>
      <c r="V28" s="5"/>
      <c r="W28" s="5"/>
      <c r="X28" s="5"/>
      <c r="Y28" s="5"/>
      <c r="Z28" s="5"/>
      <c r="AA28" s="5"/>
      <c r="AB28" s="5"/>
      <c r="AC28" s="5"/>
      <c r="AE28" s="4"/>
      <c r="AF28" s="4"/>
      <c r="AG28" s="4"/>
      <c r="AH28" s="4"/>
      <c r="AI28" s="4"/>
      <c r="AJ28" s="4"/>
      <c r="AK28" s="4"/>
      <c r="AL28" s="4"/>
      <c r="AM28" s="4"/>
      <c r="AN28" s="4"/>
      <c r="AO28" s="4"/>
      <c r="AP28" s="4"/>
      <c r="AQ28" s="4"/>
      <c r="AR28" s="4"/>
      <c r="AS28" s="4"/>
      <c r="AT28" s="4"/>
      <c r="AU28" s="4"/>
      <c r="AV28" s="4"/>
      <c r="AW28" s="4"/>
      <c r="AX28" s="4"/>
      <c r="AY28" s="4"/>
      <c r="AZ28" s="4"/>
      <c r="BB28" s="4"/>
      <c r="BC28" s="4"/>
      <c r="BD28" s="4"/>
      <c r="BE28" s="4"/>
      <c r="BF28" s="4"/>
      <c r="BG28" s="4"/>
      <c r="BH28" s="4"/>
      <c r="BI28" s="4"/>
      <c r="BJ28" s="4"/>
      <c r="BK28" s="4"/>
      <c r="BL28" s="4"/>
      <c r="BM28" s="4"/>
      <c r="BN28" s="4"/>
      <c r="BO28" s="4"/>
      <c r="BP28" s="4"/>
      <c r="BQ28" s="4"/>
      <c r="BR28" s="4"/>
      <c r="BS28" s="4"/>
      <c r="BT28" s="4"/>
      <c r="BU28" s="4"/>
      <c r="BV28" s="4"/>
      <c r="BW28" s="4"/>
    </row>
    <row r="29" spans="1:75" ht="17" hidden="1" customHeight="1" x14ac:dyDescent="0.35">
      <c r="A29">
        <v>20</v>
      </c>
      <c r="B29" s="4"/>
      <c r="C29" s="4"/>
      <c r="D29" s="4"/>
      <c r="E29" s="6">
        <f t="shared" si="16"/>
        <v>0</v>
      </c>
      <c r="F29" s="4"/>
      <c r="G29" s="4"/>
      <c r="H29" s="5"/>
      <c r="I29" s="5"/>
      <c r="J29" s="5"/>
      <c r="K29" s="5"/>
      <c r="L29" s="5"/>
      <c r="M29" s="5"/>
      <c r="N29" s="5"/>
      <c r="O29" s="5"/>
      <c r="P29" s="5"/>
      <c r="Q29" s="5"/>
      <c r="R29" s="5"/>
      <c r="S29" s="5"/>
      <c r="T29" s="5"/>
      <c r="U29" s="5"/>
      <c r="V29" s="5"/>
      <c r="W29" s="5"/>
      <c r="X29" s="5"/>
      <c r="Y29" s="5"/>
      <c r="Z29" s="5"/>
      <c r="AA29" s="5"/>
      <c r="AB29" s="5"/>
      <c r="AC29" s="5"/>
      <c r="AE29" s="4"/>
      <c r="AF29" s="4"/>
      <c r="AG29" s="4"/>
      <c r="AH29" s="4"/>
      <c r="AI29" s="4"/>
      <c r="AJ29" s="4"/>
      <c r="AK29" s="4"/>
      <c r="AL29" s="4"/>
      <c r="AM29" s="4"/>
      <c r="AN29" s="4"/>
      <c r="AO29" s="4"/>
      <c r="AP29" s="4"/>
      <c r="AQ29" s="4"/>
      <c r="AR29" s="4"/>
      <c r="AS29" s="4"/>
      <c r="AT29" s="4"/>
      <c r="AU29" s="4"/>
      <c r="AV29" s="4"/>
      <c r="AW29" s="4"/>
      <c r="AX29" s="4"/>
      <c r="AY29" s="4"/>
      <c r="AZ29" s="4"/>
      <c r="BB29" s="4"/>
      <c r="BC29" s="4"/>
      <c r="BD29" s="4"/>
      <c r="BE29" s="4"/>
      <c r="BF29" s="4"/>
      <c r="BG29" s="4"/>
      <c r="BH29" s="4"/>
      <c r="BI29" s="4"/>
      <c r="BJ29" s="4"/>
      <c r="BK29" s="4"/>
      <c r="BL29" s="4"/>
      <c r="BM29" s="4"/>
      <c r="BN29" s="4"/>
      <c r="BO29" s="4"/>
      <c r="BP29" s="4"/>
      <c r="BQ29" s="4"/>
      <c r="BR29" s="4"/>
      <c r="BS29" s="4"/>
      <c r="BT29" s="4"/>
      <c r="BU29" s="4"/>
      <c r="BV29" s="4"/>
      <c r="BW29" s="4"/>
    </row>
    <row r="30" spans="1:75" ht="17" hidden="1" customHeight="1" x14ac:dyDescent="0.35">
      <c r="A30">
        <v>21</v>
      </c>
      <c r="B30" s="4"/>
      <c r="C30" s="4"/>
      <c r="D30" s="4"/>
      <c r="E30" s="6">
        <f t="shared" si="16"/>
        <v>0</v>
      </c>
      <c r="F30" s="4"/>
      <c r="G30" s="4"/>
      <c r="H30" s="5"/>
      <c r="I30" s="5"/>
      <c r="J30" s="5"/>
      <c r="K30" s="5"/>
      <c r="L30" s="5"/>
      <c r="M30" s="5"/>
      <c r="N30" s="5"/>
      <c r="O30" s="5"/>
      <c r="P30" s="5"/>
      <c r="Q30" s="5"/>
      <c r="R30" s="5"/>
      <c r="S30" s="5"/>
      <c r="T30" s="5"/>
      <c r="U30" s="5"/>
      <c r="V30" s="5"/>
      <c r="W30" s="5"/>
      <c r="X30" s="5"/>
      <c r="Y30" s="5"/>
      <c r="Z30" s="5"/>
      <c r="AA30" s="5"/>
      <c r="AB30" s="5"/>
      <c r="AC30" s="5"/>
      <c r="AE30" s="4"/>
      <c r="AF30" s="4"/>
      <c r="AG30" s="4"/>
      <c r="AH30" s="4"/>
      <c r="AI30" s="4"/>
      <c r="AJ30" s="4"/>
      <c r="AK30" s="4"/>
      <c r="AL30" s="4"/>
      <c r="AM30" s="4"/>
      <c r="AN30" s="4"/>
      <c r="AO30" s="4"/>
      <c r="AP30" s="4"/>
      <c r="AQ30" s="4"/>
      <c r="AR30" s="4"/>
      <c r="AS30" s="4"/>
      <c r="AT30" s="4"/>
      <c r="AU30" s="4"/>
      <c r="AV30" s="4"/>
      <c r="AW30" s="4"/>
      <c r="AX30" s="4"/>
      <c r="AY30" s="4"/>
      <c r="AZ30" s="4"/>
      <c r="BB30" s="4"/>
      <c r="BC30" s="4"/>
      <c r="BD30" s="4"/>
      <c r="BE30" s="4"/>
      <c r="BF30" s="4"/>
      <c r="BG30" s="4"/>
      <c r="BH30" s="4"/>
      <c r="BI30" s="4"/>
      <c r="BJ30" s="4"/>
      <c r="BK30" s="4"/>
      <c r="BL30" s="4"/>
      <c r="BM30" s="4"/>
      <c r="BN30" s="4"/>
      <c r="BO30" s="4"/>
      <c r="BP30" s="4"/>
      <c r="BQ30" s="4"/>
      <c r="BR30" s="4"/>
      <c r="BS30" s="4"/>
      <c r="BT30" s="4"/>
      <c r="BU30" s="4"/>
      <c r="BV30" s="4"/>
      <c r="BW30" s="4"/>
    </row>
    <row r="31" spans="1:75" ht="17" hidden="1" customHeight="1" x14ac:dyDescent="0.35">
      <c r="A31">
        <v>22</v>
      </c>
      <c r="B31" s="4"/>
      <c r="C31" s="4"/>
      <c r="D31" s="4"/>
      <c r="E31" s="6">
        <f t="shared" si="16"/>
        <v>0</v>
      </c>
      <c r="F31" s="4"/>
      <c r="G31" s="4"/>
      <c r="H31" s="5"/>
      <c r="I31" s="5"/>
      <c r="J31" s="5"/>
      <c r="K31" s="5"/>
      <c r="L31" s="5"/>
      <c r="M31" s="5"/>
      <c r="N31" s="5"/>
      <c r="O31" s="5"/>
      <c r="P31" s="5"/>
      <c r="Q31" s="5"/>
      <c r="R31" s="5"/>
      <c r="S31" s="5"/>
      <c r="T31" s="5"/>
      <c r="U31" s="5"/>
      <c r="V31" s="5"/>
      <c r="W31" s="5"/>
      <c r="X31" s="5"/>
      <c r="Y31" s="5"/>
      <c r="Z31" s="5"/>
      <c r="AA31" s="5"/>
      <c r="AB31" s="5"/>
      <c r="AC31" s="5"/>
      <c r="AE31" s="4"/>
      <c r="AF31" s="4"/>
      <c r="AG31" s="4"/>
      <c r="AH31" s="4"/>
      <c r="AI31" s="4"/>
      <c r="AJ31" s="4"/>
      <c r="AK31" s="4"/>
      <c r="AL31" s="4"/>
      <c r="AM31" s="4"/>
      <c r="AN31" s="4"/>
      <c r="AO31" s="4"/>
      <c r="AP31" s="4"/>
      <c r="AQ31" s="4"/>
      <c r="AR31" s="4"/>
      <c r="AS31" s="4"/>
      <c r="AT31" s="4"/>
      <c r="AU31" s="4"/>
      <c r="AV31" s="4"/>
      <c r="AW31" s="4"/>
      <c r="AX31" s="4"/>
      <c r="AY31" s="4"/>
      <c r="AZ31" s="4"/>
      <c r="BB31" s="4"/>
      <c r="BC31" s="4"/>
      <c r="BD31" s="4"/>
      <c r="BE31" s="4"/>
      <c r="BF31" s="4"/>
      <c r="BG31" s="4"/>
      <c r="BH31" s="4"/>
      <c r="BI31" s="4"/>
      <c r="BJ31" s="4"/>
      <c r="BK31" s="4"/>
      <c r="BL31" s="4"/>
      <c r="BM31" s="4"/>
      <c r="BN31" s="4"/>
      <c r="BO31" s="4"/>
      <c r="BP31" s="4"/>
      <c r="BQ31" s="4"/>
      <c r="BR31" s="4"/>
      <c r="BS31" s="4"/>
      <c r="BT31" s="4"/>
      <c r="BU31" s="4"/>
      <c r="BV31" s="4"/>
      <c r="BW31" s="4"/>
    </row>
    <row r="32" spans="1:75" ht="17" hidden="1" customHeight="1" x14ac:dyDescent="0.35">
      <c r="A32">
        <v>23</v>
      </c>
      <c r="B32" s="4"/>
      <c r="C32" s="4"/>
      <c r="D32" s="4"/>
      <c r="E32" s="6">
        <f t="shared" si="16"/>
        <v>0</v>
      </c>
      <c r="F32" s="4"/>
      <c r="G32" s="4"/>
      <c r="H32" s="5"/>
      <c r="I32" s="5"/>
      <c r="J32" s="5"/>
      <c r="K32" s="5"/>
      <c r="L32" s="5"/>
      <c r="M32" s="5"/>
      <c r="N32" s="5"/>
      <c r="O32" s="5"/>
      <c r="P32" s="5"/>
      <c r="Q32" s="5"/>
      <c r="R32" s="5"/>
      <c r="S32" s="5"/>
      <c r="T32" s="5"/>
      <c r="U32" s="5"/>
      <c r="V32" s="5"/>
      <c r="W32" s="5"/>
      <c r="X32" s="5"/>
      <c r="Y32" s="5"/>
      <c r="Z32" s="5"/>
      <c r="AA32" s="5"/>
      <c r="AB32" s="5"/>
      <c r="AC32" s="5"/>
      <c r="AE32" s="4"/>
      <c r="AF32" s="4"/>
      <c r="AG32" s="4"/>
      <c r="AH32" s="4"/>
      <c r="AI32" s="4"/>
      <c r="AJ32" s="4"/>
      <c r="AK32" s="4"/>
      <c r="AL32" s="4"/>
      <c r="AM32" s="4"/>
      <c r="AN32" s="4"/>
      <c r="AO32" s="4"/>
      <c r="AP32" s="4"/>
      <c r="AQ32" s="4"/>
      <c r="AR32" s="4"/>
      <c r="AS32" s="4"/>
      <c r="AT32" s="4"/>
      <c r="AU32" s="4"/>
      <c r="AV32" s="4"/>
      <c r="AW32" s="4"/>
      <c r="AX32" s="4"/>
      <c r="AY32" s="4"/>
      <c r="AZ32" s="4"/>
      <c r="BB32" s="4"/>
      <c r="BC32" s="4"/>
      <c r="BD32" s="4"/>
      <c r="BE32" s="4"/>
      <c r="BF32" s="4"/>
      <c r="BG32" s="4"/>
      <c r="BH32" s="4"/>
      <c r="BI32" s="4"/>
      <c r="BJ32" s="4"/>
      <c r="BK32" s="4"/>
      <c r="BL32" s="4"/>
      <c r="BM32" s="4"/>
      <c r="BN32" s="4"/>
      <c r="BO32" s="4"/>
      <c r="BP32" s="4"/>
      <c r="BQ32" s="4"/>
      <c r="BR32" s="4"/>
      <c r="BS32" s="4"/>
      <c r="BT32" s="4"/>
      <c r="BU32" s="4"/>
      <c r="BV32" s="4"/>
      <c r="BW32" s="4"/>
    </row>
    <row r="33" spans="1:75" ht="17" hidden="1" customHeight="1" x14ac:dyDescent="0.35">
      <c r="A33">
        <v>24</v>
      </c>
      <c r="B33" s="4"/>
      <c r="C33" s="4"/>
      <c r="D33" s="4"/>
      <c r="E33" s="6">
        <f t="shared" si="16"/>
        <v>0</v>
      </c>
      <c r="F33" s="4"/>
      <c r="G33" s="4"/>
      <c r="H33" s="5"/>
      <c r="I33" s="5"/>
      <c r="J33" s="5"/>
      <c r="K33" s="5"/>
      <c r="L33" s="5"/>
      <c r="M33" s="5"/>
      <c r="N33" s="5"/>
      <c r="O33" s="5"/>
      <c r="P33" s="5"/>
      <c r="Q33" s="5"/>
      <c r="R33" s="5"/>
      <c r="S33" s="5"/>
      <c r="T33" s="5"/>
      <c r="U33" s="5"/>
      <c r="V33" s="5"/>
      <c r="W33" s="5"/>
      <c r="X33" s="5"/>
      <c r="Y33" s="5"/>
      <c r="Z33" s="5"/>
      <c r="AA33" s="5"/>
      <c r="AB33" s="5"/>
      <c r="AC33" s="5"/>
      <c r="AE33" s="4" t="str">
        <f t="shared" ref="AE33:AN34" si="22">IF(H33=0,"","*")</f>
        <v/>
      </c>
      <c r="AF33" s="4" t="str">
        <f t="shared" si="22"/>
        <v/>
      </c>
      <c r="AG33" s="4" t="str">
        <f t="shared" si="22"/>
        <v/>
      </c>
      <c r="AH33" s="4" t="str">
        <f t="shared" si="22"/>
        <v/>
      </c>
      <c r="AI33" s="4" t="str">
        <f t="shared" si="22"/>
        <v/>
      </c>
      <c r="AJ33" s="4" t="str">
        <f t="shared" si="22"/>
        <v/>
      </c>
      <c r="AK33" s="4" t="str">
        <f t="shared" si="22"/>
        <v/>
      </c>
      <c r="AL33" s="4" t="str">
        <f t="shared" si="22"/>
        <v/>
      </c>
      <c r="AM33" s="4" t="str">
        <f t="shared" si="22"/>
        <v/>
      </c>
      <c r="AN33" s="4" t="str">
        <f t="shared" si="22"/>
        <v/>
      </c>
      <c r="AO33" s="4" t="str">
        <f t="shared" ref="AO33:AW34" si="23">IF(R33=0,"","*")</f>
        <v/>
      </c>
      <c r="AP33" s="4" t="str">
        <f t="shared" si="23"/>
        <v/>
      </c>
      <c r="AQ33" s="4" t="str">
        <f t="shared" si="23"/>
        <v/>
      </c>
      <c r="AR33" s="4" t="str">
        <f t="shared" si="23"/>
        <v/>
      </c>
      <c r="AS33" s="4" t="str">
        <f t="shared" si="23"/>
        <v/>
      </c>
      <c r="AT33" s="4" t="str">
        <f t="shared" si="23"/>
        <v/>
      </c>
      <c r="AU33" s="4" t="str">
        <f t="shared" si="23"/>
        <v/>
      </c>
      <c r="AV33" s="4" t="str">
        <f t="shared" si="23"/>
        <v/>
      </c>
      <c r="AW33" s="4" t="str">
        <f t="shared" si="23"/>
        <v/>
      </c>
      <c r="AX33" s="4"/>
      <c r="AY33" s="4" t="str">
        <f>IF(AB33=0,"","*")</f>
        <v/>
      </c>
      <c r="AZ33" s="4" t="str">
        <f t="shared" ref="AZ33:AZ34" si="24">IF(AC33=0,"","*")</f>
        <v/>
      </c>
      <c r="BB33" s="4" t="str">
        <f t="shared" ref="BB33:BF34" si="25">IF(H33=0,"","*")</f>
        <v/>
      </c>
      <c r="BC33" s="4" t="str">
        <f t="shared" si="25"/>
        <v/>
      </c>
      <c r="BD33" s="4" t="str">
        <f t="shared" si="25"/>
        <v/>
      </c>
      <c r="BE33" s="4" t="str">
        <f t="shared" si="25"/>
        <v/>
      </c>
      <c r="BF33" s="4" t="str">
        <f t="shared" si="25"/>
        <v/>
      </c>
      <c r="BG33" s="4" t="str">
        <f t="shared" ref="BG33:BK34" si="26">IF(M33=0,"","*")</f>
        <v/>
      </c>
      <c r="BH33" s="4" t="str">
        <f t="shared" si="26"/>
        <v/>
      </c>
      <c r="BI33" s="4" t="str">
        <f t="shared" si="26"/>
        <v/>
      </c>
      <c r="BJ33" s="4" t="str">
        <f t="shared" si="26"/>
        <v/>
      </c>
      <c r="BK33" s="4" t="str">
        <f t="shared" si="26"/>
        <v/>
      </c>
      <c r="BL33" s="4" t="str">
        <f t="shared" ref="BL33:BT34" si="27">IF(R33=0,"","*")</f>
        <v/>
      </c>
      <c r="BM33" s="4" t="str">
        <f t="shared" si="27"/>
        <v/>
      </c>
      <c r="BN33" s="4" t="str">
        <f t="shared" si="27"/>
        <v/>
      </c>
      <c r="BO33" s="4" t="str">
        <f t="shared" si="27"/>
        <v/>
      </c>
      <c r="BP33" s="4" t="str">
        <f t="shared" si="27"/>
        <v/>
      </c>
      <c r="BQ33" s="4" t="str">
        <f t="shared" si="27"/>
        <v/>
      </c>
      <c r="BR33" s="4" t="str">
        <f t="shared" si="27"/>
        <v/>
      </c>
      <c r="BS33" s="4" t="str">
        <f t="shared" si="27"/>
        <v/>
      </c>
      <c r="BT33" s="4" t="str">
        <f t="shared" si="27"/>
        <v/>
      </c>
      <c r="BU33" s="4"/>
      <c r="BV33" s="4" t="str">
        <f>IF(AB33=0,"","*")</f>
        <v/>
      </c>
      <c r="BW33" s="4" t="str">
        <f t="shared" ref="BW33:BW34" si="28">IF(AC33=0,"","*")</f>
        <v/>
      </c>
    </row>
    <row r="34" spans="1:75" ht="17" hidden="1" customHeight="1" x14ac:dyDescent="0.35">
      <c r="A34">
        <v>25</v>
      </c>
      <c r="B34" s="4"/>
      <c r="C34" s="4"/>
      <c r="D34" s="4"/>
      <c r="E34" s="6">
        <f t="shared" si="16"/>
        <v>0</v>
      </c>
      <c r="F34" s="4"/>
      <c r="G34" s="4"/>
      <c r="H34" s="5"/>
      <c r="I34" s="5"/>
      <c r="J34" s="5"/>
      <c r="K34" s="5"/>
      <c r="L34" s="5"/>
      <c r="M34" s="5"/>
      <c r="N34" s="5"/>
      <c r="O34" s="5"/>
      <c r="P34" s="5"/>
      <c r="Q34" s="5"/>
      <c r="R34" s="5"/>
      <c r="S34" s="5"/>
      <c r="T34" s="5"/>
      <c r="U34" s="5"/>
      <c r="V34" s="5"/>
      <c r="W34" s="5"/>
      <c r="X34" s="5"/>
      <c r="Y34" s="5"/>
      <c r="Z34" s="5"/>
      <c r="AA34" s="5"/>
      <c r="AB34" s="5"/>
      <c r="AC34" s="5"/>
      <c r="AE34" s="4" t="str">
        <f t="shared" si="22"/>
        <v/>
      </c>
      <c r="AF34" s="4" t="str">
        <f t="shared" si="22"/>
        <v/>
      </c>
      <c r="AG34" s="4" t="str">
        <f t="shared" si="22"/>
        <v/>
      </c>
      <c r="AH34" s="4" t="str">
        <f t="shared" si="22"/>
        <v/>
      </c>
      <c r="AI34" s="4" t="str">
        <f t="shared" si="22"/>
        <v/>
      </c>
      <c r="AJ34" s="4" t="str">
        <f t="shared" si="22"/>
        <v/>
      </c>
      <c r="AK34" s="4" t="str">
        <f t="shared" si="22"/>
        <v/>
      </c>
      <c r="AL34" s="4" t="str">
        <f t="shared" si="22"/>
        <v/>
      </c>
      <c r="AM34" s="4" t="str">
        <f t="shared" si="22"/>
        <v/>
      </c>
      <c r="AN34" s="4" t="str">
        <f t="shared" si="22"/>
        <v/>
      </c>
      <c r="AO34" s="4" t="str">
        <f t="shared" si="23"/>
        <v/>
      </c>
      <c r="AP34" s="4" t="str">
        <f t="shared" si="23"/>
        <v/>
      </c>
      <c r="AQ34" s="4" t="str">
        <f t="shared" si="23"/>
        <v/>
      </c>
      <c r="AR34" s="4" t="str">
        <f t="shared" si="23"/>
        <v/>
      </c>
      <c r="AS34" s="4" t="str">
        <f t="shared" si="23"/>
        <v/>
      </c>
      <c r="AT34" s="4" t="str">
        <f t="shared" si="23"/>
        <v/>
      </c>
      <c r="AU34" s="4" t="str">
        <f t="shared" si="23"/>
        <v/>
      </c>
      <c r="AV34" s="4" t="str">
        <f t="shared" si="23"/>
        <v/>
      </c>
      <c r="AW34" s="4" t="str">
        <f t="shared" si="23"/>
        <v/>
      </c>
      <c r="AX34" s="4"/>
      <c r="AY34" s="4" t="str">
        <f>IF(AB34=0,"","*")</f>
        <v/>
      </c>
      <c r="AZ34" s="4" t="str">
        <f t="shared" si="24"/>
        <v/>
      </c>
      <c r="BB34" s="4" t="str">
        <f t="shared" si="25"/>
        <v/>
      </c>
      <c r="BC34" s="4" t="str">
        <f t="shared" si="25"/>
        <v/>
      </c>
      <c r="BD34" s="4" t="str">
        <f t="shared" si="25"/>
        <v/>
      </c>
      <c r="BE34" s="4" t="str">
        <f t="shared" si="25"/>
        <v/>
      </c>
      <c r="BF34" s="4" t="str">
        <f t="shared" si="25"/>
        <v/>
      </c>
      <c r="BG34" s="4" t="str">
        <f t="shared" si="26"/>
        <v/>
      </c>
      <c r="BH34" s="4" t="str">
        <f t="shared" si="26"/>
        <v/>
      </c>
      <c r="BI34" s="4" t="str">
        <f t="shared" si="26"/>
        <v/>
      </c>
      <c r="BJ34" s="4" t="str">
        <f t="shared" si="26"/>
        <v/>
      </c>
      <c r="BK34" s="4" t="str">
        <f t="shared" si="26"/>
        <v/>
      </c>
      <c r="BL34" s="4" t="str">
        <f t="shared" si="27"/>
        <v/>
      </c>
      <c r="BM34" s="4" t="str">
        <f t="shared" si="27"/>
        <v/>
      </c>
      <c r="BN34" s="4" t="str">
        <f t="shared" si="27"/>
        <v/>
      </c>
      <c r="BO34" s="4" t="str">
        <f t="shared" si="27"/>
        <v/>
      </c>
      <c r="BP34" s="4" t="str">
        <f t="shared" si="27"/>
        <v/>
      </c>
      <c r="BQ34" s="4" t="str">
        <f t="shared" si="27"/>
        <v/>
      </c>
      <c r="BR34" s="4" t="str">
        <f t="shared" si="27"/>
        <v/>
      </c>
      <c r="BS34" s="4" t="str">
        <f t="shared" si="27"/>
        <v/>
      </c>
      <c r="BT34" s="4" t="str">
        <f t="shared" si="27"/>
        <v/>
      </c>
      <c r="BU34" s="4"/>
      <c r="BV34" s="4" t="str">
        <f>IF(AB34=0,"","*")</f>
        <v/>
      </c>
      <c r="BW34" s="4" t="str">
        <f t="shared" si="28"/>
        <v/>
      </c>
    </row>
    <row r="35" spans="1:75" x14ac:dyDescent="0.35">
      <c r="B35" s="114" t="s">
        <v>1415</v>
      </c>
      <c r="C35" s="114"/>
      <c r="D35" s="114"/>
      <c r="E35" s="114"/>
      <c r="F35" s="114"/>
      <c r="G35" s="114"/>
    </row>
    <row r="36" spans="1:75" ht="17" customHeight="1" x14ac:dyDescent="0.35">
      <c r="A36" t="s">
        <v>107</v>
      </c>
      <c r="B36" s="4" t="s">
        <v>1345</v>
      </c>
      <c r="C36" s="4"/>
      <c r="D36" s="4"/>
      <c r="E36" s="6">
        <f t="shared" ref="E36" si="29">_xlfn.XLOOKUP($C$2,$R$9:$AC$9,R36:AC36)</f>
        <v>2414.5419999999999</v>
      </c>
      <c r="F36" s="4" t="s">
        <v>1415</v>
      </c>
      <c r="G36" s="4" t="s">
        <v>29</v>
      </c>
      <c r="H36" s="5"/>
      <c r="I36" s="5"/>
      <c r="J36" s="5"/>
      <c r="K36" s="5"/>
      <c r="L36" s="5"/>
      <c r="M36" s="5"/>
      <c r="N36" s="5">
        <v>1278.307</v>
      </c>
      <c r="O36" s="5">
        <v>1625.9680000000001</v>
      </c>
      <c r="P36" s="5">
        <v>2466.6190000000001</v>
      </c>
      <c r="Q36" s="5">
        <v>2071.819</v>
      </c>
      <c r="R36" s="5">
        <v>2633.4180000000001</v>
      </c>
      <c r="S36" s="5">
        <v>2107.5239999999999</v>
      </c>
      <c r="T36" s="5">
        <v>2418.8000000000002</v>
      </c>
      <c r="U36" s="5">
        <v>2214.2530000000002</v>
      </c>
      <c r="V36" s="5">
        <v>1974.704</v>
      </c>
      <c r="W36" s="5">
        <v>2746.105</v>
      </c>
      <c r="X36" s="5">
        <v>2414.5419999999999</v>
      </c>
      <c r="Y36" s="5"/>
      <c r="Z36" s="5"/>
      <c r="AA36" s="5"/>
      <c r="AB36" s="5"/>
      <c r="AC36" s="5"/>
      <c r="AE36" s="4" t="str">
        <f t="shared" ref="AE36:AE53" si="30">IF(H36=0,"","*")</f>
        <v/>
      </c>
      <c r="AF36" s="4" t="str">
        <f t="shared" ref="AF36:AF53" si="31">IF(I36=0,"","*")</f>
        <v/>
      </c>
      <c r="AG36" s="4" t="str">
        <f t="shared" ref="AG36:AG53" si="32">IF(J36=0,"","*")</f>
        <v/>
      </c>
      <c r="AH36" s="4" t="str">
        <f t="shared" ref="AH36:AH53" si="33">IF(K36=0,"","*")</f>
        <v/>
      </c>
      <c r="AI36" s="4" t="str">
        <f t="shared" ref="AI36:AI53" si="34">IF(L36=0,"","*")</f>
        <v/>
      </c>
      <c r="AJ36" s="4" t="str">
        <f t="shared" ref="AJ36:AJ53" si="35">IF(M36=0,"","*")</f>
        <v/>
      </c>
      <c r="AK36" s="4" t="s">
        <v>1352</v>
      </c>
      <c r="AL36" s="4" t="s">
        <v>1352</v>
      </c>
      <c r="AM36" s="4" t="s">
        <v>1352</v>
      </c>
      <c r="AN36" s="4" t="s">
        <v>1352</v>
      </c>
      <c r="AO36" s="4" t="s">
        <v>1352</v>
      </c>
      <c r="AP36" s="4" t="s">
        <v>1352</v>
      </c>
      <c r="AQ36" s="4" t="s">
        <v>1352</v>
      </c>
      <c r="AR36" s="4" t="s">
        <v>1352</v>
      </c>
      <c r="AS36" s="4" t="s">
        <v>1352</v>
      </c>
      <c r="AT36" s="4" t="s">
        <v>1352</v>
      </c>
      <c r="AU36" s="4" t="s">
        <v>1352</v>
      </c>
      <c r="AV36" s="4" t="str">
        <f t="shared" ref="AV36:AV53" si="36">IF(Y36=0,"","*")</f>
        <v/>
      </c>
      <c r="AW36" s="4" t="str">
        <f t="shared" ref="AW36:AW53" si="37">IF(Z36=0,"","*")</f>
        <v/>
      </c>
      <c r="AX36" s="4"/>
      <c r="AY36" s="4" t="str">
        <f t="shared" ref="AY36:AY53" si="38">IF(AB36=0,"","*")</f>
        <v/>
      </c>
      <c r="AZ36" s="4" t="str">
        <f t="shared" ref="AZ36" si="39">IF(AC36=0,"","*")</f>
        <v/>
      </c>
      <c r="BB36" s="4" t="str">
        <f t="shared" ref="BB36:BB53" si="40">IF(H36=0,"","*")</f>
        <v/>
      </c>
      <c r="BC36" s="4" t="str">
        <f t="shared" ref="BC36:BC53" si="41">IF(I36=0,"","*")</f>
        <v/>
      </c>
      <c r="BD36" s="4" t="str">
        <f t="shared" ref="BD36:BD53" si="42">IF(J36=0,"","*")</f>
        <v/>
      </c>
      <c r="BE36" s="4" t="str">
        <f t="shared" ref="BE36:BE53" si="43">IF(K36=0,"","*")</f>
        <v/>
      </c>
      <c r="BF36" s="4" t="str">
        <f t="shared" ref="BF36:BF53" si="44">IF(L36=0,"","*")</f>
        <v/>
      </c>
      <c r="BG36" s="4" t="str">
        <f t="shared" ref="BG36" si="45">IF(M36=0,"","*")</f>
        <v/>
      </c>
      <c r="BH36" s="4" t="s">
        <v>88</v>
      </c>
      <c r="BI36" s="4" t="s">
        <v>88</v>
      </c>
      <c r="BJ36" s="4" t="s">
        <v>88</v>
      </c>
      <c r="BK36" s="4" t="s">
        <v>88</v>
      </c>
      <c r="BL36" s="4" t="s">
        <v>88</v>
      </c>
      <c r="BM36" s="4" t="s">
        <v>88</v>
      </c>
      <c r="BN36" s="4" t="s">
        <v>88</v>
      </c>
      <c r="BO36" s="4" t="s">
        <v>88</v>
      </c>
      <c r="BP36" s="4" t="s">
        <v>88</v>
      </c>
      <c r="BQ36" s="4" t="s">
        <v>88</v>
      </c>
      <c r="BR36" s="4" t="s">
        <v>88</v>
      </c>
      <c r="BS36" s="4" t="str">
        <f t="shared" ref="BS36:BS53" si="46">IF(Y36=0,"","*")</f>
        <v/>
      </c>
      <c r="BT36" s="4" t="str">
        <f t="shared" ref="BT36:BT53" si="47">IF(Z36=0,"","*")</f>
        <v/>
      </c>
      <c r="BU36" s="4"/>
      <c r="BV36" s="4" t="str">
        <f t="shared" ref="BV36:BV53" si="48">IF(AB36=0,"","*")</f>
        <v/>
      </c>
      <c r="BW36" s="4" t="str">
        <f t="shared" ref="BW36" si="49">IF(AC36=0,"","*")</f>
        <v/>
      </c>
    </row>
    <row r="37" spans="1:75" ht="17" customHeight="1" x14ac:dyDescent="0.35">
      <c r="A37" t="s">
        <v>116</v>
      </c>
      <c r="B37" s="4" t="s">
        <v>1346</v>
      </c>
      <c r="C37" s="4"/>
      <c r="D37" s="4"/>
      <c r="E37" s="6">
        <f t="shared" ref="E37" si="50">_xlfn.XLOOKUP($C$2,$R$9:$AC$9,R37:AC37)</f>
        <v>2.4969999999999999</v>
      </c>
      <c r="F37" s="4" t="s">
        <v>1415</v>
      </c>
      <c r="G37" s="4" t="s">
        <v>29</v>
      </c>
      <c r="H37" s="5"/>
      <c r="I37" s="5"/>
      <c r="J37" s="5"/>
      <c r="K37" s="5"/>
      <c r="L37" s="5"/>
      <c r="M37" s="5"/>
      <c r="N37" s="5">
        <v>2.875</v>
      </c>
      <c r="O37" s="5">
        <v>2.875</v>
      </c>
      <c r="P37" s="5">
        <v>2.875</v>
      </c>
      <c r="Q37" s="5">
        <v>2.875</v>
      </c>
      <c r="R37" s="5">
        <v>2.875</v>
      </c>
      <c r="S37" s="5">
        <v>2.875</v>
      </c>
      <c r="T37" s="5">
        <v>2.875</v>
      </c>
      <c r="U37" s="5">
        <v>2.875</v>
      </c>
      <c r="V37" s="5">
        <v>2.875</v>
      </c>
      <c r="W37" s="5">
        <v>2.875</v>
      </c>
      <c r="X37" s="5">
        <v>2.4969999999999999</v>
      </c>
      <c r="Y37" s="5"/>
      <c r="Z37" s="5"/>
      <c r="AA37" s="5"/>
      <c r="AB37" s="5"/>
      <c r="AC37" s="5"/>
      <c r="AE37" s="4" t="str">
        <f t="shared" si="30"/>
        <v/>
      </c>
      <c r="AF37" s="4" t="str">
        <f t="shared" si="31"/>
        <v/>
      </c>
      <c r="AG37" s="4" t="str">
        <f t="shared" si="32"/>
        <v/>
      </c>
      <c r="AH37" s="4" t="str">
        <f t="shared" si="33"/>
        <v/>
      </c>
      <c r="AI37" s="4" t="str">
        <f t="shared" si="34"/>
        <v/>
      </c>
      <c r="AJ37" s="4" t="str">
        <f t="shared" si="35"/>
        <v/>
      </c>
      <c r="AK37" s="4" t="s">
        <v>1352</v>
      </c>
      <c r="AL37" s="4" t="s">
        <v>1352</v>
      </c>
      <c r="AM37" s="4" t="s">
        <v>1352</v>
      </c>
      <c r="AN37" s="4" t="s">
        <v>1352</v>
      </c>
      <c r="AO37" s="4" t="s">
        <v>1352</v>
      </c>
      <c r="AP37" s="4" t="s">
        <v>1352</v>
      </c>
      <c r="AQ37" s="4" t="s">
        <v>1352</v>
      </c>
      <c r="AR37" s="4" t="s">
        <v>1352</v>
      </c>
      <c r="AS37" s="4" t="s">
        <v>1352</v>
      </c>
      <c r="AT37" s="4" t="s">
        <v>1352</v>
      </c>
      <c r="AU37" s="4" t="s">
        <v>1352</v>
      </c>
      <c r="AV37" s="4" t="str">
        <f t="shared" si="36"/>
        <v/>
      </c>
      <c r="AW37" s="4" t="str">
        <f t="shared" si="37"/>
        <v/>
      </c>
      <c r="AX37" s="4"/>
      <c r="AY37" s="4" t="str">
        <f t="shared" si="38"/>
        <v/>
      </c>
      <c r="AZ37" s="4" t="str">
        <f t="shared" ref="AZ37" si="51">IF(AC37=0,"","*")</f>
        <v/>
      </c>
      <c r="BB37" s="4" t="str">
        <f t="shared" si="40"/>
        <v/>
      </c>
      <c r="BC37" s="4" t="str">
        <f t="shared" si="41"/>
        <v/>
      </c>
      <c r="BD37" s="4" t="str">
        <f t="shared" si="42"/>
        <v/>
      </c>
      <c r="BE37" s="4" t="str">
        <f t="shared" si="43"/>
        <v/>
      </c>
      <c r="BF37" s="4" t="str">
        <f t="shared" si="44"/>
        <v/>
      </c>
      <c r="BG37" s="4" t="str">
        <f t="shared" ref="BG37" si="52">IF(M37=0,"","*")</f>
        <v/>
      </c>
      <c r="BH37" s="4" t="s">
        <v>88</v>
      </c>
      <c r="BI37" s="4" t="s">
        <v>88</v>
      </c>
      <c r="BJ37" s="4" t="s">
        <v>88</v>
      </c>
      <c r="BK37" s="4" t="s">
        <v>88</v>
      </c>
      <c r="BL37" s="4" t="s">
        <v>88</v>
      </c>
      <c r="BM37" s="4" t="s">
        <v>88</v>
      </c>
      <c r="BN37" s="4" t="s">
        <v>88</v>
      </c>
      <c r="BO37" s="4" t="s">
        <v>88</v>
      </c>
      <c r="BP37" s="4" t="s">
        <v>88</v>
      </c>
      <c r="BQ37" s="4" t="s">
        <v>88</v>
      </c>
      <c r="BR37" s="4" t="s">
        <v>88</v>
      </c>
      <c r="BS37" s="4" t="str">
        <f t="shared" si="46"/>
        <v/>
      </c>
      <c r="BT37" s="4" t="str">
        <f t="shared" si="47"/>
        <v/>
      </c>
      <c r="BU37" s="4"/>
      <c r="BV37" s="4" t="str">
        <f t="shared" si="48"/>
        <v/>
      </c>
      <c r="BW37" s="4" t="str">
        <f t="shared" ref="BW37" si="53">IF(AC37=0,"","*")</f>
        <v/>
      </c>
    </row>
    <row r="38" spans="1:75" ht="17" customHeight="1" x14ac:dyDescent="0.35">
      <c r="A38" t="s">
        <v>119</v>
      </c>
      <c r="B38" s="4" t="s">
        <v>255</v>
      </c>
      <c r="C38" s="4"/>
      <c r="D38" s="4"/>
      <c r="E38" s="6">
        <f t="shared" ref="E38" si="54">_xlfn.XLOOKUP($C$2,$R$9:$AC$9,R38:AC38)</f>
        <v>119.218</v>
      </c>
      <c r="F38" s="4" t="s">
        <v>1415</v>
      </c>
      <c r="G38" s="4" t="s">
        <v>118</v>
      </c>
      <c r="H38" s="5"/>
      <c r="I38" s="5"/>
      <c r="J38" s="5"/>
      <c r="K38" s="5"/>
      <c r="L38" s="5"/>
      <c r="M38" s="5"/>
      <c r="N38" s="5">
        <v>88.703000000000003</v>
      </c>
      <c r="O38" s="5">
        <v>53.823999999999998</v>
      </c>
      <c r="P38" s="5">
        <v>96.156999999999996</v>
      </c>
      <c r="Q38" s="5">
        <v>140.309</v>
      </c>
      <c r="R38" s="5">
        <v>99.546999999999997</v>
      </c>
      <c r="S38" s="5">
        <v>184.721</v>
      </c>
      <c r="T38" s="5">
        <v>144.31700000000001</v>
      </c>
      <c r="U38" s="5">
        <v>1835.5709999999999</v>
      </c>
      <c r="V38" s="5">
        <v>101.533</v>
      </c>
      <c r="W38" s="5">
        <v>293.37799999999999</v>
      </c>
      <c r="X38" s="5">
        <v>119.218</v>
      </c>
      <c r="Y38" s="5"/>
      <c r="Z38" s="5"/>
      <c r="AA38" s="5"/>
      <c r="AB38" s="5"/>
      <c r="AC38" s="5"/>
      <c r="AE38" s="4" t="str">
        <f t="shared" si="30"/>
        <v/>
      </c>
      <c r="AF38" s="4" t="str">
        <f t="shared" si="31"/>
        <v/>
      </c>
      <c r="AG38" s="4" t="str">
        <f t="shared" si="32"/>
        <v/>
      </c>
      <c r="AH38" s="4" t="str">
        <f t="shared" si="33"/>
        <v/>
      </c>
      <c r="AI38" s="4" t="str">
        <f t="shared" si="34"/>
        <v/>
      </c>
      <c r="AJ38" s="4" t="str">
        <f t="shared" si="35"/>
        <v/>
      </c>
      <c r="AK38" s="4" t="s">
        <v>1352</v>
      </c>
      <c r="AL38" s="4" t="s">
        <v>1352</v>
      </c>
      <c r="AM38" s="4" t="s">
        <v>1352</v>
      </c>
      <c r="AN38" s="4" t="s">
        <v>1352</v>
      </c>
      <c r="AO38" s="4" t="s">
        <v>1352</v>
      </c>
      <c r="AP38" s="4" t="s">
        <v>1352</v>
      </c>
      <c r="AQ38" s="4" t="s">
        <v>1352</v>
      </c>
      <c r="AR38" s="4" t="s">
        <v>1352</v>
      </c>
      <c r="AS38" s="4" t="s">
        <v>1352</v>
      </c>
      <c r="AT38" s="4" t="s">
        <v>1352</v>
      </c>
      <c r="AU38" s="4" t="s">
        <v>1352</v>
      </c>
      <c r="AV38" s="4" t="str">
        <f t="shared" si="36"/>
        <v/>
      </c>
      <c r="AW38" s="4" t="str">
        <f t="shared" si="37"/>
        <v/>
      </c>
      <c r="AX38" s="4"/>
      <c r="AY38" s="4" t="str">
        <f t="shared" si="38"/>
        <v/>
      </c>
      <c r="AZ38" s="4" t="str">
        <f t="shared" ref="AZ38" si="55">IF(AC38=0,"","*")</f>
        <v/>
      </c>
      <c r="BB38" s="4" t="str">
        <f t="shared" si="40"/>
        <v/>
      </c>
      <c r="BC38" s="4" t="str">
        <f t="shared" si="41"/>
        <v/>
      </c>
      <c r="BD38" s="4" t="str">
        <f t="shared" si="42"/>
        <v/>
      </c>
      <c r="BE38" s="4" t="str">
        <f t="shared" si="43"/>
        <v/>
      </c>
      <c r="BF38" s="4" t="str">
        <f t="shared" si="44"/>
        <v/>
      </c>
      <c r="BG38" s="4" t="str">
        <f t="shared" ref="BG38" si="56">IF(M38=0,"","*")</f>
        <v/>
      </c>
      <c r="BH38" s="4" t="s">
        <v>88</v>
      </c>
      <c r="BI38" s="4" t="s">
        <v>88</v>
      </c>
      <c r="BJ38" s="4" t="s">
        <v>88</v>
      </c>
      <c r="BK38" s="4" t="s">
        <v>88</v>
      </c>
      <c r="BL38" s="4" t="s">
        <v>88</v>
      </c>
      <c r="BM38" s="4" t="s">
        <v>88</v>
      </c>
      <c r="BN38" s="4" t="s">
        <v>88</v>
      </c>
      <c r="BO38" s="4" t="s">
        <v>88</v>
      </c>
      <c r="BP38" s="4" t="s">
        <v>88</v>
      </c>
      <c r="BQ38" s="4" t="s">
        <v>88</v>
      </c>
      <c r="BR38" s="4" t="s">
        <v>88</v>
      </c>
      <c r="BS38" s="4" t="str">
        <f t="shared" si="46"/>
        <v/>
      </c>
      <c r="BT38" s="4" t="str">
        <f t="shared" si="47"/>
        <v/>
      </c>
      <c r="BU38" s="4"/>
      <c r="BV38" s="4" t="str">
        <f t="shared" si="48"/>
        <v/>
      </c>
      <c r="BW38" s="4" t="str">
        <f t="shared" ref="BW38" si="57">IF(AC38=0,"","*")</f>
        <v/>
      </c>
    </row>
    <row r="39" spans="1:75" ht="17" customHeight="1" x14ac:dyDescent="0.35">
      <c r="A39" t="s">
        <v>121</v>
      </c>
      <c r="B39" s="4" t="s">
        <v>1348</v>
      </c>
      <c r="C39" s="4"/>
      <c r="D39" s="4"/>
      <c r="E39" s="6">
        <f t="shared" ref="E39:E53" si="58">_xlfn.XLOOKUP($C$2,$R$9:$AC$9,R39:AC39)</f>
        <v>22.634</v>
      </c>
      <c r="F39" s="4" t="s">
        <v>1415</v>
      </c>
      <c r="G39" s="4" t="s">
        <v>48</v>
      </c>
      <c r="H39" s="5"/>
      <c r="I39" s="5"/>
      <c r="J39" s="5"/>
      <c r="K39" s="5"/>
      <c r="L39" s="5"/>
      <c r="M39" s="5"/>
      <c r="N39" s="5">
        <v>5.9880000000000004</v>
      </c>
      <c r="O39" s="5">
        <v>79.679000000000002</v>
      </c>
      <c r="P39" s="5">
        <v>53.32</v>
      </c>
      <c r="Q39" s="5">
        <v>39.226999999999997</v>
      </c>
      <c r="R39" s="5">
        <v>74.498999999999995</v>
      </c>
      <c r="S39" s="5">
        <v>16.329999999999998</v>
      </c>
      <c r="T39" s="5">
        <v>20.178000000000001</v>
      </c>
      <c r="U39" s="5">
        <v>45.427</v>
      </c>
      <c r="V39" s="5">
        <v>26.029</v>
      </c>
      <c r="W39" s="5">
        <v>40.914000000000001</v>
      </c>
      <c r="X39" s="5">
        <v>22.634</v>
      </c>
      <c r="Y39" s="5"/>
      <c r="Z39" s="5"/>
      <c r="AA39" s="5"/>
      <c r="AB39" s="5"/>
      <c r="AC39" s="5"/>
      <c r="AE39" s="4" t="str">
        <f t="shared" si="30"/>
        <v/>
      </c>
      <c r="AF39" s="4" t="str">
        <f t="shared" si="31"/>
        <v/>
      </c>
      <c r="AG39" s="4" t="str">
        <f t="shared" si="32"/>
        <v/>
      </c>
      <c r="AH39" s="4" t="str">
        <f t="shared" si="33"/>
        <v/>
      </c>
      <c r="AI39" s="4" t="str">
        <f t="shared" si="34"/>
        <v/>
      </c>
      <c r="AJ39" s="4" t="str">
        <f t="shared" si="35"/>
        <v/>
      </c>
      <c r="AK39" s="4" t="s">
        <v>1352</v>
      </c>
      <c r="AL39" s="4" t="s">
        <v>1352</v>
      </c>
      <c r="AM39" s="4" t="s">
        <v>1352</v>
      </c>
      <c r="AN39" s="4" t="s">
        <v>1352</v>
      </c>
      <c r="AO39" s="4" t="s">
        <v>1352</v>
      </c>
      <c r="AP39" s="4" t="s">
        <v>1352</v>
      </c>
      <c r="AQ39" s="4" t="s">
        <v>1352</v>
      </c>
      <c r="AR39" s="4" t="s">
        <v>1352</v>
      </c>
      <c r="AS39" s="4" t="s">
        <v>1352</v>
      </c>
      <c r="AT39" s="4" t="s">
        <v>1352</v>
      </c>
      <c r="AU39" s="4" t="s">
        <v>1352</v>
      </c>
      <c r="AV39" s="4" t="str">
        <f t="shared" si="36"/>
        <v/>
      </c>
      <c r="AW39" s="4" t="str">
        <f t="shared" si="37"/>
        <v/>
      </c>
      <c r="AX39" s="4"/>
      <c r="AY39" s="4" t="str">
        <f t="shared" si="38"/>
        <v/>
      </c>
      <c r="AZ39" s="4" t="str">
        <f t="shared" ref="AZ39:AZ53" si="59">IF(AC39=0,"","*")</f>
        <v/>
      </c>
      <c r="BB39" s="4" t="str">
        <f t="shared" si="40"/>
        <v/>
      </c>
      <c r="BC39" s="4" t="str">
        <f t="shared" si="41"/>
        <v/>
      </c>
      <c r="BD39" s="4" t="str">
        <f t="shared" si="42"/>
        <v/>
      </c>
      <c r="BE39" s="4" t="str">
        <f t="shared" si="43"/>
        <v/>
      </c>
      <c r="BF39" s="4" t="str">
        <f t="shared" si="44"/>
        <v/>
      </c>
      <c r="BG39" s="4" t="str">
        <f t="shared" ref="BG39:BK51" si="60">IF(M39=0,"","*")</f>
        <v/>
      </c>
      <c r="BH39" s="4" t="s">
        <v>88</v>
      </c>
      <c r="BI39" s="4" t="s">
        <v>88</v>
      </c>
      <c r="BJ39" s="4" t="s">
        <v>88</v>
      </c>
      <c r="BK39" s="4" t="s">
        <v>88</v>
      </c>
      <c r="BL39" s="4" t="s">
        <v>88</v>
      </c>
      <c r="BM39" s="4" t="s">
        <v>88</v>
      </c>
      <c r="BN39" s="4" t="s">
        <v>88</v>
      </c>
      <c r="BO39" s="4" t="s">
        <v>88</v>
      </c>
      <c r="BP39" s="4" t="s">
        <v>88</v>
      </c>
      <c r="BQ39" s="4" t="s">
        <v>88</v>
      </c>
      <c r="BR39" s="4" t="s">
        <v>88</v>
      </c>
      <c r="BS39" s="4" t="str">
        <f t="shared" si="46"/>
        <v/>
      </c>
      <c r="BT39" s="4" t="str">
        <f t="shared" si="47"/>
        <v/>
      </c>
      <c r="BU39" s="4"/>
      <c r="BV39" s="4" t="str">
        <f t="shared" si="48"/>
        <v/>
      </c>
      <c r="BW39" s="4" t="str">
        <f t="shared" ref="BW39:BW53" si="61">IF(AC39=0,"","*")</f>
        <v/>
      </c>
    </row>
    <row r="40" spans="1:75" ht="17" customHeight="1" x14ac:dyDescent="0.35">
      <c r="A40" t="s">
        <v>258</v>
      </c>
      <c r="B40" s="4" t="s">
        <v>1349</v>
      </c>
      <c r="C40" s="4"/>
      <c r="D40" s="4"/>
      <c r="E40" s="6">
        <f t="shared" si="58"/>
        <v>143.452</v>
      </c>
      <c r="F40" s="4" t="s">
        <v>1415</v>
      </c>
      <c r="G40" s="4" t="s">
        <v>53</v>
      </c>
      <c r="H40" s="5"/>
      <c r="I40" s="5"/>
      <c r="J40" s="5"/>
      <c r="K40" s="5"/>
      <c r="L40" s="5"/>
      <c r="M40" s="5"/>
      <c r="N40" s="5">
        <v>460</v>
      </c>
      <c r="O40" s="5">
        <v>263.2</v>
      </c>
      <c r="P40" s="5">
        <v>60.805999999999997</v>
      </c>
      <c r="Q40" s="5">
        <v>65.924999999999997</v>
      </c>
      <c r="R40" s="5">
        <v>51.351999999999997</v>
      </c>
      <c r="S40" s="5">
        <v>141.428</v>
      </c>
      <c r="T40" s="5">
        <v>198.93299999999999</v>
      </c>
      <c r="U40" s="5">
        <v>214.60300000000001</v>
      </c>
      <c r="V40" s="5">
        <v>269.77600000000001</v>
      </c>
      <c r="W40" s="5">
        <v>218.684</v>
      </c>
      <c r="X40" s="5">
        <v>143.452</v>
      </c>
      <c r="Y40" s="5"/>
      <c r="Z40" s="5"/>
      <c r="AA40" s="5"/>
      <c r="AB40" s="5"/>
      <c r="AC40" s="5"/>
      <c r="AE40" s="4" t="str">
        <f t="shared" si="30"/>
        <v/>
      </c>
      <c r="AF40" s="4" t="str">
        <f t="shared" si="31"/>
        <v/>
      </c>
      <c r="AG40" s="4" t="str">
        <f t="shared" si="32"/>
        <v/>
      </c>
      <c r="AH40" s="4" t="str">
        <f t="shared" si="33"/>
        <v/>
      </c>
      <c r="AI40" s="4" t="str">
        <f t="shared" si="34"/>
        <v/>
      </c>
      <c r="AJ40" s="4" t="str">
        <f t="shared" si="35"/>
        <v/>
      </c>
      <c r="AK40" s="4" t="s">
        <v>1352</v>
      </c>
      <c r="AL40" s="4" t="s">
        <v>1352</v>
      </c>
      <c r="AM40" s="4" t="s">
        <v>1352</v>
      </c>
      <c r="AN40" s="4" t="s">
        <v>1352</v>
      </c>
      <c r="AO40" s="4" t="s">
        <v>1352</v>
      </c>
      <c r="AP40" s="4" t="s">
        <v>1352</v>
      </c>
      <c r="AQ40" s="4" t="s">
        <v>1352</v>
      </c>
      <c r="AR40" s="4" t="s">
        <v>1352</v>
      </c>
      <c r="AS40" s="4" t="s">
        <v>1352</v>
      </c>
      <c r="AT40" s="4" t="s">
        <v>1352</v>
      </c>
      <c r="AU40" s="4" t="s">
        <v>1352</v>
      </c>
      <c r="AV40" s="4" t="str">
        <f t="shared" si="36"/>
        <v/>
      </c>
      <c r="AW40" s="4" t="str">
        <f t="shared" si="37"/>
        <v/>
      </c>
      <c r="AX40" s="4"/>
      <c r="AY40" s="4" t="str">
        <f t="shared" si="38"/>
        <v/>
      </c>
      <c r="AZ40" s="4" t="str">
        <f t="shared" si="59"/>
        <v/>
      </c>
      <c r="BB40" s="4" t="str">
        <f t="shared" si="40"/>
        <v/>
      </c>
      <c r="BC40" s="4" t="str">
        <f t="shared" si="41"/>
        <v/>
      </c>
      <c r="BD40" s="4" t="str">
        <f t="shared" si="42"/>
        <v/>
      </c>
      <c r="BE40" s="4" t="str">
        <f t="shared" si="43"/>
        <v/>
      </c>
      <c r="BF40" s="4" t="str">
        <f t="shared" si="44"/>
        <v/>
      </c>
      <c r="BG40" s="4" t="str">
        <f t="shared" si="60"/>
        <v/>
      </c>
      <c r="BH40" s="4" t="s">
        <v>88</v>
      </c>
      <c r="BI40" s="4" t="s">
        <v>88</v>
      </c>
      <c r="BJ40" s="4" t="s">
        <v>88</v>
      </c>
      <c r="BK40" s="4" t="s">
        <v>88</v>
      </c>
      <c r="BL40" s="4" t="s">
        <v>88</v>
      </c>
      <c r="BM40" s="4" t="s">
        <v>88</v>
      </c>
      <c r="BN40" s="4" t="s">
        <v>88</v>
      </c>
      <c r="BO40" s="4" t="s">
        <v>88</v>
      </c>
      <c r="BP40" s="4" t="s">
        <v>88</v>
      </c>
      <c r="BQ40" s="4" t="s">
        <v>88</v>
      </c>
      <c r="BR40" s="4" t="s">
        <v>88</v>
      </c>
      <c r="BS40" s="4" t="str">
        <f t="shared" si="46"/>
        <v/>
      </c>
      <c r="BT40" s="4" t="str">
        <f t="shared" si="47"/>
        <v/>
      </c>
      <c r="BU40" s="4"/>
      <c r="BV40" s="4" t="str">
        <f t="shared" si="48"/>
        <v/>
      </c>
      <c r="BW40" s="4" t="str">
        <f t="shared" si="61"/>
        <v/>
      </c>
    </row>
    <row r="41" spans="1:75" ht="17" customHeight="1" x14ac:dyDescent="0.35">
      <c r="A41" t="s">
        <v>260</v>
      </c>
      <c r="B41" s="4" t="s">
        <v>1350</v>
      </c>
      <c r="C41" s="4"/>
      <c r="D41" s="4"/>
      <c r="E41" s="6">
        <f t="shared" si="58"/>
        <v>565.08799999999997</v>
      </c>
      <c r="F41" s="4" t="s">
        <v>1415</v>
      </c>
      <c r="G41" s="4" t="s">
        <v>101</v>
      </c>
      <c r="H41" s="5"/>
      <c r="I41" s="5"/>
      <c r="J41" s="5"/>
      <c r="K41" s="5"/>
      <c r="L41" s="5"/>
      <c r="M41" s="5"/>
      <c r="N41" s="5">
        <v>18.673999999999999</v>
      </c>
      <c r="O41" s="5">
        <v>150.24</v>
      </c>
      <c r="P41" s="5">
        <v>330.71300000000002</v>
      </c>
      <c r="Q41" s="5">
        <v>211.88200000000001</v>
      </c>
      <c r="R41" s="5">
        <v>113.989</v>
      </c>
      <c r="S41" s="5">
        <v>872.96</v>
      </c>
      <c r="T41" s="5">
        <v>700.923</v>
      </c>
      <c r="U41" s="5">
        <v>798.58299999999997</v>
      </c>
      <c r="V41" s="5">
        <v>590.94100000000003</v>
      </c>
      <c r="W41" s="5">
        <v>447.452</v>
      </c>
      <c r="X41" s="5">
        <v>565.08799999999997</v>
      </c>
      <c r="Y41" s="5"/>
      <c r="Z41" s="5"/>
      <c r="AA41" s="5"/>
      <c r="AB41" s="5"/>
      <c r="AC41" s="5"/>
      <c r="AE41" s="4" t="str">
        <f t="shared" si="30"/>
        <v/>
      </c>
      <c r="AF41" s="4" t="str">
        <f t="shared" si="31"/>
        <v/>
      </c>
      <c r="AG41" s="4" t="str">
        <f t="shared" si="32"/>
        <v/>
      </c>
      <c r="AH41" s="4" t="str">
        <f t="shared" si="33"/>
        <v/>
      </c>
      <c r="AI41" s="4" t="str">
        <f t="shared" si="34"/>
        <v/>
      </c>
      <c r="AJ41" s="4" t="str">
        <f t="shared" si="35"/>
        <v/>
      </c>
      <c r="AK41" s="4" t="s">
        <v>1352</v>
      </c>
      <c r="AL41" s="4" t="s">
        <v>1352</v>
      </c>
      <c r="AM41" s="4" t="s">
        <v>1352</v>
      </c>
      <c r="AN41" s="4" t="s">
        <v>1352</v>
      </c>
      <c r="AO41" s="4" t="s">
        <v>1352</v>
      </c>
      <c r="AP41" s="4" t="s">
        <v>1352</v>
      </c>
      <c r="AQ41" s="4" t="s">
        <v>1352</v>
      </c>
      <c r="AR41" s="4" t="s">
        <v>1352</v>
      </c>
      <c r="AS41" s="4" t="s">
        <v>1352</v>
      </c>
      <c r="AT41" s="4" t="s">
        <v>1352</v>
      </c>
      <c r="AU41" s="4" t="s">
        <v>1352</v>
      </c>
      <c r="AV41" s="4" t="str">
        <f t="shared" si="36"/>
        <v/>
      </c>
      <c r="AW41" s="4" t="str">
        <f t="shared" si="37"/>
        <v/>
      </c>
      <c r="AX41" s="4"/>
      <c r="AY41" s="4" t="str">
        <f t="shared" si="38"/>
        <v/>
      </c>
      <c r="AZ41" s="4" t="str">
        <f t="shared" si="59"/>
        <v/>
      </c>
      <c r="BB41" s="4" t="str">
        <f t="shared" si="40"/>
        <v/>
      </c>
      <c r="BC41" s="4" t="str">
        <f t="shared" si="41"/>
        <v/>
      </c>
      <c r="BD41" s="4" t="str">
        <f t="shared" si="42"/>
        <v/>
      </c>
      <c r="BE41" s="4" t="str">
        <f t="shared" si="43"/>
        <v/>
      </c>
      <c r="BF41" s="4" t="str">
        <f t="shared" si="44"/>
        <v/>
      </c>
      <c r="BG41" s="4" t="str">
        <f t="shared" si="60"/>
        <v/>
      </c>
      <c r="BH41" s="4" t="s">
        <v>88</v>
      </c>
      <c r="BI41" s="4" t="s">
        <v>88</v>
      </c>
      <c r="BJ41" s="4" t="s">
        <v>88</v>
      </c>
      <c r="BK41" s="4" t="s">
        <v>88</v>
      </c>
      <c r="BL41" s="4" t="s">
        <v>88</v>
      </c>
      <c r="BM41" s="4" t="s">
        <v>88</v>
      </c>
      <c r="BN41" s="4" t="s">
        <v>88</v>
      </c>
      <c r="BO41" s="4" t="s">
        <v>88</v>
      </c>
      <c r="BP41" s="4" t="s">
        <v>88</v>
      </c>
      <c r="BQ41" s="4" t="s">
        <v>88</v>
      </c>
      <c r="BR41" s="4" t="s">
        <v>88</v>
      </c>
      <c r="BS41" s="4" t="str">
        <f t="shared" si="46"/>
        <v/>
      </c>
      <c r="BT41" s="4" t="str">
        <f t="shared" si="47"/>
        <v/>
      </c>
      <c r="BU41" s="4"/>
      <c r="BV41" s="4" t="str">
        <f t="shared" si="48"/>
        <v/>
      </c>
      <c r="BW41" s="4" t="str">
        <f t="shared" si="61"/>
        <v/>
      </c>
    </row>
    <row r="42" spans="1:75" ht="17" customHeight="1" x14ac:dyDescent="0.35">
      <c r="A42" t="s">
        <v>123</v>
      </c>
      <c r="B42" s="4" t="s">
        <v>1351</v>
      </c>
      <c r="C42" s="4"/>
      <c r="D42" s="4"/>
      <c r="E42" s="6">
        <f t="shared" si="58"/>
        <v>1039.0719999999999</v>
      </c>
      <c r="F42" s="4" t="s">
        <v>1415</v>
      </c>
      <c r="G42" s="4" t="s">
        <v>101</v>
      </c>
      <c r="H42" s="5"/>
      <c r="I42" s="5"/>
      <c r="J42" s="5"/>
      <c r="K42" s="5"/>
      <c r="L42" s="5"/>
      <c r="M42" s="5"/>
      <c r="N42" s="5"/>
      <c r="O42" s="5"/>
      <c r="P42" s="5">
        <v>87.929000000000002</v>
      </c>
      <c r="Q42" s="5">
        <v>250.90600000000001</v>
      </c>
      <c r="R42" s="5">
        <v>430.423</v>
      </c>
      <c r="S42" s="5">
        <v>493.75799999999998</v>
      </c>
      <c r="T42" s="5">
        <v>543.28200000000004</v>
      </c>
      <c r="U42" s="5">
        <v>684.15499999999997</v>
      </c>
      <c r="V42" s="5">
        <v>842.803</v>
      </c>
      <c r="W42" s="5">
        <v>945.60599999999999</v>
      </c>
      <c r="X42" s="5">
        <v>1039.0719999999999</v>
      </c>
      <c r="Y42" s="5"/>
      <c r="Z42" s="5"/>
      <c r="AA42" s="5"/>
      <c r="AB42" s="5"/>
      <c r="AC42" s="5"/>
      <c r="AE42" s="4" t="str">
        <f t="shared" si="30"/>
        <v/>
      </c>
      <c r="AF42" s="4" t="str">
        <f t="shared" si="31"/>
        <v/>
      </c>
      <c r="AG42" s="4" t="str">
        <f t="shared" si="32"/>
        <v/>
      </c>
      <c r="AH42" s="4" t="str">
        <f t="shared" si="33"/>
        <v/>
      </c>
      <c r="AI42" s="4" t="str">
        <f t="shared" si="34"/>
        <v/>
      </c>
      <c r="AJ42" s="4" t="str">
        <f t="shared" si="35"/>
        <v/>
      </c>
      <c r="AK42" s="4" t="str">
        <f t="shared" ref="AK42:AK53" si="62">IF(N42=0,"","*")</f>
        <v/>
      </c>
      <c r="AL42" s="4" t="str">
        <f t="shared" ref="AL42:AL53" si="63">IF(O42=0,"","*")</f>
        <v/>
      </c>
      <c r="AM42" s="4" t="s">
        <v>1352</v>
      </c>
      <c r="AN42" s="4" t="s">
        <v>1352</v>
      </c>
      <c r="AO42" s="4" t="s">
        <v>1352</v>
      </c>
      <c r="AP42" s="4" t="s">
        <v>1352</v>
      </c>
      <c r="AQ42" s="4" t="s">
        <v>1352</v>
      </c>
      <c r="AR42" s="4" t="s">
        <v>1352</v>
      </c>
      <c r="AS42" s="4" t="s">
        <v>1352</v>
      </c>
      <c r="AT42" s="4" t="s">
        <v>1352</v>
      </c>
      <c r="AU42" s="4" t="s">
        <v>1352</v>
      </c>
      <c r="AV42" s="4" t="str">
        <f t="shared" si="36"/>
        <v/>
      </c>
      <c r="AW42" s="4" t="str">
        <f t="shared" si="37"/>
        <v/>
      </c>
      <c r="AX42" s="4"/>
      <c r="AY42" s="4" t="str">
        <f t="shared" si="38"/>
        <v/>
      </c>
      <c r="AZ42" s="4" t="str">
        <f t="shared" si="59"/>
        <v/>
      </c>
      <c r="BB42" s="4" t="str">
        <f t="shared" si="40"/>
        <v/>
      </c>
      <c r="BC42" s="4" t="str">
        <f t="shared" si="41"/>
        <v/>
      </c>
      <c r="BD42" s="4" t="str">
        <f t="shared" si="42"/>
        <v/>
      </c>
      <c r="BE42" s="4" t="str">
        <f t="shared" si="43"/>
        <v/>
      </c>
      <c r="BF42" s="4" t="str">
        <f t="shared" si="44"/>
        <v/>
      </c>
      <c r="BG42" s="4" t="str">
        <f t="shared" si="60"/>
        <v/>
      </c>
      <c r="BH42" s="4" t="str">
        <f t="shared" si="60"/>
        <v/>
      </c>
      <c r="BI42" s="4" t="str">
        <f t="shared" si="60"/>
        <v/>
      </c>
      <c r="BJ42" s="4" t="s">
        <v>88</v>
      </c>
      <c r="BK42" s="4" t="s">
        <v>88</v>
      </c>
      <c r="BL42" s="4" t="s">
        <v>88</v>
      </c>
      <c r="BM42" s="4" t="s">
        <v>88</v>
      </c>
      <c r="BN42" s="4" t="s">
        <v>88</v>
      </c>
      <c r="BO42" s="4" t="s">
        <v>88</v>
      </c>
      <c r="BP42" s="4" t="s">
        <v>88</v>
      </c>
      <c r="BQ42" s="4" t="s">
        <v>88</v>
      </c>
      <c r="BR42" s="4" t="s">
        <v>88</v>
      </c>
      <c r="BS42" s="4" t="str">
        <f t="shared" si="46"/>
        <v/>
      </c>
      <c r="BT42" s="4" t="str">
        <f t="shared" si="47"/>
        <v/>
      </c>
      <c r="BU42" s="4"/>
      <c r="BV42" s="4" t="str">
        <f t="shared" si="48"/>
        <v/>
      </c>
      <c r="BW42" s="4" t="str">
        <f t="shared" si="61"/>
        <v/>
      </c>
    </row>
    <row r="43" spans="1:75" ht="17" hidden="1" customHeight="1" x14ac:dyDescent="0.35">
      <c r="A43" t="s">
        <v>126</v>
      </c>
      <c r="B43" s="4"/>
      <c r="C43" s="4"/>
      <c r="D43" s="4"/>
      <c r="E43" s="6">
        <f t="shared" si="58"/>
        <v>0</v>
      </c>
      <c r="F43" s="4"/>
      <c r="G43" s="4"/>
      <c r="H43" s="5"/>
      <c r="I43" s="5"/>
      <c r="J43" s="5"/>
      <c r="K43" s="5"/>
      <c r="L43" s="5"/>
      <c r="M43" s="5"/>
      <c r="N43" s="5"/>
      <c r="O43" s="5"/>
      <c r="P43" s="5"/>
      <c r="Q43" s="5"/>
      <c r="R43" s="5"/>
      <c r="S43" s="5"/>
      <c r="T43" s="5"/>
      <c r="U43" s="5"/>
      <c r="V43" s="5"/>
      <c r="W43" s="5"/>
      <c r="X43" s="5"/>
      <c r="Y43" s="5"/>
      <c r="Z43" s="5"/>
      <c r="AA43" s="5"/>
      <c r="AB43" s="5"/>
      <c r="AC43" s="5"/>
      <c r="AE43" s="4" t="str">
        <f t="shared" si="30"/>
        <v/>
      </c>
      <c r="AF43" s="4" t="str">
        <f t="shared" si="31"/>
        <v/>
      </c>
      <c r="AG43" s="4" t="str">
        <f t="shared" si="32"/>
        <v/>
      </c>
      <c r="AH43" s="4" t="str">
        <f t="shared" si="33"/>
        <v/>
      </c>
      <c r="AI43" s="4" t="str">
        <f t="shared" si="34"/>
        <v/>
      </c>
      <c r="AJ43" s="4" t="str">
        <f t="shared" si="35"/>
        <v/>
      </c>
      <c r="AK43" s="4" t="str">
        <f t="shared" si="62"/>
        <v/>
      </c>
      <c r="AL43" s="4" t="str">
        <f t="shared" si="63"/>
        <v/>
      </c>
      <c r="AM43" s="4" t="str">
        <f t="shared" ref="AM43:AM53" si="64">IF(P43=0,"","*")</f>
        <v/>
      </c>
      <c r="AN43" s="4" t="str">
        <f t="shared" ref="AN43:AN53" si="65">IF(Q43=0,"","*")</f>
        <v/>
      </c>
      <c r="AO43" s="4" t="str">
        <f t="shared" ref="AO43:AO53" si="66">IF(R43=0,"","*")</f>
        <v/>
      </c>
      <c r="AP43" s="4" t="str">
        <f t="shared" ref="AP43:AP53" si="67">IF(S43=0,"","*")</f>
        <v/>
      </c>
      <c r="AQ43" s="4" t="str">
        <f t="shared" ref="AQ43:AQ53" si="68">IF(T43=0,"","*")</f>
        <v/>
      </c>
      <c r="AR43" s="4" t="str">
        <f t="shared" ref="AR43:AR53" si="69">IF(U43=0,"","*")</f>
        <v/>
      </c>
      <c r="AS43" s="4" t="str">
        <f t="shared" ref="AS43:AS53" si="70">IF(V43=0,"","*")</f>
        <v/>
      </c>
      <c r="AT43" s="4" t="str">
        <f t="shared" ref="AT43:AT53" si="71">IF(W43=0,"","*")</f>
        <v/>
      </c>
      <c r="AU43" s="4" t="str">
        <f t="shared" ref="AU43:AU53" si="72">IF(X43=0,"","*")</f>
        <v/>
      </c>
      <c r="AV43" s="4" t="str">
        <f t="shared" si="36"/>
        <v/>
      </c>
      <c r="AW43" s="4" t="str">
        <f t="shared" si="37"/>
        <v/>
      </c>
      <c r="AX43" s="4"/>
      <c r="AY43" s="4" t="str">
        <f t="shared" si="38"/>
        <v/>
      </c>
      <c r="AZ43" s="4" t="str">
        <f t="shared" si="59"/>
        <v/>
      </c>
      <c r="BB43" s="4" t="str">
        <f t="shared" si="40"/>
        <v/>
      </c>
      <c r="BC43" s="4" t="str">
        <f t="shared" si="41"/>
        <v/>
      </c>
      <c r="BD43" s="4" t="str">
        <f t="shared" si="42"/>
        <v/>
      </c>
      <c r="BE43" s="4" t="str">
        <f t="shared" si="43"/>
        <v/>
      </c>
      <c r="BF43" s="4" t="str">
        <f t="shared" si="44"/>
        <v/>
      </c>
      <c r="BG43" s="4" t="str">
        <f t="shared" si="60"/>
        <v/>
      </c>
      <c r="BH43" s="4" t="str">
        <f t="shared" si="60"/>
        <v/>
      </c>
      <c r="BI43" s="4" t="str">
        <f t="shared" si="60"/>
        <v/>
      </c>
      <c r="BJ43" s="4" t="str">
        <f t="shared" si="60"/>
        <v/>
      </c>
      <c r="BK43" s="4" t="str">
        <f t="shared" si="60"/>
        <v/>
      </c>
      <c r="BL43" s="4" t="str">
        <f t="shared" ref="BL43:BL53" si="73">IF(R43=0,"","*")</f>
        <v/>
      </c>
      <c r="BM43" s="4" t="str">
        <f t="shared" ref="BM43:BM53" si="74">IF(S43=0,"","*")</f>
        <v/>
      </c>
      <c r="BN43" s="4" t="str">
        <f t="shared" ref="BN43:BN53" si="75">IF(T43=0,"","*")</f>
        <v/>
      </c>
      <c r="BO43" s="4" t="str">
        <f t="shared" ref="BO43:BO53" si="76">IF(U43=0,"","*")</f>
        <v/>
      </c>
      <c r="BP43" s="4" t="str">
        <f t="shared" ref="BP43:BP53" si="77">IF(V43=0,"","*")</f>
        <v/>
      </c>
      <c r="BQ43" s="4" t="str">
        <f t="shared" ref="BQ43:BQ53" si="78">IF(W43=0,"","*")</f>
        <v/>
      </c>
      <c r="BR43" s="4" t="str">
        <f t="shared" ref="BR43:BR53" si="79">IF(X43=0,"","*")</f>
        <v/>
      </c>
      <c r="BS43" s="4" t="str">
        <f t="shared" si="46"/>
        <v/>
      </c>
      <c r="BT43" s="4" t="str">
        <f t="shared" si="47"/>
        <v/>
      </c>
      <c r="BU43" s="4"/>
      <c r="BV43" s="4" t="str">
        <f t="shared" si="48"/>
        <v/>
      </c>
      <c r="BW43" s="4" t="str">
        <f t="shared" si="61"/>
        <v/>
      </c>
    </row>
    <row r="44" spans="1:75" ht="17" hidden="1" customHeight="1" x14ac:dyDescent="0.35">
      <c r="A44" t="s">
        <v>128</v>
      </c>
      <c r="B44" s="4"/>
      <c r="C44" s="4"/>
      <c r="D44" s="4"/>
      <c r="E44" s="6">
        <f t="shared" si="58"/>
        <v>0</v>
      </c>
      <c r="F44" s="4"/>
      <c r="G44" s="4"/>
      <c r="H44" s="5"/>
      <c r="I44" s="5"/>
      <c r="J44" s="5"/>
      <c r="K44" s="5"/>
      <c r="L44" s="5"/>
      <c r="M44" s="5"/>
      <c r="N44" s="5"/>
      <c r="O44" s="5"/>
      <c r="P44" s="5"/>
      <c r="Q44" s="5"/>
      <c r="R44" s="5"/>
      <c r="S44" s="5"/>
      <c r="T44" s="5"/>
      <c r="U44" s="5"/>
      <c r="V44" s="5"/>
      <c r="W44" s="5"/>
      <c r="X44" s="5"/>
      <c r="Y44" s="5"/>
      <c r="Z44" s="5"/>
      <c r="AA44" s="5"/>
      <c r="AB44" s="5"/>
      <c r="AC44" s="5"/>
      <c r="AE44" s="4" t="str">
        <f t="shared" si="30"/>
        <v/>
      </c>
      <c r="AF44" s="4" t="str">
        <f t="shared" si="31"/>
        <v/>
      </c>
      <c r="AG44" s="4" t="str">
        <f t="shared" si="32"/>
        <v/>
      </c>
      <c r="AH44" s="4" t="str">
        <f t="shared" si="33"/>
        <v/>
      </c>
      <c r="AI44" s="4" t="str">
        <f t="shared" si="34"/>
        <v/>
      </c>
      <c r="AJ44" s="4" t="str">
        <f t="shared" si="35"/>
        <v/>
      </c>
      <c r="AK44" s="4" t="str">
        <f t="shared" si="62"/>
        <v/>
      </c>
      <c r="AL44" s="4" t="str">
        <f t="shared" si="63"/>
        <v/>
      </c>
      <c r="AM44" s="4" t="str">
        <f t="shared" si="64"/>
        <v/>
      </c>
      <c r="AN44" s="4" t="str">
        <f t="shared" si="65"/>
        <v/>
      </c>
      <c r="AO44" s="4" t="str">
        <f t="shared" si="66"/>
        <v/>
      </c>
      <c r="AP44" s="4" t="str">
        <f t="shared" si="67"/>
        <v/>
      </c>
      <c r="AQ44" s="4" t="str">
        <f t="shared" si="68"/>
        <v/>
      </c>
      <c r="AR44" s="4" t="str">
        <f t="shared" si="69"/>
        <v/>
      </c>
      <c r="AS44" s="4" t="str">
        <f t="shared" si="70"/>
        <v/>
      </c>
      <c r="AT44" s="4" t="str">
        <f t="shared" si="71"/>
        <v/>
      </c>
      <c r="AU44" s="4" t="str">
        <f t="shared" si="72"/>
        <v/>
      </c>
      <c r="AV44" s="4" t="str">
        <f t="shared" si="36"/>
        <v/>
      </c>
      <c r="AW44" s="4" t="str">
        <f t="shared" si="37"/>
        <v/>
      </c>
      <c r="AX44" s="4"/>
      <c r="AY44" s="4" t="str">
        <f t="shared" si="38"/>
        <v/>
      </c>
      <c r="AZ44" s="4" t="str">
        <f t="shared" si="59"/>
        <v/>
      </c>
      <c r="BB44" s="4" t="str">
        <f t="shared" si="40"/>
        <v/>
      </c>
      <c r="BC44" s="4" t="str">
        <f t="shared" si="41"/>
        <v/>
      </c>
      <c r="BD44" s="4" t="str">
        <f t="shared" si="42"/>
        <v/>
      </c>
      <c r="BE44" s="4" t="str">
        <f t="shared" si="43"/>
        <v/>
      </c>
      <c r="BF44" s="4" t="str">
        <f t="shared" si="44"/>
        <v/>
      </c>
      <c r="BG44" s="4" t="str">
        <f t="shared" si="60"/>
        <v/>
      </c>
      <c r="BH44" s="4" t="str">
        <f t="shared" si="60"/>
        <v/>
      </c>
      <c r="BI44" s="4" t="str">
        <f t="shared" si="60"/>
        <v/>
      </c>
      <c r="BJ44" s="4" t="str">
        <f t="shared" si="60"/>
        <v/>
      </c>
      <c r="BK44" s="4" t="str">
        <f t="shared" si="60"/>
        <v/>
      </c>
      <c r="BL44" s="4" t="str">
        <f t="shared" si="73"/>
        <v/>
      </c>
      <c r="BM44" s="4" t="str">
        <f t="shared" si="74"/>
        <v/>
      </c>
      <c r="BN44" s="4" t="str">
        <f t="shared" si="75"/>
        <v/>
      </c>
      <c r="BO44" s="4" t="str">
        <f t="shared" si="76"/>
        <v/>
      </c>
      <c r="BP44" s="4" t="str">
        <f t="shared" si="77"/>
        <v/>
      </c>
      <c r="BQ44" s="4" t="str">
        <f t="shared" si="78"/>
        <v/>
      </c>
      <c r="BR44" s="4" t="str">
        <f t="shared" si="79"/>
        <v/>
      </c>
      <c r="BS44" s="4" t="str">
        <f t="shared" si="46"/>
        <v/>
      </c>
      <c r="BT44" s="4" t="str">
        <f t="shared" si="47"/>
        <v/>
      </c>
      <c r="BU44" s="4"/>
      <c r="BV44" s="4" t="str">
        <f t="shared" si="48"/>
        <v/>
      </c>
      <c r="BW44" s="4" t="str">
        <f t="shared" si="61"/>
        <v/>
      </c>
    </row>
    <row r="45" spans="1:75" ht="17" hidden="1" customHeight="1" x14ac:dyDescent="0.35">
      <c r="A45" t="s">
        <v>130</v>
      </c>
      <c r="B45" s="4"/>
      <c r="C45" s="4"/>
      <c r="D45" s="4"/>
      <c r="E45" s="6">
        <f t="shared" si="58"/>
        <v>0</v>
      </c>
      <c r="F45" s="4"/>
      <c r="G45" s="4"/>
      <c r="H45" s="5"/>
      <c r="I45" s="5"/>
      <c r="J45" s="5"/>
      <c r="K45" s="5"/>
      <c r="L45" s="5"/>
      <c r="M45" s="5"/>
      <c r="N45" s="5"/>
      <c r="O45" s="5"/>
      <c r="P45" s="5"/>
      <c r="Q45" s="5"/>
      <c r="R45" s="5"/>
      <c r="S45" s="5"/>
      <c r="T45" s="5"/>
      <c r="U45" s="5"/>
      <c r="V45" s="5"/>
      <c r="W45" s="5"/>
      <c r="X45" s="5"/>
      <c r="Y45" s="5"/>
      <c r="Z45" s="5"/>
      <c r="AA45" s="5"/>
      <c r="AB45" s="5"/>
      <c r="AC45" s="5"/>
      <c r="AE45" s="4" t="str">
        <f t="shared" si="30"/>
        <v/>
      </c>
      <c r="AF45" s="4" t="str">
        <f t="shared" si="31"/>
        <v/>
      </c>
      <c r="AG45" s="4" t="str">
        <f t="shared" si="32"/>
        <v/>
      </c>
      <c r="AH45" s="4" t="str">
        <f t="shared" si="33"/>
        <v/>
      </c>
      <c r="AI45" s="4" t="str">
        <f t="shared" si="34"/>
        <v/>
      </c>
      <c r="AJ45" s="4" t="str">
        <f t="shared" si="35"/>
        <v/>
      </c>
      <c r="AK45" s="4" t="str">
        <f t="shared" si="62"/>
        <v/>
      </c>
      <c r="AL45" s="4" t="str">
        <f t="shared" si="63"/>
        <v/>
      </c>
      <c r="AM45" s="4" t="str">
        <f t="shared" si="64"/>
        <v/>
      </c>
      <c r="AN45" s="4" t="str">
        <f t="shared" si="65"/>
        <v/>
      </c>
      <c r="AO45" s="4" t="str">
        <f t="shared" si="66"/>
        <v/>
      </c>
      <c r="AP45" s="4" t="str">
        <f t="shared" si="67"/>
        <v/>
      </c>
      <c r="AQ45" s="4" t="str">
        <f t="shared" si="68"/>
        <v/>
      </c>
      <c r="AR45" s="4" t="str">
        <f t="shared" si="69"/>
        <v/>
      </c>
      <c r="AS45" s="4" t="str">
        <f t="shared" si="70"/>
        <v/>
      </c>
      <c r="AT45" s="4" t="str">
        <f t="shared" si="71"/>
        <v/>
      </c>
      <c r="AU45" s="4" t="str">
        <f t="shared" si="72"/>
        <v/>
      </c>
      <c r="AV45" s="4" t="str">
        <f t="shared" si="36"/>
        <v/>
      </c>
      <c r="AW45" s="4" t="str">
        <f t="shared" si="37"/>
        <v/>
      </c>
      <c r="AX45" s="4"/>
      <c r="AY45" s="4" t="str">
        <f t="shared" si="38"/>
        <v/>
      </c>
      <c r="AZ45" s="4" t="str">
        <f t="shared" si="59"/>
        <v/>
      </c>
      <c r="BB45" s="4" t="str">
        <f t="shared" si="40"/>
        <v/>
      </c>
      <c r="BC45" s="4" t="str">
        <f t="shared" si="41"/>
        <v/>
      </c>
      <c r="BD45" s="4" t="str">
        <f t="shared" si="42"/>
        <v/>
      </c>
      <c r="BE45" s="4" t="str">
        <f t="shared" si="43"/>
        <v/>
      </c>
      <c r="BF45" s="4" t="str">
        <f t="shared" si="44"/>
        <v/>
      </c>
      <c r="BG45" s="4" t="str">
        <f t="shared" si="60"/>
        <v/>
      </c>
      <c r="BH45" s="4" t="str">
        <f t="shared" si="60"/>
        <v/>
      </c>
      <c r="BI45" s="4" t="str">
        <f t="shared" si="60"/>
        <v/>
      </c>
      <c r="BJ45" s="4" t="str">
        <f t="shared" si="60"/>
        <v/>
      </c>
      <c r="BK45" s="4" t="str">
        <f t="shared" si="60"/>
        <v/>
      </c>
      <c r="BL45" s="4" t="str">
        <f t="shared" si="73"/>
        <v/>
      </c>
      <c r="BM45" s="4" t="str">
        <f t="shared" si="74"/>
        <v/>
      </c>
      <c r="BN45" s="4" t="str">
        <f t="shared" si="75"/>
        <v/>
      </c>
      <c r="BO45" s="4" t="str">
        <f t="shared" si="76"/>
        <v/>
      </c>
      <c r="BP45" s="4" t="str">
        <f t="shared" si="77"/>
        <v/>
      </c>
      <c r="BQ45" s="4" t="str">
        <f t="shared" si="78"/>
        <v/>
      </c>
      <c r="BR45" s="4" t="str">
        <f t="shared" si="79"/>
        <v/>
      </c>
      <c r="BS45" s="4" t="str">
        <f t="shared" si="46"/>
        <v/>
      </c>
      <c r="BT45" s="4" t="str">
        <f t="shared" si="47"/>
        <v/>
      </c>
      <c r="BU45" s="4"/>
      <c r="BV45" s="4" t="str">
        <f t="shared" si="48"/>
        <v/>
      </c>
      <c r="BW45" s="4" t="str">
        <f t="shared" si="61"/>
        <v/>
      </c>
    </row>
    <row r="46" spans="1:75" ht="17" hidden="1" customHeight="1" x14ac:dyDescent="0.35">
      <c r="A46" t="s">
        <v>132</v>
      </c>
      <c r="B46" s="4"/>
      <c r="C46" s="4"/>
      <c r="D46" s="4"/>
      <c r="E46" s="6">
        <f t="shared" si="58"/>
        <v>0</v>
      </c>
      <c r="F46" s="4"/>
      <c r="G46" s="4"/>
      <c r="H46" s="5"/>
      <c r="I46" s="5"/>
      <c r="J46" s="5"/>
      <c r="K46" s="5"/>
      <c r="L46" s="5"/>
      <c r="M46" s="5"/>
      <c r="N46" s="5"/>
      <c r="O46" s="5"/>
      <c r="P46" s="5"/>
      <c r="Q46" s="5"/>
      <c r="R46" s="5"/>
      <c r="S46" s="5"/>
      <c r="T46" s="5"/>
      <c r="U46" s="5"/>
      <c r="V46" s="5"/>
      <c r="W46" s="5"/>
      <c r="X46" s="5"/>
      <c r="Y46" s="5"/>
      <c r="Z46" s="5"/>
      <c r="AA46" s="5"/>
      <c r="AB46" s="5"/>
      <c r="AC46" s="5"/>
      <c r="AE46" s="4" t="str">
        <f t="shared" si="30"/>
        <v/>
      </c>
      <c r="AF46" s="4" t="str">
        <f t="shared" si="31"/>
        <v/>
      </c>
      <c r="AG46" s="4" t="str">
        <f t="shared" si="32"/>
        <v/>
      </c>
      <c r="AH46" s="4" t="str">
        <f t="shared" si="33"/>
        <v/>
      </c>
      <c r="AI46" s="4" t="str">
        <f t="shared" si="34"/>
        <v/>
      </c>
      <c r="AJ46" s="4" t="str">
        <f t="shared" si="35"/>
        <v/>
      </c>
      <c r="AK46" s="4" t="str">
        <f t="shared" si="62"/>
        <v/>
      </c>
      <c r="AL46" s="4" t="str">
        <f t="shared" si="63"/>
        <v/>
      </c>
      <c r="AM46" s="4" t="str">
        <f t="shared" si="64"/>
        <v/>
      </c>
      <c r="AN46" s="4" t="str">
        <f t="shared" si="65"/>
        <v/>
      </c>
      <c r="AO46" s="4" t="str">
        <f t="shared" si="66"/>
        <v/>
      </c>
      <c r="AP46" s="4" t="str">
        <f t="shared" si="67"/>
        <v/>
      </c>
      <c r="AQ46" s="4" t="str">
        <f t="shared" si="68"/>
        <v/>
      </c>
      <c r="AR46" s="4" t="str">
        <f t="shared" si="69"/>
        <v/>
      </c>
      <c r="AS46" s="4" t="str">
        <f t="shared" si="70"/>
        <v/>
      </c>
      <c r="AT46" s="4" t="str">
        <f t="shared" si="71"/>
        <v/>
      </c>
      <c r="AU46" s="4" t="str">
        <f t="shared" si="72"/>
        <v/>
      </c>
      <c r="AV46" s="4" t="str">
        <f t="shared" si="36"/>
        <v/>
      </c>
      <c r="AW46" s="4" t="str">
        <f t="shared" si="37"/>
        <v/>
      </c>
      <c r="AX46" s="4"/>
      <c r="AY46" s="4" t="str">
        <f t="shared" si="38"/>
        <v/>
      </c>
      <c r="AZ46" s="4" t="str">
        <f t="shared" si="59"/>
        <v/>
      </c>
      <c r="BB46" s="4" t="str">
        <f t="shared" si="40"/>
        <v/>
      </c>
      <c r="BC46" s="4" t="str">
        <f t="shared" si="41"/>
        <v/>
      </c>
      <c r="BD46" s="4" t="str">
        <f t="shared" si="42"/>
        <v/>
      </c>
      <c r="BE46" s="4" t="str">
        <f t="shared" si="43"/>
        <v/>
      </c>
      <c r="BF46" s="4" t="str">
        <f t="shared" si="44"/>
        <v/>
      </c>
      <c r="BG46" s="4" t="str">
        <f t="shared" si="60"/>
        <v/>
      </c>
      <c r="BH46" s="4" t="str">
        <f t="shared" si="60"/>
        <v/>
      </c>
      <c r="BI46" s="4" t="str">
        <f t="shared" si="60"/>
        <v/>
      </c>
      <c r="BJ46" s="4" t="str">
        <f t="shared" si="60"/>
        <v/>
      </c>
      <c r="BK46" s="4" t="str">
        <f t="shared" si="60"/>
        <v/>
      </c>
      <c r="BL46" s="4" t="str">
        <f t="shared" si="73"/>
        <v/>
      </c>
      <c r="BM46" s="4" t="str">
        <f t="shared" si="74"/>
        <v/>
      </c>
      <c r="BN46" s="4" t="str">
        <f t="shared" si="75"/>
        <v/>
      </c>
      <c r="BO46" s="4" t="str">
        <f t="shared" si="76"/>
        <v/>
      </c>
      <c r="BP46" s="4" t="str">
        <f t="shared" si="77"/>
        <v/>
      </c>
      <c r="BQ46" s="4" t="str">
        <f t="shared" si="78"/>
        <v/>
      </c>
      <c r="BR46" s="4" t="str">
        <f t="shared" si="79"/>
        <v/>
      </c>
      <c r="BS46" s="4" t="str">
        <f t="shared" si="46"/>
        <v/>
      </c>
      <c r="BT46" s="4" t="str">
        <f t="shared" si="47"/>
        <v/>
      </c>
      <c r="BU46" s="4"/>
      <c r="BV46" s="4" t="str">
        <f t="shared" si="48"/>
        <v/>
      </c>
      <c r="BW46" s="4" t="str">
        <f t="shared" si="61"/>
        <v/>
      </c>
    </row>
    <row r="47" spans="1:75" ht="17" hidden="1" customHeight="1" x14ac:dyDescent="0.35">
      <c r="A47" t="s">
        <v>134</v>
      </c>
      <c r="B47" s="4"/>
      <c r="C47" s="4"/>
      <c r="D47" s="4"/>
      <c r="E47" s="6">
        <f t="shared" si="58"/>
        <v>0</v>
      </c>
      <c r="F47" s="4"/>
      <c r="G47" s="4"/>
      <c r="H47" s="5"/>
      <c r="I47" s="5"/>
      <c r="J47" s="5"/>
      <c r="K47" s="5"/>
      <c r="L47" s="5"/>
      <c r="M47" s="5"/>
      <c r="N47" s="5"/>
      <c r="O47" s="5"/>
      <c r="P47" s="5"/>
      <c r="Q47" s="5"/>
      <c r="R47" s="5"/>
      <c r="S47" s="5"/>
      <c r="T47" s="5"/>
      <c r="U47" s="5"/>
      <c r="V47" s="5"/>
      <c r="W47" s="5"/>
      <c r="X47" s="5"/>
      <c r="Y47" s="5"/>
      <c r="Z47" s="5"/>
      <c r="AA47" s="5"/>
      <c r="AB47" s="5"/>
      <c r="AC47" s="5"/>
      <c r="AE47" s="4" t="str">
        <f t="shared" si="30"/>
        <v/>
      </c>
      <c r="AF47" s="4" t="str">
        <f t="shared" si="31"/>
        <v/>
      </c>
      <c r="AG47" s="4" t="str">
        <f t="shared" si="32"/>
        <v/>
      </c>
      <c r="AH47" s="4" t="str">
        <f t="shared" si="33"/>
        <v/>
      </c>
      <c r="AI47" s="4" t="str">
        <f t="shared" si="34"/>
        <v/>
      </c>
      <c r="AJ47" s="4" t="str">
        <f t="shared" si="35"/>
        <v/>
      </c>
      <c r="AK47" s="4" t="str">
        <f t="shared" si="62"/>
        <v/>
      </c>
      <c r="AL47" s="4" t="str">
        <f t="shared" si="63"/>
        <v/>
      </c>
      <c r="AM47" s="4" t="str">
        <f t="shared" si="64"/>
        <v/>
      </c>
      <c r="AN47" s="4" t="str">
        <f t="shared" si="65"/>
        <v/>
      </c>
      <c r="AO47" s="4" t="str">
        <f t="shared" si="66"/>
        <v/>
      </c>
      <c r="AP47" s="4" t="str">
        <f t="shared" si="67"/>
        <v/>
      </c>
      <c r="AQ47" s="4" t="str">
        <f t="shared" si="68"/>
        <v/>
      </c>
      <c r="AR47" s="4" t="str">
        <f t="shared" si="69"/>
        <v/>
      </c>
      <c r="AS47" s="4" t="str">
        <f t="shared" si="70"/>
        <v/>
      </c>
      <c r="AT47" s="4" t="str">
        <f t="shared" si="71"/>
        <v/>
      </c>
      <c r="AU47" s="4" t="str">
        <f t="shared" si="72"/>
        <v/>
      </c>
      <c r="AV47" s="4" t="str">
        <f t="shared" si="36"/>
        <v/>
      </c>
      <c r="AW47" s="4" t="str">
        <f t="shared" si="37"/>
        <v/>
      </c>
      <c r="AX47" s="4"/>
      <c r="AY47" s="4" t="str">
        <f t="shared" si="38"/>
        <v/>
      </c>
      <c r="AZ47" s="4" t="str">
        <f t="shared" si="59"/>
        <v/>
      </c>
      <c r="BB47" s="4" t="str">
        <f t="shared" si="40"/>
        <v/>
      </c>
      <c r="BC47" s="4" t="str">
        <f t="shared" si="41"/>
        <v/>
      </c>
      <c r="BD47" s="4" t="str">
        <f t="shared" si="42"/>
        <v/>
      </c>
      <c r="BE47" s="4" t="str">
        <f t="shared" si="43"/>
        <v/>
      </c>
      <c r="BF47" s="4" t="str">
        <f t="shared" si="44"/>
        <v/>
      </c>
      <c r="BG47" s="4" t="str">
        <f t="shared" si="60"/>
        <v/>
      </c>
      <c r="BH47" s="4" t="str">
        <f t="shared" si="60"/>
        <v/>
      </c>
      <c r="BI47" s="4" t="str">
        <f t="shared" si="60"/>
        <v/>
      </c>
      <c r="BJ47" s="4" t="str">
        <f t="shared" si="60"/>
        <v/>
      </c>
      <c r="BK47" s="4" t="str">
        <f t="shared" si="60"/>
        <v/>
      </c>
      <c r="BL47" s="4" t="str">
        <f t="shared" si="73"/>
        <v/>
      </c>
      <c r="BM47" s="4" t="str">
        <f t="shared" si="74"/>
        <v/>
      </c>
      <c r="BN47" s="4" t="str">
        <f t="shared" si="75"/>
        <v/>
      </c>
      <c r="BO47" s="4" t="str">
        <f t="shared" si="76"/>
        <v/>
      </c>
      <c r="BP47" s="4" t="str">
        <f t="shared" si="77"/>
        <v/>
      </c>
      <c r="BQ47" s="4" t="str">
        <f t="shared" si="78"/>
        <v/>
      </c>
      <c r="BR47" s="4" t="str">
        <f t="shared" si="79"/>
        <v/>
      </c>
      <c r="BS47" s="4" t="str">
        <f t="shared" si="46"/>
        <v/>
      </c>
      <c r="BT47" s="4" t="str">
        <f t="shared" si="47"/>
        <v/>
      </c>
      <c r="BU47" s="4"/>
      <c r="BV47" s="4" t="str">
        <f t="shared" si="48"/>
        <v/>
      </c>
      <c r="BW47" s="4" t="str">
        <f t="shared" si="61"/>
        <v/>
      </c>
    </row>
    <row r="48" spans="1:75" ht="17" hidden="1" customHeight="1" x14ac:dyDescent="0.35">
      <c r="A48" t="s">
        <v>135</v>
      </c>
      <c r="B48" s="4"/>
      <c r="C48" s="4"/>
      <c r="D48" s="4"/>
      <c r="E48" s="6">
        <f t="shared" si="58"/>
        <v>0</v>
      </c>
      <c r="F48" s="4"/>
      <c r="G48" s="4"/>
      <c r="H48" s="5"/>
      <c r="I48" s="5"/>
      <c r="J48" s="5"/>
      <c r="K48" s="5"/>
      <c r="L48" s="5"/>
      <c r="M48" s="5"/>
      <c r="N48" s="5"/>
      <c r="O48" s="5"/>
      <c r="P48" s="5"/>
      <c r="Q48" s="5"/>
      <c r="R48" s="5"/>
      <c r="S48" s="5"/>
      <c r="T48" s="5"/>
      <c r="U48" s="5"/>
      <c r="V48" s="5"/>
      <c r="W48" s="5"/>
      <c r="X48" s="5"/>
      <c r="Y48" s="5"/>
      <c r="Z48" s="5"/>
      <c r="AA48" s="5"/>
      <c r="AB48" s="5"/>
      <c r="AC48" s="5"/>
      <c r="AE48" s="4" t="str">
        <f t="shared" si="30"/>
        <v/>
      </c>
      <c r="AF48" s="4" t="str">
        <f t="shared" si="31"/>
        <v/>
      </c>
      <c r="AG48" s="4" t="str">
        <f t="shared" si="32"/>
        <v/>
      </c>
      <c r="AH48" s="4" t="str">
        <f t="shared" si="33"/>
        <v/>
      </c>
      <c r="AI48" s="4" t="str">
        <f t="shared" si="34"/>
        <v/>
      </c>
      <c r="AJ48" s="4" t="str">
        <f t="shared" si="35"/>
        <v/>
      </c>
      <c r="AK48" s="4" t="str">
        <f t="shared" si="62"/>
        <v/>
      </c>
      <c r="AL48" s="4" t="str">
        <f t="shared" si="63"/>
        <v/>
      </c>
      <c r="AM48" s="4" t="str">
        <f t="shared" si="64"/>
        <v/>
      </c>
      <c r="AN48" s="4" t="str">
        <f t="shared" si="65"/>
        <v/>
      </c>
      <c r="AO48" s="4" t="str">
        <f t="shared" si="66"/>
        <v/>
      </c>
      <c r="AP48" s="4" t="str">
        <f t="shared" si="67"/>
        <v/>
      </c>
      <c r="AQ48" s="4" t="str">
        <f t="shared" si="68"/>
        <v/>
      </c>
      <c r="AR48" s="4" t="str">
        <f t="shared" si="69"/>
        <v/>
      </c>
      <c r="AS48" s="4" t="str">
        <f t="shared" si="70"/>
        <v/>
      </c>
      <c r="AT48" s="4" t="str">
        <f t="shared" si="71"/>
        <v/>
      </c>
      <c r="AU48" s="4" t="str">
        <f t="shared" si="72"/>
        <v/>
      </c>
      <c r="AV48" s="4" t="str">
        <f t="shared" si="36"/>
        <v/>
      </c>
      <c r="AW48" s="4" t="str">
        <f t="shared" si="37"/>
        <v/>
      </c>
      <c r="AX48" s="4"/>
      <c r="AY48" s="4" t="str">
        <f t="shared" si="38"/>
        <v/>
      </c>
      <c r="AZ48" s="4" t="str">
        <f t="shared" si="59"/>
        <v/>
      </c>
      <c r="BB48" s="4" t="str">
        <f t="shared" si="40"/>
        <v/>
      </c>
      <c r="BC48" s="4" t="str">
        <f t="shared" si="41"/>
        <v/>
      </c>
      <c r="BD48" s="4" t="str">
        <f t="shared" si="42"/>
        <v/>
      </c>
      <c r="BE48" s="4" t="str">
        <f t="shared" si="43"/>
        <v/>
      </c>
      <c r="BF48" s="4" t="str">
        <f t="shared" si="44"/>
        <v/>
      </c>
      <c r="BG48" s="4" t="str">
        <f t="shared" si="60"/>
        <v/>
      </c>
      <c r="BH48" s="4" t="str">
        <f t="shared" si="60"/>
        <v/>
      </c>
      <c r="BI48" s="4" t="str">
        <f t="shared" si="60"/>
        <v/>
      </c>
      <c r="BJ48" s="4" t="str">
        <f t="shared" si="60"/>
        <v/>
      </c>
      <c r="BK48" s="4" t="str">
        <f t="shared" si="60"/>
        <v/>
      </c>
      <c r="BL48" s="4" t="str">
        <f t="shared" si="73"/>
        <v/>
      </c>
      <c r="BM48" s="4" t="str">
        <f t="shared" si="74"/>
        <v/>
      </c>
      <c r="BN48" s="4" t="str">
        <f t="shared" si="75"/>
        <v/>
      </c>
      <c r="BO48" s="4" t="str">
        <f t="shared" si="76"/>
        <v/>
      </c>
      <c r="BP48" s="4" t="str">
        <f t="shared" si="77"/>
        <v/>
      </c>
      <c r="BQ48" s="4" t="str">
        <f t="shared" si="78"/>
        <v/>
      </c>
      <c r="BR48" s="4" t="str">
        <f t="shared" si="79"/>
        <v/>
      </c>
      <c r="BS48" s="4" t="str">
        <f t="shared" si="46"/>
        <v/>
      </c>
      <c r="BT48" s="4" t="str">
        <f t="shared" si="47"/>
        <v/>
      </c>
      <c r="BU48" s="4"/>
      <c r="BV48" s="4" t="str">
        <f t="shared" si="48"/>
        <v/>
      </c>
      <c r="BW48" s="4" t="str">
        <f t="shared" si="61"/>
        <v/>
      </c>
    </row>
    <row r="49" spans="1:75" ht="17" hidden="1" customHeight="1" x14ac:dyDescent="0.35">
      <c r="A49" t="s">
        <v>136</v>
      </c>
      <c r="B49" s="4"/>
      <c r="C49" s="4"/>
      <c r="D49" s="4"/>
      <c r="E49" s="6">
        <f t="shared" si="58"/>
        <v>0</v>
      </c>
      <c r="F49" s="4"/>
      <c r="G49" s="4"/>
      <c r="H49" s="5"/>
      <c r="I49" s="5"/>
      <c r="J49" s="5"/>
      <c r="K49" s="5"/>
      <c r="L49" s="5"/>
      <c r="M49" s="5"/>
      <c r="N49" s="5"/>
      <c r="O49" s="5"/>
      <c r="P49" s="5"/>
      <c r="Q49" s="5"/>
      <c r="R49" s="5"/>
      <c r="S49" s="5"/>
      <c r="T49" s="5"/>
      <c r="U49" s="5"/>
      <c r="V49" s="5"/>
      <c r="W49" s="5"/>
      <c r="X49" s="5"/>
      <c r="Y49" s="5"/>
      <c r="Z49" s="5"/>
      <c r="AA49" s="5"/>
      <c r="AB49" s="5"/>
      <c r="AC49" s="5"/>
      <c r="AE49" s="4" t="str">
        <f t="shared" si="30"/>
        <v/>
      </c>
      <c r="AF49" s="4" t="str">
        <f t="shared" si="31"/>
        <v/>
      </c>
      <c r="AG49" s="4" t="str">
        <f t="shared" si="32"/>
        <v/>
      </c>
      <c r="AH49" s="4" t="str">
        <f t="shared" si="33"/>
        <v/>
      </c>
      <c r="AI49" s="4" t="str">
        <f t="shared" si="34"/>
        <v/>
      </c>
      <c r="AJ49" s="4" t="str">
        <f t="shared" si="35"/>
        <v/>
      </c>
      <c r="AK49" s="4" t="str">
        <f t="shared" si="62"/>
        <v/>
      </c>
      <c r="AL49" s="4" t="str">
        <f t="shared" si="63"/>
        <v/>
      </c>
      <c r="AM49" s="4" t="str">
        <f t="shared" si="64"/>
        <v/>
      </c>
      <c r="AN49" s="4" t="str">
        <f t="shared" si="65"/>
        <v/>
      </c>
      <c r="AO49" s="4" t="str">
        <f t="shared" si="66"/>
        <v/>
      </c>
      <c r="AP49" s="4" t="str">
        <f t="shared" si="67"/>
        <v/>
      </c>
      <c r="AQ49" s="4" t="str">
        <f t="shared" si="68"/>
        <v/>
      </c>
      <c r="AR49" s="4" t="str">
        <f t="shared" si="69"/>
        <v/>
      </c>
      <c r="AS49" s="4" t="str">
        <f t="shared" si="70"/>
        <v/>
      </c>
      <c r="AT49" s="4" t="str">
        <f t="shared" si="71"/>
        <v/>
      </c>
      <c r="AU49" s="4" t="str">
        <f t="shared" si="72"/>
        <v/>
      </c>
      <c r="AV49" s="4" t="str">
        <f t="shared" si="36"/>
        <v/>
      </c>
      <c r="AW49" s="4" t="str">
        <f t="shared" si="37"/>
        <v/>
      </c>
      <c r="AX49" s="4"/>
      <c r="AY49" s="4" t="str">
        <f t="shared" si="38"/>
        <v/>
      </c>
      <c r="AZ49" s="4" t="str">
        <f t="shared" si="59"/>
        <v/>
      </c>
      <c r="BB49" s="4" t="str">
        <f t="shared" si="40"/>
        <v/>
      </c>
      <c r="BC49" s="4" t="str">
        <f t="shared" si="41"/>
        <v/>
      </c>
      <c r="BD49" s="4" t="str">
        <f t="shared" si="42"/>
        <v/>
      </c>
      <c r="BE49" s="4" t="str">
        <f t="shared" si="43"/>
        <v/>
      </c>
      <c r="BF49" s="4" t="str">
        <f t="shared" si="44"/>
        <v/>
      </c>
      <c r="BG49" s="4" t="str">
        <f t="shared" si="60"/>
        <v/>
      </c>
      <c r="BH49" s="4" t="str">
        <f t="shared" si="60"/>
        <v/>
      </c>
      <c r="BI49" s="4" t="str">
        <f t="shared" si="60"/>
        <v/>
      </c>
      <c r="BJ49" s="4" t="str">
        <f t="shared" si="60"/>
        <v/>
      </c>
      <c r="BK49" s="4" t="str">
        <f t="shared" si="60"/>
        <v/>
      </c>
      <c r="BL49" s="4" t="str">
        <f t="shared" si="73"/>
        <v/>
      </c>
      <c r="BM49" s="4" t="str">
        <f t="shared" si="74"/>
        <v/>
      </c>
      <c r="BN49" s="4" t="str">
        <f t="shared" si="75"/>
        <v/>
      </c>
      <c r="BO49" s="4" t="str">
        <f t="shared" si="76"/>
        <v/>
      </c>
      <c r="BP49" s="4" t="str">
        <f t="shared" si="77"/>
        <v/>
      </c>
      <c r="BQ49" s="4" t="str">
        <f t="shared" si="78"/>
        <v/>
      </c>
      <c r="BR49" s="4" t="str">
        <f t="shared" si="79"/>
        <v/>
      </c>
      <c r="BS49" s="4" t="str">
        <f t="shared" si="46"/>
        <v/>
      </c>
      <c r="BT49" s="4" t="str">
        <f t="shared" si="47"/>
        <v/>
      </c>
      <c r="BU49" s="4"/>
      <c r="BV49" s="4" t="str">
        <f t="shared" si="48"/>
        <v/>
      </c>
      <c r="BW49" s="4" t="str">
        <f t="shared" si="61"/>
        <v/>
      </c>
    </row>
    <row r="50" spans="1:75" ht="17" hidden="1" customHeight="1" x14ac:dyDescent="0.35">
      <c r="A50" t="s">
        <v>137</v>
      </c>
      <c r="B50" s="4"/>
      <c r="C50" s="4"/>
      <c r="D50" s="4"/>
      <c r="E50" s="6">
        <f t="shared" si="58"/>
        <v>0</v>
      </c>
      <c r="F50" s="4"/>
      <c r="G50" s="4"/>
      <c r="H50" s="5"/>
      <c r="I50" s="5"/>
      <c r="J50" s="5"/>
      <c r="K50" s="5"/>
      <c r="L50" s="5"/>
      <c r="M50" s="5"/>
      <c r="N50" s="5"/>
      <c r="O50" s="5"/>
      <c r="P50" s="5"/>
      <c r="Q50" s="5"/>
      <c r="R50" s="5"/>
      <c r="S50" s="5"/>
      <c r="T50" s="5"/>
      <c r="U50" s="5"/>
      <c r="V50" s="5"/>
      <c r="W50" s="5"/>
      <c r="X50" s="5"/>
      <c r="Y50" s="5"/>
      <c r="Z50" s="5"/>
      <c r="AA50" s="5"/>
      <c r="AB50" s="5"/>
      <c r="AC50" s="5"/>
      <c r="AE50" s="4" t="str">
        <f t="shared" si="30"/>
        <v/>
      </c>
      <c r="AF50" s="4" t="str">
        <f t="shared" si="31"/>
        <v/>
      </c>
      <c r="AG50" s="4" t="str">
        <f t="shared" si="32"/>
        <v/>
      </c>
      <c r="AH50" s="4" t="str">
        <f t="shared" si="33"/>
        <v/>
      </c>
      <c r="AI50" s="4" t="str">
        <f t="shared" si="34"/>
        <v/>
      </c>
      <c r="AJ50" s="4" t="str">
        <f t="shared" si="35"/>
        <v/>
      </c>
      <c r="AK50" s="4" t="str">
        <f t="shared" si="62"/>
        <v/>
      </c>
      <c r="AL50" s="4" t="str">
        <f t="shared" si="63"/>
        <v/>
      </c>
      <c r="AM50" s="4" t="str">
        <f t="shared" si="64"/>
        <v/>
      </c>
      <c r="AN50" s="4" t="str">
        <f t="shared" si="65"/>
        <v/>
      </c>
      <c r="AO50" s="4" t="str">
        <f t="shared" si="66"/>
        <v/>
      </c>
      <c r="AP50" s="4" t="str">
        <f t="shared" si="67"/>
        <v/>
      </c>
      <c r="AQ50" s="4" t="str">
        <f t="shared" si="68"/>
        <v/>
      </c>
      <c r="AR50" s="4" t="str">
        <f t="shared" si="69"/>
        <v/>
      </c>
      <c r="AS50" s="4" t="str">
        <f t="shared" si="70"/>
        <v/>
      </c>
      <c r="AT50" s="4" t="str">
        <f t="shared" si="71"/>
        <v/>
      </c>
      <c r="AU50" s="4" t="str">
        <f t="shared" si="72"/>
        <v/>
      </c>
      <c r="AV50" s="4" t="str">
        <f t="shared" si="36"/>
        <v/>
      </c>
      <c r="AW50" s="4" t="str">
        <f t="shared" si="37"/>
        <v/>
      </c>
      <c r="AX50" s="4"/>
      <c r="AY50" s="4" t="str">
        <f t="shared" si="38"/>
        <v/>
      </c>
      <c r="AZ50" s="4" t="str">
        <f t="shared" si="59"/>
        <v/>
      </c>
      <c r="BB50" s="4" t="str">
        <f t="shared" si="40"/>
        <v/>
      </c>
      <c r="BC50" s="4" t="str">
        <f t="shared" si="41"/>
        <v/>
      </c>
      <c r="BD50" s="4" t="str">
        <f t="shared" si="42"/>
        <v/>
      </c>
      <c r="BE50" s="4" t="str">
        <f t="shared" si="43"/>
        <v/>
      </c>
      <c r="BF50" s="4" t="str">
        <f t="shared" si="44"/>
        <v/>
      </c>
      <c r="BG50" s="4" t="str">
        <f t="shared" si="60"/>
        <v/>
      </c>
      <c r="BH50" s="4" t="str">
        <f t="shared" si="60"/>
        <v/>
      </c>
      <c r="BI50" s="4" t="str">
        <f t="shared" si="60"/>
        <v/>
      </c>
      <c r="BJ50" s="4" t="str">
        <f t="shared" si="60"/>
        <v/>
      </c>
      <c r="BK50" s="4" t="str">
        <f t="shared" si="60"/>
        <v/>
      </c>
      <c r="BL50" s="4" t="str">
        <f t="shared" si="73"/>
        <v/>
      </c>
      <c r="BM50" s="4" t="str">
        <f t="shared" si="74"/>
        <v/>
      </c>
      <c r="BN50" s="4" t="str">
        <f t="shared" si="75"/>
        <v/>
      </c>
      <c r="BO50" s="4" t="str">
        <f t="shared" si="76"/>
        <v/>
      </c>
      <c r="BP50" s="4" t="str">
        <f t="shared" si="77"/>
        <v/>
      </c>
      <c r="BQ50" s="4" t="str">
        <f t="shared" si="78"/>
        <v/>
      </c>
      <c r="BR50" s="4" t="str">
        <f t="shared" si="79"/>
        <v/>
      </c>
      <c r="BS50" s="4" t="str">
        <f t="shared" si="46"/>
        <v/>
      </c>
      <c r="BT50" s="4" t="str">
        <f t="shared" si="47"/>
        <v/>
      </c>
      <c r="BU50" s="4"/>
      <c r="BV50" s="4" t="str">
        <f t="shared" si="48"/>
        <v/>
      </c>
      <c r="BW50" s="4" t="str">
        <f t="shared" si="61"/>
        <v/>
      </c>
    </row>
    <row r="51" spans="1:75" ht="17" hidden="1" customHeight="1" x14ac:dyDescent="0.35">
      <c r="A51" t="s">
        <v>138</v>
      </c>
      <c r="B51" s="4"/>
      <c r="C51" s="4"/>
      <c r="D51" s="4"/>
      <c r="E51" s="6">
        <f t="shared" si="58"/>
        <v>0</v>
      </c>
      <c r="F51" s="4"/>
      <c r="G51" s="4"/>
      <c r="H51" s="5"/>
      <c r="I51" s="5"/>
      <c r="J51" s="5"/>
      <c r="K51" s="5"/>
      <c r="L51" s="5"/>
      <c r="M51" s="5"/>
      <c r="N51" s="5"/>
      <c r="O51" s="5"/>
      <c r="P51" s="5"/>
      <c r="Q51" s="5"/>
      <c r="R51" s="5"/>
      <c r="S51" s="5"/>
      <c r="T51" s="5"/>
      <c r="U51" s="5"/>
      <c r="V51" s="5"/>
      <c r="W51" s="5"/>
      <c r="X51" s="5"/>
      <c r="Y51" s="5"/>
      <c r="Z51" s="5"/>
      <c r="AA51" s="5"/>
      <c r="AB51" s="5"/>
      <c r="AC51" s="5"/>
      <c r="AE51" s="4" t="str">
        <f t="shared" si="30"/>
        <v/>
      </c>
      <c r="AF51" s="4" t="str">
        <f t="shared" si="31"/>
        <v/>
      </c>
      <c r="AG51" s="4" t="str">
        <f t="shared" si="32"/>
        <v/>
      </c>
      <c r="AH51" s="4" t="str">
        <f t="shared" si="33"/>
        <v/>
      </c>
      <c r="AI51" s="4" t="str">
        <f t="shared" si="34"/>
        <v/>
      </c>
      <c r="AJ51" s="4" t="str">
        <f t="shared" si="35"/>
        <v/>
      </c>
      <c r="AK51" s="4" t="str">
        <f t="shared" si="62"/>
        <v/>
      </c>
      <c r="AL51" s="4" t="str">
        <f t="shared" si="63"/>
        <v/>
      </c>
      <c r="AM51" s="4" t="str">
        <f t="shared" si="64"/>
        <v/>
      </c>
      <c r="AN51" s="4" t="str">
        <f t="shared" si="65"/>
        <v/>
      </c>
      <c r="AO51" s="4" t="str">
        <f t="shared" si="66"/>
        <v/>
      </c>
      <c r="AP51" s="4" t="str">
        <f t="shared" si="67"/>
        <v/>
      </c>
      <c r="AQ51" s="4" t="str">
        <f t="shared" si="68"/>
        <v/>
      </c>
      <c r="AR51" s="4" t="str">
        <f t="shared" si="69"/>
        <v/>
      </c>
      <c r="AS51" s="4" t="str">
        <f t="shared" si="70"/>
        <v/>
      </c>
      <c r="AT51" s="4" t="str">
        <f t="shared" si="71"/>
        <v/>
      </c>
      <c r="AU51" s="4" t="str">
        <f t="shared" si="72"/>
        <v/>
      </c>
      <c r="AV51" s="4" t="str">
        <f t="shared" si="36"/>
        <v/>
      </c>
      <c r="AW51" s="4" t="str">
        <f t="shared" si="37"/>
        <v/>
      </c>
      <c r="AX51" s="4"/>
      <c r="AY51" s="4" t="str">
        <f t="shared" si="38"/>
        <v/>
      </c>
      <c r="AZ51" s="4" t="str">
        <f t="shared" si="59"/>
        <v/>
      </c>
      <c r="BB51" s="4" t="str">
        <f t="shared" si="40"/>
        <v/>
      </c>
      <c r="BC51" s="4" t="str">
        <f t="shared" si="41"/>
        <v/>
      </c>
      <c r="BD51" s="4" t="str">
        <f t="shared" si="42"/>
        <v/>
      </c>
      <c r="BE51" s="4" t="str">
        <f t="shared" si="43"/>
        <v/>
      </c>
      <c r="BF51" s="4" t="str">
        <f t="shared" si="44"/>
        <v/>
      </c>
      <c r="BG51" s="4" t="str">
        <f t="shared" si="60"/>
        <v/>
      </c>
      <c r="BH51" s="4" t="str">
        <f t="shared" si="60"/>
        <v/>
      </c>
      <c r="BI51" s="4" t="str">
        <f t="shared" si="60"/>
        <v/>
      </c>
      <c r="BJ51" s="4" t="str">
        <f t="shared" si="60"/>
        <v/>
      </c>
      <c r="BK51" s="4" t="str">
        <f t="shared" si="60"/>
        <v/>
      </c>
      <c r="BL51" s="4" t="str">
        <f t="shared" si="73"/>
        <v/>
      </c>
      <c r="BM51" s="4" t="str">
        <f t="shared" si="74"/>
        <v/>
      </c>
      <c r="BN51" s="4" t="str">
        <f t="shared" si="75"/>
        <v/>
      </c>
      <c r="BO51" s="4" t="str">
        <f t="shared" si="76"/>
        <v/>
      </c>
      <c r="BP51" s="4" t="str">
        <f t="shared" si="77"/>
        <v/>
      </c>
      <c r="BQ51" s="4" t="str">
        <f t="shared" si="78"/>
        <v/>
      </c>
      <c r="BR51" s="4" t="str">
        <f t="shared" si="79"/>
        <v/>
      </c>
      <c r="BS51" s="4" t="str">
        <f t="shared" si="46"/>
        <v/>
      </c>
      <c r="BT51" s="4" t="str">
        <f t="shared" si="47"/>
        <v/>
      </c>
      <c r="BU51" s="4"/>
      <c r="BV51" s="4" t="str">
        <f t="shared" si="48"/>
        <v/>
      </c>
      <c r="BW51" s="4" t="str">
        <f t="shared" si="61"/>
        <v/>
      </c>
    </row>
    <row r="52" spans="1:75" ht="17" hidden="1" customHeight="1" x14ac:dyDescent="0.35">
      <c r="A52" t="s">
        <v>139</v>
      </c>
      <c r="B52" s="4"/>
      <c r="C52" s="4"/>
      <c r="D52" s="4"/>
      <c r="E52" s="6">
        <f t="shared" si="58"/>
        <v>0</v>
      </c>
      <c r="F52" s="4"/>
      <c r="G52" s="4"/>
      <c r="H52" s="5"/>
      <c r="I52" s="5"/>
      <c r="J52" s="5"/>
      <c r="K52" s="5"/>
      <c r="L52" s="5"/>
      <c r="M52" s="5"/>
      <c r="N52" s="5"/>
      <c r="O52" s="5"/>
      <c r="P52" s="5"/>
      <c r="Q52" s="5"/>
      <c r="R52" s="5"/>
      <c r="S52" s="5"/>
      <c r="T52" s="5"/>
      <c r="U52" s="5"/>
      <c r="V52" s="5"/>
      <c r="W52" s="5"/>
      <c r="X52" s="5"/>
      <c r="Y52" s="5"/>
      <c r="Z52" s="5"/>
      <c r="AA52" s="5"/>
      <c r="AB52" s="5"/>
      <c r="AC52" s="5"/>
      <c r="AE52" s="4" t="str">
        <f t="shared" si="30"/>
        <v/>
      </c>
      <c r="AF52" s="4" t="str">
        <f t="shared" si="31"/>
        <v/>
      </c>
      <c r="AG52" s="4" t="str">
        <f t="shared" si="32"/>
        <v/>
      </c>
      <c r="AH52" s="4" t="str">
        <f t="shared" si="33"/>
        <v/>
      </c>
      <c r="AI52" s="4" t="str">
        <f t="shared" si="34"/>
        <v/>
      </c>
      <c r="AJ52" s="4" t="str">
        <f t="shared" si="35"/>
        <v/>
      </c>
      <c r="AK52" s="4" t="str">
        <f t="shared" si="62"/>
        <v/>
      </c>
      <c r="AL52" s="4" t="str">
        <f t="shared" si="63"/>
        <v/>
      </c>
      <c r="AM52" s="4" t="str">
        <f t="shared" si="64"/>
        <v/>
      </c>
      <c r="AN52" s="4" t="str">
        <f t="shared" si="65"/>
        <v/>
      </c>
      <c r="AO52" s="4" t="str">
        <f t="shared" si="66"/>
        <v/>
      </c>
      <c r="AP52" s="4" t="str">
        <f t="shared" si="67"/>
        <v/>
      </c>
      <c r="AQ52" s="4" t="str">
        <f t="shared" si="68"/>
        <v/>
      </c>
      <c r="AR52" s="4" t="str">
        <f t="shared" si="69"/>
        <v/>
      </c>
      <c r="AS52" s="4" t="str">
        <f t="shared" si="70"/>
        <v/>
      </c>
      <c r="AT52" s="4" t="str">
        <f t="shared" si="71"/>
        <v/>
      </c>
      <c r="AU52" s="4" t="str">
        <f t="shared" si="72"/>
        <v/>
      </c>
      <c r="AV52" s="4" t="str">
        <f t="shared" si="36"/>
        <v/>
      </c>
      <c r="AW52" s="4" t="str">
        <f t="shared" si="37"/>
        <v/>
      </c>
      <c r="AX52" s="4"/>
      <c r="AY52" s="4" t="str">
        <f t="shared" si="38"/>
        <v/>
      </c>
      <c r="AZ52" s="4" t="str">
        <f t="shared" si="59"/>
        <v/>
      </c>
      <c r="BB52" s="4" t="str">
        <f t="shared" si="40"/>
        <v/>
      </c>
      <c r="BC52" s="4" t="str">
        <f t="shared" si="41"/>
        <v/>
      </c>
      <c r="BD52" s="4" t="str">
        <f t="shared" si="42"/>
        <v/>
      </c>
      <c r="BE52" s="4" t="str">
        <f t="shared" si="43"/>
        <v/>
      </c>
      <c r="BF52" s="4" t="str">
        <f t="shared" si="44"/>
        <v/>
      </c>
      <c r="BG52" s="4" t="str">
        <f t="shared" ref="BG52:BK53" si="80">IF(M52=0,"","*")</f>
        <v/>
      </c>
      <c r="BH52" s="4" t="str">
        <f t="shared" si="80"/>
        <v/>
      </c>
      <c r="BI52" s="4" t="str">
        <f t="shared" si="80"/>
        <v/>
      </c>
      <c r="BJ52" s="4" t="str">
        <f t="shared" si="80"/>
        <v/>
      </c>
      <c r="BK52" s="4" t="str">
        <f t="shared" si="80"/>
        <v/>
      </c>
      <c r="BL52" s="4" t="str">
        <f t="shared" si="73"/>
        <v/>
      </c>
      <c r="BM52" s="4" t="str">
        <f t="shared" si="74"/>
        <v/>
      </c>
      <c r="BN52" s="4" t="str">
        <f t="shared" si="75"/>
        <v/>
      </c>
      <c r="BO52" s="4" t="str">
        <f t="shared" si="76"/>
        <v/>
      </c>
      <c r="BP52" s="4" t="str">
        <f t="shared" si="77"/>
        <v/>
      </c>
      <c r="BQ52" s="4" t="str">
        <f t="shared" si="78"/>
        <v/>
      </c>
      <c r="BR52" s="4" t="str">
        <f t="shared" si="79"/>
        <v/>
      </c>
      <c r="BS52" s="4" t="str">
        <f t="shared" si="46"/>
        <v/>
      </c>
      <c r="BT52" s="4" t="str">
        <f t="shared" si="47"/>
        <v/>
      </c>
      <c r="BU52" s="4"/>
      <c r="BV52" s="4" t="str">
        <f t="shared" si="48"/>
        <v/>
      </c>
      <c r="BW52" s="4" t="str">
        <f t="shared" si="61"/>
        <v/>
      </c>
    </row>
    <row r="53" spans="1:75" ht="17" hidden="1" customHeight="1" x14ac:dyDescent="0.35">
      <c r="A53" t="s">
        <v>140</v>
      </c>
      <c r="B53" s="4"/>
      <c r="C53" s="4"/>
      <c r="D53" s="4"/>
      <c r="E53" s="6">
        <f t="shared" si="58"/>
        <v>0</v>
      </c>
      <c r="F53" s="4"/>
      <c r="G53" s="4"/>
      <c r="H53" s="5"/>
      <c r="I53" s="5"/>
      <c r="J53" s="5"/>
      <c r="K53" s="5"/>
      <c r="L53" s="5"/>
      <c r="M53" s="5"/>
      <c r="N53" s="5"/>
      <c r="O53" s="5"/>
      <c r="P53" s="5"/>
      <c r="Q53" s="5"/>
      <c r="R53" s="5"/>
      <c r="S53" s="5"/>
      <c r="T53" s="5"/>
      <c r="U53" s="5"/>
      <c r="V53" s="5"/>
      <c r="W53" s="5"/>
      <c r="X53" s="5"/>
      <c r="Y53" s="5"/>
      <c r="Z53" s="5"/>
      <c r="AA53" s="5"/>
      <c r="AB53" s="5"/>
      <c r="AC53" s="5"/>
      <c r="AE53" s="4" t="str">
        <f t="shared" si="30"/>
        <v/>
      </c>
      <c r="AF53" s="4" t="str">
        <f t="shared" si="31"/>
        <v/>
      </c>
      <c r="AG53" s="4" t="str">
        <f t="shared" si="32"/>
        <v/>
      </c>
      <c r="AH53" s="4" t="str">
        <f t="shared" si="33"/>
        <v/>
      </c>
      <c r="AI53" s="4" t="str">
        <f t="shared" si="34"/>
        <v/>
      </c>
      <c r="AJ53" s="4" t="str">
        <f t="shared" si="35"/>
        <v/>
      </c>
      <c r="AK53" s="4" t="str">
        <f t="shared" si="62"/>
        <v/>
      </c>
      <c r="AL53" s="4" t="str">
        <f t="shared" si="63"/>
        <v/>
      </c>
      <c r="AM53" s="4" t="str">
        <f t="shared" si="64"/>
        <v/>
      </c>
      <c r="AN53" s="4" t="str">
        <f t="shared" si="65"/>
        <v/>
      </c>
      <c r="AO53" s="4" t="str">
        <f t="shared" si="66"/>
        <v/>
      </c>
      <c r="AP53" s="4" t="str">
        <f t="shared" si="67"/>
        <v/>
      </c>
      <c r="AQ53" s="4" t="str">
        <f t="shared" si="68"/>
        <v/>
      </c>
      <c r="AR53" s="4" t="str">
        <f t="shared" si="69"/>
        <v/>
      </c>
      <c r="AS53" s="4" t="str">
        <f t="shared" si="70"/>
        <v/>
      </c>
      <c r="AT53" s="4" t="str">
        <f t="shared" si="71"/>
        <v/>
      </c>
      <c r="AU53" s="4" t="str">
        <f t="shared" si="72"/>
        <v/>
      </c>
      <c r="AV53" s="4" t="str">
        <f t="shared" si="36"/>
        <v/>
      </c>
      <c r="AW53" s="4" t="str">
        <f t="shared" si="37"/>
        <v/>
      </c>
      <c r="AX53" s="4"/>
      <c r="AY53" s="4" t="str">
        <f t="shared" si="38"/>
        <v/>
      </c>
      <c r="AZ53" s="4" t="str">
        <f t="shared" si="59"/>
        <v/>
      </c>
      <c r="BB53" s="4" t="str">
        <f t="shared" si="40"/>
        <v/>
      </c>
      <c r="BC53" s="4" t="str">
        <f t="shared" si="41"/>
        <v/>
      </c>
      <c r="BD53" s="4" t="str">
        <f t="shared" si="42"/>
        <v/>
      </c>
      <c r="BE53" s="4" t="str">
        <f t="shared" si="43"/>
        <v/>
      </c>
      <c r="BF53" s="4" t="str">
        <f t="shared" si="44"/>
        <v/>
      </c>
      <c r="BG53" s="4" t="str">
        <f t="shared" si="80"/>
        <v/>
      </c>
      <c r="BH53" s="4" t="str">
        <f t="shared" si="80"/>
        <v/>
      </c>
      <c r="BI53" s="4" t="str">
        <f t="shared" si="80"/>
        <v/>
      </c>
      <c r="BJ53" s="4" t="str">
        <f t="shared" si="80"/>
        <v/>
      </c>
      <c r="BK53" s="4" t="str">
        <f t="shared" si="80"/>
        <v/>
      </c>
      <c r="BL53" s="4" t="str">
        <f t="shared" si="73"/>
        <v/>
      </c>
      <c r="BM53" s="4" t="str">
        <f t="shared" si="74"/>
        <v/>
      </c>
      <c r="BN53" s="4" t="str">
        <f t="shared" si="75"/>
        <v/>
      </c>
      <c r="BO53" s="4" t="str">
        <f t="shared" si="76"/>
        <v/>
      </c>
      <c r="BP53" s="4" t="str">
        <f t="shared" si="77"/>
        <v/>
      </c>
      <c r="BQ53" s="4" t="str">
        <f t="shared" si="78"/>
        <v/>
      </c>
      <c r="BR53" s="4" t="str">
        <f t="shared" si="79"/>
        <v/>
      </c>
      <c r="BS53" s="4" t="str">
        <f t="shared" si="46"/>
        <v/>
      </c>
      <c r="BT53" s="4" t="str">
        <f t="shared" si="47"/>
        <v/>
      </c>
      <c r="BU53" s="4"/>
      <c r="BV53" s="4" t="str">
        <f t="shared" si="48"/>
        <v/>
      </c>
      <c r="BW53" s="4" t="str">
        <f t="shared" si="61"/>
        <v/>
      </c>
    </row>
    <row r="54" spans="1:75" x14ac:dyDescent="0.35">
      <c r="B54" s="101" t="s">
        <v>143</v>
      </c>
      <c r="C54" s="102"/>
      <c r="D54" s="102"/>
      <c r="E54" s="102"/>
      <c r="F54" s="102"/>
      <c r="G54" s="102"/>
      <c r="S54" s="19"/>
      <c r="T54" s="19"/>
      <c r="U54" s="19"/>
      <c r="V54" s="19"/>
      <c r="X54" s="19"/>
      <c r="Y54" s="10"/>
      <c r="Z54" s="19"/>
    </row>
    <row r="55" spans="1:75" ht="17" customHeight="1" x14ac:dyDescent="0.35">
      <c r="A55" t="s">
        <v>144</v>
      </c>
      <c r="B55" s="4" t="s">
        <v>1347</v>
      </c>
      <c r="C55" s="4"/>
      <c r="D55" s="4"/>
      <c r="E55" s="6">
        <f t="shared" ref="E55:E74" si="81">_xlfn.XLOOKUP($C$2,$R$9:$AC$9,R55:AC55)</f>
        <v>448.613</v>
      </c>
      <c r="F55" s="4"/>
      <c r="G55" s="4"/>
      <c r="H55" s="5"/>
      <c r="I55" s="5"/>
      <c r="J55" s="5"/>
      <c r="K55" s="5"/>
      <c r="L55" s="5"/>
      <c r="M55" s="5"/>
      <c r="N55" s="5">
        <v>388.45499999999998</v>
      </c>
      <c r="O55" s="5">
        <v>254.988</v>
      </c>
      <c r="P55" s="5">
        <v>227.762</v>
      </c>
      <c r="Q55" s="5">
        <v>296.03399999999999</v>
      </c>
      <c r="R55" s="5">
        <v>430.86099999999999</v>
      </c>
      <c r="S55" s="5">
        <v>908.30499999999995</v>
      </c>
      <c r="T55" s="5">
        <v>615.24800000000005</v>
      </c>
      <c r="U55" s="5">
        <v>632.39499999999998</v>
      </c>
      <c r="V55" s="5">
        <v>534.20100000000002</v>
      </c>
      <c r="W55" s="5">
        <v>625.327</v>
      </c>
      <c r="X55" s="5">
        <v>448.613</v>
      </c>
      <c r="Y55" s="5"/>
      <c r="Z55" s="5"/>
      <c r="AA55" s="5"/>
      <c r="AB55" s="5"/>
      <c r="AC55" s="5"/>
      <c r="AE55" s="4" t="str">
        <f t="shared" ref="AE55:AN60" si="82">IF(H55=0,"","*")</f>
        <v/>
      </c>
      <c r="AF55" s="4" t="str">
        <f t="shared" si="82"/>
        <v/>
      </c>
      <c r="AG55" s="4" t="str">
        <f t="shared" si="82"/>
        <v/>
      </c>
      <c r="AH55" s="4" t="str">
        <f t="shared" si="82"/>
        <v/>
      </c>
      <c r="AI55" s="4" t="str">
        <f t="shared" si="82"/>
        <v/>
      </c>
      <c r="AJ55" s="4" t="str">
        <f t="shared" si="82"/>
        <v/>
      </c>
      <c r="AK55" s="4" t="s">
        <v>1352</v>
      </c>
      <c r="AL55" s="4" t="s">
        <v>1352</v>
      </c>
      <c r="AM55" s="4" t="s">
        <v>1352</v>
      </c>
      <c r="AN55" s="4" t="s">
        <v>1352</v>
      </c>
      <c r="AO55" s="4" t="s">
        <v>1352</v>
      </c>
      <c r="AP55" s="4" t="s">
        <v>1352</v>
      </c>
      <c r="AQ55" s="4" t="s">
        <v>1352</v>
      </c>
      <c r="AR55" s="4" t="s">
        <v>1352</v>
      </c>
      <c r="AS55" s="4" t="s">
        <v>1352</v>
      </c>
      <c r="AT55" s="4" t="s">
        <v>1352</v>
      </c>
      <c r="AU55" s="4" t="s">
        <v>1352</v>
      </c>
      <c r="AV55" s="4" t="str">
        <f t="shared" ref="AO55:AW60" si="83">IF(Y55=0,"","*")</f>
        <v/>
      </c>
      <c r="AW55" s="4" t="str">
        <f t="shared" si="83"/>
        <v/>
      </c>
      <c r="AX55" s="4"/>
      <c r="AY55" s="4" t="str">
        <f t="shared" ref="AY55:AY60" si="84">IF(AB55=0,"","*")</f>
        <v/>
      </c>
      <c r="AZ55" s="4" t="str">
        <f t="shared" ref="AZ55:AZ60" si="85">IF(AC55=0,"","*")</f>
        <v/>
      </c>
      <c r="BB55" s="4" t="str">
        <f t="shared" ref="BB55:BB64" si="86">IF(H55=0,"","*")</f>
        <v/>
      </c>
      <c r="BC55" s="4" t="str">
        <f t="shared" ref="BC55:BC64" si="87">IF(I55=0,"","*")</f>
        <v/>
      </c>
      <c r="BD55" s="4" t="str">
        <f t="shared" ref="BD55:BD64" si="88">IF(J55=0,"","*")</f>
        <v/>
      </c>
      <c r="BE55" s="4" t="str">
        <f t="shared" ref="BE55:BE64" si="89">IF(K55=0,"","*")</f>
        <v/>
      </c>
      <c r="BF55" s="4" t="str">
        <f t="shared" ref="BF55:BF64" si="90">IF(L55=0,"","*")</f>
        <v/>
      </c>
      <c r="BG55" s="4" t="str">
        <f t="shared" ref="BG55" si="91">IF(M55=0,"","*")</f>
        <v/>
      </c>
      <c r="BH55" s="4" t="s">
        <v>88</v>
      </c>
      <c r="BI55" s="4" t="s">
        <v>88</v>
      </c>
      <c r="BJ55" s="4" t="s">
        <v>88</v>
      </c>
      <c r="BK55" s="4" t="s">
        <v>88</v>
      </c>
      <c r="BL55" s="4" t="s">
        <v>88</v>
      </c>
      <c r="BM55" s="4" t="s">
        <v>88</v>
      </c>
      <c r="BN55" s="4" t="s">
        <v>88</v>
      </c>
      <c r="BO55" s="4" t="s">
        <v>88</v>
      </c>
      <c r="BP55" s="4" t="s">
        <v>88</v>
      </c>
      <c r="BQ55" s="4" t="s">
        <v>88</v>
      </c>
      <c r="BR55" s="4" t="s">
        <v>88</v>
      </c>
      <c r="BS55" s="4" t="str">
        <f t="shared" ref="BS55:BS64" si="92">IF(Y55=0,"","*")</f>
        <v/>
      </c>
      <c r="BT55" s="4" t="str">
        <f t="shared" ref="BT55:BT64" si="93">IF(Z55=0,"","*")</f>
        <v/>
      </c>
      <c r="BU55" s="4"/>
      <c r="BV55" s="4" t="str">
        <f t="shared" ref="BV55:BV60" si="94">IF(AB55=0,"","*")</f>
        <v/>
      </c>
      <c r="BW55" s="4" t="str">
        <f t="shared" ref="BW55:BW60" si="95">IF(AC55=0,"","*")</f>
        <v/>
      </c>
    </row>
    <row r="56" spans="1:75" ht="17" hidden="1" customHeight="1" x14ac:dyDescent="0.35">
      <c r="A56" t="s">
        <v>146</v>
      </c>
      <c r="B56" s="4"/>
      <c r="C56" s="4"/>
      <c r="D56" s="4"/>
      <c r="E56" s="6">
        <f t="shared" si="81"/>
        <v>0</v>
      </c>
      <c r="F56" s="4"/>
      <c r="G56" s="4"/>
      <c r="H56" s="5"/>
      <c r="I56" s="5"/>
      <c r="J56" s="5"/>
      <c r="K56" s="5"/>
      <c r="L56" s="5"/>
      <c r="M56" s="5"/>
      <c r="N56" s="5"/>
      <c r="O56" s="5"/>
      <c r="P56" s="5"/>
      <c r="Q56" s="5"/>
      <c r="R56" s="5"/>
      <c r="S56" s="5"/>
      <c r="T56" s="5"/>
      <c r="U56" s="5"/>
      <c r="V56" s="5"/>
      <c r="W56" s="5"/>
      <c r="X56" s="5"/>
      <c r="Y56" s="5"/>
      <c r="Z56" s="5"/>
      <c r="AA56" s="5"/>
      <c r="AB56" s="5"/>
      <c r="AC56" s="5"/>
      <c r="AE56" s="4" t="str">
        <f t="shared" si="82"/>
        <v/>
      </c>
      <c r="AF56" s="4" t="str">
        <f t="shared" si="82"/>
        <v/>
      </c>
      <c r="AG56" s="4" t="str">
        <f t="shared" si="82"/>
        <v/>
      </c>
      <c r="AH56" s="4" t="str">
        <f t="shared" si="82"/>
        <v/>
      </c>
      <c r="AI56" s="4" t="str">
        <f t="shared" si="82"/>
        <v/>
      </c>
      <c r="AJ56" s="4" t="str">
        <f t="shared" si="82"/>
        <v/>
      </c>
      <c r="AK56" s="4" t="str">
        <f t="shared" si="82"/>
        <v/>
      </c>
      <c r="AL56" s="4" t="str">
        <f t="shared" si="82"/>
        <v/>
      </c>
      <c r="AM56" s="4" t="str">
        <f t="shared" si="82"/>
        <v/>
      </c>
      <c r="AN56" s="4" t="str">
        <f t="shared" si="82"/>
        <v/>
      </c>
      <c r="AO56" s="4" t="str">
        <f t="shared" si="83"/>
        <v/>
      </c>
      <c r="AP56" s="4" t="str">
        <f t="shared" si="83"/>
        <v/>
      </c>
      <c r="AQ56" s="4" t="str">
        <f t="shared" si="83"/>
        <v/>
      </c>
      <c r="AR56" s="4" t="str">
        <f t="shared" si="83"/>
        <v/>
      </c>
      <c r="AS56" s="4" t="str">
        <f t="shared" si="83"/>
        <v/>
      </c>
      <c r="AT56" s="4" t="str">
        <f t="shared" si="83"/>
        <v/>
      </c>
      <c r="AU56" s="4" t="str">
        <f t="shared" si="83"/>
        <v/>
      </c>
      <c r="AV56" s="4" t="str">
        <f t="shared" si="83"/>
        <v/>
      </c>
      <c r="AW56" s="4" t="str">
        <f t="shared" si="83"/>
        <v/>
      </c>
      <c r="AX56" s="4"/>
      <c r="AY56" s="4" t="str">
        <f t="shared" si="84"/>
        <v/>
      </c>
      <c r="AZ56" s="4" t="str">
        <f t="shared" si="85"/>
        <v/>
      </c>
      <c r="BB56" s="4" t="str">
        <f t="shared" si="86"/>
        <v/>
      </c>
      <c r="BC56" s="4" t="str">
        <f t="shared" si="87"/>
        <v/>
      </c>
      <c r="BD56" s="4" t="str">
        <f t="shared" si="88"/>
        <v/>
      </c>
      <c r="BE56" s="4" t="str">
        <f t="shared" si="89"/>
        <v/>
      </c>
      <c r="BF56" s="4" t="str">
        <f t="shared" si="90"/>
        <v/>
      </c>
      <c r="BG56" s="4" t="str">
        <f t="shared" ref="BG56:BG64" si="96">IF(M56=0,"","*")</f>
        <v/>
      </c>
      <c r="BH56" s="4" t="str">
        <f t="shared" ref="BH56:BH64" si="97">IF(N56=0,"","*")</f>
        <v/>
      </c>
      <c r="BI56" s="4" t="str">
        <f t="shared" ref="BI56:BI64" si="98">IF(O56=0,"","*")</f>
        <v/>
      </c>
      <c r="BJ56" s="4" t="str">
        <f t="shared" ref="BJ56:BJ64" si="99">IF(P56=0,"","*")</f>
        <v/>
      </c>
      <c r="BK56" s="4" t="str">
        <f t="shared" ref="BK56:BK64" si="100">IF(Q56=0,"","*")</f>
        <v/>
      </c>
      <c r="BL56" s="4" t="str">
        <f t="shared" ref="BL56:BL64" si="101">IF(R56=0,"","*")</f>
        <v/>
      </c>
      <c r="BM56" s="4" t="str">
        <f t="shared" ref="BM56:BM64" si="102">IF(S56=0,"","*")</f>
        <v/>
      </c>
      <c r="BN56" s="4" t="str">
        <f t="shared" ref="BN56:BN64" si="103">IF(T56=0,"","*")</f>
        <v/>
      </c>
      <c r="BO56" s="4" t="str">
        <f t="shared" ref="BO56:BO64" si="104">IF(U56=0,"","*")</f>
        <v/>
      </c>
      <c r="BP56" s="4" t="str">
        <f t="shared" ref="BP56:BP64" si="105">IF(V56=0,"","*")</f>
        <v/>
      </c>
      <c r="BQ56" s="4" t="str">
        <f t="shared" ref="BQ56:BQ64" si="106">IF(W56=0,"","*")</f>
        <v/>
      </c>
      <c r="BR56" s="4" t="str">
        <f t="shared" ref="BR56:BR64" si="107">IF(X56=0,"","*")</f>
        <v/>
      </c>
      <c r="BS56" s="4" t="str">
        <f t="shared" si="92"/>
        <v/>
      </c>
      <c r="BT56" s="4" t="str">
        <f t="shared" si="93"/>
        <v/>
      </c>
      <c r="BU56" s="4"/>
      <c r="BV56" s="4" t="str">
        <f t="shared" si="94"/>
        <v/>
      </c>
      <c r="BW56" s="4" t="str">
        <f t="shared" si="95"/>
        <v/>
      </c>
    </row>
    <row r="57" spans="1:75" ht="17" hidden="1" customHeight="1" x14ac:dyDescent="0.35">
      <c r="A57" t="s">
        <v>148</v>
      </c>
      <c r="B57" s="4"/>
      <c r="C57" s="4"/>
      <c r="D57" s="4"/>
      <c r="E57" s="6">
        <f t="shared" si="81"/>
        <v>0</v>
      </c>
      <c r="F57" s="4"/>
      <c r="G57" s="4"/>
      <c r="H57" s="5"/>
      <c r="I57" s="5"/>
      <c r="J57" s="5"/>
      <c r="K57" s="5"/>
      <c r="L57" s="5"/>
      <c r="M57" s="5"/>
      <c r="N57" s="5"/>
      <c r="O57" s="5"/>
      <c r="P57" s="5"/>
      <c r="Q57" s="5"/>
      <c r="R57" s="5"/>
      <c r="S57" s="5"/>
      <c r="T57" s="5"/>
      <c r="U57" s="5"/>
      <c r="V57" s="5"/>
      <c r="W57" s="5"/>
      <c r="X57" s="5"/>
      <c r="Y57" s="5"/>
      <c r="Z57" s="5"/>
      <c r="AA57" s="5"/>
      <c r="AB57" s="5"/>
      <c r="AC57" s="5"/>
      <c r="AE57" s="4" t="str">
        <f t="shared" si="82"/>
        <v/>
      </c>
      <c r="AF57" s="4" t="str">
        <f t="shared" si="82"/>
        <v/>
      </c>
      <c r="AG57" s="4" t="str">
        <f t="shared" si="82"/>
        <v/>
      </c>
      <c r="AH57" s="4" t="str">
        <f t="shared" si="82"/>
        <v/>
      </c>
      <c r="AI57" s="4" t="str">
        <f t="shared" si="82"/>
        <v/>
      </c>
      <c r="AJ57" s="4" t="str">
        <f t="shared" si="82"/>
        <v/>
      </c>
      <c r="AK57" s="4" t="str">
        <f t="shared" si="82"/>
        <v/>
      </c>
      <c r="AL57" s="4" t="str">
        <f t="shared" si="82"/>
        <v/>
      </c>
      <c r="AM57" s="4" t="str">
        <f t="shared" si="82"/>
        <v/>
      </c>
      <c r="AN57" s="4" t="str">
        <f t="shared" si="82"/>
        <v/>
      </c>
      <c r="AO57" s="4" t="str">
        <f t="shared" si="83"/>
        <v/>
      </c>
      <c r="AP57" s="4" t="str">
        <f t="shared" si="83"/>
        <v/>
      </c>
      <c r="AQ57" s="4" t="str">
        <f t="shared" si="83"/>
        <v/>
      </c>
      <c r="AR57" s="4" t="str">
        <f t="shared" si="83"/>
        <v/>
      </c>
      <c r="AS57" s="4" t="str">
        <f t="shared" si="83"/>
        <v/>
      </c>
      <c r="AT57" s="4" t="str">
        <f t="shared" si="83"/>
        <v/>
      </c>
      <c r="AU57" s="4" t="str">
        <f t="shared" si="83"/>
        <v/>
      </c>
      <c r="AV57" s="4" t="str">
        <f t="shared" si="83"/>
        <v/>
      </c>
      <c r="AW57" s="4" t="str">
        <f t="shared" si="83"/>
        <v/>
      </c>
      <c r="AX57" s="4"/>
      <c r="AY57" s="4" t="str">
        <f t="shared" si="84"/>
        <v/>
      </c>
      <c r="AZ57" s="4" t="str">
        <f t="shared" si="85"/>
        <v/>
      </c>
      <c r="BB57" s="4" t="str">
        <f t="shared" si="86"/>
        <v/>
      </c>
      <c r="BC57" s="4" t="str">
        <f t="shared" si="87"/>
        <v/>
      </c>
      <c r="BD57" s="4" t="str">
        <f t="shared" si="88"/>
        <v/>
      </c>
      <c r="BE57" s="4" t="str">
        <f t="shared" si="89"/>
        <v/>
      </c>
      <c r="BF57" s="4" t="str">
        <f t="shared" si="90"/>
        <v/>
      </c>
      <c r="BG57" s="4" t="str">
        <f t="shared" si="96"/>
        <v/>
      </c>
      <c r="BH57" s="4" t="str">
        <f t="shared" si="97"/>
        <v/>
      </c>
      <c r="BI57" s="4" t="str">
        <f t="shared" si="98"/>
        <v/>
      </c>
      <c r="BJ57" s="4" t="str">
        <f t="shared" si="99"/>
        <v/>
      </c>
      <c r="BK57" s="4" t="str">
        <f t="shared" si="100"/>
        <v/>
      </c>
      <c r="BL57" s="4" t="str">
        <f t="shared" si="101"/>
        <v/>
      </c>
      <c r="BM57" s="4" t="str">
        <f t="shared" si="102"/>
        <v/>
      </c>
      <c r="BN57" s="4" t="str">
        <f t="shared" si="103"/>
        <v/>
      </c>
      <c r="BO57" s="4" t="str">
        <f t="shared" si="104"/>
        <v/>
      </c>
      <c r="BP57" s="4" t="str">
        <f t="shared" si="105"/>
        <v/>
      </c>
      <c r="BQ57" s="4" t="str">
        <f t="shared" si="106"/>
        <v/>
      </c>
      <c r="BR57" s="4" t="str">
        <f t="shared" si="107"/>
        <v/>
      </c>
      <c r="BS57" s="4" t="str">
        <f t="shared" si="92"/>
        <v/>
      </c>
      <c r="BT57" s="4" t="str">
        <f t="shared" si="93"/>
        <v/>
      </c>
      <c r="BU57" s="4"/>
      <c r="BV57" s="4" t="str">
        <f t="shared" si="94"/>
        <v/>
      </c>
      <c r="BW57" s="4" t="str">
        <f t="shared" si="95"/>
        <v/>
      </c>
    </row>
    <row r="58" spans="1:75" ht="17" hidden="1" customHeight="1" x14ac:dyDescent="0.35">
      <c r="A58" t="s">
        <v>149</v>
      </c>
      <c r="B58" s="4"/>
      <c r="C58" s="4"/>
      <c r="D58" s="4"/>
      <c r="E58" s="6">
        <f t="shared" si="81"/>
        <v>0</v>
      </c>
      <c r="F58" s="4"/>
      <c r="G58" s="4"/>
      <c r="H58" s="5"/>
      <c r="I58" s="5"/>
      <c r="J58" s="5"/>
      <c r="K58" s="5"/>
      <c r="L58" s="5"/>
      <c r="M58" s="5"/>
      <c r="N58" s="5"/>
      <c r="O58" s="5"/>
      <c r="P58" s="5"/>
      <c r="Q58" s="5"/>
      <c r="R58" s="5"/>
      <c r="S58" s="5"/>
      <c r="T58" s="5"/>
      <c r="U58" s="5"/>
      <c r="V58" s="5"/>
      <c r="W58" s="5"/>
      <c r="X58" s="5"/>
      <c r="Y58" s="5"/>
      <c r="Z58" s="5"/>
      <c r="AA58" s="5"/>
      <c r="AB58" s="5"/>
      <c r="AC58" s="5"/>
      <c r="AE58" s="4" t="str">
        <f t="shared" si="82"/>
        <v/>
      </c>
      <c r="AF58" s="4" t="str">
        <f t="shared" si="82"/>
        <v/>
      </c>
      <c r="AG58" s="4" t="str">
        <f t="shared" si="82"/>
        <v/>
      </c>
      <c r="AH58" s="4" t="str">
        <f t="shared" si="82"/>
        <v/>
      </c>
      <c r="AI58" s="4" t="str">
        <f t="shared" si="82"/>
        <v/>
      </c>
      <c r="AJ58" s="4" t="str">
        <f t="shared" si="82"/>
        <v/>
      </c>
      <c r="AK58" s="4" t="str">
        <f t="shared" si="82"/>
        <v/>
      </c>
      <c r="AL58" s="4" t="str">
        <f t="shared" si="82"/>
        <v/>
      </c>
      <c r="AM58" s="4" t="str">
        <f t="shared" si="82"/>
        <v/>
      </c>
      <c r="AN58" s="4" t="str">
        <f t="shared" si="82"/>
        <v/>
      </c>
      <c r="AO58" s="4" t="str">
        <f t="shared" si="83"/>
        <v/>
      </c>
      <c r="AP58" s="4" t="str">
        <f t="shared" si="83"/>
        <v/>
      </c>
      <c r="AQ58" s="4" t="str">
        <f t="shared" si="83"/>
        <v/>
      </c>
      <c r="AR58" s="4" t="str">
        <f t="shared" si="83"/>
        <v/>
      </c>
      <c r="AS58" s="4" t="str">
        <f t="shared" si="83"/>
        <v/>
      </c>
      <c r="AT58" s="4" t="str">
        <f t="shared" si="83"/>
        <v/>
      </c>
      <c r="AU58" s="4" t="str">
        <f t="shared" si="83"/>
        <v/>
      </c>
      <c r="AV58" s="4" t="str">
        <f t="shared" si="83"/>
        <v/>
      </c>
      <c r="AW58" s="4" t="str">
        <f t="shared" si="83"/>
        <v/>
      </c>
      <c r="AX58" s="4"/>
      <c r="AY58" s="4" t="str">
        <f t="shared" si="84"/>
        <v/>
      </c>
      <c r="AZ58" s="4" t="str">
        <f t="shared" si="85"/>
        <v/>
      </c>
      <c r="BB58" s="4" t="str">
        <f t="shared" si="86"/>
        <v/>
      </c>
      <c r="BC58" s="4" t="str">
        <f t="shared" si="87"/>
        <v/>
      </c>
      <c r="BD58" s="4" t="str">
        <f t="shared" si="88"/>
        <v/>
      </c>
      <c r="BE58" s="4" t="str">
        <f t="shared" si="89"/>
        <v/>
      </c>
      <c r="BF58" s="4" t="str">
        <f t="shared" si="90"/>
        <v/>
      </c>
      <c r="BG58" s="4" t="str">
        <f t="shared" si="96"/>
        <v/>
      </c>
      <c r="BH58" s="4" t="str">
        <f t="shared" si="97"/>
        <v/>
      </c>
      <c r="BI58" s="4" t="str">
        <f t="shared" si="98"/>
        <v/>
      </c>
      <c r="BJ58" s="4" t="str">
        <f t="shared" si="99"/>
        <v/>
      </c>
      <c r="BK58" s="4" t="str">
        <f t="shared" si="100"/>
        <v/>
      </c>
      <c r="BL58" s="4" t="str">
        <f t="shared" si="101"/>
        <v/>
      </c>
      <c r="BM58" s="4" t="str">
        <f t="shared" si="102"/>
        <v/>
      </c>
      <c r="BN58" s="4" t="str">
        <f t="shared" si="103"/>
        <v/>
      </c>
      <c r="BO58" s="4" t="str">
        <f t="shared" si="104"/>
        <v/>
      </c>
      <c r="BP58" s="4" t="str">
        <f t="shared" si="105"/>
        <v/>
      </c>
      <c r="BQ58" s="4" t="str">
        <f t="shared" si="106"/>
        <v/>
      </c>
      <c r="BR58" s="4" t="str">
        <f t="shared" si="107"/>
        <v/>
      </c>
      <c r="BS58" s="4" t="str">
        <f t="shared" si="92"/>
        <v/>
      </c>
      <c r="BT58" s="4" t="str">
        <f t="shared" si="93"/>
        <v/>
      </c>
      <c r="BU58" s="4"/>
      <c r="BV58" s="4" t="str">
        <f t="shared" si="94"/>
        <v/>
      </c>
      <c r="BW58" s="4" t="str">
        <f t="shared" si="95"/>
        <v/>
      </c>
    </row>
    <row r="59" spans="1:75" ht="17" hidden="1" customHeight="1" x14ac:dyDescent="0.35">
      <c r="A59" t="s">
        <v>150</v>
      </c>
      <c r="B59" s="4"/>
      <c r="C59" s="4"/>
      <c r="D59" s="4"/>
      <c r="E59" s="6">
        <f t="shared" si="81"/>
        <v>0</v>
      </c>
      <c r="F59" s="4"/>
      <c r="G59" s="4"/>
      <c r="H59" s="5"/>
      <c r="I59" s="5"/>
      <c r="J59" s="5"/>
      <c r="K59" s="5"/>
      <c r="L59" s="5"/>
      <c r="M59" s="5"/>
      <c r="N59" s="5"/>
      <c r="O59" s="5"/>
      <c r="P59" s="5"/>
      <c r="Q59" s="5"/>
      <c r="R59" s="5"/>
      <c r="S59" s="5"/>
      <c r="T59" s="5"/>
      <c r="U59" s="5"/>
      <c r="V59" s="5"/>
      <c r="W59" s="5"/>
      <c r="X59" s="5"/>
      <c r="Y59" s="5"/>
      <c r="Z59" s="5"/>
      <c r="AA59" s="5"/>
      <c r="AB59" s="5"/>
      <c r="AC59" s="5"/>
      <c r="AE59" s="4" t="str">
        <f t="shared" si="82"/>
        <v/>
      </c>
      <c r="AF59" s="4" t="str">
        <f t="shared" si="82"/>
        <v/>
      </c>
      <c r="AG59" s="4" t="str">
        <f t="shared" si="82"/>
        <v/>
      </c>
      <c r="AH59" s="4" t="str">
        <f t="shared" si="82"/>
        <v/>
      </c>
      <c r="AI59" s="4" t="str">
        <f t="shared" si="82"/>
        <v/>
      </c>
      <c r="AJ59" s="4" t="str">
        <f t="shared" si="82"/>
        <v/>
      </c>
      <c r="AK59" s="4" t="str">
        <f t="shared" si="82"/>
        <v/>
      </c>
      <c r="AL59" s="4" t="str">
        <f t="shared" si="82"/>
        <v/>
      </c>
      <c r="AM59" s="4" t="str">
        <f t="shared" si="82"/>
        <v/>
      </c>
      <c r="AN59" s="4" t="str">
        <f t="shared" si="82"/>
        <v/>
      </c>
      <c r="AO59" s="4" t="str">
        <f t="shared" si="83"/>
        <v/>
      </c>
      <c r="AP59" s="4" t="str">
        <f t="shared" si="83"/>
        <v/>
      </c>
      <c r="AQ59" s="4" t="str">
        <f t="shared" si="83"/>
        <v/>
      </c>
      <c r="AR59" s="4" t="str">
        <f t="shared" si="83"/>
        <v/>
      </c>
      <c r="AS59" s="4" t="str">
        <f t="shared" si="83"/>
        <v/>
      </c>
      <c r="AT59" s="4" t="str">
        <f t="shared" si="83"/>
        <v/>
      </c>
      <c r="AU59" s="4" t="str">
        <f t="shared" si="83"/>
        <v/>
      </c>
      <c r="AV59" s="4" t="str">
        <f t="shared" si="83"/>
        <v/>
      </c>
      <c r="AW59" s="4" t="str">
        <f t="shared" si="83"/>
        <v/>
      </c>
      <c r="AX59" s="4"/>
      <c r="AY59" s="4" t="str">
        <f t="shared" si="84"/>
        <v/>
      </c>
      <c r="AZ59" s="4" t="str">
        <f t="shared" si="85"/>
        <v/>
      </c>
      <c r="BB59" s="4" t="str">
        <f t="shared" si="86"/>
        <v/>
      </c>
      <c r="BC59" s="4" t="str">
        <f t="shared" si="87"/>
        <v/>
      </c>
      <c r="BD59" s="4" t="str">
        <f t="shared" si="88"/>
        <v/>
      </c>
      <c r="BE59" s="4" t="str">
        <f t="shared" si="89"/>
        <v/>
      </c>
      <c r="BF59" s="4" t="str">
        <f t="shared" si="90"/>
        <v/>
      </c>
      <c r="BG59" s="4" t="str">
        <f t="shared" si="96"/>
        <v/>
      </c>
      <c r="BH59" s="4" t="str">
        <f t="shared" si="97"/>
        <v/>
      </c>
      <c r="BI59" s="4" t="str">
        <f t="shared" si="98"/>
        <v/>
      </c>
      <c r="BJ59" s="4" t="str">
        <f t="shared" si="99"/>
        <v/>
      </c>
      <c r="BK59" s="4" t="str">
        <f t="shared" si="100"/>
        <v/>
      </c>
      <c r="BL59" s="4" t="str">
        <f t="shared" si="101"/>
        <v/>
      </c>
      <c r="BM59" s="4" t="str">
        <f t="shared" si="102"/>
        <v/>
      </c>
      <c r="BN59" s="4" t="str">
        <f t="shared" si="103"/>
        <v/>
      </c>
      <c r="BO59" s="4" t="str">
        <f t="shared" si="104"/>
        <v/>
      </c>
      <c r="BP59" s="4" t="str">
        <f t="shared" si="105"/>
        <v/>
      </c>
      <c r="BQ59" s="4" t="str">
        <f t="shared" si="106"/>
        <v/>
      </c>
      <c r="BR59" s="4" t="str">
        <f t="shared" si="107"/>
        <v/>
      </c>
      <c r="BS59" s="4" t="str">
        <f t="shared" si="92"/>
        <v/>
      </c>
      <c r="BT59" s="4" t="str">
        <f t="shared" si="93"/>
        <v/>
      </c>
      <c r="BU59" s="4"/>
      <c r="BV59" s="4" t="str">
        <f t="shared" si="94"/>
        <v/>
      </c>
      <c r="BW59" s="4" t="str">
        <f t="shared" si="95"/>
        <v/>
      </c>
    </row>
    <row r="60" spans="1:75" ht="17" hidden="1" customHeight="1" x14ac:dyDescent="0.35">
      <c r="A60" t="s">
        <v>151</v>
      </c>
      <c r="B60" s="4"/>
      <c r="C60" s="4"/>
      <c r="D60" s="4"/>
      <c r="E60" s="6">
        <f t="shared" si="81"/>
        <v>0</v>
      </c>
      <c r="F60" s="4"/>
      <c r="G60" s="4"/>
      <c r="H60" s="5"/>
      <c r="I60" s="5"/>
      <c r="J60" s="5"/>
      <c r="K60" s="5"/>
      <c r="L60" s="5"/>
      <c r="M60" s="5"/>
      <c r="N60" s="5"/>
      <c r="O60" s="5"/>
      <c r="P60" s="5"/>
      <c r="Q60" s="5"/>
      <c r="R60" s="5"/>
      <c r="S60" s="5"/>
      <c r="T60" s="5"/>
      <c r="U60" s="5"/>
      <c r="V60" s="5"/>
      <c r="W60" s="5"/>
      <c r="X60" s="5"/>
      <c r="Y60" s="5"/>
      <c r="Z60" s="5"/>
      <c r="AA60" s="5"/>
      <c r="AB60" s="5"/>
      <c r="AC60" s="5"/>
      <c r="AE60" s="4" t="str">
        <f t="shared" si="82"/>
        <v/>
      </c>
      <c r="AF60" s="4" t="str">
        <f t="shared" si="82"/>
        <v/>
      </c>
      <c r="AG60" s="4" t="str">
        <f t="shared" si="82"/>
        <v/>
      </c>
      <c r="AH60" s="4" t="str">
        <f t="shared" si="82"/>
        <v/>
      </c>
      <c r="AI60" s="4" t="str">
        <f t="shared" si="82"/>
        <v/>
      </c>
      <c r="AJ60" s="4" t="str">
        <f t="shared" si="82"/>
        <v/>
      </c>
      <c r="AK60" s="4" t="str">
        <f t="shared" si="82"/>
        <v/>
      </c>
      <c r="AL60" s="4" t="str">
        <f t="shared" si="82"/>
        <v/>
      </c>
      <c r="AM60" s="4" t="str">
        <f t="shared" si="82"/>
        <v/>
      </c>
      <c r="AN60" s="4" t="str">
        <f t="shared" si="82"/>
        <v/>
      </c>
      <c r="AO60" s="4" t="str">
        <f t="shared" si="83"/>
        <v/>
      </c>
      <c r="AP60" s="4" t="str">
        <f t="shared" si="83"/>
        <v/>
      </c>
      <c r="AQ60" s="4" t="str">
        <f t="shared" si="83"/>
        <v/>
      </c>
      <c r="AR60" s="4" t="str">
        <f t="shared" si="83"/>
        <v/>
      </c>
      <c r="AS60" s="4" t="str">
        <f t="shared" si="83"/>
        <v/>
      </c>
      <c r="AT60" s="4" t="str">
        <f t="shared" si="83"/>
        <v/>
      </c>
      <c r="AU60" s="4" t="str">
        <f t="shared" si="83"/>
        <v/>
      </c>
      <c r="AV60" s="4" t="str">
        <f t="shared" si="83"/>
        <v/>
      </c>
      <c r="AW60" s="4" t="str">
        <f t="shared" si="83"/>
        <v/>
      </c>
      <c r="AX60" s="4"/>
      <c r="AY60" s="4" t="str">
        <f t="shared" si="84"/>
        <v/>
      </c>
      <c r="AZ60" s="4" t="str">
        <f t="shared" si="85"/>
        <v/>
      </c>
      <c r="BB60" s="4" t="str">
        <f t="shared" si="86"/>
        <v/>
      </c>
      <c r="BC60" s="4" t="str">
        <f t="shared" si="87"/>
        <v/>
      </c>
      <c r="BD60" s="4" t="str">
        <f t="shared" si="88"/>
        <v/>
      </c>
      <c r="BE60" s="4" t="str">
        <f t="shared" si="89"/>
        <v/>
      </c>
      <c r="BF60" s="4" t="str">
        <f t="shared" si="90"/>
        <v/>
      </c>
      <c r="BG60" s="4" t="str">
        <f t="shared" si="96"/>
        <v/>
      </c>
      <c r="BH60" s="4" t="str">
        <f t="shared" si="97"/>
        <v/>
      </c>
      <c r="BI60" s="4" t="str">
        <f t="shared" si="98"/>
        <v/>
      </c>
      <c r="BJ60" s="4" t="str">
        <f t="shared" si="99"/>
        <v/>
      </c>
      <c r="BK60" s="4" t="str">
        <f t="shared" si="100"/>
        <v/>
      </c>
      <c r="BL60" s="4" t="str">
        <f t="shared" si="101"/>
        <v/>
      </c>
      <c r="BM60" s="4" t="str">
        <f t="shared" si="102"/>
        <v/>
      </c>
      <c r="BN60" s="4" t="str">
        <f t="shared" si="103"/>
        <v/>
      </c>
      <c r="BO60" s="4" t="str">
        <f t="shared" si="104"/>
        <v/>
      </c>
      <c r="BP60" s="4" t="str">
        <f t="shared" si="105"/>
        <v/>
      </c>
      <c r="BQ60" s="4" t="str">
        <f t="shared" si="106"/>
        <v/>
      </c>
      <c r="BR60" s="4" t="str">
        <f t="shared" si="107"/>
        <v/>
      </c>
      <c r="BS60" s="4" t="str">
        <f t="shared" si="92"/>
        <v/>
      </c>
      <c r="BT60" s="4" t="str">
        <f t="shared" si="93"/>
        <v/>
      </c>
      <c r="BU60" s="4"/>
      <c r="BV60" s="4" t="str">
        <f t="shared" si="94"/>
        <v/>
      </c>
      <c r="BW60" s="4" t="str">
        <f t="shared" si="95"/>
        <v/>
      </c>
    </row>
    <row r="61" spans="1:75" hidden="1" x14ac:dyDescent="0.35">
      <c r="A61" t="s">
        <v>152</v>
      </c>
      <c r="B61" s="4"/>
      <c r="C61" s="26"/>
      <c r="D61" s="51"/>
      <c r="E61" s="6">
        <f t="shared" si="81"/>
        <v>0</v>
      </c>
      <c r="F61" s="4"/>
      <c r="G61" s="4"/>
      <c r="H61" s="4"/>
      <c r="I61" s="4"/>
      <c r="J61" s="4"/>
      <c r="K61" s="4"/>
      <c r="L61" s="4"/>
      <c r="M61" s="4"/>
      <c r="N61" s="4"/>
      <c r="O61" s="4"/>
      <c r="P61" s="4"/>
      <c r="Q61" s="4"/>
      <c r="R61" s="4"/>
      <c r="S61" s="4"/>
      <c r="T61" s="4"/>
      <c r="U61" s="4"/>
      <c r="V61" s="5"/>
      <c r="W61" s="4"/>
      <c r="X61" s="4"/>
      <c r="Y61" s="49"/>
      <c r="Z61" s="4"/>
      <c r="AA61" s="4"/>
      <c r="AB61" s="4"/>
      <c r="AC61" s="4"/>
      <c r="AE61" s="4" t="str">
        <f t="shared" ref="AE61:AO64" si="108">IF(H61=0,"","*")</f>
        <v/>
      </c>
      <c r="AF61" s="4" t="str">
        <f t="shared" si="108"/>
        <v/>
      </c>
      <c r="AG61" s="4" t="str">
        <f t="shared" si="108"/>
        <v/>
      </c>
      <c r="AH61" s="4" t="str">
        <f t="shared" si="108"/>
        <v/>
      </c>
      <c r="AI61" s="4" t="str">
        <f t="shared" si="108"/>
        <v/>
      </c>
      <c r="AJ61" s="4" t="str">
        <f t="shared" si="108"/>
        <v/>
      </c>
      <c r="AK61" s="4" t="str">
        <f t="shared" si="108"/>
        <v/>
      </c>
      <c r="AL61" s="4" t="str">
        <f t="shared" si="108"/>
        <v/>
      </c>
      <c r="AM61" s="4" t="str">
        <f t="shared" si="108"/>
        <v/>
      </c>
      <c r="AN61" s="4" t="str">
        <f t="shared" si="108"/>
        <v/>
      </c>
      <c r="AO61" s="4" t="str">
        <f t="shared" si="108"/>
        <v/>
      </c>
      <c r="AP61" s="4" t="str">
        <f t="shared" ref="AP61:AW68" si="109">IF(S61=0,"","*")</f>
        <v/>
      </c>
      <c r="AQ61" s="4" t="str">
        <f t="shared" si="109"/>
        <v/>
      </c>
      <c r="AR61" s="4" t="str">
        <f t="shared" si="109"/>
        <v/>
      </c>
      <c r="AS61" s="4" t="str">
        <f t="shared" si="109"/>
        <v/>
      </c>
      <c r="AT61" s="4" t="str">
        <f t="shared" si="109"/>
        <v/>
      </c>
      <c r="AU61" s="4" t="str">
        <f t="shared" si="109"/>
        <v/>
      </c>
      <c r="AV61" s="4" t="str">
        <f t="shared" si="109"/>
        <v/>
      </c>
      <c r="AW61" s="4" t="str">
        <f t="shared" si="109"/>
        <v/>
      </c>
      <c r="AX61" s="4"/>
      <c r="AY61" s="4" t="str">
        <f t="shared" ref="AY61:AZ64" si="110">IF(AB61=0,"","*")</f>
        <v/>
      </c>
      <c r="AZ61" s="4" t="str">
        <f t="shared" si="110"/>
        <v/>
      </c>
      <c r="BB61" s="4" t="str">
        <f t="shared" si="86"/>
        <v/>
      </c>
      <c r="BC61" s="4" t="str">
        <f t="shared" si="87"/>
        <v/>
      </c>
      <c r="BD61" s="4" t="str">
        <f t="shared" si="88"/>
        <v/>
      </c>
      <c r="BE61" s="4" t="str">
        <f t="shared" si="89"/>
        <v/>
      </c>
      <c r="BF61" s="4" t="str">
        <f t="shared" si="90"/>
        <v/>
      </c>
      <c r="BG61" s="4" t="str">
        <f t="shared" si="96"/>
        <v/>
      </c>
      <c r="BH61" s="4" t="str">
        <f t="shared" si="97"/>
        <v/>
      </c>
      <c r="BI61" s="4" t="str">
        <f t="shared" si="98"/>
        <v/>
      </c>
      <c r="BJ61" s="4" t="str">
        <f t="shared" si="99"/>
        <v/>
      </c>
      <c r="BK61" s="4" t="str">
        <f t="shared" si="100"/>
        <v/>
      </c>
      <c r="BL61" s="4" t="str">
        <f t="shared" si="101"/>
        <v/>
      </c>
      <c r="BM61" s="4" t="str">
        <f t="shared" si="102"/>
        <v/>
      </c>
      <c r="BN61" s="4" t="str">
        <f t="shared" si="103"/>
        <v/>
      </c>
      <c r="BO61" s="4" t="str">
        <f t="shared" si="104"/>
        <v/>
      </c>
      <c r="BP61" s="4" t="str">
        <f t="shared" si="105"/>
        <v/>
      </c>
      <c r="BQ61" s="4" t="str">
        <f t="shared" si="106"/>
        <v/>
      </c>
      <c r="BR61" s="4" t="str">
        <f t="shared" si="107"/>
        <v/>
      </c>
      <c r="BS61" s="4" t="str">
        <f t="shared" si="92"/>
        <v/>
      </c>
      <c r="BT61" s="4" t="str">
        <f t="shared" si="93"/>
        <v/>
      </c>
      <c r="BU61" s="4"/>
      <c r="BV61" s="4" t="str">
        <f t="shared" ref="BV61:BW64" si="111">IF(AB61=0,"","*")</f>
        <v/>
      </c>
      <c r="BW61" s="4" t="str">
        <f t="shared" si="111"/>
        <v/>
      </c>
    </row>
    <row r="62" spans="1:75" hidden="1" x14ac:dyDescent="0.35">
      <c r="A62" t="s">
        <v>153</v>
      </c>
      <c r="B62" s="4"/>
      <c r="C62" s="4"/>
      <c r="D62" s="4"/>
      <c r="E62" s="6">
        <f t="shared" si="81"/>
        <v>0</v>
      </c>
      <c r="F62" s="4"/>
      <c r="G62" s="4"/>
      <c r="H62" s="4"/>
      <c r="I62" s="4"/>
      <c r="J62" s="4"/>
      <c r="K62" s="4"/>
      <c r="L62" s="4"/>
      <c r="M62" s="4"/>
      <c r="N62" s="4"/>
      <c r="O62" s="4"/>
      <c r="P62" s="4"/>
      <c r="Q62" s="4"/>
      <c r="R62" s="4"/>
      <c r="S62" s="4"/>
      <c r="T62" s="4"/>
      <c r="U62" s="4"/>
      <c r="V62" s="5"/>
      <c r="W62" s="4"/>
      <c r="X62" s="4"/>
      <c r="Y62" s="49"/>
      <c r="Z62" s="4"/>
      <c r="AA62" s="4"/>
      <c r="AB62" s="4"/>
      <c r="AC62" s="4"/>
      <c r="AE62" s="4" t="str">
        <f t="shared" si="108"/>
        <v/>
      </c>
      <c r="AF62" s="4" t="str">
        <f t="shared" si="108"/>
        <v/>
      </c>
      <c r="AG62" s="4" t="str">
        <f t="shared" si="108"/>
        <v/>
      </c>
      <c r="AH62" s="4" t="str">
        <f t="shared" si="108"/>
        <v/>
      </c>
      <c r="AI62" s="4" t="str">
        <f t="shared" si="108"/>
        <v/>
      </c>
      <c r="AJ62" s="4" t="str">
        <f t="shared" si="108"/>
        <v/>
      </c>
      <c r="AK62" s="4" t="str">
        <f t="shared" si="108"/>
        <v/>
      </c>
      <c r="AL62" s="4" t="str">
        <f t="shared" si="108"/>
        <v/>
      </c>
      <c r="AM62" s="4" t="str">
        <f t="shared" si="108"/>
        <v/>
      </c>
      <c r="AN62" s="4" t="str">
        <f t="shared" si="108"/>
        <v/>
      </c>
      <c r="AO62" s="4" t="str">
        <f t="shared" si="108"/>
        <v/>
      </c>
      <c r="AP62" s="4" t="str">
        <f t="shared" si="109"/>
        <v/>
      </c>
      <c r="AQ62" s="4" t="str">
        <f t="shared" si="109"/>
        <v/>
      </c>
      <c r="AR62" s="4" t="str">
        <f t="shared" si="109"/>
        <v/>
      </c>
      <c r="AS62" s="4" t="str">
        <f t="shared" si="109"/>
        <v/>
      </c>
      <c r="AT62" s="4" t="str">
        <f t="shared" si="109"/>
        <v/>
      </c>
      <c r="AU62" s="4" t="str">
        <f t="shared" si="109"/>
        <v/>
      </c>
      <c r="AV62" s="4" t="str">
        <f t="shared" si="109"/>
        <v/>
      </c>
      <c r="AW62" s="4" t="str">
        <f t="shared" si="109"/>
        <v/>
      </c>
      <c r="AX62" s="4"/>
      <c r="AY62" s="4" t="str">
        <f t="shared" si="110"/>
        <v/>
      </c>
      <c r="AZ62" s="4" t="str">
        <f t="shared" si="110"/>
        <v/>
      </c>
      <c r="BB62" s="4" t="str">
        <f t="shared" si="86"/>
        <v/>
      </c>
      <c r="BC62" s="4" t="str">
        <f t="shared" si="87"/>
        <v/>
      </c>
      <c r="BD62" s="4" t="str">
        <f t="shared" si="88"/>
        <v/>
      </c>
      <c r="BE62" s="4" t="str">
        <f t="shared" si="89"/>
        <v/>
      </c>
      <c r="BF62" s="4" t="str">
        <f t="shared" si="90"/>
        <v/>
      </c>
      <c r="BG62" s="4" t="str">
        <f t="shared" si="96"/>
        <v/>
      </c>
      <c r="BH62" s="4" t="str">
        <f t="shared" si="97"/>
        <v/>
      </c>
      <c r="BI62" s="4" t="str">
        <f t="shared" si="98"/>
        <v/>
      </c>
      <c r="BJ62" s="4" t="str">
        <f t="shared" si="99"/>
        <v/>
      </c>
      <c r="BK62" s="4" t="str">
        <f t="shared" si="100"/>
        <v/>
      </c>
      <c r="BL62" s="4" t="str">
        <f t="shared" si="101"/>
        <v/>
      </c>
      <c r="BM62" s="4" t="str">
        <f t="shared" si="102"/>
        <v/>
      </c>
      <c r="BN62" s="4" t="str">
        <f t="shared" si="103"/>
        <v/>
      </c>
      <c r="BO62" s="4" t="str">
        <f t="shared" si="104"/>
        <v/>
      </c>
      <c r="BP62" s="4" t="str">
        <f t="shared" si="105"/>
        <v/>
      </c>
      <c r="BQ62" s="4" t="str">
        <f t="shared" si="106"/>
        <v/>
      </c>
      <c r="BR62" s="4" t="str">
        <f t="shared" si="107"/>
        <v/>
      </c>
      <c r="BS62" s="4" t="str">
        <f t="shared" si="92"/>
        <v/>
      </c>
      <c r="BT62" s="4" t="str">
        <f t="shared" si="93"/>
        <v/>
      </c>
      <c r="BU62" s="4"/>
      <c r="BV62" s="4" t="str">
        <f t="shared" si="111"/>
        <v/>
      </c>
      <c r="BW62" s="4" t="str">
        <f t="shared" si="111"/>
        <v/>
      </c>
    </row>
    <row r="63" spans="1:75" hidden="1" x14ac:dyDescent="0.35">
      <c r="A63" t="s">
        <v>154</v>
      </c>
      <c r="B63" s="4"/>
      <c r="C63" s="4"/>
      <c r="D63" s="4"/>
      <c r="E63" s="6">
        <f t="shared" si="81"/>
        <v>0</v>
      </c>
      <c r="F63" s="4"/>
      <c r="G63" s="4"/>
      <c r="H63" s="4"/>
      <c r="I63" s="4"/>
      <c r="J63" s="4"/>
      <c r="K63" s="4"/>
      <c r="L63" s="4"/>
      <c r="M63" s="4"/>
      <c r="N63" s="4"/>
      <c r="O63" s="4"/>
      <c r="P63" s="4"/>
      <c r="Q63" s="4"/>
      <c r="R63" s="4"/>
      <c r="S63" s="4"/>
      <c r="T63" s="4"/>
      <c r="U63" s="4"/>
      <c r="V63" s="5"/>
      <c r="W63" s="4"/>
      <c r="X63" s="4"/>
      <c r="Y63" s="49"/>
      <c r="Z63" s="4"/>
      <c r="AA63" s="4"/>
      <c r="AB63" s="4"/>
      <c r="AC63" s="4"/>
      <c r="AE63" s="4" t="str">
        <f t="shared" si="108"/>
        <v/>
      </c>
      <c r="AF63" s="4" t="str">
        <f t="shared" si="108"/>
        <v/>
      </c>
      <c r="AG63" s="4" t="str">
        <f t="shared" si="108"/>
        <v/>
      </c>
      <c r="AH63" s="4" t="str">
        <f t="shared" si="108"/>
        <v/>
      </c>
      <c r="AI63" s="4" t="str">
        <f t="shared" si="108"/>
        <v/>
      </c>
      <c r="AJ63" s="4" t="str">
        <f t="shared" si="108"/>
        <v/>
      </c>
      <c r="AK63" s="4" t="str">
        <f t="shared" si="108"/>
        <v/>
      </c>
      <c r="AL63" s="4" t="str">
        <f t="shared" si="108"/>
        <v/>
      </c>
      <c r="AM63" s="4" t="str">
        <f t="shared" si="108"/>
        <v/>
      </c>
      <c r="AN63" s="4" t="str">
        <f t="shared" si="108"/>
        <v/>
      </c>
      <c r="AO63" s="4" t="str">
        <f t="shared" si="108"/>
        <v/>
      </c>
      <c r="AP63" s="4" t="str">
        <f t="shared" si="109"/>
        <v/>
      </c>
      <c r="AQ63" s="4" t="str">
        <f t="shared" si="109"/>
        <v/>
      </c>
      <c r="AR63" s="4" t="str">
        <f t="shared" si="109"/>
        <v/>
      </c>
      <c r="AS63" s="4" t="str">
        <f t="shared" si="109"/>
        <v/>
      </c>
      <c r="AT63" s="4" t="str">
        <f t="shared" si="109"/>
        <v/>
      </c>
      <c r="AU63" s="4" t="str">
        <f t="shared" si="109"/>
        <v/>
      </c>
      <c r="AV63" s="4" t="str">
        <f t="shared" si="109"/>
        <v/>
      </c>
      <c r="AW63" s="4" t="str">
        <f t="shared" si="109"/>
        <v/>
      </c>
      <c r="AX63" s="4"/>
      <c r="AY63" s="4" t="str">
        <f t="shared" si="110"/>
        <v/>
      </c>
      <c r="AZ63" s="4" t="str">
        <f t="shared" si="110"/>
        <v/>
      </c>
      <c r="BB63" s="4" t="str">
        <f t="shared" si="86"/>
        <v/>
      </c>
      <c r="BC63" s="4" t="str">
        <f t="shared" si="87"/>
        <v/>
      </c>
      <c r="BD63" s="4" t="str">
        <f t="shared" si="88"/>
        <v/>
      </c>
      <c r="BE63" s="4" t="str">
        <f t="shared" si="89"/>
        <v/>
      </c>
      <c r="BF63" s="4" t="str">
        <f t="shared" si="90"/>
        <v/>
      </c>
      <c r="BG63" s="4" t="str">
        <f t="shared" si="96"/>
        <v/>
      </c>
      <c r="BH63" s="4" t="str">
        <f t="shared" si="97"/>
        <v/>
      </c>
      <c r="BI63" s="4" t="str">
        <f t="shared" si="98"/>
        <v/>
      </c>
      <c r="BJ63" s="4" t="str">
        <f t="shared" si="99"/>
        <v/>
      </c>
      <c r="BK63" s="4" t="str">
        <f t="shared" si="100"/>
        <v/>
      </c>
      <c r="BL63" s="4" t="str">
        <f t="shared" si="101"/>
        <v/>
      </c>
      <c r="BM63" s="4" t="str">
        <f t="shared" si="102"/>
        <v/>
      </c>
      <c r="BN63" s="4" t="str">
        <f t="shared" si="103"/>
        <v/>
      </c>
      <c r="BO63" s="4" t="str">
        <f t="shared" si="104"/>
        <v/>
      </c>
      <c r="BP63" s="4" t="str">
        <f t="shared" si="105"/>
        <v/>
      </c>
      <c r="BQ63" s="4" t="str">
        <f t="shared" si="106"/>
        <v/>
      </c>
      <c r="BR63" s="4" t="str">
        <f t="shared" si="107"/>
        <v/>
      </c>
      <c r="BS63" s="4" t="str">
        <f t="shared" si="92"/>
        <v/>
      </c>
      <c r="BT63" s="4" t="str">
        <f t="shared" si="93"/>
        <v/>
      </c>
      <c r="BU63" s="4"/>
      <c r="BV63" s="4" t="str">
        <f t="shared" si="111"/>
        <v/>
      </c>
      <c r="BW63" s="4" t="str">
        <f t="shared" si="111"/>
        <v/>
      </c>
    </row>
    <row r="64" spans="1:75" hidden="1" x14ac:dyDescent="0.35">
      <c r="A64" t="s">
        <v>155</v>
      </c>
      <c r="B64" s="4"/>
      <c r="C64" s="4"/>
      <c r="D64" s="4"/>
      <c r="E64" s="6">
        <f t="shared" si="81"/>
        <v>0</v>
      </c>
      <c r="F64" s="4"/>
      <c r="G64" s="4"/>
      <c r="H64" s="4"/>
      <c r="I64" s="4"/>
      <c r="J64" s="4"/>
      <c r="K64" s="4"/>
      <c r="L64" s="4"/>
      <c r="M64" s="4"/>
      <c r="N64" s="4"/>
      <c r="O64" s="4"/>
      <c r="P64" s="4"/>
      <c r="Q64" s="4"/>
      <c r="R64" s="4"/>
      <c r="S64" s="4"/>
      <c r="T64" s="4"/>
      <c r="U64" s="4"/>
      <c r="V64" s="4"/>
      <c r="W64" s="4"/>
      <c r="X64" s="4"/>
      <c r="Y64" s="49"/>
      <c r="Z64" s="4"/>
      <c r="AA64" s="4"/>
      <c r="AB64" s="4"/>
      <c r="AC64" s="4"/>
      <c r="AE64" s="4" t="str">
        <f t="shared" si="108"/>
        <v/>
      </c>
      <c r="AF64" s="4" t="str">
        <f t="shared" si="108"/>
        <v/>
      </c>
      <c r="AG64" s="4" t="str">
        <f t="shared" si="108"/>
        <v/>
      </c>
      <c r="AH64" s="4" t="str">
        <f t="shared" si="108"/>
        <v/>
      </c>
      <c r="AI64" s="4" t="str">
        <f t="shared" si="108"/>
        <v/>
      </c>
      <c r="AJ64" s="4" t="str">
        <f t="shared" si="108"/>
        <v/>
      </c>
      <c r="AK64" s="4" t="str">
        <f t="shared" si="108"/>
        <v/>
      </c>
      <c r="AL64" s="4" t="str">
        <f t="shared" si="108"/>
        <v/>
      </c>
      <c r="AM64" s="4" t="str">
        <f t="shared" si="108"/>
        <v/>
      </c>
      <c r="AN64" s="4" t="str">
        <f t="shared" si="108"/>
        <v/>
      </c>
      <c r="AO64" s="4" t="str">
        <f t="shared" si="108"/>
        <v/>
      </c>
      <c r="AP64" s="4" t="str">
        <f t="shared" si="109"/>
        <v/>
      </c>
      <c r="AQ64" s="4" t="str">
        <f t="shared" si="109"/>
        <v/>
      </c>
      <c r="AR64" s="4" t="str">
        <f t="shared" si="109"/>
        <v/>
      </c>
      <c r="AS64" s="4" t="str">
        <f t="shared" si="109"/>
        <v/>
      </c>
      <c r="AT64" s="4" t="str">
        <f t="shared" si="109"/>
        <v/>
      </c>
      <c r="AU64" s="4" t="str">
        <f t="shared" si="109"/>
        <v/>
      </c>
      <c r="AV64" s="4" t="str">
        <f t="shared" si="109"/>
        <v/>
      </c>
      <c r="AW64" s="4" t="str">
        <f t="shared" si="109"/>
        <v/>
      </c>
      <c r="AX64" s="4"/>
      <c r="AY64" s="4" t="str">
        <f t="shared" si="110"/>
        <v/>
      </c>
      <c r="AZ64" s="4" t="str">
        <f t="shared" si="110"/>
        <v/>
      </c>
      <c r="BB64" s="4" t="str">
        <f t="shared" si="86"/>
        <v/>
      </c>
      <c r="BC64" s="4" t="str">
        <f t="shared" si="87"/>
        <v/>
      </c>
      <c r="BD64" s="4" t="str">
        <f t="shared" si="88"/>
        <v/>
      </c>
      <c r="BE64" s="4" t="str">
        <f t="shared" si="89"/>
        <v/>
      </c>
      <c r="BF64" s="4" t="str">
        <f t="shared" si="90"/>
        <v/>
      </c>
      <c r="BG64" s="4" t="str">
        <f t="shared" si="96"/>
        <v/>
      </c>
      <c r="BH64" s="4" t="str">
        <f t="shared" si="97"/>
        <v/>
      </c>
      <c r="BI64" s="4" t="str">
        <f t="shared" si="98"/>
        <v/>
      </c>
      <c r="BJ64" s="4" t="str">
        <f t="shared" si="99"/>
        <v/>
      </c>
      <c r="BK64" s="4" t="str">
        <f t="shared" si="100"/>
        <v/>
      </c>
      <c r="BL64" s="4" t="str">
        <f t="shared" si="101"/>
        <v/>
      </c>
      <c r="BM64" s="4" t="str">
        <f t="shared" si="102"/>
        <v/>
      </c>
      <c r="BN64" s="4" t="str">
        <f t="shared" si="103"/>
        <v/>
      </c>
      <c r="BO64" s="4" t="str">
        <f t="shared" si="104"/>
        <v/>
      </c>
      <c r="BP64" s="4" t="str">
        <f t="shared" si="105"/>
        <v/>
      </c>
      <c r="BQ64" s="4" t="str">
        <f t="shared" si="106"/>
        <v/>
      </c>
      <c r="BR64" s="4" t="str">
        <f t="shared" si="107"/>
        <v/>
      </c>
      <c r="BS64" s="4" t="str">
        <f t="shared" si="92"/>
        <v/>
      </c>
      <c r="BT64" s="4" t="str">
        <f t="shared" si="93"/>
        <v/>
      </c>
      <c r="BU64" s="4"/>
      <c r="BV64" s="4" t="str">
        <f t="shared" si="111"/>
        <v/>
      </c>
      <c r="BW64" s="4" t="str">
        <f t="shared" si="111"/>
        <v/>
      </c>
    </row>
    <row r="65" spans="1:75" hidden="1" x14ac:dyDescent="0.35">
      <c r="A65" t="s">
        <v>156</v>
      </c>
      <c r="B65" s="4"/>
      <c r="C65" s="4"/>
      <c r="D65" s="4"/>
      <c r="E65" s="6">
        <f t="shared" si="81"/>
        <v>0</v>
      </c>
      <c r="F65" s="4"/>
      <c r="G65" s="4"/>
      <c r="H65" s="4"/>
      <c r="I65" s="4"/>
      <c r="J65" s="4"/>
      <c r="K65" s="4"/>
      <c r="L65" s="4"/>
      <c r="M65" s="4"/>
      <c r="N65" s="4"/>
      <c r="O65" s="4"/>
      <c r="P65" s="4"/>
      <c r="Q65" s="4"/>
      <c r="R65" s="4"/>
      <c r="S65" s="4"/>
      <c r="T65" s="4"/>
      <c r="U65" s="4"/>
      <c r="V65" s="4"/>
      <c r="W65" s="4"/>
      <c r="X65" s="4"/>
      <c r="Y65" s="4"/>
      <c r="Z65" s="4"/>
      <c r="AA65" s="4"/>
      <c r="AB65" s="4"/>
      <c r="AC65" s="4"/>
      <c r="AE65" s="4"/>
      <c r="AF65" s="4"/>
      <c r="AG65" s="4"/>
      <c r="AH65" s="4"/>
      <c r="AI65" s="4"/>
      <c r="AJ65" s="4"/>
      <c r="AK65" s="4"/>
      <c r="AL65" s="4"/>
      <c r="AM65" s="4"/>
      <c r="AN65" s="4"/>
      <c r="AO65" s="4"/>
      <c r="AP65" s="4" t="str">
        <f t="shared" si="109"/>
        <v/>
      </c>
      <c r="AQ65" s="4" t="str">
        <f t="shared" si="109"/>
        <v/>
      </c>
      <c r="AR65" s="4" t="str">
        <f t="shared" si="109"/>
        <v/>
      </c>
      <c r="AS65" s="4" t="str">
        <f t="shared" si="109"/>
        <v/>
      </c>
      <c r="AT65" s="4" t="str">
        <f t="shared" si="109"/>
        <v/>
      </c>
      <c r="AU65" s="4" t="str">
        <f t="shared" si="109"/>
        <v/>
      </c>
      <c r="AV65" s="4" t="str">
        <f t="shared" si="109"/>
        <v/>
      </c>
      <c r="AW65" s="4" t="str">
        <f t="shared" si="109"/>
        <v/>
      </c>
      <c r="AX65" s="4"/>
      <c r="AY65" s="4"/>
      <c r="AZ65" s="4"/>
      <c r="BB65" s="4"/>
      <c r="BC65" s="4"/>
      <c r="BD65" s="4"/>
      <c r="BE65" s="4"/>
      <c r="BF65" s="4"/>
      <c r="BG65" s="4"/>
      <c r="BH65" s="4"/>
      <c r="BI65" s="4"/>
      <c r="BJ65" s="4"/>
      <c r="BK65" s="4"/>
      <c r="BL65" s="4"/>
      <c r="BM65" s="4"/>
      <c r="BN65" s="4"/>
      <c r="BO65" s="4"/>
      <c r="BP65" s="4"/>
      <c r="BQ65" s="4"/>
      <c r="BR65" s="4"/>
      <c r="BS65" s="4"/>
      <c r="BT65" s="4"/>
      <c r="BU65" s="4"/>
      <c r="BV65" s="4"/>
      <c r="BW65" s="4"/>
    </row>
    <row r="66" spans="1:75" hidden="1" x14ac:dyDescent="0.35">
      <c r="A66" t="s">
        <v>157</v>
      </c>
      <c r="B66" s="4"/>
      <c r="C66" s="4"/>
      <c r="D66" s="4"/>
      <c r="E66" s="6">
        <f t="shared" si="81"/>
        <v>0</v>
      </c>
      <c r="F66" s="4"/>
      <c r="G66" s="4"/>
      <c r="H66" s="4"/>
      <c r="I66" s="4"/>
      <c r="J66" s="4"/>
      <c r="K66" s="4"/>
      <c r="L66" s="4"/>
      <c r="M66" s="4"/>
      <c r="N66" s="4"/>
      <c r="O66" s="4"/>
      <c r="P66" s="4"/>
      <c r="Q66" s="4"/>
      <c r="R66" s="4"/>
      <c r="S66" s="4"/>
      <c r="T66" s="4"/>
      <c r="U66" s="4"/>
      <c r="V66" s="4"/>
      <c r="W66" s="4"/>
      <c r="X66" s="4"/>
      <c r="Y66" s="4"/>
      <c r="Z66" s="4"/>
      <c r="AA66" s="4"/>
      <c r="AB66" s="4"/>
      <c r="AC66" s="4"/>
      <c r="AE66" s="4"/>
      <c r="AF66" s="4"/>
      <c r="AG66" s="4"/>
      <c r="AH66" s="4"/>
      <c r="AI66" s="4"/>
      <c r="AJ66" s="4"/>
      <c r="AK66" s="4"/>
      <c r="AL66" s="4"/>
      <c r="AM66" s="4"/>
      <c r="AN66" s="4"/>
      <c r="AO66" s="4"/>
      <c r="AP66" s="4" t="str">
        <f t="shared" si="109"/>
        <v/>
      </c>
      <c r="AQ66" s="4" t="str">
        <f t="shared" si="109"/>
        <v/>
      </c>
      <c r="AR66" s="4" t="str">
        <f t="shared" si="109"/>
        <v/>
      </c>
      <c r="AS66" s="4" t="str">
        <f t="shared" si="109"/>
        <v/>
      </c>
      <c r="AT66" s="4" t="str">
        <f t="shared" si="109"/>
        <v/>
      </c>
      <c r="AU66" s="4" t="str">
        <f t="shared" si="109"/>
        <v/>
      </c>
      <c r="AV66" s="4" t="str">
        <f t="shared" si="109"/>
        <v/>
      </c>
      <c r="AW66" s="4" t="str">
        <f t="shared" si="109"/>
        <v/>
      </c>
      <c r="AX66" s="4"/>
      <c r="AY66" s="4"/>
      <c r="AZ66" s="4"/>
      <c r="BB66" s="4"/>
      <c r="BC66" s="4"/>
      <c r="BD66" s="4"/>
      <c r="BE66" s="4"/>
      <c r="BF66" s="4"/>
      <c r="BG66" s="4"/>
      <c r="BH66" s="4"/>
      <c r="BI66" s="4"/>
      <c r="BJ66" s="4"/>
      <c r="BK66" s="4"/>
      <c r="BL66" s="4"/>
      <c r="BM66" s="4"/>
      <c r="BN66" s="4"/>
      <c r="BO66" s="4"/>
      <c r="BP66" s="4"/>
      <c r="BQ66" s="4"/>
      <c r="BR66" s="4"/>
      <c r="BS66" s="4"/>
      <c r="BT66" s="4"/>
      <c r="BU66" s="4"/>
      <c r="BV66" s="4"/>
      <c r="BW66" s="4"/>
    </row>
    <row r="67" spans="1:75" hidden="1" x14ac:dyDescent="0.35">
      <c r="A67" t="s">
        <v>158</v>
      </c>
      <c r="B67" s="4"/>
      <c r="C67" s="4"/>
      <c r="D67" s="4"/>
      <c r="E67" s="6">
        <f t="shared" si="81"/>
        <v>0</v>
      </c>
      <c r="F67" s="4"/>
      <c r="G67" s="4"/>
      <c r="H67" s="4"/>
      <c r="I67" s="4"/>
      <c r="J67" s="4"/>
      <c r="K67" s="4"/>
      <c r="L67" s="4"/>
      <c r="M67" s="4"/>
      <c r="N67" s="4"/>
      <c r="O67" s="4"/>
      <c r="P67" s="4"/>
      <c r="Q67" s="4"/>
      <c r="R67" s="4"/>
      <c r="S67" s="4"/>
      <c r="T67" s="4"/>
      <c r="U67" s="4"/>
      <c r="V67" s="4"/>
      <c r="W67" s="4"/>
      <c r="X67" s="4"/>
      <c r="Y67" s="4"/>
      <c r="Z67" s="4"/>
      <c r="AA67" s="4"/>
      <c r="AB67" s="4"/>
      <c r="AC67" s="4"/>
      <c r="AE67" s="4"/>
      <c r="AF67" s="4"/>
      <c r="AG67" s="4"/>
      <c r="AH67" s="4"/>
      <c r="AI67" s="4"/>
      <c r="AJ67" s="4"/>
      <c r="AK67" s="4"/>
      <c r="AL67" s="4"/>
      <c r="AM67" s="4"/>
      <c r="AN67" s="4"/>
      <c r="AO67" s="4"/>
      <c r="AP67" s="4" t="str">
        <f t="shared" si="109"/>
        <v/>
      </c>
      <c r="AQ67" s="4" t="str">
        <f t="shared" si="109"/>
        <v/>
      </c>
      <c r="AR67" s="4" t="str">
        <f t="shared" si="109"/>
        <v/>
      </c>
      <c r="AS67" s="4" t="str">
        <f t="shared" si="109"/>
        <v/>
      </c>
      <c r="AT67" s="4" t="str">
        <f t="shared" si="109"/>
        <v/>
      </c>
      <c r="AU67" s="4" t="str">
        <f t="shared" si="109"/>
        <v/>
      </c>
      <c r="AV67" s="4" t="str">
        <f t="shared" si="109"/>
        <v/>
      </c>
      <c r="AW67" s="4" t="str">
        <f t="shared" si="109"/>
        <v/>
      </c>
      <c r="AX67" s="4"/>
      <c r="AY67" s="4"/>
      <c r="AZ67" s="4"/>
      <c r="BB67" s="4"/>
      <c r="BC67" s="4"/>
      <c r="BD67" s="4"/>
      <c r="BE67" s="4"/>
      <c r="BF67" s="4"/>
      <c r="BG67" s="4"/>
      <c r="BH67" s="4"/>
      <c r="BI67" s="4"/>
      <c r="BJ67" s="4"/>
      <c r="BK67" s="4"/>
      <c r="BL67" s="4"/>
      <c r="BM67" s="4"/>
      <c r="BN67" s="4"/>
      <c r="BO67" s="4"/>
      <c r="BP67" s="4"/>
      <c r="BQ67" s="4"/>
      <c r="BR67" s="4"/>
      <c r="BS67" s="4"/>
      <c r="BT67" s="4"/>
      <c r="BU67" s="4"/>
      <c r="BV67" s="4"/>
      <c r="BW67" s="4"/>
    </row>
    <row r="68" spans="1:75" hidden="1" x14ac:dyDescent="0.35">
      <c r="A68" t="s">
        <v>159</v>
      </c>
      <c r="B68" s="4"/>
      <c r="C68" s="4"/>
      <c r="D68" s="4"/>
      <c r="E68" s="6">
        <f t="shared" si="81"/>
        <v>0</v>
      </c>
      <c r="F68" s="4"/>
      <c r="G68" s="4"/>
      <c r="H68" s="4"/>
      <c r="I68" s="4"/>
      <c r="J68" s="4"/>
      <c r="K68" s="4"/>
      <c r="L68" s="4"/>
      <c r="M68" s="4"/>
      <c r="N68" s="4"/>
      <c r="O68" s="4"/>
      <c r="P68" s="4"/>
      <c r="Q68" s="4"/>
      <c r="R68" s="4"/>
      <c r="S68" s="4"/>
      <c r="T68" s="4"/>
      <c r="U68" s="4"/>
      <c r="V68" s="4"/>
      <c r="W68" s="4"/>
      <c r="X68" s="4"/>
      <c r="Y68" s="4"/>
      <c r="Z68" s="4"/>
      <c r="AA68" s="4"/>
      <c r="AB68" s="4"/>
      <c r="AC68" s="4"/>
      <c r="AE68" s="4"/>
      <c r="AF68" s="4"/>
      <c r="AG68" s="4"/>
      <c r="AH68" s="4"/>
      <c r="AI68" s="4"/>
      <c r="AJ68" s="4"/>
      <c r="AK68" s="4"/>
      <c r="AL68" s="4"/>
      <c r="AM68" s="4"/>
      <c r="AN68" s="4"/>
      <c r="AO68" s="4"/>
      <c r="AP68" s="4" t="str">
        <f t="shared" si="109"/>
        <v/>
      </c>
      <c r="AQ68" s="4" t="str">
        <f t="shared" si="109"/>
        <v/>
      </c>
      <c r="AR68" s="4" t="str">
        <f t="shared" si="109"/>
        <v/>
      </c>
      <c r="AS68" s="4" t="str">
        <f t="shared" si="109"/>
        <v/>
      </c>
      <c r="AT68" s="4" t="str">
        <f t="shared" si="109"/>
        <v/>
      </c>
      <c r="AU68" s="4" t="str">
        <f t="shared" si="109"/>
        <v/>
      </c>
      <c r="AV68" s="4" t="str">
        <f t="shared" si="109"/>
        <v/>
      </c>
      <c r="AW68" s="4" t="str">
        <f t="shared" si="109"/>
        <v/>
      </c>
      <c r="AX68" s="4"/>
      <c r="AY68" s="4"/>
      <c r="AZ68" s="4"/>
      <c r="BB68" s="4"/>
      <c r="BC68" s="4"/>
      <c r="BD68" s="4"/>
      <c r="BE68" s="4"/>
      <c r="BF68" s="4"/>
      <c r="BG68" s="4"/>
      <c r="BH68" s="4"/>
      <c r="BI68" s="4"/>
      <c r="BJ68" s="4"/>
      <c r="BK68" s="4"/>
      <c r="BL68" s="4"/>
      <c r="BM68" s="4"/>
      <c r="BN68" s="4"/>
      <c r="BO68" s="4"/>
      <c r="BP68" s="4"/>
      <c r="BQ68" s="4"/>
      <c r="BR68" s="4"/>
      <c r="BS68" s="4"/>
      <c r="BT68" s="4"/>
      <c r="BU68" s="4"/>
      <c r="BV68" s="4"/>
      <c r="BW68" s="4"/>
    </row>
    <row r="69" spans="1:75" hidden="1" x14ac:dyDescent="0.35">
      <c r="A69" t="s">
        <v>160</v>
      </c>
      <c r="B69" s="4"/>
      <c r="C69" s="4"/>
      <c r="D69" s="4"/>
      <c r="E69" s="6">
        <f t="shared" si="81"/>
        <v>0</v>
      </c>
      <c r="F69" s="4"/>
      <c r="G69" s="4"/>
      <c r="H69" s="4"/>
      <c r="I69" s="4"/>
      <c r="J69" s="4"/>
      <c r="K69" s="4"/>
      <c r="L69" s="4"/>
      <c r="M69" s="4"/>
      <c r="N69" s="4"/>
      <c r="O69" s="4"/>
      <c r="P69" s="4"/>
      <c r="Q69" s="4"/>
      <c r="R69" s="4"/>
      <c r="S69" s="4"/>
      <c r="T69" s="4"/>
      <c r="U69" s="4"/>
      <c r="V69" s="4"/>
      <c r="W69" s="4"/>
      <c r="X69" s="4"/>
      <c r="Y69" s="4"/>
      <c r="Z69" s="4"/>
      <c r="AA69" s="4"/>
      <c r="AB69" s="4"/>
      <c r="AC69" s="4"/>
      <c r="AE69" s="4"/>
      <c r="AF69" s="4"/>
      <c r="AG69" s="4"/>
      <c r="AH69" s="4"/>
      <c r="AI69" s="4"/>
      <c r="AJ69" s="4"/>
      <c r="AK69" s="4"/>
      <c r="AL69" s="4"/>
      <c r="AM69" s="4"/>
      <c r="AN69" s="4"/>
      <c r="AO69" s="4"/>
      <c r="AP69" s="4"/>
      <c r="AQ69" s="4"/>
      <c r="AR69" s="4"/>
      <c r="AS69" s="4"/>
      <c r="AT69" s="4"/>
      <c r="AU69" s="4"/>
      <c r="AV69" s="4"/>
      <c r="AW69" s="4"/>
      <c r="AX69" s="4"/>
      <c r="AY69" s="4"/>
      <c r="AZ69" s="4"/>
      <c r="BB69" s="4"/>
      <c r="BC69" s="4"/>
      <c r="BD69" s="4"/>
      <c r="BE69" s="4"/>
      <c r="BF69" s="4"/>
      <c r="BG69" s="4"/>
      <c r="BH69" s="4"/>
      <c r="BI69" s="4"/>
      <c r="BJ69" s="4"/>
      <c r="BK69" s="4"/>
      <c r="BL69" s="4"/>
      <c r="BM69" s="4"/>
      <c r="BN69" s="4"/>
      <c r="BO69" s="4"/>
      <c r="BP69" s="4"/>
      <c r="BQ69" s="4"/>
      <c r="BR69" s="4"/>
      <c r="BS69" s="4"/>
      <c r="BT69" s="4"/>
      <c r="BU69" s="4"/>
      <c r="BV69" s="4"/>
      <c r="BW69" s="4"/>
    </row>
    <row r="70" spans="1:75" hidden="1" x14ac:dyDescent="0.35">
      <c r="A70" t="s">
        <v>161</v>
      </c>
      <c r="B70" s="4"/>
      <c r="C70" s="4"/>
      <c r="D70" s="4"/>
      <c r="E70" s="6">
        <f t="shared" si="81"/>
        <v>0</v>
      </c>
      <c r="F70" s="4"/>
      <c r="G70" s="4"/>
      <c r="H70" s="4"/>
      <c r="I70" s="4"/>
      <c r="J70" s="4"/>
      <c r="K70" s="4"/>
      <c r="L70" s="4"/>
      <c r="M70" s="4"/>
      <c r="N70" s="4"/>
      <c r="O70" s="4"/>
      <c r="P70" s="4"/>
      <c r="Q70" s="4"/>
      <c r="R70" s="4"/>
      <c r="S70" s="4"/>
      <c r="T70" s="4"/>
      <c r="U70" s="4"/>
      <c r="V70" s="4"/>
      <c r="W70" s="4"/>
      <c r="X70" s="4"/>
      <c r="Y70" s="4"/>
      <c r="Z70" s="4"/>
      <c r="AA70" s="4"/>
      <c r="AB70" s="4"/>
      <c r="AC70" s="4"/>
      <c r="AE70" s="4"/>
      <c r="AF70" s="4"/>
      <c r="AG70" s="4"/>
      <c r="AH70" s="4"/>
      <c r="AI70" s="4"/>
      <c r="AJ70" s="4"/>
      <c r="AK70" s="4"/>
      <c r="AL70" s="4"/>
      <c r="AM70" s="4"/>
      <c r="AN70" s="4"/>
      <c r="AO70" s="4"/>
      <c r="AP70" s="4"/>
      <c r="AQ70" s="4"/>
      <c r="AR70" s="4"/>
      <c r="AS70" s="4"/>
      <c r="AT70" s="4"/>
      <c r="AU70" s="4"/>
      <c r="AV70" s="4"/>
      <c r="AW70" s="4"/>
      <c r="AX70" s="4"/>
      <c r="AY70" s="4"/>
      <c r="AZ70" s="4"/>
      <c r="BB70" s="4"/>
      <c r="BC70" s="4"/>
      <c r="BD70" s="4"/>
      <c r="BE70" s="4"/>
      <c r="BF70" s="4"/>
      <c r="BG70" s="4"/>
      <c r="BH70" s="4"/>
      <c r="BI70" s="4"/>
      <c r="BJ70" s="4"/>
      <c r="BK70" s="4"/>
      <c r="BL70" s="4"/>
      <c r="BM70" s="4"/>
      <c r="BN70" s="4"/>
      <c r="BO70" s="4"/>
      <c r="BP70" s="4"/>
      <c r="BQ70" s="4"/>
      <c r="BR70" s="4"/>
      <c r="BS70" s="4"/>
      <c r="BT70" s="4"/>
      <c r="BU70" s="4"/>
      <c r="BV70" s="4"/>
      <c r="BW70" s="4"/>
    </row>
    <row r="71" spans="1:75" hidden="1" x14ac:dyDescent="0.35">
      <c r="A71" t="s">
        <v>162</v>
      </c>
      <c r="B71" s="4"/>
      <c r="C71" s="4"/>
      <c r="D71" s="4"/>
      <c r="E71" s="6">
        <f t="shared" si="81"/>
        <v>0</v>
      </c>
      <c r="F71" s="4"/>
      <c r="G71" s="4"/>
      <c r="H71" s="4"/>
      <c r="I71" s="4"/>
      <c r="J71" s="4"/>
      <c r="K71" s="4"/>
      <c r="L71" s="4"/>
      <c r="M71" s="4"/>
      <c r="N71" s="4"/>
      <c r="O71" s="4"/>
      <c r="P71" s="4"/>
      <c r="Q71" s="4"/>
      <c r="R71" s="4"/>
      <c r="S71" s="4"/>
      <c r="T71" s="4"/>
      <c r="U71" s="4"/>
      <c r="V71" s="4"/>
      <c r="W71" s="4"/>
      <c r="X71" s="4"/>
      <c r="Y71" s="4"/>
      <c r="Z71" s="4"/>
      <c r="AA71" s="4"/>
      <c r="AB71" s="4"/>
      <c r="AC71" s="4"/>
      <c r="AE71" s="4"/>
      <c r="AF71" s="4"/>
      <c r="AG71" s="4"/>
      <c r="AH71" s="4"/>
      <c r="AI71" s="4"/>
      <c r="AJ71" s="4"/>
      <c r="AK71" s="4"/>
      <c r="AL71" s="4"/>
      <c r="AM71" s="4"/>
      <c r="AN71" s="4"/>
      <c r="AO71" s="4"/>
      <c r="AP71" s="4"/>
      <c r="AQ71" s="4"/>
      <c r="AR71" s="4"/>
      <c r="AS71" s="4"/>
      <c r="AT71" s="4"/>
      <c r="AU71" s="4"/>
      <c r="AV71" s="4"/>
      <c r="AW71" s="4"/>
      <c r="AX71" s="4"/>
      <c r="AY71" s="4"/>
      <c r="AZ71" s="4"/>
      <c r="BB71" s="4"/>
      <c r="BC71" s="4"/>
      <c r="BD71" s="4"/>
      <c r="BE71" s="4"/>
      <c r="BF71" s="4"/>
      <c r="BG71" s="4"/>
      <c r="BH71" s="4"/>
      <c r="BI71" s="4"/>
      <c r="BJ71" s="4"/>
      <c r="BK71" s="4"/>
      <c r="BL71" s="4"/>
      <c r="BM71" s="4"/>
      <c r="BN71" s="4"/>
      <c r="BO71" s="4"/>
      <c r="BP71" s="4"/>
      <c r="BQ71" s="4"/>
      <c r="BR71" s="4"/>
      <c r="BS71" s="4"/>
      <c r="BT71" s="4"/>
      <c r="BU71" s="4"/>
      <c r="BV71" s="4"/>
      <c r="BW71" s="4"/>
    </row>
    <row r="72" spans="1:75" hidden="1" x14ac:dyDescent="0.35">
      <c r="A72" t="s">
        <v>163</v>
      </c>
      <c r="B72" s="4"/>
      <c r="C72" s="4"/>
      <c r="D72" s="4"/>
      <c r="E72" s="6">
        <f t="shared" si="81"/>
        <v>0</v>
      </c>
      <c r="F72" s="4"/>
      <c r="G72" s="4"/>
      <c r="H72" s="4"/>
      <c r="I72" s="4"/>
      <c r="J72" s="4"/>
      <c r="K72" s="4"/>
      <c r="L72" s="4"/>
      <c r="M72" s="4"/>
      <c r="N72" s="4"/>
      <c r="O72" s="4"/>
      <c r="P72" s="4"/>
      <c r="Q72" s="4"/>
      <c r="R72" s="4"/>
      <c r="S72" s="4"/>
      <c r="T72" s="4"/>
      <c r="U72" s="4"/>
      <c r="V72" s="4"/>
      <c r="W72" s="4"/>
      <c r="X72" s="4"/>
      <c r="Y72" s="4"/>
      <c r="Z72" s="4"/>
      <c r="AA72" s="4"/>
      <c r="AB72" s="4"/>
      <c r="AC72" s="4"/>
      <c r="AE72" s="4"/>
      <c r="AF72" s="4"/>
      <c r="AG72" s="4"/>
      <c r="AH72" s="4"/>
      <c r="AI72" s="4"/>
      <c r="AJ72" s="4"/>
      <c r="AK72" s="4"/>
      <c r="AL72" s="4"/>
      <c r="AM72" s="4"/>
      <c r="AN72" s="4"/>
      <c r="AO72" s="4"/>
      <c r="AP72" s="4"/>
      <c r="AQ72" s="4"/>
      <c r="AR72" s="4"/>
      <c r="AS72" s="4"/>
      <c r="AT72" s="4"/>
      <c r="AU72" s="4"/>
      <c r="AV72" s="4"/>
      <c r="AW72" s="4"/>
      <c r="AX72" s="4"/>
      <c r="AY72" s="4"/>
      <c r="AZ72" s="4"/>
      <c r="BB72" s="4"/>
      <c r="BC72" s="4"/>
      <c r="BD72" s="4"/>
      <c r="BE72" s="4"/>
      <c r="BF72" s="4"/>
      <c r="BG72" s="4"/>
      <c r="BH72" s="4"/>
      <c r="BI72" s="4"/>
      <c r="BJ72" s="4"/>
      <c r="BK72" s="4"/>
      <c r="BL72" s="4"/>
      <c r="BM72" s="4"/>
      <c r="BN72" s="4"/>
      <c r="BO72" s="4"/>
      <c r="BP72" s="4"/>
      <c r="BQ72" s="4"/>
      <c r="BR72" s="4"/>
      <c r="BS72" s="4"/>
      <c r="BT72" s="4"/>
      <c r="BU72" s="4"/>
      <c r="BV72" s="4"/>
      <c r="BW72" s="4"/>
    </row>
    <row r="73" spans="1:75" hidden="1" x14ac:dyDescent="0.35">
      <c r="A73" t="s">
        <v>164</v>
      </c>
      <c r="B73" s="4"/>
      <c r="C73" s="4"/>
      <c r="D73" s="4"/>
      <c r="E73" s="6">
        <f t="shared" si="81"/>
        <v>0</v>
      </c>
      <c r="F73" s="4"/>
      <c r="G73" s="4"/>
      <c r="H73" s="4"/>
      <c r="I73" s="4"/>
      <c r="J73" s="4"/>
      <c r="K73" s="4"/>
      <c r="L73" s="4"/>
      <c r="M73" s="4"/>
      <c r="N73" s="4"/>
      <c r="O73" s="4"/>
      <c r="P73" s="4"/>
      <c r="Q73" s="4"/>
      <c r="R73" s="4"/>
      <c r="S73" s="4"/>
      <c r="T73" s="4"/>
      <c r="U73" s="4"/>
      <c r="V73" s="4"/>
      <c r="W73" s="4"/>
      <c r="X73" s="4"/>
      <c r="Y73" s="4"/>
      <c r="Z73" s="4"/>
      <c r="AA73" s="4"/>
      <c r="AB73" s="4"/>
      <c r="AC73" s="4"/>
      <c r="AE73" s="4"/>
      <c r="AF73" s="4"/>
      <c r="AG73" s="4"/>
      <c r="AH73" s="4"/>
      <c r="AI73" s="4"/>
      <c r="AJ73" s="4"/>
      <c r="AK73" s="4"/>
      <c r="AL73" s="4"/>
      <c r="AM73" s="4"/>
      <c r="AN73" s="4"/>
      <c r="AO73" s="4"/>
      <c r="AP73" s="4"/>
      <c r="AQ73" s="4"/>
      <c r="AR73" s="4"/>
      <c r="AS73" s="4"/>
      <c r="AT73" s="4"/>
      <c r="AU73" s="4"/>
      <c r="AV73" s="4"/>
      <c r="AW73" s="4"/>
      <c r="AX73" s="4"/>
      <c r="AY73" s="4"/>
      <c r="AZ73" s="4"/>
      <c r="BB73" s="4"/>
      <c r="BC73" s="4"/>
      <c r="BD73" s="4"/>
      <c r="BE73" s="4"/>
      <c r="BF73" s="4"/>
      <c r="BG73" s="4"/>
      <c r="BH73" s="4"/>
      <c r="BI73" s="4"/>
      <c r="BJ73" s="4"/>
      <c r="BK73" s="4"/>
      <c r="BL73" s="4"/>
      <c r="BM73" s="4"/>
      <c r="BN73" s="4"/>
      <c r="BO73" s="4"/>
      <c r="BP73" s="4"/>
      <c r="BQ73" s="4"/>
      <c r="BR73" s="4"/>
      <c r="BS73" s="4"/>
      <c r="BT73" s="4"/>
      <c r="BU73" s="4"/>
      <c r="BV73" s="4"/>
      <c r="BW73" s="4"/>
    </row>
    <row r="74" spans="1:75" hidden="1" x14ac:dyDescent="0.35">
      <c r="A74" t="s">
        <v>165</v>
      </c>
      <c r="B74" s="4"/>
      <c r="C74" s="4"/>
      <c r="D74" s="4"/>
      <c r="E74" s="6">
        <f t="shared" si="81"/>
        <v>0</v>
      </c>
      <c r="F74" s="4"/>
      <c r="G74" s="4"/>
      <c r="H74" s="4"/>
      <c r="I74" s="4"/>
      <c r="J74" s="4"/>
      <c r="K74" s="4"/>
      <c r="L74" s="4"/>
      <c r="M74" s="4"/>
      <c r="N74" s="4"/>
      <c r="O74" s="4"/>
      <c r="P74" s="4"/>
      <c r="Q74" s="4"/>
      <c r="R74" s="4"/>
      <c r="S74" s="4"/>
      <c r="T74" s="4"/>
      <c r="U74" s="4"/>
      <c r="V74" s="4"/>
      <c r="W74" s="4"/>
      <c r="X74" s="4"/>
      <c r="Y74" s="4"/>
      <c r="Z74" s="4"/>
      <c r="AA74" s="4"/>
      <c r="AB74" s="4"/>
      <c r="AC74" s="4"/>
      <c r="AE74" s="4"/>
      <c r="AF74" s="4"/>
      <c r="AG74" s="4"/>
      <c r="AH74" s="4"/>
      <c r="AI74" s="4"/>
      <c r="AJ74" s="4"/>
      <c r="AK74" s="4"/>
      <c r="AL74" s="4"/>
      <c r="AM74" s="4"/>
      <c r="AN74" s="4"/>
      <c r="AO74" s="4"/>
      <c r="AP74" s="4"/>
      <c r="AQ74" s="4"/>
      <c r="AR74" s="4"/>
      <c r="AS74" s="4"/>
      <c r="AT74" s="4"/>
      <c r="AU74" s="4"/>
      <c r="AV74" s="4"/>
      <c r="AW74" s="4"/>
      <c r="AX74" s="4"/>
      <c r="AY74" s="4"/>
      <c r="AZ74" s="4"/>
      <c r="BB74" s="4"/>
      <c r="BC74" s="4"/>
      <c r="BD74" s="4"/>
      <c r="BE74" s="4"/>
      <c r="BF74" s="4"/>
      <c r="BG74" s="4"/>
      <c r="BH74" s="4"/>
      <c r="BI74" s="4"/>
      <c r="BJ74" s="4"/>
      <c r="BK74" s="4"/>
      <c r="BL74" s="4"/>
      <c r="BM74" s="4"/>
      <c r="BN74" s="4"/>
      <c r="BO74" s="4"/>
      <c r="BP74" s="4"/>
      <c r="BQ74" s="4"/>
      <c r="BR74" s="4"/>
      <c r="BS74" s="4"/>
      <c r="BT74" s="4"/>
      <c r="BU74" s="4"/>
      <c r="BV74" s="4"/>
      <c r="BW74" s="4"/>
    </row>
    <row r="76" spans="1:75" x14ac:dyDescent="0.35">
      <c r="B76" s="1" t="s">
        <v>166</v>
      </c>
    </row>
    <row r="77" spans="1:75" x14ac:dyDescent="0.35">
      <c r="B77" s="122" t="s">
        <v>1466</v>
      </c>
      <c r="G77" s="106" t="s">
        <v>167</v>
      </c>
      <c r="H77" s="106"/>
      <c r="I77" s="106"/>
      <c r="J77" s="106"/>
      <c r="K77" s="106"/>
      <c r="L77" s="106"/>
      <c r="M77" s="106"/>
      <c r="N77" s="106"/>
      <c r="O77" s="106"/>
      <c r="P77" s="106"/>
      <c r="Q77" s="106"/>
      <c r="R77" s="106"/>
      <c r="S77" s="106"/>
      <c r="T77" s="106"/>
      <c r="U77" s="106"/>
      <c r="V77" s="106"/>
      <c r="W77" s="106"/>
      <c r="X77" s="106"/>
      <c r="Y77" s="106"/>
      <c r="Z77" s="106"/>
      <c r="AA77" s="106"/>
      <c r="AB77" s="106"/>
      <c r="AC77" s="60"/>
    </row>
    <row r="78" spans="1:75" x14ac:dyDescent="0.35">
      <c r="B78" s="123"/>
      <c r="G78" s="107" t="str">
        <f>_xlfn.CONCAT(C4,", ",C6)</f>
        <v>TVD, thousands</v>
      </c>
      <c r="H78" s="108"/>
      <c r="I78" s="108"/>
      <c r="J78" s="108"/>
      <c r="K78" s="108"/>
      <c r="L78" s="108"/>
      <c r="M78" s="108"/>
      <c r="N78" s="108"/>
      <c r="O78" s="108"/>
      <c r="P78" s="108"/>
      <c r="Q78" s="108"/>
      <c r="R78" s="108"/>
      <c r="S78" s="108"/>
      <c r="T78" s="108"/>
      <c r="U78" s="108"/>
      <c r="V78" s="108"/>
      <c r="W78" s="108"/>
      <c r="X78" s="108"/>
      <c r="Y78" s="108"/>
      <c r="Z78" s="108"/>
      <c r="AA78" s="108"/>
      <c r="AB78" s="108"/>
      <c r="AC78" s="63"/>
    </row>
    <row r="79" spans="1:75" x14ac:dyDescent="0.35">
      <c r="B79" s="124"/>
      <c r="G79" s="33" t="str">
        <f>Lists!$A$2</f>
        <v>Social insurance benefits (271)</v>
      </c>
      <c r="H79" s="30">
        <f>SUMIF($F$10:$F$53,$G79,H$10:H$53)</f>
        <v>0</v>
      </c>
      <c r="I79" s="30">
        <f t="shared" ref="I79:AC81" si="112">SUMIF($F$10:$F$53,$G79,I$10:I$53)</f>
        <v>0</v>
      </c>
      <c r="J79" s="30">
        <f t="shared" si="112"/>
        <v>0</v>
      </c>
      <c r="K79" s="30">
        <f t="shared" si="112"/>
        <v>0</v>
      </c>
      <c r="L79" s="30">
        <f t="shared" si="112"/>
        <v>0</v>
      </c>
      <c r="M79" s="30">
        <f t="shared" si="112"/>
        <v>0</v>
      </c>
      <c r="N79" s="30">
        <f t="shared" si="112"/>
        <v>0</v>
      </c>
      <c r="O79" s="30">
        <f t="shared" si="112"/>
        <v>0</v>
      </c>
      <c r="P79" s="30">
        <f t="shared" si="112"/>
        <v>0</v>
      </c>
      <c r="Q79" s="30">
        <f t="shared" si="112"/>
        <v>0</v>
      </c>
      <c r="R79" s="30">
        <f>SUMIF($F$10:$F$53,$G79,R$10:R$53)</f>
        <v>0</v>
      </c>
      <c r="S79" s="30">
        <f t="shared" si="112"/>
        <v>0</v>
      </c>
      <c r="T79" s="30">
        <f t="shared" si="112"/>
        <v>0</v>
      </c>
      <c r="U79" s="30">
        <f t="shared" si="112"/>
        <v>0</v>
      </c>
      <c r="V79" s="30">
        <f t="shared" si="112"/>
        <v>0</v>
      </c>
      <c r="W79" s="30">
        <f>SUMIF($F$10:$F$53,$G79,W$10:W$53)</f>
        <v>0</v>
      </c>
      <c r="X79" s="30">
        <f t="shared" si="112"/>
        <v>0</v>
      </c>
      <c r="Y79" s="30">
        <f t="shared" si="112"/>
        <v>0</v>
      </c>
      <c r="Z79" s="30">
        <f t="shared" si="112"/>
        <v>0</v>
      </c>
      <c r="AA79" s="30">
        <f t="shared" si="112"/>
        <v>0</v>
      </c>
      <c r="AB79" s="30">
        <f>SUMIF($F$10:$F$53,$G79,AB$10:AB$53)</f>
        <v>0</v>
      </c>
      <c r="AC79" s="30">
        <f t="shared" si="112"/>
        <v>0</v>
      </c>
    </row>
    <row r="80" spans="1:75" x14ac:dyDescent="0.35">
      <c r="B80" s="124"/>
      <c r="G80" s="33" t="str">
        <f>Lists!$A$3</f>
        <v>Social assistance benefits (272)</v>
      </c>
      <c r="H80" s="30">
        <f>SUMIF($F$10:$F$53,$G80,H$10:H$53)</f>
        <v>0</v>
      </c>
      <c r="I80" s="30">
        <f t="shared" si="112"/>
        <v>0</v>
      </c>
      <c r="J80" s="30">
        <f t="shared" si="112"/>
        <v>0</v>
      </c>
      <c r="K80" s="30">
        <f t="shared" si="112"/>
        <v>0</v>
      </c>
      <c r="L80" s="30">
        <f t="shared" si="112"/>
        <v>0</v>
      </c>
      <c r="M80" s="30">
        <f t="shared" si="112"/>
        <v>0</v>
      </c>
      <c r="N80" s="30">
        <f t="shared" si="112"/>
        <v>105.02500000000001</v>
      </c>
      <c r="O80" s="30">
        <f t="shared" si="112"/>
        <v>221.85</v>
      </c>
      <c r="P80" s="30">
        <f t="shared" si="112"/>
        <v>206.6</v>
      </c>
      <c r="Q80" s="30">
        <f t="shared" si="112"/>
        <v>228.65</v>
      </c>
      <c r="R80" s="30">
        <f t="shared" si="112"/>
        <v>221.33600000000001</v>
      </c>
      <c r="S80" s="30">
        <f t="shared" si="112"/>
        <v>237.964</v>
      </c>
      <c r="T80" s="30">
        <f t="shared" si="112"/>
        <v>300.72000000000003</v>
      </c>
      <c r="U80" s="30">
        <f t="shared" si="112"/>
        <v>381.36</v>
      </c>
      <c r="V80" s="30">
        <f t="shared" si="112"/>
        <v>372.14599999999996</v>
      </c>
      <c r="W80" s="30">
        <f>SUMIF($F$10:$F$53,$G80,W$10:W$53)</f>
        <v>385.50599999999997</v>
      </c>
      <c r="X80" s="30">
        <f t="shared" si="112"/>
        <v>396.50599999999997</v>
      </c>
      <c r="Y80" s="30">
        <f t="shared" si="112"/>
        <v>545.4</v>
      </c>
      <c r="Z80" s="30">
        <f t="shared" si="112"/>
        <v>545.4</v>
      </c>
      <c r="AA80" s="30">
        <f t="shared" si="112"/>
        <v>728.59999999999991</v>
      </c>
      <c r="AB80" s="30">
        <f t="shared" si="112"/>
        <v>1315</v>
      </c>
      <c r="AC80" s="30">
        <f t="shared" si="112"/>
        <v>0</v>
      </c>
    </row>
    <row r="81" spans="2:29" x14ac:dyDescent="0.35">
      <c r="B81" s="124"/>
      <c r="G81" s="33" t="str">
        <f>Lists!$A$4</f>
        <v>Public servant benefits (273)</v>
      </c>
      <c r="H81" s="30">
        <f>SUMIF($F$10:$F$53,$G81,H$10:H$53)</f>
        <v>0</v>
      </c>
      <c r="I81" s="30">
        <f t="shared" si="112"/>
        <v>0</v>
      </c>
      <c r="J81" s="30">
        <f t="shared" si="112"/>
        <v>0</v>
      </c>
      <c r="K81" s="30">
        <f t="shared" si="112"/>
        <v>0</v>
      </c>
      <c r="L81" s="30">
        <f t="shared" si="112"/>
        <v>0</v>
      </c>
      <c r="M81" s="30">
        <f t="shared" si="112"/>
        <v>0</v>
      </c>
      <c r="N81" s="30">
        <f t="shared" si="112"/>
        <v>0</v>
      </c>
      <c r="O81" s="30">
        <f t="shared" si="112"/>
        <v>0</v>
      </c>
      <c r="P81" s="30">
        <f t="shared" si="112"/>
        <v>0</v>
      </c>
      <c r="Q81" s="30">
        <f t="shared" si="112"/>
        <v>0</v>
      </c>
      <c r="R81" s="30">
        <f t="shared" si="112"/>
        <v>0</v>
      </c>
      <c r="S81" s="30">
        <f t="shared" si="112"/>
        <v>0</v>
      </c>
      <c r="T81" s="30">
        <f t="shared" si="112"/>
        <v>0</v>
      </c>
      <c r="U81" s="30">
        <f t="shared" si="112"/>
        <v>0</v>
      </c>
      <c r="V81" s="30">
        <f t="shared" si="112"/>
        <v>0</v>
      </c>
      <c r="W81" s="30">
        <f>SUMIF($F$10:$F$53,$G81,W$10:W$53)</f>
        <v>0</v>
      </c>
      <c r="X81" s="30">
        <f t="shared" si="112"/>
        <v>0</v>
      </c>
      <c r="Y81" s="30">
        <f t="shared" si="112"/>
        <v>0</v>
      </c>
      <c r="Z81" s="30">
        <f t="shared" si="112"/>
        <v>0</v>
      </c>
      <c r="AA81" s="30">
        <f t="shared" si="112"/>
        <v>0</v>
      </c>
      <c r="AB81" s="30">
        <f t="shared" si="112"/>
        <v>0</v>
      </c>
      <c r="AC81" s="30">
        <f t="shared" si="112"/>
        <v>0</v>
      </c>
    </row>
    <row r="82" spans="2:29" x14ac:dyDescent="0.35">
      <c r="B82" s="124"/>
      <c r="G82" s="22" t="str">
        <f>Lists!$A$5</f>
        <v>Social benefits (27)</v>
      </c>
      <c r="H82" s="32">
        <f>SUM(H79:H81)</f>
        <v>0</v>
      </c>
      <c r="I82" s="32">
        <f t="shared" ref="I82:AC82" si="113">SUM(I79:I81)</f>
        <v>0</v>
      </c>
      <c r="J82" s="32">
        <f t="shared" si="113"/>
        <v>0</v>
      </c>
      <c r="K82" s="32">
        <f t="shared" si="113"/>
        <v>0</v>
      </c>
      <c r="L82" s="32">
        <f t="shared" si="113"/>
        <v>0</v>
      </c>
      <c r="M82" s="32">
        <f t="shared" si="113"/>
        <v>0</v>
      </c>
      <c r="N82" s="32">
        <f t="shared" si="113"/>
        <v>105.02500000000001</v>
      </c>
      <c r="O82" s="32">
        <f t="shared" si="113"/>
        <v>221.85</v>
      </c>
      <c r="P82" s="32">
        <f t="shared" si="113"/>
        <v>206.6</v>
      </c>
      <c r="Q82" s="32">
        <f t="shared" si="113"/>
        <v>228.65</v>
      </c>
      <c r="R82" s="32">
        <f t="shared" si="113"/>
        <v>221.33600000000001</v>
      </c>
      <c r="S82" s="32">
        <f t="shared" si="113"/>
        <v>237.964</v>
      </c>
      <c r="T82" s="32">
        <f t="shared" si="113"/>
        <v>300.72000000000003</v>
      </c>
      <c r="U82" s="32">
        <f t="shared" si="113"/>
        <v>381.36</v>
      </c>
      <c r="V82" s="32">
        <f t="shared" si="113"/>
        <v>372.14599999999996</v>
      </c>
      <c r="W82" s="32">
        <f t="shared" si="113"/>
        <v>385.50599999999997</v>
      </c>
      <c r="X82" s="32">
        <f t="shared" si="113"/>
        <v>396.50599999999997</v>
      </c>
      <c r="Y82" s="32">
        <f t="shared" si="113"/>
        <v>545.4</v>
      </c>
      <c r="Z82" s="32">
        <f t="shared" si="113"/>
        <v>545.4</v>
      </c>
      <c r="AA82" s="32">
        <f t="shared" si="113"/>
        <v>728.59999999999991</v>
      </c>
      <c r="AB82" s="32">
        <f t="shared" si="113"/>
        <v>1315</v>
      </c>
      <c r="AC82" s="32">
        <f t="shared" si="113"/>
        <v>0</v>
      </c>
    </row>
    <row r="83" spans="2:29" x14ac:dyDescent="0.35">
      <c r="B83" s="124"/>
      <c r="G83" s="1"/>
    </row>
    <row r="84" spans="2:29" x14ac:dyDescent="0.35">
      <c r="B84" s="124"/>
      <c r="G84" s="38" t="str">
        <f>Lists!$A$7</f>
        <v>Provident fund withdrawals</v>
      </c>
      <c r="H84" s="30">
        <f>SUMIF($F$10:$F$53,$G84,H$10:H$53)</f>
        <v>0</v>
      </c>
      <c r="I84" s="30">
        <f t="shared" ref="I84:AC84" si="114">SUMIF($F$10:$F$53,$G84,I$10:I$53)</f>
        <v>0</v>
      </c>
      <c r="J84" s="30">
        <f t="shared" si="114"/>
        <v>0</v>
      </c>
      <c r="K84" s="30">
        <f t="shared" si="114"/>
        <v>0</v>
      </c>
      <c r="L84" s="30">
        <f t="shared" si="114"/>
        <v>0</v>
      </c>
      <c r="M84" s="30">
        <f t="shared" si="114"/>
        <v>0</v>
      </c>
      <c r="N84" s="30">
        <f t="shared" si="114"/>
        <v>1854.547</v>
      </c>
      <c r="O84" s="30">
        <f t="shared" si="114"/>
        <v>2175.7860000000001</v>
      </c>
      <c r="P84" s="30">
        <f t="shared" si="114"/>
        <v>3098.4190000000008</v>
      </c>
      <c r="Q84" s="30">
        <f t="shared" si="114"/>
        <v>2782.9430000000002</v>
      </c>
      <c r="R84" s="30">
        <f t="shared" si="114"/>
        <v>3406.1030000000001</v>
      </c>
      <c r="S84" s="30">
        <f t="shared" si="114"/>
        <v>3819.5959999999995</v>
      </c>
      <c r="T84" s="30">
        <f t="shared" si="114"/>
        <v>4029.308</v>
      </c>
      <c r="U84" s="30">
        <f t="shared" si="114"/>
        <v>5795.4669999999996</v>
      </c>
      <c r="V84" s="30">
        <f t="shared" si="114"/>
        <v>3808.6610000000001</v>
      </c>
      <c r="W84" s="30">
        <f>SUMIF($F$10:$F$53,$G84,W$10:W$53)</f>
        <v>4695.0140000000001</v>
      </c>
      <c r="X84" s="30">
        <f t="shared" si="114"/>
        <v>4306.5029999999997</v>
      </c>
      <c r="Y84" s="30">
        <f t="shared" si="114"/>
        <v>0</v>
      </c>
      <c r="Z84" s="30">
        <f t="shared" si="114"/>
        <v>0</v>
      </c>
      <c r="AA84" s="30">
        <f t="shared" si="114"/>
        <v>0</v>
      </c>
      <c r="AB84" s="30">
        <f t="shared" si="114"/>
        <v>0</v>
      </c>
      <c r="AC84" s="30">
        <f t="shared" si="114"/>
        <v>0</v>
      </c>
    </row>
    <row r="85" spans="2:29" x14ac:dyDescent="0.35">
      <c r="B85" s="124"/>
      <c r="G85" s="36" t="str">
        <f>Lists!$A$8</f>
        <v>Social benefits (27) + provident fund withdrawals</v>
      </c>
      <c r="H85" s="37">
        <f>H84+H82</f>
        <v>0</v>
      </c>
      <c r="I85" s="37">
        <f t="shared" ref="I85:AC85" si="115">I84+I82</f>
        <v>0</v>
      </c>
      <c r="J85" s="37">
        <f t="shared" si="115"/>
        <v>0</v>
      </c>
      <c r="K85" s="37">
        <f t="shared" si="115"/>
        <v>0</v>
      </c>
      <c r="L85" s="37">
        <f t="shared" si="115"/>
        <v>0</v>
      </c>
      <c r="M85" s="37">
        <f t="shared" si="115"/>
        <v>0</v>
      </c>
      <c r="N85" s="37">
        <f t="shared" si="115"/>
        <v>1959.5720000000001</v>
      </c>
      <c r="O85" s="37">
        <f t="shared" si="115"/>
        <v>2397.636</v>
      </c>
      <c r="P85" s="37">
        <f t="shared" si="115"/>
        <v>3305.0190000000007</v>
      </c>
      <c r="Q85" s="37">
        <f t="shared" si="115"/>
        <v>3011.5930000000003</v>
      </c>
      <c r="R85" s="37">
        <f t="shared" si="115"/>
        <v>3627.4390000000003</v>
      </c>
      <c r="S85" s="37">
        <f t="shared" si="115"/>
        <v>4057.5599999999995</v>
      </c>
      <c r="T85" s="37">
        <f t="shared" si="115"/>
        <v>4330.0280000000002</v>
      </c>
      <c r="U85" s="37">
        <f t="shared" si="115"/>
        <v>6176.8269999999993</v>
      </c>
      <c r="V85" s="37">
        <f t="shared" si="115"/>
        <v>4180.8069999999998</v>
      </c>
      <c r="W85" s="37">
        <f t="shared" si="115"/>
        <v>5080.5200000000004</v>
      </c>
      <c r="X85" s="37">
        <f t="shared" si="115"/>
        <v>4703.009</v>
      </c>
      <c r="Y85" s="37">
        <f t="shared" si="115"/>
        <v>545.4</v>
      </c>
      <c r="Z85" s="37">
        <f t="shared" si="115"/>
        <v>545.4</v>
      </c>
      <c r="AA85" s="37">
        <f t="shared" si="115"/>
        <v>728.59999999999991</v>
      </c>
      <c r="AB85" s="37">
        <f t="shared" si="115"/>
        <v>1315</v>
      </c>
      <c r="AC85" s="37">
        <f t="shared" si="115"/>
        <v>0</v>
      </c>
    </row>
    <row r="86" spans="2:29" x14ac:dyDescent="0.35">
      <c r="B86" s="124"/>
    </row>
    <row r="87" spans="2:29" x14ac:dyDescent="0.35">
      <c r="B87" s="124"/>
      <c r="G87" s="107" t="s">
        <v>169</v>
      </c>
      <c r="H87" s="107"/>
      <c r="I87" s="107"/>
      <c r="J87" s="107"/>
      <c r="K87" s="107"/>
      <c r="L87" s="107"/>
      <c r="M87" s="107"/>
      <c r="N87" s="107"/>
      <c r="O87" s="107"/>
      <c r="P87" s="107"/>
      <c r="Q87" s="107"/>
      <c r="R87" s="107"/>
      <c r="S87" s="107"/>
      <c r="T87" s="107"/>
      <c r="U87" s="107"/>
      <c r="V87" s="107"/>
      <c r="W87" s="107"/>
      <c r="X87" s="107"/>
      <c r="Y87" s="107"/>
      <c r="Z87" s="107"/>
      <c r="AA87" s="107"/>
      <c r="AB87" s="107"/>
      <c r="AC87" s="2"/>
    </row>
    <row r="88" spans="2:29" x14ac:dyDescent="0.35">
      <c r="B88" s="124"/>
      <c r="G88" s="33" t="str">
        <f>G79</f>
        <v>Social insurance benefits (271)</v>
      </c>
      <c r="H88" s="57">
        <f t="shared" ref="H88:AC88" si="116">H$79/H$207</f>
        <v>0</v>
      </c>
      <c r="I88" s="57">
        <f t="shared" si="116"/>
        <v>0</v>
      </c>
      <c r="J88" s="57">
        <f t="shared" si="116"/>
        <v>0</v>
      </c>
      <c r="K88" s="57">
        <f t="shared" si="116"/>
        <v>0</v>
      </c>
      <c r="L88" s="57">
        <f t="shared" si="116"/>
        <v>0</v>
      </c>
      <c r="M88" s="57">
        <f t="shared" si="116"/>
        <v>0</v>
      </c>
      <c r="N88" s="57">
        <f t="shared" si="116"/>
        <v>0</v>
      </c>
      <c r="O88" s="57">
        <f t="shared" si="116"/>
        <v>0</v>
      </c>
      <c r="P88" s="57">
        <f t="shared" si="116"/>
        <v>0</v>
      </c>
      <c r="Q88" s="57">
        <f t="shared" si="116"/>
        <v>0</v>
      </c>
      <c r="R88" s="57">
        <f t="shared" si="116"/>
        <v>0</v>
      </c>
      <c r="S88" s="57">
        <f t="shared" si="116"/>
        <v>0</v>
      </c>
      <c r="T88" s="57">
        <f t="shared" si="116"/>
        <v>0</v>
      </c>
      <c r="U88" s="57">
        <f t="shared" si="116"/>
        <v>0</v>
      </c>
      <c r="V88" s="57">
        <f t="shared" si="116"/>
        <v>0</v>
      </c>
      <c r="W88" s="57">
        <f t="shared" si="116"/>
        <v>0</v>
      </c>
      <c r="X88" s="57">
        <f t="shared" si="116"/>
        <v>0</v>
      </c>
      <c r="Y88" s="57">
        <f t="shared" si="116"/>
        <v>0</v>
      </c>
      <c r="Z88" s="57">
        <f t="shared" si="116"/>
        <v>0</v>
      </c>
      <c r="AA88" s="57">
        <f t="shared" si="116"/>
        <v>0</v>
      </c>
      <c r="AB88" s="57">
        <f t="shared" si="116"/>
        <v>0</v>
      </c>
      <c r="AC88" s="57">
        <f t="shared" si="116"/>
        <v>0</v>
      </c>
    </row>
    <row r="89" spans="2:29" x14ac:dyDescent="0.35">
      <c r="B89" s="124"/>
      <c r="G89" s="33" t="str">
        <f t="shared" ref="G89:G94" si="117">G80</f>
        <v>Social assistance benefits (272)</v>
      </c>
      <c r="H89" s="57">
        <f t="shared" ref="H89:AC89" si="118">H$80/H$207</f>
        <v>0</v>
      </c>
      <c r="I89" s="57">
        <f t="shared" si="118"/>
        <v>0</v>
      </c>
      <c r="J89" s="57">
        <f t="shared" si="118"/>
        <v>0</v>
      </c>
      <c r="K89" s="57">
        <f t="shared" si="118"/>
        <v>0</v>
      </c>
      <c r="L89" s="57">
        <f t="shared" si="118"/>
        <v>0</v>
      </c>
      <c r="M89" s="57">
        <f t="shared" si="118"/>
        <v>0</v>
      </c>
      <c r="N89" s="57">
        <f t="shared" si="118"/>
        <v>2.7638157894736845E-3</v>
      </c>
      <c r="O89" s="57">
        <f t="shared" si="118"/>
        <v>6.1624999999999996E-3</v>
      </c>
      <c r="P89" s="57">
        <f t="shared" si="118"/>
        <v>5.9028571428571429E-3</v>
      </c>
      <c r="Q89" s="57">
        <f t="shared" si="118"/>
        <v>6.0171052631578948E-3</v>
      </c>
      <c r="R89" s="57">
        <f t="shared" si="118"/>
        <v>5.8246315789473686E-3</v>
      </c>
      <c r="S89" s="57">
        <f t="shared" si="118"/>
        <v>5.9490999999999997E-3</v>
      </c>
      <c r="T89" s="57">
        <f t="shared" si="118"/>
        <v>6.9934883720930239E-3</v>
      </c>
      <c r="U89" s="57">
        <f t="shared" si="118"/>
        <v>7.7828571428571434E-3</v>
      </c>
      <c r="V89" s="57">
        <f t="shared" si="118"/>
        <v>6.6454642857142849E-3</v>
      </c>
      <c r="W89" s="57">
        <f t="shared" si="118"/>
        <v>6.5339999999999999E-3</v>
      </c>
      <c r="X89" s="57">
        <f t="shared" si="118"/>
        <v>6.1954062499999995E-3</v>
      </c>
      <c r="Y89" s="57">
        <f t="shared" si="118"/>
        <v>6.9923076923076918E-3</v>
      </c>
      <c r="Z89" s="57">
        <f t="shared" si="118"/>
        <v>7.2719999999999998E-3</v>
      </c>
      <c r="AA89" s="57">
        <f t="shared" si="118"/>
        <v>9.1074999999999993E-3</v>
      </c>
      <c r="AB89" s="57">
        <f t="shared" si="118"/>
        <v>1.5470588235294118E-2</v>
      </c>
      <c r="AC89" s="57">
        <f t="shared" si="118"/>
        <v>0</v>
      </c>
    </row>
    <row r="90" spans="2:29" x14ac:dyDescent="0.35">
      <c r="B90" s="125"/>
      <c r="G90" s="33" t="str">
        <f t="shared" si="117"/>
        <v>Public servant benefits (273)</v>
      </c>
      <c r="H90" s="57">
        <f t="shared" ref="H90:AC90" si="119">H$81/H$207</f>
        <v>0</v>
      </c>
      <c r="I90" s="57">
        <f t="shared" si="119"/>
        <v>0</v>
      </c>
      <c r="J90" s="57">
        <f t="shared" si="119"/>
        <v>0</v>
      </c>
      <c r="K90" s="57">
        <f t="shared" si="119"/>
        <v>0</v>
      </c>
      <c r="L90" s="57">
        <f t="shared" si="119"/>
        <v>0</v>
      </c>
      <c r="M90" s="57">
        <f t="shared" si="119"/>
        <v>0</v>
      </c>
      <c r="N90" s="57">
        <f t="shared" si="119"/>
        <v>0</v>
      </c>
      <c r="O90" s="57">
        <f t="shared" si="119"/>
        <v>0</v>
      </c>
      <c r="P90" s="57">
        <f t="shared" si="119"/>
        <v>0</v>
      </c>
      <c r="Q90" s="57">
        <f t="shared" si="119"/>
        <v>0</v>
      </c>
      <c r="R90" s="57">
        <f t="shared" si="119"/>
        <v>0</v>
      </c>
      <c r="S90" s="57">
        <f t="shared" si="119"/>
        <v>0</v>
      </c>
      <c r="T90" s="57">
        <f t="shared" si="119"/>
        <v>0</v>
      </c>
      <c r="U90" s="57">
        <f t="shared" si="119"/>
        <v>0</v>
      </c>
      <c r="V90" s="57">
        <f t="shared" si="119"/>
        <v>0</v>
      </c>
      <c r="W90" s="57">
        <f t="shared" si="119"/>
        <v>0</v>
      </c>
      <c r="X90" s="57">
        <f t="shared" si="119"/>
        <v>0</v>
      </c>
      <c r="Y90" s="57">
        <f t="shared" si="119"/>
        <v>0</v>
      </c>
      <c r="Z90" s="57">
        <f t="shared" si="119"/>
        <v>0</v>
      </c>
      <c r="AA90" s="57">
        <f t="shared" si="119"/>
        <v>0</v>
      </c>
      <c r="AB90" s="57">
        <f t="shared" si="119"/>
        <v>0</v>
      </c>
      <c r="AC90" s="57">
        <f t="shared" si="119"/>
        <v>0</v>
      </c>
    </row>
    <row r="91" spans="2:29" x14ac:dyDescent="0.35">
      <c r="G91" s="33" t="str">
        <f t="shared" si="117"/>
        <v>Social benefits (27)</v>
      </c>
      <c r="H91" s="57">
        <f t="shared" ref="H91:AC91" si="120">H$82/H$207</f>
        <v>0</v>
      </c>
      <c r="I91" s="57">
        <f t="shared" si="120"/>
        <v>0</v>
      </c>
      <c r="J91" s="57">
        <f t="shared" si="120"/>
        <v>0</v>
      </c>
      <c r="K91" s="57">
        <f t="shared" si="120"/>
        <v>0</v>
      </c>
      <c r="L91" s="57">
        <f t="shared" si="120"/>
        <v>0</v>
      </c>
      <c r="M91" s="57">
        <f t="shared" si="120"/>
        <v>0</v>
      </c>
      <c r="N91" s="57">
        <f t="shared" si="120"/>
        <v>2.7638157894736845E-3</v>
      </c>
      <c r="O91" s="57">
        <f t="shared" si="120"/>
        <v>6.1624999999999996E-3</v>
      </c>
      <c r="P91" s="57">
        <f t="shared" si="120"/>
        <v>5.9028571428571429E-3</v>
      </c>
      <c r="Q91" s="57">
        <f t="shared" si="120"/>
        <v>6.0171052631578948E-3</v>
      </c>
      <c r="R91" s="57">
        <f t="shared" si="120"/>
        <v>5.8246315789473686E-3</v>
      </c>
      <c r="S91" s="57">
        <f t="shared" si="120"/>
        <v>5.9490999999999997E-3</v>
      </c>
      <c r="T91" s="57">
        <f t="shared" si="120"/>
        <v>6.9934883720930239E-3</v>
      </c>
      <c r="U91" s="57">
        <f t="shared" si="120"/>
        <v>7.7828571428571434E-3</v>
      </c>
      <c r="V91" s="57">
        <f t="shared" si="120"/>
        <v>6.6454642857142849E-3</v>
      </c>
      <c r="W91" s="57">
        <f t="shared" si="120"/>
        <v>6.5339999999999999E-3</v>
      </c>
      <c r="X91" s="57">
        <f t="shared" si="120"/>
        <v>6.1954062499999995E-3</v>
      </c>
      <c r="Y91" s="57">
        <f t="shared" si="120"/>
        <v>6.9923076923076918E-3</v>
      </c>
      <c r="Z91" s="57">
        <f t="shared" si="120"/>
        <v>7.2719999999999998E-3</v>
      </c>
      <c r="AA91" s="57">
        <f t="shared" si="120"/>
        <v>9.1074999999999993E-3</v>
      </c>
      <c r="AB91" s="57">
        <f t="shared" si="120"/>
        <v>1.5470588235294118E-2</v>
      </c>
      <c r="AC91" s="57">
        <f t="shared" si="120"/>
        <v>0</v>
      </c>
    </row>
    <row r="92" spans="2:29" x14ac:dyDescent="0.35">
      <c r="B92" s="1" t="s">
        <v>1449</v>
      </c>
      <c r="G92" s="33"/>
      <c r="H92" s="58"/>
      <c r="I92" s="58"/>
      <c r="J92" s="58"/>
      <c r="K92" s="58"/>
      <c r="L92" s="58"/>
      <c r="M92" s="58"/>
      <c r="N92" s="58"/>
      <c r="O92" s="58"/>
      <c r="P92" s="58"/>
      <c r="Q92" s="58"/>
      <c r="R92" s="58"/>
      <c r="S92" s="58"/>
      <c r="T92" s="58"/>
      <c r="U92" s="58"/>
      <c r="V92" s="58"/>
      <c r="W92" s="58"/>
      <c r="X92" s="58"/>
      <c r="Y92" s="58"/>
      <c r="Z92" s="58"/>
      <c r="AA92" s="58"/>
      <c r="AB92" s="58"/>
      <c r="AC92" s="58"/>
    </row>
    <row r="93" spans="2:29" x14ac:dyDescent="0.35">
      <c r="B93" s="126" t="s">
        <v>1465</v>
      </c>
      <c r="G93" s="38" t="str">
        <f t="shared" si="117"/>
        <v>Provident fund withdrawals</v>
      </c>
      <c r="H93" s="57">
        <f t="shared" ref="H93:AC93" si="121">H$84/H$207</f>
        <v>0</v>
      </c>
      <c r="I93" s="57">
        <f t="shared" si="121"/>
        <v>0</v>
      </c>
      <c r="J93" s="57">
        <f t="shared" si="121"/>
        <v>0</v>
      </c>
      <c r="K93" s="57">
        <f t="shared" si="121"/>
        <v>0</v>
      </c>
      <c r="L93" s="57">
        <f t="shared" si="121"/>
        <v>0</v>
      </c>
      <c r="M93" s="57">
        <f t="shared" si="121"/>
        <v>0</v>
      </c>
      <c r="N93" s="57">
        <f t="shared" si="121"/>
        <v>4.8803868421052631E-2</v>
      </c>
      <c r="O93" s="57">
        <f t="shared" si="121"/>
        <v>6.0438499999999999E-2</v>
      </c>
      <c r="P93" s="57">
        <f t="shared" si="121"/>
        <v>8.8526257142857168E-2</v>
      </c>
      <c r="Q93" s="57">
        <f t="shared" si="121"/>
        <v>7.3235342105263168E-2</v>
      </c>
      <c r="R93" s="57">
        <f t="shared" si="121"/>
        <v>8.9634289473684209E-2</v>
      </c>
      <c r="S93" s="57">
        <f t="shared" si="121"/>
        <v>9.5489899999999989E-2</v>
      </c>
      <c r="T93" s="57">
        <f t="shared" si="121"/>
        <v>9.3704837209302325E-2</v>
      </c>
      <c r="U93" s="57">
        <f t="shared" si="121"/>
        <v>0.11827483673469387</v>
      </c>
      <c r="V93" s="57">
        <f t="shared" si="121"/>
        <v>6.8011803571428567E-2</v>
      </c>
      <c r="W93" s="57">
        <f t="shared" si="121"/>
        <v>7.9576508474576271E-2</v>
      </c>
      <c r="X93" s="57">
        <f t="shared" si="121"/>
        <v>6.7289109374999989E-2</v>
      </c>
      <c r="Y93" s="57">
        <f t="shared" si="121"/>
        <v>0</v>
      </c>
      <c r="Z93" s="57">
        <f t="shared" si="121"/>
        <v>0</v>
      </c>
      <c r="AA93" s="57">
        <f t="shared" si="121"/>
        <v>0</v>
      </c>
      <c r="AB93" s="57">
        <f t="shared" si="121"/>
        <v>0</v>
      </c>
      <c r="AC93" s="57">
        <f t="shared" si="121"/>
        <v>0</v>
      </c>
    </row>
    <row r="94" spans="2:29" x14ac:dyDescent="0.35">
      <c r="B94" s="127"/>
      <c r="G94" s="62" t="str">
        <f t="shared" si="117"/>
        <v>Social benefits (27) + provident fund withdrawals</v>
      </c>
      <c r="H94" s="57">
        <f t="shared" ref="H94:AC94" si="122">H$85/H$207</f>
        <v>0</v>
      </c>
      <c r="I94" s="57">
        <f t="shared" si="122"/>
        <v>0</v>
      </c>
      <c r="J94" s="57">
        <f t="shared" si="122"/>
        <v>0</v>
      </c>
      <c r="K94" s="57">
        <f t="shared" si="122"/>
        <v>0</v>
      </c>
      <c r="L94" s="57">
        <f t="shared" si="122"/>
        <v>0</v>
      </c>
      <c r="M94" s="57">
        <f t="shared" si="122"/>
        <v>0</v>
      </c>
      <c r="N94" s="57">
        <f t="shared" si="122"/>
        <v>5.1567684210526321E-2</v>
      </c>
      <c r="O94" s="57">
        <f t="shared" si="122"/>
        <v>6.6600999999999994E-2</v>
      </c>
      <c r="P94" s="57">
        <f t="shared" si="122"/>
        <v>9.4429114285714308E-2</v>
      </c>
      <c r="Q94" s="57">
        <f t="shared" si="122"/>
        <v>7.9252447368421061E-2</v>
      </c>
      <c r="R94" s="57">
        <f t="shared" si="122"/>
        <v>9.5458921052631582E-2</v>
      </c>
      <c r="S94" s="57">
        <f t="shared" si="122"/>
        <v>0.10143899999999999</v>
      </c>
      <c r="T94" s="57">
        <f t="shared" si="122"/>
        <v>0.10069832558139535</v>
      </c>
      <c r="U94" s="57">
        <f t="shared" si="122"/>
        <v>0.126057693877551</v>
      </c>
      <c r="V94" s="57">
        <f t="shared" si="122"/>
        <v>7.4657267857142856E-2</v>
      </c>
      <c r="W94" s="57">
        <f t="shared" si="122"/>
        <v>8.6110508474576283E-2</v>
      </c>
      <c r="X94" s="57">
        <f t="shared" si="122"/>
        <v>7.3484515624999996E-2</v>
      </c>
      <c r="Y94" s="57">
        <f t="shared" si="122"/>
        <v>6.9923076923076918E-3</v>
      </c>
      <c r="Z94" s="57">
        <f t="shared" si="122"/>
        <v>7.2719999999999998E-3</v>
      </c>
      <c r="AA94" s="57">
        <f t="shared" si="122"/>
        <v>9.1074999999999993E-3</v>
      </c>
      <c r="AB94" s="57">
        <f t="shared" si="122"/>
        <v>1.5470588235294118E-2</v>
      </c>
      <c r="AC94" s="57">
        <f t="shared" si="122"/>
        <v>0</v>
      </c>
    </row>
    <row r="95" spans="2:29" x14ac:dyDescent="0.35">
      <c r="B95" s="127"/>
    </row>
    <row r="96" spans="2:29" x14ac:dyDescent="0.35">
      <c r="B96" s="127"/>
      <c r="G96" s="107" t="s">
        <v>170</v>
      </c>
      <c r="H96" s="107"/>
      <c r="I96" s="107"/>
      <c r="J96" s="107"/>
      <c r="K96" s="107"/>
      <c r="L96" s="107"/>
      <c r="M96" s="107"/>
      <c r="N96" s="107"/>
      <c r="O96" s="107"/>
      <c r="P96" s="107"/>
      <c r="Q96" s="107"/>
      <c r="R96" s="107"/>
      <c r="S96" s="107"/>
      <c r="T96" s="107"/>
      <c r="U96" s="107"/>
      <c r="V96" s="107"/>
      <c r="W96" s="107"/>
      <c r="X96" s="107"/>
      <c r="Y96" s="107"/>
      <c r="Z96" s="107"/>
      <c r="AA96" s="107"/>
      <c r="AB96" s="107"/>
      <c r="AC96" s="2"/>
    </row>
    <row r="97" spans="2:29" x14ac:dyDescent="0.35">
      <c r="B97" s="127"/>
      <c r="G97" s="33" t="str">
        <f>G88</f>
        <v>Social insurance benefits (271)</v>
      </c>
      <c r="H97" s="57">
        <f>H$79/H$211</f>
        <v>0</v>
      </c>
      <c r="I97" s="57">
        <f t="shared" ref="I97:AC97" si="123">I$79/I$211</f>
        <v>0</v>
      </c>
      <c r="J97" s="57">
        <f t="shared" si="123"/>
        <v>0</v>
      </c>
      <c r="K97" s="57">
        <f t="shared" si="123"/>
        <v>0</v>
      </c>
      <c r="L97" s="57">
        <f t="shared" si="123"/>
        <v>0</v>
      </c>
      <c r="M97" s="57">
        <f t="shared" si="123"/>
        <v>0</v>
      </c>
      <c r="N97" s="57">
        <f t="shared" si="123"/>
        <v>0</v>
      </c>
      <c r="O97" s="57">
        <f t="shared" si="123"/>
        <v>0</v>
      </c>
      <c r="P97" s="57">
        <f t="shared" si="123"/>
        <v>0</v>
      </c>
      <c r="Q97" s="57">
        <f t="shared" si="123"/>
        <v>0</v>
      </c>
      <c r="R97" s="57">
        <f t="shared" si="123"/>
        <v>0</v>
      </c>
      <c r="S97" s="57">
        <f t="shared" si="123"/>
        <v>0</v>
      </c>
      <c r="T97" s="57">
        <f t="shared" si="123"/>
        <v>0</v>
      </c>
      <c r="U97" s="57">
        <f t="shared" si="123"/>
        <v>0</v>
      </c>
      <c r="V97" s="57">
        <f t="shared" si="123"/>
        <v>0</v>
      </c>
      <c r="W97" s="57">
        <f t="shared" si="123"/>
        <v>0</v>
      </c>
      <c r="X97" s="57">
        <f t="shared" si="123"/>
        <v>0</v>
      </c>
      <c r="Y97" s="57">
        <f t="shared" si="123"/>
        <v>0</v>
      </c>
      <c r="Z97" s="57">
        <f t="shared" si="123"/>
        <v>0</v>
      </c>
      <c r="AA97" s="57">
        <f t="shared" si="123"/>
        <v>0</v>
      </c>
      <c r="AB97" s="57">
        <f t="shared" si="123"/>
        <v>0</v>
      </c>
      <c r="AC97" s="57">
        <f t="shared" si="123"/>
        <v>0</v>
      </c>
    </row>
    <row r="98" spans="2:29" x14ac:dyDescent="0.35">
      <c r="B98" s="127"/>
      <c r="G98" s="33" t="str">
        <f t="shared" ref="G98:G103" si="124">G89</f>
        <v>Social assistance benefits (272)</v>
      </c>
      <c r="H98" s="57">
        <f>H$80/H$211</f>
        <v>0</v>
      </c>
      <c r="I98" s="57">
        <f t="shared" ref="I98:AC98" si="125">I$80/I$211</f>
        <v>0</v>
      </c>
      <c r="J98" s="57">
        <f t="shared" si="125"/>
        <v>0</v>
      </c>
      <c r="K98" s="57">
        <f t="shared" si="125"/>
        <v>0</v>
      </c>
      <c r="L98" s="57">
        <f t="shared" si="125"/>
        <v>0</v>
      </c>
      <c r="M98" s="57">
        <f t="shared" si="125"/>
        <v>0</v>
      </c>
      <c r="N98" s="57">
        <f t="shared" si="125"/>
        <v>1.7332488369368076E-3</v>
      </c>
      <c r="O98" s="57">
        <f t="shared" si="125"/>
        <v>3.5777006923177405E-3</v>
      </c>
      <c r="P98" s="57">
        <f t="shared" si="125"/>
        <v>3.7013415123545263E-3</v>
      </c>
      <c r="Q98" s="57">
        <f t="shared" si="125"/>
        <v>4.0504871567759084E-3</v>
      </c>
      <c r="R98" s="57">
        <f t="shared" si="125"/>
        <v>4.4869710472220988E-3</v>
      </c>
      <c r="S98" s="57">
        <f t="shared" si="125"/>
        <v>3.8856086632790355E-3</v>
      </c>
      <c r="T98" s="57">
        <f t="shared" si="125"/>
        <v>5.2975652550748082E-3</v>
      </c>
      <c r="U98" s="57">
        <f t="shared" si="125"/>
        <v>5.027957267109571E-3</v>
      </c>
      <c r="V98" s="57">
        <f t="shared" si="125"/>
        <v>4.5698027528399635E-3</v>
      </c>
      <c r="W98" s="57">
        <f t="shared" si="125"/>
        <v>4.7083139637801733E-3</v>
      </c>
      <c r="X98" s="57">
        <f t="shared" si="125"/>
        <v>4.2604747769551983E-3</v>
      </c>
      <c r="Y98" s="57">
        <f t="shared" si="125"/>
        <v>5.2528843611481715E-3</v>
      </c>
      <c r="Z98" s="57">
        <f t="shared" si="125"/>
        <v>5.3310099276017457E-3</v>
      </c>
      <c r="AA98" s="57">
        <f t="shared" si="125"/>
        <v>6.7423530291870013E-3</v>
      </c>
      <c r="AB98" s="57">
        <f t="shared" si="125"/>
        <v>1.1215973603080404E-2</v>
      </c>
      <c r="AC98" s="57">
        <f t="shared" si="125"/>
        <v>0</v>
      </c>
    </row>
    <row r="99" spans="2:29" x14ac:dyDescent="0.35">
      <c r="B99" s="127"/>
      <c r="G99" s="33" t="str">
        <f t="shared" si="124"/>
        <v>Public servant benefits (273)</v>
      </c>
      <c r="H99" s="57">
        <f>H$81/H$211</f>
        <v>0</v>
      </c>
      <c r="I99" s="57">
        <f t="shared" ref="I99:AC99" si="126">I$81/I$211</f>
        <v>0</v>
      </c>
      <c r="J99" s="57">
        <f t="shared" si="126"/>
        <v>0</v>
      </c>
      <c r="K99" s="57">
        <f t="shared" si="126"/>
        <v>0</v>
      </c>
      <c r="L99" s="57">
        <f t="shared" si="126"/>
        <v>0</v>
      </c>
      <c r="M99" s="57">
        <f t="shared" si="126"/>
        <v>0</v>
      </c>
      <c r="N99" s="57">
        <f t="shared" si="126"/>
        <v>0</v>
      </c>
      <c r="O99" s="57">
        <f t="shared" si="126"/>
        <v>0</v>
      </c>
      <c r="P99" s="57">
        <f t="shared" si="126"/>
        <v>0</v>
      </c>
      <c r="Q99" s="57">
        <f t="shared" si="126"/>
        <v>0</v>
      </c>
      <c r="R99" s="57">
        <f t="shared" si="126"/>
        <v>0</v>
      </c>
      <c r="S99" s="57">
        <f t="shared" si="126"/>
        <v>0</v>
      </c>
      <c r="T99" s="57">
        <f t="shared" si="126"/>
        <v>0</v>
      </c>
      <c r="U99" s="57">
        <f t="shared" si="126"/>
        <v>0</v>
      </c>
      <c r="V99" s="57">
        <f t="shared" si="126"/>
        <v>0</v>
      </c>
      <c r="W99" s="57">
        <f t="shared" si="126"/>
        <v>0</v>
      </c>
      <c r="X99" s="57">
        <f t="shared" si="126"/>
        <v>0</v>
      </c>
      <c r="Y99" s="57">
        <f t="shared" si="126"/>
        <v>0</v>
      </c>
      <c r="Z99" s="57">
        <f t="shared" si="126"/>
        <v>0</v>
      </c>
      <c r="AA99" s="57">
        <f t="shared" si="126"/>
        <v>0</v>
      </c>
      <c r="AB99" s="57">
        <f t="shared" si="126"/>
        <v>0</v>
      </c>
      <c r="AC99" s="57">
        <f t="shared" si="126"/>
        <v>0</v>
      </c>
    </row>
    <row r="100" spans="2:29" x14ac:dyDescent="0.35">
      <c r="B100" s="127"/>
      <c r="G100" s="33" t="str">
        <f t="shared" si="124"/>
        <v>Social benefits (27)</v>
      </c>
      <c r="H100" s="57">
        <f>H$82/H$211</f>
        <v>0</v>
      </c>
      <c r="I100" s="57">
        <f t="shared" ref="I100:AC100" si="127">I$82/I$211</f>
        <v>0</v>
      </c>
      <c r="J100" s="57">
        <f t="shared" si="127"/>
        <v>0</v>
      </c>
      <c r="K100" s="57">
        <f t="shared" si="127"/>
        <v>0</v>
      </c>
      <c r="L100" s="57">
        <f t="shared" si="127"/>
        <v>0</v>
      </c>
      <c r="M100" s="57">
        <f t="shared" si="127"/>
        <v>0</v>
      </c>
      <c r="N100" s="57">
        <f t="shared" si="127"/>
        <v>1.7332488369368076E-3</v>
      </c>
      <c r="O100" s="57">
        <f t="shared" si="127"/>
        <v>3.5777006923177405E-3</v>
      </c>
      <c r="P100" s="57">
        <f t="shared" si="127"/>
        <v>3.7013415123545263E-3</v>
      </c>
      <c r="Q100" s="57">
        <f t="shared" si="127"/>
        <v>4.0504871567759084E-3</v>
      </c>
      <c r="R100" s="57">
        <f t="shared" si="127"/>
        <v>4.4869710472220988E-3</v>
      </c>
      <c r="S100" s="57">
        <f t="shared" si="127"/>
        <v>3.8856086632790355E-3</v>
      </c>
      <c r="T100" s="57">
        <f t="shared" si="127"/>
        <v>5.2975652550748082E-3</v>
      </c>
      <c r="U100" s="57">
        <f t="shared" si="127"/>
        <v>5.027957267109571E-3</v>
      </c>
      <c r="V100" s="57">
        <f t="shared" si="127"/>
        <v>4.5698027528399635E-3</v>
      </c>
      <c r="W100" s="57">
        <f t="shared" si="127"/>
        <v>4.7083139637801733E-3</v>
      </c>
      <c r="X100" s="57">
        <f t="shared" si="127"/>
        <v>4.2604747769551983E-3</v>
      </c>
      <c r="Y100" s="57">
        <f t="shared" si="127"/>
        <v>5.2528843611481715E-3</v>
      </c>
      <c r="Z100" s="57">
        <f t="shared" si="127"/>
        <v>5.3310099276017457E-3</v>
      </c>
      <c r="AA100" s="57">
        <f t="shared" si="127"/>
        <v>6.7423530291870013E-3</v>
      </c>
      <c r="AB100" s="57">
        <f t="shared" si="127"/>
        <v>1.1215973603080404E-2</v>
      </c>
      <c r="AC100" s="57">
        <f t="shared" si="127"/>
        <v>0</v>
      </c>
    </row>
    <row r="101" spans="2:29" x14ac:dyDescent="0.35">
      <c r="B101" s="127"/>
      <c r="G101" s="33"/>
      <c r="H101" s="58"/>
      <c r="I101" s="58"/>
      <c r="J101" s="58"/>
      <c r="K101" s="58"/>
      <c r="L101" s="58"/>
      <c r="M101" s="58"/>
      <c r="N101" s="58"/>
      <c r="O101" s="58"/>
      <c r="P101" s="58"/>
      <c r="Q101" s="58"/>
      <c r="R101" s="58"/>
      <c r="S101" s="58"/>
      <c r="T101" s="58"/>
      <c r="U101" s="58"/>
      <c r="V101" s="58"/>
      <c r="W101" s="58"/>
      <c r="X101" s="58"/>
      <c r="Y101" s="58"/>
      <c r="Z101" s="58"/>
      <c r="AA101" s="58"/>
      <c r="AB101" s="58"/>
      <c r="AC101" s="58"/>
    </row>
    <row r="102" spans="2:29" x14ac:dyDescent="0.35">
      <c r="B102" s="127"/>
      <c r="G102" s="38" t="str">
        <f t="shared" si="124"/>
        <v>Provident fund withdrawals</v>
      </c>
      <c r="H102" s="57">
        <f>H$84/H$211</f>
        <v>0</v>
      </c>
      <c r="I102" s="57">
        <f t="shared" ref="I102:AC102" si="128">I$84/I$211</f>
        <v>0</v>
      </c>
      <c r="J102" s="57">
        <f t="shared" si="128"/>
        <v>0</v>
      </c>
      <c r="K102" s="57">
        <f t="shared" si="128"/>
        <v>0</v>
      </c>
      <c r="L102" s="57">
        <f t="shared" si="128"/>
        <v>0</v>
      </c>
      <c r="M102" s="57">
        <f t="shared" si="128"/>
        <v>0</v>
      </c>
      <c r="N102" s="57">
        <f t="shared" si="128"/>
        <v>3.0605964587428189E-2</v>
      </c>
      <c r="O102" s="57">
        <f t="shared" si="128"/>
        <v>3.5088172542417161E-2</v>
      </c>
      <c r="P102" s="57">
        <f t="shared" si="128"/>
        <v>5.550971378203292E-2</v>
      </c>
      <c r="Q102" s="57">
        <f t="shared" si="128"/>
        <v>4.9299255978742254E-2</v>
      </c>
      <c r="R102" s="57">
        <f t="shared" si="128"/>
        <v>6.904925337431024E-2</v>
      </c>
      <c r="S102" s="57">
        <f t="shared" si="128"/>
        <v>6.2368489804449194E-2</v>
      </c>
      <c r="T102" s="57">
        <f t="shared" si="128"/>
        <v>7.0981384885591123E-2</v>
      </c>
      <c r="U102" s="57">
        <f t="shared" si="128"/>
        <v>7.6409063401887203E-2</v>
      </c>
      <c r="V102" s="57">
        <f t="shared" si="128"/>
        <v>4.6768820630704644E-2</v>
      </c>
      <c r="W102" s="57">
        <f t="shared" si="128"/>
        <v>5.7341779314312634E-2</v>
      </c>
      <c r="X102" s="57">
        <f t="shared" si="128"/>
        <v>4.6273568138645804E-2</v>
      </c>
      <c r="Y102" s="57">
        <f t="shared" si="128"/>
        <v>0</v>
      </c>
      <c r="Z102" s="57">
        <f t="shared" si="128"/>
        <v>0</v>
      </c>
      <c r="AA102" s="57">
        <f t="shared" si="128"/>
        <v>0</v>
      </c>
      <c r="AB102" s="57">
        <f t="shared" si="128"/>
        <v>0</v>
      </c>
      <c r="AC102" s="57">
        <f t="shared" si="128"/>
        <v>0</v>
      </c>
    </row>
    <row r="103" spans="2:29" x14ac:dyDescent="0.35">
      <c r="B103" s="127"/>
      <c r="G103" s="62" t="str">
        <f t="shared" si="124"/>
        <v>Social benefits (27) + provident fund withdrawals</v>
      </c>
      <c r="H103" s="57">
        <f>H$85/H$211</f>
        <v>0</v>
      </c>
      <c r="I103" s="57">
        <f t="shared" ref="I103:AC103" si="129">I$85/I$211</f>
        <v>0</v>
      </c>
      <c r="J103" s="57">
        <f t="shared" si="129"/>
        <v>0</v>
      </c>
      <c r="K103" s="57">
        <f t="shared" si="129"/>
        <v>0</v>
      </c>
      <c r="L103" s="57">
        <f t="shared" si="129"/>
        <v>0</v>
      </c>
      <c r="M103" s="57">
        <f t="shared" si="129"/>
        <v>0</v>
      </c>
      <c r="N103" s="57">
        <f t="shared" si="129"/>
        <v>3.2339213424365E-2</v>
      </c>
      <c r="O103" s="57">
        <f t="shared" si="129"/>
        <v>3.8665873234734902E-2</v>
      </c>
      <c r="P103" s="57">
        <f t="shared" si="129"/>
        <v>5.921105529438745E-2</v>
      </c>
      <c r="Q103" s="57">
        <f t="shared" si="129"/>
        <v>5.3349743135518164E-2</v>
      </c>
      <c r="R103" s="57">
        <f t="shared" si="129"/>
        <v>7.3536224421532348E-2</v>
      </c>
      <c r="S103" s="57">
        <f t="shared" si="129"/>
        <v>6.6254098467728229E-2</v>
      </c>
      <c r="T103" s="57">
        <f t="shared" si="129"/>
        <v>7.6278950140665935E-2</v>
      </c>
      <c r="U103" s="57">
        <f t="shared" si="129"/>
        <v>8.143702066899676E-2</v>
      </c>
      <c r="V103" s="57">
        <f t="shared" si="129"/>
        <v>5.1338623383544606E-2</v>
      </c>
      <c r="W103" s="57">
        <f t="shared" si="129"/>
        <v>6.2050093278092813E-2</v>
      </c>
      <c r="X103" s="57">
        <f t="shared" si="129"/>
        <v>5.0534042915601006E-2</v>
      </c>
      <c r="Y103" s="57">
        <f t="shared" si="129"/>
        <v>5.2528843611481715E-3</v>
      </c>
      <c r="Z103" s="57">
        <f t="shared" si="129"/>
        <v>5.3310099276017457E-3</v>
      </c>
      <c r="AA103" s="57">
        <f t="shared" si="129"/>
        <v>6.7423530291870013E-3</v>
      </c>
      <c r="AB103" s="57">
        <f t="shared" si="129"/>
        <v>1.1215973603080404E-2</v>
      </c>
      <c r="AC103" s="57">
        <f t="shared" si="129"/>
        <v>0</v>
      </c>
    </row>
    <row r="104" spans="2:29" x14ac:dyDescent="0.35">
      <c r="B104" s="127"/>
    </row>
    <row r="105" spans="2:29" x14ac:dyDescent="0.35">
      <c r="G105" s="107" t="s">
        <v>171</v>
      </c>
      <c r="H105" s="107"/>
      <c r="I105" s="107"/>
      <c r="J105" s="107"/>
      <c r="K105" s="107"/>
      <c r="L105" s="107"/>
      <c r="M105" s="107"/>
      <c r="N105" s="107"/>
      <c r="O105" s="107"/>
      <c r="P105" s="107"/>
      <c r="Q105" s="107"/>
      <c r="R105" s="107"/>
      <c r="S105" s="107"/>
      <c r="T105" s="107"/>
      <c r="U105" s="107"/>
      <c r="V105" s="107"/>
      <c r="W105" s="107"/>
      <c r="X105" s="107"/>
      <c r="Y105" s="107"/>
      <c r="Z105" s="107"/>
      <c r="AA105" s="107"/>
      <c r="AB105" s="107"/>
      <c r="AC105" s="2"/>
    </row>
    <row r="106" spans="2:29" x14ac:dyDescent="0.35">
      <c r="G106" s="33" t="str">
        <f>G97</f>
        <v>Social insurance benefits (271)</v>
      </c>
      <c r="H106" s="57" t="e">
        <f t="shared" ref="H106:AC106" si="130">H$79/H$217</f>
        <v>#VALUE!</v>
      </c>
      <c r="I106" s="57" t="e">
        <f t="shared" si="130"/>
        <v>#VALUE!</v>
      </c>
      <c r="J106" s="57">
        <f t="shared" si="130"/>
        <v>0</v>
      </c>
      <c r="K106" s="57">
        <f t="shared" si="130"/>
        <v>0</v>
      </c>
      <c r="L106" s="57">
        <f t="shared" si="130"/>
        <v>0</v>
      </c>
      <c r="M106" s="57">
        <f t="shared" si="130"/>
        <v>0</v>
      </c>
      <c r="N106" s="57">
        <f t="shared" si="130"/>
        <v>0</v>
      </c>
      <c r="O106" s="57">
        <f t="shared" si="130"/>
        <v>0</v>
      </c>
      <c r="P106" s="57">
        <f t="shared" si="130"/>
        <v>0</v>
      </c>
      <c r="Q106" s="57">
        <f t="shared" si="130"/>
        <v>0</v>
      </c>
      <c r="R106" s="57">
        <f t="shared" si="130"/>
        <v>0</v>
      </c>
      <c r="S106" s="57">
        <f t="shared" si="130"/>
        <v>0</v>
      </c>
      <c r="T106" s="57">
        <f t="shared" si="130"/>
        <v>0</v>
      </c>
      <c r="U106" s="57">
        <f t="shared" si="130"/>
        <v>0</v>
      </c>
      <c r="V106" s="57">
        <f t="shared" si="130"/>
        <v>0</v>
      </c>
      <c r="W106" s="57">
        <f t="shared" si="130"/>
        <v>0</v>
      </c>
      <c r="X106" s="57">
        <f t="shared" si="130"/>
        <v>0</v>
      </c>
      <c r="Y106" s="57">
        <f t="shared" si="130"/>
        <v>0</v>
      </c>
      <c r="Z106" s="57">
        <f t="shared" si="130"/>
        <v>0</v>
      </c>
      <c r="AA106" s="57">
        <f t="shared" si="130"/>
        <v>0</v>
      </c>
      <c r="AB106" s="57">
        <f t="shared" si="130"/>
        <v>0</v>
      </c>
      <c r="AC106" s="57">
        <f t="shared" si="130"/>
        <v>0</v>
      </c>
    </row>
    <row r="107" spans="2:29" x14ac:dyDescent="0.35">
      <c r="G107" s="33" t="str">
        <f t="shared" ref="G107:G112" si="131">G98</f>
        <v>Social assistance benefits (272)</v>
      </c>
      <c r="H107" s="57" t="e">
        <f t="shared" ref="H107:AC107" si="132">H$80/H$217</f>
        <v>#VALUE!</v>
      </c>
      <c r="I107" s="57" t="e">
        <f t="shared" si="132"/>
        <v>#VALUE!</v>
      </c>
      <c r="J107" s="57">
        <f t="shared" si="132"/>
        <v>0</v>
      </c>
      <c r="K107" s="57">
        <f t="shared" si="132"/>
        <v>0</v>
      </c>
      <c r="L107" s="57">
        <f t="shared" si="132"/>
        <v>0</v>
      </c>
      <c r="M107" s="57">
        <f t="shared" si="132"/>
        <v>0</v>
      </c>
      <c r="N107" s="57">
        <f t="shared" si="132"/>
        <v>3.2820312500000002E-3</v>
      </c>
      <c r="O107" s="57">
        <f t="shared" si="132"/>
        <v>6.1624999999999996E-3</v>
      </c>
      <c r="P107" s="57">
        <f t="shared" si="132"/>
        <v>6.2606060606060603E-3</v>
      </c>
      <c r="Q107" s="57">
        <f t="shared" si="132"/>
        <v>7.6216666666666672E-3</v>
      </c>
      <c r="R107" s="57">
        <f t="shared" si="132"/>
        <v>7.6322758620689657E-3</v>
      </c>
      <c r="S107" s="57">
        <f t="shared" si="132"/>
        <v>7.4363750000000003E-3</v>
      </c>
      <c r="T107" s="57">
        <f t="shared" si="132"/>
        <v>7.3346341463414637E-3</v>
      </c>
      <c r="U107" s="57">
        <f t="shared" si="132"/>
        <v>6.690526315789474E-3</v>
      </c>
      <c r="V107" s="57">
        <f t="shared" si="132"/>
        <v>5.6385757575757572E-3</v>
      </c>
      <c r="W107" s="57">
        <f t="shared" si="132"/>
        <v>6.1191428571428568E-3</v>
      </c>
      <c r="X107" s="57">
        <f t="shared" si="132"/>
        <v>4.8951358024691355E-3</v>
      </c>
      <c r="Y107" s="57">
        <f t="shared" si="132"/>
        <v>6.1977272727272723E-3</v>
      </c>
      <c r="Z107" s="57">
        <f t="shared" si="132"/>
        <v>5.8021276595744678E-3</v>
      </c>
      <c r="AA107" s="57">
        <f t="shared" si="132"/>
        <v>7.3595959595959583E-3</v>
      </c>
      <c r="AB107" s="57">
        <f t="shared" si="132"/>
        <v>1.3019801980198019E-2</v>
      </c>
      <c r="AC107" s="57">
        <f t="shared" si="132"/>
        <v>0</v>
      </c>
    </row>
    <row r="108" spans="2:29" x14ac:dyDescent="0.35">
      <c r="G108" s="33" t="str">
        <f t="shared" si="131"/>
        <v>Public servant benefits (273)</v>
      </c>
      <c r="H108" s="57" t="e">
        <f t="shared" ref="H108:AC108" si="133">H$81/H$217</f>
        <v>#VALUE!</v>
      </c>
      <c r="I108" s="57" t="e">
        <f t="shared" si="133"/>
        <v>#VALUE!</v>
      </c>
      <c r="J108" s="57">
        <f t="shared" si="133"/>
        <v>0</v>
      </c>
      <c r="K108" s="57">
        <f t="shared" si="133"/>
        <v>0</v>
      </c>
      <c r="L108" s="57">
        <f t="shared" si="133"/>
        <v>0</v>
      </c>
      <c r="M108" s="57">
        <f t="shared" si="133"/>
        <v>0</v>
      </c>
      <c r="N108" s="57">
        <f t="shared" si="133"/>
        <v>0</v>
      </c>
      <c r="O108" s="57">
        <f t="shared" si="133"/>
        <v>0</v>
      </c>
      <c r="P108" s="57">
        <f t="shared" si="133"/>
        <v>0</v>
      </c>
      <c r="Q108" s="57">
        <f t="shared" si="133"/>
        <v>0</v>
      </c>
      <c r="R108" s="57">
        <f t="shared" si="133"/>
        <v>0</v>
      </c>
      <c r="S108" s="57">
        <f t="shared" si="133"/>
        <v>0</v>
      </c>
      <c r="T108" s="57">
        <f t="shared" si="133"/>
        <v>0</v>
      </c>
      <c r="U108" s="57">
        <f t="shared" si="133"/>
        <v>0</v>
      </c>
      <c r="V108" s="57">
        <f t="shared" si="133"/>
        <v>0</v>
      </c>
      <c r="W108" s="57">
        <f t="shared" si="133"/>
        <v>0</v>
      </c>
      <c r="X108" s="57">
        <f t="shared" si="133"/>
        <v>0</v>
      </c>
      <c r="Y108" s="57">
        <f t="shared" si="133"/>
        <v>0</v>
      </c>
      <c r="Z108" s="57">
        <f t="shared" si="133"/>
        <v>0</v>
      </c>
      <c r="AA108" s="57">
        <f t="shared" si="133"/>
        <v>0</v>
      </c>
      <c r="AB108" s="57">
        <f t="shared" si="133"/>
        <v>0</v>
      </c>
      <c r="AC108" s="57">
        <f t="shared" si="133"/>
        <v>0</v>
      </c>
    </row>
    <row r="109" spans="2:29" x14ac:dyDescent="0.35">
      <c r="G109" s="33" t="str">
        <f t="shared" si="131"/>
        <v>Social benefits (27)</v>
      </c>
      <c r="H109" s="57" t="e">
        <f t="shared" ref="H109:AC109" si="134">H$82/H$217</f>
        <v>#VALUE!</v>
      </c>
      <c r="I109" s="57" t="e">
        <f t="shared" si="134"/>
        <v>#VALUE!</v>
      </c>
      <c r="J109" s="57">
        <f t="shared" si="134"/>
        <v>0</v>
      </c>
      <c r="K109" s="57">
        <f t="shared" si="134"/>
        <v>0</v>
      </c>
      <c r="L109" s="57">
        <f t="shared" si="134"/>
        <v>0</v>
      </c>
      <c r="M109" s="57">
        <f t="shared" si="134"/>
        <v>0</v>
      </c>
      <c r="N109" s="57">
        <f t="shared" si="134"/>
        <v>3.2820312500000002E-3</v>
      </c>
      <c r="O109" s="57">
        <f t="shared" si="134"/>
        <v>6.1624999999999996E-3</v>
      </c>
      <c r="P109" s="57">
        <f t="shared" si="134"/>
        <v>6.2606060606060603E-3</v>
      </c>
      <c r="Q109" s="57">
        <f t="shared" si="134"/>
        <v>7.6216666666666672E-3</v>
      </c>
      <c r="R109" s="57">
        <f t="shared" si="134"/>
        <v>7.6322758620689657E-3</v>
      </c>
      <c r="S109" s="57">
        <f t="shared" si="134"/>
        <v>7.4363750000000003E-3</v>
      </c>
      <c r="T109" s="57">
        <f t="shared" si="134"/>
        <v>7.3346341463414637E-3</v>
      </c>
      <c r="U109" s="57">
        <f t="shared" si="134"/>
        <v>6.690526315789474E-3</v>
      </c>
      <c r="V109" s="57">
        <f t="shared" si="134"/>
        <v>5.6385757575757572E-3</v>
      </c>
      <c r="W109" s="57">
        <f t="shared" si="134"/>
        <v>6.1191428571428568E-3</v>
      </c>
      <c r="X109" s="57">
        <f t="shared" si="134"/>
        <v>4.8951358024691355E-3</v>
      </c>
      <c r="Y109" s="57">
        <f t="shared" si="134"/>
        <v>6.1977272727272723E-3</v>
      </c>
      <c r="Z109" s="57">
        <f t="shared" si="134"/>
        <v>5.8021276595744678E-3</v>
      </c>
      <c r="AA109" s="57">
        <f t="shared" si="134"/>
        <v>7.3595959595959583E-3</v>
      </c>
      <c r="AB109" s="57">
        <f t="shared" si="134"/>
        <v>1.3019801980198019E-2</v>
      </c>
      <c r="AC109" s="57">
        <f t="shared" si="134"/>
        <v>0</v>
      </c>
    </row>
    <row r="110" spans="2:29" x14ac:dyDescent="0.35">
      <c r="G110" s="33"/>
      <c r="H110" s="58"/>
      <c r="I110" s="58"/>
      <c r="J110" s="58"/>
      <c r="K110" s="58"/>
      <c r="L110" s="58"/>
      <c r="M110" s="58"/>
      <c r="N110" s="58"/>
      <c r="O110" s="58"/>
      <c r="P110" s="58"/>
      <c r="Q110" s="58"/>
      <c r="R110" s="58"/>
      <c r="S110" s="58"/>
      <c r="T110" s="58"/>
      <c r="U110" s="58"/>
      <c r="V110" s="58"/>
      <c r="W110" s="58"/>
      <c r="X110" s="58"/>
      <c r="Y110" s="58"/>
      <c r="Z110" s="58"/>
      <c r="AA110" s="58"/>
      <c r="AB110" s="58"/>
      <c r="AC110" s="58"/>
    </row>
    <row r="111" spans="2:29" x14ac:dyDescent="0.35">
      <c r="G111" s="38" t="str">
        <f t="shared" si="131"/>
        <v>Provident fund withdrawals</v>
      </c>
      <c r="H111" s="57" t="e">
        <f t="shared" ref="H111:AC111" si="135">H$84/H$217</f>
        <v>#VALUE!</v>
      </c>
      <c r="I111" s="57" t="e">
        <f t="shared" si="135"/>
        <v>#VALUE!</v>
      </c>
      <c r="J111" s="57">
        <f t="shared" si="135"/>
        <v>0</v>
      </c>
      <c r="K111" s="57">
        <f t="shared" si="135"/>
        <v>0</v>
      </c>
      <c r="L111" s="57">
        <f t="shared" si="135"/>
        <v>0</v>
      </c>
      <c r="M111" s="57">
        <f t="shared" si="135"/>
        <v>0</v>
      </c>
      <c r="N111" s="57">
        <f t="shared" si="135"/>
        <v>5.7954593749999998E-2</v>
      </c>
      <c r="O111" s="57">
        <f t="shared" si="135"/>
        <v>6.0438499999999999E-2</v>
      </c>
      <c r="P111" s="57">
        <f t="shared" si="135"/>
        <v>9.3891484848484877E-2</v>
      </c>
      <c r="Q111" s="57">
        <f t="shared" si="135"/>
        <v>9.2764766666666679E-2</v>
      </c>
      <c r="R111" s="57">
        <f t="shared" si="135"/>
        <v>0.1174518275862069</v>
      </c>
      <c r="S111" s="57">
        <f t="shared" si="135"/>
        <v>0.11936237499999999</v>
      </c>
      <c r="T111" s="57">
        <f t="shared" si="135"/>
        <v>9.8275804878048781E-2</v>
      </c>
      <c r="U111" s="57">
        <f t="shared" si="135"/>
        <v>0.1016748596491228</v>
      </c>
      <c r="V111" s="57">
        <f t="shared" si="135"/>
        <v>5.7706984848484848E-2</v>
      </c>
      <c r="W111" s="57">
        <f t="shared" si="135"/>
        <v>7.4524031746031755E-2</v>
      </c>
      <c r="X111" s="57">
        <f t="shared" si="135"/>
        <v>5.3166703703703702E-2</v>
      </c>
      <c r="Y111" s="57">
        <f t="shared" si="135"/>
        <v>0</v>
      </c>
      <c r="Z111" s="57">
        <f t="shared" si="135"/>
        <v>0</v>
      </c>
      <c r="AA111" s="57">
        <f t="shared" si="135"/>
        <v>0</v>
      </c>
      <c r="AB111" s="57">
        <f t="shared" si="135"/>
        <v>0</v>
      </c>
      <c r="AC111" s="57">
        <f t="shared" si="135"/>
        <v>0</v>
      </c>
    </row>
    <row r="112" spans="2:29" x14ac:dyDescent="0.35">
      <c r="G112" s="62" t="str">
        <f t="shared" si="131"/>
        <v>Social benefits (27) + provident fund withdrawals</v>
      </c>
      <c r="H112" s="57" t="e">
        <f t="shared" ref="H112:AC112" si="136">H$85/H$217</f>
        <v>#VALUE!</v>
      </c>
      <c r="I112" s="57" t="e">
        <f t="shared" si="136"/>
        <v>#VALUE!</v>
      </c>
      <c r="J112" s="57">
        <f t="shared" si="136"/>
        <v>0</v>
      </c>
      <c r="K112" s="57">
        <f t="shared" si="136"/>
        <v>0</v>
      </c>
      <c r="L112" s="57">
        <f t="shared" si="136"/>
        <v>0</v>
      </c>
      <c r="M112" s="57">
        <f t="shared" si="136"/>
        <v>0</v>
      </c>
      <c r="N112" s="57">
        <f t="shared" si="136"/>
        <v>6.1236625000000003E-2</v>
      </c>
      <c r="O112" s="57">
        <f t="shared" si="136"/>
        <v>6.6600999999999994E-2</v>
      </c>
      <c r="P112" s="57">
        <f t="shared" si="136"/>
        <v>0.10015209090909093</v>
      </c>
      <c r="Q112" s="57">
        <f t="shared" si="136"/>
        <v>0.10038643333333334</v>
      </c>
      <c r="R112" s="57">
        <f t="shared" si="136"/>
        <v>0.12508410344827586</v>
      </c>
      <c r="S112" s="57">
        <f t="shared" si="136"/>
        <v>0.12679874999999999</v>
      </c>
      <c r="T112" s="57">
        <f t="shared" si="136"/>
        <v>0.10561043902439025</v>
      </c>
      <c r="U112" s="57">
        <f t="shared" si="136"/>
        <v>0.10836538596491227</v>
      </c>
      <c r="V112" s="57">
        <f t="shared" si="136"/>
        <v>6.33455606060606E-2</v>
      </c>
      <c r="W112" s="57">
        <f t="shared" si="136"/>
        <v>8.0643174603174606E-2</v>
      </c>
      <c r="X112" s="57">
        <f t="shared" si="136"/>
        <v>5.8061839506172837E-2</v>
      </c>
      <c r="Y112" s="57">
        <f t="shared" si="136"/>
        <v>6.1977272727272723E-3</v>
      </c>
      <c r="Z112" s="57">
        <f t="shared" si="136"/>
        <v>5.8021276595744678E-3</v>
      </c>
      <c r="AA112" s="57">
        <f t="shared" si="136"/>
        <v>7.3595959595959583E-3</v>
      </c>
      <c r="AB112" s="57">
        <f t="shared" si="136"/>
        <v>1.3019801980198019E-2</v>
      </c>
      <c r="AC112" s="57">
        <f t="shared" si="136"/>
        <v>0</v>
      </c>
    </row>
    <row r="114" spans="7:29" x14ac:dyDescent="0.35">
      <c r="G114" s="107" t="str">
        <f>_xlfn.CONCAT("USD, ",$C$6)</f>
        <v>USD, thousands</v>
      </c>
      <c r="H114" s="107"/>
      <c r="I114" s="107"/>
      <c r="J114" s="107"/>
      <c r="K114" s="107"/>
      <c r="L114" s="107"/>
      <c r="M114" s="107"/>
      <c r="N114" s="107"/>
      <c r="O114" s="107"/>
      <c r="P114" s="107"/>
      <c r="Q114" s="107"/>
      <c r="R114" s="107"/>
      <c r="S114" s="107"/>
      <c r="T114" s="107"/>
      <c r="U114" s="107"/>
      <c r="V114" s="107"/>
      <c r="W114" s="107"/>
      <c r="X114" s="107"/>
      <c r="Y114" s="107"/>
      <c r="Z114" s="107"/>
      <c r="AA114" s="107"/>
      <c r="AB114" s="107"/>
      <c r="AC114" s="2"/>
    </row>
    <row r="115" spans="7:29" x14ac:dyDescent="0.35">
      <c r="G115" s="33" t="str">
        <f>G106</f>
        <v>Social insurance benefits (271)</v>
      </c>
      <c r="H115" s="5">
        <f t="shared" ref="H115:AC115" si="137">H$79/H$209</f>
        <v>0</v>
      </c>
      <c r="I115" s="5">
        <f t="shared" si="137"/>
        <v>0</v>
      </c>
      <c r="J115" s="5">
        <f t="shared" si="137"/>
        <v>0</v>
      </c>
      <c r="K115" s="5">
        <f t="shared" si="137"/>
        <v>0</v>
      </c>
      <c r="L115" s="5">
        <f t="shared" si="137"/>
        <v>0</v>
      </c>
      <c r="M115" s="5">
        <f t="shared" si="137"/>
        <v>0</v>
      </c>
      <c r="N115" s="5">
        <f t="shared" si="137"/>
        <v>0</v>
      </c>
      <c r="O115" s="5">
        <f t="shared" si="137"/>
        <v>0</v>
      </c>
      <c r="P115" s="5">
        <f t="shared" si="137"/>
        <v>0</v>
      </c>
      <c r="Q115" s="5">
        <f t="shared" si="137"/>
        <v>0</v>
      </c>
      <c r="R115" s="5">
        <f t="shared" si="137"/>
        <v>0</v>
      </c>
      <c r="S115" s="5">
        <f t="shared" si="137"/>
        <v>0</v>
      </c>
      <c r="T115" s="5">
        <f t="shared" si="137"/>
        <v>0</v>
      </c>
      <c r="U115" s="5">
        <f t="shared" si="137"/>
        <v>0</v>
      </c>
      <c r="V115" s="5">
        <f t="shared" si="137"/>
        <v>0</v>
      </c>
      <c r="W115" s="5">
        <f t="shared" si="137"/>
        <v>0</v>
      </c>
      <c r="X115" s="5">
        <f t="shared" si="137"/>
        <v>0</v>
      </c>
      <c r="Y115" s="5">
        <f t="shared" si="137"/>
        <v>0</v>
      </c>
      <c r="Z115" s="5">
        <f t="shared" si="137"/>
        <v>0</v>
      </c>
      <c r="AA115" s="5">
        <f t="shared" si="137"/>
        <v>0</v>
      </c>
      <c r="AB115" s="5">
        <f t="shared" si="137"/>
        <v>0</v>
      </c>
      <c r="AC115" s="5">
        <f t="shared" si="137"/>
        <v>0</v>
      </c>
    </row>
    <row r="116" spans="7:29" x14ac:dyDescent="0.35">
      <c r="G116" s="33" t="str">
        <f t="shared" ref="G116:G121" si="138">G107</f>
        <v>Social assistance benefits (272)</v>
      </c>
      <c r="H116" s="5">
        <f t="shared" ref="H116:AC116" si="139">H$80/H$209</f>
        <v>0</v>
      </c>
      <c r="I116" s="5">
        <f t="shared" si="139"/>
        <v>0</v>
      </c>
      <c r="J116" s="5">
        <f t="shared" si="139"/>
        <v>0</v>
      </c>
      <c r="K116" s="5">
        <f t="shared" si="139"/>
        <v>0</v>
      </c>
      <c r="L116" s="5">
        <f t="shared" si="139"/>
        <v>0</v>
      </c>
      <c r="M116" s="5">
        <f t="shared" si="139"/>
        <v>0</v>
      </c>
      <c r="N116" s="5">
        <f t="shared" si="139"/>
        <v>88.442105263157899</v>
      </c>
      <c r="O116" s="5">
        <f t="shared" si="139"/>
        <v>172.55</v>
      </c>
      <c r="P116" s="5">
        <f t="shared" si="139"/>
        <v>188.89142857142858</v>
      </c>
      <c r="Q116" s="5">
        <f t="shared" si="139"/>
        <v>240.68421052631581</v>
      </c>
      <c r="R116" s="5">
        <f t="shared" si="139"/>
        <v>227.16063157894737</v>
      </c>
      <c r="S116" s="5">
        <f t="shared" si="139"/>
        <v>232.01489999999998</v>
      </c>
      <c r="T116" s="5">
        <f t="shared" si="139"/>
        <v>272.74604651162798</v>
      </c>
      <c r="U116" s="5">
        <f t="shared" si="139"/>
        <v>287.96571428571428</v>
      </c>
      <c r="V116" s="5">
        <f t="shared" si="139"/>
        <v>272.46403571428573</v>
      </c>
      <c r="W116" s="5">
        <f t="shared" si="139"/>
        <v>294.02999999999997</v>
      </c>
      <c r="X116" s="5">
        <f t="shared" si="139"/>
        <v>297.37950000000001</v>
      </c>
      <c r="Y116" s="5">
        <f t="shared" si="139"/>
        <v>377.58461538461535</v>
      </c>
      <c r="Z116" s="5">
        <f t="shared" si="139"/>
        <v>378.14400000000001</v>
      </c>
      <c r="AA116" s="5">
        <f t="shared" si="139"/>
        <v>546.44999999999982</v>
      </c>
      <c r="AB116" s="5">
        <f t="shared" si="139"/>
        <v>912.76470588235281</v>
      </c>
      <c r="AC116" s="5">
        <f t="shared" si="139"/>
        <v>0</v>
      </c>
    </row>
    <row r="117" spans="7:29" x14ac:dyDescent="0.35">
      <c r="G117" s="33" t="str">
        <f t="shared" si="138"/>
        <v>Public servant benefits (273)</v>
      </c>
      <c r="H117" s="5">
        <f t="shared" ref="H117:AC117" si="140">H$81/H$209</f>
        <v>0</v>
      </c>
      <c r="I117" s="5">
        <f t="shared" si="140"/>
        <v>0</v>
      </c>
      <c r="J117" s="5">
        <f t="shared" si="140"/>
        <v>0</v>
      </c>
      <c r="K117" s="5">
        <f t="shared" si="140"/>
        <v>0</v>
      </c>
      <c r="L117" s="5">
        <f t="shared" si="140"/>
        <v>0</v>
      </c>
      <c r="M117" s="5">
        <f t="shared" si="140"/>
        <v>0</v>
      </c>
      <c r="N117" s="5">
        <f t="shared" si="140"/>
        <v>0</v>
      </c>
      <c r="O117" s="5">
        <f t="shared" si="140"/>
        <v>0</v>
      </c>
      <c r="P117" s="5">
        <f t="shared" si="140"/>
        <v>0</v>
      </c>
      <c r="Q117" s="5">
        <f t="shared" si="140"/>
        <v>0</v>
      </c>
      <c r="R117" s="5">
        <f t="shared" si="140"/>
        <v>0</v>
      </c>
      <c r="S117" s="5">
        <f t="shared" si="140"/>
        <v>0</v>
      </c>
      <c r="T117" s="5">
        <f t="shared" si="140"/>
        <v>0</v>
      </c>
      <c r="U117" s="5">
        <f t="shared" si="140"/>
        <v>0</v>
      </c>
      <c r="V117" s="5">
        <f t="shared" si="140"/>
        <v>0</v>
      </c>
      <c r="W117" s="5">
        <f t="shared" si="140"/>
        <v>0</v>
      </c>
      <c r="X117" s="5">
        <f t="shared" si="140"/>
        <v>0</v>
      </c>
      <c r="Y117" s="5">
        <f t="shared" si="140"/>
        <v>0</v>
      </c>
      <c r="Z117" s="5">
        <f t="shared" si="140"/>
        <v>0</v>
      </c>
      <c r="AA117" s="5">
        <f t="shared" si="140"/>
        <v>0</v>
      </c>
      <c r="AB117" s="5">
        <f t="shared" si="140"/>
        <v>0</v>
      </c>
      <c r="AC117" s="5">
        <f t="shared" si="140"/>
        <v>0</v>
      </c>
    </row>
    <row r="118" spans="7:29" x14ac:dyDescent="0.35">
      <c r="G118" s="33" t="str">
        <f t="shared" si="138"/>
        <v>Social benefits (27)</v>
      </c>
      <c r="H118" s="5">
        <f t="shared" ref="H118:AC118" si="141">H$82/H$209</f>
        <v>0</v>
      </c>
      <c r="I118" s="5">
        <f t="shared" si="141"/>
        <v>0</v>
      </c>
      <c r="J118" s="5">
        <f t="shared" si="141"/>
        <v>0</v>
      </c>
      <c r="K118" s="5">
        <f t="shared" si="141"/>
        <v>0</v>
      </c>
      <c r="L118" s="5">
        <f t="shared" si="141"/>
        <v>0</v>
      </c>
      <c r="M118" s="5">
        <f t="shared" si="141"/>
        <v>0</v>
      </c>
      <c r="N118" s="5">
        <f t="shared" si="141"/>
        <v>88.442105263157899</v>
      </c>
      <c r="O118" s="5">
        <f t="shared" si="141"/>
        <v>172.55</v>
      </c>
      <c r="P118" s="5">
        <f t="shared" si="141"/>
        <v>188.89142857142858</v>
      </c>
      <c r="Q118" s="5">
        <f t="shared" si="141"/>
        <v>240.68421052631581</v>
      </c>
      <c r="R118" s="5">
        <f t="shared" si="141"/>
        <v>227.16063157894737</v>
      </c>
      <c r="S118" s="5">
        <f t="shared" si="141"/>
        <v>232.01489999999998</v>
      </c>
      <c r="T118" s="5">
        <f t="shared" si="141"/>
        <v>272.74604651162798</v>
      </c>
      <c r="U118" s="5">
        <f t="shared" si="141"/>
        <v>287.96571428571428</v>
      </c>
      <c r="V118" s="5">
        <f t="shared" si="141"/>
        <v>272.46403571428573</v>
      </c>
      <c r="W118" s="5">
        <f t="shared" si="141"/>
        <v>294.02999999999997</v>
      </c>
      <c r="X118" s="5">
        <f t="shared" si="141"/>
        <v>297.37950000000001</v>
      </c>
      <c r="Y118" s="5">
        <f t="shared" si="141"/>
        <v>377.58461538461535</v>
      </c>
      <c r="Z118" s="5">
        <f t="shared" si="141"/>
        <v>378.14400000000001</v>
      </c>
      <c r="AA118" s="5">
        <f t="shared" si="141"/>
        <v>546.44999999999982</v>
      </c>
      <c r="AB118" s="5">
        <f t="shared" si="141"/>
        <v>912.76470588235281</v>
      </c>
      <c r="AC118" s="5">
        <f t="shared" si="141"/>
        <v>0</v>
      </c>
    </row>
    <row r="119" spans="7:29" x14ac:dyDescent="0.35">
      <c r="G119" s="33"/>
      <c r="H119" s="19"/>
      <c r="I119" s="19"/>
      <c r="J119" s="19"/>
      <c r="K119" s="19"/>
      <c r="L119" s="19"/>
      <c r="M119" s="19"/>
      <c r="N119" s="19"/>
      <c r="O119" s="19"/>
      <c r="P119" s="19"/>
      <c r="Q119" s="19"/>
      <c r="R119" s="19"/>
      <c r="S119" s="19"/>
      <c r="T119" s="19"/>
      <c r="U119" s="19"/>
      <c r="V119" s="19"/>
      <c r="W119" s="19"/>
      <c r="X119" s="19"/>
      <c r="Y119" s="19"/>
      <c r="Z119" s="19"/>
      <c r="AA119" s="19"/>
      <c r="AB119" s="19"/>
      <c r="AC119" s="19"/>
    </row>
    <row r="120" spans="7:29" x14ac:dyDescent="0.35">
      <c r="G120" s="38" t="str">
        <f t="shared" si="138"/>
        <v>Provident fund withdrawals</v>
      </c>
      <c r="H120" s="5">
        <f t="shared" ref="H120:AC120" si="142">H$84/H$209</f>
        <v>0</v>
      </c>
      <c r="I120" s="5">
        <f t="shared" si="142"/>
        <v>0</v>
      </c>
      <c r="J120" s="5">
        <f t="shared" si="142"/>
        <v>0</v>
      </c>
      <c r="K120" s="5">
        <f t="shared" si="142"/>
        <v>0</v>
      </c>
      <c r="L120" s="5">
        <f t="shared" si="142"/>
        <v>0</v>
      </c>
      <c r="M120" s="5">
        <f t="shared" si="142"/>
        <v>0</v>
      </c>
      <c r="N120" s="5">
        <f t="shared" si="142"/>
        <v>1561.7237894736843</v>
      </c>
      <c r="O120" s="5">
        <f t="shared" si="142"/>
        <v>1692.2780000000002</v>
      </c>
      <c r="P120" s="5">
        <f t="shared" si="142"/>
        <v>2832.8402285714292</v>
      </c>
      <c r="Q120" s="5">
        <f t="shared" si="142"/>
        <v>2929.4136842105268</v>
      </c>
      <c r="R120" s="5">
        <f t="shared" si="142"/>
        <v>3495.7372894736845</v>
      </c>
      <c r="S120" s="5">
        <f t="shared" si="142"/>
        <v>3724.1060999999991</v>
      </c>
      <c r="T120" s="5">
        <f t="shared" si="142"/>
        <v>3654.488651162791</v>
      </c>
      <c r="U120" s="5">
        <f t="shared" si="142"/>
        <v>4376.168959183673</v>
      </c>
      <c r="V120" s="5">
        <f t="shared" si="142"/>
        <v>2788.4839464285719</v>
      </c>
      <c r="W120" s="5">
        <f t="shared" si="142"/>
        <v>3580.9428813559321</v>
      </c>
      <c r="X120" s="5">
        <f t="shared" si="142"/>
        <v>3229.87725</v>
      </c>
      <c r="Y120" s="5">
        <f t="shared" si="142"/>
        <v>0</v>
      </c>
      <c r="Z120" s="5">
        <f t="shared" si="142"/>
        <v>0</v>
      </c>
      <c r="AA120" s="5">
        <f t="shared" si="142"/>
        <v>0</v>
      </c>
      <c r="AB120" s="5">
        <f t="shared" si="142"/>
        <v>0</v>
      </c>
      <c r="AC120" s="5">
        <f t="shared" si="142"/>
        <v>0</v>
      </c>
    </row>
    <row r="121" spans="7:29" x14ac:dyDescent="0.35">
      <c r="G121" s="62" t="str">
        <f t="shared" si="138"/>
        <v>Social benefits (27) + provident fund withdrawals</v>
      </c>
      <c r="H121" s="5">
        <f t="shared" ref="H121:AC121" si="143">H$85/H$209</f>
        <v>0</v>
      </c>
      <c r="I121" s="5">
        <f t="shared" si="143"/>
        <v>0</v>
      </c>
      <c r="J121" s="5">
        <f t="shared" si="143"/>
        <v>0</v>
      </c>
      <c r="K121" s="5">
        <f t="shared" si="143"/>
        <v>0</v>
      </c>
      <c r="L121" s="5">
        <f t="shared" si="143"/>
        <v>0</v>
      </c>
      <c r="M121" s="5">
        <f t="shared" si="143"/>
        <v>0</v>
      </c>
      <c r="N121" s="5">
        <f t="shared" si="143"/>
        <v>1650.1658947368421</v>
      </c>
      <c r="O121" s="5">
        <f t="shared" si="143"/>
        <v>1864.8280000000002</v>
      </c>
      <c r="P121" s="5">
        <f t="shared" si="143"/>
        <v>3021.7316571428578</v>
      </c>
      <c r="Q121" s="5">
        <f t="shared" si="143"/>
        <v>3170.0978947368426</v>
      </c>
      <c r="R121" s="5">
        <f t="shared" si="143"/>
        <v>3722.8979210526318</v>
      </c>
      <c r="S121" s="5">
        <f t="shared" si="143"/>
        <v>3956.1209999999992</v>
      </c>
      <c r="T121" s="5">
        <f t="shared" si="143"/>
        <v>3927.2346976744193</v>
      </c>
      <c r="U121" s="5">
        <f t="shared" si="143"/>
        <v>4664.1346734693871</v>
      </c>
      <c r="V121" s="5">
        <f t="shared" si="143"/>
        <v>3060.9479821428572</v>
      </c>
      <c r="W121" s="5">
        <f t="shared" si="143"/>
        <v>3874.9728813559327</v>
      </c>
      <c r="X121" s="5">
        <f t="shared" si="143"/>
        <v>3527.25675</v>
      </c>
      <c r="Y121" s="5">
        <f t="shared" si="143"/>
        <v>377.58461538461535</v>
      </c>
      <c r="Z121" s="5">
        <f t="shared" si="143"/>
        <v>378.14400000000001</v>
      </c>
      <c r="AA121" s="5">
        <f t="shared" si="143"/>
        <v>546.44999999999982</v>
      </c>
      <c r="AB121" s="5">
        <f t="shared" si="143"/>
        <v>912.76470588235281</v>
      </c>
      <c r="AC121" s="5">
        <f t="shared" si="143"/>
        <v>0</v>
      </c>
    </row>
    <row r="123" spans="7:29" x14ac:dyDescent="0.35">
      <c r="G123" s="107" t="str">
        <f>_xlfn.CONCAT($C$4,", ",$C$6," (constant ",$G$224," prices)")</f>
        <v>TVD, thousands (constant 2018 prices)</v>
      </c>
      <c r="H123" s="107"/>
      <c r="I123" s="107"/>
      <c r="J123" s="107"/>
      <c r="K123" s="107"/>
      <c r="L123" s="107"/>
      <c r="M123" s="107"/>
      <c r="N123" s="107"/>
      <c r="O123" s="107"/>
      <c r="P123" s="107"/>
      <c r="Q123" s="107"/>
      <c r="R123" s="107"/>
      <c r="S123" s="107"/>
      <c r="T123" s="107"/>
      <c r="U123" s="107"/>
      <c r="V123" s="107"/>
      <c r="W123" s="107"/>
      <c r="X123" s="107"/>
      <c r="Y123" s="107"/>
      <c r="Z123" s="107"/>
      <c r="AA123" s="107"/>
      <c r="AB123" s="107"/>
      <c r="AC123" s="2"/>
    </row>
    <row r="124" spans="7:29" x14ac:dyDescent="0.35">
      <c r="G124" s="33" t="str">
        <f>G115</f>
        <v>Social insurance benefits (271)</v>
      </c>
      <c r="H124" s="5">
        <f t="shared" ref="H124:AC124" si="144">H$79/H$220</f>
        <v>0</v>
      </c>
      <c r="I124" s="5">
        <f t="shared" si="144"/>
        <v>0</v>
      </c>
      <c r="J124" s="5">
        <f t="shared" si="144"/>
        <v>0</v>
      </c>
      <c r="K124" s="5">
        <f t="shared" si="144"/>
        <v>0</v>
      </c>
      <c r="L124" s="5">
        <f t="shared" si="144"/>
        <v>0</v>
      </c>
      <c r="M124" s="5">
        <f t="shared" si="144"/>
        <v>0</v>
      </c>
      <c r="N124" s="5">
        <f t="shared" si="144"/>
        <v>0</v>
      </c>
      <c r="O124" s="5">
        <f t="shared" si="144"/>
        <v>0</v>
      </c>
      <c r="P124" s="5">
        <f t="shared" si="144"/>
        <v>0</v>
      </c>
      <c r="Q124" s="5">
        <f t="shared" si="144"/>
        <v>0</v>
      </c>
      <c r="R124" s="5">
        <f t="shared" si="144"/>
        <v>0</v>
      </c>
      <c r="S124" s="5">
        <f t="shared" si="144"/>
        <v>0</v>
      </c>
      <c r="T124" s="5">
        <f t="shared" si="144"/>
        <v>0</v>
      </c>
      <c r="U124" s="5">
        <f t="shared" si="144"/>
        <v>0</v>
      </c>
      <c r="V124" s="5">
        <f t="shared" si="144"/>
        <v>0</v>
      </c>
      <c r="W124" s="5">
        <f t="shared" si="144"/>
        <v>0</v>
      </c>
      <c r="X124" s="5">
        <f t="shared" si="144"/>
        <v>0</v>
      </c>
      <c r="Y124" s="5">
        <f t="shared" si="144"/>
        <v>0</v>
      </c>
      <c r="Z124" s="5">
        <f t="shared" si="144"/>
        <v>0</v>
      </c>
      <c r="AA124" s="5">
        <f t="shared" si="144"/>
        <v>0</v>
      </c>
      <c r="AB124" s="5">
        <f t="shared" si="144"/>
        <v>0</v>
      </c>
      <c r="AC124" s="5">
        <f t="shared" si="144"/>
        <v>0</v>
      </c>
    </row>
    <row r="125" spans="7:29" x14ac:dyDescent="0.35">
      <c r="G125" s="33" t="str">
        <f t="shared" ref="G125:G130" si="145">G116</f>
        <v>Social assistance benefits (272)</v>
      </c>
      <c r="H125" s="5">
        <f t="shared" ref="H125:AC125" si="146">H$80/H$209</f>
        <v>0</v>
      </c>
      <c r="I125" s="5">
        <f t="shared" si="146"/>
        <v>0</v>
      </c>
      <c r="J125" s="5">
        <f t="shared" si="146"/>
        <v>0</v>
      </c>
      <c r="K125" s="5">
        <f t="shared" si="146"/>
        <v>0</v>
      </c>
      <c r="L125" s="5">
        <f t="shared" si="146"/>
        <v>0</v>
      </c>
      <c r="M125" s="5">
        <f t="shared" si="146"/>
        <v>0</v>
      </c>
      <c r="N125" s="5">
        <f t="shared" si="146"/>
        <v>88.442105263157899</v>
      </c>
      <c r="O125" s="5">
        <f t="shared" si="146"/>
        <v>172.55</v>
      </c>
      <c r="P125" s="5">
        <f t="shared" si="146"/>
        <v>188.89142857142858</v>
      </c>
      <c r="Q125" s="5">
        <f t="shared" si="146"/>
        <v>240.68421052631581</v>
      </c>
      <c r="R125" s="5">
        <f t="shared" si="146"/>
        <v>227.16063157894737</v>
      </c>
      <c r="S125" s="5">
        <f t="shared" si="146"/>
        <v>232.01489999999998</v>
      </c>
      <c r="T125" s="5">
        <f t="shared" si="146"/>
        <v>272.74604651162798</v>
      </c>
      <c r="U125" s="5">
        <f t="shared" si="146"/>
        <v>287.96571428571428</v>
      </c>
      <c r="V125" s="5">
        <f t="shared" si="146"/>
        <v>272.46403571428573</v>
      </c>
      <c r="W125" s="5">
        <f t="shared" si="146"/>
        <v>294.02999999999997</v>
      </c>
      <c r="X125" s="5">
        <f t="shared" si="146"/>
        <v>297.37950000000001</v>
      </c>
      <c r="Y125" s="5">
        <f t="shared" si="146"/>
        <v>377.58461538461535</v>
      </c>
      <c r="Z125" s="5">
        <f t="shared" si="146"/>
        <v>378.14400000000001</v>
      </c>
      <c r="AA125" s="5">
        <f t="shared" si="146"/>
        <v>546.44999999999982</v>
      </c>
      <c r="AB125" s="5">
        <f t="shared" si="146"/>
        <v>912.76470588235281</v>
      </c>
      <c r="AC125" s="5">
        <f t="shared" si="146"/>
        <v>0</v>
      </c>
    </row>
    <row r="126" spans="7:29" x14ac:dyDescent="0.35">
      <c r="G126" s="33" t="str">
        <f t="shared" si="145"/>
        <v>Public servant benefits (273)</v>
      </c>
      <c r="H126" s="5">
        <f t="shared" ref="H126:AC126" si="147">H$81/H$209</f>
        <v>0</v>
      </c>
      <c r="I126" s="5">
        <f t="shared" si="147"/>
        <v>0</v>
      </c>
      <c r="J126" s="5">
        <f t="shared" si="147"/>
        <v>0</v>
      </c>
      <c r="K126" s="5">
        <f t="shared" si="147"/>
        <v>0</v>
      </c>
      <c r="L126" s="5">
        <f t="shared" si="147"/>
        <v>0</v>
      </c>
      <c r="M126" s="5">
        <f t="shared" si="147"/>
        <v>0</v>
      </c>
      <c r="N126" s="5">
        <f t="shared" si="147"/>
        <v>0</v>
      </c>
      <c r="O126" s="5">
        <f t="shared" si="147"/>
        <v>0</v>
      </c>
      <c r="P126" s="5">
        <f t="shared" si="147"/>
        <v>0</v>
      </c>
      <c r="Q126" s="5">
        <f t="shared" si="147"/>
        <v>0</v>
      </c>
      <c r="R126" s="5">
        <f t="shared" si="147"/>
        <v>0</v>
      </c>
      <c r="S126" s="5">
        <f t="shared" si="147"/>
        <v>0</v>
      </c>
      <c r="T126" s="5">
        <f t="shared" si="147"/>
        <v>0</v>
      </c>
      <c r="U126" s="5">
        <f t="shared" si="147"/>
        <v>0</v>
      </c>
      <c r="V126" s="5">
        <f t="shared" si="147"/>
        <v>0</v>
      </c>
      <c r="W126" s="5">
        <f t="shared" si="147"/>
        <v>0</v>
      </c>
      <c r="X126" s="5">
        <f t="shared" si="147"/>
        <v>0</v>
      </c>
      <c r="Y126" s="5">
        <f t="shared" si="147"/>
        <v>0</v>
      </c>
      <c r="Z126" s="5">
        <f t="shared" si="147"/>
        <v>0</v>
      </c>
      <c r="AA126" s="5">
        <f t="shared" si="147"/>
        <v>0</v>
      </c>
      <c r="AB126" s="5">
        <f t="shared" si="147"/>
        <v>0</v>
      </c>
      <c r="AC126" s="5">
        <f t="shared" si="147"/>
        <v>0</v>
      </c>
    </row>
    <row r="127" spans="7:29" x14ac:dyDescent="0.35">
      <c r="G127" s="33" t="str">
        <f t="shared" si="145"/>
        <v>Social benefits (27)</v>
      </c>
      <c r="H127" s="5">
        <f t="shared" ref="H127:AC127" si="148">H$82/H$209</f>
        <v>0</v>
      </c>
      <c r="I127" s="5">
        <f t="shared" si="148"/>
        <v>0</v>
      </c>
      <c r="J127" s="5">
        <f t="shared" si="148"/>
        <v>0</v>
      </c>
      <c r="K127" s="5">
        <f t="shared" si="148"/>
        <v>0</v>
      </c>
      <c r="L127" s="5">
        <f t="shared" si="148"/>
        <v>0</v>
      </c>
      <c r="M127" s="5">
        <f t="shared" si="148"/>
        <v>0</v>
      </c>
      <c r="N127" s="5">
        <f t="shared" si="148"/>
        <v>88.442105263157899</v>
      </c>
      <c r="O127" s="5">
        <f t="shared" si="148"/>
        <v>172.55</v>
      </c>
      <c r="P127" s="5">
        <f t="shared" si="148"/>
        <v>188.89142857142858</v>
      </c>
      <c r="Q127" s="5">
        <f t="shared" si="148"/>
        <v>240.68421052631581</v>
      </c>
      <c r="R127" s="5">
        <f t="shared" si="148"/>
        <v>227.16063157894737</v>
      </c>
      <c r="S127" s="5">
        <f t="shared" si="148"/>
        <v>232.01489999999998</v>
      </c>
      <c r="T127" s="5">
        <f t="shared" si="148"/>
        <v>272.74604651162798</v>
      </c>
      <c r="U127" s="5">
        <f t="shared" si="148"/>
        <v>287.96571428571428</v>
      </c>
      <c r="V127" s="5">
        <f t="shared" si="148"/>
        <v>272.46403571428573</v>
      </c>
      <c r="W127" s="5">
        <f t="shared" si="148"/>
        <v>294.02999999999997</v>
      </c>
      <c r="X127" s="5">
        <f t="shared" si="148"/>
        <v>297.37950000000001</v>
      </c>
      <c r="Y127" s="5">
        <f t="shared" si="148"/>
        <v>377.58461538461535</v>
      </c>
      <c r="Z127" s="5">
        <f t="shared" si="148"/>
        <v>378.14400000000001</v>
      </c>
      <c r="AA127" s="5">
        <f t="shared" si="148"/>
        <v>546.44999999999982</v>
      </c>
      <c r="AB127" s="5">
        <f t="shared" si="148"/>
        <v>912.76470588235281</v>
      </c>
      <c r="AC127" s="5">
        <f t="shared" si="148"/>
        <v>0</v>
      </c>
    </row>
    <row r="128" spans="7:29" x14ac:dyDescent="0.35">
      <c r="G128" s="33"/>
      <c r="H128" s="19"/>
      <c r="I128" s="19"/>
      <c r="J128" s="19"/>
      <c r="K128" s="19"/>
      <c r="L128" s="19"/>
      <c r="M128" s="19"/>
      <c r="N128" s="19"/>
      <c r="O128" s="19"/>
      <c r="P128" s="19"/>
      <c r="Q128" s="19"/>
      <c r="R128" s="19"/>
      <c r="S128" s="19"/>
      <c r="T128" s="19"/>
      <c r="U128" s="19"/>
      <c r="V128" s="19"/>
      <c r="W128" s="19"/>
      <c r="X128" s="19"/>
      <c r="Y128" s="19"/>
      <c r="Z128" s="19"/>
      <c r="AA128" s="19"/>
      <c r="AB128" s="19"/>
      <c r="AC128" s="19"/>
    </row>
    <row r="129" spans="7:29" x14ac:dyDescent="0.35">
      <c r="G129" s="38" t="str">
        <f t="shared" si="145"/>
        <v>Provident fund withdrawals</v>
      </c>
      <c r="H129" s="5">
        <f t="shared" ref="H129:AC129" si="149">H$84/H$209</f>
        <v>0</v>
      </c>
      <c r="I129" s="5">
        <f t="shared" si="149"/>
        <v>0</v>
      </c>
      <c r="J129" s="5">
        <f t="shared" si="149"/>
        <v>0</v>
      </c>
      <c r="K129" s="5">
        <f t="shared" si="149"/>
        <v>0</v>
      </c>
      <c r="L129" s="5">
        <f t="shared" si="149"/>
        <v>0</v>
      </c>
      <c r="M129" s="5">
        <f t="shared" si="149"/>
        <v>0</v>
      </c>
      <c r="N129" s="5">
        <f t="shared" si="149"/>
        <v>1561.7237894736843</v>
      </c>
      <c r="O129" s="5">
        <f t="shared" si="149"/>
        <v>1692.2780000000002</v>
      </c>
      <c r="P129" s="5">
        <f t="shared" si="149"/>
        <v>2832.8402285714292</v>
      </c>
      <c r="Q129" s="5">
        <f t="shared" si="149"/>
        <v>2929.4136842105268</v>
      </c>
      <c r="R129" s="5">
        <f t="shared" si="149"/>
        <v>3495.7372894736845</v>
      </c>
      <c r="S129" s="5">
        <f t="shared" si="149"/>
        <v>3724.1060999999991</v>
      </c>
      <c r="T129" s="5">
        <f t="shared" si="149"/>
        <v>3654.488651162791</v>
      </c>
      <c r="U129" s="5">
        <f t="shared" si="149"/>
        <v>4376.168959183673</v>
      </c>
      <c r="V129" s="5">
        <f t="shared" si="149"/>
        <v>2788.4839464285719</v>
      </c>
      <c r="W129" s="5">
        <f t="shared" si="149"/>
        <v>3580.9428813559321</v>
      </c>
      <c r="X129" s="5">
        <f t="shared" si="149"/>
        <v>3229.87725</v>
      </c>
      <c r="Y129" s="5">
        <f t="shared" si="149"/>
        <v>0</v>
      </c>
      <c r="Z129" s="5">
        <f t="shared" si="149"/>
        <v>0</v>
      </c>
      <c r="AA129" s="5">
        <f t="shared" si="149"/>
        <v>0</v>
      </c>
      <c r="AB129" s="5">
        <f t="shared" si="149"/>
        <v>0</v>
      </c>
      <c r="AC129" s="5">
        <f t="shared" si="149"/>
        <v>0</v>
      </c>
    </row>
    <row r="130" spans="7:29" x14ac:dyDescent="0.35">
      <c r="G130" s="62" t="str">
        <f t="shared" si="145"/>
        <v>Social benefits (27) + provident fund withdrawals</v>
      </c>
      <c r="H130" s="5">
        <f t="shared" ref="H130:AC130" si="150">H$85/H$209</f>
        <v>0</v>
      </c>
      <c r="I130" s="5">
        <f t="shared" si="150"/>
        <v>0</v>
      </c>
      <c r="J130" s="5">
        <f t="shared" si="150"/>
        <v>0</v>
      </c>
      <c r="K130" s="5">
        <f t="shared" si="150"/>
        <v>0</v>
      </c>
      <c r="L130" s="5">
        <f t="shared" si="150"/>
        <v>0</v>
      </c>
      <c r="M130" s="5">
        <f t="shared" si="150"/>
        <v>0</v>
      </c>
      <c r="N130" s="5">
        <f t="shared" si="150"/>
        <v>1650.1658947368421</v>
      </c>
      <c r="O130" s="5">
        <f t="shared" si="150"/>
        <v>1864.8280000000002</v>
      </c>
      <c r="P130" s="5">
        <f t="shared" si="150"/>
        <v>3021.7316571428578</v>
      </c>
      <c r="Q130" s="5">
        <f t="shared" si="150"/>
        <v>3170.0978947368426</v>
      </c>
      <c r="R130" s="5">
        <f t="shared" si="150"/>
        <v>3722.8979210526318</v>
      </c>
      <c r="S130" s="5">
        <f t="shared" si="150"/>
        <v>3956.1209999999992</v>
      </c>
      <c r="T130" s="5">
        <f t="shared" si="150"/>
        <v>3927.2346976744193</v>
      </c>
      <c r="U130" s="5">
        <f t="shared" si="150"/>
        <v>4664.1346734693871</v>
      </c>
      <c r="V130" s="5">
        <f t="shared" si="150"/>
        <v>3060.9479821428572</v>
      </c>
      <c r="W130" s="5">
        <f t="shared" si="150"/>
        <v>3874.9728813559327</v>
      </c>
      <c r="X130" s="5">
        <f t="shared" si="150"/>
        <v>3527.25675</v>
      </c>
      <c r="Y130" s="5">
        <f t="shared" si="150"/>
        <v>377.58461538461535</v>
      </c>
      <c r="Z130" s="5">
        <f t="shared" si="150"/>
        <v>378.14400000000001</v>
      </c>
      <c r="AA130" s="5">
        <f t="shared" si="150"/>
        <v>546.44999999999982</v>
      </c>
      <c r="AB130" s="5">
        <f t="shared" si="150"/>
        <v>912.76470588235281</v>
      </c>
      <c r="AC130" s="5">
        <f t="shared" si="150"/>
        <v>0</v>
      </c>
    </row>
    <row r="133" spans="7:29" x14ac:dyDescent="0.35">
      <c r="G133" s="109" t="s">
        <v>172</v>
      </c>
      <c r="H133" s="109"/>
      <c r="I133" s="109"/>
      <c r="J133" s="109"/>
      <c r="K133" s="109"/>
      <c r="L133" s="109"/>
      <c r="M133" s="109"/>
      <c r="N133" s="109"/>
      <c r="O133" s="109"/>
      <c r="P133" s="109"/>
      <c r="Q133" s="109"/>
      <c r="R133" s="109"/>
      <c r="S133" s="109"/>
      <c r="T133" s="109"/>
      <c r="U133" s="109"/>
      <c r="V133" s="109"/>
      <c r="W133" s="109"/>
      <c r="X133" s="109"/>
      <c r="Y133" s="109"/>
      <c r="Z133" s="109"/>
      <c r="AA133" s="109"/>
      <c r="AB133" s="109"/>
      <c r="AC133" s="61"/>
    </row>
    <row r="134" spans="7:29" x14ac:dyDescent="0.35">
      <c r="G134" s="4" t="s">
        <v>48</v>
      </c>
      <c r="H134" s="5">
        <f t="shared" ref="H134:Q142" si="151">SUMIFS(H$10:H$53,$F$10:$F$53,$G$143,$G$10:$G$53,$G134)</f>
        <v>0</v>
      </c>
      <c r="I134" s="5">
        <f t="shared" si="151"/>
        <v>0</v>
      </c>
      <c r="J134" s="5">
        <f t="shared" si="151"/>
        <v>0</v>
      </c>
      <c r="K134" s="5">
        <f t="shared" si="151"/>
        <v>0</v>
      </c>
      <c r="L134" s="5">
        <f t="shared" si="151"/>
        <v>0</v>
      </c>
      <c r="M134" s="5">
        <f t="shared" si="151"/>
        <v>0</v>
      </c>
      <c r="N134" s="5">
        <f t="shared" si="151"/>
        <v>0</v>
      </c>
      <c r="O134" s="5">
        <f t="shared" si="151"/>
        <v>0</v>
      </c>
      <c r="P134" s="5">
        <f t="shared" si="151"/>
        <v>0</v>
      </c>
      <c r="Q134" s="5">
        <f t="shared" si="151"/>
        <v>0</v>
      </c>
      <c r="R134" s="5">
        <f t="shared" ref="R134:AC142" si="152">SUMIFS(R$10:R$53,$F$10:$F$53,$G$143,$G$10:$G$53,$G134)</f>
        <v>0</v>
      </c>
      <c r="S134" s="5">
        <f t="shared" si="152"/>
        <v>0</v>
      </c>
      <c r="T134" s="5">
        <f t="shared" si="152"/>
        <v>0</v>
      </c>
      <c r="U134" s="5">
        <f t="shared" si="152"/>
        <v>80.64</v>
      </c>
      <c r="V134" s="5">
        <f t="shared" si="152"/>
        <v>70.64</v>
      </c>
      <c r="W134" s="5">
        <f t="shared" si="152"/>
        <v>84</v>
      </c>
      <c r="X134" s="5">
        <f t="shared" si="152"/>
        <v>95</v>
      </c>
      <c r="Y134" s="5">
        <f t="shared" si="152"/>
        <v>105</v>
      </c>
      <c r="Z134" s="5">
        <f t="shared" si="152"/>
        <v>105</v>
      </c>
      <c r="AA134" s="5">
        <f t="shared" si="152"/>
        <v>215.2</v>
      </c>
      <c r="AB134" s="5">
        <f t="shared" si="152"/>
        <v>215</v>
      </c>
      <c r="AC134" s="5">
        <f t="shared" si="152"/>
        <v>0</v>
      </c>
    </row>
    <row r="135" spans="7:29" x14ac:dyDescent="0.35">
      <c r="G135" s="4" t="s">
        <v>29</v>
      </c>
      <c r="H135" s="5">
        <f t="shared" si="151"/>
        <v>0</v>
      </c>
      <c r="I135" s="5">
        <f t="shared" si="151"/>
        <v>0</v>
      </c>
      <c r="J135" s="5">
        <f t="shared" si="151"/>
        <v>0</v>
      </c>
      <c r="K135" s="5">
        <f t="shared" si="151"/>
        <v>0</v>
      </c>
      <c r="L135" s="5">
        <f t="shared" si="151"/>
        <v>0</v>
      </c>
      <c r="M135" s="5">
        <f t="shared" si="151"/>
        <v>0</v>
      </c>
      <c r="N135" s="5">
        <f t="shared" si="151"/>
        <v>105.02500000000001</v>
      </c>
      <c r="O135" s="5">
        <f t="shared" si="151"/>
        <v>221.85</v>
      </c>
      <c r="P135" s="5">
        <f t="shared" si="151"/>
        <v>206.6</v>
      </c>
      <c r="Q135" s="5">
        <f t="shared" si="151"/>
        <v>228.65</v>
      </c>
      <c r="R135" s="5">
        <f t="shared" si="152"/>
        <v>221.33600000000001</v>
      </c>
      <c r="S135" s="5">
        <f t="shared" si="152"/>
        <v>237.964</v>
      </c>
      <c r="T135" s="5">
        <f t="shared" si="152"/>
        <v>300.72000000000003</v>
      </c>
      <c r="U135" s="5">
        <f t="shared" si="152"/>
        <v>300.72000000000003</v>
      </c>
      <c r="V135" s="5">
        <f t="shared" si="152"/>
        <v>301.50599999999997</v>
      </c>
      <c r="W135" s="5">
        <f t="shared" si="152"/>
        <v>301.50599999999997</v>
      </c>
      <c r="X135" s="5">
        <f t="shared" si="152"/>
        <v>301.50599999999997</v>
      </c>
      <c r="Y135" s="5">
        <f t="shared" si="152"/>
        <v>440.4</v>
      </c>
      <c r="Z135" s="5">
        <f t="shared" si="152"/>
        <v>440.4</v>
      </c>
      <c r="AA135" s="5">
        <f t="shared" si="152"/>
        <v>513.4</v>
      </c>
      <c r="AB135" s="5">
        <f t="shared" si="152"/>
        <v>1100</v>
      </c>
      <c r="AC135" s="5">
        <f t="shared" si="152"/>
        <v>0</v>
      </c>
    </row>
    <row r="136" spans="7:29" x14ac:dyDescent="0.35">
      <c r="G136" s="4" t="s">
        <v>118</v>
      </c>
      <c r="H136" s="5">
        <f t="shared" si="151"/>
        <v>0</v>
      </c>
      <c r="I136" s="5">
        <f t="shared" si="151"/>
        <v>0</v>
      </c>
      <c r="J136" s="5">
        <f t="shared" si="151"/>
        <v>0</v>
      </c>
      <c r="K136" s="5">
        <f t="shared" si="151"/>
        <v>0</v>
      </c>
      <c r="L136" s="5">
        <f t="shared" si="151"/>
        <v>0</v>
      </c>
      <c r="M136" s="5">
        <f t="shared" si="151"/>
        <v>0</v>
      </c>
      <c r="N136" s="5">
        <f t="shared" si="151"/>
        <v>0</v>
      </c>
      <c r="O136" s="5">
        <f t="shared" si="151"/>
        <v>0</v>
      </c>
      <c r="P136" s="5">
        <f t="shared" si="151"/>
        <v>0</v>
      </c>
      <c r="Q136" s="5">
        <f t="shared" si="151"/>
        <v>0</v>
      </c>
      <c r="R136" s="5">
        <f t="shared" si="152"/>
        <v>0</v>
      </c>
      <c r="S136" s="5">
        <f t="shared" si="152"/>
        <v>0</v>
      </c>
      <c r="T136" s="5">
        <f t="shared" si="152"/>
        <v>0</v>
      </c>
      <c r="U136" s="5">
        <f t="shared" si="152"/>
        <v>0</v>
      </c>
      <c r="V136" s="5">
        <f t="shared" si="152"/>
        <v>0</v>
      </c>
      <c r="W136" s="5">
        <f t="shared" si="152"/>
        <v>0</v>
      </c>
      <c r="X136" s="5">
        <f t="shared" si="152"/>
        <v>0</v>
      </c>
      <c r="Y136" s="5">
        <f t="shared" si="152"/>
        <v>0</v>
      </c>
      <c r="Z136" s="5">
        <f t="shared" si="152"/>
        <v>0</v>
      </c>
      <c r="AA136" s="5">
        <f t="shared" si="152"/>
        <v>0</v>
      </c>
      <c r="AB136" s="5">
        <f t="shared" si="152"/>
        <v>0</v>
      </c>
      <c r="AC136" s="5">
        <f t="shared" si="152"/>
        <v>0</v>
      </c>
    </row>
    <row r="137" spans="7:29" x14ac:dyDescent="0.35">
      <c r="G137" s="4" t="s">
        <v>46</v>
      </c>
      <c r="H137" s="5">
        <f t="shared" si="151"/>
        <v>0</v>
      </c>
      <c r="I137" s="5">
        <f t="shared" si="151"/>
        <v>0</v>
      </c>
      <c r="J137" s="5">
        <f t="shared" si="151"/>
        <v>0</v>
      </c>
      <c r="K137" s="5">
        <f t="shared" si="151"/>
        <v>0</v>
      </c>
      <c r="L137" s="5">
        <f t="shared" si="151"/>
        <v>0</v>
      </c>
      <c r="M137" s="5">
        <f t="shared" si="151"/>
        <v>0</v>
      </c>
      <c r="N137" s="5">
        <f t="shared" si="151"/>
        <v>0</v>
      </c>
      <c r="O137" s="5">
        <f t="shared" si="151"/>
        <v>0</v>
      </c>
      <c r="P137" s="5">
        <f t="shared" si="151"/>
        <v>0</v>
      </c>
      <c r="Q137" s="5">
        <f t="shared" si="151"/>
        <v>0</v>
      </c>
      <c r="R137" s="5">
        <f t="shared" si="152"/>
        <v>0</v>
      </c>
      <c r="S137" s="5">
        <f t="shared" si="152"/>
        <v>0</v>
      </c>
      <c r="T137" s="5">
        <f t="shared" si="152"/>
        <v>0</v>
      </c>
      <c r="U137" s="5">
        <f t="shared" si="152"/>
        <v>0</v>
      </c>
      <c r="V137" s="5">
        <f t="shared" si="152"/>
        <v>0</v>
      </c>
      <c r="W137" s="5">
        <f t="shared" si="152"/>
        <v>0</v>
      </c>
      <c r="X137" s="5">
        <f t="shared" si="152"/>
        <v>0</v>
      </c>
      <c r="Y137" s="5">
        <f t="shared" si="152"/>
        <v>0</v>
      </c>
      <c r="Z137" s="5">
        <f t="shared" si="152"/>
        <v>0</v>
      </c>
      <c r="AA137" s="5">
        <f t="shared" si="152"/>
        <v>0</v>
      </c>
      <c r="AB137" s="5">
        <f t="shared" si="152"/>
        <v>0</v>
      </c>
      <c r="AC137" s="5">
        <f t="shared" si="152"/>
        <v>0</v>
      </c>
    </row>
    <row r="138" spans="7:29" x14ac:dyDescent="0.35">
      <c r="G138" s="4" t="s">
        <v>125</v>
      </c>
      <c r="H138" s="5">
        <f t="shared" si="151"/>
        <v>0</v>
      </c>
      <c r="I138" s="5">
        <f t="shared" si="151"/>
        <v>0</v>
      </c>
      <c r="J138" s="5">
        <f t="shared" si="151"/>
        <v>0</v>
      </c>
      <c r="K138" s="5">
        <f t="shared" si="151"/>
        <v>0</v>
      </c>
      <c r="L138" s="5">
        <f t="shared" si="151"/>
        <v>0</v>
      </c>
      <c r="M138" s="5">
        <f t="shared" si="151"/>
        <v>0</v>
      </c>
      <c r="N138" s="5">
        <f t="shared" si="151"/>
        <v>0</v>
      </c>
      <c r="O138" s="5">
        <f t="shared" si="151"/>
        <v>0</v>
      </c>
      <c r="P138" s="5">
        <f t="shared" si="151"/>
        <v>0</v>
      </c>
      <c r="Q138" s="5">
        <f t="shared" si="151"/>
        <v>0</v>
      </c>
      <c r="R138" s="5">
        <f t="shared" si="152"/>
        <v>0</v>
      </c>
      <c r="S138" s="5">
        <f t="shared" si="152"/>
        <v>0</v>
      </c>
      <c r="T138" s="5">
        <f t="shared" si="152"/>
        <v>0</v>
      </c>
      <c r="U138" s="5">
        <f t="shared" si="152"/>
        <v>0</v>
      </c>
      <c r="V138" s="5">
        <f t="shared" si="152"/>
        <v>0</v>
      </c>
      <c r="W138" s="5">
        <f t="shared" si="152"/>
        <v>0</v>
      </c>
      <c r="X138" s="5">
        <f t="shared" si="152"/>
        <v>0</v>
      </c>
      <c r="Y138" s="5">
        <f t="shared" si="152"/>
        <v>0</v>
      </c>
      <c r="Z138" s="5">
        <f t="shared" si="152"/>
        <v>0</v>
      </c>
      <c r="AA138" s="5">
        <f t="shared" si="152"/>
        <v>0</v>
      </c>
      <c r="AB138" s="5">
        <f t="shared" si="152"/>
        <v>0</v>
      </c>
      <c r="AC138" s="5">
        <f t="shared" si="152"/>
        <v>0</v>
      </c>
    </row>
    <row r="139" spans="7:29" x14ac:dyDescent="0.35">
      <c r="G139" s="4" t="s">
        <v>53</v>
      </c>
      <c r="H139" s="5">
        <f t="shared" si="151"/>
        <v>0</v>
      </c>
      <c r="I139" s="5">
        <f t="shared" si="151"/>
        <v>0</v>
      </c>
      <c r="J139" s="5">
        <f t="shared" si="151"/>
        <v>0</v>
      </c>
      <c r="K139" s="5">
        <f t="shared" si="151"/>
        <v>0</v>
      </c>
      <c r="L139" s="5">
        <f t="shared" si="151"/>
        <v>0</v>
      </c>
      <c r="M139" s="5">
        <f t="shared" si="151"/>
        <v>0</v>
      </c>
      <c r="N139" s="5">
        <f t="shared" si="151"/>
        <v>0</v>
      </c>
      <c r="O139" s="5">
        <f t="shared" si="151"/>
        <v>0</v>
      </c>
      <c r="P139" s="5">
        <f t="shared" si="151"/>
        <v>0</v>
      </c>
      <c r="Q139" s="5">
        <f t="shared" si="151"/>
        <v>0</v>
      </c>
      <c r="R139" s="5">
        <f t="shared" si="152"/>
        <v>0</v>
      </c>
      <c r="S139" s="5">
        <f t="shared" si="152"/>
        <v>0</v>
      </c>
      <c r="T139" s="5">
        <f t="shared" si="152"/>
        <v>0</v>
      </c>
      <c r="U139" s="5">
        <f t="shared" si="152"/>
        <v>0</v>
      </c>
      <c r="V139" s="5">
        <f t="shared" si="152"/>
        <v>0</v>
      </c>
      <c r="W139" s="5">
        <f t="shared" si="152"/>
        <v>0</v>
      </c>
      <c r="X139" s="5">
        <f t="shared" si="152"/>
        <v>0</v>
      </c>
      <c r="Y139" s="5">
        <f t="shared" si="152"/>
        <v>0</v>
      </c>
      <c r="Z139" s="5">
        <f t="shared" si="152"/>
        <v>0</v>
      </c>
      <c r="AA139" s="5">
        <f t="shared" si="152"/>
        <v>0</v>
      </c>
      <c r="AB139" s="5">
        <f t="shared" si="152"/>
        <v>0</v>
      </c>
      <c r="AC139" s="5">
        <f t="shared" si="152"/>
        <v>0</v>
      </c>
    </row>
    <row r="140" spans="7:29" x14ac:dyDescent="0.35">
      <c r="G140" s="4" t="s">
        <v>43</v>
      </c>
      <c r="H140" s="5">
        <f t="shared" si="151"/>
        <v>0</v>
      </c>
      <c r="I140" s="5">
        <f t="shared" si="151"/>
        <v>0</v>
      </c>
      <c r="J140" s="5">
        <f t="shared" si="151"/>
        <v>0</v>
      </c>
      <c r="K140" s="5">
        <f t="shared" si="151"/>
        <v>0</v>
      </c>
      <c r="L140" s="5">
        <f t="shared" si="151"/>
        <v>0</v>
      </c>
      <c r="M140" s="5">
        <f t="shared" si="151"/>
        <v>0</v>
      </c>
      <c r="N140" s="5">
        <f t="shared" si="151"/>
        <v>0</v>
      </c>
      <c r="O140" s="5">
        <f t="shared" si="151"/>
        <v>0</v>
      </c>
      <c r="P140" s="5">
        <f t="shared" si="151"/>
        <v>0</v>
      </c>
      <c r="Q140" s="5">
        <f t="shared" si="151"/>
        <v>0</v>
      </c>
      <c r="R140" s="5">
        <f t="shared" si="152"/>
        <v>0</v>
      </c>
      <c r="S140" s="5">
        <f t="shared" si="152"/>
        <v>0</v>
      </c>
      <c r="T140" s="5">
        <f t="shared" si="152"/>
        <v>0</v>
      </c>
      <c r="U140" s="5">
        <f t="shared" si="152"/>
        <v>0</v>
      </c>
      <c r="V140" s="5">
        <f t="shared" si="152"/>
        <v>0</v>
      </c>
      <c r="W140" s="5">
        <f t="shared" si="152"/>
        <v>0</v>
      </c>
      <c r="X140" s="5">
        <f t="shared" si="152"/>
        <v>0</v>
      </c>
      <c r="Y140" s="5">
        <f t="shared" si="152"/>
        <v>0</v>
      </c>
      <c r="Z140" s="5">
        <f t="shared" si="152"/>
        <v>0</v>
      </c>
      <c r="AA140" s="5">
        <f t="shared" si="152"/>
        <v>0</v>
      </c>
      <c r="AB140" s="5">
        <f t="shared" si="152"/>
        <v>0</v>
      </c>
      <c r="AC140" s="5">
        <f t="shared" si="152"/>
        <v>0</v>
      </c>
    </row>
    <row r="141" spans="7:29" x14ac:dyDescent="0.35">
      <c r="G141" s="4" t="s">
        <v>173</v>
      </c>
      <c r="H141" s="5">
        <f t="shared" si="151"/>
        <v>0</v>
      </c>
      <c r="I141" s="5">
        <f t="shared" si="151"/>
        <v>0</v>
      </c>
      <c r="J141" s="5">
        <f t="shared" si="151"/>
        <v>0</v>
      </c>
      <c r="K141" s="5">
        <f t="shared" si="151"/>
        <v>0</v>
      </c>
      <c r="L141" s="5">
        <f t="shared" si="151"/>
        <v>0</v>
      </c>
      <c r="M141" s="5">
        <f t="shared" si="151"/>
        <v>0</v>
      </c>
      <c r="N141" s="5">
        <f t="shared" si="151"/>
        <v>0</v>
      </c>
      <c r="O141" s="5">
        <f t="shared" si="151"/>
        <v>0</v>
      </c>
      <c r="P141" s="5">
        <f t="shared" si="151"/>
        <v>0</v>
      </c>
      <c r="Q141" s="5">
        <f t="shared" si="151"/>
        <v>0</v>
      </c>
      <c r="R141" s="5">
        <f t="shared" si="152"/>
        <v>0</v>
      </c>
      <c r="S141" s="5">
        <f t="shared" si="152"/>
        <v>0</v>
      </c>
      <c r="T141" s="5">
        <f t="shared" si="152"/>
        <v>0</v>
      </c>
      <c r="U141" s="5">
        <f t="shared" si="152"/>
        <v>0</v>
      </c>
      <c r="V141" s="5">
        <f t="shared" si="152"/>
        <v>0</v>
      </c>
      <c r="W141" s="5">
        <f t="shared" si="152"/>
        <v>0</v>
      </c>
      <c r="X141" s="5">
        <f t="shared" si="152"/>
        <v>0</v>
      </c>
      <c r="Y141" s="5">
        <f t="shared" si="152"/>
        <v>0</v>
      </c>
      <c r="Z141" s="5">
        <f t="shared" si="152"/>
        <v>0</v>
      </c>
      <c r="AA141" s="5">
        <f t="shared" si="152"/>
        <v>0</v>
      </c>
      <c r="AB141" s="5">
        <f t="shared" si="152"/>
        <v>0</v>
      </c>
      <c r="AC141" s="5">
        <f t="shared" si="152"/>
        <v>0</v>
      </c>
    </row>
    <row r="142" spans="7:29" x14ac:dyDescent="0.35">
      <c r="G142" s="4" t="s">
        <v>101</v>
      </c>
      <c r="H142" s="5">
        <f t="shared" si="151"/>
        <v>0</v>
      </c>
      <c r="I142" s="5">
        <f t="shared" si="151"/>
        <v>0</v>
      </c>
      <c r="J142" s="5">
        <f t="shared" si="151"/>
        <v>0</v>
      </c>
      <c r="K142" s="5">
        <f t="shared" si="151"/>
        <v>0</v>
      </c>
      <c r="L142" s="5">
        <f t="shared" si="151"/>
        <v>0</v>
      </c>
      <c r="M142" s="5">
        <f t="shared" si="151"/>
        <v>0</v>
      </c>
      <c r="N142" s="5">
        <f t="shared" si="151"/>
        <v>0</v>
      </c>
      <c r="O142" s="5">
        <f t="shared" si="151"/>
        <v>0</v>
      </c>
      <c r="P142" s="5">
        <f t="shared" si="151"/>
        <v>0</v>
      </c>
      <c r="Q142" s="5">
        <f t="shared" si="151"/>
        <v>0</v>
      </c>
      <c r="R142" s="5">
        <f t="shared" si="152"/>
        <v>0</v>
      </c>
      <c r="S142" s="5">
        <f t="shared" si="152"/>
        <v>0</v>
      </c>
      <c r="T142" s="5">
        <f t="shared" si="152"/>
        <v>0</v>
      </c>
      <c r="U142" s="5">
        <f t="shared" si="152"/>
        <v>0</v>
      </c>
      <c r="V142" s="5">
        <f t="shared" si="152"/>
        <v>0</v>
      </c>
      <c r="W142" s="5">
        <f t="shared" si="152"/>
        <v>0</v>
      </c>
      <c r="X142" s="5">
        <f t="shared" si="152"/>
        <v>0</v>
      </c>
      <c r="Y142" s="5">
        <f t="shared" si="152"/>
        <v>0</v>
      </c>
      <c r="Z142" s="5">
        <f t="shared" si="152"/>
        <v>0</v>
      </c>
      <c r="AA142" s="5">
        <f t="shared" si="152"/>
        <v>0</v>
      </c>
      <c r="AB142" s="5">
        <f t="shared" si="152"/>
        <v>0</v>
      </c>
      <c r="AC142" s="5">
        <f t="shared" si="152"/>
        <v>0</v>
      </c>
    </row>
    <row r="143" spans="7:29" x14ac:dyDescent="0.35">
      <c r="G143" s="33" t="s">
        <v>28</v>
      </c>
      <c r="H143" s="23">
        <f t="shared" ref="H143:AC143" si="153">SUM(H134:H142)</f>
        <v>0</v>
      </c>
      <c r="I143" s="23">
        <f t="shared" si="153"/>
        <v>0</v>
      </c>
      <c r="J143" s="23">
        <f t="shared" si="153"/>
        <v>0</v>
      </c>
      <c r="K143" s="23">
        <f t="shared" si="153"/>
        <v>0</v>
      </c>
      <c r="L143" s="23">
        <f t="shared" si="153"/>
        <v>0</v>
      </c>
      <c r="M143" s="23">
        <f t="shared" si="153"/>
        <v>0</v>
      </c>
      <c r="N143" s="23">
        <f t="shared" si="153"/>
        <v>105.02500000000001</v>
      </c>
      <c r="O143" s="23">
        <f t="shared" si="153"/>
        <v>221.85</v>
      </c>
      <c r="P143" s="23">
        <f t="shared" si="153"/>
        <v>206.6</v>
      </c>
      <c r="Q143" s="23">
        <f t="shared" si="153"/>
        <v>228.65</v>
      </c>
      <c r="R143" s="23">
        <f t="shared" si="153"/>
        <v>221.33600000000001</v>
      </c>
      <c r="S143" s="23">
        <f t="shared" si="153"/>
        <v>237.964</v>
      </c>
      <c r="T143" s="23">
        <f t="shared" si="153"/>
        <v>300.72000000000003</v>
      </c>
      <c r="U143" s="23">
        <f t="shared" si="153"/>
        <v>381.36</v>
      </c>
      <c r="V143" s="23">
        <f t="shared" si="153"/>
        <v>372.14599999999996</v>
      </c>
      <c r="W143" s="23">
        <f t="shared" si="153"/>
        <v>385.50599999999997</v>
      </c>
      <c r="X143" s="23">
        <f t="shared" si="153"/>
        <v>396.50599999999997</v>
      </c>
      <c r="Y143" s="23">
        <f t="shared" si="153"/>
        <v>545.4</v>
      </c>
      <c r="Z143" s="23">
        <f t="shared" si="153"/>
        <v>545.4</v>
      </c>
      <c r="AA143" s="23">
        <f t="shared" si="153"/>
        <v>728.59999999999991</v>
      </c>
      <c r="AB143" s="23">
        <f t="shared" si="153"/>
        <v>1315</v>
      </c>
      <c r="AC143" s="23">
        <f t="shared" si="153"/>
        <v>0</v>
      </c>
    </row>
    <row r="145" spans="7:29" x14ac:dyDescent="0.35">
      <c r="G145" s="110" t="s">
        <v>174</v>
      </c>
      <c r="H145" s="111"/>
      <c r="I145" s="111"/>
      <c r="J145" s="111"/>
      <c r="K145" s="111"/>
      <c r="L145" s="111"/>
      <c r="M145" s="111"/>
      <c r="N145" s="111"/>
      <c r="O145" s="111"/>
      <c r="P145" s="111"/>
      <c r="Q145" s="111"/>
      <c r="R145" s="111"/>
      <c r="S145" s="111"/>
      <c r="T145" s="111"/>
      <c r="U145" s="111"/>
      <c r="V145" s="111"/>
      <c r="W145" s="111"/>
      <c r="X145" s="111"/>
      <c r="Y145" s="111"/>
      <c r="Z145" s="111"/>
      <c r="AA145" s="111"/>
      <c r="AB145" s="111"/>
      <c r="AC145" s="68"/>
    </row>
    <row r="146" spans="7:29" x14ac:dyDescent="0.35">
      <c r="G146" s="4" t="s">
        <v>48</v>
      </c>
      <c r="H146" s="49">
        <f t="shared" ref="H146:Q146" si="154">H134</f>
        <v>0</v>
      </c>
      <c r="I146" s="49">
        <f t="shared" si="154"/>
        <v>0</v>
      </c>
      <c r="J146" s="49">
        <f t="shared" si="154"/>
        <v>0</v>
      </c>
      <c r="K146" s="49">
        <f t="shared" si="154"/>
        <v>0</v>
      </c>
      <c r="L146" s="49">
        <f t="shared" si="154"/>
        <v>0</v>
      </c>
      <c r="M146" s="49">
        <f t="shared" si="154"/>
        <v>0</v>
      </c>
      <c r="N146" s="49">
        <f t="shared" si="154"/>
        <v>0</v>
      </c>
      <c r="O146" s="49">
        <f t="shared" si="154"/>
        <v>0</v>
      </c>
      <c r="P146" s="49">
        <f t="shared" si="154"/>
        <v>0</v>
      </c>
      <c r="Q146" s="49">
        <f t="shared" si="154"/>
        <v>0</v>
      </c>
      <c r="R146" s="49">
        <f>R134</f>
        <v>0</v>
      </c>
      <c r="S146" s="49">
        <f t="shared" ref="S146:AB146" si="155">S134</f>
        <v>0</v>
      </c>
      <c r="T146" s="49">
        <f t="shared" si="155"/>
        <v>0</v>
      </c>
      <c r="U146" s="49">
        <f t="shared" si="155"/>
        <v>80.64</v>
      </c>
      <c r="V146" s="49">
        <f t="shared" si="155"/>
        <v>70.64</v>
      </c>
      <c r="W146" s="49">
        <f t="shared" si="155"/>
        <v>84</v>
      </c>
      <c r="X146" s="49">
        <f t="shared" si="155"/>
        <v>95</v>
      </c>
      <c r="Y146" s="49">
        <f t="shared" si="155"/>
        <v>105</v>
      </c>
      <c r="Z146" s="49">
        <f t="shared" si="155"/>
        <v>105</v>
      </c>
      <c r="AA146" s="49">
        <f t="shared" si="155"/>
        <v>215.2</v>
      </c>
      <c r="AB146" s="49">
        <f t="shared" si="155"/>
        <v>215</v>
      </c>
      <c r="AC146" s="49">
        <f>AC134</f>
        <v>0</v>
      </c>
    </row>
    <row r="147" spans="7:29" x14ac:dyDescent="0.35">
      <c r="G147" s="4" t="s">
        <v>175</v>
      </c>
      <c r="H147" s="49">
        <f t="shared" ref="H147:Q147" si="156">H135+H136</f>
        <v>0</v>
      </c>
      <c r="I147" s="49">
        <f t="shared" si="156"/>
        <v>0</v>
      </c>
      <c r="J147" s="49">
        <f t="shared" si="156"/>
        <v>0</v>
      </c>
      <c r="K147" s="49">
        <f t="shared" si="156"/>
        <v>0</v>
      </c>
      <c r="L147" s="49">
        <f t="shared" si="156"/>
        <v>0</v>
      </c>
      <c r="M147" s="49">
        <f t="shared" si="156"/>
        <v>0</v>
      </c>
      <c r="N147" s="49">
        <f t="shared" si="156"/>
        <v>105.02500000000001</v>
      </c>
      <c r="O147" s="49">
        <f t="shared" si="156"/>
        <v>221.85</v>
      </c>
      <c r="P147" s="49">
        <f t="shared" si="156"/>
        <v>206.6</v>
      </c>
      <c r="Q147" s="49">
        <f t="shared" si="156"/>
        <v>228.65</v>
      </c>
      <c r="R147" s="49">
        <f>R135+R136</f>
        <v>221.33600000000001</v>
      </c>
      <c r="S147" s="49">
        <f t="shared" ref="S147:AB147" si="157">S135+S136</f>
        <v>237.964</v>
      </c>
      <c r="T147" s="49">
        <f t="shared" si="157"/>
        <v>300.72000000000003</v>
      </c>
      <c r="U147" s="49">
        <f t="shared" si="157"/>
        <v>300.72000000000003</v>
      </c>
      <c r="V147" s="49">
        <f t="shared" si="157"/>
        <v>301.50599999999997</v>
      </c>
      <c r="W147" s="49">
        <f t="shared" si="157"/>
        <v>301.50599999999997</v>
      </c>
      <c r="X147" s="49">
        <f t="shared" si="157"/>
        <v>301.50599999999997</v>
      </c>
      <c r="Y147" s="49">
        <f t="shared" si="157"/>
        <v>440.4</v>
      </c>
      <c r="Z147" s="49">
        <f t="shared" si="157"/>
        <v>440.4</v>
      </c>
      <c r="AA147" s="49">
        <f t="shared" si="157"/>
        <v>513.4</v>
      </c>
      <c r="AB147" s="49">
        <f t="shared" si="157"/>
        <v>1100</v>
      </c>
      <c r="AC147" s="49">
        <f>AC135+AC136</f>
        <v>0</v>
      </c>
    </row>
    <row r="148" spans="7:29" x14ac:dyDescent="0.35">
      <c r="G148" s="4" t="s">
        <v>46</v>
      </c>
      <c r="H148" s="49">
        <f t="shared" ref="H148:Q151" si="158">H137</f>
        <v>0</v>
      </c>
      <c r="I148" s="49">
        <f t="shared" si="158"/>
        <v>0</v>
      </c>
      <c r="J148" s="49">
        <f t="shared" si="158"/>
        <v>0</v>
      </c>
      <c r="K148" s="49">
        <f t="shared" si="158"/>
        <v>0</v>
      </c>
      <c r="L148" s="49">
        <f t="shared" si="158"/>
        <v>0</v>
      </c>
      <c r="M148" s="49">
        <f t="shared" si="158"/>
        <v>0</v>
      </c>
      <c r="N148" s="49">
        <f t="shared" si="158"/>
        <v>0</v>
      </c>
      <c r="O148" s="49">
        <f t="shared" si="158"/>
        <v>0</v>
      </c>
      <c r="P148" s="49">
        <f t="shared" si="158"/>
        <v>0</v>
      </c>
      <c r="Q148" s="49">
        <f t="shared" si="158"/>
        <v>0</v>
      </c>
      <c r="R148" s="49">
        <f>R137</f>
        <v>0</v>
      </c>
      <c r="S148" s="49">
        <f t="shared" ref="S148:AB151" si="159">S137</f>
        <v>0</v>
      </c>
      <c r="T148" s="49">
        <f t="shared" si="159"/>
        <v>0</v>
      </c>
      <c r="U148" s="49">
        <f t="shared" si="159"/>
        <v>0</v>
      </c>
      <c r="V148" s="49">
        <f t="shared" si="159"/>
        <v>0</v>
      </c>
      <c r="W148" s="49">
        <f t="shared" si="159"/>
        <v>0</v>
      </c>
      <c r="X148" s="49">
        <f t="shared" si="159"/>
        <v>0</v>
      </c>
      <c r="Y148" s="49">
        <f t="shared" si="159"/>
        <v>0</v>
      </c>
      <c r="Z148" s="49">
        <f t="shared" si="159"/>
        <v>0</v>
      </c>
      <c r="AA148" s="49">
        <f t="shared" si="159"/>
        <v>0</v>
      </c>
      <c r="AB148" s="49">
        <f t="shared" si="159"/>
        <v>0</v>
      </c>
      <c r="AC148" s="49">
        <f>AC137</f>
        <v>0</v>
      </c>
    </row>
    <row r="149" spans="7:29" x14ac:dyDescent="0.35">
      <c r="G149" s="4" t="s">
        <v>125</v>
      </c>
      <c r="H149" s="49">
        <f t="shared" si="158"/>
        <v>0</v>
      </c>
      <c r="I149" s="49">
        <f t="shared" si="158"/>
        <v>0</v>
      </c>
      <c r="J149" s="49">
        <f t="shared" si="158"/>
        <v>0</v>
      </c>
      <c r="K149" s="49">
        <f t="shared" si="158"/>
        <v>0</v>
      </c>
      <c r="L149" s="49">
        <f t="shared" si="158"/>
        <v>0</v>
      </c>
      <c r="M149" s="49">
        <f t="shared" si="158"/>
        <v>0</v>
      </c>
      <c r="N149" s="49">
        <f t="shared" si="158"/>
        <v>0</v>
      </c>
      <c r="O149" s="49">
        <f t="shared" si="158"/>
        <v>0</v>
      </c>
      <c r="P149" s="49">
        <f t="shared" si="158"/>
        <v>0</v>
      </c>
      <c r="Q149" s="49">
        <f t="shared" si="158"/>
        <v>0</v>
      </c>
      <c r="R149" s="49">
        <f>R138</f>
        <v>0</v>
      </c>
      <c r="S149" s="49">
        <f t="shared" si="159"/>
        <v>0</v>
      </c>
      <c r="T149" s="49">
        <f t="shared" si="159"/>
        <v>0</v>
      </c>
      <c r="U149" s="49">
        <f t="shared" si="159"/>
        <v>0</v>
      </c>
      <c r="V149" s="49">
        <f t="shared" si="159"/>
        <v>0</v>
      </c>
      <c r="W149" s="49">
        <f t="shared" si="159"/>
        <v>0</v>
      </c>
      <c r="X149" s="49">
        <f t="shared" si="159"/>
        <v>0</v>
      </c>
      <c r="Y149" s="49">
        <f t="shared" si="159"/>
        <v>0</v>
      </c>
      <c r="Z149" s="49">
        <f t="shared" si="159"/>
        <v>0</v>
      </c>
      <c r="AA149" s="49">
        <f t="shared" si="159"/>
        <v>0</v>
      </c>
      <c r="AB149" s="49">
        <f t="shared" si="159"/>
        <v>0</v>
      </c>
      <c r="AC149" s="49">
        <f>AC138</f>
        <v>0</v>
      </c>
    </row>
    <row r="150" spans="7:29" x14ac:dyDescent="0.35">
      <c r="G150" s="4" t="s">
        <v>53</v>
      </c>
      <c r="H150" s="49">
        <f t="shared" si="158"/>
        <v>0</v>
      </c>
      <c r="I150" s="49">
        <f t="shared" si="158"/>
        <v>0</v>
      </c>
      <c r="J150" s="49">
        <f t="shared" si="158"/>
        <v>0</v>
      </c>
      <c r="K150" s="49">
        <f t="shared" si="158"/>
        <v>0</v>
      </c>
      <c r="L150" s="49">
        <f t="shared" si="158"/>
        <v>0</v>
      </c>
      <c r="M150" s="49">
        <f t="shared" si="158"/>
        <v>0</v>
      </c>
      <c r="N150" s="49">
        <f t="shared" si="158"/>
        <v>0</v>
      </c>
      <c r="O150" s="49">
        <f t="shared" si="158"/>
        <v>0</v>
      </c>
      <c r="P150" s="49">
        <f t="shared" si="158"/>
        <v>0</v>
      </c>
      <c r="Q150" s="49">
        <f t="shared" si="158"/>
        <v>0</v>
      </c>
      <c r="R150" s="49">
        <f>R139</f>
        <v>0</v>
      </c>
      <c r="S150" s="49">
        <f t="shared" si="159"/>
        <v>0</v>
      </c>
      <c r="T150" s="49">
        <f t="shared" si="159"/>
        <v>0</v>
      </c>
      <c r="U150" s="49">
        <f t="shared" si="159"/>
        <v>0</v>
      </c>
      <c r="V150" s="49">
        <f t="shared" si="159"/>
        <v>0</v>
      </c>
      <c r="W150" s="49">
        <f t="shared" si="159"/>
        <v>0</v>
      </c>
      <c r="X150" s="49">
        <f t="shared" si="159"/>
        <v>0</v>
      </c>
      <c r="Y150" s="49">
        <f t="shared" si="159"/>
        <v>0</v>
      </c>
      <c r="Z150" s="49">
        <f t="shared" si="159"/>
        <v>0</v>
      </c>
      <c r="AA150" s="49">
        <f t="shared" si="159"/>
        <v>0</v>
      </c>
      <c r="AB150" s="49">
        <f t="shared" si="159"/>
        <v>0</v>
      </c>
      <c r="AC150" s="49">
        <f>AC139</f>
        <v>0</v>
      </c>
    </row>
    <row r="151" spans="7:29" x14ac:dyDescent="0.35">
      <c r="G151" s="4" t="s">
        <v>43</v>
      </c>
      <c r="H151" s="49">
        <f t="shared" si="158"/>
        <v>0</v>
      </c>
      <c r="I151" s="49">
        <f t="shared" si="158"/>
        <v>0</v>
      </c>
      <c r="J151" s="49">
        <f t="shared" si="158"/>
        <v>0</v>
      </c>
      <c r="K151" s="49">
        <f t="shared" si="158"/>
        <v>0</v>
      </c>
      <c r="L151" s="49">
        <f t="shared" si="158"/>
        <v>0</v>
      </c>
      <c r="M151" s="49">
        <f t="shared" si="158"/>
        <v>0</v>
      </c>
      <c r="N151" s="49">
        <f t="shared" si="158"/>
        <v>0</v>
      </c>
      <c r="O151" s="49">
        <f t="shared" si="158"/>
        <v>0</v>
      </c>
      <c r="P151" s="49">
        <f t="shared" si="158"/>
        <v>0</v>
      </c>
      <c r="Q151" s="49">
        <f t="shared" si="158"/>
        <v>0</v>
      </c>
      <c r="R151" s="49">
        <f>R140</f>
        <v>0</v>
      </c>
      <c r="S151" s="49">
        <f t="shared" si="159"/>
        <v>0</v>
      </c>
      <c r="T151" s="49">
        <f t="shared" si="159"/>
        <v>0</v>
      </c>
      <c r="U151" s="49">
        <f t="shared" si="159"/>
        <v>0</v>
      </c>
      <c r="V151" s="49">
        <f t="shared" si="159"/>
        <v>0</v>
      </c>
      <c r="W151" s="49">
        <f t="shared" si="159"/>
        <v>0</v>
      </c>
      <c r="X151" s="49">
        <f t="shared" si="159"/>
        <v>0</v>
      </c>
      <c r="Y151" s="49">
        <f t="shared" si="159"/>
        <v>0</v>
      </c>
      <c r="Z151" s="49">
        <f t="shared" si="159"/>
        <v>0</v>
      </c>
      <c r="AA151" s="49">
        <f t="shared" si="159"/>
        <v>0</v>
      </c>
      <c r="AB151" s="49">
        <f t="shared" si="159"/>
        <v>0</v>
      </c>
      <c r="AC151" s="49">
        <f>AC140</f>
        <v>0</v>
      </c>
    </row>
    <row r="152" spans="7:29" x14ac:dyDescent="0.35">
      <c r="G152" s="4" t="s">
        <v>176</v>
      </c>
      <c r="H152" s="49">
        <f>H142+H141</f>
        <v>0</v>
      </c>
      <c r="I152" s="49">
        <f t="shared" ref="I152:AC152" si="160">I142+I141</f>
        <v>0</v>
      </c>
      <c r="J152" s="49">
        <f t="shared" si="160"/>
        <v>0</v>
      </c>
      <c r="K152" s="49">
        <f t="shared" si="160"/>
        <v>0</v>
      </c>
      <c r="L152" s="49">
        <f t="shared" si="160"/>
        <v>0</v>
      </c>
      <c r="M152" s="49">
        <f t="shared" si="160"/>
        <v>0</v>
      </c>
      <c r="N152" s="49">
        <f t="shared" si="160"/>
        <v>0</v>
      </c>
      <c r="O152" s="49">
        <f t="shared" si="160"/>
        <v>0</v>
      </c>
      <c r="P152" s="49">
        <f t="shared" si="160"/>
        <v>0</v>
      </c>
      <c r="Q152" s="49">
        <f t="shared" si="160"/>
        <v>0</v>
      </c>
      <c r="R152" s="49">
        <f t="shared" si="160"/>
        <v>0</v>
      </c>
      <c r="S152" s="49">
        <f t="shared" si="160"/>
        <v>0</v>
      </c>
      <c r="T152" s="49">
        <f t="shared" si="160"/>
        <v>0</v>
      </c>
      <c r="U152" s="49">
        <f t="shared" si="160"/>
        <v>0</v>
      </c>
      <c r="V152" s="49">
        <f t="shared" si="160"/>
        <v>0</v>
      </c>
      <c r="W152" s="49">
        <f t="shared" si="160"/>
        <v>0</v>
      </c>
      <c r="X152" s="49">
        <f t="shared" si="160"/>
        <v>0</v>
      </c>
      <c r="Y152" s="49">
        <f t="shared" si="160"/>
        <v>0</v>
      </c>
      <c r="Z152" s="49">
        <f t="shared" si="160"/>
        <v>0</v>
      </c>
      <c r="AA152" s="49">
        <f t="shared" si="160"/>
        <v>0</v>
      </c>
      <c r="AB152" s="49">
        <f t="shared" si="160"/>
        <v>0</v>
      </c>
      <c r="AC152" s="49">
        <f t="shared" si="160"/>
        <v>0</v>
      </c>
    </row>
    <row r="153" spans="7:29" x14ac:dyDescent="0.35">
      <c r="G153" s="33" t="s">
        <v>28</v>
      </c>
      <c r="H153" s="49">
        <f>SUM(H146:H152)</f>
        <v>0</v>
      </c>
      <c r="I153" s="49">
        <f t="shared" ref="I153:AC153" si="161">SUM(I146:I152)</f>
        <v>0</v>
      </c>
      <c r="J153" s="49">
        <f t="shared" si="161"/>
        <v>0</v>
      </c>
      <c r="K153" s="49">
        <f t="shared" si="161"/>
        <v>0</v>
      </c>
      <c r="L153" s="49">
        <f t="shared" si="161"/>
        <v>0</v>
      </c>
      <c r="M153" s="49">
        <f t="shared" si="161"/>
        <v>0</v>
      </c>
      <c r="N153" s="49">
        <f t="shared" si="161"/>
        <v>105.02500000000001</v>
      </c>
      <c r="O153" s="49">
        <f t="shared" si="161"/>
        <v>221.85</v>
      </c>
      <c r="P153" s="49">
        <f t="shared" si="161"/>
        <v>206.6</v>
      </c>
      <c r="Q153" s="49">
        <f t="shared" si="161"/>
        <v>228.65</v>
      </c>
      <c r="R153" s="49">
        <f t="shared" si="161"/>
        <v>221.33600000000001</v>
      </c>
      <c r="S153" s="49">
        <f t="shared" si="161"/>
        <v>237.964</v>
      </c>
      <c r="T153" s="49">
        <f t="shared" si="161"/>
        <v>300.72000000000003</v>
      </c>
      <c r="U153" s="49">
        <f t="shared" si="161"/>
        <v>381.36</v>
      </c>
      <c r="V153" s="49">
        <f t="shared" si="161"/>
        <v>372.14599999999996</v>
      </c>
      <c r="W153" s="49">
        <f t="shared" si="161"/>
        <v>385.50599999999997</v>
      </c>
      <c r="X153" s="49">
        <f t="shared" si="161"/>
        <v>396.50599999999997</v>
      </c>
      <c r="Y153" s="49">
        <f t="shared" si="161"/>
        <v>545.4</v>
      </c>
      <c r="Z153" s="49">
        <f t="shared" si="161"/>
        <v>545.4</v>
      </c>
      <c r="AA153" s="49">
        <f t="shared" si="161"/>
        <v>728.59999999999991</v>
      </c>
      <c r="AB153" s="49">
        <f t="shared" si="161"/>
        <v>1315</v>
      </c>
      <c r="AC153" s="49">
        <f t="shared" si="161"/>
        <v>0</v>
      </c>
    </row>
    <row r="155" spans="7:29" x14ac:dyDescent="0.35">
      <c r="G155" s="112" t="s">
        <v>169</v>
      </c>
      <c r="H155" s="112"/>
      <c r="I155" s="112"/>
      <c r="J155" s="112"/>
      <c r="K155" s="112"/>
      <c r="L155" s="112"/>
      <c r="M155" s="112"/>
      <c r="N155" s="112"/>
      <c r="O155" s="112"/>
      <c r="P155" s="112"/>
      <c r="Q155" s="112"/>
      <c r="R155" s="112"/>
      <c r="S155" s="112"/>
      <c r="T155" s="112"/>
      <c r="U155" s="112"/>
      <c r="V155" s="112"/>
      <c r="W155" s="112"/>
      <c r="X155" s="112"/>
      <c r="Y155" s="112"/>
      <c r="Z155" s="112"/>
      <c r="AA155" s="112"/>
      <c r="AB155" s="112"/>
      <c r="AC155" s="69"/>
    </row>
    <row r="156" spans="7:29" x14ac:dyDescent="0.35">
      <c r="G156" s="4" t="s">
        <v>48</v>
      </c>
      <c r="H156" s="57">
        <f t="shared" ref="H156:Q156" si="162">H146/H$207</f>
        <v>0</v>
      </c>
      <c r="I156" s="57">
        <f t="shared" si="162"/>
        <v>0</v>
      </c>
      <c r="J156" s="57">
        <f t="shared" si="162"/>
        <v>0</v>
      </c>
      <c r="K156" s="57">
        <f t="shared" si="162"/>
        <v>0</v>
      </c>
      <c r="L156" s="57">
        <f t="shared" si="162"/>
        <v>0</v>
      </c>
      <c r="M156" s="57">
        <f t="shared" si="162"/>
        <v>0</v>
      </c>
      <c r="N156" s="57">
        <f t="shared" si="162"/>
        <v>0</v>
      </c>
      <c r="O156" s="57">
        <f t="shared" si="162"/>
        <v>0</v>
      </c>
      <c r="P156" s="57">
        <f t="shared" si="162"/>
        <v>0</v>
      </c>
      <c r="Q156" s="57">
        <f t="shared" si="162"/>
        <v>0</v>
      </c>
      <c r="R156" s="57">
        <f>R$146/R$207</f>
        <v>0</v>
      </c>
      <c r="S156" s="57">
        <f t="shared" ref="S156:AC156" si="163">S$146/S$207</f>
        <v>0</v>
      </c>
      <c r="T156" s="57">
        <f t="shared" si="163"/>
        <v>0</v>
      </c>
      <c r="U156" s="57">
        <f t="shared" si="163"/>
        <v>1.6457142857142857E-3</v>
      </c>
      <c r="V156" s="57">
        <f t="shared" si="163"/>
        <v>1.2614285714285715E-3</v>
      </c>
      <c r="W156" s="57">
        <f t="shared" si="163"/>
        <v>1.4237288135593221E-3</v>
      </c>
      <c r="X156" s="57">
        <f t="shared" si="163"/>
        <v>1.484375E-3</v>
      </c>
      <c r="Y156" s="57">
        <f t="shared" si="163"/>
        <v>1.3461538461538461E-3</v>
      </c>
      <c r="Z156" s="57">
        <f t="shared" si="163"/>
        <v>1.4E-3</v>
      </c>
      <c r="AA156" s="57">
        <f t="shared" si="163"/>
        <v>2.6899999999999997E-3</v>
      </c>
      <c r="AB156" s="57">
        <f t="shared" si="163"/>
        <v>2.5294117647058825E-3</v>
      </c>
      <c r="AC156" s="57">
        <f t="shared" si="163"/>
        <v>0</v>
      </c>
    </row>
    <row r="157" spans="7:29" x14ac:dyDescent="0.35">
      <c r="G157" s="4" t="s">
        <v>175</v>
      </c>
      <c r="H157" s="57">
        <f t="shared" ref="H157:Q157" si="164">H147/H$207</f>
        <v>0</v>
      </c>
      <c r="I157" s="57">
        <f t="shared" si="164"/>
        <v>0</v>
      </c>
      <c r="J157" s="57">
        <f t="shared" si="164"/>
        <v>0</v>
      </c>
      <c r="K157" s="57">
        <f t="shared" si="164"/>
        <v>0</v>
      </c>
      <c r="L157" s="57">
        <f t="shared" si="164"/>
        <v>0</v>
      </c>
      <c r="M157" s="57">
        <f t="shared" si="164"/>
        <v>0</v>
      </c>
      <c r="N157" s="57">
        <f t="shared" si="164"/>
        <v>2.7638157894736845E-3</v>
      </c>
      <c r="O157" s="57">
        <f t="shared" si="164"/>
        <v>6.1624999999999996E-3</v>
      </c>
      <c r="P157" s="57">
        <f t="shared" si="164"/>
        <v>5.9028571428571429E-3</v>
      </c>
      <c r="Q157" s="57">
        <f t="shared" si="164"/>
        <v>6.0171052631578948E-3</v>
      </c>
      <c r="R157" s="57">
        <f>R$147/R$207</f>
        <v>5.8246315789473686E-3</v>
      </c>
      <c r="S157" s="57">
        <f t="shared" ref="S157:AB157" si="165">S$147/S$207</f>
        <v>5.9490999999999997E-3</v>
      </c>
      <c r="T157" s="57">
        <f t="shared" si="165"/>
        <v>6.9934883720930239E-3</v>
      </c>
      <c r="U157" s="57">
        <f t="shared" si="165"/>
        <v>6.1371428571428575E-3</v>
      </c>
      <c r="V157" s="57">
        <f t="shared" si="165"/>
        <v>5.3840357142857136E-3</v>
      </c>
      <c r="W157" s="57">
        <f t="shared" si="165"/>
        <v>5.1102711864406776E-3</v>
      </c>
      <c r="X157" s="57">
        <f t="shared" si="165"/>
        <v>4.7110312499999999E-3</v>
      </c>
      <c r="Y157" s="57">
        <f t="shared" si="165"/>
        <v>5.6461538461538459E-3</v>
      </c>
      <c r="Z157" s="57">
        <f t="shared" si="165"/>
        <v>5.8719999999999996E-3</v>
      </c>
      <c r="AA157" s="57">
        <f t="shared" si="165"/>
        <v>6.4174999999999996E-3</v>
      </c>
      <c r="AB157" s="57">
        <f t="shared" si="165"/>
        <v>1.2941176470588235E-2</v>
      </c>
      <c r="AC157" s="57">
        <f>AC$147/AC$207</f>
        <v>0</v>
      </c>
    </row>
    <row r="158" spans="7:29" x14ac:dyDescent="0.35">
      <c r="G158" s="4" t="s">
        <v>46</v>
      </c>
      <c r="H158" s="57">
        <f t="shared" ref="H158:Q158" si="166">H148/H$207</f>
        <v>0</v>
      </c>
      <c r="I158" s="57">
        <f t="shared" si="166"/>
        <v>0</v>
      </c>
      <c r="J158" s="57">
        <f t="shared" si="166"/>
        <v>0</v>
      </c>
      <c r="K158" s="57">
        <f t="shared" si="166"/>
        <v>0</v>
      </c>
      <c r="L158" s="57">
        <f t="shared" si="166"/>
        <v>0</v>
      </c>
      <c r="M158" s="57">
        <f t="shared" si="166"/>
        <v>0</v>
      </c>
      <c r="N158" s="57">
        <f t="shared" si="166"/>
        <v>0</v>
      </c>
      <c r="O158" s="57">
        <f t="shared" si="166"/>
        <v>0</v>
      </c>
      <c r="P158" s="57">
        <f t="shared" si="166"/>
        <v>0</v>
      </c>
      <c r="Q158" s="57">
        <f t="shared" si="166"/>
        <v>0</v>
      </c>
      <c r="R158" s="57">
        <f>R$148/R$207</f>
        <v>0</v>
      </c>
      <c r="S158" s="57">
        <f t="shared" ref="S158:AC158" si="167">S$148/S$207</f>
        <v>0</v>
      </c>
      <c r="T158" s="57">
        <f t="shared" si="167"/>
        <v>0</v>
      </c>
      <c r="U158" s="57">
        <f t="shared" si="167"/>
        <v>0</v>
      </c>
      <c r="V158" s="57">
        <f t="shared" si="167"/>
        <v>0</v>
      </c>
      <c r="W158" s="57">
        <f t="shared" si="167"/>
        <v>0</v>
      </c>
      <c r="X158" s="57">
        <f t="shared" si="167"/>
        <v>0</v>
      </c>
      <c r="Y158" s="57">
        <f t="shared" si="167"/>
        <v>0</v>
      </c>
      <c r="Z158" s="57">
        <f t="shared" si="167"/>
        <v>0</v>
      </c>
      <c r="AA158" s="57">
        <f t="shared" si="167"/>
        <v>0</v>
      </c>
      <c r="AB158" s="57">
        <f t="shared" si="167"/>
        <v>0</v>
      </c>
      <c r="AC158" s="57">
        <f t="shared" si="167"/>
        <v>0</v>
      </c>
    </row>
    <row r="159" spans="7:29" x14ac:dyDescent="0.35">
      <c r="G159" s="4" t="s">
        <v>125</v>
      </c>
      <c r="H159" s="57">
        <f t="shared" ref="H159:Q159" si="168">H149/H$207</f>
        <v>0</v>
      </c>
      <c r="I159" s="57">
        <f t="shared" si="168"/>
        <v>0</v>
      </c>
      <c r="J159" s="57">
        <f t="shared" si="168"/>
        <v>0</v>
      </c>
      <c r="K159" s="57">
        <f t="shared" si="168"/>
        <v>0</v>
      </c>
      <c r="L159" s="57">
        <f t="shared" si="168"/>
        <v>0</v>
      </c>
      <c r="M159" s="57">
        <f t="shared" si="168"/>
        <v>0</v>
      </c>
      <c r="N159" s="57">
        <f t="shared" si="168"/>
        <v>0</v>
      </c>
      <c r="O159" s="57">
        <f t="shared" si="168"/>
        <v>0</v>
      </c>
      <c r="P159" s="57">
        <f t="shared" si="168"/>
        <v>0</v>
      </c>
      <c r="Q159" s="57">
        <f t="shared" si="168"/>
        <v>0</v>
      </c>
      <c r="R159" s="57">
        <f>R$149/R$207</f>
        <v>0</v>
      </c>
      <c r="S159" s="57">
        <f t="shared" ref="S159:AC159" si="169">S$149/S$207</f>
        <v>0</v>
      </c>
      <c r="T159" s="57">
        <f t="shared" si="169"/>
        <v>0</v>
      </c>
      <c r="U159" s="57">
        <f t="shared" si="169"/>
        <v>0</v>
      </c>
      <c r="V159" s="57">
        <f t="shared" si="169"/>
        <v>0</v>
      </c>
      <c r="W159" s="57">
        <f t="shared" si="169"/>
        <v>0</v>
      </c>
      <c r="X159" s="57">
        <f t="shared" si="169"/>
        <v>0</v>
      </c>
      <c r="Y159" s="57">
        <f t="shared" si="169"/>
        <v>0</v>
      </c>
      <c r="Z159" s="57">
        <f t="shared" si="169"/>
        <v>0</v>
      </c>
      <c r="AA159" s="57">
        <f t="shared" si="169"/>
        <v>0</v>
      </c>
      <c r="AB159" s="57">
        <f t="shared" si="169"/>
        <v>0</v>
      </c>
      <c r="AC159" s="57">
        <f t="shared" si="169"/>
        <v>0</v>
      </c>
    </row>
    <row r="160" spans="7:29" x14ac:dyDescent="0.35">
      <c r="G160" s="4" t="s">
        <v>53</v>
      </c>
      <c r="H160" s="57">
        <f t="shared" ref="H160:Q160" si="170">H150/H$207</f>
        <v>0</v>
      </c>
      <c r="I160" s="57">
        <f t="shared" si="170"/>
        <v>0</v>
      </c>
      <c r="J160" s="57">
        <f t="shared" si="170"/>
        <v>0</v>
      </c>
      <c r="K160" s="57">
        <f t="shared" si="170"/>
        <v>0</v>
      </c>
      <c r="L160" s="57">
        <f t="shared" si="170"/>
        <v>0</v>
      </c>
      <c r="M160" s="57">
        <f t="shared" si="170"/>
        <v>0</v>
      </c>
      <c r="N160" s="57">
        <f t="shared" si="170"/>
        <v>0</v>
      </c>
      <c r="O160" s="57">
        <f t="shared" si="170"/>
        <v>0</v>
      </c>
      <c r="P160" s="57">
        <f t="shared" si="170"/>
        <v>0</v>
      </c>
      <c r="Q160" s="57">
        <f t="shared" si="170"/>
        <v>0</v>
      </c>
      <c r="R160" s="57">
        <f>R$150/R$207</f>
        <v>0</v>
      </c>
      <c r="S160" s="57">
        <f t="shared" ref="S160:AC160" si="171">S$150/S$207</f>
        <v>0</v>
      </c>
      <c r="T160" s="57">
        <f t="shared" si="171"/>
        <v>0</v>
      </c>
      <c r="U160" s="57">
        <f t="shared" si="171"/>
        <v>0</v>
      </c>
      <c r="V160" s="57">
        <f t="shared" si="171"/>
        <v>0</v>
      </c>
      <c r="W160" s="57">
        <f t="shared" si="171"/>
        <v>0</v>
      </c>
      <c r="X160" s="57">
        <f t="shared" si="171"/>
        <v>0</v>
      </c>
      <c r="Y160" s="57">
        <f t="shared" si="171"/>
        <v>0</v>
      </c>
      <c r="Z160" s="57">
        <f t="shared" si="171"/>
        <v>0</v>
      </c>
      <c r="AA160" s="57">
        <f t="shared" si="171"/>
        <v>0</v>
      </c>
      <c r="AB160" s="57">
        <f t="shared" si="171"/>
        <v>0</v>
      </c>
      <c r="AC160" s="57">
        <f t="shared" si="171"/>
        <v>0</v>
      </c>
    </row>
    <row r="161" spans="7:29" x14ac:dyDescent="0.35">
      <c r="G161" s="4" t="s">
        <v>43</v>
      </c>
      <c r="H161" s="57">
        <f t="shared" ref="H161:Q161" si="172">H151/H$207</f>
        <v>0</v>
      </c>
      <c r="I161" s="57">
        <f t="shared" si="172"/>
        <v>0</v>
      </c>
      <c r="J161" s="57">
        <f t="shared" si="172"/>
        <v>0</v>
      </c>
      <c r="K161" s="57">
        <f t="shared" si="172"/>
        <v>0</v>
      </c>
      <c r="L161" s="57">
        <f t="shared" si="172"/>
        <v>0</v>
      </c>
      <c r="M161" s="57">
        <f t="shared" si="172"/>
        <v>0</v>
      </c>
      <c r="N161" s="57">
        <f t="shared" si="172"/>
        <v>0</v>
      </c>
      <c r="O161" s="57">
        <f t="shared" si="172"/>
        <v>0</v>
      </c>
      <c r="P161" s="57">
        <f t="shared" si="172"/>
        <v>0</v>
      </c>
      <c r="Q161" s="57">
        <f t="shared" si="172"/>
        <v>0</v>
      </c>
      <c r="R161" s="57">
        <f>R$151/R$207</f>
        <v>0</v>
      </c>
      <c r="S161" s="57">
        <f t="shared" ref="S161:AC161" si="173">S$151/S$207</f>
        <v>0</v>
      </c>
      <c r="T161" s="57">
        <f t="shared" si="173"/>
        <v>0</v>
      </c>
      <c r="U161" s="57">
        <f t="shared" si="173"/>
        <v>0</v>
      </c>
      <c r="V161" s="57">
        <f t="shared" si="173"/>
        <v>0</v>
      </c>
      <c r="W161" s="57">
        <f t="shared" si="173"/>
        <v>0</v>
      </c>
      <c r="X161" s="57">
        <f t="shared" si="173"/>
        <v>0</v>
      </c>
      <c r="Y161" s="57">
        <f t="shared" si="173"/>
        <v>0</v>
      </c>
      <c r="Z161" s="57">
        <f t="shared" si="173"/>
        <v>0</v>
      </c>
      <c r="AA161" s="57">
        <f t="shared" si="173"/>
        <v>0</v>
      </c>
      <c r="AB161" s="57">
        <f t="shared" si="173"/>
        <v>0</v>
      </c>
      <c r="AC161" s="57">
        <f t="shared" si="173"/>
        <v>0</v>
      </c>
    </row>
    <row r="162" spans="7:29" x14ac:dyDescent="0.35">
      <c r="G162" s="4" t="s">
        <v>176</v>
      </c>
      <c r="H162" s="57">
        <f t="shared" ref="H162:Q162" si="174">H152/H$207</f>
        <v>0</v>
      </c>
      <c r="I162" s="57">
        <f t="shared" si="174"/>
        <v>0</v>
      </c>
      <c r="J162" s="57">
        <f t="shared" si="174"/>
        <v>0</v>
      </c>
      <c r="K162" s="57">
        <f t="shared" si="174"/>
        <v>0</v>
      </c>
      <c r="L162" s="57">
        <f t="shared" si="174"/>
        <v>0</v>
      </c>
      <c r="M162" s="57">
        <f t="shared" si="174"/>
        <v>0</v>
      </c>
      <c r="N162" s="57">
        <f t="shared" si="174"/>
        <v>0</v>
      </c>
      <c r="O162" s="57">
        <f t="shared" si="174"/>
        <v>0</v>
      </c>
      <c r="P162" s="57">
        <f t="shared" si="174"/>
        <v>0</v>
      </c>
      <c r="Q162" s="57">
        <f t="shared" si="174"/>
        <v>0</v>
      </c>
      <c r="R162" s="57">
        <f>R$152/R$207</f>
        <v>0</v>
      </c>
      <c r="S162" s="57">
        <f t="shared" ref="S162:AC162" si="175">S$152/S$207</f>
        <v>0</v>
      </c>
      <c r="T162" s="57">
        <f t="shared" si="175"/>
        <v>0</v>
      </c>
      <c r="U162" s="57">
        <f t="shared" si="175"/>
        <v>0</v>
      </c>
      <c r="V162" s="57">
        <f t="shared" si="175"/>
        <v>0</v>
      </c>
      <c r="W162" s="57">
        <f t="shared" si="175"/>
        <v>0</v>
      </c>
      <c r="X162" s="57">
        <f t="shared" si="175"/>
        <v>0</v>
      </c>
      <c r="Y162" s="57">
        <f t="shared" si="175"/>
        <v>0</v>
      </c>
      <c r="Z162" s="57">
        <f t="shared" si="175"/>
        <v>0</v>
      </c>
      <c r="AA162" s="57">
        <f t="shared" si="175"/>
        <v>0</v>
      </c>
      <c r="AB162" s="57">
        <f t="shared" si="175"/>
        <v>0</v>
      </c>
      <c r="AC162" s="57">
        <f t="shared" si="175"/>
        <v>0</v>
      </c>
    </row>
    <row r="163" spans="7:29" x14ac:dyDescent="0.35">
      <c r="G163" s="33" t="s">
        <v>28</v>
      </c>
      <c r="H163" s="57">
        <f t="shared" ref="H163:Q163" si="176">H153/H$207</f>
        <v>0</v>
      </c>
      <c r="I163" s="57">
        <f t="shared" si="176"/>
        <v>0</v>
      </c>
      <c r="J163" s="57">
        <f t="shared" si="176"/>
        <v>0</v>
      </c>
      <c r="K163" s="57">
        <f t="shared" si="176"/>
        <v>0</v>
      </c>
      <c r="L163" s="57">
        <f t="shared" si="176"/>
        <v>0</v>
      </c>
      <c r="M163" s="57">
        <f t="shared" si="176"/>
        <v>0</v>
      </c>
      <c r="N163" s="57">
        <f t="shared" si="176"/>
        <v>2.7638157894736845E-3</v>
      </c>
      <c r="O163" s="57">
        <f t="shared" si="176"/>
        <v>6.1624999999999996E-3</v>
      </c>
      <c r="P163" s="57">
        <f t="shared" si="176"/>
        <v>5.9028571428571429E-3</v>
      </c>
      <c r="Q163" s="57">
        <f t="shared" si="176"/>
        <v>6.0171052631578948E-3</v>
      </c>
      <c r="R163" s="57">
        <f>R$153/R$207</f>
        <v>5.8246315789473686E-3</v>
      </c>
      <c r="S163" s="57">
        <f t="shared" ref="S163:AC163" si="177">S$153/S$207</f>
        <v>5.9490999999999997E-3</v>
      </c>
      <c r="T163" s="57">
        <f t="shared" si="177"/>
        <v>6.9934883720930239E-3</v>
      </c>
      <c r="U163" s="57">
        <f t="shared" si="177"/>
        <v>7.7828571428571434E-3</v>
      </c>
      <c r="V163" s="57">
        <f t="shared" si="177"/>
        <v>6.6454642857142849E-3</v>
      </c>
      <c r="W163" s="57">
        <f t="shared" si="177"/>
        <v>6.5339999999999999E-3</v>
      </c>
      <c r="X163" s="57">
        <f t="shared" si="177"/>
        <v>6.1954062499999995E-3</v>
      </c>
      <c r="Y163" s="57">
        <f t="shared" si="177"/>
        <v>6.9923076923076918E-3</v>
      </c>
      <c r="Z163" s="57">
        <f t="shared" si="177"/>
        <v>7.2719999999999998E-3</v>
      </c>
      <c r="AA163" s="57">
        <f t="shared" si="177"/>
        <v>9.1074999999999993E-3</v>
      </c>
      <c r="AB163" s="57">
        <f t="shared" si="177"/>
        <v>1.5470588235294118E-2</v>
      </c>
      <c r="AC163" s="57">
        <f t="shared" si="177"/>
        <v>0</v>
      </c>
    </row>
    <row r="165" spans="7:29" x14ac:dyDescent="0.35">
      <c r="G165" s="112" t="s">
        <v>170</v>
      </c>
      <c r="H165" s="112"/>
      <c r="I165" s="112"/>
      <c r="J165" s="112"/>
      <c r="K165" s="112"/>
      <c r="L165" s="112"/>
      <c r="M165" s="112"/>
      <c r="N165" s="112"/>
      <c r="O165" s="112"/>
      <c r="P165" s="112"/>
      <c r="Q165" s="112"/>
      <c r="R165" s="112"/>
      <c r="S165" s="112"/>
      <c r="T165" s="112"/>
      <c r="U165" s="112"/>
      <c r="V165" s="112"/>
      <c r="W165" s="112"/>
      <c r="X165" s="112"/>
      <c r="Y165" s="112"/>
      <c r="Z165" s="112"/>
      <c r="AA165" s="112"/>
      <c r="AB165" s="112"/>
      <c r="AC165" s="69"/>
    </row>
    <row r="166" spans="7:29" x14ac:dyDescent="0.35">
      <c r="G166" s="4" t="s">
        <v>48</v>
      </c>
      <c r="H166" s="57">
        <f t="shared" ref="H166:AC166" si="178">H$146/H$211</f>
        <v>0</v>
      </c>
      <c r="I166" s="57">
        <f t="shared" si="178"/>
        <v>0</v>
      </c>
      <c r="J166" s="57">
        <f t="shared" si="178"/>
        <v>0</v>
      </c>
      <c r="K166" s="57">
        <f t="shared" si="178"/>
        <v>0</v>
      </c>
      <c r="L166" s="57">
        <f t="shared" si="178"/>
        <v>0</v>
      </c>
      <c r="M166" s="57">
        <f t="shared" si="178"/>
        <v>0</v>
      </c>
      <c r="N166" s="57">
        <f t="shared" si="178"/>
        <v>0</v>
      </c>
      <c r="O166" s="57">
        <f t="shared" si="178"/>
        <v>0</v>
      </c>
      <c r="P166" s="57">
        <f t="shared" si="178"/>
        <v>0</v>
      </c>
      <c r="Q166" s="57">
        <f t="shared" si="178"/>
        <v>0</v>
      </c>
      <c r="R166" s="57">
        <f t="shared" si="178"/>
        <v>0</v>
      </c>
      <c r="S166" s="57">
        <f t="shared" si="178"/>
        <v>0</v>
      </c>
      <c r="T166" s="57">
        <f t="shared" si="178"/>
        <v>0</v>
      </c>
      <c r="U166" s="57">
        <f t="shared" si="178"/>
        <v>1.0631803912830812E-3</v>
      </c>
      <c r="V166" s="57">
        <f t="shared" si="178"/>
        <v>8.6743070316653962E-4</v>
      </c>
      <c r="W166" s="57">
        <f t="shared" si="178"/>
        <v>1.0259201489925826E-3</v>
      </c>
      <c r="X166" s="57">
        <f t="shared" si="178"/>
        <v>1.0207792664190299E-3</v>
      </c>
      <c r="Y166" s="57">
        <f t="shared" si="178"/>
        <v>1.0112813676577889E-3</v>
      </c>
      <c r="Z166" s="57">
        <f t="shared" si="178"/>
        <v>1.0263220432676628E-3</v>
      </c>
      <c r="AA166" s="57">
        <f t="shared" si="178"/>
        <v>1.9914279054090624E-3</v>
      </c>
      <c r="AB166" s="57">
        <f t="shared" si="178"/>
        <v>1.8337903609599139E-3</v>
      </c>
      <c r="AC166" s="57">
        <f t="shared" si="178"/>
        <v>0</v>
      </c>
    </row>
    <row r="167" spans="7:29" x14ac:dyDescent="0.35">
      <c r="G167" s="4" t="s">
        <v>175</v>
      </c>
      <c r="H167" s="57">
        <f t="shared" ref="H167:AC167" si="179">H$147/H$211</f>
        <v>0</v>
      </c>
      <c r="I167" s="57">
        <f t="shared" si="179"/>
        <v>0</v>
      </c>
      <c r="J167" s="57">
        <f t="shared" si="179"/>
        <v>0</v>
      </c>
      <c r="K167" s="57">
        <f t="shared" si="179"/>
        <v>0</v>
      </c>
      <c r="L167" s="57">
        <f t="shared" si="179"/>
        <v>0</v>
      </c>
      <c r="M167" s="57">
        <f t="shared" si="179"/>
        <v>0</v>
      </c>
      <c r="N167" s="57">
        <f t="shared" si="179"/>
        <v>1.7332488369368076E-3</v>
      </c>
      <c r="O167" s="57">
        <f t="shared" si="179"/>
        <v>3.5777006923177405E-3</v>
      </c>
      <c r="P167" s="57">
        <f t="shared" si="179"/>
        <v>3.7013415123545263E-3</v>
      </c>
      <c r="Q167" s="57">
        <f t="shared" si="179"/>
        <v>4.0504871567759084E-3</v>
      </c>
      <c r="R167" s="57">
        <f t="shared" si="179"/>
        <v>4.4869710472220988E-3</v>
      </c>
      <c r="S167" s="57">
        <f t="shared" si="179"/>
        <v>3.8856086632790355E-3</v>
      </c>
      <c r="T167" s="57">
        <f t="shared" si="179"/>
        <v>5.2975652550748082E-3</v>
      </c>
      <c r="U167" s="57">
        <f t="shared" si="179"/>
        <v>3.96477687582649E-3</v>
      </c>
      <c r="V167" s="57">
        <f t="shared" si="179"/>
        <v>3.702372049673424E-3</v>
      </c>
      <c r="W167" s="57">
        <f t="shared" si="179"/>
        <v>3.6823938147875902E-3</v>
      </c>
      <c r="X167" s="57">
        <f t="shared" si="179"/>
        <v>3.2396955105361684E-3</v>
      </c>
      <c r="Y167" s="57">
        <f t="shared" si="179"/>
        <v>4.2416029934903825E-3</v>
      </c>
      <c r="Z167" s="57">
        <f t="shared" si="179"/>
        <v>4.3046878843340831E-3</v>
      </c>
      <c r="AA167" s="57">
        <f t="shared" si="179"/>
        <v>4.7509251237779397E-3</v>
      </c>
      <c r="AB167" s="57">
        <f t="shared" si="179"/>
        <v>9.3821832421204891E-3</v>
      </c>
      <c r="AC167" s="57">
        <f t="shared" si="179"/>
        <v>0</v>
      </c>
    </row>
    <row r="168" spans="7:29" x14ac:dyDescent="0.35">
      <c r="G168" s="4" t="s">
        <v>46</v>
      </c>
      <c r="H168" s="57">
        <f t="shared" ref="H168:AC168" si="180">H$148/H$211</f>
        <v>0</v>
      </c>
      <c r="I168" s="57">
        <f t="shared" si="180"/>
        <v>0</v>
      </c>
      <c r="J168" s="57">
        <f t="shared" si="180"/>
        <v>0</v>
      </c>
      <c r="K168" s="57">
        <f t="shared" si="180"/>
        <v>0</v>
      </c>
      <c r="L168" s="57">
        <f t="shared" si="180"/>
        <v>0</v>
      </c>
      <c r="M168" s="57">
        <f t="shared" si="180"/>
        <v>0</v>
      </c>
      <c r="N168" s="57">
        <f t="shared" si="180"/>
        <v>0</v>
      </c>
      <c r="O168" s="57">
        <f t="shared" si="180"/>
        <v>0</v>
      </c>
      <c r="P168" s="57">
        <f t="shared" si="180"/>
        <v>0</v>
      </c>
      <c r="Q168" s="57">
        <f t="shared" si="180"/>
        <v>0</v>
      </c>
      <c r="R168" s="57">
        <f t="shared" si="180"/>
        <v>0</v>
      </c>
      <c r="S168" s="57">
        <f t="shared" si="180"/>
        <v>0</v>
      </c>
      <c r="T168" s="57">
        <f t="shared" si="180"/>
        <v>0</v>
      </c>
      <c r="U168" s="57">
        <f t="shared" si="180"/>
        <v>0</v>
      </c>
      <c r="V168" s="57">
        <f t="shared" si="180"/>
        <v>0</v>
      </c>
      <c r="W168" s="57">
        <f t="shared" si="180"/>
        <v>0</v>
      </c>
      <c r="X168" s="57">
        <f t="shared" si="180"/>
        <v>0</v>
      </c>
      <c r="Y168" s="57">
        <f t="shared" si="180"/>
        <v>0</v>
      </c>
      <c r="Z168" s="57">
        <f t="shared" si="180"/>
        <v>0</v>
      </c>
      <c r="AA168" s="57">
        <f t="shared" si="180"/>
        <v>0</v>
      </c>
      <c r="AB168" s="57">
        <f t="shared" si="180"/>
        <v>0</v>
      </c>
      <c r="AC168" s="57">
        <f t="shared" si="180"/>
        <v>0</v>
      </c>
    </row>
    <row r="169" spans="7:29" x14ac:dyDescent="0.35">
      <c r="G169" s="4" t="s">
        <v>125</v>
      </c>
      <c r="H169" s="57">
        <f t="shared" ref="H169:AC169" si="181">H$149/H$211</f>
        <v>0</v>
      </c>
      <c r="I169" s="57">
        <f t="shared" si="181"/>
        <v>0</v>
      </c>
      <c r="J169" s="57">
        <f t="shared" si="181"/>
        <v>0</v>
      </c>
      <c r="K169" s="57">
        <f t="shared" si="181"/>
        <v>0</v>
      </c>
      <c r="L169" s="57">
        <f t="shared" si="181"/>
        <v>0</v>
      </c>
      <c r="M169" s="57">
        <f t="shared" si="181"/>
        <v>0</v>
      </c>
      <c r="N169" s="57">
        <f t="shared" si="181"/>
        <v>0</v>
      </c>
      <c r="O169" s="57">
        <f t="shared" si="181"/>
        <v>0</v>
      </c>
      <c r="P169" s="57">
        <f t="shared" si="181"/>
        <v>0</v>
      </c>
      <c r="Q169" s="57">
        <f t="shared" si="181"/>
        <v>0</v>
      </c>
      <c r="R169" s="57">
        <f t="shared" si="181"/>
        <v>0</v>
      </c>
      <c r="S169" s="57">
        <f t="shared" si="181"/>
        <v>0</v>
      </c>
      <c r="T169" s="57">
        <f t="shared" si="181"/>
        <v>0</v>
      </c>
      <c r="U169" s="57">
        <f t="shared" si="181"/>
        <v>0</v>
      </c>
      <c r="V169" s="57">
        <f t="shared" si="181"/>
        <v>0</v>
      </c>
      <c r="W169" s="57">
        <f t="shared" si="181"/>
        <v>0</v>
      </c>
      <c r="X169" s="57">
        <f t="shared" si="181"/>
        <v>0</v>
      </c>
      <c r="Y169" s="57">
        <f t="shared" si="181"/>
        <v>0</v>
      </c>
      <c r="Z169" s="57">
        <f t="shared" si="181"/>
        <v>0</v>
      </c>
      <c r="AA169" s="57">
        <f t="shared" si="181"/>
        <v>0</v>
      </c>
      <c r="AB169" s="57">
        <f t="shared" si="181"/>
        <v>0</v>
      </c>
      <c r="AC169" s="57">
        <f t="shared" si="181"/>
        <v>0</v>
      </c>
    </row>
    <row r="170" spans="7:29" x14ac:dyDescent="0.35">
      <c r="G170" s="4" t="s">
        <v>53</v>
      </c>
      <c r="H170" s="57">
        <f t="shared" ref="H170:AC170" si="182">H$150/H$211</f>
        <v>0</v>
      </c>
      <c r="I170" s="57">
        <f t="shared" si="182"/>
        <v>0</v>
      </c>
      <c r="J170" s="57">
        <f t="shared" si="182"/>
        <v>0</v>
      </c>
      <c r="K170" s="57">
        <f t="shared" si="182"/>
        <v>0</v>
      </c>
      <c r="L170" s="57">
        <f t="shared" si="182"/>
        <v>0</v>
      </c>
      <c r="M170" s="57">
        <f t="shared" si="182"/>
        <v>0</v>
      </c>
      <c r="N170" s="57">
        <f t="shared" si="182"/>
        <v>0</v>
      </c>
      <c r="O170" s="57">
        <f t="shared" si="182"/>
        <v>0</v>
      </c>
      <c r="P170" s="57">
        <f t="shared" si="182"/>
        <v>0</v>
      </c>
      <c r="Q170" s="57">
        <f t="shared" si="182"/>
        <v>0</v>
      </c>
      <c r="R170" s="57">
        <f t="shared" si="182"/>
        <v>0</v>
      </c>
      <c r="S170" s="57">
        <f t="shared" si="182"/>
        <v>0</v>
      </c>
      <c r="T170" s="57">
        <f t="shared" si="182"/>
        <v>0</v>
      </c>
      <c r="U170" s="57">
        <f t="shared" si="182"/>
        <v>0</v>
      </c>
      <c r="V170" s="57">
        <f t="shared" si="182"/>
        <v>0</v>
      </c>
      <c r="W170" s="57">
        <f t="shared" si="182"/>
        <v>0</v>
      </c>
      <c r="X170" s="57">
        <f t="shared" si="182"/>
        <v>0</v>
      </c>
      <c r="Y170" s="57">
        <f t="shared" si="182"/>
        <v>0</v>
      </c>
      <c r="Z170" s="57">
        <f t="shared" si="182"/>
        <v>0</v>
      </c>
      <c r="AA170" s="57">
        <f t="shared" si="182"/>
        <v>0</v>
      </c>
      <c r="AB170" s="57">
        <f t="shared" si="182"/>
        <v>0</v>
      </c>
      <c r="AC170" s="57">
        <f t="shared" si="182"/>
        <v>0</v>
      </c>
    </row>
    <row r="171" spans="7:29" x14ac:dyDescent="0.35">
      <c r="G171" s="4" t="s">
        <v>43</v>
      </c>
      <c r="H171" s="57">
        <f t="shared" ref="H171:AC171" si="183">H$151/H$211</f>
        <v>0</v>
      </c>
      <c r="I171" s="57">
        <f t="shared" si="183"/>
        <v>0</v>
      </c>
      <c r="J171" s="57">
        <f t="shared" si="183"/>
        <v>0</v>
      </c>
      <c r="K171" s="57">
        <f t="shared" si="183"/>
        <v>0</v>
      </c>
      <c r="L171" s="57">
        <f t="shared" si="183"/>
        <v>0</v>
      </c>
      <c r="M171" s="57">
        <f t="shared" si="183"/>
        <v>0</v>
      </c>
      <c r="N171" s="57">
        <f t="shared" si="183"/>
        <v>0</v>
      </c>
      <c r="O171" s="57">
        <f t="shared" si="183"/>
        <v>0</v>
      </c>
      <c r="P171" s="57">
        <f t="shared" si="183"/>
        <v>0</v>
      </c>
      <c r="Q171" s="57">
        <f t="shared" si="183"/>
        <v>0</v>
      </c>
      <c r="R171" s="57">
        <f t="shared" si="183"/>
        <v>0</v>
      </c>
      <c r="S171" s="57">
        <f t="shared" si="183"/>
        <v>0</v>
      </c>
      <c r="T171" s="57">
        <f t="shared" si="183"/>
        <v>0</v>
      </c>
      <c r="U171" s="57">
        <f t="shared" si="183"/>
        <v>0</v>
      </c>
      <c r="V171" s="57">
        <f t="shared" si="183"/>
        <v>0</v>
      </c>
      <c r="W171" s="57">
        <f t="shared" si="183"/>
        <v>0</v>
      </c>
      <c r="X171" s="57">
        <f t="shared" si="183"/>
        <v>0</v>
      </c>
      <c r="Y171" s="57">
        <f t="shared" si="183"/>
        <v>0</v>
      </c>
      <c r="Z171" s="57">
        <f t="shared" si="183"/>
        <v>0</v>
      </c>
      <c r="AA171" s="57">
        <f t="shared" si="183"/>
        <v>0</v>
      </c>
      <c r="AB171" s="57">
        <f t="shared" si="183"/>
        <v>0</v>
      </c>
      <c r="AC171" s="57">
        <f t="shared" si="183"/>
        <v>0</v>
      </c>
    </row>
    <row r="172" spans="7:29" x14ac:dyDescent="0.35">
      <c r="G172" s="4" t="s">
        <v>176</v>
      </c>
      <c r="H172" s="57">
        <f t="shared" ref="H172:AC172" si="184">H$152/H$211</f>
        <v>0</v>
      </c>
      <c r="I172" s="57">
        <f t="shared" si="184"/>
        <v>0</v>
      </c>
      <c r="J172" s="57">
        <f t="shared" si="184"/>
        <v>0</v>
      </c>
      <c r="K172" s="57">
        <f t="shared" si="184"/>
        <v>0</v>
      </c>
      <c r="L172" s="57">
        <f t="shared" si="184"/>
        <v>0</v>
      </c>
      <c r="M172" s="57">
        <f t="shared" si="184"/>
        <v>0</v>
      </c>
      <c r="N172" s="57">
        <f t="shared" si="184"/>
        <v>0</v>
      </c>
      <c r="O172" s="57">
        <f t="shared" si="184"/>
        <v>0</v>
      </c>
      <c r="P172" s="57">
        <f t="shared" si="184"/>
        <v>0</v>
      </c>
      <c r="Q172" s="57">
        <f t="shared" si="184"/>
        <v>0</v>
      </c>
      <c r="R172" s="57">
        <f t="shared" si="184"/>
        <v>0</v>
      </c>
      <c r="S172" s="57">
        <f t="shared" si="184"/>
        <v>0</v>
      </c>
      <c r="T172" s="57">
        <f t="shared" si="184"/>
        <v>0</v>
      </c>
      <c r="U172" s="57">
        <f t="shared" si="184"/>
        <v>0</v>
      </c>
      <c r="V172" s="57">
        <f t="shared" si="184"/>
        <v>0</v>
      </c>
      <c r="W172" s="57">
        <f t="shared" si="184"/>
        <v>0</v>
      </c>
      <c r="X172" s="57">
        <f t="shared" si="184"/>
        <v>0</v>
      </c>
      <c r="Y172" s="57">
        <f t="shared" si="184"/>
        <v>0</v>
      </c>
      <c r="Z172" s="57">
        <f t="shared" si="184"/>
        <v>0</v>
      </c>
      <c r="AA172" s="57">
        <f t="shared" si="184"/>
        <v>0</v>
      </c>
      <c r="AB172" s="57">
        <f t="shared" si="184"/>
        <v>0</v>
      </c>
      <c r="AC172" s="57">
        <f t="shared" si="184"/>
        <v>0</v>
      </c>
    </row>
    <row r="173" spans="7:29" x14ac:dyDescent="0.35">
      <c r="G173" s="33" t="s">
        <v>28</v>
      </c>
      <c r="H173" s="57">
        <f t="shared" ref="H173:AC173" si="185">H$153/H$211</f>
        <v>0</v>
      </c>
      <c r="I173" s="57">
        <f t="shared" si="185"/>
        <v>0</v>
      </c>
      <c r="J173" s="57">
        <f t="shared" si="185"/>
        <v>0</v>
      </c>
      <c r="K173" s="57">
        <f t="shared" si="185"/>
        <v>0</v>
      </c>
      <c r="L173" s="57">
        <f t="shared" si="185"/>
        <v>0</v>
      </c>
      <c r="M173" s="57">
        <f t="shared" si="185"/>
        <v>0</v>
      </c>
      <c r="N173" s="57">
        <f t="shared" si="185"/>
        <v>1.7332488369368076E-3</v>
      </c>
      <c r="O173" s="57">
        <f t="shared" si="185"/>
        <v>3.5777006923177405E-3</v>
      </c>
      <c r="P173" s="57">
        <f t="shared" si="185"/>
        <v>3.7013415123545263E-3</v>
      </c>
      <c r="Q173" s="57">
        <f t="shared" si="185"/>
        <v>4.0504871567759084E-3</v>
      </c>
      <c r="R173" s="57">
        <f t="shared" si="185"/>
        <v>4.4869710472220988E-3</v>
      </c>
      <c r="S173" s="57">
        <f t="shared" si="185"/>
        <v>3.8856086632790355E-3</v>
      </c>
      <c r="T173" s="57">
        <f t="shared" si="185"/>
        <v>5.2975652550748082E-3</v>
      </c>
      <c r="U173" s="57">
        <f t="shared" si="185"/>
        <v>5.027957267109571E-3</v>
      </c>
      <c r="V173" s="57">
        <f t="shared" si="185"/>
        <v>4.5698027528399635E-3</v>
      </c>
      <c r="W173" s="57">
        <f t="shared" si="185"/>
        <v>4.7083139637801733E-3</v>
      </c>
      <c r="X173" s="57">
        <f t="shared" si="185"/>
        <v>4.2604747769551983E-3</v>
      </c>
      <c r="Y173" s="57">
        <f t="shared" si="185"/>
        <v>5.2528843611481715E-3</v>
      </c>
      <c r="Z173" s="57">
        <f t="shared" si="185"/>
        <v>5.3310099276017457E-3</v>
      </c>
      <c r="AA173" s="57">
        <f t="shared" si="185"/>
        <v>6.7423530291870013E-3</v>
      </c>
      <c r="AB173" s="57">
        <f t="shared" si="185"/>
        <v>1.1215973603080404E-2</v>
      </c>
      <c r="AC173" s="57">
        <f t="shared" si="185"/>
        <v>0</v>
      </c>
    </row>
    <row r="174" spans="7:29" x14ac:dyDescent="0.35">
      <c r="G174" s="72"/>
      <c r="H174" s="28"/>
      <c r="I174" s="28"/>
      <c r="J174" s="28"/>
      <c r="K174" s="28"/>
      <c r="L174" s="28"/>
      <c r="M174" s="28"/>
      <c r="N174" s="28"/>
      <c r="O174" s="28"/>
      <c r="P174" s="28"/>
      <c r="Q174" s="28"/>
      <c r="R174" s="28"/>
      <c r="S174" s="28"/>
      <c r="T174" s="28"/>
      <c r="U174" s="28"/>
      <c r="V174" s="28"/>
      <c r="W174" s="28"/>
      <c r="X174" s="28"/>
      <c r="Y174" s="28"/>
      <c r="Z174" s="28"/>
      <c r="AA174" s="28"/>
      <c r="AB174" s="28"/>
      <c r="AC174" s="28"/>
    </row>
    <row r="175" spans="7:29" x14ac:dyDescent="0.35">
      <c r="G175" s="112" t="s">
        <v>171</v>
      </c>
      <c r="H175" s="112"/>
      <c r="I175" s="112"/>
      <c r="J175" s="112"/>
      <c r="K175" s="112"/>
      <c r="L175" s="112"/>
      <c r="M175" s="112"/>
      <c r="N175" s="112"/>
      <c r="O175" s="112"/>
      <c r="P175" s="112"/>
      <c r="Q175" s="112"/>
      <c r="R175" s="112"/>
      <c r="S175" s="112"/>
      <c r="T175" s="112"/>
      <c r="U175" s="112"/>
      <c r="V175" s="112"/>
      <c r="W175" s="112"/>
      <c r="X175" s="112"/>
      <c r="Y175" s="112"/>
      <c r="Z175" s="112"/>
      <c r="AA175" s="112"/>
      <c r="AB175" s="112"/>
      <c r="AC175" s="69"/>
    </row>
    <row r="176" spans="7:29" x14ac:dyDescent="0.35">
      <c r="G176" s="4" t="s">
        <v>48</v>
      </c>
      <c r="H176" s="57" t="e">
        <f t="shared" ref="H176:AC176" si="186">H$146/H$217</f>
        <v>#VALUE!</v>
      </c>
      <c r="I176" s="57" t="e">
        <f t="shared" si="186"/>
        <v>#VALUE!</v>
      </c>
      <c r="J176" s="57">
        <f t="shared" si="186"/>
        <v>0</v>
      </c>
      <c r="K176" s="57">
        <f t="shared" si="186"/>
        <v>0</v>
      </c>
      <c r="L176" s="57">
        <f t="shared" si="186"/>
        <v>0</v>
      </c>
      <c r="M176" s="57">
        <f t="shared" si="186"/>
        <v>0</v>
      </c>
      <c r="N176" s="57">
        <f t="shared" si="186"/>
        <v>0</v>
      </c>
      <c r="O176" s="57">
        <f t="shared" si="186"/>
        <v>0</v>
      </c>
      <c r="P176" s="57">
        <f t="shared" si="186"/>
        <v>0</v>
      </c>
      <c r="Q176" s="57">
        <f t="shared" si="186"/>
        <v>0</v>
      </c>
      <c r="R176" s="57">
        <f t="shared" si="186"/>
        <v>0</v>
      </c>
      <c r="S176" s="57">
        <f t="shared" si="186"/>
        <v>0</v>
      </c>
      <c r="T176" s="57">
        <f t="shared" si="186"/>
        <v>0</v>
      </c>
      <c r="U176" s="57">
        <f t="shared" si="186"/>
        <v>1.4147368421052631E-3</v>
      </c>
      <c r="V176" s="57">
        <f t="shared" si="186"/>
        <v>1.0703030303030304E-3</v>
      </c>
      <c r="W176" s="57">
        <f t="shared" si="186"/>
        <v>1.3333333333333333E-3</v>
      </c>
      <c r="X176" s="57">
        <f t="shared" si="186"/>
        <v>1.1728395061728395E-3</v>
      </c>
      <c r="Y176" s="57">
        <f t="shared" si="186"/>
        <v>1.1931818181818183E-3</v>
      </c>
      <c r="Z176" s="57">
        <f t="shared" si="186"/>
        <v>1.1170212765957447E-3</v>
      </c>
      <c r="AA176" s="57">
        <f t="shared" si="186"/>
        <v>2.1737373737373738E-3</v>
      </c>
      <c r="AB176" s="57">
        <f t="shared" si="186"/>
        <v>2.1287128712871289E-3</v>
      </c>
      <c r="AC176" s="57">
        <f t="shared" si="186"/>
        <v>0</v>
      </c>
    </row>
    <row r="177" spans="7:29" x14ac:dyDescent="0.35">
      <c r="G177" s="4" t="s">
        <v>175</v>
      </c>
      <c r="H177" s="57" t="e">
        <f t="shared" ref="H177:AC177" si="187">H$147/H$217</f>
        <v>#VALUE!</v>
      </c>
      <c r="I177" s="57" t="e">
        <f t="shared" si="187"/>
        <v>#VALUE!</v>
      </c>
      <c r="J177" s="57">
        <f t="shared" si="187"/>
        <v>0</v>
      </c>
      <c r="K177" s="57">
        <f t="shared" si="187"/>
        <v>0</v>
      </c>
      <c r="L177" s="57">
        <f t="shared" si="187"/>
        <v>0</v>
      </c>
      <c r="M177" s="57">
        <f t="shared" si="187"/>
        <v>0</v>
      </c>
      <c r="N177" s="57">
        <f t="shared" si="187"/>
        <v>3.2820312500000002E-3</v>
      </c>
      <c r="O177" s="57">
        <f t="shared" si="187"/>
        <v>6.1624999999999996E-3</v>
      </c>
      <c r="P177" s="57">
        <f t="shared" si="187"/>
        <v>6.2606060606060603E-3</v>
      </c>
      <c r="Q177" s="57">
        <f t="shared" si="187"/>
        <v>7.6216666666666672E-3</v>
      </c>
      <c r="R177" s="57">
        <f t="shared" si="187"/>
        <v>7.6322758620689657E-3</v>
      </c>
      <c r="S177" s="57">
        <f t="shared" si="187"/>
        <v>7.4363750000000003E-3</v>
      </c>
      <c r="T177" s="57">
        <f t="shared" si="187"/>
        <v>7.3346341463414637E-3</v>
      </c>
      <c r="U177" s="57">
        <f t="shared" si="187"/>
        <v>5.2757894736842111E-3</v>
      </c>
      <c r="V177" s="57">
        <f t="shared" si="187"/>
        <v>4.5682727272727272E-3</v>
      </c>
      <c r="W177" s="57">
        <f t="shared" si="187"/>
        <v>4.7858095238095238E-3</v>
      </c>
      <c r="X177" s="57">
        <f t="shared" si="187"/>
        <v>3.722296296296296E-3</v>
      </c>
      <c r="Y177" s="57">
        <f t="shared" si="187"/>
        <v>5.0045454545454542E-3</v>
      </c>
      <c r="Z177" s="57">
        <f t="shared" si="187"/>
        <v>4.685106382978723E-3</v>
      </c>
      <c r="AA177" s="57">
        <f t="shared" si="187"/>
        <v>5.1858585858585854E-3</v>
      </c>
      <c r="AB177" s="57">
        <f t="shared" si="187"/>
        <v>1.089108910891089E-2</v>
      </c>
      <c r="AC177" s="57">
        <f t="shared" si="187"/>
        <v>0</v>
      </c>
    </row>
    <row r="178" spans="7:29" x14ac:dyDescent="0.35">
      <c r="G178" s="4" t="s">
        <v>46</v>
      </c>
      <c r="H178" s="57" t="e">
        <f t="shared" ref="H178:AC178" si="188">H$148/H$217</f>
        <v>#VALUE!</v>
      </c>
      <c r="I178" s="57" t="e">
        <f t="shared" si="188"/>
        <v>#VALUE!</v>
      </c>
      <c r="J178" s="57">
        <f t="shared" si="188"/>
        <v>0</v>
      </c>
      <c r="K178" s="57">
        <f t="shared" si="188"/>
        <v>0</v>
      </c>
      <c r="L178" s="57">
        <f t="shared" si="188"/>
        <v>0</v>
      </c>
      <c r="M178" s="57">
        <f t="shared" si="188"/>
        <v>0</v>
      </c>
      <c r="N178" s="57">
        <f t="shared" si="188"/>
        <v>0</v>
      </c>
      <c r="O178" s="57">
        <f t="shared" si="188"/>
        <v>0</v>
      </c>
      <c r="P178" s="57">
        <f t="shared" si="188"/>
        <v>0</v>
      </c>
      <c r="Q178" s="57">
        <f t="shared" si="188"/>
        <v>0</v>
      </c>
      <c r="R178" s="57">
        <f t="shared" si="188"/>
        <v>0</v>
      </c>
      <c r="S178" s="57">
        <f t="shared" si="188"/>
        <v>0</v>
      </c>
      <c r="T178" s="57">
        <f t="shared" si="188"/>
        <v>0</v>
      </c>
      <c r="U178" s="57">
        <f t="shared" si="188"/>
        <v>0</v>
      </c>
      <c r="V178" s="57">
        <f t="shared" si="188"/>
        <v>0</v>
      </c>
      <c r="W178" s="57">
        <f t="shared" si="188"/>
        <v>0</v>
      </c>
      <c r="X178" s="57">
        <f t="shared" si="188"/>
        <v>0</v>
      </c>
      <c r="Y178" s="57">
        <f t="shared" si="188"/>
        <v>0</v>
      </c>
      <c r="Z178" s="57">
        <f t="shared" si="188"/>
        <v>0</v>
      </c>
      <c r="AA178" s="57">
        <f t="shared" si="188"/>
        <v>0</v>
      </c>
      <c r="AB178" s="57">
        <f t="shared" si="188"/>
        <v>0</v>
      </c>
      <c r="AC178" s="57">
        <f t="shared" si="188"/>
        <v>0</v>
      </c>
    </row>
    <row r="179" spans="7:29" x14ac:dyDescent="0.35">
      <c r="G179" s="4" t="s">
        <v>125</v>
      </c>
      <c r="H179" s="57" t="e">
        <f t="shared" ref="H179:AC179" si="189">H$149/H$217</f>
        <v>#VALUE!</v>
      </c>
      <c r="I179" s="57" t="e">
        <f t="shared" si="189"/>
        <v>#VALUE!</v>
      </c>
      <c r="J179" s="57">
        <f t="shared" si="189"/>
        <v>0</v>
      </c>
      <c r="K179" s="57">
        <f t="shared" si="189"/>
        <v>0</v>
      </c>
      <c r="L179" s="57">
        <f t="shared" si="189"/>
        <v>0</v>
      </c>
      <c r="M179" s="57">
        <f t="shared" si="189"/>
        <v>0</v>
      </c>
      <c r="N179" s="57">
        <f t="shared" si="189"/>
        <v>0</v>
      </c>
      <c r="O179" s="57">
        <f t="shared" si="189"/>
        <v>0</v>
      </c>
      <c r="P179" s="57">
        <f t="shared" si="189"/>
        <v>0</v>
      </c>
      <c r="Q179" s="57">
        <f t="shared" si="189"/>
        <v>0</v>
      </c>
      <c r="R179" s="57">
        <f t="shared" si="189"/>
        <v>0</v>
      </c>
      <c r="S179" s="57">
        <f t="shared" si="189"/>
        <v>0</v>
      </c>
      <c r="T179" s="57">
        <f t="shared" si="189"/>
        <v>0</v>
      </c>
      <c r="U179" s="57">
        <f t="shared" si="189"/>
        <v>0</v>
      </c>
      <c r="V179" s="57">
        <f t="shared" si="189"/>
        <v>0</v>
      </c>
      <c r="W179" s="57">
        <f t="shared" si="189"/>
        <v>0</v>
      </c>
      <c r="X179" s="57">
        <f t="shared" si="189"/>
        <v>0</v>
      </c>
      <c r="Y179" s="57">
        <f t="shared" si="189"/>
        <v>0</v>
      </c>
      <c r="Z179" s="57">
        <f t="shared" si="189"/>
        <v>0</v>
      </c>
      <c r="AA179" s="57">
        <f t="shared" si="189"/>
        <v>0</v>
      </c>
      <c r="AB179" s="57">
        <f t="shared" si="189"/>
        <v>0</v>
      </c>
      <c r="AC179" s="57">
        <f t="shared" si="189"/>
        <v>0</v>
      </c>
    </row>
    <row r="180" spans="7:29" x14ac:dyDescent="0.35">
      <c r="G180" s="4" t="s">
        <v>53</v>
      </c>
      <c r="H180" s="57" t="e">
        <f t="shared" ref="H180:AC180" si="190">H$150/H$217</f>
        <v>#VALUE!</v>
      </c>
      <c r="I180" s="57" t="e">
        <f t="shared" si="190"/>
        <v>#VALUE!</v>
      </c>
      <c r="J180" s="57">
        <f t="shared" si="190"/>
        <v>0</v>
      </c>
      <c r="K180" s="57">
        <f t="shared" si="190"/>
        <v>0</v>
      </c>
      <c r="L180" s="57">
        <f t="shared" si="190"/>
        <v>0</v>
      </c>
      <c r="M180" s="57">
        <f t="shared" si="190"/>
        <v>0</v>
      </c>
      <c r="N180" s="57">
        <f t="shared" si="190"/>
        <v>0</v>
      </c>
      <c r="O180" s="57">
        <f t="shared" si="190"/>
        <v>0</v>
      </c>
      <c r="P180" s="57">
        <f t="shared" si="190"/>
        <v>0</v>
      </c>
      <c r="Q180" s="57">
        <f t="shared" si="190"/>
        <v>0</v>
      </c>
      <c r="R180" s="57">
        <f t="shared" si="190"/>
        <v>0</v>
      </c>
      <c r="S180" s="57">
        <f t="shared" si="190"/>
        <v>0</v>
      </c>
      <c r="T180" s="57">
        <f t="shared" si="190"/>
        <v>0</v>
      </c>
      <c r="U180" s="57">
        <f t="shared" si="190"/>
        <v>0</v>
      </c>
      <c r="V180" s="57">
        <f t="shared" si="190"/>
        <v>0</v>
      </c>
      <c r="W180" s="57">
        <f t="shared" si="190"/>
        <v>0</v>
      </c>
      <c r="X180" s="57">
        <f t="shared" si="190"/>
        <v>0</v>
      </c>
      <c r="Y180" s="57">
        <f t="shared" si="190"/>
        <v>0</v>
      </c>
      <c r="Z180" s="57">
        <f t="shared" si="190"/>
        <v>0</v>
      </c>
      <c r="AA180" s="57">
        <f t="shared" si="190"/>
        <v>0</v>
      </c>
      <c r="AB180" s="57">
        <f t="shared" si="190"/>
        <v>0</v>
      </c>
      <c r="AC180" s="57">
        <f t="shared" si="190"/>
        <v>0</v>
      </c>
    </row>
    <row r="181" spans="7:29" x14ac:dyDescent="0.35">
      <c r="G181" s="4" t="s">
        <v>43</v>
      </c>
      <c r="H181" s="57" t="e">
        <f t="shared" ref="H181:AC181" si="191">H$151/H$217</f>
        <v>#VALUE!</v>
      </c>
      <c r="I181" s="57" t="e">
        <f t="shared" si="191"/>
        <v>#VALUE!</v>
      </c>
      <c r="J181" s="57">
        <f t="shared" si="191"/>
        <v>0</v>
      </c>
      <c r="K181" s="57">
        <f t="shared" si="191"/>
        <v>0</v>
      </c>
      <c r="L181" s="57">
        <f t="shared" si="191"/>
        <v>0</v>
      </c>
      <c r="M181" s="57">
        <f t="shared" si="191"/>
        <v>0</v>
      </c>
      <c r="N181" s="57">
        <f t="shared" si="191"/>
        <v>0</v>
      </c>
      <c r="O181" s="57">
        <f t="shared" si="191"/>
        <v>0</v>
      </c>
      <c r="P181" s="57">
        <f t="shared" si="191"/>
        <v>0</v>
      </c>
      <c r="Q181" s="57">
        <f t="shared" si="191"/>
        <v>0</v>
      </c>
      <c r="R181" s="57">
        <f t="shared" si="191"/>
        <v>0</v>
      </c>
      <c r="S181" s="57">
        <f t="shared" si="191"/>
        <v>0</v>
      </c>
      <c r="T181" s="57">
        <f t="shared" si="191"/>
        <v>0</v>
      </c>
      <c r="U181" s="57">
        <f t="shared" si="191"/>
        <v>0</v>
      </c>
      <c r="V181" s="57">
        <f t="shared" si="191"/>
        <v>0</v>
      </c>
      <c r="W181" s="57">
        <f t="shared" si="191"/>
        <v>0</v>
      </c>
      <c r="X181" s="57">
        <f t="shared" si="191"/>
        <v>0</v>
      </c>
      <c r="Y181" s="57">
        <f t="shared" si="191"/>
        <v>0</v>
      </c>
      <c r="Z181" s="57">
        <f t="shared" si="191"/>
        <v>0</v>
      </c>
      <c r="AA181" s="57">
        <f t="shared" si="191"/>
        <v>0</v>
      </c>
      <c r="AB181" s="57">
        <f t="shared" si="191"/>
        <v>0</v>
      </c>
      <c r="AC181" s="57">
        <f t="shared" si="191"/>
        <v>0</v>
      </c>
    </row>
    <row r="182" spans="7:29" x14ac:dyDescent="0.35">
      <c r="G182" s="4" t="s">
        <v>176</v>
      </c>
      <c r="H182" s="57" t="e">
        <f t="shared" ref="H182:AC182" si="192">H$152/H$217</f>
        <v>#VALUE!</v>
      </c>
      <c r="I182" s="57" t="e">
        <f t="shared" si="192"/>
        <v>#VALUE!</v>
      </c>
      <c r="J182" s="57">
        <f t="shared" si="192"/>
        <v>0</v>
      </c>
      <c r="K182" s="57">
        <f t="shared" si="192"/>
        <v>0</v>
      </c>
      <c r="L182" s="57">
        <f t="shared" si="192"/>
        <v>0</v>
      </c>
      <c r="M182" s="57">
        <f t="shared" si="192"/>
        <v>0</v>
      </c>
      <c r="N182" s="57">
        <f t="shared" si="192"/>
        <v>0</v>
      </c>
      <c r="O182" s="57">
        <f t="shared" si="192"/>
        <v>0</v>
      </c>
      <c r="P182" s="57">
        <f t="shared" si="192"/>
        <v>0</v>
      </c>
      <c r="Q182" s="57">
        <f t="shared" si="192"/>
        <v>0</v>
      </c>
      <c r="R182" s="57">
        <f t="shared" si="192"/>
        <v>0</v>
      </c>
      <c r="S182" s="57">
        <f t="shared" si="192"/>
        <v>0</v>
      </c>
      <c r="T182" s="57">
        <f t="shared" si="192"/>
        <v>0</v>
      </c>
      <c r="U182" s="57">
        <f t="shared" si="192"/>
        <v>0</v>
      </c>
      <c r="V182" s="57">
        <f t="shared" si="192"/>
        <v>0</v>
      </c>
      <c r="W182" s="57">
        <f t="shared" si="192"/>
        <v>0</v>
      </c>
      <c r="X182" s="57">
        <f t="shared" si="192"/>
        <v>0</v>
      </c>
      <c r="Y182" s="57">
        <f t="shared" si="192"/>
        <v>0</v>
      </c>
      <c r="Z182" s="57">
        <f t="shared" si="192"/>
        <v>0</v>
      </c>
      <c r="AA182" s="57">
        <f t="shared" si="192"/>
        <v>0</v>
      </c>
      <c r="AB182" s="57">
        <f t="shared" si="192"/>
        <v>0</v>
      </c>
      <c r="AC182" s="57">
        <f t="shared" si="192"/>
        <v>0</v>
      </c>
    </row>
    <row r="183" spans="7:29" x14ac:dyDescent="0.35">
      <c r="G183" s="33" t="s">
        <v>28</v>
      </c>
      <c r="H183" s="57" t="e">
        <f t="shared" ref="H183:AC183" si="193">H$153/H$217</f>
        <v>#VALUE!</v>
      </c>
      <c r="I183" s="57" t="e">
        <f t="shared" si="193"/>
        <v>#VALUE!</v>
      </c>
      <c r="J183" s="57">
        <f t="shared" si="193"/>
        <v>0</v>
      </c>
      <c r="K183" s="57">
        <f t="shared" si="193"/>
        <v>0</v>
      </c>
      <c r="L183" s="57">
        <f t="shared" si="193"/>
        <v>0</v>
      </c>
      <c r="M183" s="57">
        <f t="shared" si="193"/>
        <v>0</v>
      </c>
      <c r="N183" s="57">
        <f t="shared" si="193"/>
        <v>3.2820312500000002E-3</v>
      </c>
      <c r="O183" s="57">
        <f t="shared" si="193"/>
        <v>6.1624999999999996E-3</v>
      </c>
      <c r="P183" s="57">
        <f t="shared" si="193"/>
        <v>6.2606060606060603E-3</v>
      </c>
      <c r="Q183" s="57">
        <f t="shared" si="193"/>
        <v>7.6216666666666672E-3</v>
      </c>
      <c r="R183" s="57">
        <f t="shared" si="193"/>
        <v>7.6322758620689657E-3</v>
      </c>
      <c r="S183" s="57">
        <f t="shared" si="193"/>
        <v>7.4363750000000003E-3</v>
      </c>
      <c r="T183" s="57">
        <f t="shared" si="193"/>
        <v>7.3346341463414637E-3</v>
      </c>
      <c r="U183" s="57">
        <f t="shared" si="193"/>
        <v>6.690526315789474E-3</v>
      </c>
      <c r="V183" s="57">
        <f t="shared" si="193"/>
        <v>5.6385757575757572E-3</v>
      </c>
      <c r="W183" s="57">
        <f t="shared" si="193"/>
        <v>6.1191428571428568E-3</v>
      </c>
      <c r="X183" s="57">
        <f t="shared" si="193"/>
        <v>4.8951358024691355E-3</v>
      </c>
      <c r="Y183" s="57">
        <f t="shared" si="193"/>
        <v>6.1977272727272723E-3</v>
      </c>
      <c r="Z183" s="57">
        <f t="shared" si="193"/>
        <v>5.8021276595744678E-3</v>
      </c>
      <c r="AA183" s="57">
        <f t="shared" si="193"/>
        <v>7.3595959595959583E-3</v>
      </c>
      <c r="AB183" s="57">
        <f t="shared" si="193"/>
        <v>1.3019801980198019E-2</v>
      </c>
      <c r="AC183" s="57">
        <f t="shared" si="193"/>
        <v>0</v>
      </c>
    </row>
    <row r="184" spans="7:29" x14ac:dyDescent="0.35">
      <c r="G184" s="72"/>
      <c r="H184" s="28"/>
      <c r="I184" s="28"/>
      <c r="J184" s="28"/>
      <c r="K184" s="28"/>
      <c r="L184" s="28"/>
      <c r="M184" s="28"/>
      <c r="N184" s="28"/>
      <c r="O184" s="28"/>
      <c r="P184" s="28"/>
      <c r="Q184" s="28"/>
      <c r="R184" s="28"/>
      <c r="S184" s="28"/>
      <c r="T184" s="28"/>
      <c r="U184" s="28"/>
      <c r="V184" s="28"/>
      <c r="W184" s="28"/>
      <c r="X184" s="28"/>
      <c r="Y184" s="28"/>
      <c r="Z184" s="28"/>
      <c r="AA184" s="28"/>
      <c r="AB184" s="28"/>
      <c r="AC184" s="28"/>
    </row>
    <row r="185" spans="7:29" x14ac:dyDescent="0.35">
      <c r="G185" s="112" t="str">
        <f>_xlfn.CONCAT("USD, ",$C$6)</f>
        <v>USD, thousands</v>
      </c>
      <c r="H185" s="113"/>
      <c r="I185" s="113"/>
      <c r="J185" s="113"/>
      <c r="K185" s="113"/>
      <c r="L185" s="113"/>
      <c r="M185" s="113"/>
      <c r="N185" s="113"/>
      <c r="O185" s="113"/>
      <c r="P185" s="113"/>
      <c r="Q185" s="113"/>
      <c r="R185" s="113"/>
      <c r="S185" s="113"/>
      <c r="T185" s="113"/>
      <c r="U185" s="113"/>
      <c r="V185" s="113"/>
      <c r="W185" s="113"/>
      <c r="X185" s="113"/>
      <c r="Y185" s="113"/>
      <c r="Z185" s="113"/>
      <c r="AA185" s="113"/>
      <c r="AB185" s="113"/>
      <c r="AC185" s="73"/>
    </row>
    <row r="186" spans="7:29" x14ac:dyDescent="0.35">
      <c r="G186" s="4" t="s">
        <v>48</v>
      </c>
      <c r="H186" s="5">
        <f>H$146/H$209</f>
        <v>0</v>
      </c>
      <c r="I186" s="5">
        <f t="shared" ref="I186:AC186" si="194">I$146/I$209</f>
        <v>0</v>
      </c>
      <c r="J186" s="5">
        <f t="shared" si="194"/>
        <v>0</v>
      </c>
      <c r="K186" s="5">
        <f t="shared" si="194"/>
        <v>0</v>
      </c>
      <c r="L186" s="5">
        <f t="shared" si="194"/>
        <v>0</v>
      </c>
      <c r="M186" s="5">
        <f t="shared" si="194"/>
        <v>0</v>
      </c>
      <c r="N186" s="5">
        <f t="shared" si="194"/>
        <v>0</v>
      </c>
      <c r="O186" s="5">
        <f t="shared" si="194"/>
        <v>0</v>
      </c>
      <c r="P186" s="5">
        <f t="shared" si="194"/>
        <v>0</v>
      </c>
      <c r="Q186" s="5">
        <f t="shared" si="194"/>
        <v>0</v>
      </c>
      <c r="R186" s="5">
        <f t="shared" si="194"/>
        <v>0</v>
      </c>
      <c r="S186" s="5">
        <f t="shared" si="194"/>
        <v>0</v>
      </c>
      <c r="T186" s="5">
        <f t="shared" si="194"/>
        <v>0</v>
      </c>
      <c r="U186" s="5">
        <f t="shared" si="194"/>
        <v>60.89142857142857</v>
      </c>
      <c r="V186" s="5">
        <f t="shared" si="194"/>
        <v>51.718571428571437</v>
      </c>
      <c r="W186" s="5">
        <f t="shared" si="194"/>
        <v>64.067796610169495</v>
      </c>
      <c r="X186" s="5">
        <f t="shared" si="194"/>
        <v>71.25</v>
      </c>
      <c r="Y186" s="5">
        <f t="shared" si="194"/>
        <v>72.692307692307693</v>
      </c>
      <c r="Z186" s="5">
        <f t="shared" si="194"/>
        <v>72.8</v>
      </c>
      <c r="AA186" s="5">
        <f t="shared" si="194"/>
        <v>161.39999999999998</v>
      </c>
      <c r="AB186" s="5">
        <f t="shared" si="194"/>
        <v>149.23529411764704</v>
      </c>
      <c r="AC186" s="5">
        <f t="shared" si="194"/>
        <v>0</v>
      </c>
    </row>
    <row r="187" spans="7:29" x14ac:dyDescent="0.35">
      <c r="G187" s="4" t="s">
        <v>175</v>
      </c>
      <c r="H187" s="5">
        <f>H$147/H$209</f>
        <v>0</v>
      </c>
      <c r="I187" s="5">
        <f t="shared" ref="I187:AC187" si="195">I$147/I$209</f>
        <v>0</v>
      </c>
      <c r="J187" s="5">
        <f t="shared" si="195"/>
        <v>0</v>
      </c>
      <c r="K187" s="5">
        <f t="shared" si="195"/>
        <v>0</v>
      </c>
      <c r="L187" s="5">
        <f t="shared" si="195"/>
        <v>0</v>
      </c>
      <c r="M187" s="5">
        <f t="shared" si="195"/>
        <v>0</v>
      </c>
      <c r="N187" s="5">
        <f t="shared" si="195"/>
        <v>88.442105263157899</v>
      </c>
      <c r="O187" s="5">
        <f t="shared" si="195"/>
        <v>172.55</v>
      </c>
      <c r="P187" s="5">
        <f t="shared" si="195"/>
        <v>188.89142857142858</v>
      </c>
      <c r="Q187" s="5">
        <f t="shared" si="195"/>
        <v>240.68421052631581</v>
      </c>
      <c r="R187" s="5">
        <f t="shared" si="195"/>
        <v>227.16063157894737</v>
      </c>
      <c r="S187" s="5">
        <f t="shared" si="195"/>
        <v>232.01489999999998</v>
      </c>
      <c r="T187" s="5">
        <f t="shared" si="195"/>
        <v>272.74604651162798</v>
      </c>
      <c r="U187" s="5">
        <f t="shared" si="195"/>
        <v>227.07428571428574</v>
      </c>
      <c r="V187" s="5">
        <f t="shared" si="195"/>
        <v>220.74546428571429</v>
      </c>
      <c r="W187" s="5">
        <f t="shared" si="195"/>
        <v>229.96220338983048</v>
      </c>
      <c r="X187" s="5">
        <f t="shared" si="195"/>
        <v>226.12949999999998</v>
      </c>
      <c r="Y187" s="5">
        <f t="shared" si="195"/>
        <v>304.89230769230767</v>
      </c>
      <c r="Z187" s="5">
        <f t="shared" si="195"/>
        <v>305.34399999999999</v>
      </c>
      <c r="AA187" s="5">
        <f t="shared" si="195"/>
        <v>385.04999999999995</v>
      </c>
      <c r="AB187" s="5">
        <f t="shared" si="195"/>
        <v>763.52941176470574</v>
      </c>
      <c r="AC187" s="5">
        <f t="shared" si="195"/>
        <v>0</v>
      </c>
    </row>
    <row r="188" spans="7:29" x14ac:dyDescent="0.35">
      <c r="G188" s="4" t="s">
        <v>46</v>
      </c>
      <c r="H188" s="5">
        <f>H$148/H$209</f>
        <v>0</v>
      </c>
      <c r="I188" s="5">
        <f t="shared" ref="I188:AC188" si="196">I$148/I$209</f>
        <v>0</v>
      </c>
      <c r="J188" s="5">
        <f t="shared" si="196"/>
        <v>0</v>
      </c>
      <c r="K188" s="5">
        <f t="shared" si="196"/>
        <v>0</v>
      </c>
      <c r="L188" s="5">
        <f t="shared" si="196"/>
        <v>0</v>
      </c>
      <c r="M188" s="5">
        <f t="shared" si="196"/>
        <v>0</v>
      </c>
      <c r="N188" s="5">
        <f t="shared" si="196"/>
        <v>0</v>
      </c>
      <c r="O188" s="5">
        <f t="shared" si="196"/>
        <v>0</v>
      </c>
      <c r="P188" s="5">
        <f t="shared" si="196"/>
        <v>0</v>
      </c>
      <c r="Q188" s="5">
        <f t="shared" si="196"/>
        <v>0</v>
      </c>
      <c r="R188" s="5">
        <f t="shared" si="196"/>
        <v>0</v>
      </c>
      <c r="S188" s="5">
        <f t="shared" si="196"/>
        <v>0</v>
      </c>
      <c r="T188" s="5">
        <f t="shared" si="196"/>
        <v>0</v>
      </c>
      <c r="U188" s="5">
        <f t="shared" si="196"/>
        <v>0</v>
      </c>
      <c r="V188" s="5">
        <f t="shared" si="196"/>
        <v>0</v>
      </c>
      <c r="W188" s="5">
        <f t="shared" si="196"/>
        <v>0</v>
      </c>
      <c r="X188" s="5">
        <f t="shared" si="196"/>
        <v>0</v>
      </c>
      <c r="Y188" s="5">
        <f t="shared" si="196"/>
        <v>0</v>
      </c>
      <c r="Z188" s="5">
        <f t="shared" si="196"/>
        <v>0</v>
      </c>
      <c r="AA188" s="5">
        <f t="shared" si="196"/>
        <v>0</v>
      </c>
      <c r="AB188" s="5">
        <f t="shared" si="196"/>
        <v>0</v>
      </c>
      <c r="AC188" s="5">
        <f t="shared" si="196"/>
        <v>0</v>
      </c>
    </row>
    <row r="189" spans="7:29" x14ac:dyDescent="0.35">
      <c r="G189" s="4" t="s">
        <v>125</v>
      </c>
      <c r="H189" s="5">
        <f>H$149/H$209</f>
        <v>0</v>
      </c>
      <c r="I189" s="5">
        <f t="shared" ref="I189:AC189" si="197">I$149/I$209</f>
        <v>0</v>
      </c>
      <c r="J189" s="5">
        <f t="shared" si="197"/>
        <v>0</v>
      </c>
      <c r="K189" s="5">
        <f t="shared" si="197"/>
        <v>0</v>
      </c>
      <c r="L189" s="5">
        <f t="shared" si="197"/>
        <v>0</v>
      </c>
      <c r="M189" s="5">
        <f t="shared" si="197"/>
        <v>0</v>
      </c>
      <c r="N189" s="5">
        <f t="shared" si="197"/>
        <v>0</v>
      </c>
      <c r="O189" s="5">
        <f t="shared" si="197"/>
        <v>0</v>
      </c>
      <c r="P189" s="5">
        <f t="shared" si="197"/>
        <v>0</v>
      </c>
      <c r="Q189" s="5">
        <f t="shared" si="197"/>
        <v>0</v>
      </c>
      <c r="R189" s="5">
        <f t="shared" si="197"/>
        <v>0</v>
      </c>
      <c r="S189" s="5">
        <f t="shared" si="197"/>
        <v>0</v>
      </c>
      <c r="T189" s="5">
        <f t="shared" si="197"/>
        <v>0</v>
      </c>
      <c r="U189" s="5">
        <f t="shared" si="197"/>
        <v>0</v>
      </c>
      <c r="V189" s="5">
        <f t="shared" si="197"/>
        <v>0</v>
      </c>
      <c r="W189" s="5">
        <f t="shared" si="197"/>
        <v>0</v>
      </c>
      <c r="X189" s="5">
        <f t="shared" si="197"/>
        <v>0</v>
      </c>
      <c r="Y189" s="5">
        <f t="shared" si="197"/>
        <v>0</v>
      </c>
      <c r="Z189" s="5">
        <f t="shared" si="197"/>
        <v>0</v>
      </c>
      <c r="AA189" s="5">
        <f t="shared" si="197"/>
        <v>0</v>
      </c>
      <c r="AB189" s="5">
        <f t="shared" si="197"/>
        <v>0</v>
      </c>
      <c r="AC189" s="5">
        <f t="shared" si="197"/>
        <v>0</v>
      </c>
    </row>
    <row r="190" spans="7:29" x14ac:dyDescent="0.35">
      <c r="G190" s="4" t="s">
        <v>53</v>
      </c>
      <c r="H190" s="5">
        <f>H$150/H$209</f>
        <v>0</v>
      </c>
      <c r="I190" s="5">
        <f t="shared" ref="I190:AC190" si="198">I$150/I$209</f>
        <v>0</v>
      </c>
      <c r="J190" s="5">
        <f t="shared" si="198"/>
        <v>0</v>
      </c>
      <c r="K190" s="5">
        <f t="shared" si="198"/>
        <v>0</v>
      </c>
      <c r="L190" s="5">
        <f t="shared" si="198"/>
        <v>0</v>
      </c>
      <c r="M190" s="5">
        <f t="shared" si="198"/>
        <v>0</v>
      </c>
      <c r="N190" s="5">
        <f t="shared" si="198"/>
        <v>0</v>
      </c>
      <c r="O190" s="5">
        <f t="shared" si="198"/>
        <v>0</v>
      </c>
      <c r="P190" s="5">
        <f t="shared" si="198"/>
        <v>0</v>
      </c>
      <c r="Q190" s="5">
        <f t="shared" si="198"/>
        <v>0</v>
      </c>
      <c r="R190" s="5">
        <f t="shared" si="198"/>
        <v>0</v>
      </c>
      <c r="S190" s="5">
        <f t="shared" si="198"/>
        <v>0</v>
      </c>
      <c r="T190" s="5">
        <f t="shared" si="198"/>
        <v>0</v>
      </c>
      <c r="U190" s="5">
        <f t="shared" si="198"/>
        <v>0</v>
      </c>
      <c r="V190" s="5">
        <f t="shared" si="198"/>
        <v>0</v>
      </c>
      <c r="W190" s="5">
        <f t="shared" si="198"/>
        <v>0</v>
      </c>
      <c r="X190" s="5">
        <f t="shared" si="198"/>
        <v>0</v>
      </c>
      <c r="Y190" s="5">
        <f t="shared" si="198"/>
        <v>0</v>
      </c>
      <c r="Z190" s="5">
        <f t="shared" si="198"/>
        <v>0</v>
      </c>
      <c r="AA190" s="5">
        <f t="shared" si="198"/>
        <v>0</v>
      </c>
      <c r="AB190" s="5">
        <f t="shared" si="198"/>
        <v>0</v>
      </c>
      <c r="AC190" s="5">
        <f t="shared" si="198"/>
        <v>0</v>
      </c>
    </row>
    <row r="191" spans="7:29" x14ac:dyDescent="0.35">
      <c r="G191" s="4" t="s">
        <v>43</v>
      </c>
      <c r="H191" s="5">
        <f>H$151/H$209</f>
        <v>0</v>
      </c>
      <c r="I191" s="5">
        <f t="shared" ref="I191:AC191" si="199">I$151/I$209</f>
        <v>0</v>
      </c>
      <c r="J191" s="5">
        <f t="shared" si="199"/>
        <v>0</v>
      </c>
      <c r="K191" s="5">
        <f t="shared" si="199"/>
        <v>0</v>
      </c>
      <c r="L191" s="5">
        <f t="shared" si="199"/>
        <v>0</v>
      </c>
      <c r="M191" s="5">
        <f t="shared" si="199"/>
        <v>0</v>
      </c>
      <c r="N191" s="5">
        <f t="shared" si="199"/>
        <v>0</v>
      </c>
      <c r="O191" s="5">
        <f t="shared" si="199"/>
        <v>0</v>
      </c>
      <c r="P191" s="5">
        <f t="shared" si="199"/>
        <v>0</v>
      </c>
      <c r="Q191" s="5">
        <f t="shared" si="199"/>
        <v>0</v>
      </c>
      <c r="R191" s="5">
        <f t="shared" si="199"/>
        <v>0</v>
      </c>
      <c r="S191" s="5">
        <f t="shared" si="199"/>
        <v>0</v>
      </c>
      <c r="T191" s="5">
        <f t="shared" si="199"/>
        <v>0</v>
      </c>
      <c r="U191" s="5">
        <f t="shared" si="199"/>
        <v>0</v>
      </c>
      <c r="V191" s="5">
        <f t="shared" si="199"/>
        <v>0</v>
      </c>
      <c r="W191" s="5">
        <f t="shared" si="199"/>
        <v>0</v>
      </c>
      <c r="X191" s="5">
        <f t="shared" si="199"/>
        <v>0</v>
      </c>
      <c r="Y191" s="5">
        <f t="shared" si="199"/>
        <v>0</v>
      </c>
      <c r="Z191" s="5">
        <f t="shared" si="199"/>
        <v>0</v>
      </c>
      <c r="AA191" s="5">
        <f t="shared" si="199"/>
        <v>0</v>
      </c>
      <c r="AB191" s="5">
        <f t="shared" si="199"/>
        <v>0</v>
      </c>
      <c r="AC191" s="5">
        <f t="shared" si="199"/>
        <v>0</v>
      </c>
    </row>
    <row r="192" spans="7:29" x14ac:dyDescent="0.35">
      <c r="G192" s="4" t="s">
        <v>176</v>
      </c>
      <c r="H192" s="5">
        <f>H$152/H$209</f>
        <v>0</v>
      </c>
      <c r="I192" s="5">
        <f t="shared" ref="I192:AC192" si="200">I$152/I$209</f>
        <v>0</v>
      </c>
      <c r="J192" s="5">
        <f t="shared" si="200"/>
        <v>0</v>
      </c>
      <c r="K192" s="5">
        <f t="shared" si="200"/>
        <v>0</v>
      </c>
      <c r="L192" s="5">
        <f t="shared" si="200"/>
        <v>0</v>
      </c>
      <c r="M192" s="5">
        <f t="shared" si="200"/>
        <v>0</v>
      </c>
      <c r="N192" s="5">
        <f t="shared" si="200"/>
        <v>0</v>
      </c>
      <c r="O192" s="5">
        <f t="shared" si="200"/>
        <v>0</v>
      </c>
      <c r="P192" s="5">
        <f t="shared" si="200"/>
        <v>0</v>
      </c>
      <c r="Q192" s="5">
        <f t="shared" si="200"/>
        <v>0</v>
      </c>
      <c r="R192" s="5">
        <f t="shared" si="200"/>
        <v>0</v>
      </c>
      <c r="S192" s="5">
        <f t="shared" si="200"/>
        <v>0</v>
      </c>
      <c r="T192" s="5">
        <f t="shared" si="200"/>
        <v>0</v>
      </c>
      <c r="U192" s="5">
        <f t="shared" si="200"/>
        <v>0</v>
      </c>
      <c r="V192" s="5">
        <f t="shared" si="200"/>
        <v>0</v>
      </c>
      <c r="W192" s="5">
        <f t="shared" si="200"/>
        <v>0</v>
      </c>
      <c r="X192" s="5">
        <f t="shared" si="200"/>
        <v>0</v>
      </c>
      <c r="Y192" s="5">
        <f t="shared" si="200"/>
        <v>0</v>
      </c>
      <c r="Z192" s="5">
        <f t="shared" si="200"/>
        <v>0</v>
      </c>
      <c r="AA192" s="5">
        <f t="shared" si="200"/>
        <v>0</v>
      </c>
      <c r="AB192" s="5">
        <f t="shared" si="200"/>
        <v>0</v>
      </c>
      <c r="AC192" s="5">
        <f t="shared" si="200"/>
        <v>0</v>
      </c>
    </row>
    <row r="193" spans="6:29" x14ac:dyDescent="0.35">
      <c r="G193" s="33" t="s">
        <v>28</v>
      </c>
      <c r="H193" s="5">
        <f>H$153/H$209</f>
        <v>0</v>
      </c>
      <c r="I193" s="5">
        <f t="shared" ref="I193:AC193" si="201">I$153/I$209</f>
        <v>0</v>
      </c>
      <c r="J193" s="5">
        <f t="shared" si="201"/>
        <v>0</v>
      </c>
      <c r="K193" s="5">
        <f t="shared" si="201"/>
        <v>0</v>
      </c>
      <c r="L193" s="5">
        <f t="shared" si="201"/>
        <v>0</v>
      </c>
      <c r="M193" s="5">
        <f t="shared" si="201"/>
        <v>0</v>
      </c>
      <c r="N193" s="5">
        <f t="shared" si="201"/>
        <v>88.442105263157899</v>
      </c>
      <c r="O193" s="5">
        <f t="shared" si="201"/>
        <v>172.55</v>
      </c>
      <c r="P193" s="5">
        <f t="shared" si="201"/>
        <v>188.89142857142858</v>
      </c>
      <c r="Q193" s="5">
        <f t="shared" si="201"/>
        <v>240.68421052631581</v>
      </c>
      <c r="R193" s="5">
        <f t="shared" si="201"/>
        <v>227.16063157894737</v>
      </c>
      <c r="S193" s="5">
        <f t="shared" si="201"/>
        <v>232.01489999999998</v>
      </c>
      <c r="T193" s="5">
        <f t="shared" si="201"/>
        <v>272.74604651162798</v>
      </c>
      <c r="U193" s="5">
        <f t="shared" si="201"/>
        <v>287.96571428571428</v>
      </c>
      <c r="V193" s="5">
        <f t="shared" si="201"/>
        <v>272.46403571428573</v>
      </c>
      <c r="W193" s="5">
        <f t="shared" si="201"/>
        <v>294.02999999999997</v>
      </c>
      <c r="X193" s="5">
        <f t="shared" si="201"/>
        <v>297.37950000000001</v>
      </c>
      <c r="Y193" s="5">
        <f t="shared" si="201"/>
        <v>377.58461538461535</v>
      </c>
      <c r="Z193" s="5">
        <f t="shared" si="201"/>
        <v>378.14400000000001</v>
      </c>
      <c r="AA193" s="5">
        <f t="shared" si="201"/>
        <v>546.44999999999982</v>
      </c>
      <c r="AB193" s="5">
        <f t="shared" si="201"/>
        <v>912.76470588235281</v>
      </c>
      <c r="AC193" s="5">
        <f t="shared" si="201"/>
        <v>0</v>
      </c>
    </row>
    <row r="194" spans="6:29" x14ac:dyDescent="0.35">
      <c r="G194" s="72"/>
      <c r="H194" s="28"/>
      <c r="I194" s="28"/>
      <c r="J194" s="28"/>
      <c r="K194" s="28"/>
      <c r="L194" s="28"/>
      <c r="M194" s="28"/>
      <c r="N194" s="28"/>
      <c r="O194" s="28"/>
      <c r="P194" s="28"/>
      <c r="Q194" s="28"/>
      <c r="R194" s="28"/>
      <c r="S194" s="28"/>
      <c r="T194" s="28"/>
      <c r="U194" s="28"/>
      <c r="V194" s="28"/>
      <c r="W194" s="28"/>
      <c r="X194" s="28"/>
      <c r="Y194" s="28"/>
      <c r="Z194" s="28"/>
      <c r="AA194" s="28"/>
      <c r="AB194" s="28"/>
      <c r="AC194" s="28"/>
    </row>
    <row r="195" spans="6:29" x14ac:dyDescent="0.35">
      <c r="G195" s="112" t="str">
        <f>_xlfn.CONCAT($C$4,", ",$C$6," (constant ",$G$224," prices)")</f>
        <v>TVD, thousands (constant 2018 prices)</v>
      </c>
      <c r="H195" s="112"/>
      <c r="I195" s="112"/>
      <c r="J195" s="112"/>
      <c r="K195" s="112"/>
      <c r="L195" s="112"/>
      <c r="M195" s="112"/>
      <c r="N195" s="112"/>
      <c r="O195" s="112"/>
      <c r="P195" s="112"/>
      <c r="Q195" s="112"/>
      <c r="R195" s="112"/>
      <c r="S195" s="112"/>
      <c r="T195" s="112"/>
      <c r="U195" s="112"/>
      <c r="V195" s="112"/>
      <c r="W195" s="112"/>
      <c r="X195" s="112"/>
      <c r="Y195" s="112"/>
      <c r="Z195" s="112"/>
      <c r="AA195" s="112"/>
      <c r="AB195" s="112"/>
      <c r="AC195" s="69"/>
    </row>
    <row r="196" spans="6:29" x14ac:dyDescent="0.35">
      <c r="G196" s="4" t="s">
        <v>48</v>
      </c>
      <c r="H196" s="5">
        <f>H$146/H$220</f>
        <v>0</v>
      </c>
      <c r="I196" s="5">
        <f t="shared" ref="I196:AC196" si="202">I$146/I$220</f>
        <v>0</v>
      </c>
      <c r="J196" s="5">
        <f t="shared" si="202"/>
        <v>0</v>
      </c>
      <c r="K196" s="5">
        <f t="shared" si="202"/>
        <v>0</v>
      </c>
      <c r="L196" s="5">
        <f t="shared" si="202"/>
        <v>0</v>
      </c>
      <c r="M196" s="5">
        <f t="shared" si="202"/>
        <v>0</v>
      </c>
      <c r="N196" s="5">
        <f>N$146/N$220</f>
        <v>0</v>
      </c>
      <c r="O196" s="5">
        <f t="shared" si="202"/>
        <v>0</v>
      </c>
      <c r="P196" s="5">
        <f t="shared" si="202"/>
        <v>0</v>
      </c>
      <c r="Q196" s="5">
        <f t="shared" si="202"/>
        <v>0</v>
      </c>
      <c r="R196" s="5">
        <f t="shared" si="202"/>
        <v>0</v>
      </c>
      <c r="S196" s="5">
        <f t="shared" si="202"/>
        <v>0</v>
      </c>
      <c r="T196" s="5">
        <f t="shared" si="202"/>
        <v>0</v>
      </c>
      <c r="U196" s="5">
        <f t="shared" si="202"/>
        <v>88.742344083201644</v>
      </c>
      <c r="V196" s="5">
        <f t="shared" si="202"/>
        <v>75.114559118704193</v>
      </c>
      <c r="W196" s="5">
        <f t="shared" si="202"/>
        <v>85.814118868081678</v>
      </c>
      <c r="X196" s="5">
        <f t="shared" si="202"/>
        <v>95</v>
      </c>
      <c r="Y196" s="5">
        <f t="shared" si="202"/>
        <v>101.45671366850675</v>
      </c>
      <c r="Z196" s="5">
        <f t="shared" si="202"/>
        <v>99.609137961806184</v>
      </c>
      <c r="AA196" s="5">
        <f t="shared" si="202"/>
        <v>192.21087536127976</v>
      </c>
      <c r="AB196" s="5">
        <f t="shared" si="202"/>
        <v>172.26186049783442</v>
      </c>
      <c r="AC196" s="5">
        <f t="shared" si="202"/>
        <v>0</v>
      </c>
    </row>
    <row r="197" spans="6:29" x14ac:dyDescent="0.35">
      <c r="G197" s="4" t="s">
        <v>175</v>
      </c>
      <c r="H197" s="5">
        <f>H$147/H$220</f>
        <v>0</v>
      </c>
      <c r="I197" s="5">
        <f t="shared" ref="I197:AC197" si="203">I$147/I$220</f>
        <v>0</v>
      </c>
      <c r="J197" s="5">
        <f t="shared" si="203"/>
        <v>0</v>
      </c>
      <c r="K197" s="5">
        <f t="shared" si="203"/>
        <v>0</v>
      </c>
      <c r="L197" s="5">
        <f t="shared" si="203"/>
        <v>0</v>
      </c>
      <c r="M197" s="5">
        <f t="shared" si="203"/>
        <v>0</v>
      </c>
      <c r="N197" s="5">
        <f t="shared" si="203"/>
        <v>122.67456672380199</v>
      </c>
      <c r="O197" s="5">
        <f t="shared" si="203"/>
        <v>259.86881019018443</v>
      </c>
      <c r="P197" s="5">
        <f t="shared" si="203"/>
        <v>246.57347933148213</v>
      </c>
      <c r="Q197" s="5">
        <f t="shared" si="203"/>
        <v>271.53219836606422</v>
      </c>
      <c r="R197" s="5">
        <f t="shared" si="203"/>
        <v>259.17914596444342</v>
      </c>
      <c r="S197" s="5">
        <f t="shared" si="203"/>
        <v>273.13437589525438</v>
      </c>
      <c r="T197" s="5">
        <f t="shared" si="203"/>
        <v>341.32544095665173</v>
      </c>
      <c r="U197" s="5">
        <f t="shared" si="203"/>
        <v>330.93499147693944</v>
      </c>
      <c r="V197" s="5">
        <f t="shared" si="203"/>
        <v>320.60433552723703</v>
      </c>
      <c r="W197" s="5">
        <f t="shared" si="203"/>
        <v>308.01752051714084</v>
      </c>
      <c r="X197" s="5">
        <f t="shared" si="203"/>
        <v>301.50599999999997</v>
      </c>
      <c r="Y197" s="5">
        <f t="shared" si="203"/>
        <v>425.53844475819398</v>
      </c>
      <c r="Z197" s="5">
        <f t="shared" si="203"/>
        <v>417.78918436551845</v>
      </c>
      <c r="AA197" s="5">
        <f t="shared" si="203"/>
        <v>458.55512737212371</v>
      </c>
      <c r="AB197" s="5">
        <f t="shared" si="203"/>
        <v>881.33975138426911</v>
      </c>
      <c r="AC197" s="5">
        <f t="shared" si="203"/>
        <v>0</v>
      </c>
    </row>
    <row r="198" spans="6:29" x14ac:dyDescent="0.35">
      <c r="G198" s="4" t="s">
        <v>46</v>
      </c>
      <c r="H198" s="5">
        <f>H$148/H$220</f>
        <v>0</v>
      </c>
      <c r="I198" s="5">
        <f t="shared" ref="I198:AC198" si="204">I$148/I$220</f>
        <v>0</v>
      </c>
      <c r="J198" s="5">
        <f t="shared" si="204"/>
        <v>0</v>
      </c>
      <c r="K198" s="5">
        <f t="shared" si="204"/>
        <v>0</v>
      </c>
      <c r="L198" s="5">
        <f t="shared" si="204"/>
        <v>0</v>
      </c>
      <c r="M198" s="5">
        <f t="shared" si="204"/>
        <v>0</v>
      </c>
      <c r="N198" s="5">
        <f t="shared" si="204"/>
        <v>0</v>
      </c>
      <c r="O198" s="5">
        <f t="shared" si="204"/>
        <v>0</v>
      </c>
      <c r="P198" s="5">
        <f t="shared" si="204"/>
        <v>0</v>
      </c>
      <c r="Q198" s="5">
        <f t="shared" si="204"/>
        <v>0</v>
      </c>
      <c r="R198" s="5">
        <f t="shared" si="204"/>
        <v>0</v>
      </c>
      <c r="S198" s="5">
        <f t="shared" si="204"/>
        <v>0</v>
      </c>
      <c r="T198" s="5">
        <f t="shared" si="204"/>
        <v>0</v>
      </c>
      <c r="U198" s="5">
        <f t="shared" si="204"/>
        <v>0</v>
      </c>
      <c r="V198" s="5">
        <f t="shared" si="204"/>
        <v>0</v>
      </c>
      <c r="W198" s="5">
        <f t="shared" si="204"/>
        <v>0</v>
      </c>
      <c r="X198" s="5">
        <f t="shared" si="204"/>
        <v>0</v>
      </c>
      <c r="Y198" s="5">
        <f t="shared" si="204"/>
        <v>0</v>
      </c>
      <c r="Z198" s="5">
        <f t="shared" si="204"/>
        <v>0</v>
      </c>
      <c r="AA198" s="5">
        <f t="shared" si="204"/>
        <v>0</v>
      </c>
      <c r="AB198" s="5">
        <f t="shared" si="204"/>
        <v>0</v>
      </c>
      <c r="AC198" s="5">
        <f t="shared" si="204"/>
        <v>0</v>
      </c>
    </row>
    <row r="199" spans="6:29" x14ac:dyDescent="0.35">
      <c r="G199" s="4" t="s">
        <v>125</v>
      </c>
      <c r="H199" s="5">
        <f>H$149/H$220</f>
        <v>0</v>
      </c>
      <c r="I199" s="5">
        <f t="shared" ref="I199:AC199" si="205">I$149/I$220</f>
        <v>0</v>
      </c>
      <c r="J199" s="5">
        <f t="shared" si="205"/>
        <v>0</v>
      </c>
      <c r="K199" s="5">
        <f t="shared" si="205"/>
        <v>0</v>
      </c>
      <c r="L199" s="5">
        <f t="shared" si="205"/>
        <v>0</v>
      </c>
      <c r="M199" s="5">
        <f t="shared" si="205"/>
        <v>0</v>
      </c>
      <c r="N199" s="5">
        <f t="shared" si="205"/>
        <v>0</v>
      </c>
      <c r="O199" s="5">
        <f t="shared" si="205"/>
        <v>0</v>
      </c>
      <c r="P199" s="5">
        <f t="shared" si="205"/>
        <v>0</v>
      </c>
      <c r="Q199" s="5">
        <f t="shared" si="205"/>
        <v>0</v>
      </c>
      <c r="R199" s="5">
        <f t="shared" si="205"/>
        <v>0</v>
      </c>
      <c r="S199" s="5">
        <f t="shared" si="205"/>
        <v>0</v>
      </c>
      <c r="T199" s="5">
        <f t="shared" si="205"/>
        <v>0</v>
      </c>
      <c r="U199" s="5">
        <f t="shared" si="205"/>
        <v>0</v>
      </c>
      <c r="V199" s="5">
        <f t="shared" si="205"/>
        <v>0</v>
      </c>
      <c r="W199" s="5">
        <f t="shared" si="205"/>
        <v>0</v>
      </c>
      <c r="X199" s="5">
        <f t="shared" si="205"/>
        <v>0</v>
      </c>
      <c r="Y199" s="5">
        <f t="shared" si="205"/>
        <v>0</v>
      </c>
      <c r="Z199" s="5">
        <f t="shared" si="205"/>
        <v>0</v>
      </c>
      <c r="AA199" s="5">
        <f t="shared" si="205"/>
        <v>0</v>
      </c>
      <c r="AB199" s="5">
        <f t="shared" si="205"/>
        <v>0</v>
      </c>
      <c r="AC199" s="5">
        <f t="shared" si="205"/>
        <v>0</v>
      </c>
    </row>
    <row r="200" spans="6:29" x14ac:dyDescent="0.35">
      <c r="G200" s="4" t="s">
        <v>53</v>
      </c>
      <c r="H200" s="5">
        <f>H$150/H$220</f>
        <v>0</v>
      </c>
      <c r="I200" s="5">
        <f t="shared" ref="I200:AC200" si="206">I$150/I$220</f>
        <v>0</v>
      </c>
      <c r="J200" s="5">
        <f t="shared" si="206"/>
        <v>0</v>
      </c>
      <c r="K200" s="5">
        <f t="shared" si="206"/>
        <v>0</v>
      </c>
      <c r="L200" s="5">
        <f t="shared" si="206"/>
        <v>0</v>
      </c>
      <c r="M200" s="5">
        <f t="shared" si="206"/>
        <v>0</v>
      </c>
      <c r="N200" s="5">
        <f t="shared" si="206"/>
        <v>0</v>
      </c>
      <c r="O200" s="5">
        <f t="shared" si="206"/>
        <v>0</v>
      </c>
      <c r="P200" s="5">
        <f t="shared" si="206"/>
        <v>0</v>
      </c>
      <c r="Q200" s="5">
        <f t="shared" si="206"/>
        <v>0</v>
      </c>
      <c r="R200" s="5">
        <f t="shared" si="206"/>
        <v>0</v>
      </c>
      <c r="S200" s="5">
        <f t="shared" si="206"/>
        <v>0</v>
      </c>
      <c r="T200" s="5">
        <f t="shared" si="206"/>
        <v>0</v>
      </c>
      <c r="U200" s="5">
        <f t="shared" si="206"/>
        <v>0</v>
      </c>
      <c r="V200" s="5">
        <f t="shared" si="206"/>
        <v>0</v>
      </c>
      <c r="W200" s="5">
        <f t="shared" si="206"/>
        <v>0</v>
      </c>
      <c r="X200" s="5">
        <f t="shared" si="206"/>
        <v>0</v>
      </c>
      <c r="Y200" s="5">
        <f t="shared" si="206"/>
        <v>0</v>
      </c>
      <c r="Z200" s="5">
        <f t="shared" si="206"/>
        <v>0</v>
      </c>
      <c r="AA200" s="5">
        <f t="shared" si="206"/>
        <v>0</v>
      </c>
      <c r="AB200" s="5">
        <f t="shared" si="206"/>
        <v>0</v>
      </c>
      <c r="AC200" s="5">
        <f t="shared" si="206"/>
        <v>0</v>
      </c>
    </row>
    <row r="201" spans="6:29" x14ac:dyDescent="0.35">
      <c r="G201" s="4" t="s">
        <v>43</v>
      </c>
      <c r="H201" s="5">
        <f>H$151/H$220</f>
        <v>0</v>
      </c>
      <c r="I201" s="5">
        <f t="shared" ref="I201:AC201" si="207">I$151/I$220</f>
        <v>0</v>
      </c>
      <c r="J201" s="5">
        <f t="shared" si="207"/>
        <v>0</v>
      </c>
      <c r="K201" s="5">
        <f t="shared" si="207"/>
        <v>0</v>
      </c>
      <c r="L201" s="5">
        <f t="shared" si="207"/>
        <v>0</v>
      </c>
      <c r="M201" s="5">
        <f t="shared" si="207"/>
        <v>0</v>
      </c>
      <c r="N201" s="5">
        <f t="shared" si="207"/>
        <v>0</v>
      </c>
      <c r="O201" s="5">
        <f t="shared" si="207"/>
        <v>0</v>
      </c>
      <c r="P201" s="5">
        <f t="shared" si="207"/>
        <v>0</v>
      </c>
      <c r="Q201" s="5">
        <f t="shared" si="207"/>
        <v>0</v>
      </c>
      <c r="R201" s="5">
        <f t="shared" si="207"/>
        <v>0</v>
      </c>
      <c r="S201" s="5">
        <f t="shared" si="207"/>
        <v>0</v>
      </c>
      <c r="T201" s="5">
        <f t="shared" si="207"/>
        <v>0</v>
      </c>
      <c r="U201" s="5">
        <f t="shared" si="207"/>
        <v>0</v>
      </c>
      <c r="V201" s="5">
        <f t="shared" si="207"/>
        <v>0</v>
      </c>
      <c r="W201" s="5">
        <f t="shared" si="207"/>
        <v>0</v>
      </c>
      <c r="X201" s="5">
        <f t="shared" si="207"/>
        <v>0</v>
      </c>
      <c r="Y201" s="5">
        <f t="shared" si="207"/>
        <v>0</v>
      </c>
      <c r="Z201" s="5">
        <f t="shared" si="207"/>
        <v>0</v>
      </c>
      <c r="AA201" s="5">
        <f t="shared" si="207"/>
        <v>0</v>
      </c>
      <c r="AB201" s="5">
        <f t="shared" si="207"/>
        <v>0</v>
      </c>
      <c r="AC201" s="5">
        <f t="shared" si="207"/>
        <v>0</v>
      </c>
    </row>
    <row r="202" spans="6:29" x14ac:dyDescent="0.35">
      <c r="G202" s="4" t="s">
        <v>176</v>
      </c>
      <c r="H202" s="5">
        <f>H$152/H$220</f>
        <v>0</v>
      </c>
      <c r="I202" s="5">
        <f t="shared" ref="I202:AC202" si="208">I$152/I$220</f>
        <v>0</v>
      </c>
      <c r="J202" s="5">
        <f t="shared" si="208"/>
        <v>0</v>
      </c>
      <c r="K202" s="5">
        <f t="shared" si="208"/>
        <v>0</v>
      </c>
      <c r="L202" s="5">
        <f t="shared" si="208"/>
        <v>0</v>
      </c>
      <c r="M202" s="5">
        <f t="shared" si="208"/>
        <v>0</v>
      </c>
      <c r="N202" s="5">
        <f t="shared" si="208"/>
        <v>0</v>
      </c>
      <c r="O202" s="5">
        <f t="shared" si="208"/>
        <v>0</v>
      </c>
      <c r="P202" s="5">
        <f t="shared" si="208"/>
        <v>0</v>
      </c>
      <c r="Q202" s="5">
        <f t="shared" si="208"/>
        <v>0</v>
      </c>
      <c r="R202" s="5">
        <f t="shared" si="208"/>
        <v>0</v>
      </c>
      <c r="S202" s="5">
        <f t="shared" si="208"/>
        <v>0</v>
      </c>
      <c r="T202" s="5">
        <f t="shared" si="208"/>
        <v>0</v>
      </c>
      <c r="U202" s="5">
        <f t="shared" si="208"/>
        <v>0</v>
      </c>
      <c r="V202" s="5">
        <f t="shared" si="208"/>
        <v>0</v>
      </c>
      <c r="W202" s="5">
        <f t="shared" si="208"/>
        <v>0</v>
      </c>
      <c r="X202" s="5">
        <f t="shared" si="208"/>
        <v>0</v>
      </c>
      <c r="Y202" s="5">
        <f t="shared" si="208"/>
        <v>0</v>
      </c>
      <c r="Z202" s="5">
        <f t="shared" si="208"/>
        <v>0</v>
      </c>
      <c r="AA202" s="5">
        <f t="shared" si="208"/>
        <v>0</v>
      </c>
      <c r="AB202" s="5">
        <f t="shared" si="208"/>
        <v>0</v>
      </c>
      <c r="AC202" s="5">
        <f t="shared" si="208"/>
        <v>0</v>
      </c>
    </row>
    <row r="203" spans="6:29" x14ac:dyDescent="0.35">
      <c r="G203" s="33" t="s">
        <v>28</v>
      </c>
      <c r="H203" s="5">
        <f>H$153/H$220</f>
        <v>0</v>
      </c>
      <c r="I203" s="5">
        <f t="shared" ref="I203:AC203" si="209">I$153/I$220</f>
        <v>0</v>
      </c>
      <c r="J203" s="5">
        <f t="shared" si="209"/>
        <v>0</v>
      </c>
      <c r="K203" s="5">
        <f t="shared" si="209"/>
        <v>0</v>
      </c>
      <c r="L203" s="5">
        <f t="shared" si="209"/>
        <v>0</v>
      </c>
      <c r="M203" s="5">
        <f t="shared" si="209"/>
        <v>0</v>
      </c>
      <c r="N203" s="5">
        <f t="shared" si="209"/>
        <v>122.67456672380199</v>
      </c>
      <c r="O203" s="5">
        <f t="shared" si="209"/>
        <v>259.86881019018443</v>
      </c>
      <c r="P203" s="5">
        <f t="shared" si="209"/>
        <v>246.57347933148213</v>
      </c>
      <c r="Q203" s="5">
        <f t="shared" si="209"/>
        <v>271.53219836606422</v>
      </c>
      <c r="R203" s="5">
        <f t="shared" si="209"/>
        <v>259.17914596444342</v>
      </c>
      <c r="S203" s="5">
        <f t="shared" si="209"/>
        <v>273.13437589525438</v>
      </c>
      <c r="T203" s="5">
        <f t="shared" si="209"/>
        <v>341.32544095665173</v>
      </c>
      <c r="U203" s="5">
        <f t="shared" si="209"/>
        <v>419.6773355601411</v>
      </c>
      <c r="V203" s="5">
        <f t="shared" si="209"/>
        <v>395.71889464594119</v>
      </c>
      <c r="W203" s="5">
        <f t="shared" si="209"/>
        <v>393.8316393852225</v>
      </c>
      <c r="X203" s="5">
        <f t="shared" si="209"/>
        <v>396.50599999999997</v>
      </c>
      <c r="Y203" s="5">
        <f t="shared" si="209"/>
        <v>526.99515842670075</v>
      </c>
      <c r="Z203" s="5">
        <f t="shared" si="209"/>
        <v>517.39832232732465</v>
      </c>
      <c r="AA203" s="5">
        <f t="shared" si="209"/>
        <v>650.76600273340341</v>
      </c>
      <c r="AB203" s="5">
        <f t="shared" si="209"/>
        <v>1053.6016118821035</v>
      </c>
      <c r="AC203" s="5">
        <f t="shared" si="209"/>
        <v>0</v>
      </c>
    </row>
    <row r="204" spans="6:29" x14ac:dyDescent="0.35">
      <c r="G204" s="72"/>
      <c r="H204" s="28"/>
      <c r="I204" s="28"/>
      <c r="J204" s="28"/>
      <c r="K204" s="28"/>
      <c r="L204" s="28"/>
      <c r="M204" s="28"/>
      <c r="N204" s="28"/>
      <c r="O204" s="28"/>
      <c r="P204" s="28"/>
      <c r="Q204" s="28"/>
      <c r="R204" s="28"/>
      <c r="S204" s="28"/>
      <c r="T204" s="28"/>
      <c r="U204" s="28"/>
      <c r="V204" s="28"/>
      <c r="W204" s="28"/>
      <c r="X204" s="28"/>
      <c r="Y204" s="28"/>
      <c r="Z204" s="28"/>
      <c r="AA204" s="28"/>
      <c r="AB204" s="28"/>
      <c r="AC204" s="28"/>
    </row>
    <row r="205" spans="6:29" x14ac:dyDescent="0.35">
      <c r="F205" s="1" t="s">
        <v>177</v>
      </c>
    </row>
    <row r="206" spans="6:29" x14ac:dyDescent="0.35">
      <c r="F206" s="4" t="s">
        <v>178</v>
      </c>
      <c r="G206" s="4" t="s">
        <v>179</v>
      </c>
      <c r="H206" s="4" cm="1">
        <f t="array" ref="H206">IFERROR(INDEX('WEO Oct 2023'!$J$2:$BG$529,MATCH($C$5&amp;$G206,'WEO Oct 2023'!$B$2:$B$529&amp;'WEO Oct 2023'!$C$2:$C$529,0),MATCH(H$8,'WEO Oct 2023'!$J$1:$BF$1,0)),NA())</f>
        <v>3.1E-2</v>
      </c>
      <c r="I206" s="4" cm="1">
        <f t="array" ref="I206">IFERROR(INDEX('WEO Oct 2023'!$J$2:$BG$529,MATCH($C$5&amp;$G206,'WEO Oct 2023'!$B$2:$B$529&amp;'WEO Oct 2023'!$C$2:$C$529,0),MATCH(I$8,'WEO Oct 2023'!$J$1:$BF$1,0)),NA())</f>
        <v>0.03</v>
      </c>
      <c r="J206" s="4" cm="1">
        <f t="array" ref="J206">IFERROR(INDEX('WEO Oct 2023'!$J$2:$BG$529,MATCH($C$5&amp;$G206,'WEO Oct 2023'!$B$2:$B$529&amp;'WEO Oct 2023'!$C$2:$C$529,0),MATCH(J$8,'WEO Oct 2023'!$J$1:$BF$1,0)),NA())</f>
        <v>3.1E-2</v>
      </c>
      <c r="K206" s="4" cm="1">
        <f t="array" ref="K206">IFERROR(INDEX('WEO Oct 2023'!$J$2:$BG$529,MATCH($C$5&amp;$G206,'WEO Oct 2023'!$B$2:$B$529&amp;'WEO Oct 2023'!$C$2:$C$529,0),MATCH(K$8,'WEO Oct 2023'!$J$1:$BF$1,0)),NA())</f>
        <v>0.03</v>
      </c>
      <c r="L206" s="4" cm="1">
        <f t="array" ref="L206">IFERROR(INDEX('WEO Oct 2023'!$J$2:$BG$529,MATCH($C$5&amp;$G206,'WEO Oct 2023'!$B$2:$B$529&amp;'WEO Oct 2023'!$C$2:$C$529,0),MATCH(L$8,'WEO Oct 2023'!$J$1:$BF$1,0)),NA())</f>
        <v>3.2000000000000001E-2</v>
      </c>
      <c r="M206" s="4" cm="1">
        <f t="array" ref="M206">IFERROR(INDEX('WEO Oct 2023'!$J$2:$BG$573,MATCH($C$5&amp;$G206,'WEO Oct 2023'!$B$2:$B$573&amp;'WEO Oct 2023'!$C$2:$C$573,0),MATCH(M$8,'WEO Oct 2023'!$J$1:$BF$1,0)),NA())</f>
        <v>3.4000000000000002E-2</v>
      </c>
      <c r="N206" s="4" cm="1">
        <f t="array" ref="N206">IFERROR(INDEX('WEO Oct 2023'!$J$2:$BG$573,MATCH($C$5&amp;$G206,'WEO Oct 2023'!$B$2:$B$573&amp;'WEO Oct 2023'!$C$2:$C$573,0),MATCH(N$8,'WEO Oct 2023'!$J$1:$BF$1,0)),NA())</f>
        <v>3.7999999999999999E-2</v>
      </c>
      <c r="O206" s="4" cm="1">
        <f t="array" ref="O206">IFERROR(INDEX('WEO Oct 2023'!$J$2:$BG$573,MATCH($C$5&amp;$G206,'WEO Oct 2023'!$B$2:$B$573&amp;'WEO Oct 2023'!$C$2:$C$573,0),MATCH(O$8,'WEO Oct 2023'!$J$1:$BF$1,0)),NA())</f>
        <v>3.5999999999999997E-2</v>
      </c>
      <c r="P206" s="4" cm="1">
        <f t="array" ref="P206">IFERROR(INDEX('WEO Oct 2023'!$J$2:$BG$573,MATCH($C$5&amp;$G206,'WEO Oct 2023'!$B$2:$B$573&amp;'WEO Oct 2023'!$C$2:$C$573,0),MATCH(P$8,'WEO Oct 2023'!$J$1:$BF$1,0)),NA())</f>
        <v>3.5000000000000003E-2</v>
      </c>
      <c r="Q206" s="4" cm="1">
        <f t="array" ref="Q206">IFERROR(INDEX('WEO Oct 2023'!$J$2:$BG$573,MATCH($C$5&amp;$G206,'WEO Oct 2023'!$B$2:$B$573&amp;'WEO Oct 2023'!$C$2:$C$573,0),MATCH(Q$8,'WEO Oct 2023'!$J$1:$BF$1,0)),NA())</f>
        <v>3.7999999999999999E-2</v>
      </c>
      <c r="R206" s="4" cm="1">
        <f t="array" ref="R206">IFERROR(INDEX('WEO Oct 2023'!$J$2:$BG$573,MATCH($C$5&amp;$G206,'WEO Oct 2023'!$B$2:$B$573&amp;'WEO Oct 2023'!$C$2:$C$573,0),MATCH(R$8,'WEO Oct 2023'!$J$1:$BF$1,0)),NA())</f>
        <v>3.7999999999999999E-2</v>
      </c>
      <c r="S206" s="4" cm="1">
        <f t="array" ref="S206">IFERROR(INDEX('WEO Oct 2023'!$J$2:$BG$573,MATCH($C$5&amp;$G206,'WEO Oct 2023'!$B$2:$B$573&amp;'WEO Oct 2023'!$C$2:$C$573,0),MATCH(S$8,'WEO Oct 2023'!$J$1:$BF$1,0)),NA())</f>
        <v>0.04</v>
      </c>
      <c r="T206" s="4" cm="1">
        <f t="array" ref="T206">IFERROR(INDEX('WEO Oct 2023'!$J$2:$BG$573,MATCH($C$5&amp;$G206,'WEO Oct 2023'!$B$2:$B$573&amp;'WEO Oct 2023'!$C$2:$C$573,0),MATCH(T$8,'WEO Oct 2023'!$J$1:$BF$1,0)),NA())</f>
        <v>4.2999999999999997E-2</v>
      </c>
      <c r="U206" s="4" cm="1">
        <f t="array" ref="U206">IFERROR(INDEX('WEO Oct 2023'!$J$2:$BG$573,MATCH($C$5&amp;$G206,'WEO Oct 2023'!$B$2:$B$573&amp;'WEO Oct 2023'!$C$2:$C$573,0),MATCH(U$8,'WEO Oct 2023'!$J$1:$BF$1,0)),NA())</f>
        <v>4.9000000000000002E-2</v>
      </c>
      <c r="V206" s="4" cm="1">
        <f t="array" ref="V206">IFERROR(INDEX('WEO Oct 2023'!$J$2:$BG$573,MATCH($C$5&amp;$G206,'WEO Oct 2023'!$B$2:$B$573&amp;'WEO Oct 2023'!$C$2:$C$573,0),MATCH(V$8,'WEO Oct 2023'!$J$1:$BF$1,0)),NA())</f>
        <v>5.6000000000000001E-2</v>
      </c>
      <c r="W206" s="4" cm="1">
        <f t="array" ref="W206">IFERROR(INDEX('WEO Oct 2023'!$J$2:$BG$573,MATCH($C$5&amp;$G206,'WEO Oct 2023'!$B$2:$B$573&amp;'WEO Oct 2023'!$C$2:$C$573,0),MATCH(W$8,'WEO Oct 2023'!$J$1:$BF$1,0)),NA())</f>
        <v>5.8999999999999997E-2</v>
      </c>
      <c r="X206" s="4" cm="1">
        <f t="array" ref="X206">IFERROR(INDEX('WEO Oct 2023'!$J$2:$BG$573,MATCH($C$5&amp;$G206,'WEO Oct 2023'!$B$2:$B$573&amp;'WEO Oct 2023'!$C$2:$C$573,0),MATCH(X$8,'WEO Oct 2023'!$J$1:$BF$1,0)),NA())</f>
        <v>6.4000000000000001E-2</v>
      </c>
      <c r="Y206" s="4" cm="1">
        <f t="array" ref="Y206">IFERROR(INDEX('WEO Oct 2023'!$J$2:$BG$573,MATCH($C$5&amp;$G206,'WEO Oct 2023'!$B$2:$B$573&amp;'WEO Oct 2023'!$C$2:$C$573,0),MATCH(Y$8,'WEO Oct 2023'!$J$1:$BF$1,0)),NA())</f>
        <v>7.8E-2</v>
      </c>
      <c r="Z206" s="4" cm="1">
        <f t="array" ref="Z206">IFERROR(INDEX('WEO Oct 2023'!$J$2:$BG$529,MATCH($C$5&amp;$G206,'WEO Oct 2023'!$B$2:$B$529&amp;'WEO Oct 2023'!$C$2:$C$529,0),MATCH(Z$8,'WEO Oct 2023'!$J$1:$BF$1,0)),NA())</f>
        <v>7.4999999999999997E-2</v>
      </c>
      <c r="AA206" s="4" cm="1">
        <f t="array" ref="AA206">IFERROR(INDEX('WEO Oct 2023'!$J$2:$BG$529,MATCH($C$5&amp;$G206,'WEO Oct 2023'!$B$2:$B$529&amp;'WEO Oct 2023'!$C$2:$C$529,0),MATCH(AA$8,'WEO Oct 2023'!$J$1:$BF$1,0)),NA())</f>
        <v>0.08</v>
      </c>
      <c r="AB206" s="4" cm="1">
        <f t="array" ref="AB206">IFERROR(INDEX('WEO Oct 2023'!$J$2:$BG$529,MATCH($C$5&amp;$G206,'WEO Oct 2023'!$B$2:$B$529&amp;'WEO Oct 2023'!$C$2:$C$529,0),MATCH(AB$8,'WEO Oct 2023'!$J$1:$BF$1,0)),NA())</f>
        <v>8.5000000000000006E-2</v>
      </c>
      <c r="AC206" s="4" cm="1">
        <f t="array" ref="AC206">IFERROR(INDEX('WEO Oct 2023'!$J$2:$BG$529,MATCH($C$5&amp;$G206,'WEO Oct 2023'!$B$2:$B$529&amp;'WEO Oct 2023'!$C$2:$C$529,0),MATCH(AC$8,'WEO Oct 2023'!$J$1:$BF$1,0)),NA())</f>
        <v>9.4E-2</v>
      </c>
    </row>
    <row r="207" spans="6:29" x14ac:dyDescent="0.35">
      <c r="F207" s="65" t="str">
        <f>$C$6</f>
        <v>thousands</v>
      </c>
      <c r="G207" s="4"/>
      <c r="H207" s="5">
        <f>IF($F207=$B$249,H206*1000000,IF($F207=$B$250,H206*1000,IF($F207=$B$251,H206)))</f>
        <v>31000</v>
      </c>
      <c r="I207" s="5">
        <f t="shared" ref="I207:AC207" si="210">I206*1000000</f>
        <v>30000</v>
      </c>
      <c r="J207" s="5">
        <f t="shared" si="210"/>
        <v>31000</v>
      </c>
      <c r="K207" s="5">
        <f t="shared" si="210"/>
        <v>30000</v>
      </c>
      <c r="L207" s="5">
        <f t="shared" si="210"/>
        <v>32000</v>
      </c>
      <c r="M207" s="5">
        <f t="shared" si="210"/>
        <v>34000</v>
      </c>
      <c r="N207" s="5">
        <f t="shared" si="210"/>
        <v>38000</v>
      </c>
      <c r="O207" s="5">
        <f t="shared" si="210"/>
        <v>36000</v>
      </c>
      <c r="P207" s="5">
        <f t="shared" si="210"/>
        <v>35000</v>
      </c>
      <c r="Q207" s="5">
        <f t="shared" si="210"/>
        <v>38000</v>
      </c>
      <c r="R207" s="5">
        <f t="shared" si="210"/>
        <v>38000</v>
      </c>
      <c r="S207" s="5">
        <f t="shared" si="210"/>
        <v>40000</v>
      </c>
      <c r="T207" s="5">
        <f t="shared" si="210"/>
        <v>43000</v>
      </c>
      <c r="U207" s="5">
        <f t="shared" si="210"/>
        <v>49000</v>
      </c>
      <c r="V207" s="5">
        <f t="shared" si="210"/>
        <v>56000</v>
      </c>
      <c r="W207" s="5">
        <f t="shared" si="210"/>
        <v>59000</v>
      </c>
      <c r="X207" s="5">
        <f t="shared" si="210"/>
        <v>64000</v>
      </c>
      <c r="Y207" s="5">
        <f t="shared" si="210"/>
        <v>78000</v>
      </c>
      <c r="Z207" s="5">
        <f t="shared" si="210"/>
        <v>75000</v>
      </c>
      <c r="AA207" s="5">
        <f t="shared" si="210"/>
        <v>80000</v>
      </c>
      <c r="AB207" s="5">
        <f t="shared" si="210"/>
        <v>85000</v>
      </c>
      <c r="AC207" s="5">
        <f t="shared" si="210"/>
        <v>94000</v>
      </c>
    </row>
    <row r="208" spans="6:29" x14ac:dyDescent="0.35">
      <c r="F208" s="4" t="s">
        <v>180</v>
      </c>
      <c r="G208" s="4" t="s">
        <v>181</v>
      </c>
      <c r="H208" s="4" cm="1">
        <f t="array" ref="H208">IFERROR(INDEX('WEO Oct 2023'!$J$2:$BG$529,MATCH($C$5&amp;$G208,'WEO Oct 2023'!$B$2:$B$529&amp;'WEO Oct 2023'!$C$2:$C$529,0),MATCH(H$8,'WEO Oct 2023'!$J$1:$BF$1,0)),NA())</f>
        <v>1.7000000000000001E-2</v>
      </c>
      <c r="I208" s="4" cm="1">
        <f t="array" ref="I208">IFERROR(INDEX('WEO Oct 2023'!$J$2:$BG$529,MATCH($C$5&amp;$G208,'WEO Oct 2023'!$B$2:$B$529&amp;'WEO Oct 2023'!$C$2:$C$529,0),MATCH(I$8,'WEO Oct 2023'!$J$1:$BF$1,0)),NA())</f>
        <v>0.02</v>
      </c>
      <c r="J208" s="4" cm="1">
        <f t="array" ref="J208">IFERROR(INDEX('WEO Oct 2023'!$J$2:$BG$529,MATCH($C$5&amp;$G208,'WEO Oct 2023'!$B$2:$B$529&amp;'WEO Oct 2023'!$C$2:$C$529,0),MATCH(J$8,'WEO Oct 2023'!$J$1:$BF$1,0)),NA())</f>
        <v>2.3E-2</v>
      </c>
      <c r="K208" s="4" cm="1">
        <f t="array" ref="K208">IFERROR(INDEX('WEO Oct 2023'!$J$2:$BG$529,MATCH($C$5&amp;$G208,'WEO Oct 2023'!$B$2:$B$529&amp;'WEO Oct 2023'!$C$2:$C$529,0),MATCH(K$8,'WEO Oct 2023'!$J$1:$BF$1,0)),NA())</f>
        <v>2.3E-2</v>
      </c>
      <c r="L208" s="4" cm="1">
        <f t="array" ref="L208">IFERROR(INDEX('WEO Oct 2023'!$J$2:$BG$529,MATCH($C$5&amp;$G208,'WEO Oct 2023'!$B$2:$B$529&amp;'WEO Oct 2023'!$C$2:$C$529,0),MATCH(L$8,'WEO Oct 2023'!$J$1:$BF$1,0)),NA())</f>
        <v>2.4E-2</v>
      </c>
      <c r="M208" s="4" cm="1">
        <f t="array" ref="M208">IFERROR(INDEX('WEO Oct 2023'!$J$2:$BG$573,MATCH($C$5&amp;$G208,'WEO Oct 2023'!$B$2:$B$573&amp;'WEO Oct 2023'!$C$2:$C$573,0),MATCH(M$8,'WEO Oct 2023'!$J$1:$BF$1,0)),NA())</f>
        <v>2.9000000000000001E-2</v>
      </c>
      <c r="N208" s="4" cm="1">
        <f t="array" ref="N208">IFERROR(INDEX('WEO Oct 2023'!$J$2:$BG$573,MATCH($C$5&amp;$G208,'WEO Oct 2023'!$B$2:$B$573&amp;'WEO Oct 2023'!$C$2:$C$573,0),MATCH(N$8,'WEO Oct 2023'!$J$1:$BF$1,0)),NA())</f>
        <v>3.2000000000000001E-2</v>
      </c>
      <c r="O208" s="4" cm="1">
        <f t="array" ref="O208">IFERROR(INDEX('WEO Oct 2023'!$J$2:$BG$573,MATCH($C$5&amp;$G208,'WEO Oct 2023'!$B$2:$B$573&amp;'WEO Oct 2023'!$C$2:$C$573,0),MATCH(O$8,'WEO Oct 2023'!$J$1:$BF$1,0)),NA())</f>
        <v>2.8000000000000001E-2</v>
      </c>
      <c r="P208" s="4" cm="1">
        <f t="array" ref="P208">IFERROR(INDEX('WEO Oct 2023'!$J$2:$BG$573,MATCH($C$5&amp;$G208,'WEO Oct 2023'!$B$2:$B$573&amp;'WEO Oct 2023'!$C$2:$C$573,0),MATCH(P$8,'WEO Oct 2023'!$J$1:$BF$1,0)),NA())</f>
        <v>3.2000000000000001E-2</v>
      </c>
      <c r="Q208" s="4" cm="1">
        <f t="array" ref="Q208">IFERROR(INDEX('WEO Oct 2023'!$J$2:$BG$573,MATCH($C$5&amp;$G208,'WEO Oct 2023'!$B$2:$B$573&amp;'WEO Oct 2023'!$C$2:$C$573,0),MATCH(Q$8,'WEO Oct 2023'!$J$1:$BF$1,0)),NA())</f>
        <v>0.04</v>
      </c>
      <c r="R208" s="4" cm="1">
        <f t="array" ref="R208">IFERROR(INDEX('WEO Oct 2023'!$J$2:$BG$573,MATCH($C$5&amp;$G208,'WEO Oct 2023'!$B$2:$B$573&amp;'WEO Oct 2023'!$C$2:$C$573,0),MATCH(R$8,'WEO Oct 2023'!$J$1:$BF$1,0)),NA())</f>
        <v>3.9E-2</v>
      </c>
      <c r="S208" s="4" cm="1">
        <f t="array" ref="S208">IFERROR(INDEX('WEO Oct 2023'!$J$2:$BG$573,MATCH($C$5&amp;$G208,'WEO Oct 2023'!$B$2:$B$573&amp;'WEO Oct 2023'!$C$2:$C$573,0),MATCH(S$8,'WEO Oct 2023'!$J$1:$BF$1,0)),NA())</f>
        <v>3.9E-2</v>
      </c>
      <c r="T208" s="4" cm="1">
        <f t="array" ref="T208">IFERROR(INDEX('WEO Oct 2023'!$J$2:$BG$573,MATCH($C$5&amp;$G208,'WEO Oct 2023'!$B$2:$B$573&amp;'WEO Oct 2023'!$C$2:$C$573,0),MATCH(T$8,'WEO Oct 2023'!$J$1:$BF$1,0)),NA())</f>
        <v>3.9E-2</v>
      </c>
      <c r="U208" s="4" cm="1">
        <f t="array" ref="U208">IFERROR(INDEX('WEO Oct 2023'!$J$2:$BG$573,MATCH($C$5&amp;$G208,'WEO Oct 2023'!$B$2:$B$573&amp;'WEO Oct 2023'!$C$2:$C$573,0),MATCH(U$8,'WEO Oct 2023'!$J$1:$BF$1,0)),NA())</f>
        <v>3.6999999999999998E-2</v>
      </c>
      <c r="V208" s="4" cm="1">
        <f t="array" ref="V208">IFERROR(INDEX('WEO Oct 2023'!$J$2:$BG$573,MATCH($C$5&amp;$G208,'WEO Oct 2023'!$B$2:$B$573&amp;'WEO Oct 2023'!$C$2:$C$573,0),MATCH(V$8,'WEO Oct 2023'!$J$1:$BF$1,0)),NA())</f>
        <v>4.1000000000000002E-2</v>
      </c>
      <c r="W208" s="4" cm="1">
        <f t="array" ref="W208">IFERROR(INDEX('WEO Oct 2023'!$J$2:$BG$573,MATCH($C$5&amp;$G208,'WEO Oct 2023'!$B$2:$B$573&amp;'WEO Oct 2023'!$C$2:$C$573,0),MATCH(W$8,'WEO Oct 2023'!$J$1:$BF$1,0)),NA())</f>
        <v>4.4999999999999998E-2</v>
      </c>
      <c r="X208" s="4" cm="1">
        <f t="array" ref="X208">IFERROR(INDEX('WEO Oct 2023'!$J$2:$BG$573,MATCH($C$5&amp;$G208,'WEO Oct 2023'!$B$2:$B$573&amp;'WEO Oct 2023'!$C$2:$C$573,0),MATCH(X$8,'WEO Oct 2023'!$J$1:$BF$1,0)),NA())</f>
        <v>4.8000000000000001E-2</v>
      </c>
      <c r="Y208" s="4" cm="1">
        <f t="array" ref="Y208">IFERROR(INDEX('WEO Oct 2023'!$J$2:$BG$573,MATCH($C$5&amp;$G208,'WEO Oct 2023'!$B$2:$B$573&amp;'WEO Oct 2023'!$C$2:$C$573,0),MATCH(Y$8,'WEO Oct 2023'!$J$1:$BF$1,0)),NA())</f>
        <v>5.3999999999999999E-2</v>
      </c>
      <c r="Z208" s="4" cm="1">
        <f t="array" ref="Z208">IFERROR(INDEX('WEO Oct 2023'!$J$2:$BG$529,MATCH($C$5&amp;$G208,'WEO Oct 2023'!$B$2:$B$529&amp;'WEO Oct 2023'!$C$2:$C$529,0),MATCH(Z$8,'WEO Oct 2023'!$J$1:$BF$1,0)),NA())</f>
        <v>5.1999999999999998E-2</v>
      </c>
      <c r="AA208" s="4" cm="1">
        <f t="array" ref="AA208">IFERROR(INDEX('WEO Oct 2023'!$J$2:$BG$529,MATCH($C$5&amp;$G208,'WEO Oct 2023'!$B$2:$B$529&amp;'WEO Oct 2023'!$C$2:$C$529,0),MATCH(AA$8,'WEO Oct 2023'!$J$1:$BF$1,0)),NA())</f>
        <v>0.06</v>
      </c>
      <c r="AB208" s="4" cm="1">
        <f t="array" ref="AB208">IFERROR(INDEX('WEO Oct 2023'!$J$2:$BG$529,MATCH($C$5&amp;$G208,'WEO Oct 2023'!$B$2:$B$529&amp;'WEO Oct 2023'!$C$2:$C$529,0),MATCH(AB$8,'WEO Oct 2023'!$J$1:$BF$1,0)),NA())</f>
        <v>5.8999999999999997E-2</v>
      </c>
      <c r="AC208" s="4" cm="1">
        <f t="array" ref="AC208">IFERROR(INDEX('WEO Oct 2023'!$J$2:$BG$529,MATCH($C$5&amp;$G208,'WEO Oct 2023'!$B$2:$B$529&amp;'WEO Oct 2023'!$C$2:$C$529,0),MATCH(AC$8,'WEO Oct 2023'!$J$1:$BF$1,0)),NA())</f>
        <v>6.3E-2</v>
      </c>
    </row>
    <row r="209" spans="3:29" x14ac:dyDescent="0.35">
      <c r="F209" s="4" t="s">
        <v>182</v>
      </c>
      <c r="G209" s="4"/>
      <c r="H209" s="4">
        <f>H206/H208</f>
        <v>1.8235294117647058</v>
      </c>
      <c r="I209" s="4">
        <f t="shared" ref="I209:AC209" si="211">I206/I208</f>
        <v>1.5</v>
      </c>
      <c r="J209" s="4">
        <f t="shared" si="211"/>
        <v>1.3478260869565217</v>
      </c>
      <c r="K209" s="4">
        <f t="shared" si="211"/>
        <v>1.3043478260869565</v>
      </c>
      <c r="L209" s="4">
        <f t="shared" si="211"/>
        <v>1.3333333333333333</v>
      </c>
      <c r="M209" s="4">
        <f t="shared" si="211"/>
        <v>1.1724137931034484</v>
      </c>
      <c r="N209" s="4">
        <f t="shared" si="211"/>
        <v>1.1875</v>
      </c>
      <c r="O209" s="4">
        <f t="shared" si="211"/>
        <v>1.2857142857142856</v>
      </c>
      <c r="P209" s="4">
        <f t="shared" si="211"/>
        <v>1.09375</v>
      </c>
      <c r="Q209" s="4">
        <f t="shared" si="211"/>
        <v>0.95</v>
      </c>
      <c r="R209" s="4">
        <f t="shared" si="211"/>
        <v>0.97435897435897434</v>
      </c>
      <c r="S209" s="4">
        <f t="shared" si="211"/>
        <v>1.0256410256410258</v>
      </c>
      <c r="T209" s="4">
        <f t="shared" si="211"/>
        <v>1.1025641025641024</v>
      </c>
      <c r="U209" s="4">
        <f t="shared" si="211"/>
        <v>1.3243243243243243</v>
      </c>
      <c r="V209" s="4">
        <f t="shared" si="211"/>
        <v>1.3658536585365852</v>
      </c>
      <c r="W209" s="4">
        <f t="shared" si="211"/>
        <v>1.3111111111111111</v>
      </c>
      <c r="X209" s="4">
        <f t="shared" si="211"/>
        <v>1.3333333333333333</v>
      </c>
      <c r="Y209" s="4">
        <f t="shared" si="211"/>
        <v>1.4444444444444444</v>
      </c>
      <c r="Z209" s="4">
        <f t="shared" si="211"/>
        <v>1.4423076923076923</v>
      </c>
      <c r="AA209" s="4">
        <f t="shared" si="211"/>
        <v>1.3333333333333335</v>
      </c>
      <c r="AB209" s="4">
        <f>AB206/AB208</f>
        <v>1.4406779661016951</v>
      </c>
      <c r="AC209" s="4">
        <f t="shared" si="211"/>
        <v>1.4920634920634921</v>
      </c>
    </row>
    <row r="210" spans="3:29" x14ac:dyDescent="0.35">
      <c r="C210" s="28"/>
      <c r="F210" s="4" t="s">
        <v>183</v>
      </c>
      <c r="G210" s="4"/>
      <c r="H210" s="5">
        <f>IFERROR(INDEX('WDI GNI'!$E$6:$BO$271,MATCH($C$5,'WDI GNI'!$B$6:$B$271,0),MATCH(H$8,'WDI GNI'!$E$5:$BO$5,0)),NA())</f>
        <v>63876600</v>
      </c>
      <c r="I210" s="5">
        <f>IFERROR(INDEX('WDI GNI'!$E$6:$BO$271,MATCH($C$5,'WDI GNI'!$B$6:$B$271,0),MATCH(I$8,'WDI GNI'!$E$5:$BO$5,0)),NA())</f>
        <v>45232800</v>
      </c>
      <c r="J210" s="5">
        <f>IFERROR(INDEX('WDI GNI'!$E$6:$BO$271,MATCH($C$5,'WDI GNI'!$B$6:$B$271,0),MATCH(J$8,'WDI GNI'!$E$5:$BO$5,0)),NA())</f>
        <v>51470900</v>
      </c>
      <c r="K210" s="5">
        <f>IFERROR(INDEX('WDI GNI'!$E$6:$BO$271,MATCH($C$5,'WDI GNI'!$B$6:$B$271,0),MATCH(K$8,'WDI GNI'!$E$5:$BO$5,0)),NA())</f>
        <v>50378100</v>
      </c>
      <c r="L210" s="5">
        <f>IFERROR(INDEX('WDI GNI'!$E$6:$BO$271,MATCH($C$5,'WDI GNI'!$B$6:$B$271,0),MATCH(L$8,'WDI GNI'!$E$5:$BO$5,0)),NA())</f>
        <v>51824300</v>
      </c>
      <c r="M210" s="5">
        <f>IFERROR(INDEX('WDI GNI'!$E$6:$BO$271,MATCH($C$5,'WDI GNI'!$B$6:$B$271,0),MATCH(M$8,'WDI GNI'!$E$5:$BO$5,0)),NA())</f>
        <v>59268400</v>
      </c>
      <c r="N210" s="5">
        <f>IFERROR(INDEX('WDI GNI'!$E$6:$BO$271,MATCH($C$5,'WDI GNI'!$B$6:$B$271,0),MATCH(N$8,'WDI GNI'!$E$5:$BO$5,0)),NA())</f>
        <v>60594300</v>
      </c>
      <c r="O210" s="5">
        <f>IFERROR(INDEX('WDI GNI'!$E$6:$BO$271,MATCH($C$5,'WDI GNI'!$B$6:$B$271,0),MATCH(O$8,'WDI GNI'!$E$5:$BO$5,0)),NA())</f>
        <v>62009100</v>
      </c>
      <c r="P210" s="5">
        <f>IFERROR(INDEX('WDI GNI'!$E$6:$BO$271,MATCH($C$5,'WDI GNI'!$B$6:$B$271,0),MATCH(P$8,'WDI GNI'!$E$5:$BO$5,0)),NA())</f>
        <v>55817600</v>
      </c>
      <c r="Q210" s="5">
        <f>IFERROR(INDEX('WDI GNI'!$E$6:$BO$271,MATCH($C$5,'WDI GNI'!$B$6:$B$271,0),MATCH(Q$8,'WDI GNI'!$E$5:$BO$5,0)),NA())</f>
        <v>56450000</v>
      </c>
      <c r="R210" s="5">
        <f>IFERROR(INDEX('WDI GNI'!$E$6:$BO$271,MATCH($C$5,'WDI GNI'!$B$6:$B$271,0),MATCH(R$8,'WDI GNI'!$E$5:$BO$5,0)),NA())</f>
        <v>49328600</v>
      </c>
      <c r="S210" s="5">
        <f>IFERROR(INDEX('WDI GNI'!$E$6:$BO$271,MATCH($C$5,'WDI GNI'!$B$6:$B$271,0),MATCH(S$8,'WDI GNI'!$E$5:$BO$5,0)),NA())</f>
        <v>61242400</v>
      </c>
      <c r="T210" s="5">
        <f>IFERROR(INDEX('WDI GNI'!$E$6:$BO$271,MATCH($C$5,'WDI GNI'!$B$6:$B$271,0),MATCH(T$8,'WDI GNI'!$E$5:$BO$5,0)),NA())</f>
        <v>56765700</v>
      </c>
      <c r="U210" s="5">
        <f>IFERROR(INDEX('WDI GNI'!$E$6:$BO$271,MATCH($C$5,'WDI GNI'!$B$6:$B$271,0),MATCH(U$8,'WDI GNI'!$E$5:$BO$5,0)),NA())</f>
        <v>75847900</v>
      </c>
      <c r="V210" s="5">
        <f>IFERROR(INDEX('WDI GNI'!$E$6:$BO$271,MATCH($C$5,'WDI GNI'!$B$6:$B$271,0),MATCH(V$8,'WDI GNI'!$E$5:$BO$5,0)),NA())</f>
        <v>81435900</v>
      </c>
      <c r="W210" s="5">
        <f>IFERROR(INDEX('WDI GNI'!$E$6:$BO$271,MATCH($C$5,'WDI GNI'!$B$6:$B$271,0),MATCH(W$8,'WDI GNI'!$E$5:$BO$5,0)),NA())</f>
        <v>81877717.366683006</v>
      </c>
      <c r="X210" s="5">
        <f>IFERROR(INDEX('WDI GNI'!$E$6:$BO$271,MATCH($C$5,'WDI GNI'!$B$6:$B$271,0),MATCH(X$8,'WDI GNI'!$E$5:$BO$5,0)),NA())</f>
        <v>93066153.5997563</v>
      </c>
      <c r="Y210" s="5">
        <f>IFERROR(INDEX('WDI GNI'!$E$6:$BO$271,MATCH($C$5,'WDI GNI'!$B$6:$B$271,0),MATCH(Y$8,'WDI GNI'!$E$5:$BO$5,0)),NA())</f>
        <v>103828670.593614</v>
      </c>
      <c r="Z210" s="5">
        <f>IFERROR(INDEX('WDI GNI'!$E$6:$BO$271,MATCH($C$5,'WDI GNI'!$B$6:$B$271,0),MATCH(Z$8,'WDI GNI'!$E$5:$BO$5,0)),NA())</f>
        <v>102307068.90567701</v>
      </c>
      <c r="AA210" s="5">
        <f>IFERROR(INDEX('WDI GNI'!$E$6:$BO$271,MATCH($C$5,'WDI GNI'!$B$6:$B$271,0),MATCH(AA$8,'WDI GNI'!$E$5:$BO$5,0)),NA())</f>
        <v>108063163.83107799</v>
      </c>
      <c r="AB210" s="5">
        <f>IFERROR(INDEX('WDI GNI'!$E$6:$BO$271,MATCH($C$5,'WDI GNI'!$B$6:$B$271,0),MATCH(AB$8,'WDI GNI'!$E$5:$BO$5,0)),NA())</f>
        <v>117243499.899005</v>
      </c>
      <c r="AC210" s="85">
        <f>(AC206*$G$231)*1000000000</f>
        <v>129657517.53537022</v>
      </c>
    </row>
    <row r="211" spans="3:29" x14ac:dyDescent="0.35">
      <c r="C211" s="28"/>
      <c r="F211" s="65" t="str">
        <f>$C$6</f>
        <v>thousands</v>
      </c>
      <c r="G211" s="4"/>
      <c r="H211" s="5">
        <f>IF($F211=$B$249,H210/1000,IF($F211=$B$250,H210*1000000,IF($F211=$B$251,H210/1000000000)))</f>
        <v>63876.6</v>
      </c>
      <c r="I211" s="5">
        <f t="shared" ref="I211:AC211" si="212">IF($F211=$B$249,I210/1000,IF($F211=$B$250,I210*1000000,IF($F211=$B$251,I210/1000000000)))</f>
        <v>45232.800000000003</v>
      </c>
      <c r="J211" s="5">
        <f t="shared" si="212"/>
        <v>51470.9</v>
      </c>
      <c r="K211" s="5">
        <f t="shared" si="212"/>
        <v>50378.1</v>
      </c>
      <c r="L211" s="5">
        <f t="shared" si="212"/>
        <v>51824.3</v>
      </c>
      <c r="M211" s="5">
        <f t="shared" si="212"/>
        <v>59268.4</v>
      </c>
      <c r="N211" s="5">
        <f t="shared" si="212"/>
        <v>60594.3</v>
      </c>
      <c r="O211" s="5">
        <f t="shared" si="212"/>
        <v>62009.1</v>
      </c>
      <c r="P211" s="5">
        <f t="shared" si="212"/>
        <v>55817.599999999999</v>
      </c>
      <c r="Q211" s="5">
        <f t="shared" si="212"/>
        <v>56450</v>
      </c>
      <c r="R211" s="5">
        <f t="shared" si="212"/>
        <v>49328.6</v>
      </c>
      <c r="S211" s="5">
        <f t="shared" si="212"/>
        <v>61242.400000000001</v>
      </c>
      <c r="T211" s="5">
        <f t="shared" si="212"/>
        <v>56765.7</v>
      </c>
      <c r="U211" s="5">
        <f t="shared" si="212"/>
        <v>75847.899999999994</v>
      </c>
      <c r="V211" s="5">
        <f t="shared" si="212"/>
        <v>81435.899999999994</v>
      </c>
      <c r="W211" s="5">
        <f t="shared" si="212"/>
        <v>81877.717366683006</v>
      </c>
      <c r="X211" s="5">
        <f t="shared" si="212"/>
        <v>93066.153599756304</v>
      </c>
      <c r="Y211" s="5">
        <f t="shared" si="212"/>
        <v>103828.67059361399</v>
      </c>
      <c r="Z211" s="5">
        <f t="shared" si="212"/>
        <v>102307.06890567701</v>
      </c>
      <c r="AA211" s="5">
        <f t="shared" si="212"/>
        <v>108063.163831078</v>
      </c>
      <c r="AB211" s="5">
        <f t="shared" si="212"/>
        <v>117243.49989900499</v>
      </c>
      <c r="AC211" s="5">
        <f t="shared" si="212"/>
        <v>129657.51753537022</v>
      </c>
    </row>
    <row r="212" spans="3:29" x14ac:dyDescent="0.35">
      <c r="C212" s="28"/>
      <c r="F212" s="65" t="s">
        <v>184</v>
      </c>
      <c r="G212" s="4"/>
      <c r="H212" s="56">
        <f>H211/H207</f>
        <v>2.0605354838709675</v>
      </c>
      <c r="I212" s="56">
        <f t="shared" ref="I212:AC212" si="213">I211/I207</f>
        <v>1.50776</v>
      </c>
      <c r="J212" s="56">
        <f t="shared" si="213"/>
        <v>1.6603516129032259</v>
      </c>
      <c r="K212" s="56">
        <f t="shared" si="213"/>
        <v>1.67927</v>
      </c>
      <c r="L212" s="56">
        <f t="shared" si="213"/>
        <v>1.619509375</v>
      </c>
      <c r="M212" s="56">
        <f t="shared" si="213"/>
        <v>1.7431882352941177</v>
      </c>
      <c r="N212" s="56">
        <f t="shared" si="213"/>
        <v>1.5945868421052631</v>
      </c>
      <c r="O212" s="56">
        <f t="shared" si="213"/>
        <v>1.722475</v>
      </c>
      <c r="P212" s="56">
        <f t="shared" si="213"/>
        <v>1.5947885714285714</v>
      </c>
      <c r="Q212" s="56">
        <f t="shared" si="213"/>
        <v>1.4855263157894736</v>
      </c>
      <c r="R212" s="56">
        <f t="shared" si="213"/>
        <v>1.298121052631579</v>
      </c>
      <c r="S212" s="56">
        <f t="shared" si="213"/>
        <v>1.5310600000000001</v>
      </c>
      <c r="T212" s="56">
        <f t="shared" si="213"/>
        <v>1.3201325581395349</v>
      </c>
      <c r="U212" s="56">
        <f t="shared" si="213"/>
        <v>1.5479163265306122</v>
      </c>
      <c r="V212" s="56">
        <f t="shared" si="213"/>
        <v>1.4542124999999999</v>
      </c>
      <c r="W212" s="56">
        <f t="shared" si="213"/>
        <v>1.3877579214692035</v>
      </c>
      <c r="X212" s="56">
        <f t="shared" si="213"/>
        <v>1.4541586499961923</v>
      </c>
      <c r="Y212" s="56">
        <f t="shared" si="213"/>
        <v>1.3311368024822308</v>
      </c>
      <c r="Z212" s="56">
        <f t="shared" si="213"/>
        <v>1.3640942520756933</v>
      </c>
      <c r="AA212" s="56">
        <f t="shared" si="213"/>
        <v>1.3507895478884751</v>
      </c>
      <c r="AB212" s="56">
        <f t="shared" si="213"/>
        <v>1.3793352929294704</v>
      </c>
      <c r="AC212" s="56">
        <f t="shared" si="213"/>
        <v>1.3793352929294704</v>
      </c>
    </row>
    <row r="213" spans="3:29" x14ac:dyDescent="0.35">
      <c r="C213" s="28"/>
      <c r="F213" s="65" t="s">
        <v>1368</v>
      </c>
      <c r="G213" s="4"/>
      <c r="H213" s="86">
        <f t="shared" ref="H213:O213" si="214">(H210/1000000000)/H209</f>
        <v>3.5029103225806456E-2</v>
      </c>
      <c r="I213" s="86">
        <f t="shared" si="214"/>
        <v>3.0155199999999997E-2</v>
      </c>
      <c r="J213" s="86">
        <f t="shared" si="214"/>
        <v>3.8188087096774195E-2</v>
      </c>
      <c r="K213" s="86">
        <f t="shared" si="214"/>
        <v>3.8623209999999998E-2</v>
      </c>
      <c r="L213" s="86">
        <f t="shared" si="214"/>
        <v>3.8868224999999999E-2</v>
      </c>
      <c r="M213" s="86">
        <f t="shared" si="214"/>
        <v>5.0552458823529406E-2</v>
      </c>
      <c r="N213" s="86">
        <f t="shared" si="214"/>
        <v>5.1026778947368422E-2</v>
      </c>
      <c r="O213" s="86">
        <f t="shared" si="214"/>
        <v>4.8229300000000003E-2</v>
      </c>
      <c r="P213" s="86">
        <f>(P210/1000000000)/P209</f>
        <v>5.1033234285714289E-2</v>
      </c>
      <c r="Q213" s="86">
        <f t="shared" ref="Q213:AC213" si="215">(Q210/1000000000)/Q209</f>
        <v>5.9421052631578951E-2</v>
      </c>
      <c r="R213" s="86">
        <f t="shared" si="215"/>
        <v>5.0626721052631579E-2</v>
      </c>
      <c r="S213" s="86">
        <f t="shared" si="215"/>
        <v>5.9711339999999995E-2</v>
      </c>
      <c r="T213" s="86">
        <f t="shared" si="215"/>
        <v>5.1485169767441871E-2</v>
      </c>
      <c r="U213" s="86">
        <f t="shared" si="215"/>
        <v>5.7272904081632652E-2</v>
      </c>
      <c r="V213" s="86">
        <f t="shared" si="215"/>
        <v>5.9622712500000008E-2</v>
      </c>
      <c r="W213" s="86">
        <f t="shared" si="215"/>
        <v>6.2449106466114158E-2</v>
      </c>
      <c r="X213" s="86">
        <f t="shared" si="215"/>
        <v>6.9799615199817228E-2</v>
      </c>
      <c r="Y213" s="86">
        <f t="shared" si="215"/>
        <v>7.1881387334040467E-2</v>
      </c>
      <c r="Z213" s="86">
        <f t="shared" si="215"/>
        <v>7.0932901107936056E-2</v>
      </c>
      <c r="AA213" s="86">
        <f t="shared" si="215"/>
        <v>8.1047372873308487E-2</v>
      </c>
      <c r="AB213" s="86">
        <f t="shared" si="215"/>
        <v>8.1380782282838751E-2</v>
      </c>
      <c r="AC213" s="86">
        <f t="shared" si="215"/>
        <v>8.6898123454556636E-2</v>
      </c>
    </row>
    <row r="214" spans="3:29" x14ac:dyDescent="0.35">
      <c r="C214" s="28"/>
      <c r="F214" s="65" t="s">
        <v>1372</v>
      </c>
      <c r="G214" s="4"/>
      <c r="H214" s="86"/>
      <c r="I214" s="86"/>
      <c r="J214" s="86"/>
      <c r="K214" s="86"/>
      <c r="L214" s="86"/>
      <c r="M214" s="86"/>
      <c r="N214" s="96">
        <f>N210/(N221*1000000)</f>
        <v>6059.43</v>
      </c>
      <c r="O214" s="96">
        <f t="shared" ref="O214:AC214" si="216">O210/(O221*1000000)</f>
        <v>6200.91</v>
      </c>
      <c r="P214" s="96">
        <f t="shared" si="216"/>
        <v>5581.76</v>
      </c>
      <c r="Q214" s="96">
        <f t="shared" si="216"/>
        <v>5131.818181818182</v>
      </c>
      <c r="R214" s="96">
        <f t="shared" si="216"/>
        <v>4484.4181818181814</v>
      </c>
      <c r="S214" s="96">
        <f t="shared" si="216"/>
        <v>5567.4909090909086</v>
      </c>
      <c r="T214" s="96">
        <f t="shared" si="216"/>
        <v>5160.5181818181818</v>
      </c>
      <c r="U214" s="96">
        <f t="shared" si="216"/>
        <v>6895.2636363636366</v>
      </c>
      <c r="V214" s="96">
        <f t="shared" si="216"/>
        <v>7403.2636363636366</v>
      </c>
      <c r="W214" s="96">
        <f t="shared" si="216"/>
        <v>7443.4288515166372</v>
      </c>
      <c r="X214" s="96">
        <f t="shared" si="216"/>
        <v>8460.5594181596643</v>
      </c>
      <c r="Y214" s="96">
        <f t="shared" si="216"/>
        <v>9438.9700539649093</v>
      </c>
      <c r="Z214" s="96">
        <f t="shared" si="216"/>
        <v>9300.6426277888186</v>
      </c>
      <c r="AA214" s="96">
        <f t="shared" si="216"/>
        <v>9823.9239846434539</v>
      </c>
      <c r="AB214" s="96">
        <f t="shared" si="216"/>
        <v>10658.499990818636</v>
      </c>
      <c r="AC214" s="97">
        <f t="shared" si="216"/>
        <v>11787.04704867002</v>
      </c>
    </row>
    <row r="215" spans="3:29" x14ac:dyDescent="0.35">
      <c r="C215" s="28"/>
      <c r="F215" s="65" t="s">
        <v>1374</v>
      </c>
      <c r="G215" s="4"/>
      <c r="H215" s="5"/>
      <c r="I215" s="5"/>
      <c r="J215" s="5"/>
      <c r="K215" s="5"/>
      <c r="L215" s="5"/>
      <c r="M215" s="5"/>
      <c r="N215" s="5"/>
      <c r="O215" s="5"/>
      <c r="P215" s="5">
        <f>P214/P209</f>
        <v>5103.3234285714288</v>
      </c>
      <c r="Q215" s="5">
        <f>Q214/Q209</f>
        <v>5401.9138755980866</v>
      </c>
      <c r="R215" s="5">
        <f t="shared" ref="R215:AC215" si="217">R214/R209</f>
        <v>4602.4291866028707</v>
      </c>
      <c r="S215" s="5">
        <f t="shared" si="217"/>
        <v>5428.3036363636356</v>
      </c>
      <c r="T215" s="5">
        <f t="shared" si="217"/>
        <v>4680.4699788583512</v>
      </c>
      <c r="U215" s="5">
        <f t="shared" si="217"/>
        <v>5206.6276437847864</v>
      </c>
      <c r="V215" s="5">
        <f t="shared" si="217"/>
        <v>5420.2465909090915</v>
      </c>
      <c r="W215" s="5">
        <f t="shared" si="217"/>
        <v>5677.1914969194695</v>
      </c>
      <c r="X215" s="5">
        <f t="shared" si="217"/>
        <v>6345.4195636197483</v>
      </c>
      <c r="Y215" s="5">
        <f t="shared" si="217"/>
        <v>6534.6715758218606</v>
      </c>
      <c r="Z215" s="5">
        <f t="shared" si="217"/>
        <v>6448.4455552669142</v>
      </c>
      <c r="AA215" s="29">
        <f t="shared" si="217"/>
        <v>7367.9429884825895</v>
      </c>
      <c r="AB215" s="29">
        <f t="shared" si="217"/>
        <v>7398.2529348035232</v>
      </c>
      <c r="AC215" s="94">
        <f t="shared" si="217"/>
        <v>7899.8294049596934</v>
      </c>
    </row>
    <row r="216" spans="3:29" x14ac:dyDescent="0.35">
      <c r="C216" s="28"/>
      <c r="F216" s="4" t="s">
        <v>185</v>
      </c>
      <c r="G216" s="4" t="s">
        <v>186</v>
      </c>
      <c r="H216" s="4" t="str" cm="1">
        <f t="array" ref="H216">IFERROR(INDEX('WEO Oct 2023'!$J$2:$BG$529,MATCH($C$5&amp;$G216,'WEO Oct 2023'!$B$2:$B$529&amp;'WEO Oct 2023'!$C$2:$C$529,0),MATCH(H$8,'WEO Oct 2023'!$J$1:$BF$1,0)),NA())</f>
        <v>n/a</v>
      </c>
      <c r="I216" s="4" t="str" cm="1">
        <f t="array" ref="I216">IFERROR(INDEX('WEO Oct 2023'!$J$2:$BG$529,MATCH($C$5&amp;$G216,'WEO Oct 2023'!$B$2:$B$529&amp;'WEO Oct 2023'!$C$2:$C$529,0),MATCH(I$8,'WEO Oct 2023'!$J$1:$BF$1,0)),NA())</f>
        <v>n/a</v>
      </c>
      <c r="J216" s="4" cm="1">
        <f t="array" ref="J216">IFERROR(INDEX('WEO Oct 2023'!$J$2:$BG$529,MATCH($C$5&amp;$G216,'WEO Oct 2023'!$B$2:$B$529&amp;'WEO Oct 2023'!$C$2:$C$529,0),MATCH(J$8,'WEO Oct 2023'!$J$1:$BF$1,0)),NA())</f>
        <v>2.3E-2</v>
      </c>
      <c r="K216" s="4" cm="1">
        <f t="array" ref="K216">IFERROR(INDEX('WEO Oct 2023'!$J$2:$BG$529,MATCH($C$5&amp;$G216,'WEO Oct 2023'!$B$2:$B$529&amp;'WEO Oct 2023'!$C$2:$C$529,0),MATCH(K$8,'WEO Oct 2023'!$J$1:$BF$1,0)),NA())</f>
        <v>2.5000000000000001E-2</v>
      </c>
      <c r="L216" s="4" cm="1">
        <f t="array" ref="L216">IFERROR(INDEX('WEO Oct 2023'!$J$2:$BG$529,MATCH($C$5&amp;$G216,'WEO Oct 2023'!$B$2:$B$529&amp;'WEO Oct 2023'!$C$2:$C$529,0),MATCH(L$8,'WEO Oct 2023'!$J$1:$BF$1,0)),NA())</f>
        <v>3.2000000000000001E-2</v>
      </c>
      <c r="M216" s="4" cm="1">
        <f t="array" ref="M216">IFERROR(INDEX('WEO Oct 2023'!$J$2:$BG$573,MATCH($C$5&amp;$G216,'WEO Oct 2023'!$B$2:$B$573&amp;'WEO Oct 2023'!$C$2:$C$573,0),MATCH(M$8,'WEO Oct 2023'!$J$1:$BF$1,0)),NA())</f>
        <v>0.03</v>
      </c>
      <c r="N216" s="4" cm="1">
        <f t="array" ref="N216">IFERROR(INDEX('WEO Oct 2023'!$J$2:$BG$573,MATCH($C$5&amp;$G216,'WEO Oct 2023'!$B$2:$B$573&amp;'WEO Oct 2023'!$C$2:$C$573,0),MATCH(N$8,'WEO Oct 2023'!$J$1:$BF$1,0)),NA())</f>
        <v>3.2000000000000001E-2</v>
      </c>
      <c r="O216" s="4" cm="1">
        <f t="array" ref="O216">IFERROR(INDEX('WEO Oct 2023'!$J$2:$BG$573,MATCH($C$5&amp;$G216,'WEO Oct 2023'!$B$2:$B$573&amp;'WEO Oct 2023'!$C$2:$C$573,0),MATCH(O$8,'WEO Oct 2023'!$J$1:$BF$1,0)),NA())</f>
        <v>3.5999999999999997E-2</v>
      </c>
      <c r="P216" s="4" cm="1">
        <f t="array" ref="P216">IFERROR(INDEX('WEO Oct 2023'!$J$2:$BG$573,MATCH($C$5&amp;$G216,'WEO Oct 2023'!$B$2:$B$573&amp;'WEO Oct 2023'!$C$2:$C$573,0),MATCH(P$8,'WEO Oct 2023'!$J$1:$BF$1,0)),NA())</f>
        <v>3.3000000000000002E-2</v>
      </c>
      <c r="Q216" s="4" cm="1">
        <f t="array" ref="Q216">IFERROR(INDEX('WEO Oct 2023'!$J$2:$BG$573,MATCH($C$5&amp;$G216,'WEO Oct 2023'!$B$2:$B$573&amp;'WEO Oct 2023'!$C$2:$C$573,0),MATCH(Q$8,'WEO Oct 2023'!$J$1:$BF$1,0)),NA())</f>
        <v>0.03</v>
      </c>
      <c r="R216" s="4" cm="1">
        <f t="array" ref="R216">IFERROR(INDEX('WEO Oct 2023'!$J$2:$BG$573,MATCH($C$5&amp;$G216,'WEO Oct 2023'!$B$2:$B$573&amp;'WEO Oct 2023'!$C$2:$C$573,0),MATCH(R$8,'WEO Oct 2023'!$J$1:$BF$1,0)),NA())</f>
        <v>2.9000000000000001E-2</v>
      </c>
      <c r="S216" s="4" cm="1">
        <f t="array" ref="S216">IFERROR(INDEX('WEO Oct 2023'!$J$2:$BG$573,MATCH($C$5&amp;$G216,'WEO Oct 2023'!$B$2:$B$573&amp;'WEO Oct 2023'!$C$2:$C$573,0),MATCH(S$8,'WEO Oct 2023'!$J$1:$BF$1,0)),NA())</f>
        <v>3.2000000000000001E-2</v>
      </c>
      <c r="T216" s="4" cm="1">
        <f t="array" ref="T216">IFERROR(INDEX('WEO Oct 2023'!$J$2:$BG$573,MATCH($C$5&amp;$G216,'WEO Oct 2023'!$B$2:$B$573&amp;'WEO Oct 2023'!$C$2:$C$573,0),MATCH(T$8,'WEO Oct 2023'!$J$1:$BF$1,0)),NA())</f>
        <v>4.1000000000000002E-2</v>
      </c>
      <c r="U216" s="4" cm="1">
        <f t="array" ref="U216">IFERROR(INDEX('WEO Oct 2023'!$J$2:$BG$573,MATCH($C$5&amp;$G216,'WEO Oct 2023'!$B$2:$B$573&amp;'WEO Oct 2023'!$C$2:$C$573,0),MATCH(U$8,'WEO Oct 2023'!$J$1:$BF$1,0)),NA())</f>
        <v>5.7000000000000002E-2</v>
      </c>
      <c r="V216" s="4" cm="1">
        <f t="array" ref="V216">IFERROR(INDEX('WEO Oct 2023'!$J$2:$BG$573,MATCH($C$5&amp;$G216,'WEO Oct 2023'!$B$2:$B$573&amp;'WEO Oct 2023'!$C$2:$C$573,0),MATCH(V$8,'WEO Oct 2023'!$J$1:$BF$1,0)),NA())</f>
        <v>6.6000000000000003E-2</v>
      </c>
      <c r="W216" s="4" cm="1">
        <f t="array" ref="W216">IFERROR(INDEX('WEO Oct 2023'!$J$2:$BG$573,MATCH($C$5&amp;$G216,'WEO Oct 2023'!$B$2:$B$573&amp;'WEO Oct 2023'!$C$2:$C$573,0),MATCH(W$8,'WEO Oct 2023'!$J$1:$BF$1,0)),NA())</f>
        <v>6.3E-2</v>
      </c>
      <c r="X216" s="4" cm="1">
        <f t="array" ref="X216">IFERROR(INDEX('WEO Oct 2023'!$J$2:$BG$573,MATCH($C$5&amp;$G216,'WEO Oct 2023'!$B$2:$B$573&amp;'WEO Oct 2023'!$C$2:$C$573,0),MATCH(X$8,'WEO Oct 2023'!$J$1:$BF$1,0)),NA())</f>
        <v>8.1000000000000003E-2</v>
      </c>
      <c r="Y216" s="4" cm="1">
        <f t="array" ref="Y216">IFERROR(INDEX('WEO Oct 2023'!$J$2:$BG$573,MATCH($C$5&amp;$G216,'WEO Oct 2023'!$B$2:$B$573&amp;'WEO Oct 2023'!$C$2:$C$573,0),MATCH(Y$8,'WEO Oct 2023'!$J$1:$BF$1,0)),NA())</f>
        <v>8.7999999999999995E-2</v>
      </c>
      <c r="Z216" s="4" cm="1">
        <f t="array" ref="Z216">IFERROR(INDEX('WEO Oct 2023'!$J$2:$BG$529,MATCH($C$5&amp;$G216,'WEO Oct 2023'!$B$2:$B$529&amp;'WEO Oct 2023'!$C$2:$C$529,0),MATCH(Z$8,'WEO Oct 2023'!$J$1:$BF$1,0)),NA())</f>
        <v>9.4E-2</v>
      </c>
      <c r="AA216" s="4" cm="1">
        <f t="array" ref="AA216">IFERROR(INDEX('WEO Oct 2023'!$J$2:$BG$529,MATCH($C$5&amp;$G216,'WEO Oct 2023'!$B$2:$B$529&amp;'WEO Oct 2023'!$C$2:$C$529,0),MATCH(AA$8,'WEO Oct 2023'!$J$1:$BF$1,0)),NA())</f>
        <v>9.9000000000000005E-2</v>
      </c>
      <c r="AB216" s="4" cm="1">
        <f t="array" ref="AB216">IFERROR(INDEX('WEO Oct 2023'!$J$2:$BG$529,MATCH($C$5&amp;$G216,'WEO Oct 2023'!$B$2:$B$529&amp;'WEO Oct 2023'!$C$2:$C$529,0),MATCH(AB$8,'WEO Oct 2023'!$J$1:$BF$1,0)),NA())</f>
        <v>0.10100000000000001</v>
      </c>
      <c r="AC216" s="4" cm="1">
        <f t="array" ref="AC216">IFERROR(INDEX('WEO Oct 2023'!$J$2:$BG$529,MATCH($C$5&amp;$G216,'WEO Oct 2023'!$B$2:$B$529&amp;'WEO Oct 2023'!$C$2:$C$529,0),MATCH(AC$8,'WEO Oct 2023'!$J$1:$BF$1,0)),NA())</f>
        <v>0.115</v>
      </c>
    </row>
    <row r="217" spans="3:29" x14ac:dyDescent="0.35">
      <c r="C217" s="28"/>
      <c r="F217" s="65" t="str">
        <f>$C$6</f>
        <v>thousands</v>
      </c>
      <c r="G217" s="4"/>
      <c r="H217" s="5" t="e">
        <f>IF($F217=$B$249,H216*1000000,IF($F217=$B$250,H216*1000,IF($F217=$B$251,H216)))</f>
        <v>#VALUE!</v>
      </c>
      <c r="I217" s="5" t="e">
        <f t="shared" ref="I217:AC217" si="218">I216*1000000</f>
        <v>#VALUE!</v>
      </c>
      <c r="J217" s="5">
        <f t="shared" si="218"/>
        <v>23000</v>
      </c>
      <c r="K217" s="5">
        <f t="shared" si="218"/>
        <v>25000</v>
      </c>
      <c r="L217" s="5">
        <f t="shared" si="218"/>
        <v>32000</v>
      </c>
      <c r="M217" s="5">
        <f t="shared" si="218"/>
        <v>30000</v>
      </c>
      <c r="N217" s="5">
        <f t="shared" si="218"/>
        <v>32000</v>
      </c>
      <c r="O217" s="5">
        <f t="shared" si="218"/>
        <v>36000</v>
      </c>
      <c r="P217" s="5">
        <f t="shared" si="218"/>
        <v>33000</v>
      </c>
      <c r="Q217" s="5">
        <f t="shared" si="218"/>
        <v>30000</v>
      </c>
      <c r="R217" s="5">
        <f t="shared" si="218"/>
        <v>29000</v>
      </c>
      <c r="S217" s="5">
        <f t="shared" si="218"/>
        <v>32000</v>
      </c>
      <c r="T217" s="5">
        <f t="shared" si="218"/>
        <v>41000</v>
      </c>
      <c r="U217" s="5">
        <f t="shared" si="218"/>
        <v>57000</v>
      </c>
      <c r="V217" s="5">
        <f t="shared" si="218"/>
        <v>66000</v>
      </c>
      <c r="W217" s="5">
        <f t="shared" si="218"/>
        <v>63000</v>
      </c>
      <c r="X217" s="5">
        <f t="shared" si="218"/>
        <v>81000</v>
      </c>
      <c r="Y217" s="5">
        <f t="shared" si="218"/>
        <v>88000</v>
      </c>
      <c r="Z217" s="5">
        <f t="shared" si="218"/>
        <v>94000</v>
      </c>
      <c r="AA217" s="5">
        <f t="shared" si="218"/>
        <v>99000</v>
      </c>
      <c r="AB217" s="5">
        <f t="shared" si="218"/>
        <v>101000</v>
      </c>
      <c r="AC217" s="5">
        <f t="shared" si="218"/>
        <v>115000</v>
      </c>
    </row>
    <row r="218" spans="3:29" x14ac:dyDescent="0.35">
      <c r="C218" s="28"/>
      <c r="F218" s="4" t="s">
        <v>187</v>
      </c>
      <c r="G218" s="4" t="s">
        <v>188</v>
      </c>
      <c r="H218" s="4" t="str" cm="1">
        <f t="array" ref="H218">IFERROR(INDEX('WEO Oct 2023'!$J$2:$BG$529,MATCH($C$5&amp;$G218,'WEO Oct 2023'!$B$2:$B$529&amp;'WEO Oct 2023'!$C$2:$C$529,0),MATCH(H$8,'WEO Oct 2023'!$J$1:$BF$1,0)),NA())</f>
        <v>n/a</v>
      </c>
      <c r="I218" s="4" t="str" cm="1">
        <f t="array" ref="I218">IFERROR(INDEX('WEO Oct 2023'!$J$2:$BG$529,MATCH($C$5&amp;$G218,'WEO Oct 2023'!$B$2:$B$529&amp;'WEO Oct 2023'!$C$2:$C$529,0),MATCH(I$8,'WEO Oct 2023'!$J$1:$BF$1,0)),NA())</f>
        <v>n/a</v>
      </c>
      <c r="J218" s="4" cm="1">
        <f t="array" ref="J218">IFERROR(INDEX('WEO Oct 2023'!$J$2:$BG$529,MATCH($C$5&amp;$G218,'WEO Oct 2023'!$B$2:$B$529&amp;'WEO Oct 2023'!$C$2:$C$529,0),MATCH(J$8,'WEO Oct 2023'!$J$1:$BF$1,0)),NA())</f>
        <v>74.131</v>
      </c>
      <c r="K218" s="4" cm="1">
        <f t="array" ref="K218">IFERROR(INDEX('WEO Oct 2023'!$J$2:$BG$529,MATCH($C$5&amp;$G218,'WEO Oct 2023'!$B$2:$B$529&amp;'WEO Oct 2023'!$C$2:$C$529,0),MATCH(K$8,'WEO Oct 2023'!$J$1:$BF$1,0)),NA())</f>
        <v>82.144000000000005</v>
      </c>
      <c r="L218" s="4" cm="1">
        <f t="array" ref="L218">IFERROR(INDEX('WEO Oct 2023'!$J$2:$BG$529,MATCH($C$5&amp;$G218,'WEO Oct 2023'!$B$2:$B$529&amp;'WEO Oct 2023'!$C$2:$C$529,0),MATCH(L$8,'WEO Oct 2023'!$J$1:$BF$1,0)),NA())</f>
        <v>98.552999999999997</v>
      </c>
      <c r="M218" s="4" cm="1">
        <f t="array" ref="M218">IFERROR(INDEX('WEO Oct 2023'!$J$2:$BG$573,MATCH($C$5&amp;$G218,'WEO Oct 2023'!$B$2:$B$573&amp;'WEO Oct 2023'!$C$2:$C$573,0),MATCH(M$8,'WEO Oct 2023'!$J$1:$BF$1,0)),NA())</f>
        <v>88.596000000000004</v>
      </c>
      <c r="N218" s="4" cm="1">
        <f t="array" ref="N218">IFERROR(INDEX('WEO Oct 2023'!$J$2:$BG$573,MATCH($C$5&amp;$G218,'WEO Oct 2023'!$B$2:$B$573&amp;'WEO Oct 2023'!$C$2:$C$573,0),MATCH(N$8,'WEO Oct 2023'!$J$1:$BF$1,0)),NA())</f>
        <v>85.867999999999995</v>
      </c>
      <c r="O218" s="4" cm="1">
        <f t="array" ref="O218">IFERROR(INDEX('WEO Oct 2023'!$J$2:$BG$573,MATCH($C$5&amp;$G218,'WEO Oct 2023'!$B$2:$B$573&amp;'WEO Oct 2023'!$C$2:$C$573,0),MATCH(O$8,'WEO Oct 2023'!$J$1:$BF$1,0)),NA())</f>
        <v>100.012</v>
      </c>
      <c r="P218" s="4" cm="1">
        <f t="array" ref="P218">IFERROR(INDEX('WEO Oct 2023'!$J$2:$BG$573,MATCH($C$5&amp;$G218,'WEO Oct 2023'!$B$2:$B$573&amp;'WEO Oct 2023'!$C$2:$C$573,0),MATCH(P$8,'WEO Oct 2023'!$J$1:$BF$1,0)),NA())</f>
        <v>93.962000000000003</v>
      </c>
      <c r="Q218" s="4" cm="1">
        <f t="array" ref="Q218">IFERROR(INDEX('WEO Oct 2023'!$J$2:$BG$573,MATCH($C$5&amp;$G218,'WEO Oct 2023'!$B$2:$B$573&amp;'WEO Oct 2023'!$C$2:$C$573,0),MATCH(Q$8,'WEO Oct 2023'!$J$1:$BF$1,0)),NA())</f>
        <v>77.238</v>
      </c>
      <c r="R218" s="4" cm="1">
        <f t="array" ref="R218">IFERROR(INDEX('WEO Oct 2023'!$J$2:$BG$573,MATCH($C$5&amp;$G218,'WEO Oct 2023'!$B$2:$B$573&amp;'WEO Oct 2023'!$C$2:$C$573,0),MATCH(R$8,'WEO Oct 2023'!$J$1:$BF$1,0)),NA())</f>
        <v>76.873000000000005</v>
      </c>
      <c r="S218" s="4" cm="1">
        <f t="array" ref="S218">IFERROR(INDEX('WEO Oct 2023'!$J$2:$BG$573,MATCH($C$5&amp;$G218,'WEO Oct 2023'!$B$2:$B$573&amp;'WEO Oct 2023'!$C$2:$C$573,0),MATCH(S$8,'WEO Oct 2023'!$J$1:$BF$1,0)),NA())</f>
        <v>80.228999999999999</v>
      </c>
      <c r="T218" s="4" cm="1">
        <f t="array" ref="T218">IFERROR(INDEX('WEO Oct 2023'!$J$2:$BG$573,MATCH($C$5&amp;$G218,'WEO Oct 2023'!$B$2:$B$573&amp;'WEO Oct 2023'!$C$2:$C$573,0),MATCH(T$8,'WEO Oct 2023'!$J$1:$BF$1,0)),NA())</f>
        <v>96.820999999999998</v>
      </c>
      <c r="U218" s="4" cm="1">
        <f t="array" ref="U218">IFERROR(INDEX('WEO Oct 2023'!$J$2:$BG$573,MATCH($C$5&amp;$G218,'WEO Oct 2023'!$B$2:$B$573&amp;'WEO Oct 2023'!$C$2:$C$573,0),MATCH(U$8,'WEO Oct 2023'!$J$1:$BF$1,0)),NA())</f>
        <v>116.979</v>
      </c>
      <c r="V218" s="4" cm="1">
        <f t="array" ref="V218">IFERROR(INDEX('WEO Oct 2023'!$J$2:$BG$573,MATCH($C$5&amp;$G218,'WEO Oct 2023'!$B$2:$B$573&amp;'WEO Oct 2023'!$C$2:$C$573,0),MATCH(V$8,'WEO Oct 2023'!$J$1:$BF$1,0)),NA())</f>
        <v>119.636</v>
      </c>
      <c r="W218" s="4" cm="1">
        <f t="array" ref="W218">IFERROR(INDEX('WEO Oct 2023'!$J$2:$BG$573,MATCH($C$5&amp;$G218,'WEO Oct 2023'!$B$2:$B$573&amp;'WEO Oct 2023'!$C$2:$C$573,0),MATCH(W$8,'WEO Oct 2023'!$J$1:$BF$1,0)),NA())</f>
        <v>106.476</v>
      </c>
      <c r="X218" s="4" cm="1">
        <f t="array" ref="X218">IFERROR(INDEX('WEO Oct 2023'!$J$2:$BG$573,MATCH($C$5&amp;$G218,'WEO Oct 2023'!$B$2:$B$573&amp;'WEO Oct 2023'!$C$2:$C$573,0),MATCH(X$8,'WEO Oct 2023'!$J$1:$BF$1,0)),NA())</f>
        <v>126.009</v>
      </c>
      <c r="Y218" s="4" cm="1">
        <f t="array" ref="Y218">IFERROR(INDEX('WEO Oct 2023'!$J$2:$BG$573,MATCH($C$5&amp;$G218,'WEO Oct 2023'!$B$2:$B$573&amp;'WEO Oct 2023'!$C$2:$C$573,0),MATCH(Y$8,'WEO Oct 2023'!$J$1:$BF$1,0)),NA())</f>
        <v>112.89</v>
      </c>
      <c r="Z218" s="4" cm="1">
        <f t="array" ref="Z218">IFERROR(INDEX('WEO Oct 2023'!$J$2:$BG$529,MATCH($C$5&amp;$G218,'WEO Oct 2023'!$B$2:$B$529&amp;'WEO Oct 2023'!$C$2:$C$529,0),MATCH(Z$8,'WEO Oct 2023'!$J$1:$BF$1,0)),NA())</f>
        <v>124.749</v>
      </c>
      <c r="AA218" s="4" cm="1">
        <f t="array" ref="AA218">IFERROR(INDEX('WEO Oct 2023'!$J$2:$BG$529,MATCH($C$5&amp;$G218,'WEO Oct 2023'!$B$2:$B$529&amp;'WEO Oct 2023'!$C$2:$C$529,0),MATCH(AA$8,'WEO Oct 2023'!$J$1:$BF$1,0)),NA())</f>
        <v>123.38200000000001</v>
      </c>
      <c r="AB218" s="4" cm="1">
        <f t="array" ref="AB218">IFERROR(INDEX('WEO Oct 2023'!$J$2:$BG$529,MATCH($C$5&amp;$G218,'WEO Oct 2023'!$B$2:$B$529&amp;'WEO Oct 2023'!$C$2:$C$529,0),MATCH(AB$8,'WEO Oct 2023'!$J$1:$BF$1,0)),NA())</f>
        <v>119.18300000000001</v>
      </c>
      <c r="AC218" s="4" cm="1">
        <f t="array" ref="AC218">IFERROR(INDEX('WEO Oct 2023'!$J$2:$BG$529,MATCH($C$5&amp;$G218,'WEO Oct 2023'!$B$2:$B$529&amp;'WEO Oct 2023'!$C$2:$C$529,0),MATCH(AC$8,'WEO Oct 2023'!$J$1:$BF$1,0)),NA())</f>
        <v>121.938</v>
      </c>
    </row>
    <row r="219" spans="3:29" x14ac:dyDescent="0.35">
      <c r="C219" s="28"/>
      <c r="F219" s="4" t="s">
        <v>189</v>
      </c>
      <c r="G219" s="4" t="s">
        <v>190</v>
      </c>
      <c r="H219" s="4" cm="1">
        <f t="array" ref="H219">IFERROR(INDEX('WEO Oct 2023'!$J$2:$BG$529,MATCH($C$5&amp;$G219,'WEO Oct 2023'!$B$2:$B$529&amp;'WEO Oct 2023'!$C$2:$C$529,0),MATCH(H$8,'WEO Oct 2023'!$J$1:$BF$1,0)),NA())</f>
        <v>106.65900000000001</v>
      </c>
      <c r="I219" s="4" cm="1">
        <f t="array" ref="I219">IFERROR(INDEX('WEO Oct 2023'!$J$2:$BG$529,MATCH($C$5&amp;$G219,'WEO Oct 2023'!$B$2:$B$529&amp;'WEO Oct 2023'!$C$2:$C$529,0),MATCH(I$8,'WEO Oct 2023'!$J$1:$BF$1,0)),NA())</f>
        <v>109.767</v>
      </c>
      <c r="J219" s="4" cm="1">
        <f t="array" ref="J219">IFERROR(INDEX('WEO Oct 2023'!$J$2:$BG$529,MATCH($C$5&amp;$G219,'WEO Oct 2023'!$B$2:$B$529&amp;'WEO Oct 2023'!$C$2:$C$529,0),MATCH(J$8,'WEO Oct 2023'!$J$1:$BF$1,0)),NA())</f>
        <v>112.36799999999999</v>
      </c>
      <c r="K219" s="4" cm="1">
        <f t="array" ref="K219">IFERROR(INDEX('WEO Oct 2023'!$J$2:$BG$529,MATCH($C$5&amp;$G219,'WEO Oct 2023'!$B$2:$B$529&amp;'WEO Oct 2023'!$C$2:$C$529,0),MATCH(K$8,'WEO Oct 2023'!$J$1:$BF$1,0)),NA())</f>
        <v>115.988</v>
      </c>
      <c r="L219" s="4" cm="1">
        <f t="array" ref="L219">IFERROR(INDEX('WEO Oct 2023'!$J$2:$BG$529,MATCH($C$5&amp;$G219,'WEO Oct 2023'!$B$2:$B$529&amp;'WEO Oct 2023'!$C$2:$C$529,0),MATCH(L$8,'WEO Oct 2023'!$J$1:$BF$1,0)),NA())</f>
        <v>120.84699999999999</v>
      </c>
      <c r="M219" s="4" cm="1">
        <f t="array" ref="M219">IFERROR(INDEX('WEO Oct 2023'!$J$2:$BG$573,MATCH($C$5&amp;$G219,'WEO Oct 2023'!$B$2:$B$573&amp;'WEO Oct 2023'!$C$2:$C$573,0),MATCH(M$8,'WEO Oct 2023'!$J$1:$BF$1,0)),NA())</f>
        <v>123.60899999999999</v>
      </c>
      <c r="N219" s="4" cm="1">
        <f t="array" ref="N219">IFERROR(INDEX('WEO Oct 2023'!$J$2:$BG$573,MATCH($C$5&amp;$G219,'WEO Oct 2023'!$B$2:$B$573&amp;'WEO Oct 2023'!$C$2:$C$573,0),MATCH(N$8,'WEO Oct 2023'!$J$1:$BF$1,0)),NA())</f>
        <v>136.518</v>
      </c>
      <c r="O219" s="4" cm="1">
        <f t="array" ref="O219">IFERROR(INDEX('WEO Oct 2023'!$J$2:$BG$573,MATCH($C$5&amp;$G219,'WEO Oct 2023'!$B$2:$B$573&amp;'WEO Oct 2023'!$C$2:$C$573,0),MATCH(O$8,'WEO Oct 2023'!$J$1:$BF$1,0)),NA())</f>
        <v>136.131</v>
      </c>
      <c r="P219" s="4" cm="1">
        <f t="array" ref="P219">IFERROR(INDEX('WEO Oct 2023'!$J$2:$BG$573,MATCH($C$5&amp;$G219,'WEO Oct 2023'!$B$2:$B$573&amp;'WEO Oct 2023'!$C$2:$C$573,0),MATCH(P$8,'WEO Oct 2023'!$J$1:$BF$1,0)),NA())</f>
        <v>133.60900000000001</v>
      </c>
      <c r="Q219" s="4" cm="1">
        <f t="array" ref="Q219">IFERROR(INDEX('WEO Oct 2023'!$J$2:$BG$573,MATCH($C$5&amp;$G219,'WEO Oct 2023'!$B$2:$B$573&amp;'WEO Oct 2023'!$C$2:$C$573,0),MATCH(Q$8,'WEO Oct 2023'!$J$1:$BF$1,0)),NA())</f>
        <v>134.27699999999999</v>
      </c>
      <c r="R219" s="4" cm="1">
        <f t="array" ref="R219">IFERROR(INDEX('WEO Oct 2023'!$J$2:$BG$573,MATCH($C$5&amp;$G219,'WEO Oct 2023'!$B$2:$B$573&amp;'WEO Oct 2023'!$C$2:$C$573,0),MATCH(R$8,'WEO Oct 2023'!$J$1:$BF$1,0)),NA())</f>
        <v>136.17699999999999</v>
      </c>
      <c r="S219" s="4" cm="1">
        <f t="array" ref="S219">IFERROR(INDEX('WEO Oct 2023'!$J$2:$BG$573,MATCH($C$5&amp;$G219,'WEO Oct 2023'!$B$2:$B$573&amp;'WEO Oct 2023'!$C$2:$C$573,0),MATCH(S$8,'WEO Oct 2023'!$J$1:$BF$1,0)),NA())</f>
        <v>138.92699999999999</v>
      </c>
      <c r="T219" s="4" cm="1">
        <f t="array" ref="T219">IFERROR(INDEX('WEO Oct 2023'!$J$2:$BG$573,MATCH($C$5&amp;$G219,'WEO Oct 2023'!$B$2:$B$573&amp;'WEO Oct 2023'!$C$2:$C$573,0),MATCH(T$8,'WEO Oct 2023'!$J$1:$BF$1,0)),NA())</f>
        <v>140.49</v>
      </c>
      <c r="U219" s="4" cm="1">
        <f t="array" ref="U219">IFERROR(INDEX('WEO Oct 2023'!$J$2:$BG$573,MATCH($C$5&amp;$G219,'WEO Oct 2023'!$B$2:$B$573&amp;'WEO Oct 2023'!$C$2:$C$573,0),MATCH(U$8,'WEO Oct 2023'!$J$1:$BF$1,0)),NA())</f>
        <v>144.90100000000001</v>
      </c>
      <c r="V219" s="4" cm="1">
        <f t="array" ref="V219">IFERROR(INDEX('WEO Oct 2023'!$J$2:$BG$573,MATCH($C$5&amp;$G219,'WEO Oct 2023'!$B$2:$B$573&amp;'WEO Oct 2023'!$C$2:$C$573,0),MATCH(V$8,'WEO Oct 2023'!$J$1:$BF$1,0)),NA())</f>
        <v>149.96100000000001</v>
      </c>
      <c r="W219" s="4" cm="1">
        <f t="array" ref="W219">IFERROR(INDEX('WEO Oct 2023'!$J$2:$BG$573,MATCH($C$5&amp;$G219,'WEO Oct 2023'!$B$2:$B$573&amp;'WEO Oct 2023'!$C$2:$C$573,0),MATCH(W$8,'WEO Oct 2023'!$J$1:$BF$1,0)),NA())</f>
        <v>156.089</v>
      </c>
      <c r="X219" s="4" cm="1">
        <f t="array" ref="X219">IFERROR(INDEX('WEO Oct 2023'!$J$2:$BG$573,MATCH($C$5&amp;$G219,'WEO Oct 2023'!$B$2:$B$573&amp;'WEO Oct 2023'!$C$2:$C$573,0),MATCH(X$8,'WEO Oct 2023'!$J$1:$BF$1,0)),NA())</f>
        <v>159.46</v>
      </c>
      <c r="Y219" s="4" cm="1">
        <f t="array" ref="Y219">IFERROR(INDEX('WEO Oct 2023'!$J$2:$BG$573,MATCH($C$5&amp;$G219,'WEO Oct 2023'!$B$2:$B$573&amp;'WEO Oct 2023'!$C$2:$C$573,0),MATCH(Y$8,'WEO Oct 2023'!$J$1:$BF$1,0)),NA())</f>
        <v>165.029</v>
      </c>
      <c r="Z219" s="4" cm="1">
        <f t="array" ref="Z219">IFERROR(INDEX('WEO Oct 2023'!$J$2:$BG$529,MATCH($C$5&amp;$G219,'WEO Oct 2023'!$B$2:$B$529&amp;'WEO Oct 2023'!$C$2:$C$529,0),MATCH(Z$8,'WEO Oct 2023'!$J$1:$BF$1,0)),NA())</f>
        <v>168.09</v>
      </c>
      <c r="AA219" s="4" cm="1">
        <f t="array" ref="AA219">IFERROR(INDEX('WEO Oct 2023'!$J$2:$BG$529,MATCH($C$5&amp;$G219,'WEO Oct 2023'!$B$2:$B$529&amp;'WEO Oct 2023'!$C$2:$C$529,0),MATCH(AA$8,'WEO Oct 2023'!$J$1:$BF$1,0)),NA())</f>
        <v>178.53200000000001</v>
      </c>
      <c r="AB219" s="4" cm="1">
        <f t="array" ref="AB219">IFERROR(INDEX('WEO Oct 2023'!$J$2:$BG$529,MATCH($C$5&amp;$G219,'WEO Oct 2023'!$B$2:$B$529&amp;'WEO Oct 2023'!$C$2:$C$529,0),MATCH(AB$8,'WEO Oct 2023'!$J$1:$BF$1,0)),NA())</f>
        <v>199.02199999999999</v>
      </c>
      <c r="AC219" s="4" cm="1">
        <f t="array" ref="AC219">IFERROR(INDEX('WEO Oct 2023'!$J$2:$BG$529,MATCH($C$5&amp;$G219,'WEO Oct 2023'!$B$2:$B$529&amp;'WEO Oct 2023'!$C$2:$C$529,0),MATCH(AC$8,'WEO Oct 2023'!$J$1:$BF$1,0)),NA())</f>
        <v>211.374</v>
      </c>
    </row>
    <row r="220" spans="3:29" x14ac:dyDescent="0.35">
      <c r="C220" s="28"/>
      <c r="F220" s="4"/>
      <c r="G220" s="4"/>
      <c r="H220" s="4">
        <f>H219/$G$223</f>
        <v>0.66887620719929763</v>
      </c>
      <c r="I220" s="4">
        <f t="shared" ref="I220:AC220" si="219">I219/$G$223</f>
        <v>0.68836698858647927</v>
      </c>
      <c r="J220" s="4">
        <f t="shared" si="219"/>
        <v>0.70467828922613818</v>
      </c>
      <c r="K220" s="4">
        <f t="shared" si="219"/>
        <v>0.72737990718675527</v>
      </c>
      <c r="L220" s="4">
        <f t="shared" si="219"/>
        <v>0.75785149880847857</v>
      </c>
      <c r="M220" s="4">
        <f t="shared" si="219"/>
        <v>0.77517245704251847</v>
      </c>
      <c r="N220" s="4">
        <f t="shared" si="219"/>
        <v>0.85612692838329363</v>
      </c>
      <c r="O220" s="4">
        <f t="shared" si="219"/>
        <v>0.85369998745766962</v>
      </c>
      <c r="P220" s="4">
        <f t="shared" si="219"/>
        <v>0.83788410886742759</v>
      </c>
      <c r="Q220" s="4">
        <f t="shared" si="219"/>
        <v>0.84207324720933141</v>
      </c>
      <c r="R220" s="4">
        <f t="shared" si="219"/>
        <v>0.85398846105606407</v>
      </c>
      <c r="S220" s="4">
        <f t="shared" si="219"/>
        <v>0.87123416530791409</v>
      </c>
      <c r="T220" s="4">
        <f t="shared" si="219"/>
        <v>0.88103599648814757</v>
      </c>
      <c r="U220" s="4">
        <f t="shared" si="219"/>
        <v>0.90869810610811486</v>
      </c>
      <c r="V220" s="4">
        <f t="shared" si="219"/>
        <v>0.94043020193151894</v>
      </c>
      <c r="W220" s="4">
        <f t="shared" si="219"/>
        <v>0.9788599021698231</v>
      </c>
      <c r="X220" s="4">
        <f t="shared" si="219"/>
        <v>1</v>
      </c>
      <c r="Y220" s="4">
        <f t="shared" si="219"/>
        <v>1.0349241189012919</v>
      </c>
      <c r="Z220" s="4">
        <f t="shared" si="219"/>
        <v>1.0541201555248965</v>
      </c>
      <c r="AA220" s="4">
        <f t="shared" si="219"/>
        <v>1.1196036623604666</v>
      </c>
      <c r="AB220" s="4">
        <f t="shared" si="219"/>
        <v>1.2480998369497052</v>
      </c>
      <c r="AC220" s="4">
        <f t="shared" si="219"/>
        <v>1.3255612692838328</v>
      </c>
    </row>
    <row r="221" spans="3:29" x14ac:dyDescent="0.35">
      <c r="C221" s="28"/>
      <c r="F221" s="15" t="s">
        <v>655</v>
      </c>
      <c r="G221" s="15" t="s">
        <v>654</v>
      </c>
      <c r="N221" s="4" cm="1">
        <f t="array" ref="N221">IFERROR(INDEX('WEO Oct 2023'!$J$2:$BG$573,MATCH($C$5&amp;$G221,'WEO Oct 2023'!$B$2:$B$573&amp;'WEO Oct 2023'!$C$2:$C$573,0),MATCH(N$8,'WEO Oct 2023'!$J$1:$BF$1,0)),NA())</f>
        <v>0.01</v>
      </c>
      <c r="O221" s="4" cm="1">
        <f t="array" ref="O221">IFERROR(INDEX('WEO Oct 2023'!$J$2:$BG$573,MATCH($C$5&amp;$G221,'WEO Oct 2023'!$B$2:$B$573&amp;'WEO Oct 2023'!$C$2:$C$573,0),MATCH(O$8,'WEO Oct 2023'!$J$1:$BF$1,0)),NA())</f>
        <v>0.01</v>
      </c>
      <c r="P221" s="4" cm="1">
        <f t="array" ref="P221">IFERROR(INDEX('WEO Oct 2023'!$J$2:$BG$573,MATCH($C$5&amp;$G221,'WEO Oct 2023'!$B$2:$B$573&amp;'WEO Oct 2023'!$C$2:$C$573,0),MATCH(P$8,'WEO Oct 2023'!$J$1:$BF$1,0)),NA())</f>
        <v>0.01</v>
      </c>
      <c r="Q221" s="4" cm="1">
        <f t="array" ref="Q221">IFERROR(INDEX('WEO Oct 2023'!$J$2:$BG$573,MATCH($C$5&amp;$G221,'WEO Oct 2023'!$B$2:$B$573&amp;'WEO Oct 2023'!$C$2:$C$573,0),MATCH(Q$8,'WEO Oct 2023'!$J$1:$BF$1,0)),NA())</f>
        <v>1.0999999999999999E-2</v>
      </c>
      <c r="R221" s="4" cm="1">
        <f t="array" ref="R221">IFERROR(INDEX('WEO Oct 2023'!$J$2:$BG$573,MATCH($C$5&amp;$G221,'WEO Oct 2023'!$B$2:$B$573&amp;'WEO Oct 2023'!$C$2:$C$573,0),MATCH(R$8,'WEO Oct 2023'!$J$1:$BF$1,0)),NA())</f>
        <v>1.0999999999999999E-2</v>
      </c>
      <c r="S221" s="4" cm="1">
        <f t="array" ref="S221">IFERROR(INDEX('WEO Oct 2023'!$J$2:$BG$573,MATCH($C$5&amp;$G221,'WEO Oct 2023'!$B$2:$B$573&amp;'WEO Oct 2023'!$C$2:$C$573,0),MATCH(S$8,'WEO Oct 2023'!$J$1:$BF$1,0)),NA())</f>
        <v>1.0999999999999999E-2</v>
      </c>
      <c r="T221" s="4" cm="1">
        <f t="array" ref="T221">IFERROR(INDEX('WEO Oct 2023'!$J$2:$BG$573,MATCH($C$5&amp;$G221,'WEO Oct 2023'!$B$2:$B$573&amp;'WEO Oct 2023'!$C$2:$C$573,0),MATCH(T$8,'WEO Oct 2023'!$J$1:$BF$1,0)),NA())</f>
        <v>1.0999999999999999E-2</v>
      </c>
      <c r="U221" s="4" cm="1">
        <f t="array" ref="U221">IFERROR(INDEX('WEO Oct 2023'!$J$2:$BG$573,MATCH($C$5&amp;$G221,'WEO Oct 2023'!$B$2:$B$573&amp;'WEO Oct 2023'!$C$2:$C$573,0),MATCH(U$8,'WEO Oct 2023'!$J$1:$BF$1,0)),NA())</f>
        <v>1.0999999999999999E-2</v>
      </c>
      <c r="V221" s="4" cm="1">
        <f t="array" ref="V221">IFERROR(INDEX('WEO Oct 2023'!$J$2:$BG$573,MATCH($C$5&amp;$G221,'WEO Oct 2023'!$B$2:$B$573&amp;'WEO Oct 2023'!$C$2:$C$573,0),MATCH(V$8,'WEO Oct 2023'!$J$1:$BF$1,0)),NA())</f>
        <v>1.0999999999999999E-2</v>
      </c>
      <c r="W221" s="4" cm="1">
        <f t="array" ref="W221">IFERROR(INDEX('WEO Oct 2023'!$J$2:$BG$573,MATCH($C$5&amp;$G221,'WEO Oct 2023'!$B$2:$B$573&amp;'WEO Oct 2023'!$C$2:$C$573,0),MATCH(W$8,'WEO Oct 2023'!$J$1:$BF$1,0)),NA())</f>
        <v>1.0999999999999999E-2</v>
      </c>
      <c r="X221" s="4" cm="1">
        <f t="array" ref="X221">IFERROR(INDEX('WEO Oct 2023'!$J$2:$BG$573,MATCH($C$5&amp;$G221,'WEO Oct 2023'!$B$2:$B$573&amp;'WEO Oct 2023'!$C$2:$C$573,0),MATCH(X$8,'WEO Oct 2023'!$J$1:$BF$1,0)),NA())</f>
        <v>1.0999999999999999E-2</v>
      </c>
      <c r="Y221" s="4" cm="1">
        <f t="array" ref="Y221">IFERROR(INDEX('WEO Oct 2023'!$J$2:$BG$573,MATCH($C$5&amp;$G221,'WEO Oct 2023'!$B$2:$B$573&amp;'WEO Oct 2023'!$C$2:$C$573,0),MATCH(Y$8,'WEO Oct 2023'!$J$1:$BF$1,0)),NA())</f>
        <v>1.0999999999999999E-2</v>
      </c>
      <c r="Z221" s="4" cm="1">
        <f t="array" ref="Z221">IFERROR(INDEX('WEO Oct 2023'!$J$2:$BG$529,MATCH($C$5&amp;$G221,'WEO Oct 2023'!$B$2:$B$529&amp;'WEO Oct 2023'!$C$2:$C$529,0),MATCH(Z$8,'WEO Oct 2023'!$J$1:$BF$1,0)),NA())</f>
        <v>1.0999999999999999E-2</v>
      </c>
      <c r="AA221" s="4" cm="1">
        <f t="array" ref="AA221">IFERROR(INDEX('WEO Oct 2023'!$J$2:$BG$529,MATCH($C$5&amp;$G221,'WEO Oct 2023'!$B$2:$B$529&amp;'WEO Oct 2023'!$C$2:$C$529,0),MATCH(AA$8,'WEO Oct 2023'!$J$1:$BF$1,0)),NA())</f>
        <v>1.0999999999999999E-2</v>
      </c>
      <c r="AB221" s="4" cm="1">
        <f t="array" ref="AB221">IFERROR(INDEX('WEO Oct 2023'!$J$2:$BG$529,MATCH($C$5&amp;$G221,'WEO Oct 2023'!$B$2:$B$529&amp;'WEO Oct 2023'!$C$2:$C$529,0),MATCH(AB$8,'WEO Oct 2023'!$J$1:$BF$1,0)),NA())</f>
        <v>1.0999999999999999E-2</v>
      </c>
      <c r="AC221" s="4" cm="1">
        <f t="array" ref="AC221">IFERROR(INDEX('WEO Oct 2023'!$J$2:$BG$529,MATCH($C$5&amp;$G221,'WEO Oct 2023'!$B$2:$B$529&amp;'WEO Oct 2023'!$C$2:$C$529,0),MATCH(AC$8,'WEO Oct 2023'!$J$1:$BF$1,0)),NA())</f>
        <v>1.0999999999999999E-2</v>
      </c>
    </row>
    <row r="222" spans="3:29" x14ac:dyDescent="0.35">
      <c r="C222" s="28"/>
      <c r="F222" s="64" t="s">
        <v>191</v>
      </c>
      <c r="G222" s="64">
        <f>C2</f>
        <v>2018</v>
      </c>
    </row>
    <row r="223" spans="3:29" x14ac:dyDescent="0.35">
      <c r="C223" s="28"/>
      <c r="F223" s="41" t="s">
        <v>192</v>
      </c>
      <c r="G223" s="41">
        <f>_xlfn.XLOOKUP(C2,H9:AC9,H219:AC219)</f>
        <v>159.46</v>
      </c>
    </row>
    <row r="224" spans="3:29" x14ac:dyDescent="0.35">
      <c r="C224" s="28"/>
      <c r="F224" s="41" t="s">
        <v>193</v>
      </c>
      <c r="G224" s="41">
        <f>_xlfn.XLOOKUP(C2,H9:AC9,H8:AC8)</f>
        <v>2018</v>
      </c>
    </row>
    <row r="225" spans="3:28" x14ac:dyDescent="0.35">
      <c r="C225" s="28"/>
      <c r="F225" s="4" t="s">
        <v>194</v>
      </c>
      <c r="P225" s="4">
        <v>2.3E-5</v>
      </c>
      <c r="Q225" s="4">
        <v>5.1939999999999998E-3</v>
      </c>
      <c r="R225" s="4">
        <v>1.1914999999999999E-2</v>
      </c>
      <c r="S225" s="4">
        <v>2.3587E-2</v>
      </c>
      <c r="T225" s="4">
        <v>2.2712000000000003E-2</v>
      </c>
      <c r="U225" s="4">
        <v>2.2941999999999997E-2</v>
      </c>
      <c r="V225" s="4">
        <v>1.0744E-2</v>
      </c>
      <c r="W225" s="4">
        <v>1.8299999999999997E-2</v>
      </c>
      <c r="X225" s="4">
        <v>1.413E-3</v>
      </c>
      <c r="Y225" s="4">
        <v>6.2601999999999991E-2</v>
      </c>
      <c r="Z225" s="4">
        <v>2.2348669999999995</v>
      </c>
      <c r="AA225" s="4">
        <v>0.12870100000000001</v>
      </c>
      <c r="AB225" s="4">
        <v>0.60942099999999999</v>
      </c>
    </row>
    <row r="226" spans="3:28" x14ac:dyDescent="0.35">
      <c r="C226" s="28"/>
      <c r="F226" s="65" t="s">
        <v>195</v>
      </c>
      <c r="P226" s="4">
        <f t="shared" ref="P226:Q226" si="220">P225*1000</f>
        <v>2.3E-2</v>
      </c>
      <c r="Q226" s="4">
        <f t="shared" si="220"/>
        <v>5.194</v>
      </c>
      <c r="R226" s="4">
        <f>R225*1000</f>
        <v>11.914999999999999</v>
      </c>
      <c r="S226" s="4">
        <f t="shared" ref="S226:AA226" si="221">S225*1000</f>
        <v>23.587</v>
      </c>
      <c r="T226" s="4">
        <f t="shared" si="221"/>
        <v>22.712000000000003</v>
      </c>
      <c r="U226" s="4">
        <f t="shared" si="221"/>
        <v>22.941999999999997</v>
      </c>
      <c r="V226" s="4">
        <f t="shared" si="221"/>
        <v>10.744</v>
      </c>
      <c r="W226" s="4">
        <f t="shared" si="221"/>
        <v>18.299999999999997</v>
      </c>
      <c r="X226" s="4">
        <f t="shared" si="221"/>
        <v>1.413</v>
      </c>
      <c r="Y226" s="4">
        <f t="shared" si="221"/>
        <v>62.60199999999999</v>
      </c>
      <c r="Z226" s="4">
        <f t="shared" si="221"/>
        <v>2234.8669999999993</v>
      </c>
      <c r="AA226" s="4">
        <f t="shared" si="221"/>
        <v>128.70100000000002</v>
      </c>
      <c r="AB226" s="4">
        <f t="shared" ref="AB226" si="222">AB225*1000</f>
        <v>609.42099999999994</v>
      </c>
    </row>
    <row r="227" spans="3:28" x14ac:dyDescent="0.35">
      <c r="C227" s="28"/>
      <c r="F227" s="65" t="s">
        <v>1303</v>
      </c>
      <c r="P227" s="7">
        <f t="shared" ref="P227:Q227" si="223">(P225/1000)/P208</f>
        <v>7.1875E-7</v>
      </c>
      <c r="Q227" s="7">
        <f t="shared" si="223"/>
        <v>1.2984999999999998E-4</v>
      </c>
      <c r="R227" s="7">
        <f>(R225/1000)/R208</f>
        <v>3.0551282051282047E-4</v>
      </c>
      <c r="S227" s="7">
        <f t="shared" ref="S227:AA227" si="224">(S225/1000)/S208</f>
        <v>6.0479487179487183E-4</v>
      </c>
      <c r="T227" s="7">
        <f t="shared" si="224"/>
        <v>5.8235897435897441E-4</v>
      </c>
      <c r="U227" s="7">
        <f t="shared" si="224"/>
        <v>6.2005405405405408E-4</v>
      </c>
      <c r="V227" s="7">
        <f t="shared" si="224"/>
        <v>2.6204878048780489E-4</v>
      </c>
      <c r="W227" s="7">
        <f t="shared" si="224"/>
        <v>4.0666666666666661E-4</v>
      </c>
      <c r="X227" s="7">
        <f t="shared" si="224"/>
        <v>2.9437500000000001E-5</v>
      </c>
      <c r="Y227" s="7">
        <f t="shared" si="224"/>
        <v>1.1592962962962963E-3</v>
      </c>
      <c r="Z227" s="7">
        <f>(Z225/1000)/Z208</f>
        <v>4.2978211538461528E-2</v>
      </c>
      <c r="AA227" s="7">
        <f t="shared" si="224"/>
        <v>2.1450166666666668E-3</v>
      </c>
      <c r="AB227" s="7">
        <f t="shared" ref="AB227" si="225">(AB225/1000)/AB208</f>
        <v>1.0329169491525424E-2</v>
      </c>
    </row>
    <row r="228" spans="3:28" x14ac:dyDescent="0.35">
      <c r="C228" s="28"/>
      <c r="F228" s="65" t="s">
        <v>1369</v>
      </c>
      <c r="P228" s="57">
        <f>P225/(P213*1000)</f>
        <v>4.5068670096887002E-7</v>
      </c>
      <c r="Q228" s="57">
        <f t="shared" ref="Q228:AA228" si="226">Q225/(Q213*1000)</f>
        <v>8.7410097431355171E-5</v>
      </c>
      <c r="R228" s="57">
        <f t="shared" si="226"/>
        <v>2.3535002370809587E-4</v>
      </c>
      <c r="S228" s="57">
        <f t="shared" si="226"/>
        <v>3.9501709390544581E-4</v>
      </c>
      <c r="T228" s="57">
        <f t="shared" si="226"/>
        <v>4.4113674097977993E-4</v>
      </c>
      <c r="U228" s="57">
        <f t="shared" si="226"/>
        <v>4.0057336654869346E-4</v>
      </c>
      <c r="V228" s="57">
        <f t="shared" si="226"/>
        <v>1.801997854425023E-4</v>
      </c>
      <c r="W228" s="57">
        <f t="shared" si="226"/>
        <v>2.9303862033526224E-4</v>
      </c>
      <c r="X228" s="57">
        <f t="shared" si="226"/>
        <v>2.0243664609825814E-5</v>
      </c>
      <c r="Y228" s="57">
        <f t="shared" si="226"/>
        <v>8.7090695271478029E-4</v>
      </c>
      <c r="Z228" s="57">
        <f>Z225/(Z213*1000)</f>
        <v>3.1506775630102624E-2</v>
      </c>
      <c r="AA228" s="57">
        <f t="shared" si="226"/>
        <v>1.5879725083894163E-3</v>
      </c>
      <c r="AB228" s="57">
        <f t="shared" ref="AB228" si="227">AB225/(AB213*1000)</f>
        <v>7.4885124338318412E-3</v>
      </c>
    </row>
    <row r="229" spans="3:28" x14ac:dyDescent="0.35">
      <c r="C229" s="28"/>
      <c r="F229" s="4" t="s">
        <v>1304</v>
      </c>
      <c r="P229" s="4">
        <v>14.229044</v>
      </c>
      <c r="Q229" s="4">
        <v>35.71567499999999</v>
      </c>
      <c r="R229" s="4">
        <v>25.928201999999999</v>
      </c>
      <c r="S229" s="4">
        <v>28.004275000000003</v>
      </c>
      <c r="T229" s="4">
        <v>34.771327999999997</v>
      </c>
      <c r="U229" s="4">
        <v>50.114847999999995</v>
      </c>
      <c r="V229" s="4">
        <v>24.856058999999995</v>
      </c>
      <c r="W229" s="4">
        <v>28.947088999999991</v>
      </c>
      <c r="X229" s="4">
        <v>27.818141999999998</v>
      </c>
      <c r="Y229" s="4">
        <v>36.858015999999985</v>
      </c>
      <c r="Z229" s="4">
        <v>43.435339000000006</v>
      </c>
      <c r="AA229" s="4">
        <v>36.958824999999997</v>
      </c>
      <c r="AB229" s="4">
        <v>64.44171</v>
      </c>
    </row>
    <row r="230" spans="3:28" x14ac:dyDescent="0.35">
      <c r="C230" s="28"/>
      <c r="F230" s="4" t="s">
        <v>1305</v>
      </c>
      <c r="P230" s="7">
        <f>P225/P229</f>
        <v>1.6164121777963439E-6</v>
      </c>
      <c r="Q230" s="7">
        <f t="shared" ref="Q230:AA230" si="228">Q225/Q229</f>
        <v>1.4542634291526063E-4</v>
      </c>
      <c r="R230" s="7">
        <f t="shared" si="228"/>
        <v>4.5953822791105987E-4</v>
      </c>
      <c r="S230" s="7">
        <f t="shared" si="228"/>
        <v>8.4226426143865524E-4</v>
      </c>
      <c r="T230" s="7">
        <f t="shared" si="228"/>
        <v>6.5318183993432768E-4</v>
      </c>
      <c r="U230" s="7">
        <f t="shared" si="228"/>
        <v>4.5778847817716615E-4</v>
      </c>
      <c r="V230" s="7">
        <f t="shared" si="228"/>
        <v>4.3224873259272529E-4</v>
      </c>
      <c r="W230" s="7">
        <f t="shared" si="228"/>
        <v>6.3218792051940016E-4</v>
      </c>
      <c r="X230" s="7">
        <f t="shared" si="228"/>
        <v>5.0794190352468544E-5</v>
      </c>
      <c r="Y230" s="7">
        <f t="shared" si="228"/>
        <v>1.6984636394970368E-3</v>
      </c>
      <c r="Z230" s="7">
        <f t="shared" si="228"/>
        <v>5.1452735294641054E-2</v>
      </c>
      <c r="AA230" s="7">
        <f t="shared" si="228"/>
        <v>3.4822806190402435E-3</v>
      </c>
      <c r="AB230" s="7">
        <f t="shared" ref="AB230" si="229">AB225/AB229</f>
        <v>9.4569340261144528E-3</v>
      </c>
    </row>
    <row r="231" spans="3:28" x14ac:dyDescent="0.35">
      <c r="C231" s="28"/>
      <c r="F231" s="4" t="s">
        <v>1338</v>
      </c>
      <c r="G231" s="81">
        <f>AB212</f>
        <v>1.3793352929294704</v>
      </c>
    </row>
    <row r="232" spans="3:28" x14ac:dyDescent="0.35">
      <c r="C232" s="28"/>
      <c r="F232" s="4" t="s">
        <v>1342</v>
      </c>
      <c r="G232" s="81">
        <f>AVERAGE(N212:AB212)</f>
        <v>1.4544061088977536</v>
      </c>
    </row>
    <row r="233" spans="3:28" x14ac:dyDescent="0.35">
      <c r="C233" s="28"/>
    </row>
    <row r="234" spans="3:28" x14ac:dyDescent="0.35">
      <c r="C234" s="28"/>
    </row>
    <row r="235" spans="3:28" x14ac:dyDescent="0.35">
      <c r="C235" s="28"/>
    </row>
    <row r="236" spans="3:28" x14ac:dyDescent="0.35">
      <c r="C236" s="28"/>
    </row>
    <row r="237" spans="3:28" x14ac:dyDescent="0.35">
      <c r="C237" s="28"/>
    </row>
    <row r="238" spans="3:28" x14ac:dyDescent="0.35">
      <c r="C238" s="28"/>
    </row>
    <row r="239" spans="3:28" x14ac:dyDescent="0.35">
      <c r="C239" s="28"/>
    </row>
    <row r="240" spans="3:28" x14ac:dyDescent="0.35">
      <c r="C240" s="28"/>
    </row>
    <row r="241" spans="2:4" x14ac:dyDescent="0.35">
      <c r="C241" s="28"/>
    </row>
    <row r="242" spans="2:4" x14ac:dyDescent="0.35">
      <c r="B242" s="3" t="s">
        <v>196</v>
      </c>
      <c r="C242" s="28"/>
    </row>
    <row r="243" spans="2:4" x14ac:dyDescent="0.35">
      <c r="B243" s="1" t="s">
        <v>197</v>
      </c>
      <c r="D243" s="10"/>
    </row>
    <row r="244" spans="2:4" x14ac:dyDescent="0.35">
      <c r="B244" t="s">
        <v>198</v>
      </c>
    </row>
    <row r="245" spans="2:4" x14ac:dyDescent="0.35">
      <c r="B245" t="s">
        <v>199</v>
      </c>
    </row>
    <row r="246" spans="2:4" x14ac:dyDescent="0.35">
      <c r="B246" t="s">
        <v>200</v>
      </c>
    </row>
    <row r="248" spans="2:4" x14ac:dyDescent="0.35">
      <c r="B248" t="s">
        <v>201</v>
      </c>
    </row>
    <row r="249" spans="2:4" x14ac:dyDescent="0.35">
      <c r="B249" t="s">
        <v>10</v>
      </c>
    </row>
    <row r="250" spans="2:4" x14ac:dyDescent="0.35">
      <c r="B250" t="s">
        <v>202</v>
      </c>
    </row>
    <row r="251" spans="2:4" x14ac:dyDescent="0.35">
      <c r="B251" t="s">
        <v>203</v>
      </c>
    </row>
    <row r="254" spans="2:4" x14ac:dyDescent="0.35">
      <c r="B254" s="33" t="str">
        <f>Lists!$A$2</f>
        <v>Social insurance benefits (271)</v>
      </c>
    </row>
    <row r="255" spans="2:4" x14ac:dyDescent="0.35">
      <c r="B255" s="33" t="str">
        <f>Lists!$A$3</f>
        <v>Social assistance benefits (272)</v>
      </c>
    </row>
    <row r="256" spans="2:4" x14ac:dyDescent="0.35">
      <c r="B256" s="33" t="str">
        <f>Lists!$A$4</f>
        <v>Public servant benefits (273)</v>
      </c>
    </row>
    <row r="257" spans="2:2" x14ac:dyDescent="0.35">
      <c r="B257" s="38" t="str">
        <f>Lists!$A$7</f>
        <v>Provident fund withdrawals</v>
      </c>
    </row>
    <row r="260" spans="2:2" x14ac:dyDescent="0.35">
      <c r="B260" s="4" t="s">
        <v>48</v>
      </c>
    </row>
    <row r="261" spans="2:2" x14ac:dyDescent="0.35">
      <c r="B261" s="4" t="s">
        <v>29</v>
      </c>
    </row>
    <row r="262" spans="2:2" x14ac:dyDescent="0.35">
      <c r="B262" s="4" t="s">
        <v>118</v>
      </c>
    </row>
    <row r="263" spans="2:2" x14ac:dyDescent="0.35">
      <c r="B263" s="4" t="s">
        <v>46</v>
      </c>
    </row>
    <row r="264" spans="2:2" x14ac:dyDescent="0.35">
      <c r="B264" s="4" t="s">
        <v>125</v>
      </c>
    </row>
    <row r="265" spans="2:2" x14ac:dyDescent="0.35">
      <c r="B265" s="4" t="s">
        <v>53</v>
      </c>
    </row>
    <row r="266" spans="2:2" x14ac:dyDescent="0.35">
      <c r="B266" s="4" t="s">
        <v>43</v>
      </c>
    </row>
    <row r="267" spans="2:2" x14ac:dyDescent="0.35">
      <c r="B267" s="4" t="s">
        <v>173</v>
      </c>
    </row>
    <row r="268" spans="2:2" x14ac:dyDescent="0.35">
      <c r="B268" s="4" t="s">
        <v>101</v>
      </c>
    </row>
  </sheetData>
  <mergeCells count="5">
    <mergeCell ref="H7:AC7"/>
    <mergeCell ref="AE7:AZ7"/>
    <mergeCell ref="BB7:BW7"/>
    <mergeCell ref="B77:B90"/>
    <mergeCell ref="B93:B104"/>
  </mergeCells>
  <phoneticPr fontId="9" type="noConversion"/>
  <dataValidations count="5">
    <dataValidation type="list" allowBlank="1" showInputMessage="1" showErrorMessage="1" sqref="C6" xr:uid="{0761C32E-CCC0-9047-AA15-BB20FFF791DE}">
      <formula1>$B$249:$B$251</formula1>
    </dataValidation>
    <dataValidation type="list" allowBlank="1" showInputMessage="1" showErrorMessage="1" sqref="F35" xr:uid="{7F47B5A1-3CFF-7D4A-B7D0-6B282BB51088}">
      <formula1>#REF!</formula1>
    </dataValidation>
    <dataValidation type="list" allowBlank="1" showInputMessage="1" showErrorMessage="1" sqref="C2" xr:uid="{8A92356A-0E10-C643-B9E3-2E510DE4A27C}">
      <formula1>$R$9:$AC$9</formula1>
    </dataValidation>
    <dataValidation type="list" allowBlank="1" showInputMessage="1" showErrorMessage="1" sqref="F10:F34 F55:F74 F36:F53" xr:uid="{C2A6AA25-E0B4-3147-9E02-8203C48F7FB8}">
      <formula1>$B$254:$B$257</formula1>
    </dataValidation>
    <dataValidation type="list" allowBlank="1" showInputMessage="1" showErrorMessage="1" sqref="G55:G74 G10:G34 G36:G53" xr:uid="{6301F2A8-2069-2948-A5B5-D9A4510B6261}">
      <formula1>$B$260:$B$268</formula1>
    </dataValidation>
  </dataValidation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9A2E3-76B8-544A-9752-8CAD3544F148}">
  <sheetPr>
    <tabColor theme="4"/>
  </sheetPr>
  <dimension ref="A1:BW268"/>
  <sheetViews>
    <sheetView zoomScaleNormal="100" workbookViewId="0">
      <pane xSplit="2" ySplit="9" topLeftCell="C10" activePane="bottomRight" state="frozen"/>
      <selection pane="topRight" activeCell="B1" sqref="B1"/>
      <selection pane="bottomLeft" activeCell="A6" sqref="A6"/>
      <selection pane="bottomRight" activeCell="G155" sqref="G155"/>
    </sheetView>
  </sheetViews>
  <sheetFormatPr defaultColWidth="11" defaultRowHeight="15.5" x14ac:dyDescent="0.35"/>
  <cols>
    <col min="1" max="1" width="5.6640625" customWidth="1"/>
    <col min="2" max="2" width="50" customWidth="1"/>
    <col min="3" max="3" width="25.33203125" customWidth="1"/>
    <col min="4" max="4" width="24.6640625" customWidth="1"/>
    <col min="5" max="5" width="34.6640625" customWidth="1"/>
    <col min="6" max="6" width="45" customWidth="1"/>
    <col min="7" max="7" width="44" customWidth="1"/>
    <col min="8" max="15" width="17.5" hidden="1" customWidth="1"/>
    <col min="16" max="29" width="17.5" customWidth="1"/>
    <col min="30" max="30" width="2.6640625" customWidth="1"/>
    <col min="31" max="38" width="9" hidden="1" customWidth="1"/>
    <col min="39" max="50" width="9" customWidth="1"/>
    <col min="51" max="52" width="9" hidden="1" customWidth="1"/>
    <col min="53" max="53" width="2.83203125" customWidth="1"/>
    <col min="54" max="61" width="9" hidden="1" customWidth="1"/>
    <col min="62" max="75" width="9" customWidth="1"/>
    <col min="76" max="129" width="7.1640625" customWidth="1"/>
  </cols>
  <sheetData>
    <row r="1" spans="1:75" ht="28.5" x14ac:dyDescent="0.65">
      <c r="B1" s="31" t="s">
        <v>475</v>
      </c>
      <c r="D1" s="16"/>
      <c r="E1" s="17"/>
    </row>
    <row r="2" spans="1:75" x14ac:dyDescent="0.35">
      <c r="B2" t="s">
        <v>1</v>
      </c>
      <c r="C2" s="4">
        <v>2020</v>
      </c>
    </row>
    <row r="3" spans="1:75" x14ac:dyDescent="0.35">
      <c r="B3" t="s">
        <v>3</v>
      </c>
      <c r="C3" s="4" t="s">
        <v>320</v>
      </c>
    </row>
    <row r="4" spans="1:75" x14ac:dyDescent="0.35">
      <c r="B4" t="s">
        <v>5</v>
      </c>
      <c r="C4" s="4" t="s">
        <v>476</v>
      </c>
      <c r="H4" s="42"/>
      <c r="I4" s="42"/>
      <c r="J4" s="42"/>
      <c r="K4" s="42"/>
      <c r="L4" s="42"/>
      <c r="M4" s="42"/>
      <c r="N4" s="42"/>
      <c r="O4" s="42"/>
      <c r="P4" s="42"/>
      <c r="Q4" s="42"/>
      <c r="R4" s="42"/>
      <c r="S4" s="42"/>
      <c r="T4" s="42"/>
      <c r="U4" s="42"/>
      <c r="V4" s="42"/>
      <c r="W4" s="42"/>
      <c r="X4" s="42"/>
      <c r="Y4" s="42"/>
      <c r="Z4" s="42"/>
      <c r="AA4" s="42"/>
      <c r="AB4" s="42"/>
      <c r="AC4" s="42"/>
      <c r="AE4" s="42"/>
      <c r="AF4" s="42"/>
      <c r="AG4" s="42"/>
      <c r="AH4" s="42"/>
      <c r="AI4" s="42"/>
      <c r="AJ4" s="42"/>
      <c r="AK4" s="42"/>
      <c r="AL4" s="42"/>
      <c r="AM4" s="42"/>
      <c r="AN4" s="42"/>
      <c r="AO4" s="42"/>
      <c r="AP4" s="42"/>
      <c r="AQ4" s="42"/>
      <c r="AR4" s="42"/>
      <c r="AS4" s="42"/>
      <c r="AT4" s="42"/>
      <c r="AU4" s="42"/>
      <c r="AV4" s="42"/>
      <c r="AW4" s="42"/>
      <c r="AX4" s="42"/>
      <c r="AY4" s="42"/>
      <c r="AZ4" s="42"/>
      <c r="BB4" s="42"/>
      <c r="BC4" s="42"/>
      <c r="BD4" s="42"/>
      <c r="BE4" s="42"/>
      <c r="BF4" s="42"/>
      <c r="BG4" s="42"/>
      <c r="BH4" s="42"/>
      <c r="BI4" s="42"/>
      <c r="BJ4" s="42"/>
      <c r="BK4" s="42"/>
      <c r="BL4" s="42"/>
      <c r="BM4" s="42"/>
      <c r="BN4" s="42"/>
      <c r="BO4" s="42"/>
      <c r="BP4" s="42"/>
      <c r="BQ4" s="42"/>
      <c r="BR4" s="42"/>
      <c r="BS4" s="42"/>
      <c r="BT4" s="42"/>
      <c r="BU4" s="42"/>
      <c r="BV4" s="42"/>
      <c r="BW4" s="42"/>
    </row>
    <row r="5" spans="1:75" x14ac:dyDescent="0.35">
      <c r="B5" t="s">
        <v>7</v>
      </c>
      <c r="C5" s="4" t="s">
        <v>477</v>
      </c>
      <c r="H5" s="42"/>
      <c r="I5" s="42"/>
      <c r="J5" s="42"/>
      <c r="K5" s="42"/>
      <c r="L5" s="42"/>
      <c r="M5" s="42"/>
      <c r="N5" s="42"/>
      <c r="O5" s="42"/>
      <c r="P5" s="42"/>
      <c r="Q5" s="42"/>
      <c r="R5" s="42"/>
      <c r="S5" s="42"/>
      <c r="T5" s="42"/>
      <c r="U5" s="42"/>
      <c r="V5" s="42"/>
      <c r="W5" s="42"/>
      <c r="X5" s="42"/>
      <c r="Y5" s="42"/>
      <c r="Z5" s="42"/>
      <c r="AA5" s="42"/>
      <c r="AB5" s="42"/>
      <c r="AC5" s="42"/>
      <c r="AE5" s="42"/>
      <c r="AF5" s="42"/>
      <c r="AG5" s="42"/>
      <c r="AH5" s="42"/>
      <c r="AI5" s="42"/>
      <c r="AJ5" s="42"/>
      <c r="AK5" s="42"/>
      <c r="AL5" s="42"/>
      <c r="AM5" s="42"/>
      <c r="AN5" s="42"/>
      <c r="AO5" s="42"/>
      <c r="AP5" s="42"/>
      <c r="AQ5" s="42"/>
      <c r="AR5" s="42"/>
      <c r="AS5" s="42"/>
      <c r="AT5" s="42"/>
      <c r="AU5" s="42"/>
      <c r="AV5" s="42"/>
      <c r="AW5" s="42"/>
      <c r="AX5" s="42"/>
      <c r="AY5" s="42"/>
      <c r="AZ5" s="42"/>
      <c r="BB5" s="42"/>
      <c r="BC5" s="42"/>
      <c r="BD5" s="42"/>
      <c r="BE5" s="42"/>
      <c r="BF5" s="42"/>
      <c r="BG5" s="42"/>
      <c r="BH5" s="42"/>
      <c r="BI5" s="42"/>
      <c r="BJ5" s="42"/>
      <c r="BK5" s="42"/>
      <c r="BL5" s="42"/>
      <c r="BM5" s="42"/>
      <c r="BN5" s="42"/>
      <c r="BO5" s="42"/>
      <c r="BP5" s="42"/>
      <c r="BQ5" s="42"/>
      <c r="BR5" s="42"/>
      <c r="BS5" s="42"/>
      <c r="BT5" s="42"/>
      <c r="BU5" s="42"/>
      <c r="BV5" s="42"/>
      <c r="BW5" s="42"/>
    </row>
    <row r="6" spans="1:75" x14ac:dyDescent="0.35">
      <c r="B6" t="s">
        <v>9</v>
      </c>
      <c r="C6" s="4" t="s">
        <v>10</v>
      </c>
      <c r="H6" s="42"/>
      <c r="I6" s="42"/>
      <c r="J6" s="42"/>
      <c r="K6" s="42"/>
      <c r="L6" s="42"/>
      <c r="M6" s="42"/>
      <c r="N6" s="42"/>
      <c r="O6" s="42"/>
      <c r="P6" s="42"/>
      <c r="Q6" s="42"/>
      <c r="R6" s="42"/>
      <c r="S6" s="42"/>
      <c r="T6" s="42"/>
      <c r="U6" s="42"/>
      <c r="V6" s="42"/>
      <c r="W6" s="42"/>
      <c r="X6" s="42"/>
      <c r="Y6" s="42"/>
      <c r="Z6" s="42"/>
      <c r="AA6" s="42"/>
      <c r="AB6" s="42"/>
      <c r="AC6" s="42"/>
      <c r="AE6" s="42"/>
      <c r="AF6" s="42"/>
      <c r="AG6" s="42"/>
      <c r="AH6" s="42"/>
      <c r="AI6" s="42"/>
      <c r="AJ6" s="42"/>
      <c r="AK6" s="42"/>
      <c r="AL6" s="42"/>
      <c r="AM6" s="42"/>
      <c r="AN6" s="42"/>
      <c r="AO6" s="42"/>
      <c r="AP6" s="42"/>
      <c r="AQ6" s="42"/>
      <c r="AR6" s="42"/>
      <c r="AS6" s="42"/>
      <c r="AT6" s="42"/>
      <c r="AU6" s="42"/>
      <c r="AV6" s="42"/>
      <c r="AW6" s="42"/>
      <c r="AX6" s="42"/>
      <c r="AY6" s="42"/>
      <c r="AZ6" s="42"/>
      <c r="BB6" s="42"/>
      <c r="BC6" s="42"/>
      <c r="BD6" s="42"/>
      <c r="BE6" s="42"/>
      <c r="BF6" s="42"/>
      <c r="BG6" s="42"/>
      <c r="BH6" s="42"/>
      <c r="BI6" s="42"/>
      <c r="BJ6" s="42"/>
      <c r="BK6" s="42"/>
      <c r="BL6" s="42"/>
      <c r="BM6" s="42"/>
      <c r="BN6" s="42"/>
      <c r="BO6" s="42"/>
      <c r="BP6" s="42"/>
      <c r="BQ6" s="42"/>
      <c r="BR6" s="42"/>
      <c r="BS6" s="42"/>
      <c r="BT6" s="42"/>
      <c r="BU6" s="42"/>
      <c r="BV6" s="42"/>
      <c r="BW6" s="42"/>
    </row>
    <row r="7" spans="1:75" x14ac:dyDescent="0.35">
      <c r="C7" s="14"/>
      <c r="D7" s="14"/>
      <c r="H7" s="119" t="s">
        <v>11</v>
      </c>
      <c r="I7" s="119"/>
      <c r="J7" s="119"/>
      <c r="K7" s="119"/>
      <c r="L7" s="119"/>
      <c r="M7" s="119"/>
      <c r="N7" s="119"/>
      <c r="O7" s="119"/>
      <c r="P7" s="119"/>
      <c r="Q7" s="119"/>
      <c r="R7" s="119"/>
      <c r="S7" s="119"/>
      <c r="T7" s="119"/>
      <c r="U7" s="119"/>
      <c r="V7" s="119"/>
      <c r="W7" s="119"/>
      <c r="X7" s="119"/>
      <c r="Y7" s="119"/>
      <c r="Z7" s="119"/>
      <c r="AA7" s="119"/>
      <c r="AB7" s="119"/>
      <c r="AC7" s="119"/>
      <c r="AE7" s="131" t="s">
        <v>12</v>
      </c>
      <c r="AF7" s="131"/>
      <c r="AG7" s="131"/>
      <c r="AH7" s="131"/>
      <c r="AI7" s="131"/>
      <c r="AJ7" s="131"/>
      <c r="AK7" s="131"/>
      <c r="AL7" s="131"/>
      <c r="AM7" s="131"/>
      <c r="AN7" s="131"/>
      <c r="AO7" s="131"/>
      <c r="AP7" s="131"/>
      <c r="AQ7" s="131"/>
      <c r="AR7" s="131"/>
      <c r="AS7" s="131"/>
      <c r="AT7" s="131"/>
      <c r="AU7" s="131"/>
      <c r="AV7" s="131"/>
      <c r="AW7" s="131"/>
      <c r="AX7" s="131"/>
      <c r="AY7" s="131"/>
      <c r="AZ7" s="131"/>
      <c r="BB7" s="121" t="s">
        <v>13</v>
      </c>
      <c r="BC7" s="121"/>
      <c r="BD7" s="121"/>
      <c r="BE7" s="121"/>
      <c r="BF7" s="121"/>
      <c r="BG7" s="121"/>
      <c r="BH7" s="121"/>
      <c r="BI7" s="121"/>
      <c r="BJ7" s="121"/>
      <c r="BK7" s="121"/>
      <c r="BL7" s="121"/>
      <c r="BM7" s="121"/>
      <c r="BN7" s="121"/>
      <c r="BO7" s="121"/>
      <c r="BP7" s="121"/>
      <c r="BQ7" s="121"/>
      <c r="BR7" s="121"/>
      <c r="BS7" s="121"/>
      <c r="BT7" s="121"/>
      <c r="BU7" s="121"/>
      <c r="BV7" s="121"/>
      <c r="BW7" s="121"/>
    </row>
    <row r="8" spans="1:75" x14ac:dyDescent="0.35">
      <c r="C8" s="14"/>
      <c r="D8" s="14"/>
      <c r="H8" s="54">
        <v>2002</v>
      </c>
      <c r="I8" s="54">
        <v>2003</v>
      </c>
      <c r="J8" s="54">
        <v>2004</v>
      </c>
      <c r="K8" s="54">
        <v>2005</v>
      </c>
      <c r="L8" s="54">
        <v>2006</v>
      </c>
      <c r="M8" s="54">
        <v>2007</v>
      </c>
      <c r="N8" s="54">
        <v>2008</v>
      </c>
      <c r="O8" s="54">
        <v>2009</v>
      </c>
      <c r="P8" s="54">
        <v>2010</v>
      </c>
      <c r="Q8" s="54">
        <v>2011</v>
      </c>
      <c r="R8" s="54">
        <v>2012</v>
      </c>
      <c r="S8" s="54">
        <v>2013</v>
      </c>
      <c r="T8" s="54">
        <v>2014</v>
      </c>
      <c r="U8" s="54">
        <v>2015</v>
      </c>
      <c r="V8" s="54">
        <v>2016</v>
      </c>
      <c r="W8" s="54">
        <v>2017</v>
      </c>
      <c r="X8" s="54">
        <v>2018</v>
      </c>
      <c r="Y8" s="54">
        <v>2019</v>
      </c>
      <c r="Z8" s="54">
        <v>2020</v>
      </c>
      <c r="AA8" s="54">
        <v>2021</v>
      </c>
      <c r="AB8" s="54">
        <v>2022</v>
      </c>
      <c r="AC8" s="54">
        <v>2023</v>
      </c>
    </row>
    <row r="9" spans="1:75" x14ac:dyDescent="0.35">
      <c r="B9" s="104" t="s">
        <v>14</v>
      </c>
      <c r="C9" s="104" t="s">
        <v>15</v>
      </c>
      <c r="D9" s="104" t="s">
        <v>16</v>
      </c>
      <c r="E9" s="104" t="str">
        <f>_xlfn.CONCAT("Expenditure (",C2,"), ",C4," ",C6,"")</f>
        <v>Expenditure (2020), VUV thousands</v>
      </c>
      <c r="F9" s="104" t="s">
        <v>17</v>
      </c>
      <c r="G9" s="104" t="s">
        <v>18</v>
      </c>
      <c r="H9" s="105"/>
      <c r="I9" s="105"/>
      <c r="J9" s="105"/>
      <c r="K9" s="105"/>
      <c r="L9" s="105"/>
      <c r="M9" s="105"/>
      <c r="N9" s="105"/>
      <c r="O9" s="105"/>
      <c r="P9" s="105">
        <v>2010</v>
      </c>
      <c r="Q9" s="105">
        <v>2011</v>
      </c>
      <c r="R9" s="105">
        <v>2012</v>
      </c>
      <c r="S9" s="105">
        <v>2013</v>
      </c>
      <c r="T9" s="105">
        <v>2014</v>
      </c>
      <c r="U9" s="105">
        <v>2015</v>
      </c>
      <c r="V9" s="105">
        <v>2016</v>
      </c>
      <c r="W9" s="105">
        <v>2017</v>
      </c>
      <c r="X9" s="105">
        <v>2018</v>
      </c>
      <c r="Y9" s="105">
        <v>2019</v>
      </c>
      <c r="Z9" s="105">
        <v>2020</v>
      </c>
      <c r="AA9" s="105">
        <v>2021</v>
      </c>
      <c r="AB9" s="105">
        <v>2022</v>
      </c>
      <c r="AC9" s="105">
        <v>2023</v>
      </c>
      <c r="AE9" s="71">
        <f>H9</f>
        <v>0</v>
      </c>
      <c r="AF9" s="71">
        <f t="shared" ref="AF9:AZ9" si="0">I9</f>
        <v>0</v>
      </c>
      <c r="AG9" s="71">
        <f t="shared" si="0"/>
        <v>0</v>
      </c>
      <c r="AH9" s="71">
        <f t="shared" si="0"/>
        <v>0</v>
      </c>
      <c r="AI9" s="71">
        <f t="shared" si="0"/>
        <v>0</v>
      </c>
      <c r="AJ9" s="71">
        <f t="shared" si="0"/>
        <v>0</v>
      </c>
      <c r="AK9" s="71">
        <f t="shared" si="0"/>
        <v>0</v>
      </c>
      <c r="AL9" s="71">
        <f t="shared" si="0"/>
        <v>0</v>
      </c>
      <c r="AM9" s="105">
        <f t="shared" si="0"/>
        <v>2010</v>
      </c>
      <c r="AN9" s="105">
        <f t="shared" si="0"/>
        <v>2011</v>
      </c>
      <c r="AO9" s="105">
        <f t="shared" si="0"/>
        <v>2012</v>
      </c>
      <c r="AP9" s="105">
        <f t="shared" si="0"/>
        <v>2013</v>
      </c>
      <c r="AQ9" s="105">
        <f t="shared" si="0"/>
        <v>2014</v>
      </c>
      <c r="AR9" s="105">
        <f t="shared" si="0"/>
        <v>2015</v>
      </c>
      <c r="AS9" s="105">
        <f t="shared" si="0"/>
        <v>2016</v>
      </c>
      <c r="AT9" s="105">
        <f t="shared" si="0"/>
        <v>2017</v>
      </c>
      <c r="AU9" s="105">
        <f t="shared" si="0"/>
        <v>2018</v>
      </c>
      <c r="AV9" s="105">
        <f t="shared" si="0"/>
        <v>2019</v>
      </c>
      <c r="AW9" s="105">
        <f t="shared" si="0"/>
        <v>2020</v>
      </c>
      <c r="AX9" s="105">
        <f t="shared" si="0"/>
        <v>2021</v>
      </c>
      <c r="AY9" s="71">
        <f t="shared" si="0"/>
        <v>2022</v>
      </c>
      <c r="AZ9" s="71">
        <f t="shared" si="0"/>
        <v>2023</v>
      </c>
      <c r="BB9" s="71">
        <f>H9</f>
        <v>0</v>
      </c>
      <c r="BC9" s="71">
        <f t="shared" ref="BC9:BW9" si="1">I9</f>
        <v>0</v>
      </c>
      <c r="BD9" s="71">
        <f t="shared" si="1"/>
        <v>0</v>
      </c>
      <c r="BE9" s="71">
        <f t="shared" si="1"/>
        <v>0</v>
      </c>
      <c r="BF9" s="71">
        <f t="shared" si="1"/>
        <v>0</v>
      </c>
      <c r="BG9" s="71">
        <f t="shared" si="1"/>
        <v>0</v>
      </c>
      <c r="BH9" s="71">
        <f t="shared" si="1"/>
        <v>0</v>
      </c>
      <c r="BI9" s="71">
        <f t="shared" si="1"/>
        <v>0</v>
      </c>
      <c r="BJ9" s="105">
        <f t="shared" si="1"/>
        <v>2010</v>
      </c>
      <c r="BK9" s="105">
        <f t="shared" si="1"/>
        <v>2011</v>
      </c>
      <c r="BL9" s="105">
        <f t="shared" si="1"/>
        <v>2012</v>
      </c>
      <c r="BM9" s="105">
        <f t="shared" si="1"/>
        <v>2013</v>
      </c>
      <c r="BN9" s="105">
        <f t="shared" si="1"/>
        <v>2014</v>
      </c>
      <c r="BO9" s="105">
        <f t="shared" si="1"/>
        <v>2015</v>
      </c>
      <c r="BP9" s="105">
        <f t="shared" si="1"/>
        <v>2016</v>
      </c>
      <c r="BQ9" s="105">
        <f t="shared" si="1"/>
        <v>2017</v>
      </c>
      <c r="BR9" s="105">
        <f t="shared" si="1"/>
        <v>2018</v>
      </c>
      <c r="BS9" s="105">
        <f t="shared" si="1"/>
        <v>2019</v>
      </c>
      <c r="BT9" s="105">
        <f t="shared" si="1"/>
        <v>2020</v>
      </c>
      <c r="BU9" s="105">
        <f t="shared" si="1"/>
        <v>2021</v>
      </c>
      <c r="BV9" s="105">
        <f t="shared" si="1"/>
        <v>2022</v>
      </c>
      <c r="BW9" s="105">
        <f t="shared" si="1"/>
        <v>2023</v>
      </c>
    </row>
    <row r="10" spans="1:75" x14ac:dyDescent="0.35">
      <c r="A10">
        <v>1</v>
      </c>
      <c r="B10" s="4"/>
      <c r="C10" s="4"/>
      <c r="D10" s="4"/>
      <c r="E10" s="6">
        <f t="shared" ref="E10:E34" si="2">_xlfn.XLOOKUP($C$2,$R$9:$AC$9,R10:AC10)</f>
        <v>0</v>
      </c>
      <c r="F10" s="4"/>
      <c r="G10" s="4"/>
      <c r="H10" s="5"/>
      <c r="I10" s="5"/>
      <c r="J10" s="5"/>
      <c r="K10" s="5"/>
      <c r="L10" s="5"/>
      <c r="M10" s="5"/>
      <c r="N10" s="5"/>
      <c r="O10" s="5"/>
      <c r="P10" s="5"/>
      <c r="Q10" s="5"/>
      <c r="R10" s="5"/>
      <c r="S10" s="5"/>
      <c r="T10" s="5"/>
      <c r="U10" s="29"/>
      <c r="V10" s="5"/>
      <c r="W10" s="5"/>
      <c r="X10" s="5"/>
      <c r="Y10" s="5"/>
      <c r="Z10" s="5"/>
      <c r="AA10" s="5"/>
      <c r="AB10" s="5"/>
      <c r="AC10" s="5"/>
      <c r="AE10" s="4"/>
      <c r="AF10" s="4"/>
      <c r="AG10" s="4"/>
      <c r="AH10" s="4"/>
      <c r="AI10" s="4"/>
      <c r="AJ10" s="4"/>
      <c r="AK10" s="4" t="str">
        <f t="shared" ref="AK10:AL10" si="3">IF(N10=0,"","*")</f>
        <v/>
      </c>
      <c r="AL10" s="4" t="str">
        <f t="shared" si="3"/>
        <v/>
      </c>
      <c r="AM10" s="4" t="str">
        <f t="shared" ref="AM10:AM13" si="4">IF(P10=0,"","*")</f>
        <v/>
      </c>
      <c r="AN10" s="4" t="str">
        <f t="shared" ref="AN10:AN13" si="5">IF(Q10=0,"","*")</f>
        <v/>
      </c>
      <c r="AO10" s="4" t="str">
        <f t="shared" ref="AO10:AO13" si="6">IF(R10=0,"","*")</f>
        <v/>
      </c>
      <c r="AP10" s="4" t="str">
        <f t="shared" ref="AP10:AP13" si="7">IF(S10=0,"","*")</f>
        <v/>
      </c>
      <c r="AQ10" s="4" t="str">
        <f t="shared" ref="AQ10:AQ13" si="8">IF(T10=0,"","*")</f>
        <v/>
      </c>
      <c r="AR10" s="4" t="str">
        <f t="shared" ref="AR10:AR13" si="9">IF(U10=0,"","*")</f>
        <v/>
      </c>
      <c r="AS10" s="4" t="str">
        <f t="shared" ref="AS10:AS13" si="10">IF(V10=0,"","*")</f>
        <v/>
      </c>
      <c r="AT10" s="4" t="str">
        <f t="shared" ref="AT10:AT13" si="11">IF(W10=0,"","*")</f>
        <v/>
      </c>
      <c r="AU10" s="4" t="str">
        <f t="shared" ref="AU10:AU13" si="12">IF(X10=0,"","*")</f>
        <v/>
      </c>
      <c r="AV10" s="4" t="str">
        <f t="shared" ref="AV10:AV13" si="13">IF(Y10=0,"","*")</f>
        <v/>
      </c>
      <c r="AW10" s="4" t="str">
        <f t="shared" ref="AW10:AW13" si="14">IF(Z10=0,"","*")</f>
        <v/>
      </c>
      <c r="AX10" s="4" t="str">
        <f t="shared" ref="AX10:AZ16" si="15">IF(AA10=0,"","*")</f>
        <v/>
      </c>
      <c r="AY10" s="4" t="str">
        <f t="shared" si="15"/>
        <v/>
      </c>
      <c r="AZ10" s="4" t="str">
        <f t="shared" si="15"/>
        <v/>
      </c>
      <c r="BB10" s="4"/>
      <c r="BC10" s="4"/>
      <c r="BD10" s="4"/>
      <c r="BE10" s="4"/>
      <c r="BF10" s="4"/>
      <c r="BG10" s="4"/>
      <c r="BH10" s="4" t="str">
        <f t="shared" ref="BH10:BI10" si="16">IF(N10=0,"","*")</f>
        <v/>
      </c>
      <c r="BI10" s="4" t="str">
        <f t="shared" si="16"/>
        <v/>
      </c>
      <c r="BJ10" s="4" t="str">
        <f t="shared" ref="BJ10:BJ13" si="17">IF(P10=0,"","*")</f>
        <v/>
      </c>
      <c r="BK10" s="4" t="str">
        <f t="shared" ref="BK10:BK13" si="18">IF(Q10=0,"","*")</f>
        <v/>
      </c>
      <c r="BL10" s="4" t="str">
        <f t="shared" ref="BL10:BL13" si="19">IF(R10=0,"","*")</f>
        <v/>
      </c>
      <c r="BM10" s="4" t="str">
        <f t="shared" ref="BM10:BM13" si="20">IF(S10=0,"","*")</f>
        <v/>
      </c>
      <c r="BN10" s="4" t="str">
        <f t="shared" ref="BN10:BN13" si="21">IF(T10=0,"","*")</f>
        <v/>
      </c>
      <c r="BO10" s="4" t="str">
        <f t="shared" ref="BO10:BO13" si="22">IF(U10=0,"","*")</f>
        <v/>
      </c>
      <c r="BP10" s="4" t="str">
        <f t="shared" ref="BP10:BP13" si="23">IF(V10=0,"","*")</f>
        <v/>
      </c>
      <c r="BQ10" s="4" t="str">
        <f t="shared" ref="BQ10:BQ13" si="24">IF(W10=0,"","*")</f>
        <v/>
      </c>
      <c r="BR10" s="4" t="str">
        <f t="shared" ref="BR10:BR13" si="25">IF(X10=0,"","*")</f>
        <v/>
      </c>
      <c r="BS10" s="4" t="str">
        <f t="shared" ref="BS10:BS13" si="26">IF(Y10=0,"","*")</f>
        <v/>
      </c>
      <c r="BT10" s="4" t="str">
        <f t="shared" ref="BT10:BT13" si="27">IF(Z10=0,"","*")</f>
        <v/>
      </c>
      <c r="BU10" s="4" t="str">
        <f t="shared" ref="BL10:BW25" si="28">IF(AA10=0,"","*")</f>
        <v/>
      </c>
      <c r="BV10" s="4" t="str">
        <f t="shared" si="28"/>
        <v/>
      </c>
      <c r="BW10" s="4" t="str">
        <f t="shared" si="28"/>
        <v/>
      </c>
    </row>
    <row r="11" spans="1:75" hidden="1" x14ac:dyDescent="0.35">
      <c r="A11">
        <v>2</v>
      </c>
      <c r="B11" s="4"/>
      <c r="C11" s="4"/>
      <c r="D11" s="4"/>
      <c r="E11" s="6">
        <f t="shared" si="2"/>
        <v>0</v>
      </c>
      <c r="F11" s="4"/>
      <c r="G11" s="4"/>
      <c r="H11" s="5"/>
      <c r="I11" s="5"/>
      <c r="J11" s="5"/>
      <c r="K11" s="5"/>
      <c r="L11" s="5"/>
      <c r="M11" s="5"/>
      <c r="N11" s="5"/>
      <c r="O11" s="5"/>
      <c r="P11" s="5"/>
      <c r="Q11" s="5"/>
      <c r="R11" s="5"/>
      <c r="S11" s="5"/>
      <c r="T11" s="5"/>
      <c r="U11" s="5"/>
      <c r="V11" s="5"/>
      <c r="W11" s="5"/>
      <c r="X11" s="5"/>
      <c r="Y11" s="5"/>
      <c r="Z11" s="5"/>
      <c r="AA11" s="5"/>
      <c r="AB11" s="78"/>
      <c r="AC11" s="5"/>
      <c r="AE11" s="4"/>
      <c r="AF11" s="4"/>
      <c r="AG11" s="4"/>
      <c r="AH11" s="4"/>
      <c r="AI11" s="4"/>
      <c r="AJ11" s="4" t="str">
        <f t="shared" ref="AJ11:AY16" si="29">IF(M11=0,"","*")</f>
        <v/>
      </c>
      <c r="AK11" s="4" t="str">
        <f t="shared" si="29"/>
        <v/>
      </c>
      <c r="AL11" s="4" t="str">
        <f t="shared" si="29"/>
        <v/>
      </c>
      <c r="AM11" s="4" t="str">
        <f t="shared" si="4"/>
        <v/>
      </c>
      <c r="AN11" s="4" t="str">
        <f t="shared" si="5"/>
        <v/>
      </c>
      <c r="AO11" s="4" t="str">
        <f t="shared" si="6"/>
        <v/>
      </c>
      <c r="AP11" s="4" t="str">
        <f t="shared" si="7"/>
        <v/>
      </c>
      <c r="AQ11" s="4" t="str">
        <f t="shared" si="8"/>
        <v/>
      </c>
      <c r="AR11" s="4" t="str">
        <f t="shared" si="9"/>
        <v/>
      </c>
      <c r="AS11" s="4" t="str">
        <f t="shared" si="10"/>
        <v/>
      </c>
      <c r="AT11" s="4" t="str">
        <f t="shared" si="11"/>
        <v/>
      </c>
      <c r="AU11" s="4" t="str">
        <f t="shared" si="12"/>
        <v/>
      </c>
      <c r="AV11" s="4" t="str">
        <f t="shared" si="13"/>
        <v/>
      </c>
      <c r="AW11" s="4" t="str">
        <f t="shared" si="14"/>
        <v/>
      </c>
      <c r="AX11" s="4" t="str">
        <f t="shared" si="29"/>
        <v/>
      </c>
      <c r="AY11" s="4" t="str">
        <f t="shared" si="29"/>
        <v/>
      </c>
      <c r="AZ11" s="4" t="str">
        <f t="shared" si="15"/>
        <v/>
      </c>
      <c r="BB11" s="4"/>
      <c r="BC11" s="4"/>
      <c r="BD11" s="4"/>
      <c r="BE11" s="4"/>
      <c r="BF11" s="4"/>
      <c r="BG11" s="4" t="str">
        <f t="shared" ref="BG11:BV26" si="30">IF(M11=0,"","*")</f>
        <v/>
      </c>
      <c r="BH11" s="4" t="str">
        <f t="shared" si="30"/>
        <v/>
      </c>
      <c r="BI11" s="4" t="str">
        <f t="shared" si="30"/>
        <v/>
      </c>
      <c r="BJ11" s="4" t="str">
        <f t="shared" si="17"/>
        <v/>
      </c>
      <c r="BK11" s="4" t="str">
        <f t="shared" si="18"/>
        <v/>
      </c>
      <c r="BL11" s="4" t="str">
        <f t="shared" si="19"/>
        <v/>
      </c>
      <c r="BM11" s="4" t="str">
        <f t="shared" si="20"/>
        <v/>
      </c>
      <c r="BN11" s="4" t="str">
        <f t="shared" si="21"/>
        <v/>
      </c>
      <c r="BO11" s="4" t="str">
        <f t="shared" si="22"/>
        <v/>
      </c>
      <c r="BP11" s="4" t="str">
        <f t="shared" si="23"/>
        <v/>
      </c>
      <c r="BQ11" s="4" t="str">
        <f t="shared" si="24"/>
        <v/>
      </c>
      <c r="BR11" s="4" t="str">
        <f t="shared" si="25"/>
        <v/>
      </c>
      <c r="BS11" s="4" t="str">
        <f t="shared" si="26"/>
        <v/>
      </c>
      <c r="BT11" s="4" t="str">
        <f t="shared" si="27"/>
        <v/>
      </c>
      <c r="BU11" s="4" t="str">
        <f t="shared" si="30"/>
        <v/>
      </c>
      <c r="BV11" s="4" t="str">
        <f t="shared" si="30"/>
        <v/>
      </c>
      <c r="BW11" s="4" t="str">
        <f t="shared" si="28"/>
        <v/>
      </c>
    </row>
    <row r="12" spans="1:75" hidden="1" x14ac:dyDescent="0.35">
      <c r="A12">
        <v>3</v>
      </c>
      <c r="B12" s="4"/>
      <c r="C12" s="4"/>
      <c r="D12" s="4"/>
      <c r="E12" s="6">
        <f t="shared" si="2"/>
        <v>0</v>
      </c>
      <c r="F12" s="4"/>
      <c r="G12" s="4"/>
      <c r="H12" s="5"/>
      <c r="I12" s="5"/>
      <c r="J12" s="5"/>
      <c r="K12" s="5"/>
      <c r="L12" s="5"/>
      <c r="M12" s="5"/>
      <c r="N12" s="5"/>
      <c r="O12" s="5"/>
      <c r="P12" s="5"/>
      <c r="Q12" s="5"/>
      <c r="R12" s="5"/>
      <c r="S12" s="5"/>
      <c r="T12" s="5"/>
      <c r="U12" s="5"/>
      <c r="V12" s="5"/>
      <c r="W12" s="5"/>
      <c r="X12" s="5"/>
      <c r="Y12" s="5"/>
      <c r="Z12" s="5"/>
      <c r="AA12" s="5"/>
      <c r="AB12" s="5"/>
      <c r="AC12" s="5"/>
      <c r="AE12" s="4"/>
      <c r="AF12" s="4"/>
      <c r="AG12" s="4"/>
      <c r="AH12" s="4"/>
      <c r="AI12" s="4"/>
      <c r="AJ12" s="4" t="str">
        <f t="shared" si="29"/>
        <v/>
      </c>
      <c r="AK12" s="4" t="str">
        <f t="shared" si="29"/>
        <v/>
      </c>
      <c r="AL12" s="4" t="str">
        <f t="shared" si="29"/>
        <v/>
      </c>
      <c r="AM12" s="4" t="str">
        <f t="shared" si="4"/>
        <v/>
      </c>
      <c r="AN12" s="4" t="str">
        <f t="shared" si="5"/>
        <v/>
      </c>
      <c r="AO12" s="4" t="str">
        <f t="shared" si="6"/>
        <v/>
      </c>
      <c r="AP12" s="4" t="str">
        <f t="shared" si="7"/>
        <v/>
      </c>
      <c r="AQ12" s="4" t="str">
        <f t="shared" si="8"/>
        <v/>
      </c>
      <c r="AR12" s="4" t="str">
        <f t="shared" si="9"/>
        <v/>
      </c>
      <c r="AS12" s="4" t="str">
        <f t="shared" si="10"/>
        <v/>
      </c>
      <c r="AT12" s="4" t="str">
        <f t="shared" si="11"/>
        <v/>
      </c>
      <c r="AU12" s="4" t="str">
        <f t="shared" si="12"/>
        <v/>
      </c>
      <c r="AV12" s="4" t="str">
        <f t="shared" si="13"/>
        <v/>
      </c>
      <c r="AW12" s="4" t="str">
        <f t="shared" si="14"/>
        <v/>
      </c>
      <c r="AX12" s="4" t="str">
        <f t="shared" si="29"/>
        <v/>
      </c>
      <c r="AY12" s="4" t="str">
        <f t="shared" si="29"/>
        <v/>
      </c>
      <c r="AZ12" s="4" t="str">
        <f t="shared" si="15"/>
        <v/>
      </c>
      <c r="BB12" s="4"/>
      <c r="BC12" s="4"/>
      <c r="BD12" s="4"/>
      <c r="BE12" s="4"/>
      <c r="BF12" s="4"/>
      <c r="BG12" s="4" t="str">
        <f t="shared" si="30"/>
        <v/>
      </c>
      <c r="BH12" s="4" t="str">
        <f t="shared" si="30"/>
        <v/>
      </c>
      <c r="BI12" s="4" t="str">
        <f t="shared" si="30"/>
        <v/>
      </c>
      <c r="BJ12" s="4" t="str">
        <f t="shared" si="17"/>
        <v/>
      </c>
      <c r="BK12" s="4" t="str">
        <f t="shared" si="18"/>
        <v/>
      </c>
      <c r="BL12" s="4" t="str">
        <f t="shared" si="19"/>
        <v/>
      </c>
      <c r="BM12" s="4" t="str">
        <f t="shared" si="20"/>
        <v/>
      </c>
      <c r="BN12" s="4" t="str">
        <f t="shared" si="21"/>
        <v/>
      </c>
      <c r="BO12" s="4" t="str">
        <f t="shared" si="22"/>
        <v/>
      </c>
      <c r="BP12" s="4" t="str">
        <f t="shared" si="23"/>
        <v/>
      </c>
      <c r="BQ12" s="4" t="str">
        <f t="shared" si="24"/>
        <v/>
      </c>
      <c r="BR12" s="4" t="str">
        <f t="shared" si="25"/>
        <v/>
      </c>
      <c r="BS12" s="4" t="str">
        <f t="shared" si="26"/>
        <v/>
      </c>
      <c r="BT12" s="4" t="str">
        <f t="shared" si="27"/>
        <v/>
      </c>
      <c r="BU12" s="4" t="str">
        <f t="shared" si="30"/>
        <v/>
      </c>
      <c r="BV12" s="4" t="str">
        <f t="shared" si="30"/>
        <v/>
      </c>
      <c r="BW12" s="4" t="str">
        <f t="shared" si="28"/>
        <v/>
      </c>
    </row>
    <row r="13" spans="1:75" hidden="1" x14ac:dyDescent="0.35">
      <c r="A13">
        <v>4</v>
      </c>
      <c r="B13" s="4"/>
      <c r="C13" s="4"/>
      <c r="D13" s="4"/>
      <c r="E13" s="6">
        <f t="shared" si="2"/>
        <v>0</v>
      </c>
      <c r="F13" s="4"/>
      <c r="G13" s="4"/>
      <c r="H13" s="5"/>
      <c r="I13" s="5"/>
      <c r="J13" s="5"/>
      <c r="K13" s="5"/>
      <c r="L13" s="5"/>
      <c r="M13" s="5"/>
      <c r="N13" s="5"/>
      <c r="O13" s="5"/>
      <c r="P13" s="5"/>
      <c r="Q13" s="5"/>
      <c r="R13" s="5"/>
      <c r="S13" s="5"/>
      <c r="T13" s="5"/>
      <c r="U13" s="5"/>
      <c r="V13" s="5"/>
      <c r="W13" s="5"/>
      <c r="X13" s="5"/>
      <c r="Y13" s="5"/>
      <c r="Z13" s="5"/>
      <c r="AA13" s="5"/>
      <c r="AB13" s="5"/>
      <c r="AC13" s="5"/>
      <c r="AE13" s="4"/>
      <c r="AF13" s="4"/>
      <c r="AG13" s="4"/>
      <c r="AH13" s="4"/>
      <c r="AI13" s="4"/>
      <c r="AJ13" s="4" t="str">
        <f t="shared" si="29"/>
        <v/>
      </c>
      <c r="AK13" s="4" t="str">
        <f t="shared" si="29"/>
        <v/>
      </c>
      <c r="AL13" s="4" t="str">
        <f t="shared" si="29"/>
        <v/>
      </c>
      <c r="AM13" s="4" t="str">
        <f t="shared" si="4"/>
        <v/>
      </c>
      <c r="AN13" s="4" t="str">
        <f t="shared" si="5"/>
        <v/>
      </c>
      <c r="AO13" s="4" t="str">
        <f t="shared" si="6"/>
        <v/>
      </c>
      <c r="AP13" s="4" t="str">
        <f t="shared" si="7"/>
        <v/>
      </c>
      <c r="AQ13" s="4" t="str">
        <f t="shared" si="8"/>
        <v/>
      </c>
      <c r="AR13" s="4" t="str">
        <f t="shared" si="9"/>
        <v/>
      </c>
      <c r="AS13" s="4" t="str">
        <f t="shared" si="10"/>
        <v/>
      </c>
      <c r="AT13" s="4" t="str">
        <f t="shared" si="11"/>
        <v/>
      </c>
      <c r="AU13" s="4" t="str">
        <f t="shared" si="12"/>
        <v/>
      </c>
      <c r="AV13" s="4" t="str">
        <f t="shared" si="13"/>
        <v/>
      </c>
      <c r="AW13" s="4" t="str">
        <f t="shared" si="14"/>
        <v/>
      </c>
      <c r="AX13" s="4" t="str">
        <f t="shared" si="29"/>
        <v/>
      </c>
      <c r="AY13" s="4" t="str">
        <f t="shared" si="29"/>
        <v/>
      </c>
      <c r="AZ13" s="4" t="str">
        <f t="shared" si="15"/>
        <v/>
      </c>
      <c r="BB13" s="4"/>
      <c r="BC13" s="4"/>
      <c r="BD13" s="4"/>
      <c r="BE13" s="4"/>
      <c r="BF13" s="4"/>
      <c r="BG13" s="4" t="str">
        <f t="shared" si="30"/>
        <v/>
      </c>
      <c r="BH13" s="4" t="str">
        <f t="shared" si="30"/>
        <v/>
      </c>
      <c r="BI13" s="4" t="str">
        <f t="shared" si="30"/>
        <v/>
      </c>
      <c r="BJ13" s="4" t="str">
        <f t="shared" si="17"/>
        <v/>
      </c>
      <c r="BK13" s="4" t="str">
        <f t="shared" si="18"/>
        <v/>
      </c>
      <c r="BL13" s="4" t="str">
        <f t="shared" si="19"/>
        <v/>
      </c>
      <c r="BM13" s="4" t="str">
        <f t="shared" si="20"/>
        <v/>
      </c>
      <c r="BN13" s="4" t="str">
        <f t="shared" si="21"/>
        <v/>
      </c>
      <c r="BO13" s="4" t="str">
        <f t="shared" si="22"/>
        <v/>
      </c>
      <c r="BP13" s="4" t="str">
        <f t="shared" si="23"/>
        <v/>
      </c>
      <c r="BQ13" s="4" t="str">
        <f t="shared" si="24"/>
        <v/>
      </c>
      <c r="BR13" s="4" t="str">
        <f t="shared" si="25"/>
        <v/>
      </c>
      <c r="BS13" s="4" t="str">
        <f t="shared" si="26"/>
        <v/>
      </c>
      <c r="BT13" s="4" t="str">
        <f t="shared" si="27"/>
        <v/>
      </c>
      <c r="BU13" s="4" t="str">
        <f t="shared" si="30"/>
        <v/>
      </c>
      <c r="BV13" s="4" t="str">
        <f t="shared" si="30"/>
        <v/>
      </c>
      <c r="BW13" s="4" t="str">
        <f t="shared" si="28"/>
        <v/>
      </c>
    </row>
    <row r="14" spans="1:75" hidden="1" x14ac:dyDescent="0.35">
      <c r="A14">
        <v>5</v>
      </c>
      <c r="B14" s="4"/>
      <c r="C14" s="4"/>
      <c r="D14" s="4"/>
      <c r="E14" s="6">
        <f t="shared" si="2"/>
        <v>0</v>
      </c>
      <c r="F14" s="4"/>
      <c r="G14" s="4"/>
      <c r="H14" s="5"/>
      <c r="I14" s="5"/>
      <c r="J14" s="5"/>
      <c r="K14" s="5"/>
      <c r="L14" s="5"/>
      <c r="M14" s="5"/>
      <c r="N14" s="5"/>
      <c r="O14" s="5"/>
      <c r="P14" s="5"/>
      <c r="Q14" s="5"/>
      <c r="R14" s="5"/>
      <c r="S14" s="5"/>
      <c r="T14" s="5"/>
      <c r="U14" s="5"/>
      <c r="V14" s="5"/>
      <c r="W14" s="5"/>
      <c r="X14" s="5"/>
      <c r="Y14" s="5"/>
      <c r="Z14" s="5"/>
      <c r="AA14" s="5"/>
      <c r="AB14" s="5"/>
      <c r="AC14" s="5"/>
      <c r="AE14" s="4"/>
      <c r="AF14" s="4"/>
      <c r="AG14" s="4"/>
      <c r="AH14" s="4"/>
      <c r="AI14" s="4"/>
      <c r="AJ14" s="4" t="str">
        <f t="shared" si="29"/>
        <v/>
      </c>
      <c r="AK14" s="4" t="str">
        <f t="shared" si="29"/>
        <v/>
      </c>
      <c r="AL14" s="4" t="str">
        <f t="shared" si="29"/>
        <v/>
      </c>
      <c r="AM14" s="4" t="str">
        <f t="shared" si="29"/>
        <v/>
      </c>
      <c r="AN14" s="4" t="str">
        <f t="shared" si="29"/>
        <v/>
      </c>
      <c r="AO14" s="4" t="str">
        <f t="shared" si="29"/>
        <v/>
      </c>
      <c r="AP14" s="4" t="str">
        <f t="shared" si="29"/>
        <v/>
      </c>
      <c r="AQ14" s="4" t="str">
        <f t="shared" si="29"/>
        <v/>
      </c>
      <c r="AR14" s="4" t="str">
        <f t="shared" si="29"/>
        <v/>
      </c>
      <c r="AS14" s="4" t="str">
        <f t="shared" si="29"/>
        <v/>
      </c>
      <c r="AT14" s="4" t="str">
        <f t="shared" si="29"/>
        <v/>
      </c>
      <c r="AU14" s="4" t="str">
        <f t="shared" si="29"/>
        <v/>
      </c>
      <c r="AV14" s="4" t="str">
        <f t="shared" si="29"/>
        <v/>
      </c>
      <c r="AW14" s="4" t="str">
        <f t="shared" si="29"/>
        <v/>
      </c>
      <c r="AX14" s="4" t="str">
        <f t="shared" si="29"/>
        <v/>
      </c>
      <c r="AY14" s="4" t="str">
        <f t="shared" si="29"/>
        <v/>
      </c>
      <c r="AZ14" s="4" t="str">
        <f t="shared" si="15"/>
        <v/>
      </c>
      <c r="BB14" s="4"/>
      <c r="BC14" s="4"/>
      <c r="BD14" s="4"/>
      <c r="BE14" s="4"/>
      <c r="BF14" s="4"/>
      <c r="BG14" s="4" t="str">
        <f t="shared" si="30"/>
        <v/>
      </c>
      <c r="BH14" s="4" t="str">
        <f t="shared" si="30"/>
        <v/>
      </c>
      <c r="BI14" s="4" t="str">
        <f t="shared" si="30"/>
        <v/>
      </c>
      <c r="BJ14" s="4" t="str">
        <f t="shared" si="30"/>
        <v/>
      </c>
      <c r="BK14" s="4" t="str">
        <f t="shared" si="30"/>
        <v/>
      </c>
      <c r="BL14" s="4" t="str">
        <f t="shared" si="30"/>
        <v/>
      </c>
      <c r="BM14" s="4" t="str">
        <f t="shared" si="30"/>
        <v/>
      </c>
      <c r="BN14" s="4" t="str">
        <f t="shared" si="30"/>
        <v/>
      </c>
      <c r="BO14" s="4" t="str">
        <f t="shared" si="30"/>
        <v/>
      </c>
      <c r="BP14" s="4" t="str">
        <f t="shared" si="30"/>
        <v/>
      </c>
      <c r="BQ14" s="4" t="str">
        <f t="shared" si="30"/>
        <v/>
      </c>
      <c r="BR14" s="4" t="str">
        <f t="shared" si="30"/>
        <v/>
      </c>
      <c r="BS14" s="4" t="str">
        <f t="shared" si="30"/>
        <v/>
      </c>
      <c r="BT14" s="4" t="str">
        <f t="shared" si="30"/>
        <v/>
      </c>
      <c r="BU14" s="4" t="str">
        <f t="shared" si="30"/>
        <v/>
      </c>
      <c r="BV14" s="4" t="str">
        <f t="shared" si="30"/>
        <v/>
      </c>
      <c r="BW14" s="4" t="str">
        <f t="shared" si="28"/>
        <v/>
      </c>
    </row>
    <row r="15" spans="1:75" hidden="1" x14ac:dyDescent="0.35">
      <c r="A15">
        <v>6</v>
      </c>
      <c r="B15" s="4"/>
      <c r="C15" s="4"/>
      <c r="D15" s="4"/>
      <c r="E15" s="6">
        <f t="shared" si="2"/>
        <v>0</v>
      </c>
      <c r="F15" s="4"/>
      <c r="G15" s="4"/>
      <c r="H15" s="5"/>
      <c r="I15" s="5"/>
      <c r="J15" s="5"/>
      <c r="K15" s="5"/>
      <c r="L15" s="5"/>
      <c r="M15" s="5"/>
      <c r="N15" s="5"/>
      <c r="O15" s="5"/>
      <c r="P15" s="5"/>
      <c r="Q15" s="5"/>
      <c r="R15" s="5"/>
      <c r="S15" s="5"/>
      <c r="T15" s="5"/>
      <c r="U15" s="5"/>
      <c r="V15" s="5"/>
      <c r="W15" s="5"/>
      <c r="X15" s="5"/>
      <c r="Y15" s="5"/>
      <c r="Z15" s="5"/>
      <c r="AA15" s="5"/>
      <c r="AB15" s="5"/>
      <c r="AC15" s="5"/>
      <c r="AE15" s="4"/>
      <c r="AF15" s="4"/>
      <c r="AG15" s="4"/>
      <c r="AH15" s="4"/>
      <c r="AI15" s="4"/>
      <c r="AJ15" s="4" t="str">
        <f t="shared" si="29"/>
        <v/>
      </c>
      <c r="AK15" s="4" t="str">
        <f t="shared" si="29"/>
        <v/>
      </c>
      <c r="AL15" s="4" t="str">
        <f t="shared" si="29"/>
        <v/>
      </c>
      <c r="AM15" s="4" t="str">
        <f t="shared" si="29"/>
        <v/>
      </c>
      <c r="AN15" s="4" t="str">
        <f t="shared" si="29"/>
        <v/>
      </c>
      <c r="AO15" s="4" t="str">
        <f t="shared" si="29"/>
        <v/>
      </c>
      <c r="AP15" s="4" t="str">
        <f t="shared" si="29"/>
        <v/>
      </c>
      <c r="AQ15" s="4" t="str">
        <f t="shared" si="29"/>
        <v/>
      </c>
      <c r="AR15" s="4" t="str">
        <f t="shared" si="29"/>
        <v/>
      </c>
      <c r="AS15" s="4" t="str">
        <f t="shared" si="29"/>
        <v/>
      </c>
      <c r="AT15" s="4" t="str">
        <f t="shared" si="29"/>
        <v/>
      </c>
      <c r="AU15" s="4" t="str">
        <f t="shared" si="29"/>
        <v/>
      </c>
      <c r="AV15" s="4" t="str">
        <f t="shared" si="29"/>
        <v/>
      </c>
      <c r="AW15" s="4" t="str">
        <f t="shared" si="29"/>
        <v/>
      </c>
      <c r="AX15" s="4" t="str">
        <f t="shared" si="29"/>
        <v/>
      </c>
      <c r="AY15" s="4" t="str">
        <f t="shared" si="29"/>
        <v/>
      </c>
      <c r="AZ15" s="4" t="str">
        <f t="shared" si="15"/>
        <v/>
      </c>
      <c r="BB15" s="4"/>
      <c r="BC15" s="4"/>
      <c r="BD15" s="4"/>
      <c r="BE15" s="4"/>
      <c r="BF15" s="4"/>
      <c r="BG15" s="4" t="str">
        <f t="shared" si="30"/>
        <v/>
      </c>
      <c r="BH15" s="4" t="str">
        <f t="shared" si="30"/>
        <v/>
      </c>
      <c r="BI15" s="4" t="str">
        <f t="shared" si="30"/>
        <v/>
      </c>
      <c r="BJ15" s="4" t="str">
        <f t="shared" si="30"/>
        <v/>
      </c>
      <c r="BK15" s="4" t="str">
        <f t="shared" si="30"/>
        <v/>
      </c>
      <c r="BL15" s="4" t="str">
        <f t="shared" si="30"/>
        <v/>
      </c>
      <c r="BM15" s="4" t="str">
        <f t="shared" si="30"/>
        <v/>
      </c>
      <c r="BN15" s="4" t="str">
        <f t="shared" si="30"/>
        <v/>
      </c>
      <c r="BO15" s="4" t="str">
        <f t="shared" si="30"/>
        <v/>
      </c>
      <c r="BP15" s="4" t="str">
        <f t="shared" si="30"/>
        <v/>
      </c>
      <c r="BQ15" s="4" t="str">
        <f t="shared" si="30"/>
        <v/>
      </c>
      <c r="BR15" s="4" t="str">
        <f t="shared" si="30"/>
        <v/>
      </c>
      <c r="BS15" s="4" t="str">
        <f t="shared" si="30"/>
        <v/>
      </c>
      <c r="BT15" s="4" t="str">
        <f t="shared" si="30"/>
        <v/>
      </c>
      <c r="BU15" s="4" t="str">
        <f t="shared" si="30"/>
        <v/>
      </c>
      <c r="BV15" s="4" t="str">
        <f t="shared" si="30"/>
        <v/>
      </c>
      <c r="BW15" s="4" t="str">
        <f t="shared" si="28"/>
        <v/>
      </c>
    </row>
    <row r="16" spans="1:75" hidden="1" x14ac:dyDescent="0.35">
      <c r="A16">
        <v>7</v>
      </c>
      <c r="B16" s="4"/>
      <c r="C16" s="4"/>
      <c r="D16" s="4"/>
      <c r="E16" s="6">
        <f t="shared" si="2"/>
        <v>0</v>
      </c>
      <c r="F16" s="4"/>
      <c r="G16" s="4"/>
      <c r="H16" s="5"/>
      <c r="I16" s="5"/>
      <c r="J16" s="5"/>
      <c r="K16" s="5"/>
      <c r="L16" s="5"/>
      <c r="M16" s="5"/>
      <c r="N16" s="5"/>
      <c r="O16" s="5"/>
      <c r="P16" s="5"/>
      <c r="Q16" s="5"/>
      <c r="R16" s="5"/>
      <c r="S16" s="5"/>
      <c r="T16" s="5"/>
      <c r="U16" s="5"/>
      <c r="V16" s="5"/>
      <c r="W16" s="5"/>
      <c r="X16" s="5"/>
      <c r="Y16" s="5"/>
      <c r="Z16" s="5"/>
      <c r="AA16" s="5"/>
      <c r="AB16" s="5"/>
      <c r="AC16" s="5"/>
      <c r="AE16" s="4"/>
      <c r="AF16" s="4"/>
      <c r="AG16" s="4"/>
      <c r="AH16" s="4"/>
      <c r="AI16" s="4"/>
      <c r="AJ16" s="4" t="str">
        <f t="shared" si="29"/>
        <v/>
      </c>
      <c r="AK16" s="4" t="str">
        <f t="shared" si="29"/>
        <v/>
      </c>
      <c r="AL16" s="4" t="str">
        <f t="shared" si="29"/>
        <v/>
      </c>
      <c r="AM16" s="4" t="str">
        <f t="shared" si="29"/>
        <v/>
      </c>
      <c r="AN16" s="4" t="str">
        <f t="shared" si="29"/>
        <v/>
      </c>
      <c r="AO16" s="4" t="str">
        <f t="shared" si="29"/>
        <v/>
      </c>
      <c r="AP16" s="4" t="str">
        <f t="shared" si="29"/>
        <v/>
      </c>
      <c r="AQ16" s="4" t="str">
        <f t="shared" si="29"/>
        <v/>
      </c>
      <c r="AR16" s="4" t="str">
        <f t="shared" si="29"/>
        <v/>
      </c>
      <c r="AS16" s="4" t="str">
        <f t="shared" si="29"/>
        <v/>
      </c>
      <c r="AT16" s="4" t="str">
        <f t="shared" si="29"/>
        <v/>
      </c>
      <c r="AU16" s="4" t="str">
        <f t="shared" si="29"/>
        <v/>
      </c>
      <c r="AV16" s="4" t="str">
        <f t="shared" si="29"/>
        <v/>
      </c>
      <c r="AW16" s="4" t="str">
        <f t="shared" si="29"/>
        <v/>
      </c>
      <c r="AX16" s="4" t="str">
        <f t="shared" si="29"/>
        <v/>
      </c>
      <c r="AY16" s="4" t="str">
        <f t="shared" si="29"/>
        <v/>
      </c>
      <c r="AZ16" s="4" t="str">
        <f t="shared" si="15"/>
        <v/>
      </c>
      <c r="BB16" s="4"/>
      <c r="BC16" s="4"/>
      <c r="BD16" s="4"/>
      <c r="BE16" s="4"/>
      <c r="BF16" s="4"/>
      <c r="BG16" s="4" t="str">
        <f t="shared" si="30"/>
        <v/>
      </c>
      <c r="BH16" s="4" t="str">
        <f t="shared" si="30"/>
        <v/>
      </c>
      <c r="BI16" s="4" t="str">
        <f t="shared" si="30"/>
        <v/>
      </c>
      <c r="BJ16" s="4" t="str">
        <f t="shared" si="30"/>
        <v/>
      </c>
      <c r="BK16" s="4" t="str">
        <f t="shared" si="30"/>
        <v/>
      </c>
      <c r="BL16" s="4" t="str">
        <f t="shared" si="30"/>
        <v/>
      </c>
      <c r="BM16" s="4" t="str">
        <f t="shared" si="30"/>
        <v/>
      </c>
      <c r="BN16" s="4" t="str">
        <f t="shared" si="30"/>
        <v/>
      </c>
      <c r="BO16" s="4" t="str">
        <f t="shared" si="30"/>
        <v/>
      </c>
      <c r="BP16" s="4" t="str">
        <f t="shared" si="30"/>
        <v/>
      </c>
      <c r="BQ16" s="4" t="str">
        <f t="shared" si="30"/>
        <v/>
      </c>
      <c r="BR16" s="4" t="str">
        <f t="shared" si="30"/>
        <v/>
      </c>
      <c r="BS16" s="4" t="str">
        <f t="shared" si="30"/>
        <v/>
      </c>
      <c r="BT16" s="4" t="str">
        <f t="shared" si="30"/>
        <v/>
      </c>
      <c r="BU16" s="4" t="str">
        <f t="shared" si="30"/>
        <v/>
      </c>
      <c r="BV16" s="4" t="str">
        <f t="shared" si="30"/>
        <v/>
      </c>
      <c r="BW16" s="4" t="str">
        <f t="shared" si="28"/>
        <v/>
      </c>
    </row>
    <row r="17" spans="1:75" hidden="1" x14ac:dyDescent="0.35">
      <c r="A17">
        <v>8</v>
      </c>
      <c r="B17" s="4"/>
      <c r="C17" s="4"/>
      <c r="D17" s="4"/>
      <c r="E17" s="6">
        <f t="shared" si="2"/>
        <v>0</v>
      </c>
      <c r="F17" s="4"/>
      <c r="G17" s="4"/>
      <c r="H17" s="5"/>
      <c r="I17" s="5"/>
      <c r="J17" s="5"/>
      <c r="K17" s="5"/>
      <c r="L17" s="5"/>
      <c r="M17" s="5"/>
      <c r="N17" s="5"/>
      <c r="O17" s="5"/>
      <c r="P17" s="5"/>
      <c r="Q17" s="5"/>
      <c r="R17" s="5"/>
      <c r="S17" s="5"/>
      <c r="T17" s="5"/>
      <c r="U17" s="5"/>
      <c r="V17" s="5"/>
      <c r="W17" s="5"/>
      <c r="X17" s="5"/>
      <c r="Y17" s="5"/>
      <c r="Z17" s="5"/>
      <c r="AA17" s="5"/>
      <c r="AB17" s="5"/>
      <c r="AC17" s="5"/>
      <c r="AE17" s="4"/>
      <c r="AF17" s="4"/>
      <c r="AG17" s="4"/>
      <c r="AH17" s="4"/>
      <c r="AI17" s="4"/>
      <c r="AJ17" s="4"/>
      <c r="AK17" s="4"/>
      <c r="AL17" s="4"/>
      <c r="AM17" s="4"/>
      <c r="AN17" s="4"/>
      <c r="AO17" s="4"/>
      <c r="AP17" s="4"/>
      <c r="AQ17" s="4"/>
      <c r="AR17" s="4"/>
      <c r="AS17" s="4"/>
      <c r="AT17" s="4"/>
      <c r="AU17" s="4"/>
      <c r="AV17" s="4"/>
      <c r="AW17" s="4"/>
      <c r="AX17" s="4"/>
      <c r="AY17" s="4"/>
      <c r="AZ17" s="4"/>
      <c r="BB17" s="4"/>
      <c r="BC17" s="4"/>
      <c r="BD17" s="4"/>
      <c r="BE17" s="4"/>
      <c r="BF17" s="4"/>
      <c r="BG17" s="4" t="str">
        <f t="shared" si="30"/>
        <v/>
      </c>
      <c r="BH17" s="4" t="str">
        <f t="shared" si="30"/>
        <v/>
      </c>
      <c r="BI17" s="4" t="str">
        <f t="shared" si="30"/>
        <v/>
      </c>
      <c r="BJ17" s="4" t="str">
        <f t="shared" si="30"/>
        <v/>
      </c>
      <c r="BK17" s="4" t="str">
        <f t="shared" si="30"/>
        <v/>
      </c>
      <c r="BL17" s="4" t="str">
        <f t="shared" si="30"/>
        <v/>
      </c>
      <c r="BM17" s="4" t="str">
        <f t="shared" si="30"/>
        <v/>
      </c>
      <c r="BN17" s="4" t="str">
        <f t="shared" si="30"/>
        <v/>
      </c>
      <c r="BO17" s="4" t="str">
        <f t="shared" si="30"/>
        <v/>
      </c>
      <c r="BP17" s="4" t="str">
        <f t="shared" si="30"/>
        <v/>
      </c>
      <c r="BQ17" s="4" t="str">
        <f t="shared" si="30"/>
        <v/>
      </c>
      <c r="BR17" s="4" t="str">
        <f t="shared" si="30"/>
        <v/>
      </c>
      <c r="BS17" s="4" t="str">
        <f t="shared" si="30"/>
        <v/>
      </c>
      <c r="BT17" s="4" t="str">
        <f t="shared" si="30"/>
        <v/>
      </c>
      <c r="BU17" s="4" t="str">
        <f t="shared" si="30"/>
        <v/>
      </c>
      <c r="BV17" s="4" t="str">
        <f t="shared" si="30"/>
        <v/>
      </c>
      <c r="BW17" s="4" t="str">
        <f t="shared" si="28"/>
        <v/>
      </c>
    </row>
    <row r="18" spans="1:75" hidden="1" x14ac:dyDescent="0.35">
      <c r="A18">
        <v>9</v>
      </c>
      <c r="B18" s="4"/>
      <c r="C18" s="4"/>
      <c r="D18" s="4"/>
      <c r="E18" s="6">
        <f t="shared" si="2"/>
        <v>0</v>
      </c>
      <c r="F18" s="4"/>
      <c r="G18" s="4"/>
      <c r="H18" s="5"/>
      <c r="I18" s="5"/>
      <c r="J18" s="5"/>
      <c r="K18" s="5"/>
      <c r="L18" s="5"/>
      <c r="M18" s="5"/>
      <c r="N18" s="5"/>
      <c r="O18" s="5"/>
      <c r="P18" s="5"/>
      <c r="Q18" s="5"/>
      <c r="R18" s="5"/>
      <c r="S18" s="5"/>
      <c r="T18" s="5"/>
      <c r="U18" s="5"/>
      <c r="V18" s="5"/>
      <c r="W18" s="5"/>
      <c r="X18" s="5"/>
      <c r="Y18" s="5"/>
      <c r="Z18" s="5"/>
      <c r="AA18" s="5"/>
      <c r="AB18" s="5"/>
      <c r="AC18" s="5"/>
      <c r="AE18" s="4"/>
      <c r="AF18" s="4"/>
      <c r="AG18" s="4"/>
      <c r="AH18" s="4"/>
      <c r="AI18" s="4"/>
      <c r="AJ18" s="4"/>
      <c r="AK18" s="4"/>
      <c r="AL18" s="4"/>
      <c r="AM18" s="4"/>
      <c r="AN18" s="4"/>
      <c r="AO18" s="4"/>
      <c r="AP18" s="4"/>
      <c r="AQ18" s="4"/>
      <c r="AR18" s="4"/>
      <c r="AS18" s="4"/>
      <c r="AT18" s="4"/>
      <c r="AU18" s="4"/>
      <c r="AV18" s="4"/>
      <c r="AW18" s="4"/>
      <c r="AX18" s="4"/>
      <c r="AY18" s="4"/>
      <c r="AZ18" s="4"/>
      <c r="BB18" s="4"/>
      <c r="BC18" s="4"/>
      <c r="BD18" s="4"/>
      <c r="BE18" s="4"/>
      <c r="BF18" s="4"/>
      <c r="BG18" s="4" t="str">
        <f t="shared" si="30"/>
        <v/>
      </c>
      <c r="BH18" s="4" t="str">
        <f t="shared" si="30"/>
        <v/>
      </c>
      <c r="BI18" s="4" t="str">
        <f t="shared" si="30"/>
        <v/>
      </c>
      <c r="BJ18" s="4" t="str">
        <f t="shared" si="30"/>
        <v/>
      </c>
      <c r="BK18" s="4" t="str">
        <f t="shared" si="30"/>
        <v/>
      </c>
      <c r="BL18" s="4" t="str">
        <f t="shared" si="30"/>
        <v/>
      </c>
      <c r="BM18" s="4" t="str">
        <f t="shared" si="30"/>
        <v/>
      </c>
      <c r="BN18" s="4" t="str">
        <f t="shared" si="30"/>
        <v/>
      </c>
      <c r="BO18" s="4" t="str">
        <f t="shared" si="30"/>
        <v/>
      </c>
      <c r="BP18" s="4" t="str">
        <f t="shared" si="30"/>
        <v/>
      </c>
      <c r="BQ18" s="4" t="str">
        <f t="shared" si="30"/>
        <v/>
      </c>
      <c r="BR18" s="4" t="str">
        <f t="shared" si="30"/>
        <v/>
      </c>
      <c r="BS18" s="4" t="str">
        <f t="shared" si="30"/>
        <v/>
      </c>
      <c r="BT18" s="4" t="str">
        <f t="shared" si="30"/>
        <v/>
      </c>
      <c r="BU18" s="4" t="str">
        <f t="shared" si="30"/>
        <v/>
      </c>
      <c r="BV18" s="4" t="str">
        <f t="shared" si="30"/>
        <v/>
      </c>
      <c r="BW18" s="4" t="str">
        <f t="shared" si="28"/>
        <v/>
      </c>
    </row>
    <row r="19" spans="1:75" ht="17" hidden="1" customHeight="1" x14ac:dyDescent="0.35">
      <c r="A19">
        <v>10</v>
      </c>
      <c r="B19" s="4"/>
      <c r="C19" s="4"/>
      <c r="D19" s="4"/>
      <c r="E19" s="6">
        <f t="shared" si="2"/>
        <v>0</v>
      </c>
      <c r="F19" s="4"/>
      <c r="G19" s="4"/>
      <c r="H19" s="5"/>
      <c r="I19" s="5"/>
      <c r="J19" s="5"/>
      <c r="K19" s="5"/>
      <c r="L19" s="5"/>
      <c r="M19" s="5"/>
      <c r="N19" s="5"/>
      <c r="O19" s="5"/>
      <c r="P19" s="5"/>
      <c r="Q19" s="5"/>
      <c r="R19" s="5"/>
      <c r="S19" s="5"/>
      <c r="T19" s="5"/>
      <c r="U19" s="5"/>
      <c r="V19" s="5"/>
      <c r="W19" s="5"/>
      <c r="X19" s="5"/>
      <c r="Y19" s="5"/>
      <c r="Z19" s="5"/>
      <c r="AA19" s="5"/>
      <c r="AB19" s="5"/>
      <c r="AC19" s="5"/>
      <c r="AE19" s="4"/>
      <c r="AF19" s="4"/>
      <c r="AG19" s="4"/>
      <c r="AH19" s="4"/>
      <c r="AI19" s="4"/>
      <c r="AJ19" s="4"/>
      <c r="AK19" s="4"/>
      <c r="AL19" s="4"/>
      <c r="AM19" s="4"/>
      <c r="AN19" s="4"/>
      <c r="AO19" s="4" t="str">
        <f t="shared" ref="AO19:AZ27" si="31">IF(R19=0,"","*")</f>
        <v/>
      </c>
      <c r="AP19" s="4" t="str">
        <f t="shared" si="31"/>
        <v/>
      </c>
      <c r="AQ19" s="4" t="str">
        <f t="shared" si="31"/>
        <v/>
      </c>
      <c r="AR19" s="4" t="str">
        <f t="shared" si="31"/>
        <v/>
      </c>
      <c r="AS19" s="4" t="str">
        <f t="shared" si="31"/>
        <v/>
      </c>
      <c r="AT19" s="4" t="str">
        <f t="shared" si="31"/>
        <v/>
      </c>
      <c r="AU19" s="4" t="str">
        <f t="shared" si="31"/>
        <v/>
      </c>
      <c r="AV19" s="4" t="str">
        <f t="shared" si="31"/>
        <v/>
      </c>
      <c r="AW19" s="4" t="str">
        <f t="shared" si="31"/>
        <v/>
      </c>
      <c r="AX19" s="4" t="str">
        <f t="shared" si="31"/>
        <v/>
      </c>
      <c r="AY19" s="4" t="str">
        <f t="shared" si="31"/>
        <v/>
      </c>
      <c r="AZ19" s="4" t="str">
        <f t="shared" si="31"/>
        <v/>
      </c>
      <c r="BB19" s="4"/>
      <c r="BC19" s="4"/>
      <c r="BD19" s="4"/>
      <c r="BE19" s="4"/>
      <c r="BF19" s="4"/>
      <c r="BG19" s="4" t="str">
        <f t="shared" si="30"/>
        <v/>
      </c>
      <c r="BH19" s="4" t="str">
        <f t="shared" si="30"/>
        <v/>
      </c>
      <c r="BI19" s="4" t="str">
        <f t="shared" si="30"/>
        <v/>
      </c>
      <c r="BJ19" s="4" t="str">
        <f t="shared" si="30"/>
        <v/>
      </c>
      <c r="BK19" s="4" t="str">
        <f t="shared" si="30"/>
        <v/>
      </c>
      <c r="BL19" s="4" t="str">
        <f t="shared" si="28"/>
        <v/>
      </c>
      <c r="BM19" s="4" t="str">
        <f t="shared" si="28"/>
        <v/>
      </c>
      <c r="BN19" s="4" t="str">
        <f t="shared" si="28"/>
        <v/>
      </c>
      <c r="BO19" s="4" t="str">
        <f t="shared" si="28"/>
        <v/>
      </c>
      <c r="BP19" s="4" t="str">
        <f t="shared" si="28"/>
        <v/>
      </c>
      <c r="BQ19" s="4" t="str">
        <f t="shared" si="28"/>
        <v/>
      </c>
      <c r="BR19" s="4" t="str">
        <f t="shared" si="28"/>
        <v/>
      </c>
      <c r="BS19" s="4" t="str">
        <f t="shared" si="28"/>
        <v/>
      </c>
      <c r="BT19" s="4" t="str">
        <f t="shared" si="28"/>
        <v/>
      </c>
      <c r="BU19" s="4" t="str">
        <f t="shared" si="28"/>
        <v/>
      </c>
      <c r="BV19" s="4" t="str">
        <f t="shared" si="28"/>
        <v/>
      </c>
      <c r="BW19" s="4" t="str">
        <f t="shared" si="28"/>
        <v/>
      </c>
    </row>
    <row r="20" spans="1:75" ht="17" hidden="1" customHeight="1" x14ac:dyDescent="0.35">
      <c r="A20">
        <v>11</v>
      </c>
      <c r="B20" s="4"/>
      <c r="C20" s="4"/>
      <c r="D20" s="4"/>
      <c r="E20" s="6">
        <f t="shared" si="2"/>
        <v>0</v>
      </c>
      <c r="F20" s="4"/>
      <c r="G20" s="4"/>
      <c r="H20" s="5"/>
      <c r="I20" s="5"/>
      <c r="J20" s="5"/>
      <c r="K20" s="5"/>
      <c r="L20" s="5"/>
      <c r="M20" s="5"/>
      <c r="N20" s="5"/>
      <c r="O20" s="5"/>
      <c r="P20" s="5"/>
      <c r="Q20" s="5"/>
      <c r="R20" s="5"/>
      <c r="S20" s="5"/>
      <c r="T20" s="5"/>
      <c r="U20" s="5"/>
      <c r="V20" s="5"/>
      <c r="W20" s="5"/>
      <c r="X20" s="5"/>
      <c r="Y20" s="5"/>
      <c r="Z20" s="5"/>
      <c r="AA20" s="5"/>
      <c r="AB20" s="5"/>
      <c r="AC20" s="5"/>
      <c r="AE20" s="4"/>
      <c r="AF20" s="4"/>
      <c r="AG20" s="4"/>
      <c r="AH20" s="4"/>
      <c r="AI20" s="4"/>
      <c r="AJ20" s="4"/>
      <c r="AK20" s="4"/>
      <c r="AL20" s="4"/>
      <c r="AM20" s="4"/>
      <c r="AN20" s="4"/>
      <c r="AO20" s="4" t="str">
        <f t="shared" si="31"/>
        <v/>
      </c>
      <c r="AP20" s="4" t="str">
        <f t="shared" si="31"/>
        <v/>
      </c>
      <c r="AQ20" s="4" t="str">
        <f t="shared" si="31"/>
        <v/>
      </c>
      <c r="AR20" s="4" t="str">
        <f t="shared" si="31"/>
        <v/>
      </c>
      <c r="AS20" s="4" t="str">
        <f t="shared" si="31"/>
        <v/>
      </c>
      <c r="AT20" s="4" t="str">
        <f t="shared" si="31"/>
        <v/>
      </c>
      <c r="AU20" s="4" t="str">
        <f t="shared" si="31"/>
        <v/>
      </c>
      <c r="AV20" s="4" t="str">
        <f t="shared" si="31"/>
        <v/>
      </c>
      <c r="AW20" s="4" t="str">
        <f t="shared" si="31"/>
        <v/>
      </c>
      <c r="AX20" s="4" t="str">
        <f t="shared" si="31"/>
        <v/>
      </c>
      <c r="AY20" s="4" t="str">
        <f t="shared" si="31"/>
        <v/>
      </c>
      <c r="AZ20" s="4" t="str">
        <f t="shared" si="31"/>
        <v/>
      </c>
      <c r="BB20" s="4"/>
      <c r="BC20" s="4"/>
      <c r="BD20" s="4"/>
      <c r="BE20" s="4"/>
      <c r="BF20" s="4"/>
      <c r="BG20" s="4" t="str">
        <f t="shared" si="30"/>
        <v/>
      </c>
      <c r="BH20" s="4" t="str">
        <f t="shared" si="30"/>
        <v/>
      </c>
      <c r="BI20" s="4" t="str">
        <f t="shared" si="30"/>
        <v/>
      </c>
      <c r="BJ20" s="4" t="str">
        <f t="shared" si="30"/>
        <v/>
      </c>
      <c r="BK20" s="4" t="str">
        <f t="shared" si="30"/>
        <v/>
      </c>
      <c r="BL20" s="4" t="str">
        <f t="shared" si="28"/>
        <v/>
      </c>
      <c r="BM20" s="4" t="str">
        <f t="shared" si="28"/>
        <v/>
      </c>
      <c r="BN20" s="4" t="str">
        <f t="shared" si="28"/>
        <v/>
      </c>
      <c r="BO20" s="4" t="str">
        <f t="shared" si="28"/>
        <v/>
      </c>
      <c r="BP20" s="4" t="str">
        <f t="shared" si="28"/>
        <v/>
      </c>
      <c r="BQ20" s="4" t="str">
        <f t="shared" si="28"/>
        <v/>
      </c>
      <c r="BR20" s="4" t="str">
        <f t="shared" si="28"/>
        <v/>
      </c>
      <c r="BS20" s="4" t="str">
        <f t="shared" si="28"/>
        <v/>
      </c>
      <c r="BT20" s="4" t="str">
        <f t="shared" si="28"/>
        <v/>
      </c>
      <c r="BU20" s="4" t="str">
        <f t="shared" si="28"/>
        <v/>
      </c>
      <c r="BV20" s="4" t="str">
        <f t="shared" si="28"/>
        <v/>
      </c>
      <c r="BW20" s="4" t="str">
        <f t="shared" si="28"/>
        <v/>
      </c>
    </row>
    <row r="21" spans="1:75" ht="17" hidden="1" customHeight="1" x14ac:dyDescent="0.35">
      <c r="A21">
        <v>12</v>
      </c>
      <c r="B21" s="4"/>
      <c r="C21" s="4"/>
      <c r="D21" s="4"/>
      <c r="E21" s="6">
        <f t="shared" si="2"/>
        <v>0</v>
      </c>
      <c r="F21" s="4"/>
      <c r="G21" s="4"/>
      <c r="H21" s="5"/>
      <c r="I21" s="5"/>
      <c r="J21" s="5"/>
      <c r="K21" s="5"/>
      <c r="L21" s="5"/>
      <c r="M21" s="5"/>
      <c r="N21" s="5"/>
      <c r="O21" s="5"/>
      <c r="P21" s="5"/>
      <c r="Q21" s="5"/>
      <c r="R21" s="5"/>
      <c r="S21" s="5"/>
      <c r="T21" s="5"/>
      <c r="U21" s="5"/>
      <c r="V21" s="5"/>
      <c r="W21" s="5"/>
      <c r="X21" s="5"/>
      <c r="Y21" s="5"/>
      <c r="Z21" s="5"/>
      <c r="AA21" s="5"/>
      <c r="AB21" s="5"/>
      <c r="AC21" s="5"/>
      <c r="AE21" s="4"/>
      <c r="AF21" s="4"/>
      <c r="AG21" s="4"/>
      <c r="AH21" s="4"/>
      <c r="AI21" s="4"/>
      <c r="AJ21" s="4"/>
      <c r="AK21" s="4"/>
      <c r="AL21" s="4"/>
      <c r="AM21" s="4"/>
      <c r="AN21" s="4"/>
      <c r="AO21" s="4" t="str">
        <f t="shared" si="31"/>
        <v/>
      </c>
      <c r="AP21" s="4" t="str">
        <f t="shared" si="31"/>
        <v/>
      </c>
      <c r="AQ21" s="4" t="str">
        <f t="shared" si="31"/>
        <v/>
      </c>
      <c r="AR21" s="4" t="str">
        <f t="shared" si="31"/>
        <v/>
      </c>
      <c r="AS21" s="4" t="str">
        <f t="shared" si="31"/>
        <v/>
      </c>
      <c r="AT21" s="4" t="str">
        <f t="shared" si="31"/>
        <v/>
      </c>
      <c r="AU21" s="4" t="str">
        <f t="shared" si="31"/>
        <v/>
      </c>
      <c r="AV21" s="4" t="str">
        <f t="shared" si="31"/>
        <v/>
      </c>
      <c r="AW21" s="4" t="str">
        <f t="shared" si="31"/>
        <v/>
      </c>
      <c r="AX21" s="4" t="str">
        <f t="shared" si="31"/>
        <v/>
      </c>
      <c r="AY21" s="4" t="str">
        <f t="shared" si="31"/>
        <v/>
      </c>
      <c r="AZ21" s="4" t="str">
        <f t="shared" si="31"/>
        <v/>
      </c>
      <c r="BB21" s="4"/>
      <c r="BC21" s="4"/>
      <c r="BD21" s="4"/>
      <c r="BE21" s="4"/>
      <c r="BF21" s="4"/>
      <c r="BG21" s="4" t="str">
        <f t="shared" si="30"/>
        <v/>
      </c>
      <c r="BH21" s="4" t="str">
        <f t="shared" si="30"/>
        <v/>
      </c>
      <c r="BI21" s="4" t="str">
        <f t="shared" si="30"/>
        <v/>
      </c>
      <c r="BJ21" s="4" t="str">
        <f t="shared" si="30"/>
        <v/>
      </c>
      <c r="BK21" s="4" t="str">
        <f t="shared" si="30"/>
        <v/>
      </c>
      <c r="BL21" s="4" t="str">
        <f t="shared" si="28"/>
        <v/>
      </c>
      <c r="BM21" s="4" t="str">
        <f t="shared" si="28"/>
        <v/>
      </c>
      <c r="BN21" s="4" t="str">
        <f t="shared" si="28"/>
        <v/>
      </c>
      <c r="BO21" s="4" t="str">
        <f t="shared" si="28"/>
        <v/>
      </c>
      <c r="BP21" s="4" t="str">
        <f t="shared" si="28"/>
        <v/>
      </c>
      <c r="BQ21" s="4" t="str">
        <f t="shared" si="28"/>
        <v/>
      </c>
      <c r="BR21" s="4" t="str">
        <f t="shared" si="28"/>
        <v/>
      </c>
      <c r="BS21" s="4" t="str">
        <f t="shared" si="28"/>
        <v/>
      </c>
      <c r="BT21" s="4" t="str">
        <f t="shared" si="28"/>
        <v/>
      </c>
      <c r="BU21" s="4" t="str">
        <f t="shared" si="28"/>
        <v/>
      </c>
      <c r="BV21" s="4" t="str">
        <f t="shared" si="28"/>
        <v/>
      </c>
      <c r="BW21" s="4" t="str">
        <f t="shared" si="28"/>
        <v/>
      </c>
    </row>
    <row r="22" spans="1:75" ht="17" hidden="1" customHeight="1" x14ac:dyDescent="0.35">
      <c r="A22">
        <v>13</v>
      </c>
      <c r="B22" s="4"/>
      <c r="C22" s="4"/>
      <c r="D22" s="4"/>
      <c r="E22" s="6">
        <f t="shared" si="2"/>
        <v>0</v>
      </c>
      <c r="F22" s="4"/>
      <c r="G22" s="4"/>
      <c r="H22" s="5"/>
      <c r="I22" s="5"/>
      <c r="J22" s="5"/>
      <c r="K22" s="5"/>
      <c r="L22" s="5"/>
      <c r="M22" s="5"/>
      <c r="N22" s="5"/>
      <c r="O22" s="5"/>
      <c r="P22" s="5"/>
      <c r="Q22" s="5"/>
      <c r="R22" s="5"/>
      <c r="S22" s="5"/>
      <c r="T22" s="5"/>
      <c r="U22" s="5"/>
      <c r="V22" s="5"/>
      <c r="W22" s="5"/>
      <c r="X22" s="5"/>
      <c r="Y22" s="5"/>
      <c r="Z22" s="5"/>
      <c r="AA22" s="5"/>
      <c r="AB22" s="5"/>
      <c r="AC22" s="5"/>
      <c r="AE22" s="4"/>
      <c r="AF22" s="4"/>
      <c r="AG22" s="4"/>
      <c r="AH22" s="4"/>
      <c r="AI22" s="4"/>
      <c r="AJ22" s="4"/>
      <c r="AK22" s="4"/>
      <c r="AL22" s="4"/>
      <c r="AM22" s="4"/>
      <c r="AN22" s="4"/>
      <c r="AO22" s="4" t="str">
        <f t="shared" si="31"/>
        <v/>
      </c>
      <c r="AP22" s="4" t="str">
        <f t="shared" si="31"/>
        <v/>
      </c>
      <c r="AQ22" s="4" t="str">
        <f t="shared" si="31"/>
        <v/>
      </c>
      <c r="AR22" s="4" t="str">
        <f t="shared" si="31"/>
        <v/>
      </c>
      <c r="AS22" s="4" t="str">
        <f t="shared" si="31"/>
        <v/>
      </c>
      <c r="AT22" s="4" t="str">
        <f t="shared" si="31"/>
        <v/>
      </c>
      <c r="AU22" s="4" t="str">
        <f t="shared" si="31"/>
        <v/>
      </c>
      <c r="AV22" s="4" t="str">
        <f t="shared" si="31"/>
        <v/>
      </c>
      <c r="AW22" s="4" t="str">
        <f t="shared" si="31"/>
        <v/>
      </c>
      <c r="AX22" s="4" t="str">
        <f t="shared" si="31"/>
        <v/>
      </c>
      <c r="AY22" s="4" t="str">
        <f t="shared" si="31"/>
        <v/>
      </c>
      <c r="AZ22" s="4" t="str">
        <f t="shared" si="31"/>
        <v/>
      </c>
      <c r="BB22" s="4"/>
      <c r="BC22" s="4"/>
      <c r="BD22" s="4"/>
      <c r="BE22" s="4"/>
      <c r="BF22" s="4"/>
      <c r="BG22" s="4" t="str">
        <f t="shared" si="30"/>
        <v/>
      </c>
      <c r="BH22" s="4" t="str">
        <f t="shared" si="30"/>
        <v/>
      </c>
      <c r="BI22" s="4" t="str">
        <f t="shared" si="30"/>
        <v/>
      </c>
      <c r="BJ22" s="4" t="str">
        <f t="shared" si="30"/>
        <v/>
      </c>
      <c r="BK22" s="4" t="str">
        <f t="shared" si="30"/>
        <v/>
      </c>
      <c r="BL22" s="4" t="str">
        <f t="shared" si="28"/>
        <v/>
      </c>
      <c r="BM22" s="4" t="str">
        <f t="shared" si="28"/>
        <v/>
      </c>
      <c r="BN22" s="4" t="str">
        <f t="shared" si="28"/>
        <v/>
      </c>
      <c r="BO22" s="4" t="str">
        <f t="shared" si="28"/>
        <v/>
      </c>
      <c r="BP22" s="4" t="str">
        <f t="shared" si="28"/>
        <v/>
      </c>
      <c r="BQ22" s="4" t="str">
        <f t="shared" si="28"/>
        <v/>
      </c>
      <c r="BR22" s="4" t="str">
        <f t="shared" si="28"/>
        <v/>
      </c>
      <c r="BS22" s="4" t="str">
        <f t="shared" si="28"/>
        <v/>
      </c>
      <c r="BT22" s="4" t="str">
        <f t="shared" si="28"/>
        <v/>
      </c>
      <c r="BU22" s="4" t="str">
        <f t="shared" si="28"/>
        <v/>
      </c>
      <c r="BV22" s="4" t="str">
        <f t="shared" si="28"/>
        <v/>
      </c>
      <c r="BW22" s="4" t="str">
        <f t="shared" si="28"/>
        <v/>
      </c>
    </row>
    <row r="23" spans="1:75" ht="17" hidden="1" customHeight="1" x14ac:dyDescent="0.35">
      <c r="A23">
        <v>14</v>
      </c>
      <c r="B23" s="4"/>
      <c r="C23" s="4"/>
      <c r="D23" s="4"/>
      <c r="E23" s="6">
        <f t="shared" si="2"/>
        <v>0</v>
      </c>
      <c r="F23" s="4"/>
      <c r="G23" s="4"/>
      <c r="H23" s="5"/>
      <c r="I23" s="5"/>
      <c r="J23" s="5"/>
      <c r="K23" s="5"/>
      <c r="L23" s="5"/>
      <c r="M23" s="5"/>
      <c r="N23" s="5"/>
      <c r="O23" s="5"/>
      <c r="P23" s="5"/>
      <c r="Q23" s="5"/>
      <c r="R23" s="5"/>
      <c r="S23" s="5"/>
      <c r="T23" s="5"/>
      <c r="U23" s="5"/>
      <c r="V23" s="5"/>
      <c r="W23" s="5"/>
      <c r="X23" s="5"/>
      <c r="Y23" s="5"/>
      <c r="Z23" s="5"/>
      <c r="AA23" s="5"/>
      <c r="AB23" s="5"/>
      <c r="AC23" s="5"/>
      <c r="AE23" s="4"/>
      <c r="AF23" s="4"/>
      <c r="AG23" s="4"/>
      <c r="AH23" s="4"/>
      <c r="AI23" s="4"/>
      <c r="AJ23" s="4"/>
      <c r="AK23" s="4"/>
      <c r="AL23" s="4"/>
      <c r="AM23" s="4"/>
      <c r="AN23" s="4"/>
      <c r="AO23" s="4" t="str">
        <f t="shared" si="31"/>
        <v/>
      </c>
      <c r="AP23" s="4" t="str">
        <f t="shared" si="31"/>
        <v/>
      </c>
      <c r="AQ23" s="4" t="str">
        <f t="shared" si="31"/>
        <v/>
      </c>
      <c r="AR23" s="4" t="str">
        <f t="shared" si="31"/>
        <v/>
      </c>
      <c r="AS23" s="4" t="str">
        <f t="shared" si="31"/>
        <v/>
      </c>
      <c r="AT23" s="4" t="str">
        <f t="shared" si="31"/>
        <v/>
      </c>
      <c r="AU23" s="4" t="str">
        <f t="shared" si="31"/>
        <v/>
      </c>
      <c r="AV23" s="4" t="str">
        <f t="shared" si="31"/>
        <v/>
      </c>
      <c r="AW23" s="4" t="str">
        <f t="shared" si="31"/>
        <v/>
      </c>
      <c r="AX23" s="4" t="str">
        <f t="shared" si="31"/>
        <v/>
      </c>
      <c r="AY23" s="4" t="str">
        <f t="shared" si="31"/>
        <v/>
      </c>
      <c r="AZ23" s="4" t="str">
        <f t="shared" si="31"/>
        <v/>
      </c>
      <c r="BB23" s="4"/>
      <c r="BC23" s="4"/>
      <c r="BD23" s="4"/>
      <c r="BE23" s="4"/>
      <c r="BF23" s="4"/>
      <c r="BG23" s="4" t="str">
        <f t="shared" si="30"/>
        <v/>
      </c>
      <c r="BH23" s="4" t="str">
        <f t="shared" si="30"/>
        <v/>
      </c>
      <c r="BI23" s="4" t="str">
        <f t="shared" si="30"/>
        <v/>
      </c>
      <c r="BJ23" s="4" t="str">
        <f t="shared" si="30"/>
        <v/>
      </c>
      <c r="BK23" s="4" t="str">
        <f t="shared" si="30"/>
        <v/>
      </c>
      <c r="BL23" s="4" t="str">
        <f t="shared" si="28"/>
        <v/>
      </c>
      <c r="BM23" s="4" t="str">
        <f t="shared" si="28"/>
        <v/>
      </c>
      <c r="BN23" s="4" t="str">
        <f t="shared" si="28"/>
        <v/>
      </c>
      <c r="BO23" s="4" t="str">
        <f t="shared" si="28"/>
        <v/>
      </c>
      <c r="BP23" s="4" t="str">
        <f t="shared" si="28"/>
        <v/>
      </c>
      <c r="BQ23" s="4" t="str">
        <f t="shared" si="28"/>
        <v/>
      </c>
      <c r="BR23" s="4" t="str">
        <f t="shared" si="28"/>
        <v/>
      </c>
      <c r="BS23" s="4" t="str">
        <f t="shared" si="28"/>
        <v/>
      </c>
      <c r="BT23" s="4" t="str">
        <f t="shared" si="28"/>
        <v/>
      </c>
      <c r="BU23" s="4" t="str">
        <f t="shared" si="28"/>
        <v/>
      </c>
      <c r="BV23" s="4" t="str">
        <f t="shared" si="28"/>
        <v/>
      </c>
      <c r="BW23" s="4" t="str">
        <f t="shared" si="28"/>
        <v/>
      </c>
    </row>
    <row r="24" spans="1:75" ht="17" hidden="1" customHeight="1" x14ac:dyDescent="0.35">
      <c r="A24">
        <v>15</v>
      </c>
      <c r="B24" s="4"/>
      <c r="C24" s="4"/>
      <c r="D24" s="4"/>
      <c r="E24" s="6">
        <f t="shared" si="2"/>
        <v>0</v>
      </c>
      <c r="F24" s="4"/>
      <c r="G24" s="4"/>
      <c r="H24" s="5"/>
      <c r="I24" s="5"/>
      <c r="J24" s="5"/>
      <c r="K24" s="5"/>
      <c r="L24" s="5"/>
      <c r="M24" s="5"/>
      <c r="N24" s="5"/>
      <c r="O24" s="5"/>
      <c r="P24" s="5"/>
      <c r="Q24" s="5"/>
      <c r="R24" s="5"/>
      <c r="S24" s="5"/>
      <c r="T24" s="5"/>
      <c r="U24" s="5"/>
      <c r="V24" s="5"/>
      <c r="W24" s="5"/>
      <c r="X24" s="5"/>
      <c r="Y24" s="5"/>
      <c r="Z24" s="5"/>
      <c r="AA24" s="5"/>
      <c r="AB24" s="5"/>
      <c r="AC24" s="5"/>
      <c r="AE24" s="4"/>
      <c r="AF24" s="4"/>
      <c r="AG24" s="4"/>
      <c r="AH24" s="4"/>
      <c r="AI24" s="4"/>
      <c r="AJ24" s="4"/>
      <c r="AK24" s="4"/>
      <c r="AL24" s="4"/>
      <c r="AM24" s="4"/>
      <c r="AN24" s="4"/>
      <c r="AO24" s="4" t="str">
        <f t="shared" si="31"/>
        <v/>
      </c>
      <c r="AP24" s="4" t="str">
        <f t="shared" si="31"/>
        <v/>
      </c>
      <c r="AQ24" s="4" t="str">
        <f t="shared" si="31"/>
        <v/>
      </c>
      <c r="AR24" s="4" t="str">
        <f t="shared" si="31"/>
        <v/>
      </c>
      <c r="AS24" s="4" t="str">
        <f t="shared" si="31"/>
        <v/>
      </c>
      <c r="AT24" s="4" t="str">
        <f t="shared" si="31"/>
        <v/>
      </c>
      <c r="AU24" s="4" t="str">
        <f t="shared" si="31"/>
        <v/>
      </c>
      <c r="AV24" s="4" t="str">
        <f t="shared" si="31"/>
        <v/>
      </c>
      <c r="AW24" s="4" t="str">
        <f t="shared" si="31"/>
        <v/>
      </c>
      <c r="AX24" s="4" t="str">
        <f t="shared" si="31"/>
        <v/>
      </c>
      <c r="AY24" s="4" t="str">
        <f t="shared" si="31"/>
        <v/>
      </c>
      <c r="AZ24" s="4" t="str">
        <f t="shared" si="31"/>
        <v/>
      </c>
      <c r="BB24" s="4"/>
      <c r="BC24" s="4"/>
      <c r="BD24" s="4"/>
      <c r="BE24" s="4"/>
      <c r="BF24" s="4"/>
      <c r="BG24" s="4" t="str">
        <f t="shared" si="30"/>
        <v/>
      </c>
      <c r="BH24" s="4" t="str">
        <f t="shared" si="30"/>
        <v/>
      </c>
      <c r="BI24" s="4" t="str">
        <f t="shared" si="30"/>
        <v/>
      </c>
      <c r="BJ24" s="4" t="str">
        <f t="shared" si="30"/>
        <v/>
      </c>
      <c r="BK24" s="4" t="str">
        <f t="shared" si="30"/>
        <v/>
      </c>
      <c r="BL24" s="4" t="str">
        <f t="shared" si="28"/>
        <v/>
      </c>
      <c r="BM24" s="4" t="str">
        <f t="shared" si="28"/>
        <v/>
      </c>
      <c r="BN24" s="4" t="str">
        <f t="shared" si="28"/>
        <v/>
      </c>
      <c r="BO24" s="4" t="str">
        <f t="shared" si="28"/>
        <v/>
      </c>
      <c r="BP24" s="4" t="str">
        <f t="shared" si="28"/>
        <v/>
      </c>
      <c r="BQ24" s="4" t="str">
        <f t="shared" si="28"/>
        <v/>
      </c>
      <c r="BR24" s="4" t="str">
        <f t="shared" si="28"/>
        <v/>
      </c>
      <c r="BS24" s="4" t="str">
        <f t="shared" si="28"/>
        <v/>
      </c>
      <c r="BT24" s="4" t="str">
        <f t="shared" si="28"/>
        <v/>
      </c>
      <c r="BU24" s="4" t="str">
        <f t="shared" si="28"/>
        <v/>
      </c>
      <c r="BV24" s="4" t="str">
        <f t="shared" si="28"/>
        <v/>
      </c>
      <c r="BW24" s="4" t="str">
        <f t="shared" si="28"/>
        <v/>
      </c>
    </row>
    <row r="25" spans="1:75" ht="17" hidden="1" customHeight="1" x14ac:dyDescent="0.35">
      <c r="A25">
        <v>16</v>
      </c>
      <c r="B25" s="4"/>
      <c r="C25" s="4"/>
      <c r="D25" s="4"/>
      <c r="E25" s="6">
        <f t="shared" si="2"/>
        <v>0</v>
      </c>
      <c r="F25" s="4"/>
      <c r="G25" s="4"/>
      <c r="H25" s="5"/>
      <c r="I25" s="5"/>
      <c r="J25" s="5"/>
      <c r="K25" s="5"/>
      <c r="L25" s="5"/>
      <c r="M25" s="5"/>
      <c r="N25" s="5"/>
      <c r="O25" s="5"/>
      <c r="P25" s="5"/>
      <c r="Q25" s="5"/>
      <c r="R25" s="5"/>
      <c r="S25" s="5"/>
      <c r="T25" s="5"/>
      <c r="U25" s="5"/>
      <c r="V25" s="5"/>
      <c r="W25" s="5"/>
      <c r="X25" s="5"/>
      <c r="Y25" s="5"/>
      <c r="Z25" s="5"/>
      <c r="AA25" s="5"/>
      <c r="AB25" s="5"/>
      <c r="AC25" s="5"/>
      <c r="AE25" s="4"/>
      <c r="AF25" s="4"/>
      <c r="AG25" s="4"/>
      <c r="AH25" s="4"/>
      <c r="AI25" s="4"/>
      <c r="AJ25" s="4"/>
      <c r="AK25" s="4"/>
      <c r="AL25" s="4"/>
      <c r="AM25" s="4"/>
      <c r="AN25" s="4"/>
      <c r="AO25" s="4" t="str">
        <f t="shared" si="31"/>
        <v/>
      </c>
      <c r="AP25" s="4" t="str">
        <f t="shared" si="31"/>
        <v/>
      </c>
      <c r="AQ25" s="4" t="str">
        <f t="shared" si="31"/>
        <v/>
      </c>
      <c r="AR25" s="4" t="str">
        <f t="shared" si="31"/>
        <v/>
      </c>
      <c r="AS25" s="4" t="str">
        <f t="shared" si="31"/>
        <v/>
      </c>
      <c r="AT25" s="4" t="str">
        <f t="shared" si="31"/>
        <v/>
      </c>
      <c r="AU25" s="4" t="str">
        <f t="shared" si="31"/>
        <v/>
      </c>
      <c r="AV25" s="4" t="str">
        <f t="shared" si="31"/>
        <v/>
      </c>
      <c r="AW25" s="4" t="str">
        <f t="shared" si="31"/>
        <v/>
      </c>
      <c r="AX25" s="4" t="str">
        <f t="shared" si="31"/>
        <v/>
      </c>
      <c r="AY25" s="4" t="str">
        <f t="shared" si="31"/>
        <v/>
      </c>
      <c r="AZ25" s="4" t="str">
        <f t="shared" si="31"/>
        <v/>
      </c>
      <c r="BB25" s="4"/>
      <c r="BC25" s="4"/>
      <c r="BD25" s="4"/>
      <c r="BE25" s="4"/>
      <c r="BF25" s="4"/>
      <c r="BG25" s="4" t="str">
        <f t="shared" si="30"/>
        <v/>
      </c>
      <c r="BH25" s="4" t="str">
        <f t="shared" si="30"/>
        <v/>
      </c>
      <c r="BI25" s="4" t="str">
        <f t="shared" si="30"/>
        <v/>
      </c>
      <c r="BJ25" s="4" t="str">
        <f t="shared" si="30"/>
        <v/>
      </c>
      <c r="BK25" s="4" t="str">
        <f t="shared" si="30"/>
        <v/>
      </c>
      <c r="BL25" s="4" t="str">
        <f t="shared" si="28"/>
        <v/>
      </c>
      <c r="BM25" s="4" t="str">
        <f t="shared" si="28"/>
        <v/>
      </c>
      <c r="BN25" s="4" t="str">
        <f t="shared" si="28"/>
        <v/>
      </c>
      <c r="BO25" s="4" t="str">
        <f t="shared" si="28"/>
        <v/>
      </c>
      <c r="BP25" s="4" t="str">
        <f t="shared" si="28"/>
        <v/>
      </c>
      <c r="BQ25" s="4" t="str">
        <f t="shared" si="28"/>
        <v/>
      </c>
      <c r="BR25" s="4" t="str">
        <f t="shared" si="28"/>
        <v/>
      </c>
      <c r="BS25" s="4" t="str">
        <f t="shared" si="28"/>
        <v/>
      </c>
      <c r="BT25" s="4" t="str">
        <f t="shared" si="28"/>
        <v/>
      </c>
      <c r="BU25" s="4" t="str">
        <f t="shared" si="28"/>
        <v/>
      </c>
      <c r="BV25" s="4" t="str">
        <f t="shared" si="28"/>
        <v/>
      </c>
      <c r="BW25" s="4" t="str">
        <f t="shared" si="28"/>
        <v/>
      </c>
    </row>
    <row r="26" spans="1:75" ht="17" hidden="1" customHeight="1" x14ac:dyDescent="0.35">
      <c r="A26">
        <v>17</v>
      </c>
      <c r="B26" s="4"/>
      <c r="C26" s="4"/>
      <c r="D26" s="4"/>
      <c r="E26" s="6">
        <f t="shared" si="2"/>
        <v>0</v>
      </c>
      <c r="F26" s="4"/>
      <c r="G26" s="4"/>
      <c r="H26" s="5"/>
      <c r="I26" s="5"/>
      <c r="J26" s="5"/>
      <c r="K26" s="5"/>
      <c r="L26" s="5"/>
      <c r="M26" s="5"/>
      <c r="N26" s="5"/>
      <c r="O26" s="5"/>
      <c r="P26" s="5"/>
      <c r="Q26" s="5"/>
      <c r="R26" s="5"/>
      <c r="S26" s="5"/>
      <c r="T26" s="5"/>
      <c r="U26" s="5"/>
      <c r="V26" s="5"/>
      <c r="W26" s="5"/>
      <c r="X26" s="5"/>
      <c r="Y26" s="5"/>
      <c r="Z26" s="5"/>
      <c r="AA26" s="5"/>
      <c r="AB26" s="5"/>
      <c r="AC26" s="5"/>
      <c r="AE26" s="4"/>
      <c r="AF26" s="4"/>
      <c r="AG26" s="4"/>
      <c r="AH26" s="4"/>
      <c r="AI26" s="4"/>
      <c r="AJ26" s="4"/>
      <c r="AK26" s="4"/>
      <c r="AL26" s="4"/>
      <c r="AM26" s="4"/>
      <c r="AN26" s="4"/>
      <c r="AO26" s="4" t="str">
        <f t="shared" si="31"/>
        <v/>
      </c>
      <c r="AP26" s="4" t="str">
        <f t="shared" si="31"/>
        <v/>
      </c>
      <c r="AQ26" s="4" t="str">
        <f t="shared" si="31"/>
        <v/>
      </c>
      <c r="AR26" s="4" t="str">
        <f t="shared" si="31"/>
        <v/>
      </c>
      <c r="AS26" s="4" t="str">
        <f t="shared" si="31"/>
        <v/>
      </c>
      <c r="AT26" s="4" t="str">
        <f t="shared" si="31"/>
        <v/>
      </c>
      <c r="AU26" s="4" t="str">
        <f t="shared" si="31"/>
        <v/>
      </c>
      <c r="AV26" s="4" t="str">
        <f t="shared" si="31"/>
        <v/>
      </c>
      <c r="AW26" s="4" t="str">
        <f t="shared" si="31"/>
        <v/>
      </c>
      <c r="AX26" s="4" t="str">
        <f t="shared" si="31"/>
        <v/>
      </c>
      <c r="AY26" s="4" t="str">
        <f t="shared" si="31"/>
        <v/>
      </c>
      <c r="AZ26" s="4" t="str">
        <f t="shared" si="31"/>
        <v/>
      </c>
      <c r="BB26" s="4"/>
      <c r="BC26" s="4"/>
      <c r="BD26" s="4"/>
      <c r="BE26" s="4"/>
      <c r="BF26" s="4"/>
      <c r="BG26" s="4" t="str">
        <f t="shared" si="30"/>
        <v/>
      </c>
      <c r="BH26" s="4" t="str">
        <f t="shared" si="30"/>
        <v/>
      </c>
      <c r="BI26" s="4" t="str">
        <f t="shared" si="30"/>
        <v/>
      </c>
      <c r="BJ26" s="4" t="str">
        <f t="shared" si="30"/>
        <v/>
      </c>
      <c r="BK26" s="4" t="str">
        <f t="shared" si="30"/>
        <v/>
      </c>
      <c r="BL26" s="4" t="str">
        <f t="shared" si="30"/>
        <v/>
      </c>
      <c r="BM26" s="4" t="str">
        <f t="shared" si="30"/>
        <v/>
      </c>
      <c r="BN26" s="4" t="str">
        <f t="shared" si="30"/>
        <v/>
      </c>
      <c r="BO26" s="4" t="str">
        <f t="shared" si="30"/>
        <v/>
      </c>
      <c r="BP26" s="4" t="str">
        <f t="shared" si="30"/>
        <v/>
      </c>
      <c r="BQ26" s="4" t="str">
        <f t="shared" si="30"/>
        <v/>
      </c>
      <c r="BR26" s="4" t="str">
        <f t="shared" si="30"/>
        <v/>
      </c>
      <c r="BS26" s="4" t="str">
        <f t="shared" si="30"/>
        <v/>
      </c>
      <c r="BT26" s="4" t="str">
        <f t="shared" si="30"/>
        <v/>
      </c>
      <c r="BU26" s="4" t="str">
        <f t="shared" si="30"/>
        <v/>
      </c>
      <c r="BV26" s="4" t="str">
        <f t="shared" si="30"/>
        <v/>
      </c>
      <c r="BW26" s="4" t="str">
        <f t="shared" ref="BW26:BW27" si="32">IF(AC26=0,"","*")</f>
        <v/>
      </c>
    </row>
    <row r="27" spans="1:75" ht="17" hidden="1" customHeight="1" x14ac:dyDescent="0.35">
      <c r="A27">
        <v>18</v>
      </c>
      <c r="B27" s="4"/>
      <c r="C27" s="4"/>
      <c r="D27" s="4"/>
      <c r="E27" s="6">
        <f t="shared" si="2"/>
        <v>0</v>
      </c>
      <c r="F27" s="4"/>
      <c r="G27" s="4"/>
      <c r="H27" s="5"/>
      <c r="I27" s="5"/>
      <c r="J27" s="5"/>
      <c r="K27" s="5"/>
      <c r="L27" s="5"/>
      <c r="M27" s="5"/>
      <c r="N27" s="5"/>
      <c r="O27" s="5"/>
      <c r="P27" s="5"/>
      <c r="Q27" s="5"/>
      <c r="R27" s="5"/>
      <c r="S27" s="5"/>
      <c r="T27" s="5"/>
      <c r="U27" s="5"/>
      <c r="V27" s="5"/>
      <c r="W27" s="5"/>
      <c r="X27" s="5"/>
      <c r="Y27" s="5"/>
      <c r="Z27" s="5"/>
      <c r="AA27" s="5"/>
      <c r="AB27" s="5"/>
      <c r="AC27" s="5"/>
      <c r="AE27" s="4"/>
      <c r="AF27" s="4"/>
      <c r="AG27" s="4"/>
      <c r="AH27" s="4"/>
      <c r="AI27" s="4"/>
      <c r="AJ27" s="4"/>
      <c r="AK27" s="4"/>
      <c r="AL27" s="4"/>
      <c r="AM27" s="4"/>
      <c r="AN27" s="4"/>
      <c r="AO27" s="4" t="str">
        <f t="shared" si="31"/>
        <v/>
      </c>
      <c r="AP27" s="4" t="str">
        <f t="shared" si="31"/>
        <v/>
      </c>
      <c r="AQ27" s="4" t="str">
        <f t="shared" si="31"/>
        <v/>
      </c>
      <c r="AR27" s="4" t="str">
        <f t="shared" si="31"/>
        <v/>
      </c>
      <c r="AS27" s="4" t="str">
        <f t="shared" si="31"/>
        <v/>
      </c>
      <c r="AT27" s="4" t="str">
        <f t="shared" si="31"/>
        <v/>
      </c>
      <c r="AU27" s="4" t="str">
        <f t="shared" si="31"/>
        <v/>
      </c>
      <c r="AV27" s="4" t="str">
        <f t="shared" si="31"/>
        <v/>
      </c>
      <c r="AW27" s="4" t="str">
        <f t="shared" si="31"/>
        <v/>
      </c>
      <c r="AX27" s="4" t="str">
        <f t="shared" si="31"/>
        <v/>
      </c>
      <c r="AY27" s="4" t="str">
        <f t="shared" si="31"/>
        <v/>
      </c>
      <c r="AZ27" s="4" t="str">
        <f t="shared" si="31"/>
        <v/>
      </c>
      <c r="BB27" s="4"/>
      <c r="BC27" s="4"/>
      <c r="BD27" s="4"/>
      <c r="BE27" s="4"/>
      <c r="BF27" s="4"/>
      <c r="BG27" s="4" t="str">
        <f t="shared" ref="BG27:BV27" si="33">IF(M27=0,"","*")</f>
        <v/>
      </c>
      <c r="BH27" s="4" t="str">
        <f t="shared" si="33"/>
        <v/>
      </c>
      <c r="BI27" s="4" t="str">
        <f t="shared" si="33"/>
        <v/>
      </c>
      <c r="BJ27" s="4" t="str">
        <f t="shared" si="33"/>
        <v/>
      </c>
      <c r="BK27" s="4" t="str">
        <f t="shared" si="33"/>
        <v/>
      </c>
      <c r="BL27" s="4" t="str">
        <f t="shared" si="33"/>
        <v/>
      </c>
      <c r="BM27" s="4" t="str">
        <f t="shared" si="33"/>
        <v/>
      </c>
      <c r="BN27" s="4" t="str">
        <f t="shared" si="33"/>
        <v/>
      </c>
      <c r="BO27" s="4" t="str">
        <f t="shared" si="33"/>
        <v/>
      </c>
      <c r="BP27" s="4" t="str">
        <f t="shared" si="33"/>
        <v/>
      </c>
      <c r="BQ27" s="4" t="str">
        <f t="shared" si="33"/>
        <v/>
      </c>
      <c r="BR27" s="4" t="str">
        <f t="shared" si="33"/>
        <v/>
      </c>
      <c r="BS27" s="4" t="str">
        <f t="shared" si="33"/>
        <v/>
      </c>
      <c r="BT27" s="4" t="str">
        <f t="shared" si="33"/>
        <v/>
      </c>
      <c r="BU27" s="4" t="str">
        <f t="shared" si="33"/>
        <v/>
      </c>
      <c r="BV27" s="4" t="str">
        <f t="shared" si="33"/>
        <v/>
      </c>
      <c r="BW27" s="4" t="str">
        <f t="shared" si="32"/>
        <v/>
      </c>
    </row>
    <row r="28" spans="1:75" ht="17" hidden="1" customHeight="1" x14ac:dyDescent="0.35">
      <c r="A28">
        <v>19</v>
      </c>
      <c r="B28" s="4"/>
      <c r="C28" s="4"/>
      <c r="D28" s="4"/>
      <c r="E28" s="6">
        <f t="shared" si="2"/>
        <v>0</v>
      </c>
      <c r="F28" s="4"/>
      <c r="G28" s="4"/>
      <c r="H28" s="5"/>
      <c r="I28" s="5"/>
      <c r="J28" s="5"/>
      <c r="K28" s="5"/>
      <c r="L28" s="5"/>
      <c r="M28" s="5"/>
      <c r="N28" s="5"/>
      <c r="O28" s="5"/>
      <c r="P28" s="5"/>
      <c r="Q28" s="5"/>
      <c r="R28" s="5"/>
      <c r="S28" s="5"/>
      <c r="T28" s="5"/>
      <c r="U28" s="5"/>
      <c r="V28" s="5"/>
      <c r="W28" s="5"/>
      <c r="X28" s="5"/>
      <c r="Y28" s="5"/>
      <c r="Z28" s="5"/>
      <c r="AA28" s="5"/>
      <c r="AB28" s="5"/>
      <c r="AC28" s="5"/>
      <c r="AE28" s="4"/>
      <c r="AF28" s="4"/>
      <c r="AG28" s="4"/>
      <c r="AH28" s="4"/>
      <c r="AI28" s="4"/>
      <c r="AJ28" s="4"/>
      <c r="AK28" s="4"/>
      <c r="AL28" s="4"/>
      <c r="AM28" s="4"/>
      <c r="AN28" s="4"/>
      <c r="AO28" s="4"/>
      <c r="AP28" s="4"/>
      <c r="AQ28" s="4"/>
      <c r="AR28" s="4"/>
      <c r="AS28" s="4"/>
      <c r="AT28" s="4"/>
      <c r="AU28" s="4"/>
      <c r="AV28" s="4"/>
      <c r="AW28" s="4"/>
      <c r="AX28" s="4"/>
      <c r="AY28" s="4"/>
      <c r="AZ28" s="4"/>
      <c r="BB28" s="4"/>
      <c r="BC28" s="4"/>
      <c r="BD28" s="4"/>
      <c r="BE28" s="4"/>
      <c r="BF28" s="4"/>
      <c r="BG28" s="4"/>
      <c r="BH28" s="4"/>
      <c r="BI28" s="4"/>
      <c r="BJ28" s="4"/>
      <c r="BK28" s="4"/>
      <c r="BL28" s="4"/>
      <c r="BM28" s="4"/>
      <c r="BN28" s="4"/>
      <c r="BO28" s="4"/>
      <c r="BP28" s="4"/>
      <c r="BQ28" s="4"/>
      <c r="BR28" s="4"/>
      <c r="BS28" s="4"/>
      <c r="BT28" s="4"/>
      <c r="BU28" s="4"/>
      <c r="BV28" s="4"/>
      <c r="BW28" s="4"/>
    </row>
    <row r="29" spans="1:75" ht="17" hidden="1" customHeight="1" x14ac:dyDescent="0.35">
      <c r="A29">
        <v>20</v>
      </c>
      <c r="B29" s="4"/>
      <c r="C29" s="4"/>
      <c r="D29" s="4"/>
      <c r="E29" s="6">
        <f t="shared" si="2"/>
        <v>0</v>
      </c>
      <c r="F29" s="4"/>
      <c r="G29" s="4"/>
      <c r="H29" s="5"/>
      <c r="I29" s="5"/>
      <c r="J29" s="5"/>
      <c r="K29" s="5"/>
      <c r="L29" s="5"/>
      <c r="M29" s="5"/>
      <c r="N29" s="5"/>
      <c r="O29" s="5"/>
      <c r="P29" s="5"/>
      <c r="Q29" s="5"/>
      <c r="R29" s="5"/>
      <c r="S29" s="5"/>
      <c r="T29" s="5"/>
      <c r="U29" s="5"/>
      <c r="V29" s="5"/>
      <c r="W29" s="5"/>
      <c r="X29" s="5"/>
      <c r="Y29" s="5"/>
      <c r="Z29" s="5"/>
      <c r="AA29" s="5"/>
      <c r="AB29" s="5"/>
      <c r="AC29" s="5"/>
      <c r="AE29" s="4"/>
      <c r="AF29" s="4"/>
      <c r="AG29" s="4"/>
      <c r="AH29" s="4"/>
      <c r="AI29" s="4"/>
      <c r="AJ29" s="4"/>
      <c r="AK29" s="4"/>
      <c r="AL29" s="4"/>
      <c r="AM29" s="4"/>
      <c r="AN29" s="4"/>
      <c r="AO29" s="4"/>
      <c r="AP29" s="4"/>
      <c r="AQ29" s="4"/>
      <c r="AR29" s="4"/>
      <c r="AS29" s="4"/>
      <c r="AT29" s="4"/>
      <c r="AU29" s="4"/>
      <c r="AV29" s="4"/>
      <c r="AW29" s="4"/>
      <c r="AX29" s="4"/>
      <c r="AY29" s="4"/>
      <c r="AZ29" s="4"/>
      <c r="BB29" s="4"/>
      <c r="BC29" s="4"/>
      <c r="BD29" s="4"/>
      <c r="BE29" s="4"/>
      <c r="BF29" s="4"/>
      <c r="BG29" s="4"/>
      <c r="BH29" s="4"/>
      <c r="BI29" s="4"/>
      <c r="BJ29" s="4"/>
      <c r="BK29" s="4"/>
      <c r="BL29" s="4"/>
      <c r="BM29" s="4"/>
      <c r="BN29" s="4"/>
      <c r="BO29" s="4"/>
      <c r="BP29" s="4"/>
      <c r="BQ29" s="4"/>
      <c r="BR29" s="4"/>
      <c r="BS29" s="4"/>
      <c r="BT29" s="4"/>
      <c r="BU29" s="4"/>
      <c r="BV29" s="4"/>
      <c r="BW29" s="4"/>
    </row>
    <row r="30" spans="1:75" ht="17" hidden="1" customHeight="1" x14ac:dyDescent="0.35">
      <c r="A30">
        <v>21</v>
      </c>
      <c r="B30" s="4"/>
      <c r="C30" s="4"/>
      <c r="D30" s="4"/>
      <c r="E30" s="6">
        <f t="shared" si="2"/>
        <v>0</v>
      </c>
      <c r="F30" s="4"/>
      <c r="G30" s="4"/>
      <c r="H30" s="5"/>
      <c r="I30" s="5"/>
      <c r="J30" s="5"/>
      <c r="K30" s="5"/>
      <c r="L30" s="5"/>
      <c r="M30" s="5"/>
      <c r="N30" s="5"/>
      <c r="O30" s="5"/>
      <c r="P30" s="5"/>
      <c r="Q30" s="5"/>
      <c r="R30" s="5"/>
      <c r="S30" s="5"/>
      <c r="T30" s="5"/>
      <c r="U30" s="5"/>
      <c r="V30" s="5"/>
      <c r="W30" s="5"/>
      <c r="X30" s="5"/>
      <c r="Y30" s="5"/>
      <c r="Z30" s="5"/>
      <c r="AA30" s="5"/>
      <c r="AB30" s="5"/>
      <c r="AC30" s="5"/>
      <c r="AE30" s="4"/>
      <c r="AF30" s="4"/>
      <c r="AG30" s="4"/>
      <c r="AH30" s="4"/>
      <c r="AI30" s="4"/>
      <c r="AJ30" s="4"/>
      <c r="AK30" s="4"/>
      <c r="AL30" s="4"/>
      <c r="AM30" s="4"/>
      <c r="AN30" s="4"/>
      <c r="AO30" s="4"/>
      <c r="AP30" s="4"/>
      <c r="AQ30" s="4"/>
      <c r="AR30" s="4"/>
      <c r="AS30" s="4"/>
      <c r="AT30" s="4"/>
      <c r="AU30" s="4"/>
      <c r="AV30" s="4"/>
      <c r="AW30" s="4"/>
      <c r="AX30" s="4"/>
      <c r="AY30" s="4"/>
      <c r="AZ30" s="4"/>
      <c r="BB30" s="4"/>
      <c r="BC30" s="4"/>
      <c r="BD30" s="4"/>
      <c r="BE30" s="4"/>
      <c r="BF30" s="4"/>
      <c r="BG30" s="4"/>
      <c r="BH30" s="4"/>
      <c r="BI30" s="4"/>
      <c r="BJ30" s="4"/>
      <c r="BK30" s="4"/>
      <c r="BL30" s="4"/>
      <c r="BM30" s="4"/>
      <c r="BN30" s="4"/>
      <c r="BO30" s="4"/>
      <c r="BP30" s="4"/>
      <c r="BQ30" s="4"/>
      <c r="BR30" s="4"/>
      <c r="BS30" s="4"/>
      <c r="BT30" s="4"/>
      <c r="BU30" s="4"/>
      <c r="BV30" s="4"/>
      <c r="BW30" s="4"/>
    </row>
    <row r="31" spans="1:75" ht="17" hidden="1" customHeight="1" x14ac:dyDescent="0.35">
      <c r="A31">
        <v>22</v>
      </c>
      <c r="B31" s="4"/>
      <c r="C31" s="4"/>
      <c r="D31" s="4"/>
      <c r="E31" s="6">
        <f t="shared" si="2"/>
        <v>0</v>
      </c>
      <c r="F31" s="4"/>
      <c r="G31" s="4"/>
      <c r="H31" s="5"/>
      <c r="I31" s="5"/>
      <c r="J31" s="5"/>
      <c r="K31" s="5"/>
      <c r="L31" s="5"/>
      <c r="M31" s="5"/>
      <c r="N31" s="5"/>
      <c r="O31" s="5"/>
      <c r="P31" s="5"/>
      <c r="Q31" s="5"/>
      <c r="R31" s="5"/>
      <c r="S31" s="5"/>
      <c r="T31" s="5"/>
      <c r="U31" s="5"/>
      <c r="V31" s="5"/>
      <c r="W31" s="5"/>
      <c r="X31" s="5"/>
      <c r="Y31" s="5"/>
      <c r="Z31" s="5"/>
      <c r="AA31" s="5"/>
      <c r="AB31" s="5"/>
      <c r="AC31" s="5"/>
      <c r="AE31" s="4"/>
      <c r="AF31" s="4"/>
      <c r="AG31" s="4"/>
      <c r="AH31" s="4"/>
      <c r="AI31" s="4"/>
      <c r="AJ31" s="4"/>
      <c r="AK31" s="4"/>
      <c r="AL31" s="4"/>
      <c r="AM31" s="4"/>
      <c r="AN31" s="4"/>
      <c r="AO31" s="4"/>
      <c r="AP31" s="4"/>
      <c r="AQ31" s="4"/>
      <c r="AR31" s="4"/>
      <c r="AS31" s="4"/>
      <c r="AT31" s="4"/>
      <c r="AU31" s="4"/>
      <c r="AV31" s="4"/>
      <c r="AW31" s="4"/>
      <c r="AX31" s="4"/>
      <c r="AY31" s="4"/>
      <c r="AZ31" s="4"/>
      <c r="BB31" s="4"/>
      <c r="BC31" s="4"/>
      <c r="BD31" s="4"/>
      <c r="BE31" s="4"/>
      <c r="BF31" s="4"/>
      <c r="BG31" s="4"/>
      <c r="BH31" s="4"/>
      <c r="BI31" s="4"/>
      <c r="BJ31" s="4"/>
      <c r="BK31" s="4"/>
      <c r="BL31" s="4"/>
      <c r="BM31" s="4"/>
      <c r="BN31" s="4"/>
      <c r="BO31" s="4"/>
      <c r="BP31" s="4"/>
      <c r="BQ31" s="4"/>
      <c r="BR31" s="4"/>
      <c r="BS31" s="4"/>
      <c r="BT31" s="4"/>
      <c r="BU31" s="4"/>
      <c r="BV31" s="4"/>
      <c r="BW31" s="4"/>
    </row>
    <row r="32" spans="1:75" ht="17" hidden="1" customHeight="1" x14ac:dyDescent="0.35">
      <c r="A32">
        <v>23</v>
      </c>
      <c r="B32" s="4"/>
      <c r="C32" s="4"/>
      <c r="D32" s="4"/>
      <c r="E32" s="6">
        <f t="shared" si="2"/>
        <v>0</v>
      </c>
      <c r="F32" s="4"/>
      <c r="G32" s="4"/>
      <c r="H32" s="5"/>
      <c r="I32" s="5"/>
      <c r="J32" s="5"/>
      <c r="K32" s="5"/>
      <c r="L32" s="5"/>
      <c r="M32" s="5"/>
      <c r="N32" s="5"/>
      <c r="O32" s="5"/>
      <c r="P32" s="5"/>
      <c r="Q32" s="5"/>
      <c r="R32" s="5"/>
      <c r="S32" s="5"/>
      <c r="T32" s="5"/>
      <c r="U32" s="5"/>
      <c r="V32" s="5"/>
      <c r="W32" s="5"/>
      <c r="X32" s="5"/>
      <c r="Y32" s="5"/>
      <c r="Z32" s="5"/>
      <c r="AA32" s="5"/>
      <c r="AB32" s="5"/>
      <c r="AC32" s="5"/>
      <c r="AE32" s="4"/>
      <c r="AF32" s="4"/>
      <c r="AG32" s="4"/>
      <c r="AH32" s="4"/>
      <c r="AI32" s="4"/>
      <c r="AJ32" s="4"/>
      <c r="AK32" s="4"/>
      <c r="AL32" s="4"/>
      <c r="AM32" s="4"/>
      <c r="AN32" s="4"/>
      <c r="AO32" s="4"/>
      <c r="AP32" s="4"/>
      <c r="AQ32" s="4"/>
      <c r="AR32" s="4"/>
      <c r="AS32" s="4"/>
      <c r="AT32" s="4"/>
      <c r="AU32" s="4"/>
      <c r="AV32" s="4"/>
      <c r="AW32" s="4"/>
      <c r="AX32" s="4"/>
      <c r="AY32" s="4"/>
      <c r="AZ32" s="4"/>
      <c r="BB32" s="4"/>
      <c r="BC32" s="4"/>
      <c r="BD32" s="4"/>
      <c r="BE32" s="4"/>
      <c r="BF32" s="4"/>
      <c r="BG32" s="4"/>
      <c r="BH32" s="4"/>
      <c r="BI32" s="4"/>
      <c r="BJ32" s="4"/>
      <c r="BK32" s="4"/>
      <c r="BL32" s="4"/>
      <c r="BM32" s="4"/>
      <c r="BN32" s="4"/>
      <c r="BO32" s="4"/>
      <c r="BP32" s="4"/>
      <c r="BQ32" s="4"/>
      <c r="BR32" s="4"/>
      <c r="BS32" s="4"/>
      <c r="BT32" s="4"/>
      <c r="BU32" s="4"/>
      <c r="BV32" s="4"/>
      <c r="BW32" s="4"/>
    </row>
    <row r="33" spans="1:75" ht="17" hidden="1" customHeight="1" x14ac:dyDescent="0.35">
      <c r="A33">
        <v>24</v>
      </c>
      <c r="B33" s="4"/>
      <c r="C33" s="4"/>
      <c r="D33" s="4"/>
      <c r="E33" s="6">
        <f t="shared" si="2"/>
        <v>0</v>
      </c>
      <c r="F33" s="4"/>
      <c r="G33" s="4"/>
      <c r="H33" s="5"/>
      <c r="I33" s="5"/>
      <c r="J33" s="5"/>
      <c r="K33" s="5"/>
      <c r="L33" s="5"/>
      <c r="M33" s="5"/>
      <c r="N33" s="5"/>
      <c r="O33" s="5"/>
      <c r="P33" s="5"/>
      <c r="Q33" s="5"/>
      <c r="R33" s="5"/>
      <c r="S33" s="5"/>
      <c r="T33" s="5"/>
      <c r="U33" s="5"/>
      <c r="V33" s="5"/>
      <c r="W33" s="5"/>
      <c r="X33" s="5"/>
      <c r="Y33" s="5"/>
      <c r="Z33" s="5"/>
      <c r="AA33" s="5"/>
      <c r="AB33" s="5"/>
      <c r="AC33" s="5"/>
      <c r="AE33" s="4" t="str">
        <f t="shared" ref="AE33:AT34" si="34">IF(H33=0,"","*")</f>
        <v/>
      </c>
      <c r="AF33" s="4" t="str">
        <f t="shared" si="34"/>
        <v/>
      </c>
      <c r="AG33" s="4" t="str">
        <f t="shared" si="34"/>
        <v/>
      </c>
      <c r="AH33" s="4" t="str">
        <f t="shared" si="34"/>
        <v/>
      </c>
      <c r="AI33" s="4" t="str">
        <f t="shared" si="34"/>
        <v/>
      </c>
      <c r="AJ33" s="4" t="str">
        <f t="shared" si="34"/>
        <v/>
      </c>
      <c r="AK33" s="4" t="str">
        <f t="shared" si="34"/>
        <v/>
      </c>
      <c r="AL33" s="4" t="str">
        <f t="shared" si="34"/>
        <v/>
      </c>
      <c r="AM33" s="4" t="str">
        <f t="shared" si="34"/>
        <v/>
      </c>
      <c r="AN33" s="4" t="str">
        <f t="shared" si="34"/>
        <v/>
      </c>
      <c r="AO33" s="4" t="str">
        <f t="shared" si="34"/>
        <v/>
      </c>
      <c r="AP33" s="4" t="str">
        <f t="shared" si="34"/>
        <v/>
      </c>
      <c r="AQ33" s="4" t="str">
        <f t="shared" si="34"/>
        <v/>
      </c>
      <c r="AR33" s="4" t="str">
        <f t="shared" si="34"/>
        <v/>
      </c>
      <c r="AS33" s="4" t="str">
        <f t="shared" si="34"/>
        <v/>
      </c>
      <c r="AT33" s="4" t="str">
        <f t="shared" si="34"/>
        <v/>
      </c>
      <c r="AU33" s="4" t="str">
        <f t="shared" ref="AO33:AW34" si="35">IF(X33=0,"","*")</f>
        <v/>
      </c>
      <c r="AV33" s="4" t="str">
        <f t="shared" si="35"/>
        <v/>
      </c>
      <c r="AW33" s="4" t="str">
        <f t="shared" si="35"/>
        <v/>
      </c>
      <c r="AX33" s="4"/>
      <c r="AY33" s="4" t="str">
        <f>IF(AB33=0,"","*")</f>
        <v/>
      </c>
      <c r="AZ33" s="4" t="str">
        <f t="shared" ref="AZ33:AZ34" si="36">IF(AC33=0,"","*")</f>
        <v/>
      </c>
      <c r="BB33" s="4" t="str">
        <f t="shared" ref="BB33:BQ34" si="37">IF(H33=0,"","*")</f>
        <v/>
      </c>
      <c r="BC33" s="4" t="str">
        <f t="shared" si="37"/>
        <v/>
      </c>
      <c r="BD33" s="4" t="str">
        <f t="shared" si="37"/>
        <v/>
      </c>
      <c r="BE33" s="4" t="str">
        <f t="shared" si="37"/>
        <v/>
      </c>
      <c r="BF33" s="4" t="str">
        <f t="shared" si="37"/>
        <v/>
      </c>
      <c r="BG33" s="4" t="str">
        <f t="shared" si="37"/>
        <v/>
      </c>
      <c r="BH33" s="4" t="str">
        <f t="shared" si="37"/>
        <v/>
      </c>
      <c r="BI33" s="4" t="str">
        <f t="shared" si="37"/>
        <v/>
      </c>
      <c r="BJ33" s="4" t="str">
        <f t="shared" si="37"/>
        <v/>
      </c>
      <c r="BK33" s="4" t="str">
        <f t="shared" si="37"/>
        <v/>
      </c>
      <c r="BL33" s="4" t="str">
        <f t="shared" si="37"/>
        <v/>
      </c>
      <c r="BM33" s="4" t="str">
        <f t="shared" si="37"/>
        <v/>
      </c>
      <c r="BN33" s="4" t="str">
        <f t="shared" si="37"/>
        <v/>
      </c>
      <c r="BO33" s="4" t="str">
        <f t="shared" si="37"/>
        <v/>
      </c>
      <c r="BP33" s="4" t="str">
        <f t="shared" si="37"/>
        <v/>
      </c>
      <c r="BQ33" s="4" t="str">
        <f t="shared" si="37"/>
        <v/>
      </c>
      <c r="BR33" s="4" t="str">
        <f t="shared" ref="BL33:BT34" si="38">IF(X33=0,"","*")</f>
        <v/>
      </c>
      <c r="BS33" s="4" t="str">
        <f t="shared" si="38"/>
        <v/>
      </c>
      <c r="BT33" s="4" t="str">
        <f t="shared" si="38"/>
        <v/>
      </c>
      <c r="BU33" s="4"/>
      <c r="BV33" s="4" t="str">
        <f>IF(AB33=0,"","*")</f>
        <v/>
      </c>
      <c r="BW33" s="4" t="str">
        <f t="shared" ref="BW33:BW34" si="39">IF(AC33=0,"","*")</f>
        <v/>
      </c>
    </row>
    <row r="34" spans="1:75" ht="17" hidden="1" customHeight="1" x14ac:dyDescent="0.35">
      <c r="A34">
        <v>25</v>
      </c>
      <c r="B34" s="4"/>
      <c r="C34" s="4"/>
      <c r="D34" s="4"/>
      <c r="E34" s="6">
        <f t="shared" si="2"/>
        <v>0</v>
      </c>
      <c r="F34" s="4"/>
      <c r="G34" s="4"/>
      <c r="H34" s="5"/>
      <c r="I34" s="5"/>
      <c r="J34" s="5"/>
      <c r="K34" s="5"/>
      <c r="L34" s="5"/>
      <c r="M34" s="5"/>
      <c r="N34" s="5"/>
      <c r="O34" s="5"/>
      <c r="P34" s="5"/>
      <c r="Q34" s="5"/>
      <c r="R34" s="5"/>
      <c r="S34" s="5"/>
      <c r="T34" s="5"/>
      <c r="U34" s="5"/>
      <c r="V34" s="5"/>
      <c r="W34" s="5"/>
      <c r="X34" s="5"/>
      <c r="Y34" s="5"/>
      <c r="Z34" s="5"/>
      <c r="AA34" s="5"/>
      <c r="AB34" s="5"/>
      <c r="AC34" s="5"/>
      <c r="AE34" s="4" t="str">
        <f t="shared" si="34"/>
        <v/>
      </c>
      <c r="AF34" s="4" t="str">
        <f t="shared" si="34"/>
        <v/>
      </c>
      <c r="AG34" s="4" t="str">
        <f t="shared" si="34"/>
        <v/>
      </c>
      <c r="AH34" s="4" t="str">
        <f t="shared" si="34"/>
        <v/>
      </c>
      <c r="AI34" s="4" t="str">
        <f t="shared" si="34"/>
        <v/>
      </c>
      <c r="AJ34" s="4" t="str">
        <f t="shared" si="34"/>
        <v/>
      </c>
      <c r="AK34" s="4" t="str">
        <f t="shared" si="34"/>
        <v/>
      </c>
      <c r="AL34" s="4" t="str">
        <f t="shared" si="34"/>
        <v/>
      </c>
      <c r="AM34" s="4" t="str">
        <f t="shared" si="34"/>
        <v/>
      </c>
      <c r="AN34" s="4" t="str">
        <f t="shared" si="34"/>
        <v/>
      </c>
      <c r="AO34" s="4" t="str">
        <f t="shared" si="35"/>
        <v/>
      </c>
      <c r="AP34" s="4" t="str">
        <f t="shared" si="35"/>
        <v/>
      </c>
      <c r="AQ34" s="4" t="str">
        <f t="shared" si="35"/>
        <v/>
      </c>
      <c r="AR34" s="4" t="str">
        <f t="shared" si="35"/>
        <v/>
      </c>
      <c r="AS34" s="4" t="str">
        <f t="shared" si="35"/>
        <v/>
      </c>
      <c r="AT34" s="4" t="str">
        <f t="shared" si="35"/>
        <v/>
      </c>
      <c r="AU34" s="4" t="str">
        <f t="shared" si="35"/>
        <v/>
      </c>
      <c r="AV34" s="4" t="str">
        <f t="shared" si="35"/>
        <v/>
      </c>
      <c r="AW34" s="4" t="str">
        <f t="shared" si="35"/>
        <v/>
      </c>
      <c r="AX34" s="4"/>
      <c r="AY34" s="4" t="str">
        <f>IF(AB34=0,"","*")</f>
        <v/>
      </c>
      <c r="AZ34" s="4" t="str">
        <f t="shared" si="36"/>
        <v/>
      </c>
      <c r="BB34" s="4" t="str">
        <f t="shared" si="37"/>
        <v/>
      </c>
      <c r="BC34" s="4" t="str">
        <f t="shared" si="37"/>
        <v/>
      </c>
      <c r="BD34" s="4" t="str">
        <f t="shared" si="37"/>
        <v/>
      </c>
      <c r="BE34" s="4" t="str">
        <f t="shared" si="37"/>
        <v/>
      </c>
      <c r="BF34" s="4" t="str">
        <f t="shared" si="37"/>
        <v/>
      </c>
      <c r="BG34" s="4" t="str">
        <f t="shared" si="37"/>
        <v/>
      </c>
      <c r="BH34" s="4" t="str">
        <f t="shared" si="37"/>
        <v/>
      </c>
      <c r="BI34" s="4" t="str">
        <f t="shared" si="37"/>
        <v/>
      </c>
      <c r="BJ34" s="4" t="str">
        <f t="shared" si="37"/>
        <v/>
      </c>
      <c r="BK34" s="4" t="str">
        <f t="shared" si="37"/>
        <v/>
      </c>
      <c r="BL34" s="4" t="str">
        <f t="shared" si="38"/>
        <v/>
      </c>
      <c r="BM34" s="4" t="str">
        <f t="shared" si="38"/>
        <v/>
      </c>
      <c r="BN34" s="4" t="str">
        <f t="shared" si="38"/>
        <v/>
      </c>
      <c r="BO34" s="4" t="str">
        <f t="shared" si="38"/>
        <v/>
      </c>
      <c r="BP34" s="4" t="str">
        <f t="shared" si="38"/>
        <v/>
      </c>
      <c r="BQ34" s="4" t="str">
        <f t="shared" si="38"/>
        <v/>
      </c>
      <c r="BR34" s="4" t="str">
        <f t="shared" si="38"/>
        <v/>
      </c>
      <c r="BS34" s="4" t="str">
        <f t="shared" si="38"/>
        <v/>
      </c>
      <c r="BT34" s="4" t="str">
        <f t="shared" si="38"/>
        <v/>
      </c>
      <c r="BU34" s="4"/>
      <c r="BV34" s="4" t="str">
        <f>IF(AB34=0,"","*")</f>
        <v/>
      </c>
      <c r="BW34" s="4" t="str">
        <f t="shared" si="39"/>
        <v/>
      </c>
    </row>
    <row r="35" spans="1:75" x14ac:dyDescent="0.35">
      <c r="B35" s="114" t="s">
        <v>1415</v>
      </c>
      <c r="C35" s="115"/>
      <c r="D35" s="115"/>
      <c r="E35" s="115"/>
      <c r="F35" s="115"/>
      <c r="G35" s="115"/>
    </row>
    <row r="36" spans="1:75" ht="17" customHeight="1" x14ac:dyDescent="0.35">
      <c r="A36" t="s">
        <v>107</v>
      </c>
      <c r="B36" s="11" t="s">
        <v>478</v>
      </c>
      <c r="C36" s="4">
        <v>1987</v>
      </c>
      <c r="D36" s="4" t="s">
        <v>479</v>
      </c>
      <c r="E36" s="6">
        <f t="shared" ref="E36:E53" si="40">_xlfn.XLOOKUP($C$2,$R$9:$AC$9,R36:AC36)</f>
        <v>31777.45</v>
      </c>
      <c r="F36" s="4" t="s">
        <v>1415</v>
      </c>
      <c r="G36" s="4" t="s">
        <v>48</v>
      </c>
      <c r="H36" s="5"/>
      <c r="I36" s="5"/>
      <c r="J36" s="5"/>
      <c r="K36" s="5"/>
      <c r="L36" s="5"/>
      <c r="M36" s="5"/>
      <c r="N36" s="5"/>
      <c r="O36" s="5"/>
      <c r="P36" s="5">
        <v>41959.087</v>
      </c>
      <c r="Q36" s="29">
        <v>39379.014000000003</v>
      </c>
      <c r="R36" s="29">
        <v>25874.159</v>
      </c>
      <c r="S36" s="29">
        <v>40479.000999999997</v>
      </c>
      <c r="T36" s="29">
        <v>71345.531000000003</v>
      </c>
      <c r="U36" s="29">
        <v>59325.741000000002</v>
      </c>
      <c r="V36" s="5"/>
      <c r="W36" s="5"/>
      <c r="X36" s="29">
        <v>47599.966999999997</v>
      </c>
      <c r="Y36" s="29">
        <v>51404.576999999997</v>
      </c>
      <c r="Z36" s="5">
        <v>31777.45</v>
      </c>
      <c r="AA36" s="5">
        <v>23777.45</v>
      </c>
      <c r="AB36" s="5">
        <v>21639.25</v>
      </c>
      <c r="AC36" s="5"/>
      <c r="AE36" s="4" t="str">
        <f t="shared" ref="AE36:AT51" si="41">IF(H36=0,"","*")</f>
        <v/>
      </c>
      <c r="AF36" s="4" t="str">
        <f t="shared" si="41"/>
        <v/>
      </c>
      <c r="AG36" s="4" t="str">
        <f t="shared" si="41"/>
        <v/>
      </c>
      <c r="AH36" s="4" t="str">
        <f t="shared" si="41"/>
        <v/>
      </c>
      <c r="AI36" s="4" t="str">
        <f t="shared" si="41"/>
        <v/>
      </c>
      <c r="AJ36" s="4" t="str">
        <f t="shared" si="41"/>
        <v/>
      </c>
      <c r="AK36" s="4" t="str">
        <f t="shared" si="41"/>
        <v/>
      </c>
      <c r="AL36" s="4" t="str">
        <f t="shared" si="41"/>
        <v/>
      </c>
      <c r="AM36" s="4" t="s">
        <v>480</v>
      </c>
      <c r="AN36" s="4" t="s">
        <v>481</v>
      </c>
      <c r="AO36" s="4" t="s">
        <v>481</v>
      </c>
      <c r="AP36" s="4" t="s">
        <v>481</v>
      </c>
      <c r="AQ36" s="4" t="s">
        <v>481</v>
      </c>
      <c r="AR36" s="4" t="s">
        <v>481</v>
      </c>
      <c r="AS36" s="4" t="str">
        <f t="shared" si="41"/>
        <v/>
      </c>
      <c r="AT36" s="4" t="str">
        <f t="shared" si="41"/>
        <v/>
      </c>
      <c r="AU36" s="4" t="s">
        <v>482</v>
      </c>
      <c r="AV36" s="4" t="s">
        <v>482</v>
      </c>
      <c r="AW36" s="4" t="s">
        <v>482</v>
      </c>
      <c r="AX36" s="4" t="s">
        <v>1337</v>
      </c>
      <c r="AY36" s="4" t="str">
        <f t="shared" ref="AU36:AZ51" si="42">IF(AB36=0,"","*")</f>
        <v>*</v>
      </c>
      <c r="AZ36" s="4" t="str">
        <f t="shared" si="42"/>
        <v/>
      </c>
      <c r="BB36" s="4" t="str">
        <f t="shared" ref="BB36:BQ51" si="43">IF(H36=0,"","*")</f>
        <v/>
      </c>
      <c r="BC36" s="4" t="str">
        <f t="shared" si="43"/>
        <v/>
      </c>
      <c r="BD36" s="4" t="str">
        <f t="shared" si="43"/>
        <v/>
      </c>
      <c r="BE36" s="4" t="str">
        <f t="shared" si="43"/>
        <v/>
      </c>
      <c r="BF36" s="4" t="str">
        <f t="shared" si="43"/>
        <v/>
      </c>
      <c r="BG36" s="4" t="str">
        <f t="shared" si="43"/>
        <v/>
      </c>
      <c r="BH36" s="4" t="str">
        <f t="shared" si="43"/>
        <v/>
      </c>
      <c r="BI36" s="4" t="str">
        <f t="shared" si="43"/>
        <v/>
      </c>
      <c r="BJ36" s="4" t="s">
        <v>88</v>
      </c>
      <c r="BK36" s="4" t="s">
        <v>88</v>
      </c>
      <c r="BL36" s="4" t="s">
        <v>88</v>
      </c>
      <c r="BM36" s="4" t="s">
        <v>88</v>
      </c>
      <c r="BN36" s="4" t="s">
        <v>88</v>
      </c>
      <c r="BO36" s="4" t="s">
        <v>88</v>
      </c>
      <c r="BP36" s="4" t="str">
        <f t="shared" si="43"/>
        <v/>
      </c>
      <c r="BQ36" s="4" t="str">
        <f t="shared" si="43"/>
        <v/>
      </c>
      <c r="BR36" s="4" t="s">
        <v>88</v>
      </c>
      <c r="BS36" s="4" t="s">
        <v>88</v>
      </c>
      <c r="BT36" s="4" t="s">
        <v>88</v>
      </c>
      <c r="BU36" s="4"/>
      <c r="BV36" s="4" t="s">
        <v>88</v>
      </c>
      <c r="BW36" s="4" t="str">
        <f t="shared" ref="BV36:BW53" si="44">IF(AC36=0,"","*")</f>
        <v/>
      </c>
    </row>
    <row r="37" spans="1:75" ht="17" customHeight="1" x14ac:dyDescent="0.35">
      <c r="A37" t="s">
        <v>116</v>
      </c>
      <c r="B37" s="11" t="s">
        <v>255</v>
      </c>
      <c r="C37" s="4">
        <v>1987</v>
      </c>
      <c r="D37" s="4" t="s">
        <v>479</v>
      </c>
      <c r="E37" s="6">
        <f t="shared" si="40"/>
        <v>103714.147</v>
      </c>
      <c r="F37" s="4" t="s">
        <v>1415</v>
      </c>
      <c r="G37" s="4" t="s">
        <v>118</v>
      </c>
      <c r="H37" s="5"/>
      <c r="I37" s="5"/>
      <c r="J37" s="5"/>
      <c r="K37" s="5"/>
      <c r="L37" s="5"/>
      <c r="M37" s="5"/>
      <c r="N37" s="5"/>
      <c r="O37" s="5"/>
      <c r="P37" s="5">
        <v>49015.383999999998</v>
      </c>
      <c r="Q37" s="29">
        <v>51726.254999999997</v>
      </c>
      <c r="R37" s="29">
        <v>79037.017999999996</v>
      </c>
      <c r="S37" s="29">
        <v>68178.735000000001</v>
      </c>
      <c r="T37" s="29">
        <v>64254.847000000002</v>
      </c>
      <c r="U37" s="29">
        <v>95322.782999999996</v>
      </c>
      <c r="V37" s="29">
        <v>72488.107999999993</v>
      </c>
      <c r="W37" s="29">
        <v>39749.699999999997</v>
      </c>
      <c r="X37" s="29">
        <v>107872.325</v>
      </c>
      <c r="Y37" s="29">
        <v>43393.904999999999</v>
      </c>
      <c r="Z37" s="5">
        <v>103714.147</v>
      </c>
      <c r="AA37" s="5">
        <v>110401.204</v>
      </c>
      <c r="AB37" s="5">
        <v>84494.051999999996</v>
      </c>
      <c r="AC37" s="5"/>
      <c r="AE37" s="4" t="str">
        <f t="shared" si="41"/>
        <v/>
      </c>
      <c r="AF37" s="4" t="str">
        <f t="shared" si="41"/>
        <v/>
      </c>
      <c r="AG37" s="4" t="str">
        <f t="shared" si="41"/>
        <v/>
      </c>
      <c r="AH37" s="4" t="str">
        <f t="shared" si="41"/>
        <v/>
      </c>
      <c r="AI37" s="4" t="str">
        <f t="shared" si="41"/>
        <v/>
      </c>
      <c r="AJ37" s="4" t="str">
        <f t="shared" si="41"/>
        <v/>
      </c>
      <c r="AK37" s="4" t="str">
        <f t="shared" si="41"/>
        <v/>
      </c>
      <c r="AL37" s="4" t="str">
        <f t="shared" si="41"/>
        <v/>
      </c>
      <c r="AM37" s="4" t="s">
        <v>480</v>
      </c>
      <c r="AN37" s="4" t="s">
        <v>481</v>
      </c>
      <c r="AO37" s="4" t="s">
        <v>481</v>
      </c>
      <c r="AP37" s="4" t="s">
        <v>481</v>
      </c>
      <c r="AQ37" s="4" t="s">
        <v>481</v>
      </c>
      <c r="AR37" s="4" t="s">
        <v>481</v>
      </c>
      <c r="AS37" s="4" t="s">
        <v>483</v>
      </c>
      <c r="AT37" s="4" t="s">
        <v>483</v>
      </c>
      <c r="AU37" s="4" t="s">
        <v>482</v>
      </c>
      <c r="AV37" s="4" t="s">
        <v>482</v>
      </c>
      <c r="AW37" s="4" t="s">
        <v>482</v>
      </c>
      <c r="AX37" s="4" t="s">
        <v>1337</v>
      </c>
      <c r="AY37" s="4" t="str">
        <f t="shared" si="42"/>
        <v>*</v>
      </c>
      <c r="AZ37" s="4" t="str">
        <f t="shared" si="42"/>
        <v/>
      </c>
      <c r="BB37" s="4" t="str">
        <f t="shared" si="43"/>
        <v/>
      </c>
      <c r="BC37" s="4" t="str">
        <f t="shared" si="43"/>
        <v/>
      </c>
      <c r="BD37" s="4" t="str">
        <f t="shared" si="43"/>
        <v/>
      </c>
      <c r="BE37" s="4" t="str">
        <f t="shared" si="43"/>
        <v/>
      </c>
      <c r="BF37" s="4" t="str">
        <f t="shared" si="43"/>
        <v/>
      </c>
      <c r="BG37" s="4" t="str">
        <f t="shared" si="43"/>
        <v/>
      </c>
      <c r="BH37" s="4" t="str">
        <f t="shared" si="43"/>
        <v/>
      </c>
      <c r="BI37" s="4" t="str">
        <f t="shared" si="43"/>
        <v/>
      </c>
      <c r="BJ37" s="4" t="s">
        <v>88</v>
      </c>
      <c r="BK37" s="4" t="s">
        <v>88</v>
      </c>
      <c r="BL37" s="4" t="s">
        <v>88</v>
      </c>
      <c r="BM37" s="4" t="s">
        <v>88</v>
      </c>
      <c r="BN37" s="4" t="s">
        <v>88</v>
      </c>
      <c r="BO37" s="4" t="s">
        <v>88</v>
      </c>
      <c r="BP37" s="4" t="s">
        <v>88</v>
      </c>
      <c r="BQ37" s="4" t="s">
        <v>88</v>
      </c>
      <c r="BR37" s="4" t="s">
        <v>88</v>
      </c>
      <c r="BS37" s="4" t="s">
        <v>88</v>
      </c>
      <c r="BT37" s="4" t="s">
        <v>88</v>
      </c>
      <c r="BU37" s="4"/>
      <c r="BV37" s="4" t="s">
        <v>88</v>
      </c>
      <c r="BW37" s="4" t="str">
        <f t="shared" si="44"/>
        <v/>
      </c>
    </row>
    <row r="38" spans="1:75" ht="17" customHeight="1" x14ac:dyDescent="0.35">
      <c r="A38" t="s">
        <v>119</v>
      </c>
      <c r="B38" s="11" t="s">
        <v>484</v>
      </c>
      <c r="C38" s="4">
        <v>1987</v>
      </c>
      <c r="D38" s="4" t="s">
        <v>479</v>
      </c>
      <c r="E38" s="6">
        <f t="shared" si="40"/>
        <v>93487.039000000004</v>
      </c>
      <c r="F38" s="4" t="s">
        <v>1415</v>
      </c>
      <c r="G38" s="4" t="s">
        <v>29</v>
      </c>
      <c r="H38" s="5"/>
      <c r="I38" s="5"/>
      <c r="J38" s="5"/>
      <c r="K38" s="5"/>
      <c r="L38" s="5"/>
      <c r="M38" s="5"/>
      <c r="N38" s="5"/>
      <c r="O38" s="5"/>
      <c r="P38" s="5"/>
      <c r="Q38" s="29"/>
      <c r="R38" s="29"/>
      <c r="S38" s="29"/>
      <c r="T38" s="29"/>
      <c r="U38" s="29"/>
      <c r="V38" s="29"/>
      <c r="W38" s="29"/>
      <c r="X38" s="29">
        <v>49414.671000000002</v>
      </c>
      <c r="Y38" s="29">
        <v>63323.415000000001</v>
      </c>
      <c r="Z38" s="5">
        <v>93487.039000000004</v>
      </c>
      <c r="AA38" s="5">
        <v>103509.951</v>
      </c>
      <c r="AB38" s="5">
        <v>93413.585000000006</v>
      </c>
      <c r="AC38" s="5"/>
      <c r="AE38" s="4" t="str">
        <f t="shared" si="41"/>
        <v/>
      </c>
      <c r="AF38" s="4" t="str">
        <f t="shared" si="41"/>
        <v/>
      </c>
      <c r="AG38" s="4" t="str">
        <f t="shared" si="41"/>
        <v/>
      </c>
      <c r="AH38" s="4" t="str">
        <f t="shared" si="41"/>
        <v/>
      </c>
      <c r="AI38" s="4" t="str">
        <f t="shared" si="41"/>
        <v/>
      </c>
      <c r="AJ38" s="4" t="str">
        <f t="shared" si="41"/>
        <v/>
      </c>
      <c r="AK38" s="4" t="str">
        <f t="shared" si="41"/>
        <v/>
      </c>
      <c r="AL38" s="4" t="str">
        <f t="shared" si="41"/>
        <v/>
      </c>
      <c r="AM38" s="4" t="str">
        <f t="shared" si="41"/>
        <v/>
      </c>
      <c r="AN38" s="4" t="str">
        <f t="shared" si="41"/>
        <v/>
      </c>
      <c r="AO38" s="4" t="str">
        <f t="shared" si="41"/>
        <v/>
      </c>
      <c r="AP38" s="4" t="str">
        <f t="shared" si="41"/>
        <v/>
      </c>
      <c r="AQ38" s="4" t="str">
        <f t="shared" si="41"/>
        <v/>
      </c>
      <c r="AR38" s="4" t="str">
        <f t="shared" si="41"/>
        <v/>
      </c>
      <c r="AS38" s="4" t="str">
        <f t="shared" si="41"/>
        <v/>
      </c>
      <c r="AT38" s="4" t="str">
        <f t="shared" si="41"/>
        <v/>
      </c>
      <c r="AU38" s="4" t="s">
        <v>482</v>
      </c>
      <c r="AV38" s="4" t="s">
        <v>482</v>
      </c>
      <c r="AW38" s="4" t="s">
        <v>482</v>
      </c>
      <c r="AX38" s="4" t="s">
        <v>1337</v>
      </c>
      <c r="AY38" s="4" t="str">
        <f t="shared" si="42"/>
        <v>*</v>
      </c>
      <c r="AZ38" s="4" t="str">
        <f t="shared" si="42"/>
        <v/>
      </c>
      <c r="BB38" s="4" t="str">
        <f t="shared" si="43"/>
        <v/>
      </c>
      <c r="BC38" s="4" t="str">
        <f t="shared" si="43"/>
        <v/>
      </c>
      <c r="BD38" s="4" t="str">
        <f t="shared" si="43"/>
        <v/>
      </c>
      <c r="BE38" s="4" t="str">
        <f t="shared" si="43"/>
        <v/>
      </c>
      <c r="BF38" s="4" t="str">
        <f t="shared" si="43"/>
        <v/>
      </c>
      <c r="BG38" s="4" t="str">
        <f t="shared" si="43"/>
        <v/>
      </c>
      <c r="BH38" s="4" t="str">
        <f t="shared" si="43"/>
        <v/>
      </c>
      <c r="BI38" s="4" t="str">
        <f t="shared" si="43"/>
        <v/>
      </c>
      <c r="BJ38" s="4" t="str">
        <f t="shared" si="43"/>
        <v/>
      </c>
      <c r="BK38" s="4" t="str">
        <f t="shared" si="43"/>
        <v/>
      </c>
      <c r="BL38" s="4" t="str">
        <f t="shared" si="43"/>
        <v/>
      </c>
      <c r="BM38" s="4" t="str">
        <f t="shared" si="43"/>
        <v/>
      </c>
      <c r="BN38" s="4" t="str">
        <f t="shared" si="43"/>
        <v/>
      </c>
      <c r="BO38" s="4" t="str">
        <f t="shared" si="43"/>
        <v/>
      </c>
      <c r="BP38" s="4" t="str">
        <f t="shared" si="43"/>
        <v/>
      </c>
      <c r="BQ38" s="4" t="str">
        <f t="shared" si="43"/>
        <v/>
      </c>
      <c r="BR38" s="4" t="s">
        <v>88</v>
      </c>
      <c r="BS38" s="4" t="s">
        <v>88</v>
      </c>
      <c r="BT38" s="4" t="s">
        <v>88</v>
      </c>
      <c r="BU38" s="4"/>
      <c r="BV38" s="4" t="s">
        <v>88</v>
      </c>
      <c r="BW38" s="4" t="str">
        <f t="shared" si="44"/>
        <v/>
      </c>
    </row>
    <row r="39" spans="1:75" ht="17" customHeight="1" x14ac:dyDescent="0.35">
      <c r="A39" t="s">
        <v>121</v>
      </c>
      <c r="B39" s="11" t="s">
        <v>485</v>
      </c>
      <c r="C39" s="4">
        <v>1987</v>
      </c>
      <c r="D39" s="4" t="s">
        <v>479</v>
      </c>
      <c r="E39" s="6">
        <f t="shared" si="40"/>
        <v>572986.75100000005</v>
      </c>
      <c r="F39" s="4" t="s">
        <v>1415</v>
      </c>
      <c r="G39" s="4" t="s">
        <v>29</v>
      </c>
      <c r="H39" s="5"/>
      <c r="I39" s="5"/>
      <c r="J39" s="5"/>
      <c r="K39" s="5"/>
      <c r="L39" s="5"/>
      <c r="M39" s="5"/>
      <c r="N39" s="5"/>
      <c r="O39" s="5"/>
      <c r="P39" s="5">
        <v>256916.967</v>
      </c>
      <c r="Q39" s="29">
        <v>332664.967</v>
      </c>
      <c r="R39" s="29">
        <v>402754.09899999999</v>
      </c>
      <c r="S39" s="29">
        <v>463119.39299999998</v>
      </c>
      <c r="T39" s="29">
        <v>486773.72499999998</v>
      </c>
      <c r="U39" s="29">
        <v>619395.30000000005</v>
      </c>
      <c r="V39" s="29">
        <v>529990.728</v>
      </c>
      <c r="W39" s="29">
        <v>558948.79700000002</v>
      </c>
      <c r="X39" s="29">
        <v>643913.51599999995</v>
      </c>
      <c r="Y39" s="29">
        <v>667791.99699999997</v>
      </c>
      <c r="Z39" s="5">
        <v>572986.75100000005</v>
      </c>
      <c r="AA39" s="5">
        <v>547758</v>
      </c>
      <c r="AB39" s="5">
        <v>399853.59399999998</v>
      </c>
      <c r="AC39" s="5"/>
      <c r="AE39" s="4" t="str">
        <f t="shared" si="41"/>
        <v/>
      </c>
      <c r="AF39" s="4" t="str">
        <f t="shared" si="41"/>
        <v/>
      </c>
      <c r="AG39" s="4" t="str">
        <f t="shared" si="41"/>
        <v/>
      </c>
      <c r="AH39" s="4" t="str">
        <f t="shared" si="41"/>
        <v/>
      </c>
      <c r="AI39" s="4" t="str">
        <f t="shared" si="41"/>
        <v/>
      </c>
      <c r="AJ39" s="4" t="str">
        <f t="shared" si="41"/>
        <v/>
      </c>
      <c r="AK39" s="4" t="str">
        <f t="shared" si="41"/>
        <v/>
      </c>
      <c r="AL39" s="4" t="str">
        <f t="shared" si="41"/>
        <v/>
      </c>
      <c r="AM39" s="4" t="s">
        <v>480</v>
      </c>
      <c r="AN39" s="4" t="s">
        <v>481</v>
      </c>
      <c r="AO39" s="4" t="s">
        <v>481</v>
      </c>
      <c r="AP39" s="4" t="s">
        <v>481</v>
      </c>
      <c r="AQ39" s="4" t="s">
        <v>481</v>
      </c>
      <c r="AR39" s="4" t="s">
        <v>481</v>
      </c>
      <c r="AS39" s="4" t="s">
        <v>483</v>
      </c>
      <c r="AT39" s="4" t="s">
        <v>483</v>
      </c>
      <c r="AU39" s="4" t="s">
        <v>482</v>
      </c>
      <c r="AV39" s="4" t="s">
        <v>482</v>
      </c>
      <c r="AW39" s="4" t="s">
        <v>482</v>
      </c>
      <c r="AX39" s="4" t="s">
        <v>1337</v>
      </c>
      <c r="AY39" s="4" t="str">
        <f t="shared" si="42"/>
        <v>*</v>
      </c>
      <c r="AZ39" s="4" t="str">
        <f t="shared" si="42"/>
        <v/>
      </c>
      <c r="BB39" s="4" t="str">
        <f t="shared" si="43"/>
        <v/>
      </c>
      <c r="BC39" s="4" t="str">
        <f t="shared" si="43"/>
        <v/>
      </c>
      <c r="BD39" s="4" t="str">
        <f t="shared" si="43"/>
        <v/>
      </c>
      <c r="BE39" s="4" t="str">
        <f t="shared" si="43"/>
        <v/>
      </c>
      <c r="BF39" s="4" t="str">
        <f t="shared" si="43"/>
        <v/>
      </c>
      <c r="BG39" s="4" t="str">
        <f t="shared" si="43"/>
        <v/>
      </c>
      <c r="BH39" s="4" t="str">
        <f t="shared" si="43"/>
        <v/>
      </c>
      <c r="BI39" s="4" t="str">
        <f t="shared" si="43"/>
        <v/>
      </c>
      <c r="BJ39" s="4" t="s">
        <v>88</v>
      </c>
      <c r="BK39" s="4" t="s">
        <v>88</v>
      </c>
      <c r="BL39" s="4" t="s">
        <v>88</v>
      </c>
      <c r="BM39" s="4" t="s">
        <v>88</v>
      </c>
      <c r="BN39" s="4" t="s">
        <v>88</v>
      </c>
      <c r="BO39" s="4" t="s">
        <v>88</v>
      </c>
      <c r="BP39" s="4" t="s">
        <v>88</v>
      </c>
      <c r="BQ39" s="4" t="s">
        <v>88</v>
      </c>
      <c r="BR39" s="4" t="s">
        <v>88</v>
      </c>
      <c r="BS39" s="4" t="s">
        <v>88</v>
      </c>
      <c r="BT39" s="4" t="s">
        <v>88</v>
      </c>
      <c r="BU39" s="4"/>
      <c r="BV39" s="4" t="s">
        <v>88</v>
      </c>
      <c r="BW39" s="4" t="str">
        <f t="shared" si="44"/>
        <v/>
      </c>
    </row>
    <row r="40" spans="1:75" ht="17" customHeight="1" x14ac:dyDescent="0.35">
      <c r="A40" t="s">
        <v>258</v>
      </c>
      <c r="B40" s="4" t="s">
        <v>486</v>
      </c>
      <c r="C40" s="4"/>
      <c r="D40" s="4"/>
      <c r="E40" s="6">
        <f t="shared" si="40"/>
        <v>178717.86799999999</v>
      </c>
      <c r="F40" s="4" t="s">
        <v>1415</v>
      </c>
      <c r="G40" s="4" t="s">
        <v>29</v>
      </c>
      <c r="H40" s="5"/>
      <c r="I40" s="5"/>
      <c r="J40" s="5"/>
      <c r="K40" s="5"/>
      <c r="L40" s="5"/>
      <c r="M40" s="5"/>
      <c r="N40" s="5"/>
      <c r="O40" s="5"/>
      <c r="P40" s="5"/>
      <c r="Q40" s="29"/>
      <c r="R40" s="29"/>
      <c r="S40" s="29"/>
      <c r="T40" s="29"/>
      <c r="U40" s="29"/>
      <c r="V40" s="29"/>
      <c r="W40" s="29"/>
      <c r="X40" s="29"/>
      <c r="Y40" s="29"/>
      <c r="Z40" s="5">
        <v>178717.86799999999</v>
      </c>
      <c r="AA40" s="5">
        <v>1078709.3529999999</v>
      </c>
      <c r="AB40" s="5">
        <v>360033.14500000002</v>
      </c>
      <c r="AC40" s="5"/>
      <c r="AE40" s="4" t="str">
        <f t="shared" si="41"/>
        <v/>
      </c>
      <c r="AF40" s="4" t="str">
        <f t="shared" si="41"/>
        <v/>
      </c>
      <c r="AG40" s="4" t="str">
        <f t="shared" si="41"/>
        <v/>
      </c>
      <c r="AH40" s="4" t="str">
        <f t="shared" si="41"/>
        <v/>
      </c>
      <c r="AI40" s="4" t="str">
        <f t="shared" si="41"/>
        <v/>
      </c>
      <c r="AJ40" s="4" t="str">
        <f t="shared" si="41"/>
        <v/>
      </c>
      <c r="AK40" s="4" t="str">
        <f t="shared" si="41"/>
        <v/>
      </c>
      <c r="AL40" s="4" t="str">
        <f t="shared" si="41"/>
        <v/>
      </c>
      <c r="AM40" s="4" t="str">
        <f t="shared" si="41"/>
        <v/>
      </c>
      <c r="AN40" s="4" t="str">
        <f t="shared" si="41"/>
        <v/>
      </c>
      <c r="AO40" s="4" t="str">
        <f t="shared" si="41"/>
        <v/>
      </c>
      <c r="AP40" s="4" t="str">
        <f t="shared" si="41"/>
        <v/>
      </c>
      <c r="AQ40" s="4" t="str">
        <f t="shared" si="41"/>
        <v/>
      </c>
      <c r="AR40" s="4" t="str">
        <f t="shared" si="41"/>
        <v/>
      </c>
      <c r="AS40" s="4" t="str">
        <f t="shared" si="41"/>
        <v/>
      </c>
      <c r="AT40" s="4" t="str">
        <f t="shared" si="41"/>
        <v/>
      </c>
      <c r="AU40" s="4" t="str">
        <f t="shared" si="42"/>
        <v/>
      </c>
      <c r="AV40" s="4" t="str">
        <f t="shared" si="42"/>
        <v/>
      </c>
      <c r="AW40" s="4" t="s">
        <v>482</v>
      </c>
      <c r="AX40" s="4" t="s">
        <v>1337</v>
      </c>
      <c r="AY40" s="4" t="str">
        <f t="shared" si="42"/>
        <v>*</v>
      </c>
      <c r="AZ40" s="4" t="str">
        <f t="shared" si="42"/>
        <v/>
      </c>
      <c r="BB40" s="4" t="str">
        <f t="shared" si="43"/>
        <v/>
      </c>
      <c r="BC40" s="4" t="str">
        <f t="shared" si="43"/>
        <v/>
      </c>
      <c r="BD40" s="4" t="str">
        <f t="shared" si="43"/>
        <v/>
      </c>
      <c r="BE40" s="4" t="str">
        <f t="shared" si="43"/>
        <v/>
      </c>
      <c r="BF40" s="4" t="str">
        <f t="shared" si="43"/>
        <v/>
      </c>
      <c r="BG40" s="4" t="str">
        <f t="shared" si="43"/>
        <v/>
      </c>
      <c r="BH40" s="4" t="str">
        <f t="shared" si="43"/>
        <v/>
      </c>
      <c r="BI40" s="4" t="str">
        <f t="shared" si="43"/>
        <v/>
      </c>
      <c r="BJ40" s="4" t="str">
        <f t="shared" ref="BJ40:BK40" si="45">IF(P40=0,"","*")</f>
        <v/>
      </c>
      <c r="BK40" s="4" t="str">
        <f t="shared" si="45"/>
        <v/>
      </c>
      <c r="BL40" s="4" t="str">
        <f t="shared" si="43"/>
        <v/>
      </c>
      <c r="BM40" s="4" t="str">
        <f t="shared" si="43"/>
        <v/>
      </c>
      <c r="BN40" s="4" t="str">
        <f t="shared" si="43"/>
        <v/>
      </c>
      <c r="BO40" s="4" t="str">
        <f t="shared" si="43"/>
        <v/>
      </c>
      <c r="BP40" s="4" t="str">
        <f t="shared" si="43"/>
        <v/>
      </c>
      <c r="BQ40" s="4" t="str">
        <f t="shared" si="43"/>
        <v/>
      </c>
      <c r="BR40" s="4" t="str">
        <f t="shared" ref="BR40:BT53" si="46">IF(X40=0,"","*")</f>
        <v/>
      </c>
      <c r="BS40" s="4" t="str">
        <f t="shared" si="46"/>
        <v/>
      </c>
      <c r="BT40" s="4" t="s">
        <v>88</v>
      </c>
      <c r="BU40" s="4"/>
      <c r="BV40" s="4" t="s">
        <v>88</v>
      </c>
      <c r="BW40" s="4" t="str">
        <f t="shared" si="44"/>
        <v/>
      </c>
    </row>
    <row r="41" spans="1:75" ht="17" customHeight="1" x14ac:dyDescent="0.35">
      <c r="A41" t="s">
        <v>260</v>
      </c>
      <c r="B41" s="4" t="s">
        <v>487</v>
      </c>
      <c r="C41" s="4"/>
      <c r="D41" s="4"/>
      <c r="E41" s="6">
        <f t="shared" si="40"/>
        <v>0</v>
      </c>
      <c r="F41" s="4"/>
      <c r="G41" s="4" t="s">
        <v>118</v>
      </c>
      <c r="H41" s="5"/>
      <c r="I41" s="5"/>
      <c r="J41" s="5"/>
      <c r="K41" s="5"/>
      <c r="L41" s="5"/>
      <c r="M41" s="5"/>
      <c r="N41" s="5"/>
      <c r="O41" s="5"/>
      <c r="P41" s="5">
        <v>11746</v>
      </c>
      <c r="Q41" s="29">
        <v>13242.16</v>
      </c>
      <c r="R41" s="29">
        <v>13667.2</v>
      </c>
      <c r="S41" s="29">
        <v>12654.6</v>
      </c>
      <c r="T41" s="29">
        <v>11886.4</v>
      </c>
      <c r="U41" s="29">
        <v>13912.7</v>
      </c>
      <c r="V41" s="29"/>
      <c r="W41" s="29"/>
      <c r="X41" s="29"/>
      <c r="Y41" s="29"/>
      <c r="Z41" s="5"/>
      <c r="AA41" s="5"/>
      <c r="AB41" s="5"/>
      <c r="AC41" s="5"/>
      <c r="AE41" s="4" t="str">
        <f t="shared" si="41"/>
        <v/>
      </c>
      <c r="AF41" s="4" t="str">
        <f t="shared" si="41"/>
        <v/>
      </c>
      <c r="AG41" s="4" t="str">
        <f t="shared" si="41"/>
        <v/>
      </c>
      <c r="AH41" s="4" t="str">
        <f t="shared" si="41"/>
        <v/>
      </c>
      <c r="AI41" s="4" t="str">
        <f t="shared" si="41"/>
        <v/>
      </c>
      <c r="AJ41" s="4" t="str">
        <f t="shared" si="41"/>
        <v/>
      </c>
      <c r="AK41" s="4" t="str">
        <f t="shared" si="41"/>
        <v/>
      </c>
      <c r="AL41" s="4" t="str">
        <f t="shared" si="41"/>
        <v/>
      </c>
      <c r="AM41" s="4" t="s">
        <v>488</v>
      </c>
      <c r="AN41" s="4" t="s">
        <v>481</v>
      </c>
      <c r="AO41" s="4" t="s">
        <v>481</v>
      </c>
      <c r="AP41" s="4" t="s">
        <v>481</v>
      </c>
      <c r="AQ41" s="4" t="s">
        <v>481</v>
      </c>
      <c r="AR41" s="4" t="s">
        <v>481</v>
      </c>
      <c r="AS41" s="4" t="str">
        <f t="shared" si="41"/>
        <v/>
      </c>
      <c r="AT41" s="4" t="str">
        <f t="shared" si="41"/>
        <v/>
      </c>
      <c r="AU41" s="4" t="str">
        <f t="shared" si="42"/>
        <v/>
      </c>
      <c r="AV41" s="4" t="str">
        <f t="shared" si="42"/>
        <v/>
      </c>
      <c r="AW41" s="4" t="str">
        <f t="shared" si="42"/>
        <v/>
      </c>
      <c r="AX41" s="4" t="str">
        <f t="shared" si="42"/>
        <v/>
      </c>
      <c r="AY41" s="4" t="str">
        <f t="shared" si="42"/>
        <v/>
      </c>
      <c r="AZ41" s="4" t="str">
        <f t="shared" si="42"/>
        <v/>
      </c>
      <c r="BB41" s="4" t="str">
        <f t="shared" si="43"/>
        <v/>
      </c>
      <c r="BC41" s="4" t="str">
        <f t="shared" si="43"/>
        <v/>
      </c>
      <c r="BD41" s="4" t="str">
        <f t="shared" si="43"/>
        <v/>
      </c>
      <c r="BE41" s="4" t="str">
        <f t="shared" si="43"/>
        <v/>
      </c>
      <c r="BF41" s="4" t="str">
        <f t="shared" si="43"/>
        <v/>
      </c>
      <c r="BG41" s="4" t="str">
        <f t="shared" si="43"/>
        <v/>
      </c>
      <c r="BH41" s="4" t="str">
        <f t="shared" si="43"/>
        <v/>
      </c>
      <c r="BI41" s="4" t="str">
        <f t="shared" si="43"/>
        <v/>
      </c>
      <c r="BJ41" s="4" t="s">
        <v>88</v>
      </c>
      <c r="BK41" s="4" t="s">
        <v>88</v>
      </c>
      <c r="BL41" s="4" t="s">
        <v>88</v>
      </c>
      <c r="BM41" s="4" t="s">
        <v>88</v>
      </c>
      <c r="BN41" s="4" t="s">
        <v>88</v>
      </c>
      <c r="BO41" s="4" t="s">
        <v>88</v>
      </c>
      <c r="BP41" s="4" t="str">
        <f t="shared" si="43"/>
        <v/>
      </c>
      <c r="BQ41" s="4" t="str">
        <f t="shared" si="43"/>
        <v/>
      </c>
      <c r="BR41" s="4" t="str">
        <f t="shared" si="46"/>
        <v/>
      </c>
      <c r="BS41" s="4" t="str">
        <f t="shared" si="46"/>
        <v/>
      </c>
      <c r="BT41" s="4" t="str">
        <f t="shared" si="46"/>
        <v/>
      </c>
      <c r="BU41" s="4"/>
      <c r="BV41" s="4" t="str">
        <f t="shared" si="44"/>
        <v/>
      </c>
      <c r="BW41" s="4" t="str">
        <f t="shared" si="44"/>
        <v/>
      </c>
    </row>
    <row r="42" spans="1:75" ht="17" hidden="1" customHeight="1" x14ac:dyDescent="0.35">
      <c r="A42" t="s">
        <v>123</v>
      </c>
      <c r="B42" s="4"/>
      <c r="C42" s="4"/>
      <c r="D42" s="4"/>
      <c r="E42" s="6">
        <f t="shared" si="40"/>
        <v>0</v>
      </c>
      <c r="F42" s="4"/>
      <c r="G42" s="4"/>
      <c r="H42" s="5"/>
      <c r="I42" s="5"/>
      <c r="J42" s="5"/>
      <c r="K42" s="5"/>
      <c r="L42" s="5"/>
      <c r="M42" s="5"/>
      <c r="N42" s="5"/>
      <c r="O42" s="5"/>
      <c r="P42" s="5"/>
      <c r="Q42" s="29"/>
      <c r="R42" s="29"/>
      <c r="S42" s="29"/>
      <c r="T42" s="29"/>
      <c r="U42" s="29"/>
      <c r="V42" s="29"/>
      <c r="W42" s="29"/>
      <c r="X42" s="29"/>
      <c r="Y42" s="29"/>
      <c r="Z42" s="5"/>
      <c r="AA42" s="5"/>
      <c r="AB42" s="5"/>
      <c r="AC42" s="5"/>
      <c r="AE42" s="4" t="str">
        <f t="shared" si="41"/>
        <v/>
      </c>
      <c r="AF42" s="4" t="str">
        <f t="shared" si="41"/>
        <v/>
      </c>
      <c r="AG42" s="4" t="str">
        <f t="shared" si="41"/>
        <v/>
      </c>
      <c r="AH42" s="4" t="str">
        <f t="shared" si="41"/>
        <v/>
      </c>
      <c r="AI42" s="4" t="str">
        <f t="shared" si="41"/>
        <v/>
      </c>
      <c r="AJ42" s="4" t="str">
        <f t="shared" si="41"/>
        <v/>
      </c>
      <c r="AK42" s="4" t="str">
        <f t="shared" si="41"/>
        <v/>
      </c>
      <c r="AL42" s="4" t="str">
        <f t="shared" si="41"/>
        <v/>
      </c>
      <c r="AM42" s="4" t="str">
        <f t="shared" si="41"/>
        <v/>
      </c>
      <c r="AN42" s="4" t="str">
        <f t="shared" si="41"/>
        <v/>
      </c>
      <c r="AO42" s="4" t="str">
        <f t="shared" si="41"/>
        <v/>
      </c>
      <c r="AP42" s="4" t="str">
        <f t="shared" si="41"/>
        <v/>
      </c>
      <c r="AQ42" s="4" t="str">
        <f t="shared" si="41"/>
        <v/>
      </c>
      <c r="AR42" s="4" t="str">
        <f t="shared" si="41"/>
        <v/>
      </c>
      <c r="AS42" s="4" t="str">
        <f t="shared" si="41"/>
        <v/>
      </c>
      <c r="AT42" s="4" t="str">
        <f t="shared" si="41"/>
        <v/>
      </c>
      <c r="AU42" s="4" t="str">
        <f t="shared" si="42"/>
        <v/>
      </c>
      <c r="AV42" s="4" t="str">
        <f t="shared" si="42"/>
        <v/>
      </c>
      <c r="AW42" s="4" t="str">
        <f t="shared" si="42"/>
        <v/>
      </c>
      <c r="AX42" s="4" t="str">
        <f t="shared" si="42"/>
        <v/>
      </c>
      <c r="AY42" s="4" t="str">
        <f t="shared" si="42"/>
        <v/>
      </c>
      <c r="AZ42" s="4" t="str">
        <f t="shared" si="42"/>
        <v/>
      </c>
      <c r="BB42" s="4" t="str">
        <f t="shared" si="43"/>
        <v/>
      </c>
      <c r="BC42" s="4" t="str">
        <f t="shared" si="43"/>
        <v/>
      </c>
      <c r="BD42" s="4" t="str">
        <f t="shared" si="43"/>
        <v/>
      </c>
      <c r="BE42" s="4" t="str">
        <f t="shared" si="43"/>
        <v/>
      </c>
      <c r="BF42" s="4" t="str">
        <f t="shared" si="43"/>
        <v/>
      </c>
      <c r="BG42" s="4" t="str">
        <f t="shared" si="43"/>
        <v/>
      </c>
      <c r="BH42" s="4" t="str">
        <f t="shared" si="43"/>
        <v/>
      </c>
      <c r="BI42" s="4" t="str">
        <f t="shared" si="43"/>
        <v/>
      </c>
      <c r="BJ42" s="4" t="str">
        <f t="shared" si="43"/>
        <v/>
      </c>
      <c r="BK42" s="4" t="str">
        <f t="shared" si="43"/>
        <v/>
      </c>
      <c r="BL42" s="4" t="str">
        <f t="shared" si="43"/>
        <v/>
      </c>
      <c r="BM42" s="4" t="str">
        <f t="shared" si="43"/>
        <v/>
      </c>
      <c r="BN42" s="4" t="str">
        <f t="shared" si="43"/>
        <v/>
      </c>
      <c r="BO42" s="4" t="str">
        <f t="shared" si="43"/>
        <v/>
      </c>
      <c r="BP42" s="4" t="str">
        <f t="shared" si="43"/>
        <v/>
      </c>
      <c r="BQ42" s="4" t="str">
        <f t="shared" si="43"/>
        <v/>
      </c>
      <c r="BR42" s="4" t="str">
        <f t="shared" si="46"/>
        <v/>
      </c>
      <c r="BS42" s="4" t="str">
        <f t="shared" si="46"/>
        <v/>
      </c>
      <c r="BT42" s="4" t="str">
        <f t="shared" si="46"/>
        <v/>
      </c>
      <c r="BU42" s="4"/>
      <c r="BV42" s="4" t="str">
        <f t="shared" si="44"/>
        <v/>
      </c>
      <c r="BW42" s="4" t="str">
        <f t="shared" si="44"/>
        <v/>
      </c>
    </row>
    <row r="43" spans="1:75" ht="17" hidden="1" customHeight="1" x14ac:dyDescent="0.35">
      <c r="A43" t="s">
        <v>126</v>
      </c>
      <c r="B43" s="4"/>
      <c r="C43" s="4"/>
      <c r="D43" s="4"/>
      <c r="E43" s="6">
        <f t="shared" si="40"/>
        <v>0</v>
      </c>
      <c r="F43" s="4"/>
      <c r="G43" s="4"/>
      <c r="H43" s="5"/>
      <c r="I43" s="5"/>
      <c r="J43" s="5"/>
      <c r="K43" s="5"/>
      <c r="L43" s="5"/>
      <c r="M43" s="5"/>
      <c r="N43" s="5"/>
      <c r="O43" s="5"/>
      <c r="P43" s="5"/>
      <c r="Q43" s="29"/>
      <c r="R43" s="29"/>
      <c r="S43" s="29"/>
      <c r="T43" s="29"/>
      <c r="U43" s="29"/>
      <c r="V43" s="29"/>
      <c r="W43" s="29"/>
      <c r="X43" s="29"/>
      <c r="Y43" s="29"/>
      <c r="Z43" s="5"/>
      <c r="AA43" s="5"/>
      <c r="AB43" s="5"/>
      <c r="AC43" s="5"/>
      <c r="AE43" s="4" t="str">
        <f t="shared" si="41"/>
        <v/>
      </c>
      <c r="AF43" s="4" t="str">
        <f t="shared" si="41"/>
        <v/>
      </c>
      <c r="AG43" s="4" t="str">
        <f t="shared" si="41"/>
        <v/>
      </c>
      <c r="AH43" s="4" t="str">
        <f t="shared" si="41"/>
        <v/>
      </c>
      <c r="AI43" s="4" t="str">
        <f t="shared" si="41"/>
        <v/>
      </c>
      <c r="AJ43" s="4" t="str">
        <f t="shared" si="41"/>
        <v/>
      </c>
      <c r="AK43" s="4" t="str">
        <f t="shared" si="41"/>
        <v/>
      </c>
      <c r="AL43" s="4" t="str">
        <f t="shared" si="41"/>
        <v/>
      </c>
      <c r="AM43" s="4" t="str">
        <f t="shared" si="41"/>
        <v/>
      </c>
      <c r="AN43" s="4" t="str">
        <f t="shared" si="41"/>
        <v/>
      </c>
      <c r="AO43" s="4" t="str">
        <f t="shared" si="41"/>
        <v/>
      </c>
      <c r="AP43" s="4" t="str">
        <f t="shared" si="41"/>
        <v/>
      </c>
      <c r="AQ43" s="4" t="str">
        <f t="shared" si="41"/>
        <v/>
      </c>
      <c r="AR43" s="4" t="str">
        <f t="shared" si="41"/>
        <v/>
      </c>
      <c r="AS43" s="4" t="str">
        <f t="shared" si="41"/>
        <v/>
      </c>
      <c r="AT43" s="4" t="str">
        <f t="shared" si="41"/>
        <v/>
      </c>
      <c r="AU43" s="4" t="str">
        <f t="shared" si="42"/>
        <v/>
      </c>
      <c r="AV43" s="4" t="str">
        <f t="shared" si="42"/>
        <v/>
      </c>
      <c r="AW43" s="4" t="str">
        <f t="shared" si="42"/>
        <v/>
      </c>
      <c r="AX43" s="4" t="str">
        <f t="shared" si="42"/>
        <v/>
      </c>
      <c r="AY43" s="4" t="str">
        <f t="shared" si="42"/>
        <v/>
      </c>
      <c r="AZ43" s="4" t="str">
        <f t="shared" si="42"/>
        <v/>
      </c>
      <c r="BB43" s="4" t="str">
        <f t="shared" si="43"/>
        <v/>
      </c>
      <c r="BC43" s="4" t="str">
        <f t="shared" si="43"/>
        <v/>
      </c>
      <c r="BD43" s="4" t="str">
        <f t="shared" si="43"/>
        <v/>
      </c>
      <c r="BE43" s="4" t="str">
        <f t="shared" si="43"/>
        <v/>
      </c>
      <c r="BF43" s="4" t="str">
        <f t="shared" si="43"/>
        <v/>
      </c>
      <c r="BG43" s="4" t="str">
        <f t="shared" si="43"/>
        <v/>
      </c>
      <c r="BH43" s="4" t="str">
        <f t="shared" si="43"/>
        <v/>
      </c>
      <c r="BI43" s="4" t="str">
        <f t="shared" si="43"/>
        <v/>
      </c>
      <c r="BJ43" s="4" t="str">
        <f t="shared" si="43"/>
        <v/>
      </c>
      <c r="BK43" s="4" t="str">
        <f t="shared" si="43"/>
        <v/>
      </c>
      <c r="BL43" s="4" t="str">
        <f t="shared" si="43"/>
        <v/>
      </c>
      <c r="BM43" s="4" t="str">
        <f t="shared" si="43"/>
        <v/>
      </c>
      <c r="BN43" s="4" t="str">
        <f t="shared" si="43"/>
        <v/>
      </c>
      <c r="BO43" s="4" t="str">
        <f t="shared" si="43"/>
        <v/>
      </c>
      <c r="BP43" s="4" t="str">
        <f t="shared" si="43"/>
        <v/>
      </c>
      <c r="BQ43" s="4" t="str">
        <f t="shared" si="43"/>
        <v/>
      </c>
      <c r="BR43" s="4" t="str">
        <f t="shared" si="46"/>
        <v/>
      </c>
      <c r="BS43" s="4" t="str">
        <f t="shared" si="46"/>
        <v/>
      </c>
      <c r="BT43" s="4" t="str">
        <f t="shared" si="46"/>
        <v/>
      </c>
      <c r="BU43" s="4"/>
      <c r="BV43" s="4" t="str">
        <f t="shared" si="44"/>
        <v/>
      </c>
      <c r="BW43" s="4" t="str">
        <f t="shared" si="44"/>
        <v/>
      </c>
    </row>
    <row r="44" spans="1:75" ht="17" hidden="1" customHeight="1" x14ac:dyDescent="0.35">
      <c r="A44" t="s">
        <v>128</v>
      </c>
      <c r="B44" s="4"/>
      <c r="C44" s="4"/>
      <c r="D44" s="4"/>
      <c r="E44" s="6">
        <f t="shared" si="40"/>
        <v>0</v>
      </c>
      <c r="F44" s="4"/>
      <c r="G44" s="4"/>
      <c r="H44" s="5"/>
      <c r="I44" s="5"/>
      <c r="J44" s="5"/>
      <c r="K44" s="5"/>
      <c r="L44" s="5"/>
      <c r="M44" s="5"/>
      <c r="N44" s="5"/>
      <c r="O44" s="5"/>
      <c r="P44" s="5"/>
      <c r="Q44" s="29"/>
      <c r="R44" s="29"/>
      <c r="S44" s="29"/>
      <c r="T44" s="29"/>
      <c r="U44" s="29"/>
      <c r="V44" s="29"/>
      <c r="W44" s="29"/>
      <c r="X44" s="29"/>
      <c r="Y44" s="29"/>
      <c r="Z44" s="5"/>
      <c r="AA44" s="5"/>
      <c r="AB44" s="5"/>
      <c r="AC44" s="5"/>
      <c r="AE44" s="4" t="str">
        <f t="shared" si="41"/>
        <v/>
      </c>
      <c r="AF44" s="4" t="str">
        <f t="shared" si="41"/>
        <v/>
      </c>
      <c r="AG44" s="4" t="str">
        <f t="shared" si="41"/>
        <v/>
      </c>
      <c r="AH44" s="4" t="str">
        <f t="shared" si="41"/>
        <v/>
      </c>
      <c r="AI44" s="4" t="str">
        <f t="shared" si="41"/>
        <v/>
      </c>
      <c r="AJ44" s="4" t="str">
        <f t="shared" si="41"/>
        <v/>
      </c>
      <c r="AK44" s="4" t="str">
        <f t="shared" si="41"/>
        <v/>
      </c>
      <c r="AL44" s="4" t="str">
        <f t="shared" si="41"/>
        <v/>
      </c>
      <c r="AM44" s="4" t="str">
        <f t="shared" si="41"/>
        <v/>
      </c>
      <c r="AN44" s="4" t="str">
        <f t="shared" si="41"/>
        <v/>
      </c>
      <c r="AO44" s="4" t="str">
        <f t="shared" si="41"/>
        <v/>
      </c>
      <c r="AP44" s="4" t="str">
        <f t="shared" si="41"/>
        <v/>
      </c>
      <c r="AQ44" s="4" t="str">
        <f t="shared" si="41"/>
        <v/>
      </c>
      <c r="AR44" s="4" t="str">
        <f t="shared" si="41"/>
        <v/>
      </c>
      <c r="AS44" s="4" t="str">
        <f t="shared" si="41"/>
        <v/>
      </c>
      <c r="AT44" s="4" t="str">
        <f t="shared" si="41"/>
        <v/>
      </c>
      <c r="AU44" s="4" t="str">
        <f t="shared" si="42"/>
        <v/>
      </c>
      <c r="AV44" s="4" t="str">
        <f t="shared" si="42"/>
        <v/>
      </c>
      <c r="AW44" s="4" t="str">
        <f t="shared" si="42"/>
        <v/>
      </c>
      <c r="AX44" s="4" t="str">
        <f t="shared" si="42"/>
        <v/>
      </c>
      <c r="AY44" s="4" t="str">
        <f t="shared" si="42"/>
        <v/>
      </c>
      <c r="AZ44" s="4" t="str">
        <f t="shared" si="42"/>
        <v/>
      </c>
      <c r="BB44" s="4" t="str">
        <f t="shared" si="43"/>
        <v/>
      </c>
      <c r="BC44" s="4" t="str">
        <f t="shared" si="43"/>
        <v/>
      </c>
      <c r="BD44" s="4" t="str">
        <f t="shared" si="43"/>
        <v/>
      </c>
      <c r="BE44" s="4" t="str">
        <f t="shared" si="43"/>
        <v/>
      </c>
      <c r="BF44" s="4" t="str">
        <f t="shared" si="43"/>
        <v/>
      </c>
      <c r="BG44" s="4" t="str">
        <f t="shared" si="43"/>
        <v/>
      </c>
      <c r="BH44" s="4" t="str">
        <f t="shared" si="43"/>
        <v/>
      </c>
      <c r="BI44" s="4" t="str">
        <f t="shared" si="43"/>
        <v/>
      </c>
      <c r="BJ44" s="4" t="str">
        <f t="shared" si="43"/>
        <v/>
      </c>
      <c r="BK44" s="4" t="str">
        <f t="shared" si="43"/>
        <v/>
      </c>
      <c r="BL44" s="4" t="str">
        <f t="shared" si="43"/>
        <v/>
      </c>
      <c r="BM44" s="4" t="str">
        <f t="shared" si="43"/>
        <v/>
      </c>
      <c r="BN44" s="4" t="str">
        <f t="shared" si="43"/>
        <v/>
      </c>
      <c r="BO44" s="4" t="str">
        <f t="shared" si="43"/>
        <v/>
      </c>
      <c r="BP44" s="4" t="str">
        <f t="shared" si="43"/>
        <v/>
      </c>
      <c r="BQ44" s="4" t="str">
        <f t="shared" si="43"/>
        <v/>
      </c>
      <c r="BR44" s="4" t="str">
        <f t="shared" si="46"/>
        <v/>
      </c>
      <c r="BS44" s="4" t="str">
        <f t="shared" si="46"/>
        <v/>
      </c>
      <c r="BT44" s="4" t="str">
        <f t="shared" si="46"/>
        <v/>
      </c>
      <c r="BU44" s="4"/>
      <c r="BV44" s="4" t="str">
        <f t="shared" si="44"/>
        <v/>
      </c>
      <c r="BW44" s="4" t="str">
        <f t="shared" si="44"/>
        <v/>
      </c>
    </row>
    <row r="45" spans="1:75" ht="17" hidden="1" customHeight="1" x14ac:dyDescent="0.35">
      <c r="A45" t="s">
        <v>130</v>
      </c>
      <c r="B45" s="4"/>
      <c r="C45" s="4"/>
      <c r="D45" s="4"/>
      <c r="E45" s="6">
        <f t="shared" si="40"/>
        <v>0</v>
      </c>
      <c r="F45" s="4"/>
      <c r="G45" s="4"/>
      <c r="H45" s="5"/>
      <c r="I45" s="5"/>
      <c r="J45" s="5"/>
      <c r="K45" s="5"/>
      <c r="L45" s="5"/>
      <c r="M45" s="5"/>
      <c r="N45" s="5"/>
      <c r="O45" s="5"/>
      <c r="P45" s="5"/>
      <c r="Q45" s="5"/>
      <c r="R45" s="5"/>
      <c r="S45" s="5"/>
      <c r="T45" s="5"/>
      <c r="U45" s="5"/>
      <c r="V45" s="5"/>
      <c r="W45" s="5"/>
      <c r="X45" s="5"/>
      <c r="Y45" s="5"/>
      <c r="Z45" s="5"/>
      <c r="AA45" s="5"/>
      <c r="AB45" s="5"/>
      <c r="AC45" s="5"/>
      <c r="AE45" s="4" t="str">
        <f t="shared" si="41"/>
        <v/>
      </c>
      <c r="AF45" s="4" t="str">
        <f t="shared" si="41"/>
        <v/>
      </c>
      <c r="AG45" s="4" t="str">
        <f t="shared" si="41"/>
        <v/>
      </c>
      <c r="AH45" s="4" t="str">
        <f t="shared" si="41"/>
        <v/>
      </c>
      <c r="AI45" s="4" t="str">
        <f t="shared" si="41"/>
        <v/>
      </c>
      <c r="AJ45" s="4" t="str">
        <f t="shared" si="41"/>
        <v/>
      </c>
      <c r="AK45" s="4" t="str">
        <f t="shared" si="41"/>
        <v/>
      </c>
      <c r="AL45" s="4" t="str">
        <f t="shared" si="41"/>
        <v/>
      </c>
      <c r="AM45" s="4" t="str">
        <f t="shared" si="41"/>
        <v/>
      </c>
      <c r="AN45" s="4" t="str">
        <f t="shared" si="41"/>
        <v/>
      </c>
      <c r="AO45" s="4" t="str">
        <f t="shared" si="41"/>
        <v/>
      </c>
      <c r="AP45" s="4" t="str">
        <f t="shared" si="41"/>
        <v/>
      </c>
      <c r="AQ45" s="4" t="str">
        <f t="shared" si="41"/>
        <v/>
      </c>
      <c r="AR45" s="4" t="str">
        <f t="shared" si="41"/>
        <v/>
      </c>
      <c r="AS45" s="4" t="str">
        <f t="shared" si="41"/>
        <v/>
      </c>
      <c r="AT45" s="4" t="str">
        <f t="shared" si="41"/>
        <v/>
      </c>
      <c r="AU45" s="4" t="str">
        <f t="shared" si="42"/>
        <v/>
      </c>
      <c r="AV45" s="4" t="str">
        <f t="shared" si="42"/>
        <v/>
      </c>
      <c r="AW45" s="4" t="str">
        <f t="shared" si="42"/>
        <v/>
      </c>
      <c r="AX45" s="4" t="str">
        <f t="shared" si="42"/>
        <v/>
      </c>
      <c r="AY45" s="4" t="str">
        <f t="shared" si="42"/>
        <v/>
      </c>
      <c r="AZ45" s="4" t="str">
        <f t="shared" si="42"/>
        <v/>
      </c>
      <c r="BB45" s="4" t="str">
        <f t="shared" si="43"/>
        <v/>
      </c>
      <c r="BC45" s="4" t="str">
        <f t="shared" si="43"/>
        <v/>
      </c>
      <c r="BD45" s="4" t="str">
        <f t="shared" si="43"/>
        <v/>
      </c>
      <c r="BE45" s="4" t="str">
        <f t="shared" si="43"/>
        <v/>
      </c>
      <c r="BF45" s="4" t="str">
        <f t="shared" si="43"/>
        <v/>
      </c>
      <c r="BG45" s="4" t="str">
        <f t="shared" si="43"/>
        <v/>
      </c>
      <c r="BH45" s="4" t="str">
        <f t="shared" si="43"/>
        <v/>
      </c>
      <c r="BI45" s="4" t="str">
        <f t="shared" si="43"/>
        <v/>
      </c>
      <c r="BJ45" s="4" t="str">
        <f t="shared" si="43"/>
        <v/>
      </c>
      <c r="BK45" s="4" t="str">
        <f t="shared" si="43"/>
        <v/>
      </c>
      <c r="BL45" s="4" t="str">
        <f t="shared" si="43"/>
        <v/>
      </c>
      <c r="BM45" s="4" t="str">
        <f t="shared" si="43"/>
        <v/>
      </c>
      <c r="BN45" s="4" t="str">
        <f t="shared" si="43"/>
        <v/>
      </c>
      <c r="BO45" s="4" t="str">
        <f t="shared" si="43"/>
        <v/>
      </c>
      <c r="BP45" s="4" t="str">
        <f t="shared" si="43"/>
        <v/>
      </c>
      <c r="BQ45" s="4" t="str">
        <f t="shared" si="43"/>
        <v/>
      </c>
      <c r="BR45" s="4" t="str">
        <f t="shared" si="46"/>
        <v/>
      </c>
      <c r="BS45" s="4" t="str">
        <f t="shared" si="46"/>
        <v/>
      </c>
      <c r="BT45" s="4" t="str">
        <f t="shared" si="46"/>
        <v/>
      </c>
      <c r="BU45" s="4"/>
      <c r="BV45" s="4" t="str">
        <f t="shared" si="44"/>
        <v/>
      </c>
      <c r="BW45" s="4" t="str">
        <f t="shared" si="44"/>
        <v/>
      </c>
    </row>
    <row r="46" spans="1:75" ht="17" hidden="1" customHeight="1" x14ac:dyDescent="0.35">
      <c r="A46" t="s">
        <v>132</v>
      </c>
      <c r="B46" s="4"/>
      <c r="C46" s="4"/>
      <c r="D46" s="4"/>
      <c r="E46" s="6">
        <f t="shared" si="40"/>
        <v>0</v>
      </c>
      <c r="F46" s="4"/>
      <c r="G46" s="4"/>
      <c r="H46" s="5"/>
      <c r="I46" s="5"/>
      <c r="J46" s="5"/>
      <c r="K46" s="5"/>
      <c r="L46" s="5"/>
      <c r="M46" s="5"/>
      <c r="N46" s="5"/>
      <c r="O46" s="5"/>
      <c r="P46" s="5"/>
      <c r="Q46" s="5"/>
      <c r="R46" s="5"/>
      <c r="S46" s="5"/>
      <c r="T46" s="5"/>
      <c r="U46" s="5"/>
      <c r="V46" s="5"/>
      <c r="W46" s="5"/>
      <c r="X46" s="5"/>
      <c r="Y46" s="5"/>
      <c r="Z46" s="5"/>
      <c r="AA46" s="5"/>
      <c r="AB46" s="5"/>
      <c r="AC46" s="5"/>
      <c r="AE46" s="4" t="str">
        <f t="shared" si="41"/>
        <v/>
      </c>
      <c r="AF46" s="4" t="str">
        <f t="shared" si="41"/>
        <v/>
      </c>
      <c r="AG46" s="4" t="str">
        <f t="shared" si="41"/>
        <v/>
      </c>
      <c r="AH46" s="4" t="str">
        <f t="shared" si="41"/>
        <v/>
      </c>
      <c r="AI46" s="4" t="str">
        <f t="shared" si="41"/>
        <v/>
      </c>
      <c r="AJ46" s="4" t="str">
        <f t="shared" si="41"/>
        <v/>
      </c>
      <c r="AK46" s="4" t="str">
        <f t="shared" si="41"/>
        <v/>
      </c>
      <c r="AL46" s="4" t="str">
        <f t="shared" si="41"/>
        <v/>
      </c>
      <c r="AM46" s="4" t="str">
        <f t="shared" si="41"/>
        <v/>
      </c>
      <c r="AN46" s="4" t="str">
        <f t="shared" si="41"/>
        <v/>
      </c>
      <c r="AO46" s="4" t="str">
        <f t="shared" si="41"/>
        <v/>
      </c>
      <c r="AP46" s="4" t="str">
        <f t="shared" si="41"/>
        <v/>
      </c>
      <c r="AQ46" s="4" t="str">
        <f t="shared" si="41"/>
        <v/>
      </c>
      <c r="AR46" s="4" t="str">
        <f t="shared" si="41"/>
        <v/>
      </c>
      <c r="AS46" s="4" t="str">
        <f t="shared" si="41"/>
        <v/>
      </c>
      <c r="AT46" s="4" t="str">
        <f t="shared" si="41"/>
        <v/>
      </c>
      <c r="AU46" s="4" t="str">
        <f t="shared" si="42"/>
        <v/>
      </c>
      <c r="AV46" s="4" t="str">
        <f t="shared" si="42"/>
        <v/>
      </c>
      <c r="AW46" s="4" t="str">
        <f t="shared" si="42"/>
        <v/>
      </c>
      <c r="AX46" s="4" t="str">
        <f t="shared" si="42"/>
        <v/>
      </c>
      <c r="AY46" s="4" t="str">
        <f t="shared" si="42"/>
        <v/>
      </c>
      <c r="AZ46" s="4" t="str">
        <f t="shared" si="42"/>
        <v/>
      </c>
      <c r="BB46" s="4" t="str">
        <f t="shared" si="43"/>
        <v/>
      </c>
      <c r="BC46" s="4" t="str">
        <f t="shared" si="43"/>
        <v/>
      </c>
      <c r="BD46" s="4" t="str">
        <f t="shared" si="43"/>
        <v/>
      </c>
      <c r="BE46" s="4" t="str">
        <f t="shared" si="43"/>
        <v/>
      </c>
      <c r="BF46" s="4" t="str">
        <f t="shared" si="43"/>
        <v/>
      </c>
      <c r="BG46" s="4" t="str">
        <f t="shared" si="43"/>
        <v/>
      </c>
      <c r="BH46" s="4" t="str">
        <f t="shared" si="43"/>
        <v/>
      </c>
      <c r="BI46" s="4" t="str">
        <f t="shared" si="43"/>
        <v/>
      </c>
      <c r="BJ46" s="4" t="str">
        <f t="shared" si="43"/>
        <v/>
      </c>
      <c r="BK46" s="4" t="str">
        <f t="shared" si="43"/>
        <v/>
      </c>
      <c r="BL46" s="4" t="str">
        <f t="shared" si="43"/>
        <v/>
      </c>
      <c r="BM46" s="4" t="str">
        <f t="shared" si="43"/>
        <v/>
      </c>
      <c r="BN46" s="4" t="str">
        <f t="shared" si="43"/>
        <v/>
      </c>
      <c r="BO46" s="4" t="str">
        <f t="shared" si="43"/>
        <v/>
      </c>
      <c r="BP46" s="4" t="str">
        <f t="shared" si="43"/>
        <v/>
      </c>
      <c r="BQ46" s="4" t="str">
        <f t="shared" si="43"/>
        <v/>
      </c>
      <c r="BR46" s="4" t="str">
        <f t="shared" si="46"/>
        <v/>
      </c>
      <c r="BS46" s="4" t="str">
        <f t="shared" si="46"/>
        <v/>
      </c>
      <c r="BT46" s="4" t="str">
        <f t="shared" si="46"/>
        <v/>
      </c>
      <c r="BU46" s="4"/>
      <c r="BV46" s="4" t="str">
        <f t="shared" si="44"/>
        <v/>
      </c>
      <c r="BW46" s="4" t="str">
        <f t="shared" si="44"/>
        <v/>
      </c>
    </row>
    <row r="47" spans="1:75" ht="17" hidden="1" customHeight="1" x14ac:dyDescent="0.35">
      <c r="A47" t="s">
        <v>134</v>
      </c>
      <c r="B47" s="4"/>
      <c r="C47" s="4"/>
      <c r="D47" s="4"/>
      <c r="E47" s="6">
        <f t="shared" si="40"/>
        <v>0</v>
      </c>
      <c r="F47" s="4"/>
      <c r="G47" s="4"/>
      <c r="H47" s="5"/>
      <c r="I47" s="5"/>
      <c r="J47" s="5"/>
      <c r="K47" s="5"/>
      <c r="L47" s="5"/>
      <c r="M47" s="5"/>
      <c r="N47" s="5"/>
      <c r="O47" s="5"/>
      <c r="P47" s="5"/>
      <c r="Q47" s="5"/>
      <c r="R47" s="5"/>
      <c r="S47" s="5"/>
      <c r="T47" s="5"/>
      <c r="U47" s="5"/>
      <c r="V47" s="5"/>
      <c r="W47" s="5"/>
      <c r="X47" s="5"/>
      <c r="Y47" s="5"/>
      <c r="Z47" s="5"/>
      <c r="AA47" s="5"/>
      <c r="AB47" s="5"/>
      <c r="AC47" s="5"/>
      <c r="AE47" s="4" t="str">
        <f t="shared" si="41"/>
        <v/>
      </c>
      <c r="AF47" s="4" t="str">
        <f t="shared" si="41"/>
        <v/>
      </c>
      <c r="AG47" s="4" t="str">
        <f t="shared" si="41"/>
        <v/>
      </c>
      <c r="AH47" s="4" t="str">
        <f t="shared" si="41"/>
        <v/>
      </c>
      <c r="AI47" s="4" t="str">
        <f t="shared" si="41"/>
        <v/>
      </c>
      <c r="AJ47" s="4" t="str">
        <f t="shared" si="41"/>
        <v/>
      </c>
      <c r="AK47" s="4" t="str">
        <f t="shared" si="41"/>
        <v/>
      </c>
      <c r="AL47" s="4" t="str">
        <f t="shared" si="41"/>
        <v/>
      </c>
      <c r="AM47" s="4" t="str">
        <f t="shared" si="41"/>
        <v/>
      </c>
      <c r="AN47" s="4" t="str">
        <f t="shared" si="41"/>
        <v/>
      </c>
      <c r="AO47" s="4" t="str">
        <f t="shared" si="41"/>
        <v/>
      </c>
      <c r="AP47" s="4" t="str">
        <f t="shared" si="41"/>
        <v/>
      </c>
      <c r="AQ47" s="4" t="str">
        <f t="shared" si="41"/>
        <v/>
      </c>
      <c r="AR47" s="4" t="str">
        <f t="shared" si="41"/>
        <v/>
      </c>
      <c r="AS47" s="4" t="str">
        <f t="shared" si="41"/>
        <v/>
      </c>
      <c r="AT47" s="4" t="str">
        <f t="shared" si="41"/>
        <v/>
      </c>
      <c r="AU47" s="4" t="str">
        <f t="shared" si="42"/>
        <v/>
      </c>
      <c r="AV47" s="4" t="str">
        <f t="shared" si="42"/>
        <v/>
      </c>
      <c r="AW47" s="4" t="str">
        <f t="shared" si="42"/>
        <v/>
      </c>
      <c r="AX47" s="4" t="str">
        <f t="shared" si="42"/>
        <v/>
      </c>
      <c r="AY47" s="4" t="str">
        <f t="shared" si="42"/>
        <v/>
      </c>
      <c r="AZ47" s="4" t="str">
        <f t="shared" si="42"/>
        <v/>
      </c>
      <c r="BB47" s="4" t="str">
        <f t="shared" si="43"/>
        <v/>
      </c>
      <c r="BC47" s="4" t="str">
        <f t="shared" si="43"/>
        <v/>
      </c>
      <c r="BD47" s="4" t="str">
        <f t="shared" si="43"/>
        <v/>
      </c>
      <c r="BE47" s="4" t="str">
        <f t="shared" si="43"/>
        <v/>
      </c>
      <c r="BF47" s="4" t="str">
        <f t="shared" si="43"/>
        <v/>
      </c>
      <c r="BG47" s="4" t="str">
        <f t="shared" si="43"/>
        <v/>
      </c>
      <c r="BH47" s="4" t="str">
        <f t="shared" si="43"/>
        <v/>
      </c>
      <c r="BI47" s="4" t="str">
        <f t="shared" si="43"/>
        <v/>
      </c>
      <c r="BJ47" s="4" t="str">
        <f t="shared" si="43"/>
        <v/>
      </c>
      <c r="BK47" s="4" t="str">
        <f t="shared" si="43"/>
        <v/>
      </c>
      <c r="BL47" s="4" t="str">
        <f t="shared" si="43"/>
        <v/>
      </c>
      <c r="BM47" s="4" t="str">
        <f t="shared" si="43"/>
        <v/>
      </c>
      <c r="BN47" s="4" t="str">
        <f t="shared" si="43"/>
        <v/>
      </c>
      <c r="BO47" s="4" t="str">
        <f t="shared" si="43"/>
        <v/>
      </c>
      <c r="BP47" s="4" t="str">
        <f t="shared" si="43"/>
        <v/>
      </c>
      <c r="BQ47" s="4" t="str">
        <f t="shared" si="43"/>
        <v/>
      </c>
      <c r="BR47" s="4" t="str">
        <f t="shared" si="46"/>
        <v/>
      </c>
      <c r="BS47" s="4" t="str">
        <f t="shared" si="46"/>
        <v/>
      </c>
      <c r="BT47" s="4" t="str">
        <f t="shared" si="46"/>
        <v/>
      </c>
      <c r="BU47" s="4"/>
      <c r="BV47" s="4" t="str">
        <f t="shared" si="44"/>
        <v/>
      </c>
      <c r="BW47" s="4" t="str">
        <f t="shared" si="44"/>
        <v/>
      </c>
    </row>
    <row r="48" spans="1:75" ht="17" hidden="1" customHeight="1" x14ac:dyDescent="0.35">
      <c r="A48" t="s">
        <v>135</v>
      </c>
      <c r="B48" s="4"/>
      <c r="C48" s="4"/>
      <c r="D48" s="4"/>
      <c r="E48" s="6">
        <f t="shared" si="40"/>
        <v>0</v>
      </c>
      <c r="F48" s="4"/>
      <c r="G48" s="4"/>
      <c r="H48" s="5"/>
      <c r="I48" s="5"/>
      <c r="J48" s="5"/>
      <c r="K48" s="5"/>
      <c r="L48" s="5"/>
      <c r="M48" s="5"/>
      <c r="N48" s="5"/>
      <c r="O48" s="5"/>
      <c r="P48" s="5"/>
      <c r="Q48" s="5"/>
      <c r="R48" s="5"/>
      <c r="S48" s="5"/>
      <c r="T48" s="5"/>
      <c r="U48" s="5"/>
      <c r="V48" s="5"/>
      <c r="W48" s="5"/>
      <c r="X48" s="5"/>
      <c r="Y48" s="5"/>
      <c r="Z48" s="5"/>
      <c r="AA48" s="5"/>
      <c r="AB48" s="5"/>
      <c r="AC48" s="5"/>
      <c r="AE48" s="4" t="str">
        <f t="shared" si="41"/>
        <v/>
      </c>
      <c r="AF48" s="4" t="str">
        <f t="shared" si="41"/>
        <v/>
      </c>
      <c r="AG48" s="4" t="str">
        <f t="shared" si="41"/>
        <v/>
      </c>
      <c r="AH48" s="4" t="str">
        <f t="shared" si="41"/>
        <v/>
      </c>
      <c r="AI48" s="4" t="str">
        <f t="shared" si="41"/>
        <v/>
      </c>
      <c r="AJ48" s="4" t="str">
        <f t="shared" si="41"/>
        <v/>
      </c>
      <c r="AK48" s="4" t="str">
        <f t="shared" si="41"/>
        <v/>
      </c>
      <c r="AL48" s="4" t="str">
        <f t="shared" si="41"/>
        <v/>
      </c>
      <c r="AM48" s="4" t="str">
        <f t="shared" si="41"/>
        <v/>
      </c>
      <c r="AN48" s="4" t="str">
        <f t="shared" si="41"/>
        <v/>
      </c>
      <c r="AO48" s="4" t="str">
        <f t="shared" si="41"/>
        <v/>
      </c>
      <c r="AP48" s="4" t="str">
        <f t="shared" si="41"/>
        <v/>
      </c>
      <c r="AQ48" s="4" t="str">
        <f t="shared" si="41"/>
        <v/>
      </c>
      <c r="AR48" s="4" t="str">
        <f t="shared" si="41"/>
        <v/>
      </c>
      <c r="AS48" s="4" t="str">
        <f t="shared" si="41"/>
        <v/>
      </c>
      <c r="AT48" s="4" t="str">
        <f t="shared" si="41"/>
        <v/>
      </c>
      <c r="AU48" s="4" t="str">
        <f t="shared" si="42"/>
        <v/>
      </c>
      <c r="AV48" s="4" t="str">
        <f t="shared" si="42"/>
        <v/>
      </c>
      <c r="AW48" s="4" t="str">
        <f t="shared" si="42"/>
        <v/>
      </c>
      <c r="AX48" s="4"/>
      <c r="AY48" s="4" t="str">
        <f t="shared" si="42"/>
        <v/>
      </c>
      <c r="AZ48" s="4" t="str">
        <f t="shared" si="42"/>
        <v/>
      </c>
      <c r="BB48" s="4" t="str">
        <f t="shared" si="43"/>
        <v/>
      </c>
      <c r="BC48" s="4" t="str">
        <f t="shared" si="43"/>
        <v/>
      </c>
      <c r="BD48" s="4" t="str">
        <f t="shared" si="43"/>
        <v/>
      </c>
      <c r="BE48" s="4" t="str">
        <f t="shared" si="43"/>
        <v/>
      </c>
      <c r="BF48" s="4" t="str">
        <f t="shared" si="43"/>
        <v/>
      </c>
      <c r="BG48" s="4" t="str">
        <f t="shared" si="43"/>
        <v/>
      </c>
      <c r="BH48" s="4" t="str">
        <f t="shared" si="43"/>
        <v/>
      </c>
      <c r="BI48" s="4" t="str">
        <f t="shared" si="43"/>
        <v/>
      </c>
      <c r="BJ48" s="4" t="str">
        <f t="shared" si="43"/>
        <v/>
      </c>
      <c r="BK48" s="4" t="str">
        <f t="shared" si="43"/>
        <v/>
      </c>
      <c r="BL48" s="4" t="str">
        <f t="shared" si="43"/>
        <v/>
      </c>
      <c r="BM48" s="4" t="str">
        <f t="shared" si="43"/>
        <v/>
      </c>
      <c r="BN48" s="4" t="str">
        <f t="shared" si="43"/>
        <v/>
      </c>
      <c r="BO48" s="4" t="str">
        <f t="shared" si="43"/>
        <v/>
      </c>
      <c r="BP48" s="4" t="str">
        <f t="shared" si="43"/>
        <v/>
      </c>
      <c r="BQ48" s="4" t="str">
        <f t="shared" si="43"/>
        <v/>
      </c>
      <c r="BR48" s="4" t="str">
        <f t="shared" si="46"/>
        <v/>
      </c>
      <c r="BS48" s="4" t="str">
        <f t="shared" si="46"/>
        <v/>
      </c>
      <c r="BT48" s="4" t="str">
        <f t="shared" si="46"/>
        <v/>
      </c>
      <c r="BU48" s="4"/>
      <c r="BV48" s="4" t="str">
        <f t="shared" si="44"/>
        <v/>
      </c>
      <c r="BW48" s="4" t="str">
        <f t="shared" si="44"/>
        <v/>
      </c>
    </row>
    <row r="49" spans="1:75" ht="17" hidden="1" customHeight="1" x14ac:dyDescent="0.35">
      <c r="A49" t="s">
        <v>136</v>
      </c>
      <c r="B49" s="4"/>
      <c r="C49" s="4"/>
      <c r="D49" s="4"/>
      <c r="E49" s="6">
        <f t="shared" si="40"/>
        <v>0</v>
      </c>
      <c r="F49" s="4"/>
      <c r="G49" s="4"/>
      <c r="H49" s="5"/>
      <c r="I49" s="5"/>
      <c r="J49" s="5"/>
      <c r="K49" s="5"/>
      <c r="L49" s="5"/>
      <c r="M49" s="5"/>
      <c r="N49" s="5"/>
      <c r="O49" s="5"/>
      <c r="P49" s="5"/>
      <c r="Q49" s="5"/>
      <c r="R49" s="5"/>
      <c r="S49" s="5"/>
      <c r="T49" s="5"/>
      <c r="U49" s="5"/>
      <c r="V49" s="5"/>
      <c r="W49" s="5"/>
      <c r="X49" s="5"/>
      <c r="Y49" s="5"/>
      <c r="Z49" s="5"/>
      <c r="AA49" s="5"/>
      <c r="AB49" s="5"/>
      <c r="AC49" s="5"/>
      <c r="AE49" s="4" t="str">
        <f t="shared" si="41"/>
        <v/>
      </c>
      <c r="AF49" s="4" t="str">
        <f t="shared" si="41"/>
        <v/>
      </c>
      <c r="AG49" s="4" t="str">
        <f t="shared" si="41"/>
        <v/>
      </c>
      <c r="AH49" s="4" t="str">
        <f t="shared" si="41"/>
        <v/>
      </c>
      <c r="AI49" s="4" t="str">
        <f t="shared" si="41"/>
        <v/>
      </c>
      <c r="AJ49" s="4" t="str">
        <f t="shared" si="41"/>
        <v/>
      </c>
      <c r="AK49" s="4" t="str">
        <f t="shared" si="41"/>
        <v/>
      </c>
      <c r="AL49" s="4" t="str">
        <f t="shared" si="41"/>
        <v/>
      </c>
      <c r="AM49" s="4" t="str">
        <f t="shared" si="41"/>
        <v/>
      </c>
      <c r="AN49" s="4" t="str">
        <f t="shared" si="41"/>
        <v/>
      </c>
      <c r="AO49" s="4" t="str">
        <f t="shared" si="41"/>
        <v/>
      </c>
      <c r="AP49" s="4" t="str">
        <f t="shared" si="41"/>
        <v/>
      </c>
      <c r="AQ49" s="4" t="str">
        <f t="shared" si="41"/>
        <v/>
      </c>
      <c r="AR49" s="4" t="str">
        <f t="shared" si="41"/>
        <v/>
      </c>
      <c r="AS49" s="4" t="str">
        <f t="shared" si="41"/>
        <v/>
      </c>
      <c r="AT49" s="4" t="str">
        <f t="shared" si="41"/>
        <v/>
      </c>
      <c r="AU49" s="4" t="str">
        <f t="shared" si="42"/>
        <v/>
      </c>
      <c r="AV49" s="4" t="str">
        <f t="shared" si="42"/>
        <v/>
      </c>
      <c r="AW49" s="4" t="str">
        <f t="shared" si="42"/>
        <v/>
      </c>
      <c r="AX49" s="4"/>
      <c r="AY49" s="4" t="str">
        <f t="shared" si="42"/>
        <v/>
      </c>
      <c r="AZ49" s="4" t="str">
        <f t="shared" si="42"/>
        <v/>
      </c>
      <c r="BB49" s="4" t="str">
        <f t="shared" si="43"/>
        <v/>
      </c>
      <c r="BC49" s="4" t="str">
        <f t="shared" si="43"/>
        <v/>
      </c>
      <c r="BD49" s="4" t="str">
        <f t="shared" si="43"/>
        <v/>
      </c>
      <c r="BE49" s="4" t="str">
        <f t="shared" si="43"/>
        <v/>
      </c>
      <c r="BF49" s="4" t="str">
        <f t="shared" si="43"/>
        <v/>
      </c>
      <c r="BG49" s="4" t="str">
        <f t="shared" si="43"/>
        <v/>
      </c>
      <c r="BH49" s="4" t="str">
        <f t="shared" si="43"/>
        <v/>
      </c>
      <c r="BI49" s="4" t="str">
        <f t="shared" si="43"/>
        <v/>
      </c>
      <c r="BJ49" s="4" t="str">
        <f t="shared" si="43"/>
        <v/>
      </c>
      <c r="BK49" s="4" t="str">
        <f t="shared" si="43"/>
        <v/>
      </c>
      <c r="BL49" s="4" t="str">
        <f t="shared" si="43"/>
        <v/>
      </c>
      <c r="BM49" s="4" t="str">
        <f t="shared" si="43"/>
        <v/>
      </c>
      <c r="BN49" s="4" t="str">
        <f t="shared" si="43"/>
        <v/>
      </c>
      <c r="BO49" s="4" t="str">
        <f t="shared" si="43"/>
        <v/>
      </c>
      <c r="BP49" s="4" t="str">
        <f t="shared" si="43"/>
        <v/>
      </c>
      <c r="BQ49" s="4" t="str">
        <f t="shared" si="43"/>
        <v/>
      </c>
      <c r="BR49" s="4" t="str">
        <f t="shared" si="46"/>
        <v/>
      </c>
      <c r="BS49" s="4" t="str">
        <f t="shared" si="46"/>
        <v/>
      </c>
      <c r="BT49" s="4" t="str">
        <f t="shared" si="46"/>
        <v/>
      </c>
      <c r="BU49" s="4"/>
      <c r="BV49" s="4" t="str">
        <f t="shared" si="44"/>
        <v/>
      </c>
      <c r="BW49" s="4" t="str">
        <f t="shared" si="44"/>
        <v/>
      </c>
    </row>
    <row r="50" spans="1:75" ht="17" hidden="1" customHeight="1" x14ac:dyDescent="0.35">
      <c r="A50" t="s">
        <v>137</v>
      </c>
      <c r="B50" s="4"/>
      <c r="C50" s="4"/>
      <c r="D50" s="4"/>
      <c r="E50" s="6">
        <f t="shared" si="40"/>
        <v>0</v>
      </c>
      <c r="F50" s="4"/>
      <c r="G50" s="4"/>
      <c r="H50" s="5"/>
      <c r="I50" s="5"/>
      <c r="J50" s="5"/>
      <c r="K50" s="5"/>
      <c r="L50" s="5"/>
      <c r="M50" s="5"/>
      <c r="N50" s="5"/>
      <c r="O50" s="5"/>
      <c r="P50" s="5"/>
      <c r="Q50" s="5"/>
      <c r="R50" s="5"/>
      <c r="S50" s="5"/>
      <c r="T50" s="5"/>
      <c r="U50" s="5"/>
      <c r="V50" s="5"/>
      <c r="W50" s="5"/>
      <c r="X50" s="5"/>
      <c r="Y50" s="5"/>
      <c r="Z50" s="5"/>
      <c r="AA50" s="5"/>
      <c r="AB50" s="5"/>
      <c r="AC50" s="5"/>
      <c r="AE50" s="4" t="str">
        <f t="shared" si="41"/>
        <v/>
      </c>
      <c r="AF50" s="4" t="str">
        <f t="shared" si="41"/>
        <v/>
      </c>
      <c r="AG50" s="4" t="str">
        <f t="shared" si="41"/>
        <v/>
      </c>
      <c r="AH50" s="4" t="str">
        <f t="shared" si="41"/>
        <v/>
      </c>
      <c r="AI50" s="4" t="str">
        <f t="shared" si="41"/>
        <v/>
      </c>
      <c r="AJ50" s="4" t="str">
        <f t="shared" si="41"/>
        <v/>
      </c>
      <c r="AK50" s="4" t="str">
        <f t="shared" si="41"/>
        <v/>
      </c>
      <c r="AL50" s="4" t="str">
        <f t="shared" si="41"/>
        <v/>
      </c>
      <c r="AM50" s="4" t="str">
        <f t="shared" si="41"/>
        <v/>
      </c>
      <c r="AN50" s="4" t="str">
        <f t="shared" si="41"/>
        <v/>
      </c>
      <c r="AO50" s="4" t="str">
        <f t="shared" si="41"/>
        <v/>
      </c>
      <c r="AP50" s="4" t="str">
        <f t="shared" si="41"/>
        <v/>
      </c>
      <c r="AQ50" s="4" t="str">
        <f t="shared" si="41"/>
        <v/>
      </c>
      <c r="AR50" s="4" t="str">
        <f t="shared" si="41"/>
        <v/>
      </c>
      <c r="AS50" s="4" t="str">
        <f t="shared" si="41"/>
        <v/>
      </c>
      <c r="AT50" s="4" t="str">
        <f t="shared" si="41"/>
        <v/>
      </c>
      <c r="AU50" s="4" t="str">
        <f>IF(X50=0,"","*")</f>
        <v/>
      </c>
      <c r="AV50" s="4" t="str">
        <f t="shared" si="42"/>
        <v/>
      </c>
      <c r="AW50" s="4" t="str">
        <f t="shared" si="42"/>
        <v/>
      </c>
      <c r="AX50" s="4"/>
      <c r="AY50" s="4" t="str">
        <f t="shared" si="42"/>
        <v/>
      </c>
      <c r="AZ50" s="4" t="str">
        <f t="shared" si="42"/>
        <v/>
      </c>
      <c r="BB50" s="4" t="str">
        <f t="shared" si="43"/>
        <v/>
      </c>
      <c r="BC50" s="4" t="str">
        <f t="shared" si="43"/>
        <v/>
      </c>
      <c r="BD50" s="4" t="str">
        <f t="shared" si="43"/>
        <v/>
      </c>
      <c r="BE50" s="4" t="str">
        <f t="shared" si="43"/>
        <v/>
      </c>
      <c r="BF50" s="4" t="str">
        <f t="shared" si="43"/>
        <v/>
      </c>
      <c r="BG50" s="4" t="str">
        <f t="shared" si="43"/>
        <v/>
      </c>
      <c r="BH50" s="4" t="str">
        <f t="shared" si="43"/>
        <v/>
      </c>
      <c r="BI50" s="4" t="str">
        <f t="shared" si="43"/>
        <v/>
      </c>
      <c r="BJ50" s="4" t="str">
        <f t="shared" si="43"/>
        <v/>
      </c>
      <c r="BK50" s="4" t="str">
        <f t="shared" si="43"/>
        <v/>
      </c>
      <c r="BL50" s="4" t="str">
        <f t="shared" si="43"/>
        <v/>
      </c>
      <c r="BM50" s="4" t="str">
        <f t="shared" si="43"/>
        <v/>
      </c>
      <c r="BN50" s="4" t="str">
        <f t="shared" si="43"/>
        <v/>
      </c>
      <c r="BO50" s="4" t="str">
        <f t="shared" si="43"/>
        <v/>
      </c>
      <c r="BP50" s="4" t="str">
        <f t="shared" si="43"/>
        <v/>
      </c>
      <c r="BQ50" s="4" t="str">
        <f t="shared" si="43"/>
        <v/>
      </c>
      <c r="BR50" s="4" t="str">
        <f t="shared" si="46"/>
        <v/>
      </c>
      <c r="BS50" s="4" t="str">
        <f t="shared" si="46"/>
        <v/>
      </c>
      <c r="BT50" s="4" t="str">
        <f t="shared" si="46"/>
        <v/>
      </c>
      <c r="BU50" s="4"/>
      <c r="BV50" s="4" t="str">
        <f t="shared" si="44"/>
        <v/>
      </c>
      <c r="BW50" s="4" t="str">
        <f t="shared" si="44"/>
        <v/>
      </c>
    </row>
    <row r="51" spans="1:75" ht="17" hidden="1" customHeight="1" x14ac:dyDescent="0.35">
      <c r="A51" t="s">
        <v>138</v>
      </c>
      <c r="B51" s="4"/>
      <c r="C51" s="4"/>
      <c r="D51" s="4"/>
      <c r="E51" s="6">
        <f t="shared" si="40"/>
        <v>0</v>
      </c>
      <c r="F51" s="4"/>
      <c r="G51" s="4"/>
      <c r="H51" s="5"/>
      <c r="I51" s="5"/>
      <c r="J51" s="5"/>
      <c r="K51" s="5"/>
      <c r="L51" s="5"/>
      <c r="M51" s="5"/>
      <c r="N51" s="5"/>
      <c r="O51" s="5"/>
      <c r="P51" s="5"/>
      <c r="Q51" s="5"/>
      <c r="R51" s="5"/>
      <c r="S51" s="5"/>
      <c r="T51" s="5"/>
      <c r="U51" s="5"/>
      <c r="V51" s="5"/>
      <c r="W51" s="5"/>
      <c r="X51" s="5"/>
      <c r="Y51" s="5"/>
      <c r="Z51" s="5"/>
      <c r="AA51" s="5"/>
      <c r="AB51" s="5"/>
      <c r="AC51" s="5"/>
      <c r="AE51" s="4" t="str">
        <f t="shared" si="41"/>
        <v/>
      </c>
      <c r="AF51" s="4" t="str">
        <f t="shared" si="41"/>
        <v/>
      </c>
      <c r="AG51" s="4" t="str">
        <f t="shared" si="41"/>
        <v/>
      </c>
      <c r="AH51" s="4" t="str">
        <f t="shared" si="41"/>
        <v/>
      </c>
      <c r="AI51" s="4" t="str">
        <f t="shared" si="41"/>
        <v/>
      </c>
      <c r="AJ51" s="4" t="str">
        <f t="shared" si="41"/>
        <v/>
      </c>
      <c r="AK51" s="4" t="str">
        <f t="shared" si="41"/>
        <v/>
      </c>
      <c r="AL51" s="4" t="str">
        <f t="shared" si="41"/>
        <v/>
      </c>
      <c r="AM51" s="4" t="str">
        <f t="shared" si="41"/>
        <v/>
      </c>
      <c r="AN51" s="4" t="str">
        <f t="shared" si="41"/>
        <v/>
      </c>
      <c r="AO51" s="4" t="str">
        <f t="shared" si="41"/>
        <v/>
      </c>
      <c r="AP51" s="4" t="str">
        <f t="shared" si="41"/>
        <v/>
      </c>
      <c r="AQ51" s="4" t="str">
        <f t="shared" si="41"/>
        <v/>
      </c>
      <c r="AR51" s="4" t="str">
        <f t="shared" si="41"/>
        <v/>
      </c>
      <c r="AS51" s="4" t="str">
        <f t="shared" si="41"/>
        <v/>
      </c>
      <c r="AT51" s="4" t="str">
        <f t="shared" ref="AT51" si="47">IF(W51=0,"","*")</f>
        <v/>
      </c>
      <c r="AU51" s="4" t="str">
        <f t="shared" si="42"/>
        <v/>
      </c>
      <c r="AV51" s="4" t="str">
        <f t="shared" si="42"/>
        <v/>
      </c>
      <c r="AW51" s="4" t="str">
        <f t="shared" si="42"/>
        <v/>
      </c>
      <c r="AX51" s="4"/>
      <c r="AY51" s="4" t="str">
        <f t="shared" si="42"/>
        <v/>
      </c>
      <c r="AZ51" s="4" t="str">
        <f t="shared" si="42"/>
        <v/>
      </c>
      <c r="BB51" s="4" t="str">
        <f t="shared" si="43"/>
        <v/>
      </c>
      <c r="BC51" s="4" t="str">
        <f t="shared" si="43"/>
        <v/>
      </c>
      <c r="BD51" s="4" t="str">
        <f t="shared" si="43"/>
        <v/>
      </c>
      <c r="BE51" s="4" t="str">
        <f t="shared" si="43"/>
        <v/>
      </c>
      <c r="BF51" s="4" t="str">
        <f t="shared" si="43"/>
        <v/>
      </c>
      <c r="BG51" s="4" t="str">
        <f t="shared" si="43"/>
        <v/>
      </c>
      <c r="BH51" s="4" t="str">
        <f t="shared" si="43"/>
        <v/>
      </c>
      <c r="BI51" s="4" t="str">
        <f t="shared" si="43"/>
        <v/>
      </c>
      <c r="BJ51" s="4" t="str">
        <f t="shared" si="43"/>
        <v/>
      </c>
      <c r="BK51" s="4" t="str">
        <f t="shared" si="43"/>
        <v/>
      </c>
      <c r="BL51" s="4" t="str">
        <f t="shared" si="43"/>
        <v/>
      </c>
      <c r="BM51" s="4" t="str">
        <f t="shared" si="43"/>
        <v/>
      </c>
      <c r="BN51" s="4" t="str">
        <f t="shared" si="43"/>
        <v/>
      </c>
      <c r="BO51" s="4" t="str">
        <f t="shared" si="43"/>
        <v/>
      </c>
      <c r="BP51" s="4" t="str">
        <f t="shared" si="43"/>
        <v/>
      </c>
      <c r="BQ51" s="4" t="str">
        <f t="shared" ref="BQ51:BQ53" si="48">IF(W51=0,"","*")</f>
        <v/>
      </c>
      <c r="BR51" s="4" t="str">
        <f t="shared" si="46"/>
        <v/>
      </c>
      <c r="BS51" s="4" t="str">
        <f t="shared" si="46"/>
        <v/>
      </c>
      <c r="BT51" s="4" t="str">
        <f t="shared" si="46"/>
        <v/>
      </c>
      <c r="BU51" s="4"/>
      <c r="BV51" s="4" t="str">
        <f t="shared" si="44"/>
        <v/>
      </c>
      <c r="BW51" s="4" t="str">
        <f t="shared" si="44"/>
        <v/>
      </c>
    </row>
    <row r="52" spans="1:75" ht="17" hidden="1" customHeight="1" x14ac:dyDescent="0.35">
      <c r="A52" t="s">
        <v>139</v>
      </c>
      <c r="B52" s="4"/>
      <c r="C52" s="4"/>
      <c r="D52" s="4"/>
      <c r="E52" s="6">
        <f t="shared" si="40"/>
        <v>0</v>
      </c>
      <c r="F52" s="4"/>
      <c r="G52" s="4"/>
      <c r="H52" s="5"/>
      <c r="I52" s="5"/>
      <c r="J52" s="5"/>
      <c r="K52" s="5"/>
      <c r="L52" s="5"/>
      <c r="M52" s="5"/>
      <c r="N52" s="5"/>
      <c r="O52" s="5"/>
      <c r="P52" s="5"/>
      <c r="Q52" s="5"/>
      <c r="R52" s="5"/>
      <c r="S52" s="5"/>
      <c r="T52" s="5"/>
      <c r="U52" s="5"/>
      <c r="V52" s="5"/>
      <c r="W52" s="5"/>
      <c r="X52" s="5"/>
      <c r="Y52" s="5"/>
      <c r="Z52" s="5"/>
      <c r="AA52" s="5"/>
      <c r="AB52" s="5"/>
      <c r="AC52" s="5"/>
      <c r="AE52" s="4" t="str">
        <f t="shared" ref="AE52:AT53" si="49">IF(H52=0,"","*")</f>
        <v/>
      </c>
      <c r="AF52" s="4" t="str">
        <f t="shared" si="49"/>
        <v/>
      </c>
      <c r="AG52" s="4" t="str">
        <f t="shared" si="49"/>
        <v/>
      </c>
      <c r="AH52" s="4" t="str">
        <f t="shared" si="49"/>
        <v/>
      </c>
      <c r="AI52" s="4" t="str">
        <f t="shared" si="49"/>
        <v/>
      </c>
      <c r="AJ52" s="4" t="str">
        <f t="shared" si="49"/>
        <v/>
      </c>
      <c r="AK52" s="4" t="str">
        <f t="shared" si="49"/>
        <v/>
      </c>
      <c r="AL52" s="4" t="str">
        <f t="shared" si="49"/>
        <v/>
      </c>
      <c r="AM52" s="4" t="str">
        <f t="shared" si="49"/>
        <v/>
      </c>
      <c r="AN52" s="4" t="str">
        <f t="shared" si="49"/>
        <v/>
      </c>
      <c r="AO52" s="4" t="str">
        <f t="shared" si="49"/>
        <v/>
      </c>
      <c r="AP52" s="4" t="str">
        <f t="shared" si="49"/>
        <v/>
      </c>
      <c r="AQ52" s="4" t="str">
        <f t="shared" si="49"/>
        <v/>
      </c>
      <c r="AR52" s="4" t="str">
        <f t="shared" si="49"/>
        <v/>
      </c>
      <c r="AS52" s="4" t="str">
        <f t="shared" si="49"/>
        <v/>
      </c>
      <c r="AT52" s="4" t="str">
        <f t="shared" si="49"/>
        <v/>
      </c>
      <c r="AU52" s="4" t="str">
        <f t="shared" ref="AU52:AW53" si="50">IF(X52=0,"","*")</f>
        <v/>
      </c>
      <c r="AV52" s="4" t="str">
        <f t="shared" si="50"/>
        <v/>
      </c>
      <c r="AW52" s="4" t="str">
        <f t="shared" si="50"/>
        <v/>
      </c>
      <c r="AX52" s="4"/>
      <c r="AY52" s="4" t="str">
        <f t="shared" ref="AY52:AZ53" si="51">IF(AB52=0,"","*")</f>
        <v/>
      </c>
      <c r="AZ52" s="4" t="str">
        <f t="shared" si="51"/>
        <v/>
      </c>
      <c r="BB52" s="4" t="str">
        <f t="shared" ref="BB52:BP53" si="52">IF(H52=0,"","*")</f>
        <v/>
      </c>
      <c r="BC52" s="4" t="str">
        <f t="shared" si="52"/>
        <v/>
      </c>
      <c r="BD52" s="4" t="str">
        <f t="shared" si="52"/>
        <v/>
      </c>
      <c r="BE52" s="4" t="str">
        <f t="shared" si="52"/>
        <v/>
      </c>
      <c r="BF52" s="4" t="str">
        <f t="shared" si="52"/>
        <v/>
      </c>
      <c r="BG52" s="4" t="str">
        <f t="shared" si="52"/>
        <v/>
      </c>
      <c r="BH52" s="4" t="str">
        <f t="shared" si="52"/>
        <v/>
      </c>
      <c r="BI52" s="4" t="str">
        <f t="shared" si="52"/>
        <v/>
      </c>
      <c r="BJ52" s="4" t="str">
        <f t="shared" si="52"/>
        <v/>
      </c>
      <c r="BK52" s="4" t="str">
        <f t="shared" si="52"/>
        <v/>
      </c>
      <c r="BL52" s="4" t="str">
        <f t="shared" si="52"/>
        <v/>
      </c>
      <c r="BM52" s="4" t="str">
        <f t="shared" si="52"/>
        <v/>
      </c>
      <c r="BN52" s="4" t="str">
        <f t="shared" si="52"/>
        <v/>
      </c>
      <c r="BO52" s="4" t="str">
        <f t="shared" si="52"/>
        <v/>
      </c>
      <c r="BP52" s="4" t="str">
        <f t="shared" si="52"/>
        <v/>
      </c>
      <c r="BQ52" s="4" t="str">
        <f t="shared" si="48"/>
        <v/>
      </c>
      <c r="BR52" s="4" t="str">
        <f t="shared" si="46"/>
        <v/>
      </c>
      <c r="BS52" s="4" t="str">
        <f t="shared" si="46"/>
        <v/>
      </c>
      <c r="BT52" s="4" t="str">
        <f t="shared" si="46"/>
        <v/>
      </c>
      <c r="BU52" s="4"/>
      <c r="BV52" s="4" t="str">
        <f t="shared" si="44"/>
        <v/>
      </c>
      <c r="BW52" s="4" t="str">
        <f t="shared" si="44"/>
        <v/>
      </c>
    </row>
    <row r="53" spans="1:75" ht="17" hidden="1" customHeight="1" x14ac:dyDescent="0.35">
      <c r="A53" t="s">
        <v>140</v>
      </c>
      <c r="B53" s="4"/>
      <c r="C53" s="4"/>
      <c r="D53" s="4"/>
      <c r="E53" s="6">
        <f t="shared" si="40"/>
        <v>0</v>
      </c>
      <c r="F53" s="4"/>
      <c r="G53" s="4"/>
      <c r="H53" s="5"/>
      <c r="I53" s="5"/>
      <c r="J53" s="5"/>
      <c r="K53" s="5"/>
      <c r="L53" s="5"/>
      <c r="M53" s="5"/>
      <c r="N53" s="5"/>
      <c r="O53" s="5"/>
      <c r="P53" s="5"/>
      <c r="Q53" s="5"/>
      <c r="R53" s="5"/>
      <c r="S53" s="5"/>
      <c r="T53" s="5"/>
      <c r="U53" s="5"/>
      <c r="V53" s="5"/>
      <c r="W53" s="5"/>
      <c r="X53" s="5"/>
      <c r="Y53" s="5"/>
      <c r="Z53" s="5"/>
      <c r="AA53" s="5"/>
      <c r="AB53" s="5"/>
      <c r="AC53" s="5"/>
      <c r="AE53" s="4" t="str">
        <f t="shared" si="49"/>
        <v/>
      </c>
      <c r="AF53" s="4" t="str">
        <f t="shared" si="49"/>
        <v/>
      </c>
      <c r="AG53" s="4" t="str">
        <f t="shared" si="49"/>
        <v/>
      </c>
      <c r="AH53" s="4" t="str">
        <f t="shared" si="49"/>
        <v/>
      </c>
      <c r="AI53" s="4" t="str">
        <f t="shared" si="49"/>
        <v/>
      </c>
      <c r="AJ53" s="4" t="str">
        <f t="shared" si="49"/>
        <v/>
      </c>
      <c r="AK53" s="4" t="str">
        <f t="shared" si="49"/>
        <v/>
      </c>
      <c r="AL53" s="4" t="str">
        <f t="shared" si="49"/>
        <v/>
      </c>
      <c r="AM53" s="4" t="str">
        <f t="shared" si="49"/>
        <v/>
      </c>
      <c r="AN53" s="4" t="str">
        <f t="shared" si="49"/>
        <v/>
      </c>
      <c r="AO53" s="4" t="str">
        <f t="shared" si="49"/>
        <v/>
      </c>
      <c r="AP53" s="4" t="str">
        <f t="shared" si="49"/>
        <v/>
      </c>
      <c r="AQ53" s="4" t="str">
        <f t="shared" si="49"/>
        <v/>
      </c>
      <c r="AR53" s="4" t="str">
        <f t="shared" si="49"/>
        <v/>
      </c>
      <c r="AS53" s="4" t="str">
        <f t="shared" si="49"/>
        <v/>
      </c>
      <c r="AT53" s="4" t="str">
        <f t="shared" si="49"/>
        <v/>
      </c>
      <c r="AU53" s="4" t="str">
        <f t="shared" si="50"/>
        <v/>
      </c>
      <c r="AV53" s="4" t="str">
        <f t="shared" si="50"/>
        <v/>
      </c>
      <c r="AW53" s="4" t="str">
        <f t="shared" si="50"/>
        <v/>
      </c>
      <c r="AX53" s="4"/>
      <c r="AY53" s="4" t="str">
        <f t="shared" si="51"/>
        <v/>
      </c>
      <c r="AZ53" s="4" t="str">
        <f t="shared" si="51"/>
        <v/>
      </c>
      <c r="BB53" s="4" t="str">
        <f t="shared" si="52"/>
        <v/>
      </c>
      <c r="BC53" s="4" t="str">
        <f t="shared" si="52"/>
        <v/>
      </c>
      <c r="BD53" s="4" t="str">
        <f t="shared" si="52"/>
        <v/>
      </c>
      <c r="BE53" s="4" t="str">
        <f t="shared" si="52"/>
        <v/>
      </c>
      <c r="BF53" s="4" t="str">
        <f t="shared" si="52"/>
        <v/>
      </c>
      <c r="BG53" s="4" t="str">
        <f t="shared" si="52"/>
        <v/>
      </c>
      <c r="BH53" s="4" t="str">
        <f t="shared" si="52"/>
        <v/>
      </c>
      <c r="BI53" s="4" t="str">
        <f t="shared" si="52"/>
        <v/>
      </c>
      <c r="BJ53" s="4" t="str">
        <f t="shared" si="52"/>
        <v/>
      </c>
      <c r="BK53" s="4" t="str">
        <f t="shared" si="52"/>
        <v/>
      </c>
      <c r="BL53" s="4" t="str">
        <f t="shared" si="52"/>
        <v/>
      </c>
      <c r="BM53" s="4" t="str">
        <f t="shared" si="52"/>
        <v/>
      </c>
      <c r="BN53" s="4" t="str">
        <f t="shared" si="52"/>
        <v/>
      </c>
      <c r="BO53" s="4" t="str">
        <f t="shared" si="52"/>
        <v/>
      </c>
      <c r="BP53" s="4" t="str">
        <f t="shared" si="52"/>
        <v/>
      </c>
      <c r="BQ53" s="4" t="str">
        <f t="shared" si="48"/>
        <v/>
      </c>
      <c r="BR53" s="4" t="str">
        <f t="shared" si="46"/>
        <v/>
      </c>
      <c r="BS53" s="4" t="str">
        <f t="shared" si="46"/>
        <v/>
      </c>
      <c r="BT53" s="4" t="str">
        <f t="shared" si="46"/>
        <v/>
      </c>
      <c r="BU53" s="4"/>
      <c r="BV53" s="4" t="str">
        <f t="shared" si="44"/>
        <v/>
      </c>
      <c r="BW53" s="4" t="str">
        <f t="shared" si="44"/>
        <v/>
      </c>
    </row>
    <row r="54" spans="1:75" x14ac:dyDescent="0.35">
      <c r="B54" s="101" t="s">
        <v>143</v>
      </c>
      <c r="C54" s="102"/>
      <c r="D54" s="102"/>
      <c r="E54" s="102"/>
      <c r="F54" s="102"/>
      <c r="G54" s="102"/>
      <c r="S54" s="19"/>
      <c r="T54" s="19"/>
      <c r="U54" s="19"/>
      <c r="V54" s="19"/>
      <c r="X54" s="19"/>
      <c r="Y54" s="10"/>
      <c r="Z54" s="19"/>
    </row>
    <row r="55" spans="1:75" x14ac:dyDescent="0.35">
      <c r="A55" t="s">
        <v>144</v>
      </c>
      <c r="B55" s="4" t="s">
        <v>489</v>
      </c>
      <c r="C55" s="4"/>
      <c r="D55" s="4"/>
      <c r="E55" s="6">
        <f t="shared" ref="E55:E74" si="53">_xlfn.XLOOKUP($C$2,$R$9:$AC$9,R55:AC55)</f>
        <v>77300.255999999994</v>
      </c>
      <c r="F55" s="4"/>
      <c r="G55" s="4"/>
      <c r="H55" s="5"/>
      <c r="I55" s="5"/>
      <c r="J55" s="5"/>
      <c r="K55" s="5"/>
      <c r="L55" s="5"/>
      <c r="M55" s="5"/>
      <c r="N55" s="5"/>
      <c r="O55" s="5"/>
      <c r="P55" s="5">
        <v>73774.861999999994</v>
      </c>
      <c r="Q55" s="5">
        <v>66006.523000000001</v>
      </c>
      <c r="R55" s="5">
        <v>145444.40900000001</v>
      </c>
      <c r="S55" s="5">
        <v>76661.862999999998</v>
      </c>
      <c r="T55" s="5">
        <v>92989.994000000006</v>
      </c>
      <c r="U55" s="5">
        <v>108187.34699999999</v>
      </c>
      <c r="V55" s="5">
        <v>55069.313999999998</v>
      </c>
      <c r="W55" s="5">
        <v>62839.288999999997</v>
      </c>
      <c r="X55" s="5">
        <v>79037.895000000004</v>
      </c>
      <c r="Y55" s="5">
        <v>115232.26</v>
      </c>
      <c r="Z55" s="5">
        <v>77300.255999999994</v>
      </c>
      <c r="AA55" s="5">
        <v>95195.191000000006</v>
      </c>
      <c r="AB55" s="5">
        <v>113263.177</v>
      </c>
      <c r="AC55" s="5"/>
      <c r="AE55" s="4"/>
      <c r="AF55" s="4"/>
      <c r="AG55" s="4"/>
      <c r="AH55" s="4"/>
      <c r="AI55" s="4"/>
      <c r="AJ55" s="4" t="str">
        <f t="shared" ref="AJ55:AL56" si="54">IF(M55=0,"","*")</f>
        <v/>
      </c>
      <c r="AK55" s="4" t="str">
        <f t="shared" si="54"/>
        <v/>
      </c>
      <c r="AL55" s="4" t="str">
        <f t="shared" si="54"/>
        <v/>
      </c>
      <c r="AM55" s="4" t="s">
        <v>480</v>
      </c>
      <c r="AN55" s="4" t="s">
        <v>481</v>
      </c>
      <c r="AO55" s="4" t="s">
        <v>481</v>
      </c>
      <c r="AP55" s="4" t="s">
        <v>481</v>
      </c>
      <c r="AQ55" s="4" t="s">
        <v>481</v>
      </c>
      <c r="AR55" s="4" t="s">
        <v>481</v>
      </c>
      <c r="AS55" s="4" t="s">
        <v>483</v>
      </c>
      <c r="AT55" s="4" t="s">
        <v>483</v>
      </c>
      <c r="AU55" s="4" t="s">
        <v>482</v>
      </c>
      <c r="AV55" s="4" t="s">
        <v>482</v>
      </c>
      <c r="AW55" s="4" t="s">
        <v>482</v>
      </c>
      <c r="AX55" s="4" t="s">
        <v>1337</v>
      </c>
      <c r="AY55" s="4" t="str">
        <f t="shared" ref="AX55:AZ56" si="55">IF(AB55=0,"","*")</f>
        <v>*</v>
      </c>
      <c r="AZ55" s="4" t="str">
        <f t="shared" si="55"/>
        <v/>
      </c>
      <c r="BB55" s="4"/>
      <c r="BC55" s="4"/>
      <c r="BD55" s="4"/>
      <c r="BE55" s="4"/>
      <c r="BF55" s="4"/>
      <c r="BG55" s="4" t="str">
        <f t="shared" ref="BG55:BI56" si="56">IF(M55=0,"","*")</f>
        <v/>
      </c>
      <c r="BH55" s="4" t="str">
        <f t="shared" si="56"/>
        <v/>
      </c>
      <c r="BI55" s="4" t="str">
        <f t="shared" si="56"/>
        <v/>
      </c>
      <c r="BJ55" s="4" t="s">
        <v>88</v>
      </c>
      <c r="BK55" s="4" t="s">
        <v>88</v>
      </c>
      <c r="BL55" s="4" t="s">
        <v>88</v>
      </c>
      <c r="BM55" s="4" t="s">
        <v>88</v>
      </c>
      <c r="BN55" s="4" t="s">
        <v>88</v>
      </c>
      <c r="BO55" s="4" t="s">
        <v>88</v>
      </c>
      <c r="BP55" s="4" t="s">
        <v>88</v>
      </c>
      <c r="BQ55" s="4" t="s">
        <v>88</v>
      </c>
      <c r="BR55" s="4" t="s">
        <v>88</v>
      </c>
      <c r="BS55" s="4" t="s">
        <v>88</v>
      </c>
      <c r="BT55" s="4" t="s">
        <v>88</v>
      </c>
      <c r="BU55" s="4" t="s">
        <v>88</v>
      </c>
      <c r="BV55" s="4" t="s">
        <v>88</v>
      </c>
      <c r="BW55" s="4" t="str">
        <f t="shared" ref="BU55:BW56" si="57">IF(AC55=0,"","*")</f>
        <v/>
      </c>
    </row>
    <row r="56" spans="1:75" hidden="1" x14ac:dyDescent="0.35">
      <c r="A56" t="s">
        <v>146</v>
      </c>
      <c r="B56" s="4"/>
      <c r="C56" s="11"/>
      <c r="D56" s="4"/>
      <c r="E56" s="6">
        <f t="shared" si="53"/>
        <v>0</v>
      </c>
      <c r="F56" s="4"/>
      <c r="G56" s="4"/>
      <c r="H56" s="5"/>
      <c r="I56" s="5"/>
      <c r="J56" s="5"/>
      <c r="K56" s="5"/>
      <c r="L56" s="5"/>
      <c r="M56" s="5"/>
      <c r="N56" s="5"/>
      <c r="O56" s="5"/>
      <c r="P56" s="5"/>
      <c r="Q56" s="5"/>
      <c r="R56" s="5"/>
      <c r="S56" s="5"/>
      <c r="T56" s="5"/>
      <c r="U56" s="5"/>
      <c r="V56" s="5"/>
      <c r="W56" s="5"/>
      <c r="X56" s="5"/>
      <c r="Y56" s="5"/>
      <c r="Z56" s="5"/>
      <c r="AA56" s="5"/>
      <c r="AB56" s="5"/>
      <c r="AC56" s="5"/>
      <c r="AE56" s="4"/>
      <c r="AF56" s="4"/>
      <c r="AG56" s="4"/>
      <c r="AH56" s="4"/>
      <c r="AI56" s="4"/>
      <c r="AJ56" s="4" t="str">
        <f t="shared" si="54"/>
        <v/>
      </c>
      <c r="AK56" s="4" t="str">
        <f t="shared" si="54"/>
        <v/>
      </c>
      <c r="AL56" s="4" t="str">
        <f t="shared" si="54"/>
        <v/>
      </c>
      <c r="AM56" s="4" t="str">
        <f t="shared" ref="AM56" si="58">IF(P56=0,"","*")</f>
        <v/>
      </c>
      <c r="AN56" s="4" t="str">
        <f t="shared" ref="AN56" si="59">IF(Q56=0,"","*")</f>
        <v/>
      </c>
      <c r="AO56" s="4" t="str">
        <f t="shared" ref="AO56" si="60">IF(R56=0,"","*")</f>
        <v/>
      </c>
      <c r="AP56" s="4" t="str">
        <f>IF(S56=0,"","*")</f>
        <v/>
      </c>
      <c r="AQ56" s="4" t="str">
        <f t="shared" ref="AQ56" si="61">IF(T56=0,"","*")</f>
        <v/>
      </c>
      <c r="AR56" s="4" t="str">
        <f t="shared" ref="AR56" si="62">IF(U56=0,"","*")</f>
        <v/>
      </c>
      <c r="AS56" s="4" t="str">
        <f t="shared" ref="AS56" si="63">IF(V56=0,"","*")</f>
        <v/>
      </c>
      <c r="AT56" s="4" t="str">
        <f t="shared" ref="AT56" si="64">IF(W56=0,"","*")</f>
        <v/>
      </c>
      <c r="AU56" s="4" t="str">
        <f t="shared" ref="AU56" si="65">IF(X56=0,"","*")</f>
        <v/>
      </c>
      <c r="AV56" s="4" t="str">
        <f t="shared" ref="AV56" si="66">IF(Y56=0,"","*")</f>
        <v/>
      </c>
      <c r="AW56" s="4" t="str">
        <f t="shared" ref="AW56" si="67">IF(Z56=0,"","*")</f>
        <v/>
      </c>
      <c r="AX56" s="4" t="str">
        <f t="shared" si="55"/>
        <v/>
      </c>
      <c r="AY56" s="4" t="str">
        <f t="shared" si="55"/>
        <v/>
      </c>
      <c r="AZ56" s="4" t="str">
        <f t="shared" si="55"/>
        <v/>
      </c>
      <c r="BB56" s="4"/>
      <c r="BC56" s="4"/>
      <c r="BD56" s="4"/>
      <c r="BE56" s="4"/>
      <c r="BF56" s="4"/>
      <c r="BG56" s="4" t="str">
        <f t="shared" si="56"/>
        <v/>
      </c>
      <c r="BH56" s="4" t="str">
        <f t="shared" si="56"/>
        <v/>
      </c>
      <c r="BI56" s="4" t="str">
        <f t="shared" si="56"/>
        <v/>
      </c>
      <c r="BJ56" s="4" t="str">
        <f t="shared" ref="BJ56" si="68">IF(P56=0,"","*")</f>
        <v/>
      </c>
      <c r="BK56" s="4" t="str">
        <f t="shared" ref="BK56" si="69">IF(Q56=0,"","*")</f>
        <v/>
      </c>
      <c r="BL56" s="4" t="str">
        <f t="shared" ref="BL56" si="70">IF(R56=0,"","*")</f>
        <v/>
      </c>
      <c r="BM56" s="4" t="str">
        <f t="shared" ref="BM56" si="71">IF(S56=0,"","*")</f>
        <v/>
      </c>
      <c r="BN56" s="4" t="str">
        <f t="shared" ref="BN56" si="72">IF(T56=0,"","*")</f>
        <v/>
      </c>
      <c r="BO56" s="4" t="str">
        <f t="shared" ref="BO56" si="73">IF(U56=0,"","*")</f>
        <v/>
      </c>
      <c r="BP56" s="4" t="str">
        <f t="shared" ref="BP56" si="74">IF(V56=0,"","*")</f>
        <v/>
      </c>
      <c r="BQ56" s="4" t="str">
        <f t="shared" ref="BQ56" si="75">IF(W56=0,"","*")</f>
        <v/>
      </c>
      <c r="BR56" s="4" t="str">
        <f t="shared" ref="BR56" si="76">IF(X56=0,"","*")</f>
        <v/>
      </c>
      <c r="BS56" s="4" t="str">
        <f t="shared" ref="BS56" si="77">IF(Y56=0,"","*")</f>
        <v/>
      </c>
      <c r="BT56" s="4" t="str">
        <f t="shared" ref="BT56" si="78">IF(Z56=0,"","*")</f>
        <v/>
      </c>
      <c r="BU56" s="4" t="str">
        <f t="shared" si="57"/>
        <v/>
      </c>
      <c r="BV56" s="4" t="str">
        <f t="shared" si="57"/>
        <v/>
      </c>
      <c r="BW56" s="4" t="str">
        <f t="shared" si="57"/>
        <v/>
      </c>
    </row>
    <row r="57" spans="1:75" ht="17" hidden="1" customHeight="1" x14ac:dyDescent="0.35">
      <c r="A57" t="s">
        <v>148</v>
      </c>
      <c r="B57" s="4"/>
      <c r="C57" s="4"/>
      <c r="D57" s="4"/>
      <c r="E57" s="6">
        <f t="shared" si="53"/>
        <v>0</v>
      </c>
      <c r="F57" s="4"/>
      <c r="G57" s="4"/>
      <c r="H57" s="5"/>
      <c r="I57" s="5"/>
      <c r="J57" s="5"/>
      <c r="K57" s="5"/>
      <c r="L57" s="5"/>
      <c r="M57" s="5"/>
      <c r="N57" s="5"/>
      <c r="O57" s="5"/>
      <c r="P57" s="5"/>
      <c r="Q57" s="5"/>
      <c r="R57" s="5"/>
      <c r="S57" s="5"/>
      <c r="T57" s="5"/>
      <c r="U57" s="5"/>
      <c r="V57" s="5"/>
      <c r="W57" s="5"/>
      <c r="X57" s="5"/>
      <c r="Y57" s="5"/>
      <c r="Z57" s="5"/>
      <c r="AA57" s="5"/>
      <c r="AB57" s="5"/>
      <c r="AC57" s="5"/>
      <c r="AE57" s="4" t="str">
        <f t="shared" ref="AE57:AT64" si="79">IF(H57=0,"","*")</f>
        <v/>
      </c>
      <c r="AF57" s="4" t="str">
        <f t="shared" si="79"/>
        <v/>
      </c>
      <c r="AG57" s="4" t="str">
        <f t="shared" si="79"/>
        <v/>
      </c>
      <c r="AH57" s="4" t="str">
        <f t="shared" si="79"/>
        <v/>
      </c>
      <c r="AI57" s="4" t="str">
        <f t="shared" si="79"/>
        <v/>
      </c>
      <c r="AJ57" s="4" t="str">
        <f t="shared" si="79"/>
        <v/>
      </c>
      <c r="AK57" s="4" t="str">
        <f t="shared" si="79"/>
        <v/>
      </c>
      <c r="AL57" s="4" t="str">
        <f t="shared" si="79"/>
        <v/>
      </c>
      <c r="AM57" s="4" t="str">
        <f t="shared" si="79"/>
        <v/>
      </c>
      <c r="AN57" s="4" t="str">
        <f t="shared" si="79"/>
        <v/>
      </c>
      <c r="AO57" s="4" t="str">
        <f t="shared" si="79"/>
        <v/>
      </c>
      <c r="AP57" s="4" t="str">
        <f t="shared" si="79"/>
        <v/>
      </c>
      <c r="AQ57" s="4" t="str">
        <f t="shared" si="79"/>
        <v/>
      </c>
      <c r="AR57" s="4" t="str">
        <f t="shared" si="79"/>
        <v/>
      </c>
      <c r="AS57" s="4" t="str">
        <f t="shared" si="79"/>
        <v/>
      </c>
      <c r="AT57" s="4" t="str">
        <f t="shared" si="79"/>
        <v/>
      </c>
      <c r="AU57" s="4" t="str">
        <f t="shared" ref="AP57:AZ68" si="80">IF(X57=0,"","*")</f>
        <v/>
      </c>
      <c r="AV57" s="4" t="str">
        <f t="shared" si="80"/>
        <v/>
      </c>
      <c r="AW57" s="4" t="str">
        <f t="shared" si="80"/>
        <v/>
      </c>
      <c r="AX57" s="4" t="str">
        <f t="shared" si="80"/>
        <v/>
      </c>
      <c r="AY57" s="4" t="str">
        <f t="shared" si="80"/>
        <v/>
      </c>
      <c r="AZ57" s="4" t="str">
        <f t="shared" si="80"/>
        <v/>
      </c>
      <c r="BB57" s="4" t="str">
        <f t="shared" ref="BB57:BQ64" si="81">IF(H57=0,"","*")</f>
        <v/>
      </c>
      <c r="BC57" s="4" t="str">
        <f t="shared" si="81"/>
        <v/>
      </c>
      <c r="BD57" s="4" t="str">
        <f t="shared" si="81"/>
        <v/>
      </c>
      <c r="BE57" s="4" t="str">
        <f t="shared" si="81"/>
        <v/>
      </c>
      <c r="BF57" s="4" t="str">
        <f t="shared" si="81"/>
        <v/>
      </c>
      <c r="BG57" s="4" t="str">
        <f t="shared" si="81"/>
        <v/>
      </c>
      <c r="BH57" s="4" t="str">
        <f t="shared" si="81"/>
        <v/>
      </c>
      <c r="BI57" s="4" t="str">
        <f t="shared" si="81"/>
        <v/>
      </c>
      <c r="BJ57" s="4" t="str">
        <f t="shared" si="81"/>
        <v/>
      </c>
      <c r="BK57" s="4" t="str">
        <f t="shared" si="81"/>
        <v/>
      </c>
      <c r="BL57" s="4" t="str">
        <f t="shared" si="81"/>
        <v/>
      </c>
      <c r="BM57" s="4" t="str">
        <f t="shared" si="81"/>
        <v/>
      </c>
      <c r="BN57" s="4" t="str">
        <f t="shared" si="81"/>
        <v/>
      </c>
      <c r="BO57" s="4" t="str">
        <f t="shared" si="81"/>
        <v/>
      </c>
      <c r="BP57" s="4" t="str">
        <f t="shared" si="81"/>
        <v/>
      </c>
      <c r="BQ57" s="4" t="str">
        <f t="shared" si="81"/>
        <v/>
      </c>
      <c r="BR57" s="4" t="str">
        <f t="shared" ref="BR57:BW69" si="82">IF(X57=0,"","*")</f>
        <v/>
      </c>
      <c r="BS57" s="4" t="str">
        <f t="shared" si="82"/>
        <v/>
      </c>
      <c r="BT57" s="4" t="str">
        <f t="shared" si="82"/>
        <v/>
      </c>
      <c r="BU57" s="4" t="str">
        <f t="shared" si="82"/>
        <v/>
      </c>
      <c r="BV57" s="4" t="str">
        <f t="shared" si="82"/>
        <v/>
      </c>
      <c r="BW57" s="4" t="str">
        <f t="shared" si="82"/>
        <v/>
      </c>
    </row>
    <row r="58" spans="1:75" ht="17" hidden="1" customHeight="1" x14ac:dyDescent="0.35">
      <c r="A58" t="s">
        <v>149</v>
      </c>
      <c r="B58" s="4"/>
      <c r="C58" s="4"/>
      <c r="D58" s="4"/>
      <c r="E58" s="6">
        <f t="shared" si="53"/>
        <v>0</v>
      </c>
      <c r="F58" s="4"/>
      <c r="G58" s="4"/>
      <c r="H58" s="5"/>
      <c r="I58" s="5"/>
      <c r="J58" s="5"/>
      <c r="K58" s="5"/>
      <c r="L58" s="5"/>
      <c r="M58" s="5"/>
      <c r="N58" s="5"/>
      <c r="O58" s="5"/>
      <c r="P58" s="5"/>
      <c r="Q58" s="5"/>
      <c r="R58" s="5"/>
      <c r="S58" s="5"/>
      <c r="T58" s="5"/>
      <c r="U58" s="5"/>
      <c r="V58" s="5"/>
      <c r="W58" s="5"/>
      <c r="X58" s="5"/>
      <c r="Y58" s="5"/>
      <c r="Z58" s="5"/>
      <c r="AA58" s="5"/>
      <c r="AB58" s="5"/>
      <c r="AC58" s="5"/>
      <c r="AE58" s="4" t="str">
        <f t="shared" si="79"/>
        <v/>
      </c>
      <c r="AF58" s="4" t="str">
        <f t="shared" si="79"/>
        <v/>
      </c>
      <c r="AG58" s="4" t="str">
        <f t="shared" si="79"/>
        <v/>
      </c>
      <c r="AH58" s="4" t="str">
        <f t="shared" si="79"/>
        <v/>
      </c>
      <c r="AI58" s="4" t="str">
        <f t="shared" si="79"/>
        <v/>
      </c>
      <c r="AJ58" s="4" t="str">
        <f t="shared" si="79"/>
        <v/>
      </c>
      <c r="AK58" s="4" t="str">
        <f t="shared" si="79"/>
        <v/>
      </c>
      <c r="AL58" s="4" t="str">
        <f t="shared" si="79"/>
        <v/>
      </c>
      <c r="AM58" s="4" t="str">
        <f t="shared" si="79"/>
        <v/>
      </c>
      <c r="AN58" s="4" t="str">
        <f t="shared" si="79"/>
        <v/>
      </c>
      <c r="AO58" s="4" t="str">
        <f t="shared" si="79"/>
        <v/>
      </c>
      <c r="AP58" s="4" t="str">
        <f t="shared" si="79"/>
        <v/>
      </c>
      <c r="AQ58" s="4" t="str">
        <f t="shared" si="79"/>
        <v/>
      </c>
      <c r="AR58" s="4" t="str">
        <f t="shared" si="79"/>
        <v/>
      </c>
      <c r="AS58" s="4" t="str">
        <f t="shared" si="79"/>
        <v/>
      </c>
      <c r="AT58" s="4" t="str">
        <f t="shared" si="79"/>
        <v/>
      </c>
      <c r="AU58" s="4" t="str">
        <f t="shared" si="80"/>
        <v/>
      </c>
      <c r="AV58" s="4" t="str">
        <f t="shared" si="80"/>
        <v/>
      </c>
      <c r="AW58" s="4" t="str">
        <f t="shared" si="80"/>
        <v/>
      </c>
      <c r="AX58" s="4" t="str">
        <f t="shared" si="80"/>
        <v/>
      </c>
      <c r="AY58" s="4" t="str">
        <f t="shared" si="80"/>
        <v/>
      </c>
      <c r="AZ58" s="4" t="str">
        <f t="shared" si="80"/>
        <v/>
      </c>
      <c r="BB58" s="4" t="str">
        <f t="shared" si="81"/>
        <v/>
      </c>
      <c r="BC58" s="4" t="str">
        <f t="shared" si="81"/>
        <v/>
      </c>
      <c r="BD58" s="4" t="str">
        <f t="shared" si="81"/>
        <v/>
      </c>
      <c r="BE58" s="4" t="str">
        <f t="shared" si="81"/>
        <v/>
      </c>
      <c r="BF58" s="4" t="str">
        <f t="shared" si="81"/>
        <v/>
      </c>
      <c r="BG58" s="4" t="str">
        <f t="shared" si="81"/>
        <v/>
      </c>
      <c r="BH58" s="4" t="str">
        <f t="shared" si="81"/>
        <v/>
      </c>
      <c r="BI58" s="4" t="str">
        <f t="shared" si="81"/>
        <v/>
      </c>
      <c r="BJ58" s="4" t="str">
        <f t="shared" si="81"/>
        <v/>
      </c>
      <c r="BK58" s="4" t="str">
        <f t="shared" si="81"/>
        <v/>
      </c>
      <c r="BL58" s="4" t="str">
        <f t="shared" si="81"/>
        <v/>
      </c>
      <c r="BM58" s="4" t="str">
        <f t="shared" si="81"/>
        <v/>
      </c>
      <c r="BN58" s="4" t="str">
        <f t="shared" si="81"/>
        <v/>
      </c>
      <c r="BO58" s="4" t="str">
        <f t="shared" si="81"/>
        <v/>
      </c>
      <c r="BP58" s="4" t="str">
        <f t="shared" si="81"/>
        <v/>
      </c>
      <c r="BQ58" s="4" t="str">
        <f t="shared" si="81"/>
        <v/>
      </c>
      <c r="BR58" s="4" t="str">
        <f t="shared" si="82"/>
        <v/>
      </c>
      <c r="BS58" s="4" t="str">
        <f t="shared" si="82"/>
        <v/>
      </c>
      <c r="BT58" s="4" t="str">
        <f t="shared" si="82"/>
        <v/>
      </c>
      <c r="BU58" s="4" t="str">
        <f t="shared" si="82"/>
        <v/>
      </c>
      <c r="BV58" s="4" t="str">
        <f t="shared" si="82"/>
        <v/>
      </c>
      <c r="BW58" s="4" t="str">
        <f t="shared" si="82"/>
        <v/>
      </c>
    </row>
    <row r="59" spans="1:75" ht="17" hidden="1" customHeight="1" x14ac:dyDescent="0.35">
      <c r="A59" t="s">
        <v>150</v>
      </c>
      <c r="B59" s="4"/>
      <c r="C59" s="4"/>
      <c r="D59" s="4"/>
      <c r="E59" s="6">
        <f t="shared" si="53"/>
        <v>0</v>
      </c>
      <c r="F59" s="4"/>
      <c r="G59" s="4"/>
      <c r="H59" s="5"/>
      <c r="I59" s="5"/>
      <c r="J59" s="5"/>
      <c r="K59" s="5"/>
      <c r="L59" s="5"/>
      <c r="M59" s="5"/>
      <c r="N59" s="5"/>
      <c r="O59" s="5"/>
      <c r="P59" s="5"/>
      <c r="Q59" s="5"/>
      <c r="R59" s="5"/>
      <c r="S59" s="5"/>
      <c r="T59" s="5"/>
      <c r="U59" s="5"/>
      <c r="V59" s="5"/>
      <c r="W59" s="5"/>
      <c r="X59" s="5"/>
      <c r="Y59" s="5"/>
      <c r="Z59" s="5"/>
      <c r="AA59" s="5"/>
      <c r="AB59" s="5"/>
      <c r="AC59" s="5"/>
      <c r="AE59" s="4" t="str">
        <f t="shared" si="79"/>
        <v/>
      </c>
      <c r="AF59" s="4" t="str">
        <f t="shared" si="79"/>
        <v/>
      </c>
      <c r="AG59" s="4" t="str">
        <f t="shared" si="79"/>
        <v/>
      </c>
      <c r="AH59" s="4" t="str">
        <f t="shared" si="79"/>
        <v/>
      </c>
      <c r="AI59" s="4" t="str">
        <f t="shared" si="79"/>
        <v/>
      </c>
      <c r="AJ59" s="4" t="str">
        <f t="shared" si="79"/>
        <v/>
      </c>
      <c r="AK59" s="4" t="str">
        <f t="shared" si="79"/>
        <v/>
      </c>
      <c r="AL59" s="4" t="str">
        <f t="shared" si="79"/>
        <v/>
      </c>
      <c r="AM59" s="4" t="str">
        <f t="shared" si="79"/>
        <v/>
      </c>
      <c r="AN59" s="4" t="str">
        <f t="shared" si="79"/>
        <v/>
      </c>
      <c r="AO59" s="4" t="str">
        <f t="shared" si="79"/>
        <v/>
      </c>
      <c r="AP59" s="4" t="str">
        <f t="shared" si="79"/>
        <v/>
      </c>
      <c r="AQ59" s="4" t="str">
        <f t="shared" si="79"/>
        <v/>
      </c>
      <c r="AR59" s="4" t="str">
        <f t="shared" si="79"/>
        <v/>
      </c>
      <c r="AS59" s="4" t="str">
        <f t="shared" si="79"/>
        <v/>
      </c>
      <c r="AT59" s="4" t="str">
        <f t="shared" si="79"/>
        <v/>
      </c>
      <c r="AU59" s="4" t="str">
        <f t="shared" si="80"/>
        <v/>
      </c>
      <c r="AV59" s="4" t="str">
        <f t="shared" si="80"/>
        <v/>
      </c>
      <c r="AW59" s="4" t="str">
        <f t="shared" si="80"/>
        <v/>
      </c>
      <c r="AX59" s="4" t="str">
        <f t="shared" si="80"/>
        <v/>
      </c>
      <c r="AY59" s="4" t="str">
        <f t="shared" si="80"/>
        <v/>
      </c>
      <c r="AZ59" s="4" t="str">
        <f t="shared" si="80"/>
        <v/>
      </c>
      <c r="BB59" s="4" t="str">
        <f t="shared" si="81"/>
        <v/>
      </c>
      <c r="BC59" s="4" t="str">
        <f t="shared" si="81"/>
        <v/>
      </c>
      <c r="BD59" s="4" t="str">
        <f t="shared" si="81"/>
        <v/>
      </c>
      <c r="BE59" s="4" t="str">
        <f t="shared" si="81"/>
        <v/>
      </c>
      <c r="BF59" s="4" t="str">
        <f t="shared" si="81"/>
        <v/>
      </c>
      <c r="BG59" s="4" t="str">
        <f t="shared" si="81"/>
        <v/>
      </c>
      <c r="BH59" s="4" t="str">
        <f t="shared" si="81"/>
        <v/>
      </c>
      <c r="BI59" s="4" t="str">
        <f t="shared" si="81"/>
        <v/>
      </c>
      <c r="BJ59" s="4" t="str">
        <f t="shared" si="81"/>
        <v/>
      </c>
      <c r="BK59" s="4" t="str">
        <f t="shared" si="81"/>
        <v/>
      </c>
      <c r="BL59" s="4" t="str">
        <f t="shared" si="81"/>
        <v/>
      </c>
      <c r="BM59" s="4" t="str">
        <f t="shared" si="81"/>
        <v/>
      </c>
      <c r="BN59" s="4" t="str">
        <f t="shared" si="81"/>
        <v/>
      </c>
      <c r="BO59" s="4" t="str">
        <f t="shared" si="81"/>
        <v/>
      </c>
      <c r="BP59" s="4" t="str">
        <f t="shared" si="81"/>
        <v/>
      </c>
      <c r="BQ59" s="4" t="str">
        <f t="shared" si="81"/>
        <v/>
      </c>
      <c r="BR59" s="4" t="str">
        <f t="shared" si="82"/>
        <v/>
      </c>
      <c r="BS59" s="4" t="str">
        <f t="shared" si="82"/>
        <v/>
      </c>
      <c r="BT59" s="4" t="str">
        <f t="shared" si="82"/>
        <v/>
      </c>
      <c r="BU59" s="4" t="str">
        <f t="shared" si="82"/>
        <v/>
      </c>
      <c r="BV59" s="4" t="str">
        <f t="shared" si="82"/>
        <v/>
      </c>
      <c r="BW59" s="4" t="str">
        <f t="shared" si="82"/>
        <v/>
      </c>
    </row>
    <row r="60" spans="1:75" ht="17" hidden="1" customHeight="1" x14ac:dyDescent="0.35">
      <c r="A60" t="s">
        <v>151</v>
      </c>
      <c r="B60" s="4"/>
      <c r="C60" s="4"/>
      <c r="D60" s="4"/>
      <c r="E60" s="6">
        <f t="shared" si="53"/>
        <v>0</v>
      </c>
      <c r="F60" s="4"/>
      <c r="G60" s="4"/>
      <c r="H60" s="5"/>
      <c r="I60" s="5"/>
      <c r="J60" s="5"/>
      <c r="K60" s="5"/>
      <c r="L60" s="5"/>
      <c r="M60" s="5"/>
      <c r="N60" s="5"/>
      <c r="O60" s="5"/>
      <c r="P60" s="5"/>
      <c r="Q60" s="5"/>
      <c r="R60" s="5"/>
      <c r="S60" s="5"/>
      <c r="T60" s="5"/>
      <c r="U60" s="5"/>
      <c r="V60" s="5"/>
      <c r="W60" s="5"/>
      <c r="X60" s="5"/>
      <c r="Y60" s="5"/>
      <c r="Z60" s="5"/>
      <c r="AA60" s="5"/>
      <c r="AB60" s="5"/>
      <c r="AC60" s="5"/>
      <c r="AE60" s="4" t="str">
        <f t="shared" si="79"/>
        <v/>
      </c>
      <c r="AF60" s="4" t="str">
        <f t="shared" si="79"/>
        <v/>
      </c>
      <c r="AG60" s="4" t="str">
        <f t="shared" si="79"/>
        <v/>
      </c>
      <c r="AH60" s="4" t="str">
        <f t="shared" si="79"/>
        <v/>
      </c>
      <c r="AI60" s="4" t="str">
        <f t="shared" si="79"/>
        <v/>
      </c>
      <c r="AJ60" s="4" t="str">
        <f t="shared" si="79"/>
        <v/>
      </c>
      <c r="AK60" s="4" t="str">
        <f t="shared" si="79"/>
        <v/>
      </c>
      <c r="AL60" s="4" t="str">
        <f t="shared" si="79"/>
        <v/>
      </c>
      <c r="AM60" s="4" t="str">
        <f t="shared" si="79"/>
        <v/>
      </c>
      <c r="AN60" s="4" t="str">
        <f t="shared" si="79"/>
        <v/>
      </c>
      <c r="AO60" s="4" t="str">
        <f t="shared" si="79"/>
        <v/>
      </c>
      <c r="AP60" s="4" t="str">
        <f t="shared" si="79"/>
        <v/>
      </c>
      <c r="AQ60" s="4" t="str">
        <f t="shared" si="79"/>
        <v/>
      </c>
      <c r="AR60" s="4" t="str">
        <f t="shared" si="79"/>
        <v/>
      </c>
      <c r="AS60" s="4" t="str">
        <f t="shared" si="79"/>
        <v/>
      </c>
      <c r="AT60" s="4" t="str">
        <f t="shared" si="79"/>
        <v/>
      </c>
      <c r="AU60" s="4" t="str">
        <f t="shared" si="80"/>
        <v/>
      </c>
      <c r="AV60" s="4" t="str">
        <f t="shared" si="80"/>
        <v/>
      </c>
      <c r="AW60" s="4" t="str">
        <f t="shared" si="80"/>
        <v/>
      </c>
      <c r="AX60" s="4" t="str">
        <f t="shared" si="80"/>
        <v/>
      </c>
      <c r="AY60" s="4" t="str">
        <f t="shared" si="80"/>
        <v/>
      </c>
      <c r="AZ60" s="4" t="str">
        <f t="shared" si="80"/>
        <v/>
      </c>
      <c r="BB60" s="4" t="str">
        <f t="shared" si="81"/>
        <v/>
      </c>
      <c r="BC60" s="4" t="str">
        <f t="shared" si="81"/>
        <v/>
      </c>
      <c r="BD60" s="4" t="str">
        <f t="shared" si="81"/>
        <v/>
      </c>
      <c r="BE60" s="4" t="str">
        <f t="shared" si="81"/>
        <v/>
      </c>
      <c r="BF60" s="4" t="str">
        <f t="shared" si="81"/>
        <v/>
      </c>
      <c r="BG60" s="4" t="str">
        <f t="shared" si="81"/>
        <v/>
      </c>
      <c r="BH60" s="4" t="str">
        <f t="shared" si="81"/>
        <v/>
      </c>
      <c r="BI60" s="4" t="str">
        <f t="shared" si="81"/>
        <v/>
      </c>
      <c r="BJ60" s="4" t="str">
        <f t="shared" si="81"/>
        <v/>
      </c>
      <c r="BK60" s="4" t="str">
        <f t="shared" si="81"/>
        <v/>
      </c>
      <c r="BL60" s="4" t="str">
        <f t="shared" si="81"/>
        <v/>
      </c>
      <c r="BM60" s="4" t="str">
        <f t="shared" si="81"/>
        <v/>
      </c>
      <c r="BN60" s="4" t="str">
        <f t="shared" si="81"/>
        <v/>
      </c>
      <c r="BO60" s="4" t="str">
        <f t="shared" si="81"/>
        <v/>
      </c>
      <c r="BP60" s="4" t="str">
        <f t="shared" si="81"/>
        <v/>
      </c>
      <c r="BQ60" s="4" t="str">
        <f t="shared" si="81"/>
        <v/>
      </c>
      <c r="BR60" s="4" t="str">
        <f t="shared" si="82"/>
        <v/>
      </c>
      <c r="BS60" s="4" t="str">
        <f t="shared" si="82"/>
        <v/>
      </c>
      <c r="BT60" s="4" t="str">
        <f t="shared" si="82"/>
        <v/>
      </c>
      <c r="BU60" s="4" t="str">
        <f t="shared" si="82"/>
        <v/>
      </c>
      <c r="BV60" s="4" t="str">
        <f t="shared" si="82"/>
        <v/>
      </c>
      <c r="BW60" s="4" t="str">
        <f t="shared" si="82"/>
        <v/>
      </c>
    </row>
    <row r="61" spans="1:75" hidden="1" x14ac:dyDescent="0.35">
      <c r="A61" t="s">
        <v>152</v>
      </c>
      <c r="B61" s="4"/>
      <c r="C61" s="26"/>
      <c r="D61" s="51"/>
      <c r="E61" s="6">
        <f t="shared" si="53"/>
        <v>0</v>
      </c>
      <c r="F61" s="4"/>
      <c r="G61" s="4"/>
      <c r="H61" s="4"/>
      <c r="I61" s="4"/>
      <c r="J61" s="4"/>
      <c r="K61" s="4"/>
      <c r="L61" s="4"/>
      <c r="M61" s="4"/>
      <c r="N61" s="4"/>
      <c r="O61" s="4"/>
      <c r="P61" s="4"/>
      <c r="Q61" s="4"/>
      <c r="R61" s="4"/>
      <c r="S61" s="4"/>
      <c r="T61" s="4"/>
      <c r="U61" s="4"/>
      <c r="V61" s="5"/>
      <c r="W61" s="4"/>
      <c r="X61" s="4"/>
      <c r="Y61" s="49"/>
      <c r="Z61" s="4"/>
      <c r="AA61" s="4"/>
      <c r="AB61" s="4"/>
      <c r="AC61" s="4"/>
      <c r="AE61" s="4" t="str">
        <f t="shared" si="79"/>
        <v/>
      </c>
      <c r="AF61" s="4" t="str">
        <f t="shared" si="79"/>
        <v/>
      </c>
      <c r="AG61" s="4" t="str">
        <f t="shared" si="79"/>
        <v/>
      </c>
      <c r="AH61" s="4" t="str">
        <f t="shared" si="79"/>
        <v/>
      </c>
      <c r="AI61" s="4" t="str">
        <f t="shared" si="79"/>
        <v/>
      </c>
      <c r="AJ61" s="4" t="str">
        <f t="shared" si="79"/>
        <v/>
      </c>
      <c r="AK61" s="4" t="str">
        <f t="shared" si="79"/>
        <v/>
      </c>
      <c r="AL61" s="4" t="str">
        <f t="shared" si="79"/>
        <v/>
      </c>
      <c r="AM61" s="4" t="str">
        <f t="shared" si="79"/>
        <v/>
      </c>
      <c r="AN61" s="4" t="str">
        <f t="shared" si="79"/>
        <v/>
      </c>
      <c r="AO61" s="4" t="str">
        <f t="shared" si="79"/>
        <v/>
      </c>
      <c r="AP61" s="4" t="str">
        <f t="shared" si="80"/>
        <v/>
      </c>
      <c r="AQ61" s="4" t="str">
        <f t="shared" si="80"/>
        <v/>
      </c>
      <c r="AR61" s="4" t="str">
        <f t="shared" si="80"/>
        <v/>
      </c>
      <c r="AS61" s="4" t="str">
        <f t="shared" si="80"/>
        <v/>
      </c>
      <c r="AT61" s="4" t="str">
        <f t="shared" si="80"/>
        <v/>
      </c>
      <c r="AU61" s="4" t="str">
        <f t="shared" si="80"/>
        <v/>
      </c>
      <c r="AV61" s="4" t="str">
        <f t="shared" si="80"/>
        <v/>
      </c>
      <c r="AW61" s="4" t="str">
        <f t="shared" si="80"/>
        <v/>
      </c>
      <c r="AX61" s="4" t="str">
        <f t="shared" si="80"/>
        <v/>
      </c>
      <c r="AY61" s="4" t="str">
        <f t="shared" si="80"/>
        <v/>
      </c>
      <c r="AZ61" s="4" t="str">
        <f t="shared" si="80"/>
        <v/>
      </c>
      <c r="BB61" s="4" t="str">
        <f t="shared" si="81"/>
        <v/>
      </c>
      <c r="BC61" s="4" t="str">
        <f t="shared" si="81"/>
        <v/>
      </c>
      <c r="BD61" s="4" t="str">
        <f t="shared" si="81"/>
        <v/>
      </c>
      <c r="BE61" s="4" t="str">
        <f t="shared" si="81"/>
        <v/>
      </c>
      <c r="BF61" s="4" t="str">
        <f t="shared" si="81"/>
        <v/>
      </c>
      <c r="BG61" s="4" t="str">
        <f t="shared" si="81"/>
        <v/>
      </c>
      <c r="BH61" s="4" t="str">
        <f t="shared" si="81"/>
        <v/>
      </c>
      <c r="BI61" s="4" t="str">
        <f t="shared" si="81"/>
        <v/>
      </c>
      <c r="BJ61" s="4" t="str">
        <f t="shared" si="81"/>
        <v/>
      </c>
      <c r="BK61" s="4" t="str">
        <f t="shared" si="81"/>
        <v/>
      </c>
      <c r="BL61" s="4" t="str">
        <f t="shared" si="81"/>
        <v/>
      </c>
      <c r="BM61" s="4" t="str">
        <f t="shared" si="81"/>
        <v/>
      </c>
      <c r="BN61" s="4" t="str">
        <f t="shared" si="81"/>
        <v/>
      </c>
      <c r="BO61" s="4" t="str">
        <f t="shared" si="81"/>
        <v/>
      </c>
      <c r="BP61" s="4" t="str">
        <f t="shared" si="81"/>
        <v/>
      </c>
      <c r="BQ61" s="4" t="str">
        <f t="shared" si="81"/>
        <v/>
      </c>
      <c r="BR61" s="4" t="str">
        <f t="shared" si="82"/>
        <v/>
      </c>
      <c r="BS61" s="4" t="str">
        <f t="shared" si="82"/>
        <v/>
      </c>
      <c r="BT61" s="4" t="str">
        <f t="shared" si="82"/>
        <v/>
      </c>
      <c r="BU61" s="4" t="str">
        <f t="shared" si="82"/>
        <v/>
      </c>
      <c r="BV61" s="4" t="str">
        <f t="shared" si="82"/>
        <v/>
      </c>
      <c r="BW61" s="4" t="str">
        <f t="shared" si="82"/>
        <v/>
      </c>
    </row>
    <row r="62" spans="1:75" hidden="1" x14ac:dyDescent="0.35">
      <c r="A62" t="s">
        <v>153</v>
      </c>
      <c r="B62" s="4"/>
      <c r="C62" s="4"/>
      <c r="D62" s="4"/>
      <c r="E62" s="6">
        <f t="shared" si="53"/>
        <v>0</v>
      </c>
      <c r="F62" s="4"/>
      <c r="G62" s="4"/>
      <c r="H62" s="4"/>
      <c r="I62" s="4"/>
      <c r="J62" s="4"/>
      <c r="K62" s="4"/>
      <c r="L62" s="4"/>
      <c r="M62" s="4"/>
      <c r="N62" s="4"/>
      <c r="O62" s="4"/>
      <c r="P62" s="4"/>
      <c r="Q62" s="4"/>
      <c r="R62" s="4"/>
      <c r="S62" s="4"/>
      <c r="T62" s="4"/>
      <c r="U62" s="4"/>
      <c r="V62" s="5"/>
      <c r="W62" s="4"/>
      <c r="X62" s="4"/>
      <c r="Y62" s="49"/>
      <c r="Z62" s="4"/>
      <c r="AA62" s="4"/>
      <c r="AB62" s="4"/>
      <c r="AC62" s="4"/>
      <c r="AE62" s="4" t="str">
        <f t="shared" si="79"/>
        <v/>
      </c>
      <c r="AF62" s="4" t="str">
        <f t="shared" si="79"/>
        <v/>
      </c>
      <c r="AG62" s="4" t="str">
        <f t="shared" si="79"/>
        <v/>
      </c>
      <c r="AH62" s="4" t="str">
        <f t="shared" si="79"/>
        <v/>
      </c>
      <c r="AI62" s="4" t="str">
        <f t="shared" si="79"/>
        <v/>
      </c>
      <c r="AJ62" s="4" t="str">
        <f t="shared" si="79"/>
        <v/>
      </c>
      <c r="AK62" s="4" t="str">
        <f t="shared" si="79"/>
        <v/>
      </c>
      <c r="AL62" s="4" t="str">
        <f t="shared" si="79"/>
        <v/>
      </c>
      <c r="AM62" s="4" t="str">
        <f t="shared" si="79"/>
        <v/>
      </c>
      <c r="AN62" s="4" t="str">
        <f t="shared" si="79"/>
        <v/>
      </c>
      <c r="AO62" s="4" t="str">
        <f t="shared" si="79"/>
        <v/>
      </c>
      <c r="AP62" s="4" t="str">
        <f t="shared" si="80"/>
        <v/>
      </c>
      <c r="AQ62" s="4" t="str">
        <f t="shared" si="80"/>
        <v/>
      </c>
      <c r="AR62" s="4" t="str">
        <f t="shared" si="80"/>
        <v/>
      </c>
      <c r="AS62" s="4" t="str">
        <f t="shared" si="80"/>
        <v/>
      </c>
      <c r="AT62" s="4" t="str">
        <f t="shared" si="80"/>
        <v/>
      </c>
      <c r="AU62" s="4" t="str">
        <f t="shared" si="80"/>
        <v/>
      </c>
      <c r="AV62" s="4" t="str">
        <f t="shared" si="80"/>
        <v/>
      </c>
      <c r="AW62" s="4" t="str">
        <f t="shared" si="80"/>
        <v/>
      </c>
      <c r="AX62" s="4" t="str">
        <f t="shared" si="80"/>
        <v/>
      </c>
      <c r="AY62" s="4" t="str">
        <f t="shared" si="80"/>
        <v/>
      </c>
      <c r="AZ62" s="4" t="str">
        <f t="shared" si="80"/>
        <v/>
      </c>
      <c r="BB62" s="4" t="str">
        <f t="shared" si="81"/>
        <v/>
      </c>
      <c r="BC62" s="4" t="str">
        <f t="shared" si="81"/>
        <v/>
      </c>
      <c r="BD62" s="4" t="str">
        <f t="shared" si="81"/>
        <v/>
      </c>
      <c r="BE62" s="4" t="str">
        <f t="shared" si="81"/>
        <v/>
      </c>
      <c r="BF62" s="4" t="str">
        <f t="shared" si="81"/>
        <v/>
      </c>
      <c r="BG62" s="4" t="str">
        <f t="shared" si="81"/>
        <v/>
      </c>
      <c r="BH62" s="4" t="str">
        <f t="shared" si="81"/>
        <v/>
      </c>
      <c r="BI62" s="4" t="str">
        <f t="shared" si="81"/>
        <v/>
      </c>
      <c r="BJ62" s="4" t="str">
        <f t="shared" si="81"/>
        <v/>
      </c>
      <c r="BK62" s="4" t="str">
        <f t="shared" si="81"/>
        <v/>
      </c>
      <c r="BL62" s="4" t="str">
        <f t="shared" si="81"/>
        <v/>
      </c>
      <c r="BM62" s="4" t="str">
        <f t="shared" si="81"/>
        <v/>
      </c>
      <c r="BN62" s="4" t="str">
        <f t="shared" si="81"/>
        <v/>
      </c>
      <c r="BO62" s="4" t="str">
        <f t="shared" si="81"/>
        <v/>
      </c>
      <c r="BP62" s="4" t="str">
        <f t="shared" si="81"/>
        <v/>
      </c>
      <c r="BQ62" s="4" t="str">
        <f t="shared" si="81"/>
        <v/>
      </c>
      <c r="BR62" s="4" t="str">
        <f t="shared" si="82"/>
        <v/>
      </c>
      <c r="BS62" s="4" t="str">
        <f t="shared" si="82"/>
        <v/>
      </c>
      <c r="BT62" s="4" t="str">
        <f t="shared" si="82"/>
        <v/>
      </c>
      <c r="BU62" s="4" t="str">
        <f t="shared" si="82"/>
        <v/>
      </c>
      <c r="BV62" s="4" t="str">
        <f t="shared" si="82"/>
        <v/>
      </c>
      <c r="BW62" s="4" t="str">
        <f t="shared" si="82"/>
        <v/>
      </c>
    </row>
    <row r="63" spans="1:75" hidden="1" x14ac:dyDescent="0.35">
      <c r="A63" t="s">
        <v>154</v>
      </c>
      <c r="B63" s="4"/>
      <c r="C63" s="4"/>
      <c r="D63" s="4"/>
      <c r="E63" s="6">
        <f t="shared" si="53"/>
        <v>0</v>
      </c>
      <c r="F63" s="4"/>
      <c r="G63" s="4"/>
      <c r="H63" s="4"/>
      <c r="I63" s="4"/>
      <c r="J63" s="4"/>
      <c r="K63" s="4"/>
      <c r="L63" s="4"/>
      <c r="M63" s="4"/>
      <c r="N63" s="4"/>
      <c r="O63" s="4"/>
      <c r="P63" s="4"/>
      <c r="Q63" s="4"/>
      <c r="R63" s="4"/>
      <c r="S63" s="4"/>
      <c r="T63" s="4"/>
      <c r="U63" s="4"/>
      <c r="V63" s="5"/>
      <c r="W63" s="4"/>
      <c r="X63" s="4"/>
      <c r="Y63" s="49"/>
      <c r="Z63" s="4"/>
      <c r="AA63" s="4"/>
      <c r="AB63" s="4"/>
      <c r="AC63" s="4"/>
      <c r="AE63" s="4" t="str">
        <f t="shared" si="79"/>
        <v/>
      </c>
      <c r="AF63" s="4" t="str">
        <f t="shared" si="79"/>
        <v/>
      </c>
      <c r="AG63" s="4" t="str">
        <f t="shared" si="79"/>
        <v/>
      </c>
      <c r="AH63" s="4" t="str">
        <f t="shared" si="79"/>
        <v/>
      </c>
      <c r="AI63" s="4" t="str">
        <f t="shared" si="79"/>
        <v/>
      </c>
      <c r="AJ63" s="4" t="str">
        <f t="shared" si="79"/>
        <v/>
      </c>
      <c r="AK63" s="4" t="str">
        <f t="shared" si="79"/>
        <v/>
      </c>
      <c r="AL63" s="4" t="str">
        <f t="shared" si="79"/>
        <v/>
      </c>
      <c r="AM63" s="4" t="str">
        <f t="shared" si="79"/>
        <v/>
      </c>
      <c r="AN63" s="4" t="str">
        <f t="shared" si="79"/>
        <v/>
      </c>
      <c r="AO63" s="4" t="str">
        <f t="shared" si="79"/>
        <v/>
      </c>
      <c r="AP63" s="4" t="str">
        <f t="shared" si="80"/>
        <v/>
      </c>
      <c r="AQ63" s="4" t="str">
        <f t="shared" si="80"/>
        <v/>
      </c>
      <c r="AR63" s="4" t="str">
        <f t="shared" si="80"/>
        <v/>
      </c>
      <c r="AS63" s="4" t="str">
        <f t="shared" si="80"/>
        <v/>
      </c>
      <c r="AT63" s="4" t="str">
        <f t="shared" si="80"/>
        <v/>
      </c>
      <c r="AU63" s="4" t="str">
        <f t="shared" si="80"/>
        <v/>
      </c>
      <c r="AV63" s="4" t="str">
        <f t="shared" si="80"/>
        <v/>
      </c>
      <c r="AW63" s="4" t="str">
        <f t="shared" si="80"/>
        <v/>
      </c>
      <c r="AX63" s="4" t="str">
        <f t="shared" si="80"/>
        <v/>
      </c>
      <c r="AY63" s="4" t="str">
        <f t="shared" si="80"/>
        <v/>
      </c>
      <c r="AZ63" s="4" t="str">
        <f t="shared" si="80"/>
        <v/>
      </c>
      <c r="BB63" s="4" t="str">
        <f t="shared" si="81"/>
        <v/>
      </c>
      <c r="BC63" s="4" t="str">
        <f t="shared" si="81"/>
        <v/>
      </c>
      <c r="BD63" s="4" t="str">
        <f t="shared" si="81"/>
        <v/>
      </c>
      <c r="BE63" s="4" t="str">
        <f t="shared" si="81"/>
        <v/>
      </c>
      <c r="BF63" s="4" t="str">
        <f t="shared" si="81"/>
        <v/>
      </c>
      <c r="BG63" s="4" t="str">
        <f t="shared" si="81"/>
        <v/>
      </c>
      <c r="BH63" s="4" t="str">
        <f t="shared" si="81"/>
        <v/>
      </c>
      <c r="BI63" s="4" t="str">
        <f t="shared" si="81"/>
        <v/>
      </c>
      <c r="BJ63" s="4" t="str">
        <f t="shared" si="81"/>
        <v/>
      </c>
      <c r="BK63" s="4" t="str">
        <f t="shared" si="81"/>
        <v/>
      </c>
      <c r="BL63" s="4" t="str">
        <f t="shared" si="81"/>
        <v/>
      </c>
      <c r="BM63" s="4" t="str">
        <f t="shared" si="81"/>
        <v/>
      </c>
      <c r="BN63" s="4" t="str">
        <f t="shared" si="81"/>
        <v/>
      </c>
      <c r="BO63" s="4" t="str">
        <f t="shared" si="81"/>
        <v/>
      </c>
      <c r="BP63" s="4" t="str">
        <f t="shared" si="81"/>
        <v/>
      </c>
      <c r="BQ63" s="4" t="str">
        <f t="shared" si="81"/>
        <v/>
      </c>
      <c r="BR63" s="4" t="str">
        <f t="shared" si="82"/>
        <v/>
      </c>
      <c r="BS63" s="4" t="str">
        <f t="shared" si="82"/>
        <v/>
      </c>
      <c r="BT63" s="4" t="str">
        <f t="shared" si="82"/>
        <v/>
      </c>
      <c r="BU63" s="4" t="str">
        <f t="shared" si="82"/>
        <v/>
      </c>
      <c r="BV63" s="4" t="str">
        <f t="shared" si="82"/>
        <v/>
      </c>
      <c r="BW63" s="4" t="str">
        <f t="shared" si="82"/>
        <v/>
      </c>
    </row>
    <row r="64" spans="1:75" hidden="1" x14ac:dyDescent="0.35">
      <c r="A64" t="s">
        <v>155</v>
      </c>
      <c r="B64" s="4"/>
      <c r="C64" s="4"/>
      <c r="D64" s="4"/>
      <c r="E64" s="6">
        <f t="shared" si="53"/>
        <v>0</v>
      </c>
      <c r="F64" s="4"/>
      <c r="G64" s="4"/>
      <c r="H64" s="4"/>
      <c r="I64" s="4"/>
      <c r="J64" s="4"/>
      <c r="K64" s="4"/>
      <c r="L64" s="4"/>
      <c r="M64" s="4"/>
      <c r="N64" s="4"/>
      <c r="O64" s="4"/>
      <c r="P64" s="4"/>
      <c r="Q64" s="4"/>
      <c r="R64" s="4"/>
      <c r="S64" s="4"/>
      <c r="T64" s="4"/>
      <c r="U64" s="4"/>
      <c r="V64" s="4"/>
      <c r="W64" s="4"/>
      <c r="X64" s="4"/>
      <c r="Y64" s="49"/>
      <c r="Z64" s="4"/>
      <c r="AA64" s="4"/>
      <c r="AB64" s="4"/>
      <c r="AC64" s="4"/>
      <c r="AE64" s="4" t="str">
        <f t="shared" si="79"/>
        <v/>
      </c>
      <c r="AF64" s="4" t="str">
        <f t="shared" si="79"/>
        <v/>
      </c>
      <c r="AG64" s="4" t="str">
        <f t="shared" si="79"/>
        <v/>
      </c>
      <c r="AH64" s="4" t="str">
        <f t="shared" si="79"/>
        <v/>
      </c>
      <c r="AI64" s="4" t="str">
        <f t="shared" si="79"/>
        <v/>
      </c>
      <c r="AJ64" s="4" t="str">
        <f t="shared" si="79"/>
        <v/>
      </c>
      <c r="AK64" s="4" t="str">
        <f t="shared" si="79"/>
        <v/>
      </c>
      <c r="AL64" s="4" t="str">
        <f t="shared" si="79"/>
        <v/>
      </c>
      <c r="AM64" s="4" t="str">
        <f t="shared" si="79"/>
        <v/>
      </c>
      <c r="AN64" s="4" t="str">
        <f t="shared" si="79"/>
        <v/>
      </c>
      <c r="AO64" s="4" t="str">
        <f t="shared" si="79"/>
        <v/>
      </c>
      <c r="AP64" s="4" t="str">
        <f t="shared" si="80"/>
        <v/>
      </c>
      <c r="AQ64" s="4" t="str">
        <f t="shared" si="80"/>
        <v/>
      </c>
      <c r="AR64" s="4" t="str">
        <f t="shared" si="80"/>
        <v/>
      </c>
      <c r="AS64" s="4" t="str">
        <f t="shared" si="80"/>
        <v/>
      </c>
      <c r="AT64" s="4" t="str">
        <f t="shared" si="80"/>
        <v/>
      </c>
      <c r="AU64" s="4" t="str">
        <f t="shared" si="80"/>
        <v/>
      </c>
      <c r="AV64" s="4" t="str">
        <f t="shared" si="80"/>
        <v/>
      </c>
      <c r="AW64" s="4" t="str">
        <f t="shared" si="80"/>
        <v/>
      </c>
      <c r="AX64" s="4" t="str">
        <f t="shared" si="80"/>
        <v/>
      </c>
      <c r="AY64" s="4" t="str">
        <f t="shared" si="80"/>
        <v/>
      </c>
      <c r="AZ64" s="4" t="str">
        <f t="shared" si="80"/>
        <v/>
      </c>
      <c r="BB64" s="4" t="str">
        <f t="shared" si="81"/>
        <v/>
      </c>
      <c r="BC64" s="4" t="str">
        <f t="shared" si="81"/>
        <v/>
      </c>
      <c r="BD64" s="4" t="str">
        <f t="shared" si="81"/>
        <v/>
      </c>
      <c r="BE64" s="4" t="str">
        <f t="shared" si="81"/>
        <v/>
      </c>
      <c r="BF64" s="4" t="str">
        <f t="shared" si="81"/>
        <v/>
      </c>
      <c r="BG64" s="4" t="str">
        <f t="shared" si="81"/>
        <v/>
      </c>
      <c r="BH64" s="4" t="str">
        <f t="shared" si="81"/>
        <v/>
      </c>
      <c r="BI64" s="4" t="str">
        <f t="shared" si="81"/>
        <v/>
      </c>
      <c r="BJ64" s="4" t="str">
        <f t="shared" si="81"/>
        <v/>
      </c>
      <c r="BK64" s="4" t="str">
        <f t="shared" si="81"/>
        <v/>
      </c>
      <c r="BL64" s="4" t="str">
        <f t="shared" si="81"/>
        <v/>
      </c>
      <c r="BM64" s="4" t="str">
        <f t="shared" si="81"/>
        <v/>
      </c>
      <c r="BN64" s="4" t="str">
        <f t="shared" si="81"/>
        <v/>
      </c>
      <c r="BO64" s="4" t="str">
        <f t="shared" si="81"/>
        <v/>
      </c>
      <c r="BP64" s="4" t="str">
        <f t="shared" si="81"/>
        <v/>
      </c>
      <c r="BQ64" s="4" t="str">
        <f t="shared" si="81"/>
        <v/>
      </c>
      <c r="BR64" s="4" t="str">
        <f t="shared" si="82"/>
        <v/>
      </c>
      <c r="BS64" s="4" t="str">
        <f t="shared" si="82"/>
        <v/>
      </c>
      <c r="BT64" s="4" t="str">
        <f t="shared" si="82"/>
        <v/>
      </c>
      <c r="BU64" s="4" t="str">
        <f t="shared" si="82"/>
        <v/>
      </c>
      <c r="BV64" s="4" t="str">
        <f t="shared" si="82"/>
        <v/>
      </c>
      <c r="BW64" s="4" t="str">
        <f t="shared" si="82"/>
        <v/>
      </c>
    </row>
    <row r="65" spans="1:75" hidden="1" x14ac:dyDescent="0.35">
      <c r="A65" t="s">
        <v>156</v>
      </c>
      <c r="B65" s="4"/>
      <c r="C65" s="4"/>
      <c r="D65" s="4"/>
      <c r="E65" s="6">
        <f t="shared" si="53"/>
        <v>0</v>
      </c>
      <c r="F65" s="4"/>
      <c r="G65" s="4"/>
      <c r="H65" s="4"/>
      <c r="I65" s="4"/>
      <c r="J65" s="4"/>
      <c r="K65" s="4"/>
      <c r="L65" s="4"/>
      <c r="M65" s="4"/>
      <c r="N65" s="4"/>
      <c r="O65" s="4"/>
      <c r="P65" s="4"/>
      <c r="Q65" s="4"/>
      <c r="R65" s="4"/>
      <c r="S65" s="4"/>
      <c r="T65" s="4"/>
      <c r="U65" s="4"/>
      <c r="V65" s="4"/>
      <c r="W65" s="4"/>
      <c r="X65" s="4"/>
      <c r="Y65" s="4"/>
      <c r="Z65" s="4"/>
      <c r="AA65" s="4"/>
      <c r="AB65" s="4"/>
      <c r="AC65" s="4"/>
      <c r="AE65" s="4"/>
      <c r="AF65" s="4"/>
      <c r="AG65" s="4"/>
      <c r="AH65" s="4"/>
      <c r="AI65" s="4"/>
      <c r="AJ65" s="4"/>
      <c r="AK65" s="4"/>
      <c r="AL65" s="4"/>
      <c r="AM65" s="4"/>
      <c r="AN65" s="4"/>
      <c r="AO65" s="4"/>
      <c r="AP65" s="4" t="str">
        <f t="shared" si="80"/>
        <v/>
      </c>
      <c r="AQ65" s="4" t="str">
        <f t="shared" si="80"/>
        <v/>
      </c>
      <c r="AR65" s="4" t="str">
        <f t="shared" si="80"/>
        <v/>
      </c>
      <c r="AS65" s="4" t="str">
        <f t="shared" si="80"/>
        <v/>
      </c>
      <c r="AT65" s="4"/>
      <c r="AU65" s="4"/>
      <c r="AV65" s="4"/>
      <c r="AW65" s="4"/>
      <c r="AX65" s="4"/>
      <c r="AY65" s="4"/>
      <c r="AZ65" s="4"/>
      <c r="BB65" s="4"/>
      <c r="BC65" s="4"/>
      <c r="BD65" s="4"/>
      <c r="BE65" s="4"/>
      <c r="BF65" s="4"/>
      <c r="BG65" s="4"/>
      <c r="BH65" s="4"/>
      <c r="BI65" s="4"/>
      <c r="BJ65" s="4"/>
      <c r="BK65" s="4"/>
      <c r="BL65" s="4"/>
      <c r="BM65" s="4"/>
      <c r="BN65" s="4"/>
      <c r="BO65" s="4"/>
      <c r="BP65" s="4"/>
      <c r="BQ65" s="4"/>
      <c r="BR65" s="4"/>
      <c r="BS65" s="4"/>
      <c r="BT65" s="4" t="str">
        <f t="shared" si="82"/>
        <v/>
      </c>
      <c r="BU65" s="4" t="str">
        <f t="shared" si="82"/>
        <v/>
      </c>
      <c r="BV65" s="4"/>
      <c r="BW65" s="4"/>
    </row>
    <row r="66" spans="1:75" hidden="1" x14ac:dyDescent="0.35">
      <c r="A66" t="s">
        <v>157</v>
      </c>
      <c r="B66" s="4"/>
      <c r="C66" s="4"/>
      <c r="D66" s="4"/>
      <c r="E66" s="6">
        <f t="shared" si="53"/>
        <v>0</v>
      </c>
      <c r="F66" s="4"/>
      <c r="G66" s="4"/>
      <c r="H66" s="4"/>
      <c r="I66" s="4"/>
      <c r="J66" s="4"/>
      <c r="K66" s="4"/>
      <c r="L66" s="4"/>
      <c r="M66" s="4"/>
      <c r="N66" s="4"/>
      <c r="O66" s="4"/>
      <c r="P66" s="4"/>
      <c r="Q66" s="4"/>
      <c r="R66" s="4"/>
      <c r="S66" s="4"/>
      <c r="T66" s="4"/>
      <c r="U66" s="4"/>
      <c r="V66" s="4"/>
      <c r="W66" s="4"/>
      <c r="X66" s="4"/>
      <c r="Y66" s="4"/>
      <c r="Z66" s="4"/>
      <c r="AA66" s="4"/>
      <c r="AB66" s="4"/>
      <c r="AC66" s="4"/>
      <c r="AE66" s="4"/>
      <c r="AF66" s="4"/>
      <c r="AG66" s="4"/>
      <c r="AH66" s="4"/>
      <c r="AI66" s="4"/>
      <c r="AJ66" s="4"/>
      <c r="AK66" s="4"/>
      <c r="AL66" s="4"/>
      <c r="AM66" s="4"/>
      <c r="AN66" s="4"/>
      <c r="AO66" s="4"/>
      <c r="AP66" s="4" t="str">
        <f t="shared" si="80"/>
        <v/>
      </c>
      <c r="AQ66" s="4" t="str">
        <f t="shared" si="80"/>
        <v/>
      </c>
      <c r="AR66" s="4" t="str">
        <f t="shared" si="80"/>
        <v/>
      </c>
      <c r="AS66" s="4" t="str">
        <f t="shared" si="80"/>
        <v/>
      </c>
      <c r="AT66" s="4"/>
      <c r="AU66" s="4"/>
      <c r="AV66" s="4"/>
      <c r="AW66" s="4"/>
      <c r="AX66" s="4"/>
      <c r="AY66" s="4"/>
      <c r="AZ66" s="4"/>
      <c r="BB66" s="4"/>
      <c r="BC66" s="4"/>
      <c r="BD66" s="4"/>
      <c r="BE66" s="4"/>
      <c r="BF66" s="4"/>
      <c r="BG66" s="4"/>
      <c r="BH66" s="4"/>
      <c r="BI66" s="4"/>
      <c r="BJ66" s="4"/>
      <c r="BK66" s="4"/>
      <c r="BL66" s="4"/>
      <c r="BM66" s="4"/>
      <c r="BN66" s="4"/>
      <c r="BO66" s="4"/>
      <c r="BP66" s="4"/>
      <c r="BQ66" s="4"/>
      <c r="BR66" s="4"/>
      <c r="BS66" s="4"/>
      <c r="BT66" s="4" t="str">
        <f t="shared" si="82"/>
        <v/>
      </c>
      <c r="BU66" s="4" t="str">
        <f t="shared" si="82"/>
        <v/>
      </c>
      <c r="BV66" s="4"/>
      <c r="BW66" s="4"/>
    </row>
    <row r="67" spans="1:75" hidden="1" x14ac:dyDescent="0.35">
      <c r="A67" t="s">
        <v>158</v>
      </c>
      <c r="B67" s="4"/>
      <c r="C67" s="4"/>
      <c r="D67" s="4"/>
      <c r="E67" s="6">
        <f t="shared" si="53"/>
        <v>0</v>
      </c>
      <c r="F67" s="4"/>
      <c r="G67" s="4"/>
      <c r="H67" s="4"/>
      <c r="I67" s="4"/>
      <c r="J67" s="4"/>
      <c r="K67" s="4"/>
      <c r="L67" s="4"/>
      <c r="M67" s="4"/>
      <c r="N67" s="4"/>
      <c r="O67" s="4"/>
      <c r="P67" s="4"/>
      <c r="Q67" s="4"/>
      <c r="R67" s="4"/>
      <c r="S67" s="4"/>
      <c r="T67" s="4"/>
      <c r="U67" s="4"/>
      <c r="V67" s="4"/>
      <c r="W67" s="4"/>
      <c r="X67" s="4"/>
      <c r="Y67" s="4"/>
      <c r="Z67" s="4"/>
      <c r="AA67" s="4"/>
      <c r="AB67" s="4"/>
      <c r="AC67" s="4"/>
      <c r="AE67" s="4"/>
      <c r="AF67" s="4"/>
      <c r="AG67" s="4"/>
      <c r="AH67" s="4"/>
      <c r="AI67" s="4"/>
      <c r="AJ67" s="4"/>
      <c r="AK67" s="4"/>
      <c r="AL67" s="4"/>
      <c r="AM67" s="4"/>
      <c r="AN67" s="4"/>
      <c r="AO67" s="4"/>
      <c r="AP67" s="4" t="str">
        <f t="shared" si="80"/>
        <v/>
      </c>
      <c r="AQ67" s="4" t="str">
        <f t="shared" si="80"/>
        <v/>
      </c>
      <c r="AR67" s="4" t="str">
        <f t="shared" si="80"/>
        <v/>
      </c>
      <c r="AS67" s="4" t="str">
        <f t="shared" si="80"/>
        <v/>
      </c>
      <c r="AT67" s="4"/>
      <c r="AU67" s="4"/>
      <c r="AV67" s="4"/>
      <c r="AW67" s="4"/>
      <c r="AX67" s="4"/>
      <c r="AY67" s="4"/>
      <c r="AZ67" s="4"/>
      <c r="BB67" s="4"/>
      <c r="BC67" s="4"/>
      <c r="BD67" s="4"/>
      <c r="BE67" s="4"/>
      <c r="BF67" s="4"/>
      <c r="BG67" s="4"/>
      <c r="BH67" s="4"/>
      <c r="BI67" s="4"/>
      <c r="BJ67" s="4"/>
      <c r="BK67" s="4"/>
      <c r="BL67" s="4"/>
      <c r="BM67" s="4"/>
      <c r="BN67" s="4"/>
      <c r="BO67" s="4"/>
      <c r="BP67" s="4"/>
      <c r="BQ67" s="4"/>
      <c r="BR67" s="4"/>
      <c r="BS67" s="4"/>
      <c r="BT67" s="4" t="str">
        <f t="shared" si="82"/>
        <v/>
      </c>
      <c r="BU67" s="4" t="str">
        <f t="shared" si="82"/>
        <v/>
      </c>
      <c r="BV67" s="4"/>
      <c r="BW67" s="4"/>
    </row>
    <row r="68" spans="1:75" hidden="1" x14ac:dyDescent="0.35">
      <c r="A68" t="s">
        <v>159</v>
      </c>
      <c r="B68" s="4"/>
      <c r="C68" s="4"/>
      <c r="D68" s="4"/>
      <c r="E68" s="6">
        <f t="shared" si="53"/>
        <v>0</v>
      </c>
      <c r="F68" s="4"/>
      <c r="G68" s="4"/>
      <c r="H68" s="4"/>
      <c r="I68" s="4"/>
      <c r="J68" s="4"/>
      <c r="K68" s="4"/>
      <c r="L68" s="4"/>
      <c r="M68" s="4"/>
      <c r="N68" s="4"/>
      <c r="O68" s="4"/>
      <c r="P68" s="4"/>
      <c r="Q68" s="4"/>
      <c r="R68" s="4"/>
      <c r="S68" s="4"/>
      <c r="T68" s="4"/>
      <c r="U68" s="4"/>
      <c r="V68" s="4"/>
      <c r="W68" s="4"/>
      <c r="X68" s="4"/>
      <c r="Y68" s="4"/>
      <c r="Z68" s="4"/>
      <c r="AA68" s="4"/>
      <c r="AB68" s="4"/>
      <c r="AC68" s="4"/>
      <c r="AE68" s="4"/>
      <c r="AF68" s="4"/>
      <c r="AG68" s="4"/>
      <c r="AH68" s="4"/>
      <c r="AI68" s="4"/>
      <c r="AJ68" s="4"/>
      <c r="AK68" s="4"/>
      <c r="AL68" s="4"/>
      <c r="AM68" s="4"/>
      <c r="AN68" s="4"/>
      <c r="AO68" s="4"/>
      <c r="AP68" s="4" t="str">
        <f t="shared" si="80"/>
        <v/>
      </c>
      <c r="AQ68" s="4" t="str">
        <f t="shared" si="80"/>
        <v/>
      </c>
      <c r="AR68" s="4" t="str">
        <f t="shared" si="80"/>
        <v/>
      </c>
      <c r="AS68" s="4" t="str">
        <f t="shared" si="80"/>
        <v/>
      </c>
      <c r="AT68" s="4"/>
      <c r="AU68" s="4"/>
      <c r="AV68" s="4"/>
      <c r="AW68" s="4"/>
      <c r="AX68" s="4"/>
      <c r="AY68" s="4"/>
      <c r="AZ68" s="4"/>
      <c r="BB68" s="4"/>
      <c r="BC68" s="4"/>
      <c r="BD68" s="4"/>
      <c r="BE68" s="4"/>
      <c r="BF68" s="4"/>
      <c r="BG68" s="4"/>
      <c r="BH68" s="4"/>
      <c r="BI68" s="4"/>
      <c r="BJ68" s="4"/>
      <c r="BK68" s="4"/>
      <c r="BL68" s="4"/>
      <c r="BM68" s="4"/>
      <c r="BN68" s="4"/>
      <c r="BO68" s="4"/>
      <c r="BP68" s="4"/>
      <c r="BQ68" s="4"/>
      <c r="BR68" s="4"/>
      <c r="BS68" s="4"/>
      <c r="BT68" s="4" t="str">
        <f t="shared" si="82"/>
        <v/>
      </c>
      <c r="BU68" s="4" t="str">
        <f t="shared" si="82"/>
        <v/>
      </c>
      <c r="BV68" s="4"/>
      <c r="BW68" s="4"/>
    </row>
    <row r="69" spans="1:75" hidden="1" x14ac:dyDescent="0.35">
      <c r="A69" t="s">
        <v>160</v>
      </c>
      <c r="B69" s="4"/>
      <c r="C69" s="4"/>
      <c r="D69" s="4"/>
      <c r="E69" s="6">
        <f t="shared" si="53"/>
        <v>0</v>
      </c>
      <c r="F69" s="4"/>
      <c r="G69" s="4"/>
      <c r="H69" s="4"/>
      <c r="I69" s="4"/>
      <c r="J69" s="4"/>
      <c r="K69" s="4"/>
      <c r="L69" s="4"/>
      <c r="M69" s="4"/>
      <c r="N69" s="4"/>
      <c r="O69" s="4"/>
      <c r="P69" s="4"/>
      <c r="Q69" s="4"/>
      <c r="R69" s="4"/>
      <c r="S69" s="4"/>
      <c r="T69" s="4"/>
      <c r="U69" s="4"/>
      <c r="V69" s="4"/>
      <c r="W69" s="4"/>
      <c r="X69" s="4"/>
      <c r="Y69" s="4"/>
      <c r="Z69" s="4"/>
      <c r="AA69" s="4"/>
      <c r="AB69" s="4"/>
      <c r="AC69" s="4"/>
      <c r="AE69" s="4"/>
      <c r="AF69" s="4"/>
      <c r="AG69" s="4"/>
      <c r="AH69" s="4"/>
      <c r="AI69" s="4"/>
      <c r="AJ69" s="4"/>
      <c r="AK69" s="4"/>
      <c r="AL69" s="4"/>
      <c r="AM69" s="4"/>
      <c r="AN69" s="4"/>
      <c r="AO69" s="4"/>
      <c r="AP69" s="4"/>
      <c r="AQ69" s="4"/>
      <c r="AR69" s="4"/>
      <c r="AS69" s="4"/>
      <c r="AT69" s="4"/>
      <c r="AU69" s="4"/>
      <c r="AV69" s="4"/>
      <c r="AW69" s="4"/>
      <c r="AX69" s="4"/>
      <c r="AY69" s="4"/>
      <c r="AZ69" s="4"/>
      <c r="BB69" s="4"/>
      <c r="BC69" s="4"/>
      <c r="BD69" s="4"/>
      <c r="BE69" s="4"/>
      <c r="BF69" s="4"/>
      <c r="BG69" s="4"/>
      <c r="BH69" s="4"/>
      <c r="BI69" s="4"/>
      <c r="BJ69" s="4"/>
      <c r="BK69" s="4"/>
      <c r="BL69" s="4"/>
      <c r="BM69" s="4"/>
      <c r="BN69" s="4"/>
      <c r="BO69" s="4"/>
      <c r="BP69" s="4"/>
      <c r="BQ69" s="4"/>
      <c r="BR69" s="4"/>
      <c r="BS69" s="4"/>
      <c r="BT69" s="4" t="str">
        <f t="shared" si="82"/>
        <v/>
      </c>
      <c r="BU69" s="4" t="str">
        <f t="shared" si="82"/>
        <v/>
      </c>
      <c r="BV69" s="4"/>
      <c r="BW69" s="4"/>
    </row>
    <row r="70" spans="1:75" hidden="1" x14ac:dyDescent="0.35">
      <c r="A70" t="s">
        <v>161</v>
      </c>
      <c r="B70" s="4"/>
      <c r="C70" s="4"/>
      <c r="D70" s="4"/>
      <c r="E70" s="6">
        <f t="shared" si="53"/>
        <v>0</v>
      </c>
      <c r="F70" s="4"/>
      <c r="G70" s="4"/>
      <c r="H70" s="4"/>
      <c r="I70" s="4"/>
      <c r="J70" s="4"/>
      <c r="K70" s="4"/>
      <c r="L70" s="4"/>
      <c r="M70" s="4"/>
      <c r="N70" s="4"/>
      <c r="O70" s="4"/>
      <c r="P70" s="4"/>
      <c r="Q70" s="4"/>
      <c r="R70" s="4"/>
      <c r="S70" s="4"/>
      <c r="T70" s="4"/>
      <c r="U70" s="4"/>
      <c r="V70" s="4"/>
      <c r="W70" s="4"/>
      <c r="X70" s="4"/>
      <c r="Y70" s="4"/>
      <c r="Z70" s="4"/>
      <c r="AA70" s="4"/>
      <c r="AB70" s="4"/>
      <c r="AC70" s="4"/>
      <c r="AE70" s="4"/>
      <c r="AF70" s="4"/>
      <c r="AG70" s="4"/>
      <c r="AH70" s="4"/>
      <c r="AI70" s="4"/>
      <c r="AJ70" s="4"/>
      <c r="AK70" s="4"/>
      <c r="AL70" s="4"/>
      <c r="AM70" s="4"/>
      <c r="AN70" s="4"/>
      <c r="AO70" s="4"/>
      <c r="AP70" s="4"/>
      <c r="AQ70" s="4"/>
      <c r="AR70" s="4"/>
      <c r="AS70" s="4"/>
      <c r="AT70" s="4"/>
      <c r="AU70" s="4"/>
      <c r="AV70" s="4"/>
      <c r="AW70" s="4"/>
      <c r="AX70" s="4"/>
      <c r="AY70" s="4"/>
      <c r="AZ70" s="4"/>
      <c r="BB70" s="4"/>
      <c r="BC70" s="4"/>
      <c r="BD70" s="4"/>
      <c r="BE70" s="4"/>
      <c r="BF70" s="4"/>
      <c r="BG70" s="4"/>
      <c r="BH70" s="4"/>
      <c r="BI70" s="4"/>
      <c r="BJ70" s="4"/>
      <c r="BK70" s="4"/>
      <c r="BL70" s="4"/>
      <c r="BM70" s="4"/>
      <c r="BN70" s="4"/>
      <c r="BO70" s="4"/>
      <c r="BP70" s="4"/>
      <c r="BQ70" s="4"/>
      <c r="BR70" s="4"/>
      <c r="BS70" s="4"/>
      <c r="BT70" s="4"/>
      <c r="BU70" s="4"/>
      <c r="BV70" s="4"/>
      <c r="BW70" s="4"/>
    </row>
    <row r="71" spans="1:75" hidden="1" x14ac:dyDescent="0.35">
      <c r="A71" t="s">
        <v>162</v>
      </c>
      <c r="B71" s="4"/>
      <c r="C71" s="4"/>
      <c r="D71" s="4"/>
      <c r="E71" s="6">
        <f t="shared" si="53"/>
        <v>0</v>
      </c>
      <c r="F71" s="4"/>
      <c r="G71" s="4"/>
      <c r="H71" s="4"/>
      <c r="I71" s="4"/>
      <c r="J71" s="4"/>
      <c r="K71" s="4"/>
      <c r="L71" s="4"/>
      <c r="M71" s="4"/>
      <c r="N71" s="4"/>
      <c r="O71" s="4"/>
      <c r="P71" s="4"/>
      <c r="Q71" s="4"/>
      <c r="R71" s="4"/>
      <c r="S71" s="4"/>
      <c r="T71" s="4"/>
      <c r="U71" s="4"/>
      <c r="V71" s="4"/>
      <c r="W71" s="4"/>
      <c r="X71" s="4"/>
      <c r="Y71" s="4"/>
      <c r="Z71" s="4"/>
      <c r="AA71" s="4"/>
      <c r="AB71" s="4"/>
      <c r="AC71" s="4"/>
      <c r="AE71" s="4"/>
      <c r="AF71" s="4"/>
      <c r="AG71" s="4"/>
      <c r="AH71" s="4"/>
      <c r="AI71" s="4"/>
      <c r="AJ71" s="4"/>
      <c r="AK71" s="4"/>
      <c r="AL71" s="4"/>
      <c r="AM71" s="4"/>
      <c r="AN71" s="4"/>
      <c r="AO71" s="4"/>
      <c r="AP71" s="4"/>
      <c r="AQ71" s="4"/>
      <c r="AR71" s="4"/>
      <c r="AS71" s="4"/>
      <c r="AT71" s="4"/>
      <c r="AU71" s="4"/>
      <c r="AV71" s="4"/>
      <c r="AW71" s="4"/>
      <c r="AX71" s="4"/>
      <c r="AY71" s="4"/>
      <c r="AZ71" s="4"/>
      <c r="BB71" s="4"/>
      <c r="BC71" s="4"/>
      <c r="BD71" s="4"/>
      <c r="BE71" s="4"/>
      <c r="BF71" s="4"/>
      <c r="BG71" s="4"/>
      <c r="BH71" s="4"/>
      <c r="BI71" s="4"/>
      <c r="BJ71" s="4"/>
      <c r="BK71" s="4"/>
      <c r="BL71" s="4"/>
      <c r="BM71" s="4"/>
      <c r="BN71" s="4"/>
      <c r="BO71" s="4"/>
      <c r="BP71" s="4"/>
      <c r="BQ71" s="4"/>
      <c r="BR71" s="4"/>
      <c r="BS71" s="4"/>
      <c r="BT71" s="4"/>
      <c r="BU71" s="4"/>
      <c r="BV71" s="4"/>
      <c r="BW71" s="4"/>
    </row>
    <row r="72" spans="1:75" hidden="1" x14ac:dyDescent="0.35">
      <c r="A72" t="s">
        <v>163</v>
      </c>
      <c r="B72" s="4"/>
      <c r="C72" s="4"/>
      <c r="D72" s="4"/>
      <c r="E72" s="6">
        <f t="shared" si="53"/>
        <v>0</v>
      </c>
      <c r="F72" s="4"/>
      <c r="G72" s="4"/>
      <c r="H72" s="4"/>
      <c r="I72" s="4"/>
      <c r="J72" s="4"/>
      <c r="K72" s="4"/>
      <c r="L72" s="4"/>
      <c r="M72" s="4"/>
      <c r="N72" s="4"/>
      <c r="O72" s="4"/>
      <c r="P72" s="4"/>
      <c r="Q72" s="4"/>
      <c r="R72" s="4"/>
      <c r="S72" s="4"/>
      <c r="T72" s="4"/>
      <c r="U72" s="4"/>
      <c r="V72" s="4"/>
      <c r="W72" s="4"/>
      <c r="X72" s="4"/>
      <c r="Y72" s="4"/>
      <c r="Z72" s="4"/>
      <c r="AA72" s="4"/>
      <c r="AB72" s="4"/>
      <c r="AC72" s="4"/>
      <c r="AE72" s="4"/>
      <c r="AF72" s="4"/>
      <c r="AG72" s="4"/>
      <c r="AH72" s="4"/>
      <c r="AI72" s="4"/>
      <c r="AJ72" s="4"/>
      <c r="AK72" s="4"/>
      <c r="AL72" s="4"/>
      <c r="AM72" s="4"/>
      <c r="AN72" s="4"/>
      <c r="AO72" s="4"/>
      <c r="AP72" s="4"/>
      <c r="AQ72" s="4"/>
      <c r="AR72" s="4"/>
      <c r="AS72" s="4"/>
      <c r="AT72" s="4"/>
      <c r="AU72" s="4"/>
      <c r="AV72" s="4"/>
      <c r="AW72" s="4"/>
      <c r="AX72" s="4"/>
      <c r="AY72" s="4"/>
      <c r="AZ72" s="4"/>
      <c r="BB72" s="4"/>
      <c r="BC72" s="4"/>
      <c r="BD72" s="4"/>
      <c r="BE72" s="4"/>
      <c r="BF72" s="4"/>
      <c r="BG72" s="4"/>
      <c r="BH72" s="4"/>
      <c r="BI72" s="4"/>
      <c r="BJ72" s="4"/>
      <c r="BK72" s="4"/>
      <c r="BL72" s="4"/>
      <c r="BM72" s="4"/>
      <c r="BN72" s="4"/>
      <c r="BO72" s="4"/>
      <c r="BP72" s="4"/>
      <c r="BQ72" s="4"/>
      <c r="BR72" s="4"/>
      <c r="BS72" s="4"/>
      <c r="BT72" s="4"/>
      <c r="BU72" s="4"/>
      <c r="BV72" s="4"/>
      <c r="BW72" s="4"/>
    </row>
    <row r="73" spans="1:75" hidden="1" x14ac:dyDescent="0.35">
      <c r="A73" t="s">
        <v>164</v>
      </c>
      <c r="B73" s="4"/>
      <c r="C73" s="4"/>
      <c r="D73" s="4"/>
      <c r="E73" s="6">
        <f t="shared" si="53"/>
        <v>0</v>
      </c>
      <c r="F73" s="4"/>
      <c r="G73" s="4"/>
      <c r="H73" s="4"/>
      <c r="I73" s="4"/>
      <c r="J73" s="4"/>
      <c r="K73" s="4"/>
      <c r="L73" s="4"/>
      <c r="M73" s="4"/>
      <c r="N73" s="4"/>
      <c r="O73" s="4"/>
      <c r="P73" s="4"/>
      <c r="Q73" s="4"/>
      <c r="R73" s="4"/>
      <c r="S73" s="4"/>
      <c r="T73" s="4"/>
      <c r="U73" s="4"/>
      <c r="V73" s="4"/>
      <c r="W73" s="4"/>
      <c r="X73" s="4"/>
      <c r="Y73" s="4"/>
      <c r="Z73" s="4"/>
      <c r="AA73" s="4"/>
      <c r="AB73" s="4"/>
      <c r="AC73" s="4"/>
      <c r="AE73" s="4"/>
      <c r="AF73" s="4"/>
      <c r="AG73" s="4"/>
      <c r="AH73" s="4"/>
      <c r="AI73" s="4"/>
      <c r="AJ73" s="4"/>
      <c r="AK73" s="4"/>
      <c r="AL73" s="4"/>
      <c r="AM73" s="4"/>
      <c r="AN73" s="4"/>
      <c r="AO73" s="4"/>
      <c r="AP73" s="4"/>
      <c r="AQ73" s="4"/>
      <c r="AR73" s="4"/>
      <c r="AS73" s="4"/>
      <c r="AT73" s="4"/>
      <c r="AU73" s="4"/>
      <c r="AV73" s="4"/>
      <c r="AW73" s="4"/>
      <c r="AX73" s="4"/>
      <c r="AY73" s="4"/>
      <c r="AZ73" s="4"/>
      <c r="BB73" s="4"/>
      <c r="BC73" s="4"/>
      <c r="BD73" s="4"/>
      <c r="BE73" s="4"/>
      <c r="BF73" s="4"/>
      <c r="BG73" s="4"/>
      <c r="BH73" s="4"/>
      <c r="BI73" s="4"/>
      <c r="BJ73" s="4"/>
      <c r="BK73" s="4"/>
      <c r="BL73" s="4"/>
      <c r="BM73" s="4"/>
      <c r="BN73" s="4"/>
      <c r="BO73" s="4"/>
      <c r="BP73" s="4"/>
      <c r="BQ73" s="4"/>
      <c r="BR73" s="4"/>
      <c r="BS73" s="4"/>
      <c r="BT73" s="4"/>
      <c r="BU73" s="4"/>
      <c r="BV73" s="4"/>
      <c r="BW73" s="4"/>
    </row>
    <row r="74" spans="1:75" hidden="1" x14ac:dyDescent="0.35">
      <c r="A74" t="s">
        <v>165</v>
      </c>
      <c r="B74" s="4"/>
      <c r="C74" s="4"/>
      <c r="D74" s="4"/>
      <c r="E74" s="6">
        <f t="shared" si="53"/>
        <v>0</v>
      </c>
      <c r="F74" s="4"/>
      <c r="G74" s="4"/>
      <c r="H74" s="4"/>
      <c r="I74" s="4"/>
      <c r="J74" s="4"/>
      <c r="K74" s="4"/>
      <c r="L74" s="4"/>
      <c r="M74" s="4"/>
      <c r="N74" s="4"/>
      <c r="O74" s="4"/>
      <c r="P74" s="4"/>
      <c r="Q74" s="4"/>
      <c r="R74" s="4"/>
      <c r="S74" s="4"/>
      <c r="T74" s="4"/>
      <c r="U74" s="4"/>
      <c r="V74" s="4"/>
      <c r="W74" s="4"/>
      <c r="X74" s="4"/>
      <c r="Y74" s="4"/>
      <c r="Z74" s="4"/>
      <c r="AA74" s="4"/>
      <c r="AB74" s="4"/>
      <c r="AC74" s="4"/>
      <c r="AE74" s="4"/>
      <c r="AF74" s="4"/>
      <c r="AG74" s="4"/>
      <c r="AH74" s="4"/>
      <c r="AI74" s="4"/>
      <c r="AJ74" s="4"/>
      <c r="AK74" s="4"/>
      <c r="AL74" s="4"/>
      <c r="AM74" s="4"/>
      <c r="AN74" s="4"/>
      <c r="AO74" s="4"/>
      <c r="AP74" s="4"/>
      <c r="AQ74" s="4"/>
      <c r="AR74" s="4"/>
      <c r="AS74" s="4"/>
      <c r="AT74" s="4"/>
      <c r="AU74" s="4"/>
      <c r="AV74" s="4"/>
      <c r="AW74" s="4"/>
      <c r="AX74" s="4"/>
      <c r="AY74" s="4"/>
      <c r="AZ74" s="4"/>
      <c r="BB74" s="4"/>
      <c r="BC74" s="4"/>
      <c r="BD74" s="4"/>
      <c r="BE74" s="4"/>
      <c r="BF74" s="4"/>
      <c r="BG74" s="4"/>
      <c r="BH74" s="4"/>
      <c r="BI74" s="4"/>
      <c r="BJ74" s="4"/>
      <c r="BK74" s="4"/>
      <c r="BL74" s="4"/>
      <c r="BM74" s="4"/>
      <c r="BN74" s="4"/>
      <c r="BO74" s="4"/>
      <c r="BP74" s="4"/>
      <c r="BQ74" s="4"/>
      <c r="BR74" s="4"/>
      <c r="BS74" s="4"/>
      <c r="BT74" s="4"/>
      <c r="BU74" s="4"/>
      <c r="BV74" s="4"/>
      <c r="BW74" s="4"/>
    </row>
    <row r="76" spans="1:75" x14ac:dyDescent="0.35">
      <c r="B76" t="s">
        <v>166</v>
      </c>
    </row>
    <row r="77" spans="1:75" x14ac:dyDescent="0.35">
      <c r="B77" s="122" t="s">
        <v>490</v>
      </c>
      <c r="G77" s="106" t="s">
        <v>167</v>
      </c>
      <c r="H77" s="106"/>
      <c r="I77" s="106"/>
      <c r="J77" s="106"/>
      <c r="K77" s="106"/>
      <c r="L77" s="106"/>
      <c r="M77" s="106"/>
      <c r="N77" s="106"/>
      <c r="O77" s="106"/>
      <c r="P77" s="106"/>
      <c r="Q77" s="106"/>
      <c r="R77" s="106"/>
      <c r="S77" s="106"/>
      <c r="T77" s="106"/>
      <c r="U77" s="106"/>
      <c r="V77" s="106"/>
      <c r="W77" s="106"/>
      <c r="X77" s="106"/>
      <c r="Y77" s="106"/>
      <c r="Z77" s="106"/>
      <c r="AA77" s="106"/>
      <c r="AB77" s="106"/>
      <c r="AC77" s="106"/>
    </row>
    <row r="78" spans="1:75" x14ac:dyDescent="0.35">
      <c r="B78" s="123"/>
      <c r="G78" s="107" t="str">
        <f>_xlfn.CONCAT(C4,", ",C6)</f>
        <v>VUV, thousands</v>
      </c>
      <c r="H78" s="108"/>
      <c r="I78" s="108"/>
      <c r="J78" s="108"/>
      <c r="K78" s="108"/>
      <c r="L78" s="108"/>
      <c r="M78" s="108"/>
      <c r="N78" s="108"/>
      <c r="O78" s="108"/>
      <c r="P78" s="108"/>
      <c r="Q78" s="108"/>
      <c r="R78" s="108"/>
      <c r="S78" s="108"/>
      <c r="T78" s="108"/>
      <c r="U78" s="108"/>
      <c r="V78" s="108"/>
      <c r="W78" s="108"/>
      <c r="X78" s="108"/>
      <c r="Y78" s="108"/>
      <c r="Z78" s="108"/>
      <c r="AA78" s="108"/>
      <c r="AB78" s="108"/>
      <c r="AC78" s="108"/>
    </row>
    <row r="79" spans="1:75" x14ac:dyDescent="0.35">
      <c r="B79" s="124"/>
      <c r="G79" s="33" t="str">
        <f>Lists!$A$2</f>
        <v>Social insurance benefits (271)</v>
      </c>
      <c r="H79" s="30">
        <f>SUMIF($F$10:$F$53,$G79,H$10:H$53)</f>
        <v>0</v>
      </c>
      <c r="I79" s="30">
        <f t="shared" ref="I79:AC81" si="83">SUMIF($F$10:$F$53,$G79,I$10:I$53)</f>
        <v>0</v>
      </c>
      <c r="J79" s="30">
        <f t="shared" si="83"/>
        <v>0</v>
      </c>
      <c r="K79" s="30">
        <f t="shared" si="83"/>
        <v>0</v>
      </c>
      <c r="L79" s="30">
        <f t="shared" si="83"/>
        <v>0</v>
      </c>
      <c r="M79" s="30">
        <f t="shared" si="83"/>
        <v>0</v>
      </c>
      <c r="N79" s="30">
        <f t="shared" si="83"/>
        <v>0</v>
      </c>
      <c r="O79" s="30">
        <f t="shared" si="83"/>
        <v>0</v>
      </c>
      <c r="P79" s="30">
        <f t="shared" si="83"/>
        <v>0</v>
      </c>
      <c r="Q79" s="30">
        <f t="shared" si="83"/>
        <v>0</v>
      </c>
      <c r="R79" s="30">
        <f>SUMIF($F$10:$F$53,$G79,R$10:R$53)</f>
        <v>0</v>
      </c>
      <c r="S79" s="30">
        <f t="shared" si="83"/>
        <v>0</v>
      </c>
      <c r="T79" s="30">
        <f t="shared" si="83"/>
        <v>0</v>
      </c>
      <c r="U79" s="30">
        <f t="shared" si="83"/>
        <v>0</v>
      </c>
      <c r="V79" s="30">
        <f t="shared" si="83"/>
        <v>0</v>
      </c>
      <c r="W79" s="30">
        <f>SUMIF($F$10:$F$53,$G79,W$10:W$53)</f>
        <v>0</v>
      </c>
      <c r="X79" s="30">
        <f t="shared" si="83"/>
        <v>0</v>
      </c>
      <c r="Y79" s="30">
        <f t="shared" si="83"/>
        <v>0</v>
      </c>
      <c r="Z79" s="30">
        <f t="shared" si="83"/>
        <v>0</v>
      </c>
      <c r="AA79" s="30">
        <f t="shared" si="83"/>
        <v>0</v>
      </c>
      <c r="AB79" s="30">
        <f>SUMIF($F$10:$F$53,$G79,AB$10:AB$53)</f>
        <v>0</v>
      </c>
      <c r="AC79" s="30">
        <f t="shared" si="83"/>
        <v>0</v>
      </c>
    </row>
    <row r="80" spans="1:75" x14ac:dyDescent="0.35">
      <c r="B80" s="124"/>
      <c r="G80" s="33" t="str">
        <f>Lists!$A$3</f>
        <v>Social assistance benefits (272)</v>
      </c>
      <c r="H80" s="30">
        <f>SUMIF($F$10:$F$53,$G80,H$10:H$53)</f>
        <v>0</v>
      </c>
      <c r="I80" s="30">
        <f t="shared" si="83"/>
        <v>0</v>
      </c>
      <c r="J80" s="30">
        <f t="shared" si="83"/>
        <v>0</v>
      </c>
      <c r="K80" s="30">
        <f t="shared" si="83"/>
        <v>0</v>
      </c>
      <c r="L80" s="30">
        <f t="shared" si="83"/>
        <v>0</v>
      </c>
      <c r="M80" s="30">
        <f t="shared" si="83"/>
        <v>0</v>
      </c>
      <c r="N80" s="30">
        <f t="shared" si="83"/>
        <v>0</v>
      </c>
      <c r="O80" s="30">
        <f t="shared" si="83"/>
        <v>0</v>
      </c>
      <c r="P80" s="30">
        <f t="shared" si="83"/>
        <v>0</v>
      </c>
      <c r="Q80" s="30">
        <f t="shared" si="83"/>
        <v>0</v>
      </c>
      <c r="R80" s="30">
        <f t="shared" si="83"/>
        <v>0</v>
      </c>
      <c r="S80" s="30">
        <f t="shared" si="83"/>
        <v>0</v>
      </c>
      <c r="T80" s="30">
        <f t="shared" si="83"/>
        <v>0</v>
      </c>
      <c r="U80" s="30">
        <f t="shared" si="83"/>
        <v>0</v>
      </c>
      <c r="V80" s="30">
        <f t="shared" si="83"/>
        <v>0</v>
      </c>
      <c r="W80" s="30">
        <f>SUMIF($F$10:$F$53,$G80,W$10:W$53)</f>
        <v>0</v>
      </c>
      <c r="X80" s="30">
        <f t="shared" si="83"/>
        <v>0</v>
      </c>
      <c r="Y80" s="30">
        <f t="shared" si="83"/>
        <v>0</v>
      </c>
      <c r="Z80" s="30">
        <f t="shared" si="83"/>
        <v>0</v>
      </c>
      <c r="AA80" s="30">
        <f t="shared" si="83"/>
        <v>0</v>
      </c>
      <c r="AB80" s="30">
        <f t="shared" si="83"/>
        <v>0</v>
      </c>
      <c r="AC80" s="30">
        <f t="shared" si="83"/>
        <v>0</v>
      </c>
    </row>
    <row r="81" spans="2:29" x14ac:dyDescent="0.35">
      <c r="B81" s="124"/>
      <c r="G81" s="33" t="str">
        <f>Lists!$A$4</f>
        <v>Public servant benefits (273)</v>
      </c>
      <c r="H81" s="30">
        <f>SUMIF($F$10:$F$53,$G81,H$10:H$53)</f>
        <v>0</v>
      </c>
      <c r="I81" s="30">
        <f t="shared" si="83"/>
        <v>0</v>
      </c>
      <c r="J81" s="30">
        <f t="shared" si="83"/>
        <v>0</v>
      </c>
      <c r="K81" s="30">
        <f t="shared" si="83"/>
        <v>0</v>
      </c>
      <c r="L81" s="30">
        <f t="shared" si="83"/>
        <v>0</v>
      </c>
      <c r="M81" s="30">
        <f t="shared" si="83"/>
        <v>0</v>
      </c>
      <c r="N81" s="30">
        <f t="shared" si="83"/>
        <v>0</v>
      </c>
      <c r="O81" s="30">
        <f t="shared" si="83"/>
        <v>0</v>
      </c>
      <c r="P81" s="30">
        <f t="shared" si="83"/>
        <v>0</v>
      </c>
      <c r="Q81" s="30">
        <f t="shared" si="83"/>
        <v>0</v>
      </c>
      <c r="R81" s="30">
        <f t="shared" si="83"/>
        <v>0</v>
      </c>
      <c r="S81" s="30">
        <f t="shared" si="83"/>
        <v>0</v>
      </c>
      <c r="T81" s="30">
        <f t="shared" si="83"/>
        <v>0</v>
      </c>
      <c r="U81" s="30">
        <f t="shared" si="83"/>
        <v>0</v>
      </c>
      <c r="V81" s="30">
        <f t="shared" si="83"/>
        <v>0</v>
      </c>
      <c r="W81" s="30">
        <f>SUMIF($F$10:$F$53,$G81,W$10:W$53)</f>
        <v>0</v>
      </c>
      <c r="X81" s="30">
        <f t="shared" si="83"/>
        <v>0</v>
      </c>
      <c r="Y81" s="30">
        <f t="shared" si="83"/>
        <v>0</v>
      </c>
      <c r="Z81" s="30">
        <f t="shared" si="83"/>
        <v>0</v>
      </c>
      <c r="AA81" s="30">
        <f t="shared" si="83"/>
        <v>0</v>
      </c>
      <c r="AB81" s="30">
        <f t="shared" si="83"/>
        <v>0</v>
      </c>
      <c r="AC81" s="30">
        <f t="shared" si="83"/>
        <v>0</v>
      </c>
    </row>
    <row r="82" spans="2:29" x14ac:dyDescent="0.35">
      <c r="B82" s="124"/>
      <c r="G82" s="22" t="str">
        <f>Lists!$A$5</f>
        <v>Social benefits (27)</v>
      </c>
      <c r="H82" s="32">
        <f>SUM(H79:H81)</f>
        <v>0</v>
      </c>
      <c r="I82" s="32">
        <f t="shared" ref="I82:AC82" si="84">SUM(I79:I81)</f>
        <v>0</v>
      </c>
      <c r="J82" s="32">
        <f t="shared" si="84"/>
        <v>0</v>
      </c>
      <c r="K82" s="32">
        <f t="shared" si="84"/>
        <v>0</v>
      </c>
      <c r="L82" s="32">
        <f t="shared" si="84"/>
        <v>0</v>
      </c>
      <c r="M82" s="32">
        <f t="shared" si="84"/>
        <v>0</v>
      </c>
      <c r="N82" s="32">
        <f t="shared" si="84"/>
        <v>0</v>
      </c>
      <c r="O82" s="32">
        <f t="shared" si="84"/>
        <v>0</v>
      </c>
      <c r="P82" s="32">
        <f t="shared" si="84"/>
        <v>0</v>
      </c>
      <c r="Q82" s="32">
        <f t="shared" si="84"/>
        <v>0</v>
      </c>
      <c r="R82" s="32">
        <f t="shared" si="84"/>
        <v>0</v>
      </c>
      <c r="S82" s="32">
        <f t="shared" si="84"/>
        <v>0</v>
      </c>
      <c r="T82" s="32">
        <f t="shared" si="84"/>
        <v>0</v>
      </c>
      <c r="U82" s="32">
        <f t="shared" si="84"/>
        <v>0</v>
      </c>
      <c r="V82" s="32">
        <f t="shared" si="84"/>
        <v>0</v>
      </c>
      <c r="W82" s="32">
        <f t="shared" si="84"/>
        <v>0</v>
      </c>
      <c r="X82" s="32">
        <f t="shared" si="84"/>
        <v>0</v>
      </c>
      <c r="Y82" s="32">
        <f t="shared" si="84"/>
        <v>0</v>
      </c>
      <c r="Z82" s="32">
        <f t="shared" si="84"/>
        <v>0</v>
      </c>
      <c r="AA82" s="32">
        <f t="shared" si="84"/>
        <v>0</v>
      </c>
      <c r="AB82" s="32">
        <f t="shared" si="84"/>
        <v>0</v>
      </c>
      <c r="AC82" s="32">
        <f t="shared" si="84"/>
        <v>0</v>
      </c>
    </row>
    <row r="83" spans="2:29" x14ac:dyDescent="0.35">
      <c r="B83" s="124"/>
      <c r="G83" s="1"/>
    </row>
    <row r="84" spans="2:29" x14ac:dyDescent="0.35">
      <c r="B84" s="124"/>
      <c r="G84" s="38" t="str">
        <f>Lists!$A$7</f>
        <v>Provident fund withdrawals</v>
      </c>
      <c r="H84" s="30">
        <f>SUMIF($F$10:$F$53,$G84,H$10:H$53)</f>
        <v>0</v>
      </c>
      <c r="I84" s="30">
        <f t="shared" ref="I84:AC84" si="85">SUMIF($F$10:$F$53,$G84,I$10:I$53)</f>
        <v>0</v>
      </c>
      <c r="J84" s="30">
        <f t="shared" si="85"/>
        <v>0</v>
      </c>
      <c r="K84" s="30">
        <f t="shared" si="85"/>
        <v>0</v>
      </c>
      <c r="L84" s="30">
        <f t="shared" si="85"/>
        <v>0</v>
      </c>
      <c r="M84" s="30">
        <f t="shared" si="85"/>
        <v>0</v>
      </c>
      <c r="N84" s="30">
        <f t="shared" si="85"/>
        <v>0</v>
      </c>
      <c r="O84" s="30">
        <f t="shared" si="85"/>
        <v>0</v>
      </c>
      <c r="P84" s="30">
        <f>SUMIF($F$10:$F$53,$G84,P$10:P$53)</f>
        <v>347891.43799999997</v>
      </c>
      <c r="Q84" s="30">
        <f t="shared" si="85"/>
        <v>423770.23600000003</v>
      </c>
      <c r="R84" s="30">
        <f t="shared" si="85"/>
        <v>507665.27599999995</v>
      </c>
      <c r="S84" s="30">
        <f t="shared" si="85"/>
        <v>571777.12899999996</v>
      </c>
      <c r="T84" s="30">
        <f t="shared" si="85"/>
        <v>622374.103</v>
      </c>
      <c r="U84" s="30">
        <f t="shared" si="85"/>
        <v>774043.82400000002</v>
      </c>
      <c r="V84" s="30">
        <f t="shared" si="85"/>
        <v>602478.83600000001</v>
      </c>
      <c r="W84" s="30">
        <f>SUMIF($F$10:$F$53,$G84,W$10:W$53)</f>
        <v>598698.49699999997</v>
      </c>
      <c r="X84" s="30">
        <f t="shared" si="85"/>
        <v>848800.47899999993</v>
      </c>
      <c r="Y84" s="30">
        <f t="shared" si="85"/>
        <v>825913.89399999997</v>
      </c>
      <c r="Z84" s="30">
        <f t="shared" si="85"/>
        <v>980683.25500000012</v>
      </c>
      <c r="AA84" s="30">
        <f t="shared" si="85"/>
        <v>1864155.9579999999</v>
      </c>
      <c r="AB84" s="30">
        <f t="shared" si="85"/>
        <v>959433.62599999993</v>
      </c>
      <c r="AC84" s="30">
        <f t="shared" si="85"/>
        <v>0</v>
      </c>
    </row>
    <row r="85" spans="2:29" x14ac:dyDescent="0.35">
      <c r="B85" s="124"/>
      <c r="G85" s="36" t="str">
        <f>Lists!$A$8</f>
        <v>Social benefits (27) + provident fund withdrawals</v>
      </c>
      <c r="H85" s="37">
        <f>H84+H82</f>
        <v>0</v>
      </c>
      <c r="I85" s="37">
        <f t="shared" ref="I85:AC85" si="86">I84+I82</f>
        <v>0</v>
      </c>
      <c r="J85" s="37">
        <f t="shared" si="86"/>
        <v>0</v>
      </c>
      <c r="K85" s="37">
        <f t="shared" si="86"/>
        <v>0</v>
      </c>
      <c r="L85" s="37">
        <f t="shared" si="86"/>
        <v>0</v>
      </c>
      <c r="M85" s="37">
        <f t="shared" si="86"/>
        <v>0</v>
      </c>
      <c r="N85" s="37">
        <f t="shared" si="86"/>
        <v>0</v>
      </c>
      <c r="O85" s="37">
        <f t="shared" si="86"/>
        <v>0</v>
      </c>
      <c r="P85" s="37">
        <f t="shared" si="86"/>
        <v>347891.43799999997</v>
      </c>
      <c r="Q85" s="37">
        <f t="shared" si="86"/>
        <v>423770.23600000003</v>
      </c>
      <c r="R85" s="37">
        <f t="shared" si="86"/>
        <v>507665.27599999995</v>
      </c>
      <c r="S85" s="37">
        <f t="shared" si="86"/>
        <v>571777.12899999996</v>
      </c>
      <c r="T85" s="37">
        <f t="shared" si="86"/>
        <v>622374.103</v>
      </c>
      <c r="U85" s="37">
        <f t="shared" si="86"/>
        <v>774043.82400000002</v>
      </c>
      <c r="V85" s="37">
        <f t="shared" si="86"/>
        <v>602478.83600000001</v>
      </c>
      <c r="W85" s="37">
        <f t="shared" si="86"/>
        <v>598698.49699999997</v>
      </c>
      <c r="X85" s="37">
        <f t="shared" si="86"/>
        <v>848800.47899999993</v>
      </c>
      <c r="Y85" s="37">
        <f t="shared" si="86"/>
        <v>825913.89399999997</v>
      </c>
      <c r="Z85" s="37">
        <f t="shared" si="86"/>
        <v>980683.25500000012</v>
      </c>
      <c r="AA85" s="37">
        <f t="shared" si="86"/>
        <v>1864155.9579999999</v>
      </c>
      <c r="AB85" s="37">
        <f t="shared" si="86"/>
        <v>959433.62599999993</v>
      </c>
      <c r="AC85" s="37">
        <f t="shared" si="86"/>
        <v>0</v>
      </c>
    </row>
    <row r="86" spans="2:29" x14ac:dyDescent="0.35">
      <c r="B86" s="124"/>
    </row>
    <row r="87" spans="2:29" x14ac:dyDescent="0.35">
      <c r="B87" s="124"/>
      <c r="G87" s="107" t="s">
        <v>169</v>
      </c>
      <c r="H87" s="107"/>
      <c r="I87" s="107"/>
      <c r="J87" s="107"/>
      <c r="K87" s="107"/>
      <c r="L87" s="107"/>
      <c r="M87" s="107"/>
      <c r="N87" s="107"/>
      <c r="O87" s="107"/>
      <c r="P87" s="107"/>
      <c r="Q87" s="107"/>
      <c r="R87" s="107"/>
      <c r="S87" s="107"/>
      <c r="T87" s="107"/>
      <c r="U87" s="107"/>
      <c r="V87" s="107"/>
      <c r="W87" s="107"/>
      <c r="X87" s="107"/>
      <c r="Y87" s="107"/>
      <c r="Z87" s="107"/>
      <c r="AA87" s="107"/>
      <c r="AB87" s="107"/>
      <c r="AC87" s="107"/>
    </row>
    <row r="88" spans="2:29" x14ac:dyDescent="0.35">
      <c r="B88" s="124"/>
      <c r="G88" s="33" t="str">
        <f>G79</f>
        <v>Social insurance benefits (271)</v>
      </c>
      <c r="H88" s="57">
        <f t="shared" ref="H88:AC88" si="87">H$79/H$207</f>
        <v>0</v>
      </c>
      <c r="I88" s="57">
        <f t="shared" si="87"/>
        <v>0</v>
      </c>
      <c r="J88" s="57">
        <f t="shared" si="87"/>
        <v>0</v>
      </c>
      <c r="K88" s="57">
        <f t="shared" si="87"/>
        <v>0</v>
      </c>
      <c r="L88" s="57">
        <f t="shared" si="87"/>
        <v>0</v>
      </c>
      <c r="M88" s="57">
        <f t="shared" si="87"/>
        <v>0</v>
      </c>
      <c r="N88" s="57">
        <f t="shared" si="87"/>
        <v>0</v>
      </c>
      <c r="O88" s="57">
        <f t="shared" si="87"/>
        <v>0</v>
      </c>
      <c r="P88" s="57">
        <f t="shared" si="87"/>
        <v>0</v>
      </c>
      <c r="Q88" s="57">
        <f t="shared" si="87"/>
        <v>0</v>
      </c>
      <c r="R88" s="57">
        <f t="shared" si="87"/>
        <v>0</v>
      </c>
      <c r="S88" s="57">
        <f t="shared" si="87"/>
        <v>0</v>
      </c>
      <c r="T88" s="57">
        <f t="shared" si="87"/>
        <v>0</v>
      </c>
      <c r="U88" s="57">
        <f t="shared" si="87"/>
        <v>0</v>
      </c>
      <c r="V88" s="57">
        <f t="shared" si="87"/>
        <v>0</v>
      </c>
      <c r="W88" s="57">
        <f t="shared" si="87"/>
        <v>0</v>
      </c>
      <c r="X88" s="57">
        <f t="shared" si="87"/>
        <v>0</v>
      </c>
      <c r="Y88" s="57">
        <f t="shared" si="87"/>
        <v>0</v>
      </c>
      <c r="Z88" s="57">
        <f t="shared" si="87"/>
        <v>0</v>
      </c>
      <c r="AA88" s="57">
        <f t="shared" si="87"/>
        <v>0</v>
      </c>
      <c r="AB88" s="57">
        <f t="shared" si="87"/>
        <v>0</v>
      </c>
      <c r="AC88" s="57">
        <f t="shared" si="87"/>
        <v>0</v>
      </c>
    </row>
    <row r="89" spans="2:29" x14ac:dyDescent="0.35">
      <c r="B89" s="124"/>
      <c r="G89" s="33" t="str">
        <f t="shared" ref="G89:G94" si="88">G80</f>
        <v>Social assistance benefits (272)</v>
      </c>
      <c r="H89" s="57">
        <f t="shared" ref="H89:AC89" si="89">H$80/H$207</f>
        <v>0</v>
      </c>
      <c r="I89" s="57">
        <f t="shared" si="89"/>
        <v>0</v>
      </c>
      <c r="J89" s="57">
        <f t="shared" si="89"/>
        <v>0</v>
      </c>
      <c r="K89" s="57">
        <f t="shared" si="89"/>
        <v>0</v>
      </c>
      <c r="L89" s="57">
        <f t="shared" si="89"/>
        <v>0</v>
      </c>
      <c r="M89" s="57">
        <f t="shared" si="89"/>
        <v>0</v>
      </c>
      <c r="N89" s="57">
        <f t="shared" si="89"/>
        <v>0</v>
      </c>
      <c r="O89" s="57">
        <f t="shared" si="89"/>
        <v>0</v>
      </c>
      <c r="P89" s="57">
        <f t="shared" si="89"/>
        <v>0</v>
      </c>
      <c r="Q89" s="57">
        <f t="shared" si="89"/>
        <v>0</v>
      </c>
      <c r="R89" s="57">
        <f t="shared" si="89"/>
        <v>0</v>
      </c>
      <c r="S89" s="57">
        <f t="shared" si="89"/>
        <v>0</v>
      </c>
      <c r="T89" s="57">
        <f t="shared" si="89"/>
        <v>0</v>
      </c>
      <c r="U89" s="57">
        <f t="shared" si="89"/>
        <v>0</v>
      </c>
      <c r="V89" s="57">
        <f t="shared" si="89"/>
        <v>0</v>
      </c>
      <c r="W89" s="57">
        <f t="shared" si="89"/>
        <v>0</v>
      </c>
      <c r="X89" s="57">
        <f t="shared" si="89"/>
        <v>0</v>
      </c>
      <c r="Y89" s="57">
        <f t="shared" si="89"/>
        <v>0</v>
      </c>
      <c r="Z89" s="57">
        <f t="shared" si="89"/>
        <v>0</v>
      </c>
      <c r="AA89" s="57">
        <f t="shared" si="89"/>
        <v>0</v>
      </c>
      <c r="AB89" s="57">
        <f t="shared" si="89"/>
        <v>0</v>
      </c>
      <c r="AC89" s="57">
        <f t="shared" si="89"/>
        <v>0</v>
      </c>
    </row>
    <row r="90" spans="2:29" x14ac:dyDescent="0.35">
      <c r="B90" s="125"/>
      <c r="G90" s="33" t="str">
        <f t="shared" si="88"/>
        <v>Public servant benefits (273)</v>
      </c>
      <c r="H90" s="57">
        <f t="shared" ref="H90:AC90" si="90">H$81/H$207</f>
        <v>0</v>
      </c>
      <c r="I90" s="57">
        <f t="shared" si="90"/>
        <v>0</v>
      </c>
      <c r="J90" s="57">
        <f t="shared" si="90"/>
        <v>0</v>
      </c>
      <c r="K90" s="57">
        <f t="shared" si="90"/>
        <v>0</v>
      </c>
      <c r="L90" s="57">
        <f t="shared" si="90"/>
        <v>0</v>
      </c>
      <c r="M90" s="57">
        <f t="shared" si="90"/>
        <v>0</v>
      </c>
      <c r="N90" s="57">
        <f t="shared" si="90"/>
        <v>0</v>
      </c>
      <c r="O90" s="57">
        <f t="shared" si="90"/>
        <v>0</v>
      </c>
      <c r="P90" s="57">
        <f t="shared" si="90"/>
        <v>0</v>
      </c>
      <c r="Q90" s="57">
        <f t="shared" si="90"/>
        <v>0</v>
      </c>
      <c r="R90" s="57">
        <f t="shared" si="90"/>
        <v>0</v>
      </c>
      <c r="S90" s="57">
        <f t="shared" si="90"/>
        <v>0</v>
      </c>
      <c r="T90" s="57">
        <f t="shared" si="90"/>
        <v>0</v>
      </c>
      <c r="U90" s="57">
        <f t="shared" si="90"/>
        <v>0</v>
      </c>
      <c r="V90" s="57">
        <f t="shared" si="90"/>
        <v>0</v>
      </c>
      <c r="W90" s="57">
        <f t="shared" si="90"/>
        <v>0</v>
      </c>
      <c r="X90" s="57">
        <f t="shared" si="90"/>
        <v>0</v>
      </c>
      <c r="Y90" s="57">
        <f t="shared" si="90"/>
        <v>0</v>
      </c>
      <c r="Z90" s="57">
        <f t="shared" si="90"/>
        <v>0</v>
      </c>
      <c r="AA90" s="57">
        <f t="shared" si="90"/>
        <v>0</v>
      </c>
      <c r="AB90" s="57">
        <f t="shared" si="90"/>
        <v>0</v>
      </c>
      <c r="AC90" s="57">
        <f t="shared" si="90"/>
        <v>0</v>
      </c>
    </row>
    <row r="91" spans="2:29" x14ac:dyDescent="0.35">
      <c r="G91" s="33" t="str">
        <f t="shared" si="88"/>
        <v>Social benefits (27)</v>
      </c>
      <c r="H91" s="57">
        <f t="shared" ref="H91:AC91" si="91">H$82/H$207</f>
        <v>0</v>
      </c>
      <c r="I91" s="57">
        <f t="shared" si="91"/>
        <v>0</v>
      </c>
      <c r="J91" s="57">
        <f t="shared" si="91"/>
        <v>0</v>
      </c>
      <c r="K91" s="57">
        <f t="shared" si="91"/>
        <v>0</v>
      </c>
      <c r="L91" s="57">
        <f t="shared" si="91"/>
        <v>0</v>
      </c>
      <c r="M91" s="57">
        <f t="shared" si="91"/>
        <v>0</v>
      </c>
      <c r="N91" s="57">
        <f t="shared" si="91"/>
        <v>0</v>
      </c>
      <c r="O91" s="57">
        <f t="shared" si="91"/>
        <v>0</v>
      </c>
      <c r="P91" s="57">
        <f t="shared" si="91"/>
        <v>0</v>
      </c>
      <c r="Q91" s="57">
        <f t="shared" si="91"/>
        <v>0</v>
      </c>
      <c r="R91" s="57">
        <f t="shared" si="91"/>
        <v>0</v>
      </c>
      <c r="S91" s="57">
        <f t="shared" si="91"/>
        <v>0</v>
      </c>
      <c r="T91" s="57">
        <f t="shared" si="91"/>
        <v>0</v>
      </c>
      <c r="U91" s="57">
        <f t="shared" si="91"/>
        <v>0</v>
      </c>
      <c r="V91" s="57">
        <f t="shared" si="91"/>
        <v>0</v>
      </c>
      <c r="W91" s="57">
        <f t="shared" si="91"/>
        <v>0</v>
      </c>
      <c r="X91" s="57">
        <f t="shared" si="91"/>
        <v>0</v>
      </c>
      <c r="Y91" s="57">
        <f t="shared" si="91"/>
        <v>0</v>
      </c>
      <c r="Z91" s="57">
        <f t="shared" si="91"/>
        <v>0</v>
      </c>
      <c r="AA91" s="57">
        <f t="shared" si="91"/>
        <v>0</v>
      </c>
      <c r="AB91" s="57">
        <f t="shared" si="91"/>
        <v>0</v>
      </c>
      <c r="AC91" s="57">
        <f t="shared" si="91"/>
        <v>0</v>
      </c>
    </row>
    <row r="92" spans="2:29" x14ac:dyDescent="0.35">
      <c r="B92" s="1" t="s">
        <v>1449</v>
      </c>
      <c r="G92" s="33"/>
      <c r="H92" s="58"/>
      <c r="I92" s="58"/>
      <c r="J92" s="58"/>
      <c r="K92" s="58"/>
      <c r="L92" s="58"/>
      <c r="M92" s="58"/>
      <c r="N92" s="58"/>
      <c r="O92" s="58"/>
      <c r="P92" s="58"/>
      <c r="Q92" s="58"/>
      <c r="R92" s="58"/>
      <c r="S92" s="58"/>
      <c r="T92" s="58"/>
      <c r="U92" s="58"/>
      <c r="V92" s="58"/>
      <c r="W92" s="58"/>
      <c r="X92" s="58"/>
      <c r="Y92" s="58"/>
      <c r="Z92" s="58"/>
      <c r="AA92" s="58"/>
      <c r="AB92" s="58"/>
      <c r="AC92" s="58"/>
    </row>
    <row r="93" spans="2:29" x14ac:dyDescent="0.35">
      <c r="B93" s="126" t="s">
        <v>1467</v>
      </c>
      <c r="G93" s="38" t="str">
        <f t="shared" si="88"/>
        <v>Provident fund withdrawals</v>
      </c>
      <c r="H93" s="57">
        <f t="shared" ref="H93:AC93" si="92">H$84/H$207</f>
        <v>0</v>
      </c>
      <c r="I93" s="57">
        <f t="shared" si="92"/>
        <v>0</v>
      </c>
      <c r="J93" s="57">
        <f t="shared" si="92"/>
        <v>0</v>
      </c>
      <c r="K93" s="57">
        <f t="shared" si="92"/>
        <v>0</v>
      </c>
      <c r="L93" s="57">
        <f t="shared" si="92"/>
        <v>0</v>
      </c>
      <c r="M93" s="57">
        <f t="shared" si="92"/>
        <v>0</v>
      </c>
      <c r="N93" s="57">
        <f t="shared" si="92"/>
        <v>0</v>
      </c>
      <c r="O93" s="57">
        <f t="shared" si="92"/>
        <v>0</v>
      </c>
      <c r="P93" s="57">
        <f t="shared" si="92"/>
        <v>5.3525053541756415E-3</v>
      </c>
      <c r="Q93" s="57">
        <f t="shared" si="92"/>
        <v>6.1500651041288736E-3</v>
      </c>
      <c r="R93" s="57">
        <f t="shared" si="92"/>
        <v>7.3279435895955416E-3</v>
      </c>
      <c r="S93" s="57">
        <f t="shared" si="92"/>
        <v>7.9754662863359919E-3</v>
      </c>
      <c r="T93" s="57">
        <f t="shared" si="92"/>
        <v>8.3016420301453911E-3</v>
      </c>
      <c r="U93" s="57">
        <f t="shared" si="92"/>
        <v>9.7172103393298771E-3</v>
      </c>
      <c r="V93" s="57">
        <f t="shared" si="92"/>
        <v>7.1125035239118376E-3</v>
      </c>
      <c r="W93" s="57">
        <f t="shared" si="92"/>
        <v>6.3094615498108311E-3</v>
      </c>
      <c r="X93" s="57">
        <f t="shared" si="92"/>
        <v>8.422979389116023E-3</v>
      </c>
      <c r="Y93" s="57">
        <f t="shared" si="92"/>
        <v>7.6864950581665885E-3</v>
      </c>
      <c r="Z93" s="57">
        <f t="shared" si="92"/>
        <v>9.3461603083990138E-3</v>
      </c>
      <c r="AA93" s="57">
        <f>AA$84/AA$207</f>
        <v>1.7528829484334447E-2</v>
      </c>
      <c r="AB93" s="57">
        <f t="shared" si="92"/>
        <v>7.8776407810036784E-3</v>
      </c>
      <c r="AC93" s="57">
        <f t="shared" si="92"/>
        <v>0</v>
      </c>
    </row>
    <row r="94" spans="2:29" x14ac:dyDescent="0.35">
      <c r="B94" s="127"/>
      <c r="G94" s="62" t="str">
        <f t="shared" si="88"/>
        <v>Social benefits (27) + provident fund withdrawals</v>
      </c>
      <c r="H94" s="57">
        <f t="shared" ref="H94:AC94" si="93">H$85/H$207</f>
        <v>0</v>
      </c>
      <c r="I94" s="57">
        <f t="shared" si="93"/>
        <v>0</v>
      </c>
      <c r="J94" s="57">
        <f t="shared" si="93"/>
        <v>0</v>
      </c>
      <c r="K94" s="57">
        <f t="shared" si="93"/>
        <v>0</v>
      </c>
      <c r="L94" s="57">
        <f t="shared" si="93"/>
        <v>0</v>
      </c>
      <c r="M94" s="57">
        <f t="shared" si="93"/>
        <v>0</v>
      </c>
      <c r="N94" s="57">
        <f t="shared" si="93"/>
        <v>0</v>
      </c>
      <c r="O94" s="57">
        <f t="shared" si="93"/>
        <v>0</v>
      </c>
      <c r="P94" s="57">
        <f t="shared" si="93"/>
        <v>5.3525053541756415E-3</v>
      </c>
      <c r="Q94" s="57">
        <f t="shared" si="93"/>
        <v>6.1500651041288736E-3</v>
      </c>
      <c r="R94" s="57">
        <f t="shared" si="93"/>
        <v>7.3279435895955416E-3</v>
      </c>
      <c r="S94" s="57">
        <f t="shared" si="93"/>
        <v>7.9754662863359919E-3</v>
      </c>
      <c r="T94" s="57">
        <f t="shared" si="93"/>
        <v>8.3016420301453911E-3</v>
      </c>
      <c r="U94" s="57">
        <f t="shared" si="93"/>
        <v>9.7172103393298771E-3</v>
      </c>
      <c r="V94" s="57">
        <f t="shared" si="93"/>
        <v>7.1125035239118376E-3</v>
      </c>
      <c r="W94" s="57">
        <f t="shared" si="93"/>
        <v>6.3094615498108311E-3</v>
      </c>
      <c r="X94" s="57">
        <f t="shared" si="93"/>
        <v>8.422979389116023E-3</v>
      </c>
      <c r="Y94" s="57">
        <f t="shared" si="93"/>
        <v>7.6864950581665885E-3</v>
      </c>
      <c r="Z94" s="57">
        <f t="shared" si="93"/>
        <v>9.3461603083990138E-3</v>
      </c>
      <c r="AA94" s="57">
        <f t="shared" si="93"/>
        <v>1.7528829484334447E-2</v>
      </c>
      <c r="AB94" s="57">
        <f t="shared" si="93"/>
        <v>7.8776407810036784E-3</v>
      </c>
      <c r="AC94" s="57">
        <f t="shared" si="93"/>
        <v>0</v>
      </c>
    </row>
    <row r="95" spans="2:29" x14ac:dyDescent="0.35">
      <c r="B95" s="127"/>
    </row>
    <row r="96" spans="2:29" x14ac:dyDescent="0.35">
      <c r="B96" s="127"/>
      <c r="G96" s="107" t="s">
        <v>170</v>
      </c>
      <c r="H96" s="107"/>
      <c r="I96" s="107"/>
      <c r="J96" s="107"/>
      <c r="K96" s="107"/>
      <c r="L96" s="107"/>
      <c r="M96" s="107"/>
      <c r="N96" s="107"/>
      <c r="O96" s="107"/>
      <c r="P96" s="107"/>
      <c r="Q96" s="107"/>
      <c r="R96" s="107"/>
      <c r="S96" s="107"/>
      <c r="T96" s="107"/>
      <c r="U96" s="107"/>
      <c r="V96" s="107"/>
      <c r="W96" s="107"/>
      <c r="X96" s="107"/>
      <c r="Y96" s="107"/>
      <c r="Z96" s="107"/>
      <c r="AA96" s="107"/>
      <c r="AB96" s="107"/>
      <c r="AC96" s="107"/>
    </row>
    <row r="97" spans="2:29" x14ac:dyDescent="0.35">
      <c r="B97" s="127"/>
      <c r="G97" s="33" t="str">
        <f>G88</f>
        <v>Social insurance benefits (271)</v>
      </c>
      <c r="H97" s="57">
        <f>H$79/H$211</f>
        <v>0</v>
      </c>
      <c r="I97" s="57">
        <f t="shared" ref="I97:AC97" si="94">I$79/I$211</f>
        <v>0</v>
      </c>
      <c r="J97" s="57">
        <f t="shared" si="94"/>
        <v>0</v>
      </c>
      <c r="K97" s="57">
        <f t="shared" si="94"/>
        <v>0</v>
      </c>
      <c r="L97" s="57">
        <f t="shared" si="94"/>
        <v>0</v>
      </c>
      <c r="M97" s="57">
        <f t="shared" si="94"/>
        <v>0</v>
      </c>
      <c r="N97" s="57">
        <f t="shared" si="94"/>
        <v>0</v>
      </c>
      <c r="O97" s="57">
        <f t="shared" si="94"/>
        <v>0</v>
      </c>
      <c r="P97" s="57">
        <f t="shared" si="94"/>
        <v>0</v>
      </c>
      <c r="Q97" s="57">
        <f t="shared" si="94"/>
        <v>0</v>
      </c>
      <c r="R97" s="57">
        <f t="shared" si="94"/>
        <v>0</v>
      </c>
      <c r="S97" s="57">
        <f t="shared" si="94"/>
        <v>0</v>
      </c>
      <c r="T97" s="57">
        <f t="shared" si="94"/>
        <v>0</v>
      </c>
      <c r="U97" s="57">
        <f t="shared" si="94"/>
        <v>0</v>
      </c>
      <c r="V97" s="57">
        <f t="shared" si="94"/>
        <v>0</v>
      </c>
      <c r="W97" s="57">
        <f t="shared" si="94"/>
        <v>0</v>
      </c>
      <c r="X97" s="57">
        <f t="shared" si="94"/>
        <v>0</v>
      </c>
      <c r="Y97" s="57">
        <f t="shared" si="94"/>
        <v>0</v>
      </c>
      <c r="Z97" s="57">
        <f t="shared" si="94"/>
        <v>0</v>
      </c>
      <c r="AA97" s="57">
        <f t="shared" si="94"/>
        <v>0</v>
      </c>
      <c r="AB97" s="57">
        <f t="shared" si="94"/>
        <v>0</v>
      </c>
      <c r="AC97" s="57">
        <f t="shared" si="94"/>
        <v>0</v>
      </c>
    </row>
    <row r="98" spans="2:29" x14ac:dyDescent="0.35">
      <c r="B98" s="127"/>
      <c r="G98" s="33" t="str">
        <f t="shared" ref="G98:G103" si="95">G89</f>
        <v>Social assistance benefits (272)</v>
      </c>
      <c r="H98" s="57">
        <f>H$80/H$211</f>
        <v>0</v>
      </c>
      <c r="I98" s="57">
        <f t="shared" ref="I98:AC98" si="96">I$80/I$211</f>
        <v>0</v>
      </c>
      <c r="J98" s="57">
        <f t="shared" si="96"/>
        <v>0</v>
      </c>
      <c r="K98" s="57">
        <f t="shared" si="96"/>
        <v>0</v>
      </c>
      <c r="L98" s="57">
        <f t="shared" si="96"/>
        <v>0</v>
      </c>
      <c r="M98" s="57">
        <f t="shared" si="96"/>
        <v>0</v>
      </c>
      <c r="N98" s="57">
        <f t="shared" si="96"/>
        <v>0</v>
      </c>
      <c r="O98" s="57">
        <f t="shared" si="96"/>
        <v>0</v>
      </c>
      <c r="P98" s="57">
        <f t="shared" si="96"/>
        <v>0</v>
      </c>
      <c r="Q98" s="57">
        <f t="shared" si="96"/>
        <v>0</v>
      </c>
      <c r="R98" s="57">
        <f t="shared" si="96"/>
        <v>0</v>
      </c>
      <c r="S98" s="57">
        <f t="shared" si="96"/>
        <v>0</v>
      </c>
      <c r="T98" s="57">
        <f t="shared" si="96"/>
        <v>0</v>
      </c>
      <c r="U98" s="57">
        <f t="shared" si="96"/>
        <v>0</v>
      </c>
      <c r="V98" s="57">
        <f t="shared" si="96"/>
        <v>0</v>
      </c>
      <c r="W98" s="57">
        <f t="shared" si="96"/>
        <v>0</v>
      </c>
      <c r="X98" s="57">
        <f t="shared" si="96"/>
        <v>0</v>
      </c>
      <c r="Y98" s="57">
        <f t="shared" si="96"/>
        <v>0</v>
      </c>
      <c r="Z98" s="57">
        <f t="shared" si="96"/>
        <v>0</v>
      </c>
      <c r="AA98" s="57">
        <f t="shared" si="96"/>
        <v>0</v>
      </c>
      <c r="AB98" s="57">
        <f t="shared" si="96"/>
        <v>0</v>
      </c>
      <c r="AC98" s="57">
        <f t="shared" si="96"/>
        <v>0</v>
      </c>
    </row>
    <row r="99" spans="2:29" x14ac:dyDescent="0.35">
      <c r="B99" s="127"/>
      <c r="G99" s="33" t="str">
        <f t="shared" si="95"/>
        <v>Public servant benefits (273)</v>
      </c>
      <c r="H99" s="57">
        <f>H$81/H$211</f>
        <v>0</v>
      </c>
      <c r="I99" s="57">
        <f t="shared" ref="I99:AC99" si="97">I$81/I$211</f>
        <v>0</v>
      </c>
      <c r="J99" s="57">
        <f t="shared" si="97"/>
        <v>0</v>
      </c>
      <c r="K99" s="57">
        <f t="shared" si="97"/>
        <v>0</v>
      </c>
      <c r="L99" s="57">
        <f t="shared" si="97"/>
        <v>0</v>
      </c>
      <c r="M99" s="57">
        <f t="shared" si="97"/>
        <v>0</v>
      </c>
      <c r="N99" s="57">
        <f t="shared" si="97"/>
        <v>0</v>
      </c>
      <c r="O99" s="57">
        <f t="shared" si="97"/>
        <v>0</v>
      </c>
      <c r="P99" s="57">
        <f t="shared" si="97"/>
        <v>0</v>
      </c>
      <c r="Q99" s="57">
        <f t="shared" si="97"/>
        <v>0</v>
      </c>
      <c r="R99" s="57">
        <f t="shared" si="97"/>
        <v>0</v>
      </c>
      <c r="S99" s="57">
        <f t="shared" si="97"/>
        <v>0</v>
      </c>
      <c r="T99" s="57">
        <f t="shared" si="97"/>
        <v>0</v>
      </c>
      <c r="U99" s="57">
        <f t="shared" si="97"/>
        <v>0</v>
      </c>
      <c r="V99" s="57">
        <f t="shared" si="97"/>
        <v>0</v>
      </c>
      <c r="W99" s="57">
        <f t="shared" si="97"/>
        <v>0</v>
      </c>
      <c r="X99" s="57">
        <f t="shared" si="97"/>
        <v>0</v>
      </c>
      <c r="Y99" s="57">
        <f t="shared" si="97"/>
        <v>0</v>
      </c>
      <c r="Z99" s="57">
        <f t="shared" si="97"/>
        <v>0</v>
      </c>
      <c r="AA99" s="57">
        <f t="shared" si="97"/>
        <v>0</v>
      </c>
      <c r="AB99" s="57">
        <f t="shared" si="97"/>
        <v>0</v>
      </c>
      <c r="AC99" s="57">
        <f t="shared" si="97"/>
        <v>0</v>
      </c>
    </row>
    <row r="100" spans="2:29" x14ac:dyDescent="0.35">
      <c r="B100" s="127"/>
      <c r="G100" s="33" t="str">
        <f t="shared" si="95"/>
        <v>Social benefits (27)</v>
      </c>
      <c r="H100" s="57">
        <f>H$82/H$211</f>
        <v>0</v>
      </c>
      <c r="I100" s="57">
        <f t="shared" ref="I100:AC100" si="98">I$82/I$211</f>
        <v>0</v>
      </c>
      <c r="J100" s="57">
        <f t="shared" si="98"/>
        <v>0</v>
      </c>
      <c r="K100" s="57">
        <f t="shared" si="98"/>
        <v>0</v>
      </c>
      <c r="L100" s="57">
        <f t="shared" si="98"/>
        <v>0</v>
      </c>
      <c r="M100" s="57">
        <f t="shared" si="98"/>
        <v>0</v>
      </c>
      <c r="N100" s="57">
        <f t="shared" si="98"/>
        <v>0</v>
      </c>
      <c r="O100" s="57">
        <f t="shared" si="98"/>
        <v>0</v>
      </c>
      <c r="P100" s="57">
        <f t="shared" si="98"/>
        <v>0</v>
      </c>
      <c r="Q100" s="57">
        <f t="shared" si="98"/>
        <v>0</v>
      </c>
      <c r="R100" s="57">
        <f t="shared" si="98"/>
        <v>0</v>
      </c>
      <c r="S100" s="57">
        <f t="shared" si="98"/>
        <v>0</v>
      </c>
      <c r="T100" s="57">
        <f t="shared" si="98"/>
        <v>0</v>
      </c>
      <c r="U100" s="57">
        <f t="shared" si="98"/>
        <v>0</v>
      </c>
      <c r="V100" s="57">
        <f t="shared" si="98"/>
        <v>0</v>
      </c>
      <c r="W100" s="57">
        <f t="shared" si="98"/>
        <v>0</v>
      </c>
      <c r="X100" s="57">
        <f t="shared" si="98"/>
        <v>0</v>
      </c>
      <c r="Y100" s="57">
        <f t="shared" si="98"/>
        <v>0</v>
      </c>
      <c r="Z100" s="57">
        <f t="shared" si="98"/>
        <v>0</v>
      </c>
      <c r="AA100" s="57">
        <f t="shared" si="98"/>
        <v>0</v>
      </c>
      <c r="AB100" s="57">
        <f t="shared" si="98"/>
        <v>0</v>
      </c>
      <c r="AC100" s="57">
        <f t="shared" si="98"/>
        <v>0</v>
      </c>
    </row>
    <row r="101" spans="2:29" x14ac:dyDescent="0.35">
      <c r="B101" s="127"/>
      <c r="G101" s="33"/>
      <c r="H101" s="58"/>
      <c r="I101" s="58"/>
      <c r="J101" s="58"/>
      <c r="K101" s="58"/>
      <c r="L101" s="58"/>
      <c r="M101" s="58"/>
      <c r="N101" s="58"/>
      <c r="O101" s="58"/>
      <c r="P101" s="58"/>
      <c r="Q101" s="58"/>
      <c r="R101" s="58"/>
      <c r="S101" s="58"/>
      <c r="T101" s="58"/>
      <c r="U101" s="58"/>
      <c r="V101" s="58"/>
      <c r="W101" s="58"/>
      <c r="X101" s="58"/>
      <c r="Y101" s="58"/>
      <c r="Z101" s="58"/>
      <c r="AA101" s="58"/>
      <c r="AB101" s="58"/>
      <c r="AC101" s="58"/>
    </row>
    <row r="102" spans="2:29" x14ac:dyDescent="0.35">
      <c r="B102" s="127"/>
      <c r="G102" s="38" t="str">
        <f t="shared" si="95"/>
        <v>Provident fund withdrawals</v>
      </c>
      <c r="H102" s="57">
        <f>H$84/H$211</f>
        <v>0</v>
      </c>
      <c r="I102" s="57">
        <f t="shared" ref="I102:AC102" si="99">I$84/I$211</f>
        <v>0</v>
      </c>
      <c r="J102" s="57">
        <f t="shared" si="99"/>
        <v>0</v>
      </c>
      <c r="K102" s="57">
        <f t="shared" si="99"/>
        <v>0</v>
      </c>
      <c r="L102" s="57">
        <f t="shared" si="99"/>
        <v>0</v>
      </c>
      <c r="M102" s="57">
        <f t="shared" si="99"/>
        <v>0</v>
      </c>
      <c r="N102" s="57">
        <f t="shared" si="99"/>
        <v>0</v>
      </c>
      <c r="O102" s="57">
        <f t="shared" si="99"/>
        <v>0</v>
      </c>
      <c r="P102" s="57">
        <f t="shared" si="99"/>
        <v>5.529764325006359E-3</v>
      </c>
      <c r="Q102" s="57">
        <f t="shared" si="99"/>
        <v>6.3058064621327597E-3</v>
      </c>
      <c r="R102" s="57">
        <f t="shared" si="99"/>
        <v>7.7762482047980183E-3</v>
      </c>
      <c r="S102" s="57">
        <f t="shared" si="99"/>
        <v>7.9787634859735702E-3</v>
      </c>
      <c r="T102" s="57">
        <f t="shared" si="99"/>
        <v>8.1728750961943368E-3</v>
      </c>
      <c r="U102" s="57">
        <f t="shared" si="99"/>
        <v>9.5470088302463743E-3</v>
      </c>
      <c r="V102" s="57">
        <f t="shared" si="99"/>
        <v>6.9569593107185477E-3</v>
      </c>
      <c r="W102" s="57">
        <f t="shared" si="99"/>
        <v>6.2929336542075359E-3</v>
      </c>
      <c r="X102" s="57">
        <f t="shared" si="99"/>
        <v>8.1851668124290275E-3</v>
      </c>
      <c r="Y102" s="57">
        <f t="shared" si="99"/>
        <v>6.7248425705744436E-3</v>
      </c>
      <c r="Z102" s="57">
        <f t="shared" si="99"/>
        <v>8.3897309770188631E-3</v>
      </c>
      <c r="AA102" s="57">
        <f t="shared" si="99"/>
        <v>1.5362690170319411E-2</v>
      </c>
      <c r="AB102" s="57">
        <f t="shared" si="99"/>
        <v>7.3470670428227025E-3</v>
      </c>
      <c r="AC102" s="57">
        <f t="shared" si="99"/>
        <v>0</v>
      </c>
    </row>
    <row r="103" spans="2:29" x14ac:dyDescent="0.35">
      <c r="B103" s="127"/>
      <c r="G103" s="62" t="str">
        <f t="shared" si="95"/>
        <v>Social benefits (27) + provident fund withdrawals</v>
      </c>
      <c r="H103" s="57">
        <f>H$85/H$211</f>
        <v>0</v>
      </c>
      <c r="I103" s="57">
        <f t="shared" ref="I103:AC103" si="100">I$85/I$211</f>
        <v>0</v>
      </c>
      <c r="J103" s="57">
        <f t="shared" si="100"/>
        <v>0</v>
      </c>
      <c r="K103" s="57">
        <f t="shared" si="100"/>
        <v>0</v>
      </c>
      <c r="L103" s="57">
        <f t="shared" si="100"/>
        <v>0</v>
      </c>
      <c r="M103" s="57">
        <f t="shared" si="100"/>
        <v>0</v>
      </c>
      <c r="N103" s="57">
        <f t="shared" si="100"/>
        <v>0</v>
      </c>
      <c r="O103" s="57">
        <f t="shared" si="100"/>
        <v>0</v>
      </c>
      <c r="P103" s="57">
        <f t="shared" si="100"/>
        <v>5.529764325006359E-3</v>
      </c>
      <c r="Q103" s="57">
        <f t="shared" si="100"/>
        <v>6.3058064621327597E-3</v>
      </c>
      <c r="R103" s="57">
        <f t="shared" si="100"/>
        <v>7.7762482047980183E-3</v>
      </c>
      <c r="S103" s="57">
        <f t="shared" si="100"/>
        <v>7.9787634859735702E-3</v>
      </c>
      <c r="T103" s="57">
        <f t="shared" si="100"/>
        <v>8.1728750961943368E-3</v>
      </c>
      <c r="U103" s="57">
        <f t="shared" si="100"/>
        <v>9.5470088302463743E-3</v>
      </c>
      <c r="V103" s="57">
        <f t="shared" si="100"/>
        <v>6.9569593107185477E-3</v>
      </c>
      <c r="W103" s="57">
        <f t="shared" si="100"/>
        <v>6.2929336542075359E-3</v>
      </c>
      <c r="X103" s="57">
        <f t="shared" si="100"/>
        <v>8.1851668124290275E-3</v>
      </c>
      <c r="Y103" s="57">
        <f t="shared" si="100"/>
        <v>6.7248425705744436E-3</v>
      </c>
      <c r="Z103" s="57">
        <f t="shared" si="100"/>
        <v>8.3897309770188631E-3</v>
      </c>
      <c r="AA103" s="57">
        <f t="shared" si="100"/>
        <v>1.5362690170319411E-2</v>
      </c>
      <c r="AB103" s="57">
        <f t="shared" si="100"/>
        <v>7.3470670428227025E-3</v>
      </c>
      <c r="AC103" s="57">
        <f t="shared" si="100"/>
        <v>0</v>
      </c>
    </row>
    <row r="104" spans="2:29" x14ac:dyDescent="0.35">
      <c r="B104" s="127"/>
    </row>
    <row r="105" spans="2:29" x14ac:dyDescent="0.35">
      <c r="G105" s="107" t="s">
        <v>171</v>
      </c>
      <c r="H105" s="107"/>
      <c r="I105" s="107"/>
      <c r="J105" s="107"/>
      <c r="K105" s="107"/>
      <c r="L105" s="107"/>
      <c r="M105" s="107"/>
      <c r="N105" s="107"/>
      <c r="O105" s="107"/>
      <c r="P105" s="107"/>
      <c r="Q105" s="107"/>
      <c r="R105" s="107"/>
      <c r="S105" s="107"/>
      <c r="T105" s="107"/>
      <c r="U105" s="107"/>
      <c r="V105" s="107"/>
      <c r="W105" s="107"/>
      <c r="X105" s="107"/>
      <c r="Y105" s="107"/>
      <c r="Z105" s="107"/>
      <c r="AA105" s="107"/>
      <c r="AB105" s="107"/>
      <c r="AC105" s="107"/>
    </row>
    <row r="106" spans="2:29" x14ac:dyDescent="0.35">
      <c r="G106" s="33" t="str">
        <f>G97</f>
        <v>Social insurance benefits (271)</v>
      </c>
      <c r="H106" s="57">
        <f t="shared" ref="H106:AC106" si="101">H$79/H$217</f>
        <v>0</v>
      </c>
      <c r="I106" s="57">
        <f t="shared" si="101"/>
        <v>0</v>
      </c>
      <c r="J106" s="57">
        <f t="shared" si="101"/>
        <v>0</v>
      </c>
      <c r="K106" s="57">
        <f t="shared" si="101"/>
        <v>0</v>
      </c>
      <c r="L106" s="57">
        <f t="shared" si="101"/>
        <v>0</v>
      </c>
      <c r="M106" s="57">
        <f t="shared" si="101"/>
        <v>0</v>
      </c>
      <c r="N106" s="57">
        <f t="shared" si="101"/>
        <v>0</v>
      </c>
      <c r="O106" s="57">
        <f t="shared" si="101"/>
        <v>0</v>
      </c>
      <c r="P106" s="57">
        <f t="shared" si="101"/>
        <v>0</v>
      </c>
      <c r="Q106" s="57">
        <f t="shared" si="101"/>
        <v>0</v>
      </c>
      <c r="R106" s="57">
        <f t="shared" si="101"/>
        <v>0</v>
      </c>
      <c r="S106" s="57">
        <f t="shared" si="101"/>
        <v>0</v>
      </c>
      <c r="T106" s="57">
        <f t="shared" si="101"/>
        <v>0</v>
      </c>
      <c r="U106" s="57">
        <f t="shared" si="101"/>
        <v>0</v>
      </c>
      <c r="V106" s="57">
        <f t="shared" si="101"/>
        <v>0</v>
      </c>
      <c r="W106" s="57">
        <f t="shared" si="101"/>
        <v>0</v>
      </c>
      <c r="X106" s="57">
        <f t="shared" si="101"/>
        <v>0</v>
      </c>
      <c r="Y106" s="57">
        <f t="shared" si="101"/>
        <v>0</v>
      </c>
      <c r="Z106" s="57">
        <f t="shared" si="101"/>
        <v>0</v>
      </c>
      <c r="AA106" s="57">
        <f t="shared" si="101"/>
        <v>0</v>
      </c>
      <c r="AB106" s="57">
        <f t="shared" si="101"/>
        <v>0</v>
      </c>
      <c r="AC106" s="57">
        <f t="shared" si="101"/>
        <v>0</v>
      </c>
    </row>
    <row r="107" spans="2:29" x14ac:dyDescent="0.35">
      <c r="G107" s="33" t="str">
        <f t="shared" ref="G107:G112" si="102">G98</f>
        <v>Social assistance benefits (272)</v>
      </c>
      <c r="H107" s="57">
        <f t="shared" ref="H107:AC107" si="103">H$80/H$217</f>
        <v>0</v>
      </c>
      <c r="I107" s="57">
        <f t="shared" si="103"/>
        <v>0</v>
      </c>
      <c r="J107" s="57">
        <f t="shared" si="103"/>
        <v>0</v>
      </c>
      <c r="K107" s="57">
        <f t="shared" si="103"/>
        <v>0</v>
      </c>
      <c r="L107" s="57">
        <f t="shared" si="103"/>
        <v>0</v>
      </c>
      <c r="M107" s="57">
        <f t="shared" si="103"/>
        <v>0</v>
      </c>
      <c r="N107" s="57">
        <f t="shared" si="103"/>
        <v>0</v>
      </c>
      <c r="O107" s="57">
        <f t="shared" si="103"/>
        <v>0</v>
      </c>
      <c r="P107" s="57">
        <f t="shared" si="103"/>
        <v>0</v>
      </c>
      <c r="Q107" s="57">
        <f t="shared" si="103"/>
        <v>0</v>
      </c>
      <c r="R107" s="57">
        <f t="shared" si="103"/>
        <v>0</v>
      </c>
      <c r="S107" s="57">
        <f t="shared" si="103"/>
        <v>0</v>
      </c>
      <c r="T107" s="57">
        <f t="shared" si="103"/>
        <v>0</v>
      </c>
      <c r="U107" s="57">
        <f t="shared" si="103"/>
        <v>0</v>
      </c>
      <c r="V107" s="57">
        <f t="shared" si="103"/>
        <v>0</v>
      </c>
      <c r="W107" s="57">
        <f t="shared" si="103"/>
        <v>0</v>
      </c>
      <c r="X107" s="57">
        <f t="shared" si="103"/>
        <v>0</v>
      </c>
      <c r="Y107" s="57">
        <f t="shared" si="103"/>
        <v>0</v>
      </c>
      <c r="Z107" s="57">
        <f t="shared" si="103"/>
        <v>0</v>
      </c>
      <c r="AA107" s="57">
        <f t="shared" si="103"/>
        <v>0</v>
      </c>
      <c r="AB107" s="57">
        <f t="shared" si="103"/>
        <v>0</v>
      </c>
      <c r="AC107" s="57">
        <f t="shared" si="103"/>
        <v>0</v>
      </c>
    </row>
    <row r="108" spans="2:29" x14ac:dyDescent="0.35">
      <c r="G108" s="33" t="str">
        <f t="shared" si="102"/>
        <v>Public servant benefits (273)</v>
      </c>
      <c r="H108" s="57">
        <f t="shared" ref="H108:AC108" si="104">H$81/H$217</f>
        <v>0</v>
      </c>
      <c r="I108" s="57">
        <f t="shared" si="104"/>
        <v>0</v>
      </c>
      <c r="J108" s="57">
        <f t="shared" si="104"/>
        <v>0</v>
      </c>
      <c r="K108" s="57">
        <f t="shared" si="104"/>
        <v>0</v>
      </c>
      <c r="L108" s="57">
        <f t="shared" si="104"/>
        <v>0</v>
      </c>
      <c r="M108" s="57">
        <f t="shared" si="104"/>
        <v>0</v>
      </c>
      <c r="N108" s="57">
        <f t="shared" si="104"/>
        <v>0</v>
      </c>
      <c r="O108" s="57">
        <f t="shared" si="104"/>
        <v>0</v>
      </c>
      <c r="P108" s="57">
        <f t="shared" si="104"/>
        <v>0</v>
      </c>
      <c r="Q108" s="57">
        <f t="shared" si="104"/>
        <v>0</v>
      </c>
      <c r="R108" s="57">
        <f t="shared" si="104"/>
        <v>0</v>
      </c>
      <c r="S108" s="57">
        <f t="shared" si="104"/>
        <v>0</v>
      </c>
      <c r="T108" s="57">
        <f t="shared" si="104"/>
        <v>0</v>
      </c>
      <c r="U108" s="57">
        <f t="shared" si="104"/>
        <v>0</v>
      </c>
      <c r="V108" s="57">
        <f t="shared" si="104"/>
        <v>0</v>
      </c>
      <c r="W108" s="57">
        <f t="shared" si="104"/>
        <v>0</v>
      </c>
      <c r="X108" s="57">
        <f t="shared" si="104"/>
        <v>0</v>
      </c>
      <c r="Y108" s="57">
        <f t="shared" si="104"/>
        <v>0</v>
      </c>
      <c r="Z108" s="57">
        <f t="shared" si="104"/>
        <v>0</v>
      </c>
      <c r="AA108" s="57">
        <f t="shared" si="104"/>
        <v>0</v>
      </c>
      <c r="AB108" s="57">
        <f t="shared" si="104"/>
        <v>0</v>
      </c>
      <c r="AC108" s="57">
        <f t="shared" si="104"/>
        <v>0</v>
      </c>
    </row>
    <row r="109" spans="2:29" x14ac:dyDescent="0.35">
      <c r="G109" s="33" t="str">
        <f t="shared" si="102"/>
        <v>Social benefits (27)</v>
      </c>
      <c r="H109" s="57">
        <f t="shared" ref="H109:AC109" si="105">H$82/H$217</f>
        <v>0</v>
      </c>
      <c r="I109" s="57">
        <f t="shared" si="105"/>
        <v>0</v>
      </c>
      <c r="J109" s="57">
        <f t="shared" si="105"/>
        <v>0</v>
      </c>
      <c r="K109" s="57">
        <f t="shared" si="105"/>
        <v>0</v>
      </c>
      <c r="L109" s="57">
        <f t="shared" si="105"/>
        <v>0</v>
      </c>
      <c r="M109" s="57">
        <f t="shared" si="105"/>
        <v>0</v>
      </c>
      <c r="N109" s="57">
        <f t="shared" si="105"/>
        <v>0</v>
      </c>
      <c r="O109" s="57">
        <f t="shared" si="105"/>
        <v>0</v>
      </c>
      <c r="P109" s="57">
        <f t="shared" si="105"/>
        <v>0</v>
      </c>
      <c r="Q109" s="57">
        <f t="shared" si="105"/>
        <v>0</v>
      </c>
      <c r="R109" s="57">
        <f t="shared" si="105"/>
        <v>0</v>
      </c>
      <c r="S109" s="57">
        <f t="shared" si="105"/>
        <v>0</v>
      </c>
      <c r="T109" s="57">
        <f t="shared" si="105"/>
        <v>0</v>
      </c>
      <c r="U109" s="57">
        <f t="shared" si="105"/>
        <v>0</v>
      </c>
      <c r="V109" s="57">
        <f t="shared" si="105"/>
        <v>0</v>
      </c>
      <c r="W109" s="57">
        <f t="shared" si="105"/>
        <v>0</v>
      </c>
      <c r="X109" s="57">
        <f t="shared" si="105"/>
        <v>0</v>
      </c>
      <c r="Y109" s="57">
        <f t="shared" si="105"/>
        <v>0</v>
      </c>
      <c r="Z109" s="57">
        <f t="shared" si="105"/>
        <v>0</v>
      </c>
      <c r="AA109" s="57">
        <f t="shared" si="105"/>
        <v>0</v>
      </c>
      <c r="AB109" s="57">
        <f t="shared" si="105"/>
        <v>0</v>
      </c>
      <c r="AC109" s="57">
        <f t="shared" si="105"/>
        <v>0</v>
      </c>
    </row>
    <row r="110" spans="2:29" x14ac:dyDescent="0.35">
      <c r="G110" s="33"/>
      <c r="H110" s="58"/>
      <c r="I110" s="58"/>
      <c r="J110" s="58"/>
      <c r="K110" s="58"/>
      <c r="L110" s="58"/>
      <c r="M110" s="58"/>
      <c r="N110" s="58"/>
      <c r="O110" s="58"/>
      <c r="P110" s="58"/>
      <c r="Q110" s="58"/>
      <c r="R110" s="58"/>
      <c r="S110" s="58"/>
      <c r="T110" s="58"/>
      <c r="U110" s="58"/>
      <c r="V110" s="58"/>
      <c r="W110" s="58"/>
      <c r="X110" s="58"/>
      <c r="Y110" s="58"/>
      <c r="Z110" s="58"/>
      <c r="AA110" s="58"/>
      <c r="AB110" s="58"/>
      <c r="AC110" s="58"/>
    </row>
    <row r="111" spans="2:29" x14ac:dyDescent="0.35">
      <c r="G111" s="38" t="str">
        <f t="shared" si="102"/>
        <v>Provident fund withdrawals</v>
      </c>
      <c r="H111" s="57">
        <f t="shared" ref="H111:AC111" si="106">H$84/H$217</f>
        <v>0</v>
      </c>
      <c r="I111" s="57">
        <f t="shared" si="106"/>
        <v>0</v>
      </c>
      <c r="J111" s="57">
        <f t="shared" si="106"/>
        <v>0</v>
      </c>
      <c r="K111" s="57">
        <f t="shared" si="106"/>
        <v>0</v>
      </c>
      <c r="L111" s="57">
        <f t="shared" si="106"/>
        <v>0</v>
      </c>
      <c r="M111" s="57">
        <f t="shared" si="106"/>
        <v>0</v>
      </c>
      <c r="N111" s="57">
        <f t="shared" si="106"/>
        <v>0</v>
      </c>
      <c r="O111" s="57">
        <f t="shared" si="106"/>
        <v>0</v>
      </c>
      <c r="P111" s="57">
        <f t="shared" si="106"/>
        <v>1.8890716659426585E-2</v>
      </c>
      <c r="Q111" s="57">
        <f t="shared" si="106"/>
        <v>2.4474168986427954E-2</v>
      </c>
      <c r="R111" s="57">
        <f t="shared" si="106"/>
        <v>2.9964896470310469E-2</v>
      </c>
      <c r="S111" s="57">
        <f t="shared" si="106"/>
        <v>3.4815632283991961E-2</v>
      </c>
      <c r="T111" s="57">
        <f t="shared" si="106"/>
        <v>3.5550014451362313E-2</v>
      </c>
      <c r="U111" s="57">
        <f t="shared" si="106"/>
        <v>2.2039344665584694E-2</v>
      </c>
      <c r="V111" s="57">
        <f t="shared" si="106"/>
        <v>1.9611941276041666E-2</v>
      </c>
      <c r="W111" s="57">
        <f t="shared" si="106"/>
        <v>1.6990620569287962E-2</v>
      </c>
      <c r="X111" s="57">
        <f t="shared" si="106"/>
        <v>2.5329766606982992E-2</v>
      </c>
      <c r="Y111" s="57">
        <f t="shared" si="106"/>
        <v>1.9303367783854532E-2</v>
      </c>
      <c r="Z111" s="57">
        <f t="shared" si="106"/>
        <v>2.1546848332381248E-2</v>
      </c>
      <c r="AA111" s="57">
        <f t="shared" si="106"/>
        <v>4.0371542133188949E-2</v>
      </c>
      <c r="AB111" s="57">
        <f t="shared" si="106"/>
        <v>1.8900254634280873E-2</v>
      </c>
      <c r="AC111" s="57">
        <f t="shared" si="106"/>
        <v>0</v>
      </c>
    </row>
    <row r="112" spans="2:29" x14ac:dyDescent="0.35">
      <c r="G112" s="62" t="str">
        <f t="shared" si="102"/>
        <v>Social benefits (27) + provident fund withdrawals</v>
      </c>
      <c r="H112" s="57">
        <f t="shared" ref="H112:AC112" si="107">H$85/H$217</f>
        <v>0</v>
      </c>
      <c r="I112" s="57">
        <f t="shared" si="107"/>
        <v>0</v>
      </c>
      <c r="J112" s="57">
        <f t="shared" si="107"/>
        <v>0</v>
      </c>
      <c r="K112" s="57">
        <f t="shared" si="107"/>
        <v>0</v>
      </c>
      <c r="L112" s="57">
        <f t="shared" si="107"/>
        <v>0</v>
      </c>
      <c r="M112" s="57">
        <f t="shared" si="107"/>
        <v>0</v>
      </c>
      <c r="N112" s="57">
        <f t="shared" si="107"/>
        <v>0</v>
      </c>
      <c r="O112" s="57">
        <f t="shared" si="107"/>
        <v>0</v>
      </c>
      <c r="P112" s="57">
        <f t="shared" si="107"/>
        <v>1.8890716659426585E-2</v>
      </c>
      <c r="Q112" s="57">
        <f t="shared" si="107"/>
        <v>2.4474168986427954E-2</v>
      </c>
      <c r="R112" s="57">
        <f t="shared" si="107"/>
        <v>2.9964896470310469E-2</v>
      </c>
      <c r="S112" s="57">
        <f t="shared" si="107"/>
        <v>3.4815632283991961E-2</v>
      </c>
      <c r="T112" s="57">
        <f t="shared" si="107"/>
        <v>3.5550014451362313E-2</v>
      </c>
      <c r="U112" s="57">
        <f t="shared" si="107"/>
        <v>2.2039344665584694E-2</v>
      </c>
      <c r="V112" s="57">
        <f t="shared" si="107"/>
        <v>1.9611941276041666E-2</v>
      </c>
      <c r="W112" s="57">
        <f t="shared" si="107"/>
        <v>1.6990620569287962E-2</v>
      </c>
      <c r="X112" s="57">
        <f t="shared" si="107"/>
        <v>2.5329766606982992E-2</v>
      </c>
      <c r="Y112" s="57">
        <f t="shared" si="107"/>
        <v>1.9303367783854532E-2</v>
      </c>
      <c r="Z112" s="57">
        <f t="shared" si="107"/>
        <v>2.1546848332381248E-2</v>
      </c>
      <c r="AA112" s="57">
        <f t="shared" si="107"/>
        <v>4.0371542133188949E-2</v>
      </c>
      <c r="AB112" s="57">
        <f t="shared" si="107"/>
        <v>1.8900254634280873E-2</v>
      </c>
      <c r="AC112" s="57">
        <f t="shared" si="107"/>
        <v>0</v>
      </c>
    </row>
    <row r="114" spans="7:29" x14ac:dyDescent="0.35">
      <c r="G114" s="107" t="str">
        <f>_xlfn.CONCAT("USD, ",$C$6)</f>
        <v>USD, thousands</v>
      </c>
      <c r="H114" s="107"/>
      <c r="I114" s="107"/>
      <c r="J114" s="107"/>
      <c r="K114" s="107"/>
      <c r="L114" s="107"/>
      <c r="M114" s="107"/>
      <c r="N114" s="107"/>
      <c r="O114" s="107"/>
      <c r="P114" s="107"/>
      <c r="Q114" s="107"/>
      <c r="R114" s="107"/>
      <c r="S114" s="107"/>
      <c r="T114" s="107"/>
      <c r="U114" s="107"/>
      <c r="V114" s="107"/>
      <c r="W114" s="107"/>
      <c r="X114" s="107"/>
      <c r="Y114" s="107"/>
      <c r="Z114" s="107"/>
      <c r="AA114" s="107"/>
      <c r="AB114" s="107"/>
      <c r="AC114" s="107"/>
    </row>
    <row r="115" spans="7:29" x14ac:dyDescent="0.35">
      <c r="G115" s="33" t="str">
        <f>G106</f>
        <v>Social insurance benefits (271)</v>
      </c>
      <c r="H115" s="5">
        <f t="shared" ref="H115:AC115" si="108">H$79/H$209</f>
        <v>0</v>
      </c>
      <c r="I115" s="5">
        <f t="shared" si="108"/>
        <v>0</v>
      </c>
      <c r="J115" s="5">
        <f t="shared" si="108"/>
        <v>0</v>
      </c>
      <c r="K115" s="5">
        <f t="shared" si="108"/>
        <v>0</v>
      </c>
      <c r="L115" s="5">
        <f t="shared" si="108"/>
        <v>0</v>
      </c>
      <c r="M115" s="5">
        <f t="shared" si="108"/>
        <v>0</v>
      </c>
      <c r="N115" s="5">
        <f t="shared" si="108"/>
        <v>0</v>
      </c>
      <c r="O115" s="5">
        <f t="shared" si="108"/>
        <v>0</v>
      </c>
      <c r="P115" s="5">
        <f t="shared" si="108"/>
        <v>0</v>
      </c>
      <c r="Q115" s="5">
        <f t="shared" si="108"/>
        <v>0</v>
      </c>
      <c r="R115" s="5">
        <f t="shared" si="108"/>
        <v>0</v>
      </c>
      <c r="S115" s="5">
        <f t="shared" si="108"/>
        <v>0</v>
      </c>
      <c r="T115" s="5">
        <f t="shared" si="108"/>
        <v>0</v>
      </c>
      <c r="U115" s="5">
        <f t="shared" si="108"/>
        <v>0</v>
      </c>
      <c r="V115" s="5">
        <f t="shared" si="108"/>
        <v>0</v>
      </c>
      <c r="W115" s="5">
        <f t="shared" si="108"/>
        <v>0</v>
      </c>
      <c r="X115" s="5">
        <f t="shared" si="108"/>
        <v>0</v>
      </c>
      <c r="Y115" s="5">
        <f t="shared" si="108"/>
        <v>0</v>
      </c>
      <c r="Z115" s="5">
        <f t="shared" si="108"/>
        <v>0</v>
      </c>
      <c r="AA115" s="5">
        <f t="shared" si="108"/>
        <v>0</v>
      </c>
      <c r="AB115" s="5">
        <f t="shared" si="108"/>
        <v>0</v>
      </c>
      <c r="AC115" s="5">
        <f t="shared" si="108"/>
        <v>0</v>
      </c>
    </row>
    <row r="116" spans="7:29" x14ac:dyDescent="0.35">
      <c r="G116" s="33" t="str">
        <f t="shared" ref="G116:G121" si="109">G107</f>
        <v>Social assistance benefits (272)</v>
      </c>
      <c r="H116" s="5">
        <f t="shared" ref="H116:AC116" si="110">H$80/H$209</f>
        <v>0</v>
      </c>
      <c r="I116" s="5">
        <f t="shared" si="110"/>
        <v>0</v>
      </c>
      <c r="J116" s="5">
        <f t="shared" si="110"/>
        <v>0</v>
      </c>
      <c r="K116" s="5">
        <f t="shared" si="110"/>
        <v>0</v>
      </c>
      <c r="L116" s="5">
        <f t="shared" si="110"/>
        <v>0</v>
      </c>
      <c r="M116" s="5">
        <f t="shared" si="110"/>
        <v>0</v>
      </c>
      <c r="N116" s="5">
        <f t="shared" si="110"/>
        <v>0</v>
      </c>
      <c r="O116" s="5">
        <f t="shared" si="110"/>
        <v>0</v>
      </c>
      <c r="P116" s="5">
        <f t="shared" si="110"/>
        <v>0</v>
      </c>
      <c r="Q116" s="5">
        <f t="shared" si="110"/>
        <v>0</v>
      </c>
      <c r="R116" s="5">
        <f t="shared" si="110"/>
        <v>0</v>
      </c>
      <c r="S116" s="5">
        <f t="shared" si="110"/>
        <v>0</v>
      </c>
      <c r="T116" s="5">
        <f t="shared" si="110"/>
        <v>0</v>
      </c>
      <c r="U116" s="5">
        <f t="shared" si="110"/>
        <v>0</v>
      </c>
      <c r="V116" s="5">
        <f t="shared" si="110"/>
        <v>0</v>
      </c>
      <c r="W116" s="5">
        <f t="shared" si="110"/>
        <v>0</v>
      </c>
      <c r="X116" s="5">
        <f t="shared" si="110"/>
        <v>0</v>
      </c>
      <c r="Y116" s="5">
        <f t="shared" si="110"/>
        <v>0</v>
      </c>
      <c r="Z116" s="5">
        <f t="shared" si="110"/>
        <v>0</v>
      </c>
      <c r="AA116" s="5">
        <f t="shared" si="110"/>
        <v>0</v>
      </c>
      <c r="AB116" s="5">
        <f t="shared" si="110"/>
        <v>0</v>
      </c>
      <c r="AC116" s="5">
        <f t="shared" si="110"/>
        <v>0</v>
      </c>
    </row>
    <row r="117" spans="7:29" x14ac:dyDescent="0.35">
      <c r="G117" s="33" t="str">
        <f t="shared" si="109"/>
        <v>Public servant benefits (273)</v>
      </c>
      <c r="H117" s="5">
        <f t="shared" ref="H117:AC117" si="111">H$81/H$209</f>
        <v>0</v>
      </c>
      <c r="I117" s="5">
        <f t="shared" si="111"/>
        <v>0</v>
      </c>
      <c r="J117" s="5">
        <f t="shared" si="111"/>
        <v>0</v>
      </c>
      <c r="K117" s="5">
        <f t="shared" si="111"/>
        <v>0</v>
      </c>
      <c r="L117" s="5">
        <f t="shared" si="111"/>
        <v>0</v>
      </c>
      <c r="M117" s="5">
        <f t="shared" si="111"/>
        <v>0</v>
      </c>
      <c r="N117" s="5">
        <f t="shared" si="111"/>
        <v>0</v>
      </c>
      <c r="O117" s="5">
        <f t="shared" si="111"/>
        <v>0</v>
      </c>
      <c r="P117" s="5">
        <f t="shared" si="111"/>
        <v>0</v>
      </c>
      <c r="Q117" s="5">
        <f t="shared" si="111"/>
        <v>0</v>
      </c>
      <c r="R117" s="5">
        <f t="shared" si="111"/>
        <v>0</v>
      </c>
      <c r="S117" s="5">
        <f t="shared" si="111"/>
        <v>0</v>
      </c>
      <c r="T117" s="5">
        <f t="shared" si="111"/>
        <v>0</v>
      </c>
      <c r="U117" s="5">
        <f t="shared" si="111"/>
        <v>0</v>
      </c>
      <c r="V117" s="5">
        <f t="shared" si="111"/>
        <v>0</v>
      </c>
      <c r="W117" s="5">
        <f t="shared" si="111"/>
        <v>0</v>
      </c>
      <c r="X117" s="5">
        <f t="shared" si="111"/>
        <v>0</v>
      </c>
      <c r="Y117" s="5">
        <f t="shared" si="111"/>
        <v>0</v>
      </c>
      <c r="Z117" s="5">
        <f t="shared" si="111"/>
        <v>0</v>
      </c>
      <c r="AA117" s="5">
        <f t="shared" si="111"/>
        <v>0</v>
      </c>
      <c r="AB117" s="5">
        <f t="shared" si="111"/>
        <v>0</v>
      </c>
      <c r="AC117" s="5">
        <f t="shared" si="111"/>
        <v>0</v>
      </c>
    </row>
    <row r="118" spans="7:29" x14ac:dyDescent="0.35">
      <c r="G118" s="33" t="str">
        <f t="shared" si="109"/>
        <v>Social benefits (27)</v>
      </c>
      <c r="H118" s="5">
        <f t="shared" ref="H118:AC118" si="112">H$82/H$209</f>
        <v>0</v>
      </c>
      <c r="I118" s="5">
        <f t="shared" si="112"/>
        <v>0</v>
      </c>
      <c r="J118" s="5">
        <f t="shared" si="112"/>
        <v>0</v>
      </c>
      <c r="K118" s="5">
        <f t="shared" si="112"/>
        <v>0</v>
      </c>
      <c r="L118" s="5">
        <f t="shared" si="112"/>
        <v>0</v>
      </c>
      <c r="M118" s="5">
        <f t="shared" si="112"/>
        <v>0</v>
      </c>
      <c r="N118" s="5">
        <f t="shared" si="112"/>
        <v>0</v>
      </c>
      <c r="O118" s="5">
        <f t="shared" si="112"/>
        <v>0</v>
      </c>
      <c r="P118" s="5">
        <f t="shared" si="112"/>
        <v>0</v>
      </c>
      <c r="Q118" s="5">
        <f t="shared" si="112"/>
        <v>0</v>
      </c>
      <c r="R118" s="5">
        <f t="shared" si="112"/>
        <v>0</v>
      </c>
      <c r="S118" s="5">
        <f t="shared" si="112"/>
        <v>0</v>
      </c>
      <c r="T118" s="5">
        <f t="shared" si="112"/>
        <v>0</v>
      </c>
      <c r="U118" s="5">
        <f t="shared" si="112"/>
        <v>0</v>
      </c>
      <c r="V118" s="5">
        <f t="shared" si="112"/>
        <v>0</v>
      </c>
      <c r="W118" s="5">
        <f t="shared" si="112"/>
        <v>0</v>
      </c>
      <c r="X118" s="5">
        <f t="shared" si="112"/>
        <v>0</v>
      </c>
      <c r="Y118" s="5">
        <f t="shared" si="112"/>
        <v>0</v>
      </c>
      <c r="Z118" s="5">
        <f t="shared" si="112"/>
        <v>0</v>
      </c>
      <c r="AA118" s="5">
        <f t="shared" si="112"/>
        <v>0</v>
      </c>
      <c r="AB118" s="5">
        <f t="shared" si="112"/>
        <v>0</v>
      </c>
      <c r="AC118" s="5">
        <f t="shared" si="112"/>
        <v>0</v>
      </c>
    </row>
    <row r="119" spans="7:29" x14ac:dyDescent="0.35">
      <c r="G119" s="33"/>
      <c r="H119" s="19"/>
      <c r="I119" s="19"/>
      <c r="J119" s="19"/>
      <c r="K119" s="19"/>
      <c r="L119" s="19"/>
      <c r="M119" s="19"/>
      <c r="N119" s="19"/>
      <c r="O119" s="19"/>
      <c r="P119" s="19"/>
      <c r="Q119" s="19"/>
      <c r="R119" s="19"/>
      <c r="S119" s="19"/>
      <c r="T119" s="19"/>
      <c r="U119" s="19"/>
      <c r="V119" s="19"/>
      <c r="W119" s="19"/>
      <c r="X119" s="19"/>
      <c r="Y119" s="19"/>
      <c r="Z119" s="19"/>
      <c r="AA119" s="19"/>
      <c r="AB119" s="19"/>
      <c r="AC119" s="19"/>
    </row>
    <row r="120" spans="7:29" x14ac:dyDescent="0.35">
      <c r="G120" s="38" t="str">
        <f t="shared" si="109"/>
        <v>Provident fund withdrawals</v>
      </c>
      <c r="H120" s="5">
        <f t="shared" ref="H120:AC120" si="113">H$84/H$209</f>
        <v>0</v>
      </c>
      <c r="I120" s="5">
        <f t="shared" si="113"/>
        <v>0</v>
      </c>
      <c r="J120" s="5">
        <f t="shared" si="113"/>
        <v>0</v>
      </c>
      <c r="K120" s="5">
        <f t="shared" si="113"/>
        <v>0</v>
      </c>
      <c r="L120" s="5">
        <f t="shared" si="113"/>
        <v>0</v>
      </c>
      <c r="M120" s="5">
        <f t="shared" si="113"/>
        <v>0</v>
      </c>
      <c r="N120" s="5">
        <f t="shared" si="113"/>
        <v>0</v>
      </c>
      <c r="O120" s="5">
        <f t="shared" si="113"/>
        <v>0</v>
      </c>
      <c r="P120" s="5">
        <f t="shared" si="113"/>
        <v>3489.8334909225182</v>
      </c>
      <c r="Q120" s="5">
        <f t="shared" si="113"/>
        <v>4538.7480468471085</v>
      </c>
      <c r="R120" s="5">
        <f t="shared" si="113"/>
        <v>5393.3664819423184</v>
      </c>
      <c r="S120" s="5">
        <f t="shared" si="113"/>
        <v>6021.4770461836752</v>
      </c>
      <c r="T120" s="5">
        <f t="shared" si="113"/>
        <v>6425.4709313325338</v>
      </c>
      <c r="U120" s="5">
        <f t="shared" si="113"/>
        <v>7229.6044924614289</v>
      </c>
      <c r="V120" s="5">
        <f t="shared" si="113"/>
        <v>5512.1902310316746</v>
      </c>
      <c r="W120" s="5">
        <f t="shared" si="113"/>
        <v>5552.3261638335316</v>
      </c>
      <c r="X120" s="5">
        <f t="shared" si="113"/>
        <v>7824.9478524887854</v>
      </c>
      <c r="Y120" s="5">
        <f t="shared" si="113"/>
        <v>7148.4404040949275</v>
      </c>
      <c r="Z120" s="5">
        <f t="shared" si="113"/>
        <v>9420.9295908662061</v>
      </c>
      <c r="AA120" s="5">
        <f t="shared" si="113"/>
        <v>16512.157374243048</v>
      </c>
      <c r="AB120" s="5">
        <f t="shared" si="113"/>
        <v>8452.708558016946</v>
      </c>
      <c r="AC120" s="5">
        <f t="shared" si="113"/>
        <v>0</v>
      </c>
    </row>
    <row r="121" spans="7:29" x14ac:dyDescent="0.35">
      <c r="G121" s="62" t="str">
        <f t="shared" si="109"/>
        <v>Social benefits (27) + provident fund withdrawals</v>
      </c>
      <c r="H121" s="5">
        <f t="shared" ref="H121:AC121" si="114">H$85/H$209</f>
        <v>0</v>
      </c>
      <c r="I121" s="5">
        <f t="shared" si="114"/>
        <v>0</v>
      </c>
      <c r="J121" s="5">
        <f t="shared" si="114"/>
        <v>0</v>
      </c>
      <c r="K121" s="5">
        <f t="shared" si="114"/>
        <v>0</v>
      </c>
      <c r="L121" s="5">
        <f t="shared" si="114"/>
        <v>0</v>
      </c>
      <c r="M121" s="5">
        <f t="shared" si="114"/>
        <v>0</v>
      </c>
      <c r="N121" s="5">
        <f t="shared" si="114"/>
        <v>0</v>
      </c>
      <c r="O121" s="5">
        <f t="shared" si="114"/>
        <v>0</v>
      </c>
      <c r="P121" s="5">
        <f t="shared" si="114"/>
        <v>3489.8334909225182</v>
      </c>
      <c r="Q121" s="5">
        <f t="shared" si="114"/>
        <v>4538.7480468471085</v>
      </c>
      <c r="R121" s="5">
        <f t="shared" si="114"/>
        <v>5393.3664819423184</v>
      </c>
      <c r="S121" s="5">
        <f t="shared" si="114"/>
        <v>6021.4770461836752</v>
      </c>
      <c r="T121" s="5">
        <f t="shared" si="114"/>
        <v>6425.4709313325338</v>
      </c>
      <c r="U121" s="5">
        <f t="shared" si="114"/>
        <v>7229.6044924614289</v>
      </c>
      <c r="V121" s="5">
        <f t="shared" si="114"/>
        <v>5512.1902310316746</v>
      </c>
      <c r="W121" s="5">
        <f t="shared" si="114"/>
        <v>5552.3261638335316</v>
      </c>
      <c r="X121" s="5">
        <f t="shared" si="114"/>
        <v>7824.9478524887854</v>
      </c>
      <c r="Y121" s="5">
        <f t="shared" si="114"/>
        <v>7148.4404040949275</v>
      </c>
      <c r="Z121" s="5">
        <f t="shared" si="114"/>
        <v>9420.9295908662061</v>
      </c>
      <c r="AA121" s="5">
        <f t="shared" si="114"/>
        <v>16512.157374243048</v>
      </c>
      <c r="AB121" s="5">
        <f t="shared" si="114"/>
        <v>8452.708558016946</v>
      </c>
      <c r="AC121" s="5">
        <f t="shared" si="114"/>
        <v>0</v>
      </c>
    </row>
    <row r="123" spans="7:29" x14ac:dyDescent="0.35">
      <c r="G123" s="107" t="str">
        <f>_xlfn.CONCAT($C$4,", ",$C$6," (constant ",$G$224," prices)")</f>
        <v>VUV, thousands (constant 2020 prices)</v>
      </c>
      <c r="H123" s="107"/>
      <c r="I123" s="107"/>
      <c r="J123" s="107"/>
      <c r="K123" s="107"/>
      <c r="L123" s="107"/>
      <c r="M123" s="107"/>
      <c r="N123" s="107"/>
      <c r="O123" s="107"/>
      <c r="P123" s="107"/>
      <c r="Q123" s="107"/>
      <c r="R123" s="107"/>
      <c r="S123" s="107"/>
      <c r="T123" s="107"/>
      <c r="U123" s="107"/>
      <c r="V123" s="107"/>
      <c r="W123" s="107"/>
      <c r="X123" s="107"/>
      <c r="Y123" s="107"/>
      <c r="Z123" s="107"/>
      <c r="AA123" s="107"/>
      <c r="AB123" s="107"/>
      <c r="AC123" s="107"/>
    </row>
    <row r="124" spans="7:29" x14ac:dyDescent="0.35">
      <c r="G124" s="33" t="str">
        <f>G115</f>
        <v>Social insurance benefits (271)</v>
      </c>
      <c r="H124" s="5">
        <f t="shared" ref="H124:AC124" si="115">H$79/H$220</f>
        <v>0</v>
      </c>
      <c r="I124" s="5">
        <f t="shared" si="115"/>
        <v>0</v>
      </c>
      <c r="J124" s="5">
        <f t="shared" si="115"/>
        <v>0</v>
      </c>
      <c r="K124" s="5">
        <f t="shared" si="115"/>
        <v>0</v>
      </c>
      <c r="L124" s="5">
        <f t="shared" si="115"/>
        <v>0</v>
      </c>
      <c r="M124" s="5">
        <f t="shared" si="115"/>
        <v>0</v>
      </c>
      <c r="N124" s="5">
        <f t="shared" si="115"/>
        <v>0</v>
      </c>
      <c r="O124" s="5">
        <f t="shared" si="115"/>
        <v>0</v>
      </c>
      <c r="P124" s="5">
        <f t="shared" si="115"/>
        <v>0</v>
      </c>
      <c r="Q124" s="5">
        <f t="shared" si="115"/>
        <v>0</v>
      </c>
      <c r="R124" s="5">
        <f t="shared" si="115"/>
        <v>0</v>
      </c>
      <c r="S124" s="5">
        <f t="shared" si="115"/>
        <v>0</v>
      </c>
      <c r="T124" s="5">
        <f t="shared" si="115"/>
        <v>0</v>
      </c>
      <c r="U124" s="5">
        <f t="shared" si="115"/>
        <v>0</v>
      </c>
      <c r="V124" s="5">
        <f t="shared" si="115"/>
        <v>0</v>
      </c>
      <c r="W124" s="5">
        <f t="shared" si="115"/>
        <v>0</v>
      </c>
      <c r="X124" s="5">
        <f t="shared" si="115"/>
        <v>0</v>
      </c>
      <c r="Y124" s="5">
        <f t="shared" si="115"/>
        <v>0</v>
      </c>
      <c r="Z124" s="5">
        <f t="shared" si="115"/>
        <v>0</v>
      </c>
      <c r="AA124" s="5">
        <f t="shared" si="115"/>
        <v>0</v>
      </c>
      <c r="AB124" s="5">
        <f t="shared" si="115"/>
        <v>0</v>
      </c>
      <c r="AC124" s="5">
        <f t="shared" si="115"/>
        <v>0</v>
      </c>
    </row>
    <row r="125" spans="7:29" x14ac:dyDescent="0.35">
      <c r="G125" s="33" t="str">
        <f t="shared" ref="G125:G130" si="116">G116</f>
        <v>Social assistance benefits (272)</v>
      </c>
      <c r="H125" s="5">
        <f t="shared" ref="H125:AC125" si="117">H$80/H$209</f>
        <v>0</v>
      </c>
      <c r="I125" s="5">
        <f t="shared" si="117"/>
        <v>0</v>
      </c>
      <c r="J125" s="5">
        <f t="shared" si="117"/>
        <v>0</v>
      </c>
      <c r="K125" s="5">
        <f t="shared" si="117"/>
        <v>0</v>
      </c>
      <c r="L125" s="5">
        <f t="shared" si="117"/>
        <v>0</v>
      </c>
      <c r="M125" s="5">
        <f t="shared" si="117"/>
        <v>0</v>
      </c>
      <c r="N125" s="5">
        <f t="shared" si="117"/>
        <v>0</v>
      </c>
      <c r="O125" s="5">
        <f t="shared" si="117"/>
        <v>0</v>
      </c>
      <c r="P125" s="5">
        <f t="shared" si="117"/>
        <v>0</v>
      </c>
      <c r="Q125" s="5">
        <f t="shared" si="117"/>
        <v>0</v>
      </c>
      <c r="R125" s="5">
        <f t="shared" si="117"/>
        <v>0</v>
      </c>
      <c r="S125" s="5">
        <f t="shared" si="117"/>
        <v>0</v>
      </c>
      <c r="T125" s="5">
        <f t="shared" si="117"/>
        <v>0</v>
      </c>
      <c r="U125" s="5">
        <f t="shared" si="117"/>
        <v>0</v>
      </c>
      <c r="V125" s="5">
        <f t="shared" si="117"/>
        <v>0</v>
      </c>
      <c r="W125" s="5">
        <f t="shared" si="117"/>
        <v>0</v>
      </c>
      <c r="X125" s="5">
        <f t="shared" si="117"/>
        <v>0</v>
      </c>
      <c r="Y125" s="5">
        <f t="shared" si="117"/>
        <v>0</v>
      </c>
      <c r="Z125" s="5">
        <f t="shared" si="117"/>
        <v>0</v>
      </c>
      <c r="AA125" s="5">
        <f t="shared" si="117"/>
        <v>0</v>
      </c>
      <c r="AB125" s="5">
        <f t="shared" si="117"/>
        <v>0</v>
      </c>
      <c r="AC125" s="5">
        <f t="shared" si="117"/>
        <v>0</v>
      </c>
    </row>
    <row r="126" spans="7:29" x14ac:dyDescent="0.35">
      <c r="G126" s="33" t="str">
        <f t="shared" si="116"/>
        <v>Public servant benefits (273)</v>
      </c>
      <c r="H126" s="5">
        <f t="shared" ref="H126:AC126" si="118">H$81/H$209</f>
        <v>0</v>
      </c>
      <c r="I126" s="5">
        <f t="shared" si="118"/>
        <v>0</v>
      </c>
      <c r="J126" s="5">
        <f t="shared" si="118"/>
        <v>0</v>
      </c>
      <c r="K126" s="5">
        <f t="shared" si="118"/>
        <v>0</v>
      </c>
      <c r="L126" s="5">
        <f t="shared" si="118"/>
        <v>0</v>
      </c>
      <c r="M126" s="5">
        <f t="shared" si="118"/>
        <v>0</v>
      </c>
      <c r="N126" s="5">
        <f t="shared" si="118"/>
        <v>0</v>
      </c>
      <c r="O126" s="5">
        <f t="shared" si="118"/>
        <v>0</v>
      </c>
      <c r="P126" s="5">
        <f t="shared" si="118"/>
        <v>0</v>
      </c>
      <c r="Q126" s="5">
        <f t="shared" si="118"/>
        <v>0</v>
      </c>
      <c r="R126" s="5">
        <f t="shared" si="118"/>
        <v>0</v>
      </c>
      <c r="S126" s="5">
        <f t="shared" si="118"/>
        <v>0</v>
      </c>
      <c r="T126" s="5">
        <f t="shared" si="118"/>
        <v>0</v>
      </c>
      <c r="U126" s="5">
        <f t="shared" si="118"/>
        <v>0</v>
      </c>
      <c r="V126" s="5">
        <f t="shared" si="118"/>
        <v>0</v>
      </c>
      <c r="W126" s="5">
        <f t="shared" si="118"/>
        <v>0</v>
      </c>
      <c r="X126" s="5">
        <f t="shared" si="118"/>
        <v>0</v>
      </c>
      <c r="Y126" s="5">
        <f t="shared" si="118"/>
        <v>0</v>
      </c>
      <c r="Z126" s="5">
        <f t="shared" si="118"/>
        <v>0</v>
      </c>
      <c r="AA126" s="5">
        <f t="shared" si="118"/>
        <v>0</v>
      </c>
      <c r="AB126" s="5">
        <f t="shared" si="118"/>
        <v>0</v>
      </c>
      <c r="AC126" s="5">
        <f t="shared" si="118"/>
        <v>0</v>
      </c>
    </row>
    <row r="127" spans="7:29" x14ac:dyDescent="0.35">
      <c r="G127" s="33" t="str">
        <f t="shared" si="116"/>
        <v>Social benefits (27)</v>
      </c>
      <c r="H127" s="5">
        <f t="shared" ref="H127:AC127" si="119">H$82/H$209</f>
        <v>0</v>
      </c>
      <c r="I127" s="5">
        <f t="shared" si="119"/>
        <v>0</v>
      </c>
      <c r="J127" s="5">
        <f t="shared" si="119"/>
        <v>0</v>
      </c>
      <c r="K127" s="5">
        <f t="shared" si="119"/>
        <v>0</v>
      </c>
      <c r="L127" s="5">
        <f t="shared" si="119"/>
        <v>0</v>
      </c>
      <c r="M127" s="5">
        <f t="shared" si="119"/>
        <v>0</v>
      </c>
      <c r="N127" s="5">
        <f t="shared" si="119"/>
        <v>0</v>
      </c>
      <c r="O127" s="5">
        <f t="shared" si="119"/>
        <v>0</v>
      </c>
      <c r="P127" s="5">
        <f t="shared" si="119"/>
        <v>0</v>
      </c>
      <c r="Q127" s="5">
        <f t="shared" si="119"/>
        <v>0</v>
      </c>
      <c r="R127" s="5">
        <f t="shared" si="119"/>
        <v>0</v>
      </c>
      <c r="S127" s="5">
        <f t="shared" si="119"/>
        <v>0</v>
      </c>
      <c r="T127" s="5">
        <f t="shared" si="119"/>
        <v>0</v>
      </c>
      <c r="U127" s="5">
        <f t="shared" si="119"/>
        <v>0</v>
      </c>
      <c r="V127" s="5">
        <f t="shared" si="119"/>
        <v>0</v>
      </c>
      <c r="W127" s="5">
        <f t="shared" si="119"/>
        <v>0</v>
      </c>
      <c r="X127" s="5">
        <f t="shared" si="119"/>
        <v>0</v>
      </c>
      <c r="Y127" s="5">
        <f t="shared" si="119"/>
        <v>0</v>
      </c>
      <c r="Z127" s="5">
        <f t="shared" si="119"/>
        <v>0</v>
      </c>
      <c r="AA127" s="5">
        <f t="shared" si="119"/>
        <v>0</v>
      </c>
      <c r="AB127" s="5">
        <f t="shared" si="119"/>
        <v>0</v>
      </c>
      <c r="AC127" s="5">
        <f t="shared" si="119"/>
        <v>0</v>
      </c>
    </row>
    <row r="128" spans="7:29" x14ac:dyDescent="0.35">
      <c r="G128" s="33"/>
      <c r="H128" s="19"/>
      <c r="I128" s="19"/>
      <c r="J128" s="19"/>
      <c r="K128" s="19"/>
      <c r="L128" s="19"/>
      <c r="M128" s="19"/>
      <c r="N128" s="19"/>
      <c r="O128" s="19"/>
      <c r="P128" s="19"/>
      <c r="Q128" s="19"/>
      <c r="R128" s="19"/>
      <c r="S128" s="19"/>
      <c r="T128" s="19"/>
      <c r="U128" s="19"/>
      <c r="V128" s="19"/>
      <c r="W128" s="19"/>
      <c r="X128" s="19"/>
      <c r="Y128" s="19"/>
      <c r="Z128" s="19"/>
      <c r="AA128" s="19"/>
      <c r="AB128" s="19"/>
      <c r="AC128" s="19"/>
    </row>
    <row r="129" spans="7:29" x14ac:dyDescent="0.35">
      <c r="G129" s="38" t="str">
        <f t="shared" si="116"/>
        <v>Provident fund withdrawals</v>
      </c>
      <c r="H129" s="5">
        <f t="shared" ref="H129:AC129" si="120">H$84/H$209</f>
        <v>0</v>
      </c>
      <c r="I129" s="5">
        <f t="shared" si="120"/>
        <v>0</v>
      </c>
      <c r="J129" s="5">
        <f t="shared" si="120"/>
        <v>0</v>
      </c>
      <c r="K129" s="5">
        <f t="shared" si="120"/>
        <v>0</v>
      </c>
      <c r="L129" s="5">
        <f t="shared" si="120"/>
        <v>0</v>
      </c>
      <c r="M129" s="5">
        <f t="shared" si="120"/>
        <v>0</v>
      </c>
      <c r="N129" s="5">
        <f t="shared" si="120"/>
        <v>0</v>
      </c>
      <c r="O129" s="5">
        <f t="shared" si="120"/>
        <v>0</v>
      </c>
      <c r="P129" s="5">
        <f t="shared" si="120"/>
        <v>3489.8334909225182</v>
      </c>
      <c r="Q129" s="5">
        <f t="shared" si="120"/>
        <v>4538.7480468471085</v>
      </c>
      <c r="R129" s="5">
        <f t="shared" si="120"/>
        <v>5393.3664819423184</v>
      </c>
      <c r="S129" s="5">
        <f t="shared" si="120"/>
        <v>6021.4770461836752</v>
      </c>
      <c r="T129" s="5">
        <f t="shared" si="120"/>
        <v>6425.4709313325338</v>
      </c>
      <c r="U129" s="5">
        <f t="shared" si="120"/>
        <v>7229.6044924614289</v>
      </c>
      <c r="V129" s="5">
        <f t="shared" si="120"/>
        <v>5512.1902310316746</v>
      </c>
      <c r="W129" s="5">
        <f t="shared" si="120"/>
        <v>5552.3261638335316</v>
      </c>
      <c r="X129" s="5">
        <f t="shared" si="120"/>
        <v>7824.9478524887854</v>
      </c>
      <c r="Y129" s="5">
        <f t="shared" si="120"/>
        <v>7148.4404040949275</v>
      </c>
      <c r="Z129" s="5">
        <f t="shared" si="120"/>
        <v>9420.9295908662061</v>
      </c>
      <c r="AA129" s="5">
        <f t="shared" si="120"/>
        <v>16512.157374243048</v>
      </c>
      <c r="AB129" s="5">
        <f t="shared" si="120"/>
        <v>8452.708558016946</v>
      </c>
      <c r="AC129" s="5">
        <f t="shared" si="120"/>
        <v>0</v>
      </c>
    </row>
    <row r="130" spans="7:29" x14ac:dyDescent="0.35">
      <c r="G130" s="62" t="str">
        <f t="shared" si="116"/>
        <v>Social benefits (27) + provident fund withdrawals</v>
      </c>
      <c r="H130" s="5">
        <f t="shared" ref="H130:AC130" si="121">H$85/H$209</f>
        <v>0</v>
      </c>
      <c r="I130" s="5">
        <f t="shared" si="121"/>
        <v>0</v>
      </c>
      <c r="J130" s="5">
        <f t="shared" si="121"/>
        <v>0</v>
      </c>
      <c r="K130" s="5">
        <f t="shared" si="121"/>
        <v>0</v>
      </c>
      <c r="L130" s="5">
        <f t="shared" si="121"/>
        <v>0</v>
      </c>
      <c r="M130" s="5">
        <f t="shared" si="121"/>
        <v>0</v>
      </c>
      <c r="N130" s="5">
        <f t="shared" si="121"/>
        <v>0</v>
      </c>
      <c r="O130" s="5">
        <f t="shared" si="121"/>
        <v>0</v>
      </c>
      <c r="P130" s="5">
        <f t="shared" si="121"/>
        <v>3489.8334909225182</v>
      </c>
      <c r="Q130" s="5">
        <f t="shared" si="121"/>
        <v>4538.7480468471085</v>
      </c>
      <c r="R130" s="5">
        <f t="shared" si="121"/>
        <v>5393.3664819423184</v>
      </c>
      <c r="S130" s="5">
        <f t="shared" si="121"/>
        <v>6021.4770461836752</v>
      </c>
      <c r="T130" s="5">
        <f t="shared" si="121"/>
        <v>6425.4709313325338</v>
      </c>
      <c r="U130" s="5">
        <f t="shared" si="121"/>
        <v>7229.6044924614289</v>
      </c>
      <c r="V130" s="5">
        <f t="shared" si="121"/>
        <v>5512.1902310316746</v>
      </c>
      <c r="W130" s="5">
        <f t="shared" si="121"/>
        <v>5552.3261638335316</v>
      </c>
      <c r="X130" s="5">
        <f t="shared" si="121"/>
        <v>7824.9478524887854</v>
      </c>
      <c r="Y130" s="5">
        <f t="shared" si="121"/>
        <v>7148.4404040949275</v>
      </c>
      <c r="Z130" s="5">
        <f t="shared" si="121"/>
        <v>9420.9295908662061</v>
      </c>
      <c r="AA130" s="5">
        <f t="shared" si="121"/>
        <v>16512.157374243048</v>
      </c>
      <c r="AB130" s="5">
        <f t="shared" si="121"/>
        <v>8452.708558016946</v>
      </c>
      <c r="AC130" s="5">
        <f t="shared" si="121"/>
        <v>0</v>
      </c>
    </row>
    <row r="133" spans="7:29" x14ac:dyDescent="0.35">
      <c r="G133" s="109" t="s">
        <v>172</v>
      </c>
      <c r="H133" s="109"/>
      <c r="I133" s="109"/>
      <c r="J133" s="109"/>
      <c r="K133" s="109"/>
      <c r="L133" s="109"/>
      <c r="M133" s="109"/>
      <c r="N133" s="109"/>
      <c r="O133" s="109"/>
      <c r="P133" s="109"/>
      <c r="Q133" s="109"/>
      <c r="R133" s="109"/>
      <c r="S133" s="109"/>
      <c r="T133" s="109"/>
      <c r="U133" s="109"/>
      <c r="V133" s="109"/>
      <c r="W133" s="109"/>
      <c r="X133" s="109"/>
      <c r="Y133" s="109"/>
      <c r="Z133" s="109"/>
      <c r="AA133" s="109"/>
      <c r="AB133" s="109"/>
      <c r="AC133" s="109"/>
    </row>
    <row r="134" spans="7:29" x14ac:dyDescent="0.35">
      <c r="G134" s="4" t="s">
        <v>48</v>
      </c>
      <c r="H134" s="5">
        <f t="shared" ref="H134:W142" si="122">SUMIFS(H$10:H$53,$F$10:$F$53,$G$143,$G$10:$G$53,$G134)</f>
        <v>0</v>
      </c>
      <c r="I134" s="5">
        <f t="shared" si="122"/>
        <v>0</v>
      </c>
      <c r="J134" s="5">
        <f t="shared" si="122"/>
        <v>0</v>
      </c>
      <c r="K134" s="5">
        <f t="shared" si="122"/>
        <v>0</v>
      </c>
      <c r="L134" s="5">
        <f t="shared" si="122"/>
        <v>0</v>
      </c>
      <c r="M134" s="5">
        <f t="shared" si="122"/>
        <v>0</v>
      </c>
      <c r="N134" s="5">
        <f t="shared" si="122"/>
        <v>0</v>
      </c>
      <c r="O134" s="5">
        <f t="shared" si="122"/>
        <v>0</v>
      </c>
      <c r="P134" s="5">
        <f t="shared" si="122"/>
        <v>0</v>
      </c>
      <c r="Q134" s="5">
        <f t="shared" si="122"/>
        <v>0</v>
      </c>
      <c r="R134" s="5">
        <f t="shared" si="122"/>
        <v>0</v>
      </c>
      <c r="S134" s="5">
        <f t="shared" si="122"/>
        <v>0</v>
      </c>
      <c r="T134" s="5">
        <f t="shared" si="122"/>
        <v>0</v>
      </c>
      <c r="U134" s="5">
        <f t="shared" si="122"/>
        <v>0</v>
      </c>
      <c r="V134" s="5">
        <f t="shared" si="122"/>
        <v>0</v>
      </c>
      <c r="W134" s="5">
        <f t="shared" si="122"/>
        <v>0</v>
      </c>
      <c r="X134" s="5">
        <f t="shared" ref="X134:AC142" si="123">SUMIFS(X$10:X$53,$F$10:$F$53,$G$143,$G$10:$G$53,$G134)</f>
        <v>0</v>
      </c>
      <c r="Y134" s="5">
        <f t="shared" si="123"/>
        <v>0</v>
      </c>
      <c r="Z134" s="5">
        <f t="shared" si="123"/>
        <v>0</v>
      </c>
      <c r="AA134" s="5">
        <f t="shared" si="123"/>
        <v>0</v>
      </c>
      <c r="AB134" s="5">
        <f t="shared" si="123"/>
        <v>0</v>
      </c>
      <c r="AC134" s="5">
        <f t="shared" si="123"/>
        <v>0</v>
      </c>
    </row>
    <row r="135" spans="7:29" x14ac:dyDescent="0.35">
      <c r="G135" s="4" t="s">
        <v>29</v>
      </c>
      <c r="H135" s="5">
        <f t="shared" si="122"/>
        <v>0</v>
      </c>
      <c r="I135" s="5">
        <f t="shared" si="122"/>
        <v>0</v>
      </c>
      <c r="J135" s="5">
        <f t="shared" si="122"/>
        <v>0</v>
      </c>
      <c r="K135" s="5">
        <f t="shared" si="122"/>
        <v>0</v>
      </c>
      <c r="L135" s="5">
        <f t="shared" si="122"/>
        <v>0</v>
      </c>
      <c r="M135" s="5">
        <f t="shared" si="122"/>
        <v>0</v>
      </c>
      <c r="N135" s="5">
        <f t="shared" si="122"/>
        <v>0</v>
      </c>
      <c r="O135" s="5">
        <f t="shared" si="122"/>
        <v>0</v>
      </c>
      <c r="P135" s="5">
        <f t="shared" si="122"/>
        <v>0</v>
      </c>
      <c r="Q135" s="5">
        <f t="shared" si="122"/>
        <v>0</v>
      </c>
      <c r="R135" s="5">
        <f t="shared" si="122"/>
        <v>0</v>
      </c>
      <c r="S135" s="5">
        <f t="shared" si="122"/>
        <v>0</v>
      </c>
      <c r="T135" s="5">
        <f t="shared" si="122"/>
        <v>0</v>
      </c>
      <c r="U135" s="5">
        <f t="shared" si="122"/>
        <v>0</v>
      </c>
      <c r="V135" s="5">
        <f t="shared" si="122"/>
        <v>0</v>
      </c>
      <c r="W135" s="5">
        <f t="shared" si="122"/>
        <v>0</v>
      </c>
      <c r="X135" s="5">
        <f t="shared" si="123"/>
        <v>0</v>
      </c>
      <c r="Y135" s="5">
        <f t="shared" si="123"/>
        <v>0</v>
      </c>
      <c r="Z135" s="5">
        <f t="shared" si="123"/>
        <v>0</v>
      </c>
      <c r="AA135" s="5">
        <f t="shared" si="123"/>
        <v>0</v>
      </c>
      <c r="AB135" s="5">
        <f t="shared" si="123"/>
        <v>0</v>
      </c>
      <c r="AC135" s="5">
        <f t="shared" si="123"/>
        <v>0</v>
      </c>
    </row>
    <row r="136" spans="7:29" x14ac:dyDescent="0.35">
      <c r="G136" s="4" t="s">
        <v>118</v>
      </c>
      <c r="H136" s="5">
        <f t="shared" si="122"/>
        <v>0</v>
      </c>
      <c r="I136" s="5">
        <f t="shared" si="122"/>
        <v>0</v>
      </c>
      <c r="J136" s="5">
        <f t="shared" si="122"/>
        <v>0</v>
      </c>
      <c r="K136" s="5">
        <f t="shared" si="122"/>
        <v>0</v>
      </c>
      <c r="L136" s="5">
        <f t="shared" si="122"/>
        <v>0</v>
      </c>
      <c r="M136" s="5">
        <f t="shared" si="122"/>
        <v>0</v>
      </c>
      <c r="N136" s="5">
        <f t="shared" si="122"/>
        <v>0</v>
      </c>
      <c r="O136" s="5">
        <f t="shared" si="122"/>
        <v>0</v>
      </c>
      <c r="P136" s="5">
        <f t="shared" si="122"/>
        <v>0</v>
      </c>
      <c r="Q136" s="5">
        <f t="shared" si="122"/>
        <v>0</v>
      </c>
      <c r="R136" s="5">
        <f t="shared" si="122"/>
        <v>0</v>
      </c>
      <c r="S136" s="5">
        <f t="shared" si="122"/>
        <v>0</v>
      </c>
      <c r="T136" s="5">
        <f t="shared" si="122"/>
        <v>0</v>
      </c>
      <c r="U136" s="5">
        <f t="shared" si="122"/>
        <v>0</v>
      </c>
      <c r="V136" s="5">
        <f t="shared" si="122"/>
        <v>0</v>
      </c>
      <c r="W136" s="5">
        <f t="shared" si="122"/>
        <v>0</v>
      </c>
      <c r="X136" s="5">
        <f t="shared" si="123"/>
        <v>0</v>
      </c>
      <c r="Y136" s="5">
        <f t="shared" si="123"/>
        <v>0</v>
      </c>
      <c r="Z136" s="5">
        <f t="shared" si="123"/>
        <v>0</v>
      </c>
      <c r="AA136" s="5">
        <f t="shared" si="123"/>
        <v>0</v>
      </c>
      <c r="AB136" s="5">
        <f t="shared" si="123"/>
        <v>0</v>
      </c>
      <c r="AC136" s="5">
        <f t="shared" si="123"/>
        <v>0</v>
      </c>
    </row>
    <row r="137" spans="7:29" x14ac:dyDescent="0.35">
      <c r="G137" s="4" t="s">
        <v>46</v>
      </c>
      <c r="H137" s="5">
        <f t="shared" si="122"/>
        <v>0</v>
      </c>
      <c r="I137" s="5">
        <f t="shared" si="122"/>
        <v>0</v>
      </c>
      <c r="J137" s="5">
        <f t="shared" si="122"/>
        <v>0</v>
      </c>
      <c r="K137" s="5">
        <f t="shared" si="122"/>
        <v>0</v>
      </c>
      <c r="L137" s="5">
        <f t="shared" si="122"/>
        <v>0</v>
      </c>
      <c r="M137" s="5">
        <f t="shared" si="122"/>
        <v>0</v>
      </c>
      <c r="N137" s="5">
        <f t="shared" si="122"/>
        <v>0</v>
      </c>
      <c r="O137" s="5">
        <f t="shared" si="122"/>
        <v>0</v>
      </c>
      <c r="P137" s="5">
        <f t="shared" si="122"/>
        <v>0</v>
      </c>
      <c r="Q137" s="5">
        <f t="shared" si="122"/>
        <v>0</v>
      </c>
      <c r="R137" s="5">
        <f t="shared" si="122"/>
        <v>0</v>
      </c>
      <c r="S137" s="5">
        <f t="shared" si="122"/>
        <v>0</v>
      </c>
      <c r="T137" s="5">
        <f t="shared" si="122"/>
        <v>0</v>
      </c>
      <c r="U137" s="5">
        <f t="shared" si="122"/>
        <v>0</v>
      </c>
      <c r="V137" s="5">
        <f t="shared" si="122"/>
        <v>0</v>
      </c>
      <c r="W137" s="5">
        <f t="shared" si="122"/>
        <v>0</v>
      </c>
      <c r="X137" s="5">
        <f t="shared" si="123"/>
        <v>0</v>
      </c>
      <c r="Y137" s="5">
        <f t="shared" si="123"/>
        <v>0</v>
      </c>
      <c r="Z137" s="5">
        <f t="shared" si="123"/>
        <v>0</v>
      </c>
      <c r="AA137" s="5">
        <f t="shared" si="123"/>
        <v>0</v>
      </c>
      <c r="AB137" s="5">
        <f t="shared" si="123"/>
        <v>0</v>
      </c>
      <c r="AC137" s="5">
        <f t="shared" si="123"/>
        <v>0</v>
      </c>
    </row>
    <row r="138" spans="7:29" x14ac:dyDescent="0.35">
      <c r="G138" s="4" t="s">
        <v>125</v>
      </c>
      <c r="H138" s="5">
        <f t="shared" si="122"/>
        <v>0</v>
      </c>
      <c r="I138" s="5">
        <f t="shared" si="122"/>
        <v>0</v>
      </c>
      <c r="J138" s="5">
        <f t="shared" si="122"/>
        <v>0</v>
      </c>
      <c r="K138" s="5">
        <f t="shared" si="122"/>
        <v>0</v>
      </c>
      <c r="L138" s="5">
        <f t="shared" si="122"/>
        <v>0</v>
      </c>
      <c r="M138" s="5">
        <f t="shared" si="122"/>
        <v>0</v>
      </c>
      <c r="N138" s="5">
        <f t="shared" si="122"/>
        <v>0</v>
      </c>
      <c r="O138" s="5">
        <f t="shared" si="122"/>
        <v>0</v>
      </c>
      <c r="P138" s="5">
        <f t="shared" si="122"/>
        <v>0</v>
      </c>
      <c r="Q138" s="5">
        <f t="shared" si="122"/>
        <v>0</v>
      </c>
      <c r="R138" s="5">
        <f t="shared" si="122"/>
        <v>0</v>
      </c>
      <c r="S138" s="5">
        <f t="shared" si="122"/>
        <v>0</v>
      </c>
      <c r="T138" s="5">
        <f t="shared" si="122"/>
        <v>0</v>
      </c>
      <c r="U138" s="5">
        <f t="shared" si="122"/>
        <v>0</v>
      </c>
      <c r="V138" s="5">
        <f t="shared" si="122"/>
        <v>0</v>
      </c>
      <c r="W138" s="5">
        <f t="shared" si="122"/>
        <v>0</v>
      </c>
      <c r="X138" s="5">
        <f t="shared" si="123"/>
        <v>0</v>
      </c>
      <c r="Y138" s="5">
        <f t="shared" si="123"/>
        <v>0</v>
      </c>
      <c r="Z138" s="5">
        <f t="shared" si="123"/>
        <v>0</v>
      </c>
      <c r="AA138" s="5">
        <f t="shared" si="123"/>
        <v>0</v>
      </c>
      <c r="AB138" s="5">
        <f t="shared" si="123"/>
        <v>0</v>
      </c>
      <c r="AC138" s="5">
        <f t="shared" si="123"/>
        <v>0</v>
      </c>
    </row>
    <row r="139" spans="7:29" x14ac:dyDescent="0.35">
      <c r="G139" s="4" t="s">
        <v>53</v>
      </c>
      <c r="H139" s="5">
        <f t="shared" si="122"/>
        <v>0</v>
      </c>
      <c r="I139" s="5">
        <f t="shared" si="122"/>
        <v>0</v>
      </c>
      <c r="J139" s="5">
        <f t="shared" si="122"/>
        <v>0</v>
      </c>
      <c r="K139" s="5">
        <f t="shared" si="122"/>
        <v>0</v>
      </c>
      <c r="L139" s="5">
        <f t="shared" si="122"/>
        <v>0</v>
      </c>
      <c r="M139" s="5">
        <f t="shared" si="122"/>
        <v>0</v>
      </c>
      <c r="N139" s="5">
        <f t="shared" si="122"/>
        <v>0</v>
      </c>
      <c r="O139" s="5">
        <f t="shared" si="122"/>
        <v>0</v>
      </c>
      <c r="P139" s="5">
        <f t="shared" si="122"/>
        <v>0</v>
      </c>
      <c r="Q139" s="5">
        <f t="shared" si="122"/>
        <v>0</v>
      </c>
      <c r="R139" s="5">
        <f t="shared" si="122"/>
        <v>0</v>
      </c>
      <c r="S139" s="5">
        <f t="shared" si="122"/>
        <v>0</v>
      </c>
      <c r="T139" s="5">
        <f t="shared" si="122"/>
        <v>0</v>
      </c>
      <c r="U139" s="5">
        <f t="shared" si="122"/>
        <v>0</v>
      </c>
      <c r="V139" s="5">
        <f t="shared" si="122"/>
        <v>0</v>
      </c>
      <c r="W139" s="5">
        <f t="shared" si="122"/>
        <v>0</v>
      </c>
      <c r="X139" s="5">
        <f t="shared" si="123"/>
        <v>0</v>
      </c>
      <c r="Y139" s="5">
        <f t="shared" si="123"/>
        <v>0</v>
      </c>
      <c r="Z139" s="5">
        <f t="shared" si="123"/>
        <v>0</v>
      </c>
      <c r="AA139" s="5">
        <f t="shared" si="123"/>
        <v>0</v>
      </c>
      <c r="AB139" s="5">
        <f t="shared" si="123"/>
        <v>0</v>
      </c>
      <c r="AC139" s="5">
        <f t="shared" si="123"/>
        <v>0</v>
      </c>
    </row>
    <row r="140" spans="7:29" x14ac:dyDescent="0.35">
      <c r="G140" s="4" t="s">
        <v>43</v>
      </c>
      <c r="H140" s="5">
        <f t="shared" si="122"/>
        <v>0</v>
      </c>
      <c r="I140" s="5">
        <f t="shared" si="122"/>
        <v>0</v>
      </c>
      <c r="J140" s="5">
        <f t="shared" si="122"/>
        <v>0</v>
      </c>
      <c r="K140" s="5">
        <f t="shared" si="122"/>
        <v>0</v>
      </c>
      <c r="L140" s="5">
        <f t="shared" si="122"/>
        <v>0</v>
      </c>
      <c r="M140" s="5">
        <f t="shared" si="122"/>
        <v>0</v>
      </c>
      <c r="N140" s="5">
        <f t="shared" si="122"/>
        <v>0</v>
      </c>
      <c r="O140" s="5">
        <f t="shared" si="122"/>
        <v>0</v>
      </c>
      <c r="P140" s="5">
        <f t="shared" si="122"/>
        <v>0</v>
      </c>
      <c r="Q140" s="5">
        <f t="shared" si="122"/>
        <v>0</v>
      </c>
      <c r="R140" s="5">
        <f t="shared" si="122"/>
        <v>0</v>
      </c>
      <c r="S140" s="5">
        <f t="shared" si="122"/>
        <v>0</v>
      </c>
      <c r="T140" s="5">
        <f t="shared" si="122"/>
        <v>0</v>
      </c>
      <c r="U140" s="5">
        <f t="shared" si="122"/>
        <v>0</v>
      </c>
      <c r="V140" s="5">
        <f t="shared" si="122"/>
        <v>0</v>
      </c>
      <c r="W140" s="5">
        <f t="shared" si="122"/>
        <v>0</v>
      </c>
      <c r="X140" s="5">
        <f t="shared" si="123"/>
        <v>0</v>
      </c>
      <c r="Y140" s="5">
        <f t="shared" si="123"/>
        <v>0</v>
      </c>
      <c r="Z140" s="5">
        <f t="shared" si="123"/>
        <v>0</v>
      </c>
      <c r="AA140" s="5">
        <f t="shared" si="123"/>
        <v>0</v>
      </c>
      <c r="AB140" s="5">
        <f t="shared" si="123"/>
        <v>0</v>
      </c>
      <c r="AC140" s="5">
        <f t="shared" si="123"/>
        <v>0</v>
      </c>
    </row>
    <row r="141" spans="7:29" x14ac:dyDescent="0.35">
      <c r="G141" s="4" t="s">
        <v>173</v>
      </c>
      <c r="H141" s="5">
        <f t="shared" si="122"/>
        <v>0</v>
      </c>
      <c r="I141" s="5">
        <f t="shared" si="122"/>
        <v>0</v>
      </c>
      <c r="J141" s="5">
        <f t="shared" si="122"/>
        <v>0</v>
      </c>
      <c r="K141" s="5">
        <f t="shared" si="122"/>
        <v>0</v>
      </c>
      <c r="L141" s="5">
        <f t="shared" si="122"/>
        <v>0</v>
      </c>
      <c r="M141" s="5">
        <f t="shared" si="122"/>
        <v>0</v>
      </c>
      <c r="N141" s="5">
        <f t="shared" si="122"/>
        <v>0</v>
      </c>
      <c r="O141" s="5">
        <f t="shared" si="122"/>
        <v>0</v>
      </c>
      <c r="P141" s="5">
        <f t="shared" si="122"/>
        <v>0</v>
      </c>
      <c r="Q141" s="5">
        <f t="shared" si="122"/>
        <v>0</v>
      </c>
      <c r="R141" s="5">
        <f t="shared" si="122"/>
        <v>0</v>
      </c>
      <c r="S141" s="5">
        <f t="shared" si="122"/>
        <v>0</v>
      </c>
      <c r="T141" s="5">
        <f t="shared" si="122"/>
        <v>0</v>
      </c>
      <c r="U141" s="5">
        <f t="shared" si="122"/>
        <v>0</v>
      </c>
      <c r="V141" s="5">
        <f t="shared" si="122"/>
        <v>0</v>
      </c>
      <c r="W141" s="5">
        <f t="shared" si="122"/>
        <v>0</v>
      </c>
      <c r="X141" s="5">
        <f t="shared" si="123"/>
        <v>0</v>
      </c>
      <c r="Y141" s="5">
        <f t="shared" si="123"/>
        <v>0</v>
      </c>
      <c r="Z141" s="5">
        <f t="shared" si="123"/>
        <v>0</v>
      </c>
      <c r="AA141" s="5">
        <f t="shared" si="123"/>
        <v>0</v>
      </c>
      <c r="AB141" s="5">
        <f t="shared" si="123"/>
        <v>0</v>
      </c>
      <c r="AC141" s="5">
        <f t="shared" si="123"/>
        <v>0</v>
      </c>
    </row>
    <row r="142" spans="7:29" x14ac:dyDescent="0.35">
      <c r="G142" s="4" t="s">
        <v>101</v>
      </c>
      <c r="H142" s="5">
        <f t="shared" si="122"/>
        <v>0</v>
      </c>
      <c r="I142" s="5">
        <f t="shared" si="122"/>
        <v>0</v>
      </c>
      <c r="J142" s="5">
        <f t="shared" si="122"/>
        <v>0</v>
      </c>
      <c r="K142" s="5">
        <f t="shared" si="122"/>
        <v>0</v>
      </c>
      <c r="L142" s="5">
        <f t="shared" si="122"/>
        <v>0</v>
      </c>
      <c r="M142" s="5">
        <f t="shared" si="122"/>
        <v>0</v>
      </c>
      <c r="N142" s="5">
        <f t="shared" si="122"/>
        <v>0</v>
      </c>
      <c r="O142" s="5">
        <f t="shared" si="122"/>
        <v>0</v>
      </c>
      <c r="P142" s="5">
        <f t="shared" si="122"/>
        <v>0</v>
      </c>
      <c r="Q142" s="5">
        <f t="shared" si="122"/>
        <v>0</v>
      </c>
      <c r="R142" s="5">
        <f t="shared" si="122"/>
        <v>0</v>
      </c>
      <c r="S142" s="5">
        <f t="shared" si="122"/>
        <v>0</v>
      </c>
      <c r="T142" s="5">
        <f t="shared" si="122"/>
        <v>0</v>
      </c>
      <c r="U142" s="5">
        <f t="shared" si="122"/>
        <v>0</v>
      </c>
      <c r="V142" s="5">
        <f t="shared" si="122"/>
        <v>0</v>
      </c>
      <c r="W142" s="5">
        <f t="shared" si="122"/>
        <v>0</v>
      </c>
      <c r="X142" s="5">
        <f t="shared" si="123"/>
        <v>0</v>
      </c>
      <c r="Y142" s="5">
        <f t="shared" si="123"/>
        <v>0</v>
      </c>
      <c r="Z142" s="5">
        <f t="shared" si="123"/>
        <v>0</v>
      </c>
      <c r="AA142" s="5">
        <f t="shared" si="123"/>
        <v>0</v>
      </c>
      <c r="AB142" s="5">
        <f t="shared" si="123"/>
        <v>0</v>
      </c>
      <c r="AC142" s="5">
        <f t="shared" si="123"/>
        <v>0</v>
      </c>
    </row>
    <row r="143" spans="7:29" x14ac:dyDescent="0.35">
      <c r="G143" s="33" t="s">
        <v>28</v>
      </c>
      <c r="H143" s="23">
        <f t="shared" ref="H143:AC143" si="124">SUM(H134:H142)</f>
        <v>0</v>
      </c>
      <c r="I143" s="23">
        <f t="shared" si="124"/>
        <v>0</v>
      </c>
      <c r="J143" s="23">
        <f t="shared" si="124"/>
        <v>0</v>
      </c>
      <c r="K143" s="23">
        <f t="shared" si="124"/>
        <v>0</v>
      </c>
      <c r="L143" s="23">
        <f t="shared" si="124"/>
        <v>0</v>
      </c>
      <c r="M143" s="23">
        <f t="shared" si="124"/>
        <v>0</v>
      </c>
      <c r="N143" s="23">
        <f t="shared" si="124"/>
        <v>0</v>
      </c>
      <c r="O143" s="23">
        <f t="shared" si="124"/>
        <v>0</v>
      </c>
      <c r="P143" s="23">
        <f t="shared" si="124"/>
        <v>0</v>
      </c>
      <c r="Q143" s="23">
        <f t="shared" si="124"/>
        <v>0</v>
      </c>
      <c r="R143" s="23">
        <f t="shared" si="124"/>
        <v>0</v>
      </c>
      <c r="S143" s="23">
        <f t="shared" si="124"/>
        <v>0</v>
      </c>
      <c r="T143" s="23">
        <f t="shared" si="124"/>
        <v>0</v>
      </c>
      <c r="U143" s="23">
        <f t="shared" si="124"/>
        <v>0</v>
      </c>
      <c r="V143" s="23">
        <f t="shared" si="124"/>
        <v>0</v>
      </c>
      <c r="W143" s="23">
        <f t="shared" si="124"/>
        <v>0</v>
      </c>
      <c r="X143" s="23">
        <f t="shared" si="124"/>
        <v>0</v>
      </c>
      <c r="Y143" s="23">
        <f t="shared" si="124"/>
        <v>0</v>
      </c>
      <c r="Z143" s="23">
        <f t="shared" si="124"/>
        <v>0</v>
      </c>
      <c r="AA143" s="23">
        <f t="shared" si="124"/>
        <v>0</v>
      </c>
      <c r="AB143" s="23">
        <f t="shared" si="124"/>
        <v>0</v>
      </c>
      <c r="AC143" s="23">
        <f t="shared" si="124"/>
        <v>0</v>
      </c>
    </row>
    <row r="145" spans="7:29" x14ac:dyDescent="0.35">
      <c r="G145" s="110" t="s">
        <v>174</v>
      </c>
      <c r="H145" s="111"/>
      <c r="I145" s="111"/>
      <c r="J145" s="111"/>
      <c r="K145" s="111"/>
      <c r="L145" s="111"/>
      <c r="M145" s="111"/>
      <c r="N145" s="111"/>
      <c r="O145" s="111"/>
      <c r="P145" s="111"/>
      <c r="Q145" s="111"/>
      <c r="R145" s="111"/>
      <c r="S145" s="111"/>
      <c r="T145" s="111"/>
      <c r="U145" s="111"/>
      <c r="V145" s="111"/>
      <c r="W145" s="111"/>
      <c r="X145" s="111"/>
      <c r="Y145" s="111"/>
      <c r="Z145" s="111"/>
      <c r="AA145" s="111"/>
      <c r="AB145" s="111"/>
      <c r="AC145" s="111"/>
    </row>
    <row r="146" spans="7:29" x14ac:dyDescent="0.35">
      <c r="G146" s="4" t="s">
        <v>48</v>
      </c>
      <c r="H146" s="49">
        <f t="shared" ref="H146:Q146" si="125">H134</f>
        <v>0</v>
      </c>
      <c r="I146" s="49">
        <f t="shared" si="125"/>
        <v>0</v>
      </c>
      <c r="J146" s="49">
        <f t="shared" si="125"/>
        <v>0</v>
      </c>
      <c r="K146" s="49">
        <f t="shared" si="125"/>
        <v>0</v>
      </c>
      <c r="L146" s="49">
        <f t="shared" si="125"/>
        <v>0</v>
      </c>
      <c r="M146" s="49">
        <f t="shared" si="125"/>
        <v>0</v>
      </c>
      <c r="N146" s="49">
        <f t="shared" si="125"/>
        <v>0</v>
      </c>
      <c r="O146" s="49">
        <f t="shared" si="125"/>
        <v>0</v>
      </c>
      <c r="P146" s="49">
        <f t="shared" si="125"/>
        <v>0</v>
      </c>
      <c r="Q146" s="49">
        <f t="shared" si="125"/>
        <v>0</v>
      </c>
      <c r="R146" s="49">
        <f>R134</f>
        <v>0</v>
      </c>
      <c r="S146" s="49">
        <f t="shared" ref="S146:AB146" si="126">S134</f>
        <v>0</v>
      </c>
      <c r="T146" s="49">
        <f t="shared" si="126"/>
        <v>0</v>
      </c>
      <c r="U146" s="49">
        <f t="shared" si="126"/>
        <v>0</v>
      </c>
      <c r="V146" s="49">
        <f t="shared" si="126"/>
        <v>0</v>
      </c>
      <c r="W146" s="49">
        <f t="shared" si="126"/>
        <v>0</v>
      </c>
      <c r="X146" s="49">
        <f t="shared" si="126"/>
        <v>0</v>
      </c>
      <c r="Y146" s="49">
        <f t="shared" si="126"/>
        <v>0</v>
      </c>
      <c r="Z146" s="49">
        <f t="shared" si="126"/>
        <v>0</v>
      </c>
      <c r="AA146" s="49">
        <f t="shared" si="126"/>
        <v>0</v>
      </c>
      <c r="AB146" s="49">
        <f t="shared" si="126"/>
        <v>0</v>
      </c>
      <c r="AC146" s="49">
        <f>AC134</f>
        <v>0</v>
      </c>
    </row>
    <row r="147" spans="7:29" x14ac:dyDescent="0.35">
      <c r="G147" s="4" t="s">
        <v>175</v>
      </c>
      <c r="H147" s="49">
        <f t="shared" ref="H147:Q147" si="127">H135+H136</f>
        <v>0</v>
      </c>
      <c r="I147" s="49">
        <f t="shared" si="127"/>
        <v>0</v>
      </c>
      <c r="J147" s="49">
        <f t="shared" si="127"/>
        <v>0</v>
      </c>
      <c r="K147" s="49">
        <f t="shared" si="127"/>
        <v>0</v>
      </c>
      <c r="L147" s="49">
        <f t="shared" si="127"/>
        <v>0</v>
      </c>
      <c r="M147" s="49">
        <f t="shared" si="127"/>
        <v>0</v>
      </c>
      <c r="N147" s="49">
        <f t="shared" si="127"/>
        <v>0</v>
      </c>
      <c r="O147" s="49">
        <f t="shared" si="127"/>
        <v>0</v>
      </c>
      <c r="P147" s="49">
        <f t="shared" si="127"/>
        <v>0</v>
      </c>
      <c r="Q147" s="49">
        <f t="shared" si="127"/>
        <v>0</v>
      </c>
      <c r="R147" s="49">
        <f>R135+R136</f>
        <v>0</v>
      </c>
      <c r="S147" s="49">
        <f t="shared" ref="S147:AB147" si="128">S135+S136</f>
        <v>0</v>
      </c>
      <c r="T147" s="49">
        <f t="shared" si="128"/>
        <v>0</v>
      </c>
      <c r="U147" s="49">
        <f t="shared" si="128"/>
        <v>0</v>
      </c>
      <c r="V147" s="49">
        <f t="shared" si="128"/>
        <v>0</v>
      </c>
      <c r="W147" s="49">
        <f t="shared" si="128"/>
        <v>0</v>
      </c>
      <c r="X147" s="49">
        <f t="shared" si="128"/>
        <v>0</v>
      </c>
      <c r="Y147" s="49">
        <f t="shared" si="128"/>
        <v>0</v>
      </c>
      <c r="Z147" s="49">
        <f t="shared" si="128"/>
        <v>0</v>
      </c>
      <c r="AA147" s="49">
        <f t="shared" si="128"/>
        <v>0</v>
      </c>
      <c r="AB147" s="49">
        <f t="shared" si="128"/>
        <v>0</v>
      </c>
      <c r="AC147" s="49">
        <f>AC135+AC136</f>
        <v>0</v>
      </c>
    </row>
    <row r="148" spans="7:29" x14ac:dyDescent="0.35">
      <c r="G148" s="4" t="s">
        <v>46</v>
      </c>
      <c r="H148" s="49">
        <f t="shared" ref="H148:Q151" si="129">H137</f>
        <v>0</v>
      </c>
      <c r="I148" s="49">
        <f t="shared" si="129"/>
        <v>0</v>
      </c>
      <c r="J148" s="49">
        <f t="shared" si="129"/>
        <v>0</v>
      </c>
      <c r="K148" s="49">
        <f t="shared" si="129"/>
        <v>0</v>
      </c>
      <c r="L148" s="49">
        <f t="shared" si="129"/>
        <v>0</v>
      </c>
      <c r="M148" s="49">
        <f t="shared" si="129"/>
        <v>0</v>
      </c>
      <c r="N148" s="49">
        <f t="shared" si="129"/>
        <v>0</v>
      </c>
      <c r="O148" s="49">
        <f t="shared" si="129"/>
        <v>0</v>
      </c>
      <c r="P148" s="49">
        <f t="shared" si="129"/>
        <v>0</v>
      </c>
      <c r="Q148" s="49">
        <f t="shared" si="129"/>
        <v>0</v>
      </c>
      <c r="R148" s="49">
        <f>R137</f>
        <v>0</v>
      </c>
      <c r="S148" s="49">
        <f t="shared" ref="S148:AB151" si="130">S137</f>
        <v>0</v>
      </c>
      <c r="T148" s="49">
        <f t="shared" si="130"/>
        <v>0</v>
      </c>
      <c r="U148" s="49">
        <f t="shared" si="130"/>
        <v>0</v>
      </c>
      <c r="V148" s="49">
        <f t="shared" si="130"/>
        <v>0</v>
      </c>
      <c r="W148" s="49">
        <f t="shared" si="130"/>
        <v>0</v>
      </c>
      <c r="X148" s="49">
        <f t="shared" si="130"/>
        <v>0</v>
      </c>
      <c r="Y148" s="49">
        <f t="shared" si="130"/>
        <v>0</v>
      </c>
      <c r="Z148" s="49">
        <f t="shared" si="130"/>
        <v>0</v>
      </c>
      <c r="AA148" s="49">
        <f t="shared" si="130"/>
        <v>0</v>
      </c>
      <c r="AB148" s="49">
        <f t="shared" si="130"/>
        <v>0</v>
      </c>
      <c r="AC148" s="49">
        <f>AC137</f>
        <v>0</v>
      </c>
    </row>
    <row r="149" spans="7:29" x14ac:dyDescent="0.35">
      <c r="G149" s="4" t="s">
        <v>125</v>
      </c>
      <c r="H149" s="49">
        <f t="shared" si="129"/>
        <v>0</v>
      </c>
      <c r="I149" s="49">
        <f t="shared" si="129"/>
        <v>0</v>
      </c>
      <c r="J149" s="49">
        <f t="shared" si="129"/>
        <v>0</v>
      </c>
      <c r="K149" s="49">
        <f t="shared" si="129"/>
        <v>0</v>
      </c>
      <c r="L149" s="49">
        <f t="shared" si="129"/>
        <v>0</v>
      </c>
      <c r="M149" s="49">
        <f t="shared" si="129"/>
        <v>0</v>
      </c>
      <c r="N149" s="49">
        <f t="shared" si="129"/>
        <v>0</v>
      </c>
      <c r="O149" s="49">
        <f t="shared" si="129"/>
        <v>0</v>
      </c>
      <c r="P149" s="49">
        <f t="shared" si="129"/>
        <v>0</v>
      </c>
      <c r="Q149" s="49">
        <f t="shared" si="129"/>
        <v>0</v>
      </c>
      <c r="R149" s="49">
        <f>R138</f>
        <v>0</v>
      </c>
      <c r="S149" s="49">
        <f t="shared" si="130"/>
        <v>0</v>
      </c>
      <c r="T149" s="49">
        <f t="shared" si="130"/>
        <v>0</v>
      </c>
      <c r="U149" s="49">
        <f t="shared" si="130"/>
        <v>0</v>
      </c>
      <c r="V149" s="49">
        <f t="shared" si="130"/>
        <v>0</v>
      </c>
      <c r="W149" s="49">
        <f t="shared" si="130"/>
        <v>0</v>
      </c>
      <c r="X149" s="49">
        <f t="shared" si="130"/>
        <v>0</v>
      </c>
      <c r="Y149" s="49">
        <f t="shared" si="130"/>
        <v>0</v>
      </c>
      <c r="Z149" s="49">
        <f t="shared" si="130"/>
        <v>0</v>
      </c>
      <c r="AA149" s="49">
        <f t="shared" si="130"/>
        <v>0</v>
      </c>
      <c r="AB149" s="49">
        <f t="shared" si="130"/>
        <v>0</v>
      </c>
      <c r="AC149" s="49">
        <f>AC138</f>
        <v>0</v>
      </c>
    </row>
    <row r="150" spans="7:29" x14ac:dyDescent="0.35">
      <c r="G150" s="4" t="s">
        <v>53</v>
      </c>
      <c r="H150" s="49">
        <f t="shared" si="129"/>
        <v>0</v>
      </c>
      <c r="I150" s="49">
        <f t="shared" si="129"/>
        <v>0</v>
      </c>
      <c r="J150" s="49">
        <f t="shared" si="129"/>
        <v>0</v>
      </c>
      <c r="K150" s="49">
        <f t="shared" si="129"/>
        <v>0</v>
      </c>
      <c r="L150" s="49">
        <f t="shared" si="129"/>
        <v>0</v>
      </c>
      <c r="M150" s="49">
        <f t="shared" si="129"/>
        <v>0</v>
      </c>
      <c r="N150" s="49">
        <f t="shared" si="129"/>
        <v>0</v>
      </c>
      <c r="O150" s="49">
        <f t="shared" si="129"/>
        <v>0</v>
      </c>
      <c r="P150" s="49">
        <f t="shared" si="129"/>
        <v>0</v>
      </c>
      <c r="Q150" s="49">
        <f t="shared" si="129"/>
        <v>0</v>
      </c>
      <c r="R150" s="49">
        <f>R139</f>
        <v>0</v>
      </c>
      <c r="S150" s="49">
        <f t="shared" si="130"/>
        <v>0</v>
      </c>
      <c r="T150" s="49">
        <f t="shared" si="130"/>
        <v>0</v>
      </c>
      <c r="U150" s="49">
        <f t="shared" si="130"/>
        <v>0</v>
      </c>
      <c r="V150" s="49">
        <f t="shared" si="130"/>
        <v>0</v>
      </c>
      <c r="W150" s="49">
        <f t="shared" si="130"/>
        <v>0</v>
      </c>
      <c r="X150" s="49">
        <f t="shared" si="130"/>
        <v>0</v>
      </c>
      <c r="Y150" s="49">
        <f t="shared" si="130"/>
        <v>0</v>
      </c>
      <c r="Z150" s="49">
        <f t="shared" si="130"/>
        <v>0</v>
      </c>
      <c r="AA150" s="49">
        <f t="shared" si="130"/>
        <v>0</v>
      </c>
      <c r="AB150" s="49">
        <f t="shared" si="130"/>
        <v>0</v>
      </c>
      <c r="AC150" s="49">
        <f>AC139</f>
        <v>0</v>
      </c>
    </row>
    <row r="151" spans="7:29" x14ac:dyDescent="0.35">
      <c r="G151" s="4" t="s">
        <v>43</v>
      </c>
      <c r="H151" s="49">
        <f t="shared" si="129"/>
        <v>0</v>
      </c>
      <c r="I151" s="49">
        <f t="shared" si="129"/>
        <v>0</v>
      </c>
      <c r="J151" s="49">
        <f t="shared" si="129"/>
        <v>0</v>
      </c>
      <c r="K151" s="49">
        <f t="shared" si="129"/>
        <v>0</v>
      </c>
      <c r="L151" s="49">
        <f t="shared" si="129"/>
        <v>0</v>
      </c>
      <c r="M151" s="49">
        <f t="shared" si="129"/>
        <v>0</v>
      </c>
      <c r="N151" s="49">
        <f t="shared" si="129"/>
        <v>0</v>
      </c>
      <c r="O151" s="49">
        <f t="shared" si="129"/>
        <v>0</v>
      </c>
      <c r="P151" s="49">
        <f t="shared" si="129"/>
        <v>0</v>
      </c>
      <c r="Q151" s="49">
        <f t="shared" si="129"/>
        <v>0</v>
      </c>
      <c r="R151" s="49">
        <f>R140</f>
        <v>0</v>
      </c>
      <c r="S151" s="49">
        <f t="shared" si="130"/>
        <v>0</v>
      </c>
      <c r="T151" s="49">
        <f t="shared" si="130"/>
        <v>0</v>
      </c>
      <c r="U151" s="49">
        <f t="shared" si="130"/>
        <v>0</v>
      </c>
      <c r="V151" s="49">
        <f t="shared" si="130"/>
        <v>0</v>
      </c>
      <c r="W151" s="49">
        <f t="shared" si="130"/>
        <v>0</v>
      </c>
      <c r="X151" s="49">
        <f t="shared" si="130"/>
        <v>0</v>
      </c>
      <c r="Y151" s="49">
        <f t="shared" si="130"/>
        <v>0</v>
      </c>
      <c r="Z151" s="49">
        <f t="shared" si="130"/>
        <v>0</v>
      </c>
      <c r="AA151" s="49">
        <f t="shared" si="130"/>
        <v>0</v>
      </c>
      <c r="AB151" s="49">
        <f t="shared" si="130"/>
        <v>0</v>
      </c>
      <c r="AC151" s="49">
        <f>AC140</f>
        <v>0</v>
      </c>
    </row>
    <row r="152" spans="7:29" x14ac:dyDescent="0.35">
      <c r="G152" s="4" t="s">
        <v>176</v>
      </c>
      <c r="H152" s="49">
        <f>H142+H141</f>
        <v>0</v>
      </c>
      <c r="I152" s="49">
        <f t="shared" ref="I152:AC152" si="131">I142+I141</f>
        <v>0</v>
      </c>
      <c r="J152" s="49">
        <f t="shared" si="131"/>
        <v>0</v>
      </c>
      <c r="K152" s="49">
        <f t="shared" si="131"/>
        <v>0</v>
      </c>
      <c r="L152" s="49">
        <f t="shared" si="131"/>
        <v>0</v>
      </c>
      <c r="M152" s="49">
        <f t="shared" si="131"/>
        <v>0</v>
      </c>
      <c r="N152" s="49">
        <f t="shared" si="131"/>
        <v>0</v>
      </c>
      <c r="O152" s="49">
        <f t="shared" si="131"/>
        <v>0</v>
      </c>
      <c r="P152" s="49">
        <f t="shared" si="131"/>
        <v>0</v>
      </c>
      <c r="Q152" s="49">
        <f t="shared" si="131"/>
        <v>0</v>
      </c>
      <c r="R152" s="49">
        <f t="shared" si="131"/>
        <v>0</v>
      </c>
      <c r="S152" s="49">
        <f t="shared" si="131"/>
        <v>0</v>
      </c>
      <c r="T152" s="49">
        <f t="shared" si="131"/>
        <v>0</v>
      </c>
      <c r="U152" s="49">
        <f t="shared" si="131"/>
        <v>0</v>
      </c>
      <c r="V152" s="49">
        <f t="shared" si="131"/>
        <v>0</v>
      </c>
      <c r="W152" s="49">
        <f t="shared" si="131"/>
        <v>0</v>
      </c>
      <c r="X152" s="49">
        <f t="shared" si="131"/>
        <v>0</v>
      </c>
      <c r="Y152" s="49">
        <f t="shared" si="131"/>
        <v>0</v>
      </c>
      <c r="Z152" s="49">
        <f t="shared" si="131"/>
        <v>0</v>
      </c>
      <c r="AA152" s="49">
        <f t="shared" si="131"/>
        <v>0</v>
      </c>
      <c r="AB152" s="49">
        <f t="shared" si="131"/>
        <v>0</v>
      </c>
      <c r="AC152" s="49">
        <f t="shared" si="131"/>
        <v>0</v>
      </c>
    </row>
    <row r="153" spans="7:29" x14ac:dyDescent="0.35">
      <c r="G153" s="33" t="s">
        <v>28</v>
      </c>
      <c r="H153" s="49">
        <f>SUM(H146:H152)</f>
        <v>0</v>
      </c>
      <c r="I153" s="49">
        <f t="shared" ref="I153:AC153" si="132">SUM(I146:I152)</f>
        <v>0</v>
      </c>
      <c r="J153" s="49">
        <f t="shared" si="132"/>
        <v>0</v>
      </c>
      <c r="K153" s="49">
        <f t="shared" si="132"/>
        <v>0</v>
      </c>
      <c r="L153" s="49">
        <f t="shared" si="132"/>
        <v>0</v>
      </c>
      <c r="M153" s="49">
        <f t="shared" si="132"/>
        <v>0</v>
      </c>
      <c r="N153" s="49">
        <f t="shared" si="132"/>
        <v>0</v>
      </c>
      <c r="O153" s="49">
        <f t="shared" si="132"/>
        <v>0</v>
      </c>
      <c r="P153" s="49">
        <f t="shared" si="132"/>
        <v>0</v>
      </c>
      <c r="Q153" s="49">
        <f t="shared" si="132"/>
        <v>0</v>
      </c>
      <c r="R153" s="49">
        <f t="shared" si="132"/>
        <v>0</v>
      </c>
      <c r="S153" s="49">
        <f t="shared" si="132"/>
        <v>0</v>
      </c>
      <c r="T153" s="49">
        <f t="shared" si="132"/>
        <v>0</v>
      </c>
      <c r="U153" s="49">
        <f t="shared" si="132"/>
        <v>0</v>
      </c>
      <c r="V153" s="49">
        <f t="shared" si="132"/>
        <v>0</v>
      </c>
      <c r="W153" s="49">
        <f t="shared" si="132"/>
        <v>0</v>
      </c>
      <c r="X153" s="49">
        <f t="shared" si="132"/>
        <v>0</v>
      </c>
      <c r="Y153" s="49">
        <f t="shared" si="132"/>
        <v>0</v>
      </c>
      <c r="Z153" s="49">
        <f t="shared" si="132"/>
        <v>0</v>
      </c>
      <c r="AA153" s="49">
        <f t="shared" si="132"/>
        <v>0</v>
      </c>
      <c r="AB153" s="49">
        <f t="shared" si="132"/>
        <v>0</v>
      </c>
      <c r="AC153" s="49">
        <f t="shared" si="132"/>
        <v>0</v>
      </c>
    </row>
    <row r="155" spans="7:29" x14ac:dyDescent="0.35">
      <c r="G155" s="112" t="s">
        <v>169</v>
      </c>
      <c r="H155" s="112"/>
      <c r="I155" s="112"/>
      <c r="J155" s="112"/>
      <c r="K155" s="112"/>
      <c r="L155" s="112"/>
      <c r="M155" s="112"/>
      <c r="N155" s="112"/>
      <c r="O155" s="112"/>
      <c r="P155" s="112"/>
      <c r="Q155" s="112"/>
      <c r="R155" s="112"/>
      <c r="S155" s="112"/>
      <c r="T155" s="112"/>
      <c r="U155" s="112"/>
      <c r="V155" s="112"/>
      <c r="W155" s="112"/>
      <c r="X155" s="112"/>
      <c r="Y155" s="112"/>
      <c r="Z155" s="112"/>
      <c r="AA155" s="112"/>
      <c r="AB155" s="112"/>
      <c r="AC155" s="112"/>
    </row>
    <row r="156" spans="7:29" x14ac:dyDescent="0.35">
      <c r="G156" s="4" t="s">
        <v>48</v>
      </c>
      <c r="H156" s="57">
        <f t="shared" ref="H156:Q163" si="133">H146/H$207</f>
        <v>0</v>
      </c>
      <c r="I156" s="57">
        <f t="shared" si="133"/>
        <v>0</v>
      </c>
      <c r="J156" s="57">
        <f t="shared" si="133"/>
        <v>0</v>
      </c>
      <c r="K156" s="57">
        <f t="shared" si="133"/>
        <v>0</v>
      </c>
      <c r="L156" s="57">
        <f t="shared" si="133"/>
        <v>0</v>
      </c>
      <c r="M156" s="57">
        <f t="shared" si="133"/>
        <v>0</v>
      </c>
      <c r="N156" s="57">
        <f t="shared" si="133"/>
        <v>0</v>
      </c>
      <c r="O156" s="57">
        <f t="shared" si="133"/>
        <v>0</v>
      </c>
      <c r="P156" s="57">
        <f t="shared" si="133"/>
        <v>0</v>
      </c>
      <c r="Q156" s="57">
        <f t="shared" si="133"/>
        <v>0</v>
      </c>
      <c r="R156" s="57">
        <f>R$146/R$207</f>
        <v>0</v>
      </c>
      <c r="S156" s="57">
        <f t="shared" ref="S156:AC156" si="134">S$146/S$207</f>
        <v>0</v>
      </c>
      <c r="T156" s="57">
        <f t="shared" si="134"/>
        <v>0</v>
      </c>
      <c r="U156" s="57">
        <f t="shared" si="134"/>
        <v>0</v>
      </c>
      <c r="V156" s="57">
        <f t="shared" si="134"/>
        <v>0</v>
      </c>
      <c r="W156" s="57">
        <f t="shared" si="134"/>
        <v>0</v>
      </c>
      <c r="X156" s="57">
        <f t="shared" si="134"/>
        <v>0</v>
      </c>
      <c r="Y156" s="57">
        <f t="shared" si="134"/>
        <v>0</v>
      </c>
      <c r="Z156" s="57">
        <f t="shared" si="134"/>
        <v>0</v>
      </c>
      <c r="AA156" s="57">
        <f t="shared" si="134"/>
        <v>0</v>
      </c>
      <c r="AB156" s="57">
        <f t="shared" si="134"/>
        <v>0</v>
      </c>
      <c r="AC156" s="57">
        <f t="shared" si="134"/>
        <v>0</v>
      </c>
    </row>
    <row r="157" spans="7:29" x14ac:dyDescent="0.35">
      <c r="G157" s="4" t="s">
        <v>175</v>
      </c>
      <c r="H157" s="57">
        <f t="shared" si="133"/>
        <v>0</v>
      </c>
      <c r="I157" s="57">
        <f t="shared" si="133"/>
        <v>0</v>
      </c>
      <c r="J157" s="57">
        <f t="shared" si="133"/>
        <v>0</v>
      </c>
      <c r="K157" s="57">
        <f t="shared" si="133"/>
        <v>0</v>
      </c>
      <c r="L157" s="57">
        <f t="shared" si="133"/>
        <v>0</v>
      </c>
      <c r="M157" s="57">
        <f t="shared" si="133"/>
        <v>0</v>
      </c>
      <c r="N157" s="57">
        <f t="shared" si="133"/>
        <v>0</v>
      </c>
      <c r="O157" s="57">
        <f t="shared" si="133"/>
        <v>0</v>
      </c>
      <c r="P157" s="57">
        <f t="shared" si="133"/>
        <v>0</v>
      </c>
      <c r="Q157" s="57">
        <f t="shared" si="133"/>
        <v>0</v>
      </c>
      <c r="R157" s="57">
        <f>R$147/R$207</f>
        <v>0</v>
      </c>
      <c r="S157" s="57">
        <f t="shared" ref="S157:AB157" si="135">S$147/S$207</f>
        <v>0</v>
      </c>
      <c r="T157" s="57">
        <f t="shared" si="135"/>
        <v>0</v>
      </c>
      <c r="U157" s="57">
        <f t="shared" si="135"/>
        <v>0</v>
      </c>
      <c r="V157" s="57">
        <f t="shared" si="135"/>
        <v>0</v>
      </c>
      <c r="W157" s="57">
        <f t="shared" si="135"/>
        <v>0</v>
      </c>
      <c r="X157" s="57">
        <f t="shared" si="135"/>
        <v>0</v>
      </c>
      <c r="Y157" s="57">
        <f t="shared" si="135"/>
        <v>0</v>
      </c>
      <c r="Z157" s="57">
        <f t="shared" si="135"/>
        <v>0</v>
      </c>
      <c r="AA157" s="57">
        <f t="shared" si="135"/>
        <v>0</v>
      </c>
      <c r="AB157" s="57">
        <f t="shared" si="135"/>
        <v>0</v>
      </c>
      <c r="AC157" s="57">
        <f>AC$147/AC$207</f>
        <v>0</v>
      </c>
    </row>
    <row r="158" spans="7:29" x14ac:dyDescent="0.35">
      <c r="G158" s="4" t="s">
        <v>46</v>
      </c>
      <c r="H158" s="57">
        <f t="shared" si="133"/>
        <v>0</v>
      </c>
      <c r="I158" s="57">
        <f t="shared" si="133"/>
        <v>0</v>
      </c>
      <c r="J158" s="57">
        <f t="shared" si="133"/>
        <v>0</v>
      </c>
      <c r="K158" s="57">
        <f t="shared" si="133"/>
        <v>0</v>
      </c>
      <c r="L158" s="57">
        <f t="shared" si="133"/>
        <v>0</v>
      </c>
      <c r="M158" s="57">
        <f t="shared" si="133"/>
        <v>0</v>
      </c>
      <c r="N158" s="57">
        <f t="shared" si="133"/>
        <v>0</v>
      </c>
      <c r="O158" s="57">
        <f t="shared" si="133"/>
        <v>0</v>
      </c>
      <c r="P158" s="57">
        <f t="shared" si="133"/>
        <v>0</v>
      </c>
      <c r="Q158" s="57">
        <f t="shared" si="133"/>
        <v>0</v>
      </c>
      <c r="R158" s="57">
        <f>R$148/R$207</f>
        <v>0</v>
      </c>
      <c r="S158" s="57">
        <f t="shared" ref="S158:AC158" si="136">S$148/S$207</f>
        <v>0</v>
      </c>
      <c r="T158" s="57">
        <f t="shared" si="136"/>
        <v>0</v>
      </c>
      <c r="U158" s="57">
        <f t="shared" si="136"/>
        <v>0</v>
      </c>
      <c r="V158" s="57">
        <f t="shared" si="136"/>
        <v>0</v>
      </c>
      <c r="W158" s="57">
        <f t="shared" si="136"/>
        <v>0</v>
      </c>
      <c r="X158" s="57">
        <f t="shared" si="136"/>
        <v>0</v>
      </c>
      <c r="Y158" s="57">
        <f t="shared" si="136"/>
        <v>0</v>
      </c>
      <c r="Z158" s="57">
        <f t="shared" si="136"/>
        <v>0</v>
      </c>
      <c r="AA158" s="57">
        <f t="shared" si="136"/>
        <v>0</v>
      </c>
      <c r="AB158" s="57">
        <f t="shared" si="136"/>
        <v>0</v>
      </c>
      <c r="AC158" s="57">
        <f t="shared" si="136"/>
        <v>0</v>
      </c>
    </row>
    <row r="159" spans="7:29" x14ac:dyDescent="0.35">
      <c r="G159" s="4" t="s">
        <v>125</v>
      </c>
      <c r="H159" s="57">
        <f t="shared" si="133"/>
        <v>0</v>
      </c>
      <c r="I159" s="57">
        <f t="shared" si="133"/>
        <v>0</v>
      </c>
      <c r="J159" s="57">
        <f t="shared" si="133"/>
        <v>0</v>
      </c>
      <c r="K159" s="57">
        <f t="shared" si="133"/>
        <v>0</v>
      </c>
      <c r="L159" s="57">
        <f t="shared" si="133"/>
        <v>0</v>
      </c>
      <c r="M159" s="57">
        <f t="shared" si="133"/>
        <v>0</v>
      </c>
      <c r="N159" s="57">
        <f t="shared" si="133"/>
        <v>0</v>
      </c>
      <c r="O159" s="57">
        <f t="shared" si="133"/>
        <v>0</v>
      </c>
      <c r="P159" s="57">
        <f t="shared" si="133"/>
        <v>0</v>
      </c>
      <c r="Q159" s="57">
        <f t="shared" si="133"/>
        <v>0</v>
      </c>
      <c r="R159" s="57">
        <f>R$149/R$207</f>
        <v>0</v>
      </c>
      <c r="S159" s="57">
        <f t="shared" ref="S159:AC159" si="137">S$149/S$207</f>
        <v>0</v>
      </c>
      <c r="T159" s="57">
        <f t="shared" si="137"/>
        <v>0</v>
      </c>
      <c r="U159" s="57">
        <f t="shared" si="137"/>
        <v>0</v>
      </c>
      <c r="V159" s="57">
        <f t="shared" si="137"/>
        <v>0</v>
      </c>
      <c r="W159" s="57">
        <f t="shared" si="137"/>
        <v>0</v>
      </c>
      <c r="X159" s="57">
        <f t="shared" si="137"/>
        <v>0</v>
      </c>
      <c r="Y159" s="57">
        <f t="shared" si="137"/>
        <v>0</v>
      </c>
      <c r="Z159" s="57">
        <f t="shared" si="137"/>
        <v>0</v>
      </c>
      <c r="AA159" s="57">
        <f t="shared" si="137"/>
        <v>0</v>
      </c>
      <c r="AB159" s="57">
        <f t="shared" si="137"/>
        <v>0</v>
      </c>
      <c r="AC159" s="57">
        <f t="shared" si="137"/>
        <v>0</v>
      </c>
    </row>
    <row r="160" spans="7:29" x14ac:dyDescent="0.35">
      <c r="G160" s="4" t="s">
        <v>53</v>
      </c>
      <c r="H160" s="57">
        <f t="shared" si="133"/>
        <v>0</v>
      </c>
      <c r="I160" s="57">
        <f t="shared" si="133"/>
        <v>0</v>
      </c>
      <c r="J160" s="57">
        <f t="shared" si="133"/>
        <v>0</v>
      </c>
      <c r="K160" s="57">
        <f t="shared" si="133"/>
        <v>0</v>
      </c>
      <c r="L160" s="57">
        <f t="shared" si="133"/>
        <v>0</v>
      </c>
      <c r="M160" s="57">
        <f t="shared" si="133"/>
        <v>0</v>
      </c>
      <c r="N160" s="57">
        <f t="shared" si="133"/>
        <v>0</v>
      </c>
      <c r="O160" s="57">
        <f t="shared" si="133"/>
        <v>0</v>
      </c>
      <c r="P160" s="57">
        <f t="shared" si="133"/>
        <v>0</v>
      </c>
      <c r="Q160" s="57">
        <f t="shared" si="133"/>
        <v>0</v>
      </c>
      <c r="R160" s="57">
        <f>R$150/R$207</f>
        <v>0</v>
      </c>
      <c r="S160" s="57">
        <f t="shared" ref="S160:AC160" si="138">S$150/S$207</f>
        <v>0</v>
      </c>
      <c r="T160" s="57">
        <f t="shared" si="138"/>
        <v>0</v>
      </c>
      <c r="U160" s="57">
        <f t="shared" si="138"/>
        <v>0</v>
      </c>
      <c r="V160" s="57">
        <f t="shared" si="138"/>
        <v>0</v>
      </c>
      <c r="W160" s="57">
        <f t="shared" si="138"/>
        <v>0</v>
      </c>
      <c r="X160" s="57">
        <f t="shared" si="138"/>
        <v>0</v>
      </c>
      <c r="Y160" s="57">
        <f t="shared" si="138"/>
        <v>0</v>
      </c>
      <c r="Z160" s="57">
        <f t="shared" si="138"/>
        <v>0</v>
      </c>
      <c r="AA160" s="57">
        <f t="shared" si="138"/>
        <v>0</v>
      </c>
      <c r="AB160" s="57">
        <f t="shared" si="138"/>
        <v>0</v>
      </c>
      <c r="AC160" s="57">
        <f t="shared" si="138"/>
        <v>0</v>
      </c>
    </row>
    <row r="161" spans="7:29" x14ac:dyDescent="0.35">
      <c r="G161" s="4" t="s">
        <v>43</v>
      </c>
      <c r="H161" s="57">
        <f t="shared" si="133"/>
        <v>0</v>
      </c>
      <c r="I161" s="57">
        <f t="shared" si="133"/>
        <v>0</v>
      </c>
      <c r="J161" s="57">
        <f t="shared" si="133"/>
        <v>0</v>
      </c>
      <c r="K161" s="57">
        <f t="shared" si="133"/>
        <v>0</v>
      </c>
      <c r="L161" s="57">
        <f t="shared" si="133"/>
        <v>0</v>
      </c>
      <c r="M161" s="57">
        <f t="shared" si="133"/>
        <v>0</v>
      </c>
      <c r="N161" s="57">
        <f t="shared" si="133"/>
        <v>0</v>
      </c>
      <c r="O161" s="57">
        <f t="shared" si="133"/>
        <v>0</v>
      </c>
      <c r="P161" s="57">
        <f t="shared" si="133"/>
        <v>0</v>
      </c>
      <c r="Q161" s="57">
        <f t="shared" si="133"/>
        <v>0</v>
      </c>
      <c r="R161" s="57">
        <f>R$151/R$207</f>
        <v>0</v>
      </c>
      <c r="S161" s="57">
        <f t="shared" ref="S161:AC161" si="139">S$151/S$207</f>
        <v>0</v>
      </c>
      <c r="T161" s="57">
        <f t="shared" si="139"/>
        <v>0</v>
      </c>
      <c r="U161" s="57">
        <f t="shared" si="139"/>
        <v>0</v>
      </c>
      <c r="V161" s="57">
        <f t="shared" si="139"/>
        <v>0</v>
      </c>
      <c r="W161" s="57">
        <f t="shared" si="139"/>
        <v>0</v>
      </c>
      <c r="X161" s="57">
        <f t="shared" si="139"/>
        <v>0</v>
      </c>
      <c r="Y161" s="57">
        <f t="shared" si="139"/>
        <v>0</v>
      </c>
      <c r="Z161" s="57">
        <f t="shared" si="139"/>
        <v>0</v>
      </c>
      <c r="AA161" s="57">
        <f t="shared" si="139"/>
        <v>0</v>
      </c>
      <c r="AB161" s="57">
        <f t="shared" si="139"/>
        <v>0</v>
      </c>
      <c r="AC161" s="57">
        <f t="shared" si="139"/>
        <v>0</v>
      </c>
    </row>
    <row r="162" spans="7:29" x14ac:dyDescent="0.35">
      <c r="G162" s="4" t="s">
        <v>176</v>
      </c>
      <c r="H162" s="57">
        <f t="shared" si="133"/>
        <v>0</v>
      </c>
      <c r="I162" s="57">
        <f t="shared" si="133"/>
        <v>0</v>
      </c>
      <c r="J162" s="57">
        <f t="shared" si="133"/>
        <v>0</v>
      </c>
      <c r="K162" s="57">
        <f t="shared" si="133"/>
        <v>0</v>
      </c>
      <c r="L162" s="57">
        <f t="shared" si="133"/>
        <v>0</v>
      </c>
      <c r="M162" s="57">
        <f t="shared" si="133"/>
        <v>0</v>
      </c>
      <c r="N162" s="57">
        <f t="shared" si="133"/>
        <v>0</v>
      </c>
      <c r="O162" s="57">
        <f t="shared" si="133"/>
        <v>0</v>
      </c>
      <c r="P162" s="57">
        <f t="shared" si="133"/>
        <v>0</v>
      </c>
      <c r="Q162" s="57">
        <f t="shared" si="133"/>
        <v>0</v>
      </c>
      <c r="R162" s="57">
        <f>R$152/R$207</f>
        <v>0</v>
      </c>
      <c r="S162" s="57">
        <f t="shared" ref="S162:AC162" si="140">S$152/S$207</f>
        <v>0</v>
      </c>
      <c r="T162" s="57">
        <f t="shared" si="140"/>
        <v>0</v>
      </c>
      <c r="U162" s="57">
        <f t="shared" si="140"/>
        <v>0</v>
      </c>
      <c r="V162" s="57">
        <f t="shared" si="140"/>
        <v>0</v>
      </c>
      <c r="W162" s="57">
        <f t="shared" si="140"/>
        <v>0</v>
      </c>
      <c r="X162" s="57">
        <f t="shared" si="140"/>
        <v>0</v>
      </c>
      <c r="Y162" s="57">
        <f t="shared" si="140"/>
        <v>0</v>
      </c>
      <c r="Z162" s="57">
        <f t="shared" si="140"/>
        <v>0</v>
      </c>
      <c r="AA162" s="57">
        <f t="shared" si="140"/>
        <v>0</v>
      </c>
      <c r="AB162" s="57">
        <f t="shared" si="140"/>
        <v>0</v>
      </c>
      <c r="AC162" s="57">
        <f t="shared" si="140"/>
        <v>0</v>
      </c>
    </row>
    <row r="163" spans="7:29" x14ac:dyDescent="0.35">
      <c r="G163" s="33" t="s">
        <v>28</v>
      </c>
      <c r="H163" s="57">
        <f t="shared" si="133"/>
        <v>0</v>
      </c>
      <c r="I163" s="57">
        <f t="shared" si="133"/>
        <v>0</v>
      </c>
      <c r="J163" s="57">
        <f t="shared" si="133"/>
        <v>0</v>
      </c>
      <c r="K163" s="57">
        <f t="shared" si="133"/>
        <v>0</v>
      </c>
      <c r="L163" s="57">
        <f t="shared" si="133"/>
        <v>0</v>
      </c>
      <c r="M163" s="57">
        <f t="shared" si="133"/>
        <v>0</v>
      </c>
      <c r="N163" s="57">
        <f t="shared" si="133"/>
        <v>0</v>
      </c>
      <c r="O163" s="57">
        <f t="shared" si="133"/>
        <v>0</v>
      </c>
      <c r="P163" s="57">
        <f t="shared" si="133"/>
        <v>0</v>
      </c>
      <c r="Q163" s="57">
        <f t="shared" si="133"/>
        <v>0</v>
      </c>
      <c r="R163" s="57">
        <f>R$153/R$207</f>
        <v>0</v>
      </c>
      <c r="S163" s="57">
        <f t="shared" ref="S163:AC163" si="141">S$153/S$207</f>
        <v>0</v>
      </c>
      <c r="T163" s="57">
        <f t="shared" si="141"/>
        <v>0</v>
      </c>
      <c r="U163" s="57">
        <f t="shared" si="141"/>
        <v>0</v>
      </c>
      <c r="V163" s="57">
        <f t="shared" si="141"/>
        <v>0</v>
      </c>
      <c r="W163" s="57">
        <f t="shared" si="141"/>
        <v>0</v>
      </c>
      <c r="X163" s="57">
        <f t="shared" si="141"/>
        <v>0</v>
      </c>
      <c r="Y163" s="57">
        <f t="shared" si="141"/>
        <v>0</v>
      </c>
      <c r="Z163" s="57">
        <f t="shared" si="141"/>
        <v>0</v>
      </c>
      <c r="AA163" s="57">
        <f t="shared" si="141"/>
        <v>0</v>
      </c>
      <c r="AB163" s="57">
        <f t="shared" si="141"/>
        <v>0</v>
      </c>
      <c r="AC163" s="57">
        <f t="shared" si="141"/>
        <v>0</v>
      </c>
    </row>
    <row r="165" spans="7:29" x14ac:dyDescent="0.35">
      <c r="G165" s="112" t="s">
        <v>170</v>
      </c>
      <c r="H165" s="112"/>
      <c r="I165" s="112"/>
      <c r="J165" s="112"/>
      <c r="K165" s="112"/>
      <c r="L165" s="112"/>
      <c r="M165" s="112"/>
      <c r="N165" s="112"/>
      <c r="O165" s="112"/>
      <c r="P165" s="112"/>
      <c r="Q165" s="112"/>
      <c r="R165" s="112"/>
      <c r="S165" s="112"/>
      <c r="T165" s="112"/>
      <c r="U165" s="112"/>
      <c r="V165" s="112"/>
      <c r="W165" s="112"/>
      <c r="X165" s="112"/>
      <c r="Y165" s="112"/>
      <c r="Z165" s="112"/>
      <c r="AA165" s="112"/>
      <c r="AB165" s="112"/>
      <c r="AC165" s="112"/>
    </row>
    <row r="166" spans="7:29" x14ac:dyDescent="0.35">
      <c r="G166" s="4" t="s">
        <v>48</v>
      </c>
      <c r="H166" s="57">
        <f t="shared" ref="H166:AC166" si="142">H$146/H$211</f>
        <v>0</v>
      </c>
      <c r="I166" s="57">
        <f t="shared" si="142"/>
        <v>0</v>
      </c>
      <c r="J166" s="57">
        <f t="shared" si="142"/>
        <v>0</v>
      </c>
      <c r="K166" s="57">
        <f t="shared" si="142"/>
        <v>0</v>
      </c>
      <c r="L166" s="57">
        <f t="shared" si="142"/>
        <v>0</v>
      </c>
      <c r="M166" s="57">
        <f t="shared" si="142"/>
        <v>0</v>
      </c>
      <c r="N166" s="57">
        <f t="shared" si="142"/>
        <v>0</v>
      </c>
      <c r="O166" s="57">
        <f t="shared" si="142"/>
        <v>0</v>
      </c>
      <c r="P166" s="57">
        <f t="shared" si="142"/>
        <v>0</v>
      </c>
      <c r="Q166" s="57">
        <f t="shared" si="142"/>
        <v>0</v>
      </c>
      <c r="R166" s="57">
        <f t="shared" si="142"/>
        <v>0</v>
      </c>
      <c r="S166" s="57">
        <f t="shared" si="142"/>
        <v>0</v>
      </c>
      <c r="T166" s="57">
        <f t="shared" si="142"/>
        <v>0</v>
      </c>
      <c r="U166" s="57">
        <f t="shared" si="142"/>
        <v>0</v>
      </c>
      <c r="V166" s="57">
        <f t="shared" si="142"/>
        <v>0</v>
      </c>
      <c r="W166" s="57">
        <f t="shared" si="142"/>
        <v>0</v>
      </c>
      <c r="X166" s="57">
        <f t="shared" si="142"/>
        <v>0</v>
      </c>
      <c r="Y166" s="57">
        <f t="shared" si="142"/>
        <v>0</v>
      </c>
      <c r="Z166" s="57">
        <f t="shared" si="142"/>
        <v>0</v>
      </c>
      <c r="AA166" s="57">
        <f t="shared" si="142"/>
        <v>0</v>
      </c>
      <c r="AB166" s="57">
        <f t="shared" si="142"/>
        <v>0</v>
      </c>
      <c r="AC166" s="57">
        <f t="shared" si="142"/>
        <v>0</v>
      </c>
    </row>
    <row r="167" spans="7:29" x14ac:dyDescent="0.35">
      <c r="G167" s="4" t="s">
        <v>175</v>
      </c>
      <c r="H167" s="57">
        <f t="shared" ref="H167:AC167" si="143">H$147/H$211</f>
        <v>0</v>
      </c>
      <c r="I167" s="57">
        <f t="shared" si="143"/>
        <v>0</v>
      </c>
      <c r="J167" s="57">
        <f t="shared" si="143"/>
        <v>0</v>
      </c>
      <c r="K167" s="57">
        <f t="shared" si="143"/>
        <v>0</v>
      </c>
      <c r="L167" s="57">
        <f t="shared" si="143"/>
        <v>0</v>
      </c>
      <c r="M167" s="57">
        <f t="shared" si="143"/>
        <v>0</v>
      </c>
      <c r="N167" s="57">
        <f t="shared" si="143"/>
        <v>0</v>
      </c>
      <c r="O167" s="57">
        <f t="shared" si="143"/>
        <v>0</v>
      </c>
      <c r="P167" s="57">
        <f t="shared" si="143"/>
        <v>0</v>
      </c>
      <c r="Q167" s="57">
        <f t="shared" si="143"/>
        <v>0</v>
      </c>
      <c r="R167" s="57">
        <f t="shared" si="143"/>
        <v>0</v>
      </c>
      <c r="S167" s="57">
        <f t="shared" si="143"/>
        <v>0</v>
      </c>
      <c r="T167" s="57">
        <f t="shared" si="143"/>
        <v>0</v>
      </c>
      <c r="U167" s="57">
        <f t="shared" si="143"/>
        <v>0</v>
      </c>
      <c r="V167" s="57">
        <f t="shared" si="143"/>
        <v>0</v>
      </c>
      <c r="W167" s="57">
        <f t="shared" si="143"/>
        <v>0</v>
      </c>
      <c r="X167" s="57">
        <f t="shared" si="143"/>
        <v>0</v>
      </c>
      <c r="Y167" s="57">
        <f t="shared" si="143"/>
        <v>0</v>
      </c>
      <c r="Z167" s="57">
        <f t="shared" si="143"/>
        <v>0</v>
      </c>
      <c r="AA167" s="57">
        <f t="shared" si="143"/>
        <v>0</v>
      </c>
      <c r="AB167" s="57">
        <f t="shared" si="143"/>
        <v>0</v>
      </c>
      <c r="AC167" s="57">
        <f t="shared" si="143"/>
        <v>0</v>
      </c>
    </row>
    <row r="168" spans="7:29" x14ac:dyDescent="0.35">
      <c r="G168" s="4" t="s">
        <v>46</v>
      </c>
      <c r="H168" s="57">
        <f t="shared" ref="H168:AC168" si="144">H$148/H$211</f>
        <v>0</v>
      </c>
      <c r="I168" s="57">
        <f t="shared" si="144"/>
        <v>0</v>
      </c>
      <c r="J168" s="57">
        <f t="shared" si="144"/>
        <v>0</v>
      </c>
      <c r="K168" s="57">
        <f t="shared" si="144"/>
        <v>0</v>
      </c>
      <c r="L168" s="57">
        <f t="shared" si="144"/>
        <v>0</v>
      </c>
      <c r="M168" s="57">
        <f t="shared" si="144"/>
        <v>0</v>
      </c>
      <c r="N168" s="57">
        <f t="shared" si="144"/>
        <v>0</v>
      </c>
      <c r="O168" s="57">
        <f t="shared" si="144"/>
        <v>0</v>
      </c>
      <c r="P168" s="57">
        <f t="shared" si="144"/>
        <v>0</v>
      </c>
      <c r="Q168" s="57">
        <f t="shared" si="144"/>
        <v>0</v>
      </c>
      <c r="R168" s="57">
        <f t="shared" si="144"/>
        <v>0</v>
      </c>
      <c r="S168" s="57">
        <f t="shared" si="144"/>
        <v>0</v>
      </c>
      <c r="T168" s="57">
        <f t="shared" si="144"/>
        <v>0</v>
      </c>
      <c r="U168" s="57">
        <f t="shared" si="144"/>
        <v>0</v>
      </c>
      <c r="V168" s="57">
        <f t="shared" si="144"/>
        <v>0</v>
      </c>
      <c r="W168" s="57">
        <f t="shared" si="144"/>
        <v>0</v>
      </c>
      <c r="X168" s="57">
        <f t="shared" si="144"/>
        <v>0</v>
      </c>
      <c r="Y168" s="57">
        <f t="shared" si="144"/>
        <v>0</v>
      </c>
      <c r="Z168" s="57">
        <f t="shared" si="144"/>
        <v>0</v>
      </c>
      <c r="AA168" s="57">
        <f t="shared" si="144"/>
        <v>0</v>
      </c>
      <c r="AB168" s="57">
        <f t="shared" si="144"/>
        <v>0</v>
      </c>
      <c r="AC168" s="57">
        <f t="shared" si="144"/>
        <v>0</v>
      </c>
    </row>
    <row r="169" spans="7:29" x14ac:dyDescent="0.35">
      <c r="G169" s="4" t="s">
        <v>125</v>
      </c>
      <c r="H169" s="57">
        <f t="shared" ref="H169:AC169" si="145">H$149/H$211</f>
        <v>0</v>
      </c>
      <c r="I169" s="57">
        <f t="shared" si="145"/>
        <v>0</v>
      </c>
      <c r="J169" s="57">
        <f t="shared" si="145"/>
        <v>0</v>
      </c>
      <c r="K169" s="57">
        <f t="shared" si="145"/>
        <v>0</v>
      </c>
      <c r="L169" s="57">
        <f t="shared" si="145"/>
        <v>0</v>
      </c>
      <c r="M169" s="57">
        <f t="shared" si="145"/>
        <v>0</v>
      </c>
      <c r="N169" s="57">
        <f t="shared" si="145"/>
        <v>0</v>
      </c>
      <c r="O169" s="57">
        <f t="shared" si="145"/>
        <v>0</v>
      </c>
      <c r="P169" s="57">
        <f t="shared" si="145"/>
        <v>0</v>
      </c>
      <c r="Q169" s="57">
        <f t="shared" si="145"/>
        <v>0</v>
      </c>
      <c r="R169" s="57">
        <f t="shared" si="145"/>
        <v>0</v>
      </c>
      <c r="S169" s="57">
        <f t="shared" si="145"/>
        <v>0</v>
      </c>
      <c r="T169" s="57">
        <f t="shared" si="145"/>
        <v>0</v>
      </c>
      <c r="U169" s="57">
        <f t="shared" si="145"/>
        <v>0</v>
      </c>
      <c r="V169" s="57">
        <f t="shared" si="145"/>
        <v>0</v>
      </c>
      <c r="W169" s="57">
        <f t="shared" si="145"/>
        <v>0</v>
      </c>
      <c r="X169" s="57">
        <f t="shared" si="145"/>
        <v>0</v>
      </c>
      <c r="Y169" s="57">
        <f t="shared" si="145"/>
        <v>0</v>
      </c>
      <c r="Z169" s="57">
        <f t="shared" si="145"/>
        <v>0</v>
      </c>
      <c r="AA169" s="57">
        <f t="shared" si="145"/>
        <v>0</v>
      </c>
      <c r="AB169" s="57">
        <f t="shared" si="145"/>
        <v>0</v>
      </c>
      <c r="AC169" s="57">
        <f t="shared" si="145"/>
        <v>0</v>
      </c>
    </row>
    <row r="170" spans="7:29" x14ac:dyDescent="0.35">
      <c r="G170" s="4" t="s">
        <v>53</v>
      </c>
      <c r="H170" s="57">
        <f t="shared" ref="H170:AC170" si="146">H$150/H$211</f>
        <v>0</v>
      </c>
      <c r="I170" s="57">
        <f t="shared" si="146"/>
        <v>0</v>
      </c>
      <c r="J170" s="57">
        <f t="shared" si="146"/>
        <v>0</v>
      </c>
      <c r="K170" s="57">
        <f t="shared" si="146"/>
        <v>0</v>
      </c>
      <c r="L170" s="57">
        <f t="shared" si="146"/>
        <v>0</v>
      </c>
      <c r="M170" s="57">
        <f t="shared" si="146"/>
        <v>0</v>
      </c>
      <c r="N170" s="57">
        <f t="shared" si="146"/>
        <v>0</v>
      </c>
      <c r="O170" s="57">
        <f t="shared" si="146"/>
        <v>0</v>
      </c>
      <c r="P170" s="57">
        <f t="shared" si="146"/>
        <v>0</v>
      </c>
      <c r="Q170" s="57">
        <f t="shared" si="146"/>
        <v>0</v>
      </c>
      <c r="R170" s="57">
        <f t="shared" si="146"/>
        <v>0</v>
      </c>
      <c r="S170" s="57">
        <f t="shared" si="146"/>
        <v>0</v>
      </c>
      <c r="T170" s="57">
        <f t="shared" si="146"/>
        <v>0</v>
      </c>
      <c r="U170" s="57">
        <f t="shared" si="146"/>
        <v>0</v>
      </c>
      <c r="V170" s="57">
        <f t="shared" si="146"/>
        <v>0</v>
      </c>
      <c r="W170" s="57">
        <f t="shared" si="146"/>
        <v>0</v>
      </c>
      <c r="X170" s="57">
        <f t="shared" si="146"/>
        <v>0</v>
      </c>
      <c r="Y170" s="57">
        <f t="shared" si="146"/>
        <v>0</v>
      </c>
      <c r="Z170" s="57">
        <f t="shared" si="146"/>
        <v>0</v>
      </c>
      <c r="AA170" s="57">
        <f t="shared" si="146"/>
        <v>0</v>
      </c>
      <c r="AB170" s="57">
        <f t="shared" si="146"/>
        <v>0</v>
      </c>
      <c r="AC170" s="57">
        <f t="shared" si="146"/>
        <v>0</v>
      </c>
    </row>
    <row r="171" spans="7:29" x14ac:dyDescent="0.35">
      <c r="G171" s="4" t="s">
        <v>43</v>
      </c>
      <c r="H171" s="57">
        <f t="shared" ref="H171:AC171" si="147">H$151/H$211</f>
        <v>0</v>
      </c>
      <c r="I171" s="57">
        <f t="shared" si="147"/>
        <v>0</v>
      </c>
      <c r="J171" s="57">
        <f t="shared" si="147"/>
        <v>0</v>
      </c>
      <c r="K171" s="57">
        <f t="shared" si="147"/>
        <v>0</v>
      </c>
      <c r="L171" s="57">
        <f t="shared" si="147"/>
        <v>0</v>
      </c>
      <c r="M171" s="57">
        <f t="shared" si="147"/>
        <v>0</v>
      </c>
      <c r="N171" s="57">
        <f t="shared" si="147"/>
        <v>0</v>
      </c>
      <c r="O171" s="57">
        <f t="shared" si="147"/>
        <v>0</v>
      </c>
      <c r="P171" s="57">
        <f t="shared" si="147"/>
        <v>0</v>
      </c>
      <c r="Q171" s="57">
        <f t="shared" si="147"/>
        <v>0</v>
      </c>
      <c r="R171" s="57">
        <f t="shared" si="147"/>
        <v>0</v>
      </c>
      <c r="S171" s="57">
        <f t="shared" si="147"/>
        <v>0</v>
      </c>
      <c r="T171" s="57">
        <f t="shared" si="147"/>
        <v>0</v>
      </c>
      <c r="U171" s="57">
        <f t="shared" si="147"/>
        <v>0</v>
      </c>
      <c r="V171" s="57">
        <f t="shared" si="147"/>
        <v>0</v>
      </c>
      <c r="W171" s="57">
        <f t="shared" si="147"/>
        <v>0</v>
      </c>
      <c r="X171" s="57">
        <f t="shared" si="147"/>
        <v>0</v>
      </c>
      <c r="Y171" s="57">
        <f t="shared" si="147"/>
        <v>0</v>
      </c>
      <c r="Z171" s="57">
        <f t="shared" si="147"/>
        <v>0</v>
      </c>
      <c r="AA171" s="57">
        <f t="shared" si="147"/>
        <v>0</v>
      </c>
      <c r="AB171" s="57">
        <f t="shared" si="147"/>
        <v>0</v>
      </c>
      <c r="AC171" s="57">
        <f t="shared" si="147"/>
        <v>0</v>
      </c>
    </row>
    <row r="172" spans="7:29" x14ac:dyDescent="0.35">
      <c r="G172" s="4" t="s">
        <v>176</v>
      </c>
      <c r="H172" s="57">
        <f t="shared" ref="H172:AC172" si="148">H$152/H$211</f>
        <v>0</v>
      </c>
      <c r="I172" s="57">
        <f t="shared" si="148"/>
        <v>0</v>
      </c>
      <c r="J172" s="57">
        <f t="shared" si="148"/>
        <v>0</v>
      </c>
      <c r="K172" s="57">
        <f t="shared" si="148"/>
        <v>0</v>
      </c>
      <c r="L172" s="57">
        <f t="shared" si="148"/>
        <v>0</v>
      </c>
      <c r="M172" s="57">
        <f t="shared" si="148"/>
        <v>0</v>
      </c>
      <c r="N172" s="57">
        <f t="shared" si="148"/>
        <v>0</v>
      </c>
      <c r="O172" s="57">
        <f t="shared" si="148"/>
        <v>0</v>
      </c>
      <c r="P172" s="57">
        <f t="shared" si="148"/>
        <v>0</v>
      </c>
      <c r="Q172" s="57">
        <f t="shared" si="148"/>
        <v>0</v>
      </c>
      <c r="R172" s="57">
        <f t="shared" si="148"/>
        <v>0</v>
      </c>
      <c r="S172" s="57">
        <f t="shared" si="148"/>
        <v>0</v>
      </c>
      <c r="T172" s="57">
        <f t="shared" si="148"/>
        <v>0</v>
      </c>
      <c r="U172" s="57">
        <f t="shared" si="148"/>
        <v>0</v>
      </c>
      <c r="V172" s="57">
        <f t="shared" si="148"/>
        <v>0</v>
      </c>
      <c r="W172" s="57">
        <f t="shared" si="148"/>
        <v>0</v>
      </c>
      <c r="X172" s="57">
        <f t="shared" si="148"/>
        <v>0</v>
      </c>
      <c r="Y172" s="57">
        <f t="shared" si="148"/>
        <v>0</v>
      </c>
      <c r="Z172" s="57">
        <f t="shared" si="148"/>
        <v>0</v>
      </c>
      <c r="AA172" s="57">
        <f t="shared" si="148"/>
        <v>0</v>
      </c>
      <c r="AB172" s="57">
        <f t="shared" si="148"/>
        <v>0</v>
      </c>
      <c r="AC172" s="57">
        <f t="shared" si="148"/>
        <v>0</v>
      </c>
    </row>
    <row r="173" spans="7:29" x14ac:dyDescent="0.35">
      <c r="G173" s="33" t="s">
        <v>28</v>
      </c>
      <c r="H173" s="57">
        <f t="shared" ref="H173:AC173" si="149">H$153/H$211</f>
        <v>0</v>
      </c>
      <c r="I173" s="57">
        <f t="shared" si="149"/>
        <v>0</v>
      </c>
      <c r="J173" s="57">
        <f t="shared" si="149"/>
        <v>0</v>
      </c>
      <c r="K173" s="57">
        <f t="shared" si="149"/>
        <v>0</v>
      </c>
      <c r="L173" s="57">
        <f t="shared" si="149"/>
        <v>0</v>
      </c>
      <c r="M173" s="57">
        <f t="shared" si="149"/>
        <v>0</v>
      </c>
      <c r="N173" s="57">
        <f t="shared" si="149"/>
        <v>0</v>
      </c>
      <c r="O173" s="57">
        <f t="shared" si="149"/>
        <v>0</v>
      </c>
      <c r="P173" s="57">
        <f t="shared" si="149"/>
        <v>0</v>
      </c>
      <c r="Q173" s="57">
        <f t="shared" si="149"/>
        <v>0</v>
      </c>
      <c r="R173" s="57">
        <f t="shared" si="149"/>
        <v>0</v>
      </c>
      <c r="S173" s="57">
        <f t="shared" si="149"/>
        <v>0</v>
      </c>
      <c r="T173" s="57">
        <f t="shared" si="149"/>
        <v>0</v>
      </c>
      <c r="U173" s="57">
        <f t="shared" si="149"/>
        <v>0</v>
      </c>
      <c r="V173" s="57">
        <f t="shared" si="149"/>
        <v>0</v>
      </c>
      <c r="W173" s="57">
        <f t="shared" si="149"/>
        <v>0</v>
      </c>
      <c r="X173" s="57">
        <f t="shared" si="149"/>
        <v>0</v>
      </c>
      <c r="Y173" s="57">
        <f t="shared" si="149"/>
        <v>0</v>
      </c>
      <c r="Z173" s="57">
        <f t="shared" si="149"/>
        <v>0</v>
      </c>
      <c r="AA173" s="57">
        <f t="shared" si="149"/>
        <v>0</v>
      </c>
      <c r="AB173" s="57">
        <f t="shared" si="149"/>
        <v>0</v>
      </c>
      <c r="AC173" s="57">
        <f t="shared" si="149"/>
        <v>0</v>
      </c>
    </row>
    <row r="174" spans="7:29" x14ac:dyDescent="0.35">
      <c r="G174" s="72"/>
      <c r="H174" s="28"/>
      <c r="I174" s="28"/>
      <c r="J174" s="28"/>
      <c r="K174" s="28"/>
      <c r="L174" s="28"/>
      <c r="M174" s="28"/>
      <c r="N174" s="28"/>
      <c r="O174" s="28"/>
      <c r="P174" s="28"/>
      <c r="Q174" s="28"/>
      <c r="R174" s="28"/>
      <c r="S174" s="28"/>
      <c r="T174" s="28"/>
      <c r="U174" s="28"/>
      <c r="V174" s="28"/>
      <c r="W174" s="28"/>
      <c r="X174" s="28"/>
      <c r="Y174" s="28"/>
      <c r="Z174" s="28"/>
      <c r="AA174" s="28"/>
      <c r="AB174" s="28"/>
      <c r="AC174" s="28"/>
    </row>
    <row r="175" spans="7:29" x14ac:dyDescent="0.35">
      <c r="G175" s="112" t="s">
        <v>171</v>
      </c>
      <c r="H175" s="112"/>
      <c r="I175" s="112"/>
      <c r="J175" s="112"/>
      <c r="K175" s="112"/>
      <c r="L175" s="112"/>
      <c r="M175" s="112"/>
      <c r="N175" s="112"/>
      <c r="O175" s="112"/>
      <c r="P175" s="112"/>
      <c r="Q175" s="112"/>
      <c r="R175" s="112"/>
      <c r="S175" s="112"/>
      <c r="T175" s="112"/>
      <c r="U175" s="112"/>
      <c r="V175" s="112"/>
      <c r="W175" s="112"/>
      <c r="X175" s="112"/>
      <c r="Y175" s="112"/>
      <c r="Z175" s="112"/>
      <c r="AA175" s="112"/>
      <c r="AB175" s="112"/>
      <c r="AC175" s="112"/>
    </row>
    <row r="176" spans="7:29" x14ac:dyDescent="0.35">
      <c r="G176" s="4" t="s">
        <v>48</v>
      </c>
      <c r="H176" s="57">
        <f t="shared" ref="H176:AC176" si="150">H$146/H$217</f>
        <v>0</v>
      </c>
      <c r="I176" s="57">
        <f t="shared" si="150"/>
        <v>0</v>
      </c>
      <c r="J176" s="57">
        <f t="shared" si="150"/>
        <v>0</v>
      </c>
      <c r="K176" s="57">
        <f t="shared" si="150"/>
        <v>0</v>
      </c>
      <c r="L176" s="57">
        <f t="shared" si="150"/>
        <v>0</v>
      </c>
      <c r="M176" s="57">
        <f t="shared" si="150"/>
        <v>0</v>
      </c>
      <c r="N176" s="57">
        <f t="shared" si="150"/>
        <v>0</v>
      </c>
      <c r="O176" s="57">
        <f t="shared" si="150"/>
        <v>0</v>
      </c>
      <c r="P176" s="57">
        <f t="shared" si="150"/>
        <v>0</v>
      </c>
      <c r="Q176" s="57">
        <f t="shared" si="150"/>
        <v>0</v>
      </c>
      <c r="R176" s="57">
        <f t="shared" si="150"/>
        <v>0</v>
      </c>
      <c r="S176" s="57">
        <f t="shared" si="150"/>
        <v>0</v>
      </c>
      <c r="T176" s="57">
        <f t="shared" si="150"/>
        <v>0</v>
      </c>
      <c r="U176" s="57">
        <f t="shared" si="150"/>
        <v>0</v>
      </c>
      <c r="V176" s="57">
        <f t="shared" si="150"/>
        <v>0</v>
      </c>
      <c r="W176" s="57">
        <f t="shared" si="150"/>
        <v>0</v>
      </c>
      <c r="X176" s="57">
        <f t="shared" si="150"/>
        <v>0</v>
      </c>
      <c r="Y176" s="57">
        <f t="shared" si="150"/>
        <v>0</v>
      </c>
      <c r="Z176" s="57">
        <f t="shared" si="150"/>
        <v>0</v>
      </c>
      <c r="AA176" s="57">
        <f t="shared" si="150"/>
        <v>0</v>
      </c>
      <c r="AB176" s="57">
        <f t="shared" si="150"/>
        <v>0</v>
      </c>
      <c r="AC176" s="57">
        <f t="shared" si="150"/>
        <v>0</v>
      </c>
    </row>
    <row r="177" spans="7:29" x14ac:dyDescent="0.35">
      <c r="G177" s="4" t="s">
        <v>175</v>
      </c>
      <c r="H177" s="57">
        <f t="shared" ref="H177:AC177" si="151">H$147/H$217</f>
        <v>0</v>
      </c>
      <c r="I177" s="57">
        <f t="shared" si="151"/>
        <v>0</v>
      </c>
      <c r="J177" s="57">
        <f t="shared" si="151"/>
        <v>0</v>
      </c>
      <c r="K177" s="57">
        <f t="shared" si="151"/>
        <v>0</v>
      </c>
      <c r="L177" s="57">
        <f t="shared" si="151"/>
        <v>0</v>
      </c>
      <c r="M177" s="57">
        <f t="shared" si="151"/>
        <v>0</v>
      </c>
      <c r="N177" s="57">
        <f t="shared" si="151"/>
        <v>0</v>
      </c>
      <c r="O177" s="57">
        <f t="shared" si="151"/>
        <v>0</v>
      </c>
      <c r="P177" s="57">
        <f t="shared" si="151"/>
        <v>0</v>
      </c>
      <c r="Q177" s="57">
        <f t="shared" si="151"/>
        <v>0</v>
      </c>
      <c r="R177" s="57">
        <f t="shared" si="151"/>
        <v>0</v>
      </c>
      <c r="S177" s="57">
        <f t="shared" si="151"/>
        <v>0</v>
      </c>
      <c r="T177" s="57">
        <f t="shared" si="151"/>
        <v>0</v>
      </c>
      <c r="U177" s="57">
        <f t="shared" si="151"/>
        <v>0</v>
      </c>
      <c r="V177" s="57">
        <f t="shared" si="151"/>
        <v>0</v>
      </c>
      <c r="W177" s="57">
        <f t="shared" si="151"/>
        <v>0</v>
      </c>
      <c r="X177" s="57">
        <f t="shared" si="151"/>
        <v>0</v>
      </c>
      <c r="Y177" s="57">
        <f t="shared" si="151"/>
        <v>0</v>
      </c>
      <c r="Z177" s="57">
        <f t="shared" si="151"/>
        <v>0</v>
      </c>
      <c r="AA177" s="57">
        <f t="shared" si="151"/>
        <v>0</v>
      </c>
      <c r="AB177" s="57">
        <f t="shared" si="151"/>
        <v>0</v>
      </c>
      <c r="AC177" s="57">
        <f t="shared" si="151"/>
        <v>0</v>
      </c>
    </row>
    <row r="178" spans="7:29" x14ac:dyDescent="0.35">
      <c r="G178" s="4" t="s">
        <v>46</v>
      </c>
      <c r="H178" s="57">
        <f t="shared" ref="H178:AC178" si="152">H$148/H$217</f>
        <v>0</v>
      </c>
      <c r="I178" s="57">
        <f t="shared" si="152"/>
        <v>0</v>
      </c>
      <c r="J178" s="57">
        <f t="shared" si="152"/>
        <v>0</v>
      </c>
      <c r="K178" s="57">
        <f t="shared" si="152"/>
        <v>0</v>
      </c>
      <c r="L178" s="57">
        <f t="shared" si="152"/>
        <v>0</v>
      </c>
      <c r="M178" s="57">
        <f t="shared" si="152"/>
        <v>0</v>
      </c>
      <c r="N178" s="57">
        <f t="shared" si="152"/>
        <v>0</v>
      </c>
      <c r="O178" s="57">
        <f t="shared" si="152"/>
        <v>0</v>
      </c>
      <c r="P178" s="57">
        <f t="shared" si="152"/>
        <v>0</v>
      </c>
      <c r="Q178" s="57">
        <f t="shared" si="152"/>
        <v>0</v>
      </c>
      <c r="R178" s="57">
        <f t="shared" si="152"/>
        <v>0</v>
      </c>
      <c r="S178" s="57">
        <f t="shared" si="152"/>
        <v>0</v>
      </c>
      <c r="T178" s="57">
        <f t="shared" si="152"/>
        <v>0</v>
      </c>
      <c r="U178" s="57">
        <f t="shared" si="152"/>
        <v>0</v>
      </c>
      <c r="V178" s="57">
        <f t="shared" si="152"/>
        <v>0</v>
      </c>
      <c r="W178" s="57">
        <f t="shared" si="152"/>
        <v>0</v>
      </c>
      <c r="X178" s="57">
        <f t="shared" si="152"/>
        <v>0</v>
      </c>
      <c r="Y178" s="57">
        <f t="shared" si="152"/>
        <v>0</v>
      </c>
      <c r="Z178" s="57">
        <f t="shared" si="152"/>
        <v>0</v>
      </c>
      <c r="AA178" s="57">
        <f t="shared" si="152"/>
        <v>0</v>
      </c>
      <c r="AB178" s="57">
        <f t="shared" si="152"/>
        <v>0</v>
      </c>
      <c r="AC178" s="57">
        <f t="shared" si="152"/>
        <v>0</v>
      </c>
    </row>
    <row r="179" spans="7:29" x14ac:dyDescent="0.35">
      <c r="G179" s="4" t="s">
        <v>125</v>
      </c>
      <c r="H179" s="57">
        <f t="shared" ref="H179:AC179" si="153">H$149/H$217</f>
        <v>0</v>
      </c>
      <c r="I179" s="57">
        <f t="shared" si="153"/>
        <v>0</v>
      </c>
      <c r="J179" s="57">
        <f t="shared" si="153"/>
        <v>0</v>
      </c>
      <c r="K179" s="57">
        <f t="shared" si="153"/>
        <v>0</v>
      </c>
      <c r="L179" s="57">
        <f t="shared" si="153"/>
        <v>0</v>
      </c>
      <c r="M179" s="57">
        <f t="shared" si="153"/>
        <v>0</v>
      </c>
      <c r="N179" s="57">
        <f t="shared" si="153"/>
        <v>0</v>
      </c>
      <c r="O179" s="57">
        <f t="shared" si="153"/>
        <v>0</v>
      </c>
      <c r="P179" s="57">
        <f t="shared" si="153"/>
        <v>0</v>
      </c>
      <c r="Q179" s="57">
        <f t="shared" si="153"/>
        <v>0</v>
      </c>
      <c r="R179" s="57">
        <f t="shared" si="153"/>
        <v>0</v>
      </c>
      <c r="S179" s="57">
        <f t="shared" si="153"/>
        <v>0</v>
      </c>
      <c r="T179" s="57">
        <f t="shared" si="153"/>
        <v>0</v>
      </c>
      <c r="U179" s="57">
        <f t="shared" si="153"/>
        <v>0</v>
      </c>
      <c r="V179" s="57">
        <f t="shared" si="153"/>
        <v>0</v>
      </c>
      <c r="W179" s="57">
        <f t="shared" si="153"/>
        <v>0</v>
      </c>
      <c r="X179" s="57">
        <f t="shared" si="153"/>
        <v>0</v>
      </c>
      <c r="Y179" s="57">
        <f t="shared" si="153"/>
        <v>0</v>
      </c>
      <c r="Z179" s="57">
        <f t="shared" si="153"/>
        <v>0</v>
      </c>
      <c r="AA179" s="57">
        <f t="shared" si="153"/>
        <v>0</v>
      </c>
      <c r="AB179" s="57">
        <f t="shared" si="153"/>
        <v>0</v>
      </c>
      <c r="AC179" s="57">
        <f t="shared" si="153"/>
        <v>0</v>
      </c>
    </row>
    <row r="180" spans="7:29" x14ac:dyDescent="0.35">
      <c r="G180" s="4" t="s">
        <v>53</v>
      </c>
      <c r="H180" s="57">
        <f t="shared" ref="H180:AC180" si="154">H$150/H$217</f>
        <v>0</v>
      </c>
      <c r="I180" s="57">
        <f t="shared" si="154"/>
        <v>0</v>
      </c>
      <c r="J180" s="57">
        <f t="shared" si="154"/>
        <v>0</v>
      </c>
      <c r="K180" s="57">
        <f t="shared" si="154"/>
        <v>0</v>
      </c>
      <c r="L180" s="57">
        <f t="shared" si="154"/>
        <v>0</v>
      </c>
      <c r="M180" s="57">
        <f t="shared" si="154"/>
        <v>0</v>
      </c>
      <c r="N180" s="57">
        <f t="shared" si="154"/>
        <v>0</v>
      </c>
      <c r="O180" s="57">
        <f t="shared" si="154"/>
        <v>0</v>
      </c>
      <c r="P180" s="57">
        <f t="shared" si="154"/>
        <v>0</v>
      </c>
      <c r="Q180" s="57">
        <f t="shared" si="154"/>
        <v>0</v>
      </c>
      <c r="R180" s="57">
        <f t="shared" si="154"/>
        <v>0</v>
      </c>
      <c r="S180" s="57">
        <f t="shared" si="154"/>
        <v>0</v>
      </c>
      <c r="T180" s="57">
        <f t="shared" si="154"/>
        <v>0</v>
      </c>
      <c r="U180" s="57">
        <f t="shared" si="154"/>
        <v>0</v>
      </c>
      <c r="V180" s="57">
        <f t="shared" si="154"/>
        <v>0</v>
      </c>
      <c r="W180" s="57">
        <f t="shared" si="154"/>
        <v>0</v>
      </c>
      <c r="X180" s="57">
        <f t="shared" si="154"/>
        <v>0</v>
      </c>
      <c r="Y180" s="57">
        <f t="shared" si="154"/>
        <v>0</v>
      </c>
      <c r="Z180" s="57">
        <f t="shared" si="154"/>
        <v>0</v>
      </c>
      <c r="AA180" s="57">
        <f t="shared" si="154"/>
        <v>0</v>
      </c>
      <c r="AB180" s="57">
        <f t="shared" si="154"/>
        <v>0</v>
      </c>
      <c r="AC180" s="57">
        <f t="shared" si="154"/>
        <v>0</v>
      </c>
    </row>
    <row r="181" spans="7:29" x14ac:dyDescent="0.35">
      <c r="G181" s="4" t="s">
        <v>43</v>
      </c>
      <c r="H181" s="57">
        <f t="shared" ref="H181:AC181" si="155">H$151/H$217</f>
        <v>0</v>
      </c>
      <c r="I181" s="57">
        <f t="shared" si="155"/>
        <v>0</v>
      </c>
      <c r="J181" s="57">
        <f t="shared" si="155"/>
        <v>0</v>
      </c>
      <c r="K181" s="57">
        <f t="shared" si="155"/>
        <v>0</v>
      </c>
      <c r="L181" s="57">
        <f t="shared" si="155"/>
        <v>0</v>
      </c>
      <c r="M181" s="57">
        <f t="shared" si="155"/>
        <v>0</v>
      </c>
      <c r="N181" s="57">
        <f t="shared" si="155"/>
        <v>0</v>
      </c>
      <c r="O181" s="57">
        <f t="shared" si="155"/>
        <v>0</v>
      </c>
      <c r="P181" s="57">
        <f t="shared" si="155"/>
        <v>0</v>
      </c>
      <c r="Q181" s="57">
        <f t="shared" si="155"/>
        <v>0</v>
      </c>
      <c r="R181" s="57">
        <f t="shared" si="155"/>
        <v>0</v>
      </c>
      <c r="S181" s="57">
        <f t="shared" si="155"/>
        <v>0</v>
      </c>
      <c r="T181" s="57">
        <f t="shared" si="155"/>
        <v>0</v>
      </c>
      <c r="U181" s="57">
        <f t="shared" si="155"/>
        <v>0</v>
      </c>
      <c r="V181" s="57">
        <f t="shared" si="155"/>
        <v>0</v>
      </c>
      <c r="W181" s="57">
        <f t="shared" si="155"/>
        <v>0</v>
      </c>
      <c r="X181" s="57">
        <f t="shared" si="155"/>
        <v>0</v>
      </c>
      <c r="Y181" s="57">
        <f t="shared" si="155"/>
        <v>0</v>
      </c>
      <c r="Z181" s="57">
        <f t="shared" si="155"/>
        <v>0</v>
      </c>
      <c r="AA181" s="57">
        <f t="shared" si="155"/>
        <v>0</v>
      </c>
      <c r="AB181" s="57">
        <f t="shared" si="155"/>
        <v>0</v>
      </c>
      <c r="AC181" s="57">
        <f t="shared" si="155"/>
        <v>0</v>
      </c>
    </row>
    <row r="182" spans="7:29" x14ac:dyDescent="0.35">
      <c r="G182" s="4" t="s">
        <v>176</v>
      </c>
      <c r="H182" s="57">
        <f t="shared" ref="H182:AC182" si="156">H$152/H$217</f>
        <v>0</v>
      </c>
      <c r="I182" s="57">
        <f t="shared" si="156"/>
        <v>0</v>
      </c>
      <c r="J182" s="57">
        <f t="shared" si="156"/>
        <v>0</v>
      </c>
      <c r="K182" s="57">
        <f t="shared" si="156"/>
        <v>0</v>
      </c>
      <c r="L182" s="57">
        <f t="shared" si="156"/>
        <v>0</v>
      </c>
      <c r="M182" s="57">
        <f t="shared" si="156"/>
        <v>0</v>
      </c>
      <c r="N182" s="57">
        <f t="shared" si="156"/>
        <v>0</v>
      </c>
      <c r="O182" s="57">
        <f t="shared" si="156"/>
        <v>0</v>
      </c>
      <c r="P182" s="57">
        <f t="shared" si="156"/>
        <v>0</v>
      </c>
      <c r="Q182" s="57">
        <f t="shared" si="156"/>
        <v>0</v>
      </c>
      <c r="R182" s="57">
        <f t="shared" si="156"/>
        <v>0</v>
      </c>
      <c r="S182" s="57">
        <f t="shared" si="156"/>
        <v>0</v>
      </c>
      <c r="T182" s="57">
        <f t="shared" si="156"/>
        <v>0</v>
      </c>
      <c r="U182" s="57">
        <f t="shared" si="156"/>
        <v>0</v>
      </c>
      <c r="V182" s="57">
        <f t="shared" si="156"/>
        <v>0</v>
      </c>
      <c r="W182" s="57">
        <f t="shared" si="156"/>
        <v>0</v>
      </c>
      <c r="X182" s="57">
        <f t="shared" si="156"/>
        <v>0</v>
      </c>
      <c r="Y182" s="57">
        <f t="shared" si="156"/>
        <v>0</v>
      </c>
      <c r="Z182" s="57">
        <f t="shared" si="156"/>
        <v>0</v>
      </c>
      <c r="AA182" s="57">
        <f t="shared" si="156"/>
        <v>0</v>
      </c>
      <c r="AB182" s="57">
        <f t="shared" si="156"/>
        <v>0</v>
      </c>
      <c r="AC182" s="57">
        <f t="shared" si="156"/>
        <v>0</v>
      </c>
    </row>
    <row r="183" spans="7:29" x14ac:dyDescent="0.35">
      <c r="G183" s="33" t="s">
        <v>28</v>
      </c>
      <c r="H183" s="57">
        <f t="shared" ref="H183:AC183" si="157">H$153/H$217</f>
        <v>0</v>
      </c>
      <c r="I183" s="57">
        <f t="shared" si="157"/>
        <v>0</v>
      </c>
      <c r="J183" s="57">
        <f t="shared" si="157"/>
        <v>0</v>
      </c>
      <c r="K183" s="57">
        <f t="shared" si="157"/>
        <v>0</v>
      </c>
      <c r="L183" s="57">
        <f t="shared" si="157"/>
        <v>0</v>
      </c>
      <c r="M183" s="57">
        <f t="shared" si="157"/>
        <v>0</v>
      </c>
      <c r="N183" s="57">
        <f t="shared" si="157"/>
        <v>0</v>
      </c>
      <c r="O183" s="57">
        <f t="shared" si="157"/>
        <v>0</v>
      </c>
      <c r="P183" s="57">
        <f t="shared" si="157"/>
        <v>0</v>
      </c>
      <c r="Q183" s="57">
        <f t="shared" si="157"/>
        <v>0</v>
      </c>
      <c r="R183" s="57">
        <f t="shared" si="157"/>
        <v>0</v>
      </c>
      <c r="S183" s="57">
        <f t="shared" si="157"/>
        <v>0</v>
      </c>
      <c r="T183" s="57">
        <f t="shared" si="157"/>
        <v>0</v>
      </c>
      <c r="U183" s="57">
        <f t="shared" si="157"/>
        <v>0</v>
      </c>
      <c r="V183" s="57">
        <f t="shared" si="157"/>
        <v>0</v>
      </c>
      <c r="W183" s="57">
        <f t="shared" si="157"/>
        <v>0</v>
      </c>
      <c r="X183" s="57">
        <f t="shared" si="157"/>
        <v>0</v>
      </c>
      <c r="Y183" s="57">
        <f t="shared" si="157"/>
        <v>0</v>
      </c>
      <c r="Z183" s="57">
        <f t="shared" si="157"/>
        <v>0</v>
      </c>
      <c r="AA183" s="57">
        <f t="shared" si="157"/>
        <v>0</v>
      </c>
      <c r="AB183" s="57">
        <f t="shared" si="157"/>
        <v>0</v>
      </c>
      <c r="AC183" s="57">
        <f t="shared" si="157"/>
        <v>0</v>
      </c>
    </row>
    <row r="184" spans="7:29" x14ac:dyDescent="0.35">
      <c r="G184" s="72"/>
      <c r="H184" s="28"/>
      <c r="I184" s="28"/>
      <c r="J184" s="28"/>
      <c r="K184" s="28"/>
      <c r="L184" s="28"/>
      <c r="M184" s="28"/>
      <c r="N184" s="28"/>
      <c r="O184" s="28"/>
      <c r="P184" s="28"/>
      <c r="Q184" s="28"/>
      <c r="R184" s="28"/>
      <c r="S184" s="28"/>
      <c r="T184" s="28"/>
      <c r="U184" s="28"/>
      <c r="V184" s="28"/>
      <c r="W184" s="28"/>
      <c r="X184" s="28"/>
      <c r="Y184" s="28"/>
      <c r="Z184" s="28"/>
      <c r="AA184" s="28"/>
      <c r="AB184" s="28"/>
      <c r="AC184" s="28"/>
    </row>
    <row r="185" spans="7:29" x14ac:dyDescent="0.35">
      <c r="G185" s="112" t="str">
        <f>_xlfn.CONCAT("USD, ",$C$6)</f>
        <v>USD, thousands</v>
      </c>
      <c r="H185" s="113"/>
      <c r="I185" s="113"/>
      <c r="J185" s="113"/>
      <c r="K185" s="113"/>
      <c r="L185" s="113"/>
      <c r="M185" s="113"/>
      <c r="N185" s="113"/>
      <c r="O185" s="113"/>
      <c r="P185" s="113"/>
      <c r="Q185" s="113"/>
      <c r="R185" s="113"/>
      <c r="S185" s="113"/>
      <c r="T185" s="113"/>
      <c r="U185" s="113"/>
      <c r="V185" s="113"/>
      <c r="W185" s="113"/>
      <c r="X185" s="113"/>
      <c r="Y185" s="113"/>
      <c r="Z185" s="113"/>
      <c r="AA185" s="113"/>
      <c r="AB185" s="113"/>
      <c r="AC185" s="113"/>
    </row>
    <row r="186" spans="7:29" x14ac:dyDescent="0.35">
      <c r="G186" s="4" t="s">
        <v>48</v>
      </c>
      <c r="H186" s="5">
        <f>H$146/H$209</f>
        <v>0</v>
      </c>
      <c r="I186" s="5">
        <f t="shared" ref="I186:AC186" si="158">I$146/I$209</f>
        <v>0</v>
      </c>
      <c r="J186" s="5">
        <f t="shared" si="158"/>
        <v>0</v>
      </c>
      <c r="K186" s="5">
        <f t="shared" si="158"/>
        <v>0</v>
      </c>
      <c r="L186" s="5">
        <f t="shared" si="158"/>
        <v>0</v>
      </c>
      <c r="M186" s="5">
        <f t="shared" si="158"/>
        <v>0</v>
      </c>
      <c r="N186" s="5">
        <f t="shared" si="158"/>
        <v>0</v>
      </c>
      <c r="O186" s="5">
        <f t="shared" si="158"/>
        <v>0</v>
      </c>
      <c r="P186" s="5">
        <f t="shared" si="158"/>
        <v>0</v>
      </c>
      <c r="Q186" s="5">
        <f t="shared" si="158"/>
        <v>0</v>
      </c>
      <c r="R186" s="5">
        <f t="shared" si="158"/>
        <v>0</v>
      </c>
      <c r="S186" s="5">
        <f t="shared" si="158"/>
        <v>0</v>
      </c>
      <c r="T186" s="5">
        <f t="shared" si="158"/>
        <v>0</v>
      </c>
      <c r="U186" s="5">
        <f t="shared" si="158"/>
        <v>0</v>
      </c>
      <c r="V186" s="5">
        <f t="shared" si="158"/>
        <v>0</v>
      </c>
      <c r="W186" s="5">
        <f t="shared" si="158"/>
        <v>0</v>
      </c>
      <c r="X186" s="5">
        <f t="shared" si="158"/>
        <v>0</v>
      </c>
      <c r="Y186" s="5">
        <f t="shared" si="158"/>
        <v>0</v>
      </c>
      <c r="Z186" s="5">
        <f t="shared" si="158"/>
        <v>0</v>
      </c>
      <c r="AA186" s="5">
        <f t="shared" si="158"/>
        <v>0</v>
      </c>
      <c r="AB186" s="5">
        <f t="shared" si="158"/>
        <v>0</v>
      </c>
      <c r="AC186" s="5">
        <f t="shared" si="158"/>
        <v>0</v>
      </c>
    </row>
    <row r="187" spans="7:29" x14ac:dyDescent="0.35">
      <c r="G187" s="4" t="s">
        <v>175</v>
      </c>
      <c r="H187" s="5">
        <f>H$147/H$209</f>
        <v>0</v>
      </c>
      <c r="I187" s="5">
        <f t="shared" ref="I187:AC187" si="159">I$147/I$209</f>
        <v>0</v>
      </c>
      <c r="J187" s="5">
        <f t="shared" si="159"/>
        <v>0</v>
      </c>
      <c r="K187" s="5">
        <f t="shared" si="159"/>
        <v>0</v>
      </c>
      <c r="L187" s="5">
        <f t="shared" si="159"/>
        <v>0</v>
      </c>
      <c r="M187" s="5">
        <f t="shared" si="159"/>
        <v>0</v>
      </c>
      <c r="N187" s="5">
        <f t="shared" si="159"/>
        <v>0</v>
      </c>
      <c r="O187" s="5">
        <f t="shared" si="159"/>
        <v>0</v>
      </c>
      <c r="P187" s="5">
        <f t="shared" si="159"/>
        <v>0</v>
      </c>
      <c r="Q187" s="5">
        <f t="shared" si="159"/>
        <v>0</v>
      </c>
      <c r="R187" s="5">
        <f t="shared" si="159"/>
        <v>0</v>
      </c>
      <c r="S187" s="5">
        <f t="shared" si="159"/>
        <v>0</v>
      </c>
      <c r="T187" s="5">
        <f t="shared" si="159"/>
        <v>0</v>
      </c>
      <c r="U187" s="5">
        <f t="shared" si="159"/>
        <v>0</v>
      </c>
      <c r="V187" s="5">
        <f t="shared" si="159"/>
        <v>0</v>
      </c>
      <c r="W187" s="5">
        <f t="shared" si="159"/>
        <v>0</v>
      </c>
      <c r="X187" s="5">
        <f t="shared" si="159"/>
        <v>0</v>
      </c>
      <c r="Y187" s="5">
        <f t="shared" si="159"/>
        <v>0</v>
      </c>
      <c r="Z187" s="5">
        <f t="shared" si="159"/>
        <v>0</v>
      </c>
      <c r="AA187" s="5">
        <f t="shared" si="159"/>
        <v>0</v>
      </c>
      <c r="AB187" s="5">
        <f t="shared" si="159"/>
        <v>0</v>
      </c>
      <c r="AC187" s="5">
        <f t="shared" si="159"/>
        <v>0</v>
      </c>
    </row>
    <row r="188" spans="7:29" x14ac:dyDescent="0.35">
      <c r="G188" s="4" t="s">
        <v>46</v>
      </c>
      <c r="H188" s="5">
        <f>H$148/H$209</f>
        <v>0</v>
      </c>
      <c r="I188" s="5">
        <f t="shared" ref="I188:AC188" si="160">I$148/I$209</f>
        <v>0</v>
      </c>
      <c r="J188" s="5">
        <f t="shared" si="160"/>
        <v>0</v>
      </c>
      <c r="K188" s="5">
        <f t="shared" si="160"/>
        <v>0</v>
      </c>
      <c r="L188" s="5">
        <f t="shared" si="160"/>
        <v>0</v>
      </c>
      <c r="M188" s="5">
        <f t="shared" si="160"/>
        <v>0</v>
      </c>
      <c r="N188" s="5">
        <f t="shared" si="160"/>
        <v>0</v>
      </c>
      <c r="O188" s="5">
        <f t="shared" si="160"/>
        <v>0</v>
      </c>
      <c r="P188" s="5">
        <f t="shared" si="160"/>
        <v>0</v>
      </c>
      <c r="Q188" s="5">
        <f t="shared" si="160"/>
        <v>0</v>
      </c>
      <c r="R188" s="5">
        <f t="shared" si="160"/>
        <v>0</v>
      </c>
      <c r="S188" s="5">
        <f t="shared" si="160"/>
        <v>0</v>
      </c>
      <c r="T188" s="5">
        <f t="shared" si="160"/>
        <v>0</v>
      </c>
      <c r="U188" s="5">
        <f t="shared" si="160"/>
        <v>0</v>
      </c>
      <c r="V188" s="5">
        <f t="shared" si="160"/>
        <v>0</v>
      </c>
      <c r="W188" s="5">
        <f t="shared" si="160"/>
        <v>0</v>
      </c>
      <c r="X188" s="5">
        <f t="shared" si="160"/>
        <v>0</v>
      </c>
      <c r="Y188" s="5">
        <f t="shared" si="160"/>
        <v>0</v>
      </c>
      <c r="Z188" s="5">
        <f t="shared" si="160"/>
        <v>0</v>
      </c>
      <c r="AA188" s="5">
        <f t="shared" si="160"/>
        <v>0</v>
      </c>
      <c r="AB188" s="5">
        <f t="shared" si="160"/>
        <v>0</v>
      </c>
      <c r="AC188" s="5">
        <f t="shared" si="160"/>
        <v>0</v>
      </c>
    </row>
    <row r="189" spans="7:29" x14ac:dyDescent="0.35">
      <c r="G189" s="4" t="s">
        <v>125</v>
      </c>
      <c r="H189" s="5">
        <f>H$149/H$209</f>
        <v>0</v>
      </c>
      <c r="I189" s="5">
        <f t="shared" ref="I189:AC189" si="161">I$149/I$209</f>
        <v>0</v>
      </c>
      <c r="J189" s="5">
        <f t="shared" si="161"/>
        <v>0</v>
      </c>
      <c r="K189" s="5">
        <f t="shared" si="161"/>
        <v>0</v>
      </c>
      <c r="L189" s="5">
        <f t="shared" si="161"/>
        <v>0</v>
      </c>
      <c r="M189" s="5">
        <f t="shared" si="161"/>
        <v>0</v>
      </c>
      <c r="N189" s="5">
        <f t="shared" si="161"/>
        <v>0</v>
      </c>
      <c r="O189" s="5">
        <f t="shared" si="161"/>
        <v>0</v>
      </c>
      <c r="P189" s="5">
        <f t="shared" si="161"/>
        <v>0</v>
      </c>
      <c r="Q189" s="5">
        <f t="shared" si="161"/>
        <v>0</v>
      </c>
      <c r="R189" s="5">
        <f t="shared" si="161"/>
        <v>0</v>
      </c>
      <c r="S189" s="5">
        <f t="shared" si="161"/>
        <v>0</v>
      </c>
      <c r="T189" s="5">
        <f t="shared" si="161"/>
        <v>0</v>
      </c>
      <c r="U189" s="5">
        <f t="shared" si="161"/>
        <v>0</v>
      </c>
      <c r="V189" s="5">
        <f t="shared" si="161"/>
        <v>0</v>
      </c>
      <c r="W189" s="5">
        <f t="shared" si="161"/>
        <v>0</v>
      </c>
      <c r="X189" s="5">
        <f t="shared" si="161"/>
        <v>0</v>
      </c>
      <c r="Y189" s="5">
        <f t="shared" si="161"/>
        <v>0</v>
      </c>
      <c r="Z189" s="5">
        <f t="shared" si="161"/>
        <v>0</v>
      </c>
      <c r="AA189" s="5">
        <f t="shared" si="161"/>
        <v>0</v>
      </c>
      <c r="AB189" s="5">
        <f t="shared" si="161"/>
        <v>0</v>
      </c>
      <c r="AC189" s="5">
        <f t="shared" si="161"/>
        <v>0</v>
      </c>
    </row>
    <row r="190" spans="7:29" x14ac:dyDescent="0.35">
      <c r="G190" s="4" t="s">
        <v>53</v>
      </c>
      <c r="H190" s="5">
        <f>H$150/H$209</f>
        <v>0</v>
      </c>
      <c r="I190" s="5">
        <f t="shared" ref="I190:AC190" si="162">I$150/I$209</f>
        <v>0</v>
      </c>
      <c r="J190" s="5">
        <f t="shared" si="162"/>
        <v>0</v>
      </c>
      <c r="K190" s="5">
        <f t="shared" si="162"/>
        <v>0</v>
      </c>
      <c r="L190" s="5">
        <f t="shared" si="162"/>
        <v>0</v>
      </c>
      <c r="M190" s="5">
        <f t="shared" si="162"/>
        <v>0</v>
      </c>
      <c r="N190" s="5">
        <f t="shared" si="162"/>
        <v>0</v>
      </c>
      <c r="O190" s="5">
        <f t="shared" si="162"/>
        <v>0</v>
      </c>
      <c r="P190" s="5">
        <f t="shared" si="162"/>
        <v>0</v>
      </c>
      <c r="Q190" s="5">
        <f t="shared" si="162"/>
        <v>0</v>
      </c>
      <c r="R190" s="5">
        <f t="shared" si="162"/>
        <v>0</v>
      </c>
      <c r="S190" s="5">
        <f t="shared" si="162"/>
        <v>0</v>
      </c>
      <c r="T190" s="5">
        <f t="shared" si="162"/>
        <v>0</v>
      </c>
      <c r="U190" s="5">
        <f t="shared" si="162"/>
        <v>0</v>
      </c>
      <c r="V190" s="5">
        <f t="shared" si="162"/>
        <v>0</v>
      </c>
      <c r="W190" s="5">
        <f t="shared" si="162"/>
        <v>0</v>
      </c>
      <c r="X190" s="5">
        <f t="shared" si="162"/>
        <v>0</v>
      </c>
      <c r="Y190" s="5">
        <f t="shared" si="162"/>
        <v>0</v>
      </c>
      <c r="Z190" s="5">
        <f t="shared" si="162"/>
        <v>0</v>
      </c>
      <c r="AA190" s="5">
        <f t="shared" si="162"/>
        <v>0</v>
      </c>
      <c r="AB190" s="5">
        <f t="shared" si="162"/>
        <v>0</v>
      </c>
      <c r="AC190" s="5">
        <f t="shared" si="162"/>
        <v>0</v>
      </c>
    </row>
    <row r="191" spans="7:29" x14ac:dyDescent="0.35">
      <c r="G191" s="4" t="s">
        <v>43</v>
      </c>
      <c r="H191" s="5">
        <f>H$151/H$209</f>
        <v>0</v>
      </c>
      <c r="I191" s="5">
        <f t="shared" ref="I191:AC191" si="163">I$151/I$209</f>
        <v>0</v>
      </c>
      <c r="J191" s="5">
        <f t="shared" si="163"/>
        <v>0</v>
      </c>
      <c r="K191" s="5">
        <f t="shared" si="163"/>
        <v>0</v>
      </c>
      <c r="L191" s="5">
        <f t="shared" si="163"/>
        <v>0</v>
      </c>
      <c r="M191" s="5">
        <f t="shared" si="163"/>
        <v>0</v>
      </c>
      <c r="N191" s="5">
        <f t="shared" si="163"/>
        <v>0</v>
      </c>
      <c r="O191" s="5">
        <f t="shared" si="163"/>
        <v>0</v>
      </c>
      <c r="P191" s="5">
        <f t="shared" si="163"/>
        <v>0</v>
      </c>
      <c r="Q191" s="5">
        <f t="shared" si="163"/>
        <v>0</v>
      </c>
      <c r="R191" s="5">
        <f t="shared" si="163"/>
        <v>0</v>
      </c>
      <c r="S191" s="5">
        <f t="shared" si="163"/>
        <v>0</v>
      </c>
      <c r="T191" s="5">
        <f t="shared" si="163"/>
        <v>0</v>
      </c>
      <c r="U191" s="5">
        <f t="shared" si="163"/>
        <v>0</v>
      </c>
      <c r="V191" s="5">
        <f t="shared" si="163"/>
        <v>0</v>
      </c>
      <c r="W191" s="5">
        <f t="shared" si="163"/>
        <v>0</v>
      </c>
      <c r="X191" s="5">
        <f t="shared" si="163"/>
        <v>0</v>
      </c>
      <c r="Y191" s="5">
        <f t="shared" si="163"/>
        <v>0</v>
      </c>
      <c r="Z191" s="5">
        <f t="shared" si="163"/>
        <v>0</v>
      </c>
      <c r="AA191" s="5">
        <f t="shared" si="163"/>
        <v>0</v>
      </c>
      <c r="AB191" s="5">
        <f t="shared" si="163"/>
        <v>0</v>
      </c>
      <c r="AC191" s="5">
        <f t="shared" si="163"/>
        <v>0</v>
      </c>
    </row>
    <row r="192" spans="7:29" x14ac:dyDescent="0.35">
      <c r="G192" s="4" t="s">
        <v>176</v>
      </c>
      <c r="H192" s="5">
        <f>H$152/H$209</f>
        <v>0</v>
      </c>
      <c r="I192" s="5">
        <f t="shared" ref="I192:AC192" si="164">I$152/I$209</f>
        <v>0</v>
      </c>
      <c r="J192" s="5">
        <f t="shared" si="164"/>
        <v>0</v>
      </c>
      <c r="K192" s="5">
        <f t="shared" si="164"/>
        <v>0</v>
      </c>
      <c r="L192" s="5">
        <f t="shared" si="164"/>
        <v>0</v>
      </c>
      <c r="M192" s="5">
        <f t="shared" si="164"/>
        <v>0</v>
      </c>
      <c r="N192" s="5">
        <f t="shared" si="164"/>
        <v>0</v>
      </c>
      <c r="O192" s="5">
        <f t="shared" si="164"/>
        <v>0</v>
      </c>
      <c r="P192" s="5">
        <f t="shared" si="164"/>
        <v>0</v>
      </c>
      <c r="Q192" s="5">
        <f t="shared" si="164"/>
        <v>0</v>
      </c>
      <c r="R192" s="5">
        <f t="shared" si="164"/>
        <v>0</v>
      </c>
      <c r="S192" s="5">
        <f t="shared" si="164"/>
        <v>0</v>
      </c>
      <c r="T192" s="5">
        <f t="shared" si="164"/>
        <v>0</v>
      </c>
      <c r="U192" s="5">
        <f t="shared" si="164"/>
        <v>0</v>
      </c>
      <c r="V192" s="5">
        <f t="shared" si="164"/>
        <v>0</v>
      </c>
      <c r="W192" s="5">
        <f t="shared" si="164"/>
        <v>0</v>
      </c>
      <c r="X192" s="5">
        <f t="shared" si="164"/>
        <v>0</v>
      </c>
      <c r="Y192" s="5">
        <f t="shared" si="164"/>
        <v>0</v>
      </c>
      <c r="Z192" s="5">
        <f t="shared" si="164"/>
        <v>0</v>
      </c>
      <c r="AA192" s="5">
        <f t="shared" si="164"/>
        <v>0</v>
      </c>
      <c r="AB192" s="5">
        <f t="shared" si="164"/>
        <v>0</v>
      </c>
      <c r="AC192" s="5">
        <f t="shared" si="164"/>
        <v>0</v>
      </c>
    </row>
    <row r="193" spans="6:29" x14ac:dyDescent="0.35">
      <c r="G193" s="33" t="s">
        <v>28</v>
      </c>
      <c r="H193" s="5">
        <f>H$153/H$209</f>
        <v>0</v>
      </c>
      <c r="I193" s="5">
        <f t="shared" ref="I193:AC193" si="165">I$153/I$209</f>
        <v>0</v>
      </c>
      <c r="J193" s="5">
        <f t="shared" si="165"/>
        <v>0</v>
      </c>
      <c r="K193" s="5">
        <f t="shared" si="165"/>
        <v>0</v>
      </c>
      <c r="L193" s="5">
        <f t="shared" si="165"/>
        <v>0</v>
      </c>
      <c r="M193" s="5">
        <f t="shared" si="165"/>
        <v>0</v>
      </c>
      <c r="N193" s="5">
        <f t="shared" si="165"/>
        <v>0</v>
      </c>
      <c r="O193" s="5">
        <f t="shared" si="165"/>
        <v>0</v>
      </c>
      <c r="P193" s="5">
        <f t="shared" si="165"/>
        <v>0</v>
      </c>
      <c r="Q193" s="5">
        <f t="shared" si="165"/>
        <v>0</v>
      </c>
      <c r="R193" s="5">
        <f t="shared" si="165"/>
        <v>0</v>
      </c>
      <c r="S193" s="5">
        <f t="shared" si="165"/>
        <v>0</v>
      </c>
      <c r="T193" s="5">
        <f t="shared" si="165"/>
        <v>0</v>
      </c>
      <c r="U193" s="5">
        <f t="shared" si="165"/>
        <v>0</v>
      </c>
      <c r="V193" s="5">
        <f t="shared" si="165"/>
        <v>0</v>
      </c>
      <c r="W193" s="5">
        <f t="shared" si="165"/>
        <v>0</v>
      </c>
      <c r="X193" s="5">
        <f t="shared" si="165"/>
        <v>0</v>
      </c>
      <c r="Y193" s="5">
        <f t="shared" si="165"/>
        <v>0</v>
      </c>
      <c r="Z193" s="5">
        <f t="shared" si="165"/>
        <v>0</v>
      </c>
      <c r="AA193" s="5">
        <f t="shared" si="165"/>
        <v>0</v>
      </c>
      <c r="AB193" s="5">
        <f t="shared" si="165"/>
        <v>0</v>
      </c>
      <c r="AC193" s="5">
        <f t="shared" si="165"/>
        <v>0</v>
      </c>
    </row>
    <row r="194" spans="6:29" x14ac:dyDescent="0.35">
      <c r="G194" s="72"/>
      <c r="H194" s="28"/>
      <c r="I194" s="28"/>
      <c r="J194" s="28"/>
      <c r="K194" s="28"/>
      <c r="L194" s="28"/>
      <c r="M194" s="28"/>
      <c r="N194" s="28"/>
      <c r="O194" s="28"/>
      <c r="P194" s="28"/>
      <c r="Q194" s="28"/>
      <c r="R194" s="28"/>
      <c r="S194" s="28"/>
      <c r="T194" s="28"/>
      <c r="U194" s="28"/>
      <c r="V194" s="28"/>
      <c r="W194" s="28"/>
      <c r="X194" s="28"/>
      <c r="Y194" s="28"/>
      <c r="Z194" s="28"/>
      <c r="AA194" s="28"/>
      <c r="AB194" s="28"/>
      <c r="AC194" s="28"/>
    </row>
    <row r="195" spans="6:29" x14ac:dyDescent="0.35">
      <c r="G195" s="112" t="str">
        <f>_xlfn.CONCAT($C$4,", ",$C$6," (constant ",$G$224," prices)")</f>
        <v>VUV, thousands (constant 2020 prices)</v>
      </c>
      <c r="H195" s="112"/>
      <c r="I195" s="112"/>
      <c r="J195" s="112"/>
      <c r="K195" s="112"/>
      <c r="L195" s="112"/>
      <c r="M195" s="112"/>
      <c r="N195" s="112"/>
      <c r="O195" s="112"/>
      <c r="P195" s="112"/>
      <c r="Q195" s="112"/>
      <c r="R195" s="112"/>
      <c r="S195" s="112"/>
      <c r="T195" s="112"/>
      <c r="U195" s="112"/>
      <c r="V195" s="112"/>
      <c r="W195" s="112"/>
      <c r="X195" s="112"/>
      <c r="Y195" s="112"/>
      <c r="Z195" s="112"/>
      <c r="AA195" s="112"/>
      <c r="AB195" s="112"/>
      <c r="AC195" s="112"/>
    </row>
    <row r="196" spans="6:29" x14ac:dyDescent="0.35">
      <c r="G196" s="4" t="s">
        <v>48</v>
      </c>
      <c r="H196" s="5">
        <f>H$146/H$220</f>
        <v>0</v>
      </c>
      <c r="I196" s="5">
        <f t="shared" ref="I196:AC196" si="166">I$146/I$220</f>
        <v>0</v>
      </c>
      <c r="J196" s="5">
        <f t="shared" si="166"/>
        <v>0</v>
      </c>
      <c r="K196" s="5">
        <f t="shared" si="166"/>
        <v>0</v>
      </c>
      <c r="L196" s="5">
        <f t="shared" si="166"/>
        <v>0</v>
      </c>
      <c r="M196" s="5">
        <f t="shared" si="166"/>
        <v>0</v>
      </c>
      <c r="N196" s="5">
        <f t="shared" si="166"/>
        <v>0</v>
      </c>
      <c r="O196" s="5">
        <f t="shared" si="166"/>
        <v>0</v>
      </c>
      <c r="P196" s="5">
        <f t="shared" si="166"/>
        <v>0</v>
      </c>
      <c r="Q196" s="5">
        <f t="shared" si="166"/>
        <v>0</v>
      </c>
      <c r="R196" s="5">
        <f t="shared" si="166"/>
        <v>0</v>
      </c>
      <c r="S196" s="5">
        <f t="shared" si="166"/>
        <v>0</v>
      </c>
      <c r="T196" s="5">
        <f t="shared" si="166"/>
        <v>0</v>
      </c>
      <c r="U196" s="5">
        <f t="shared" si="166"/>
        <v>0</v>
      </c>
      <c r="V196" s="5">
        <f t="shared" si="166"/>
        <v>0</v>
      </c>
      <c r="W196" s="5">
        <f t="shared" si="166"/>
        <v>0</v>
      </c>
      <c r="X196" s="5">
        <f t="shared" si="166"/>
        <v>0</v>
      </c>
      <c r="Y196" s="5">
        <f t="shared" si="166"/>
        <v>0</v>
      </c>
      <c r="Z196" s="5">
        <f t="shared" si="166"/>
        <v>0</v>
      </c>
      <c r="AA196" s="5">
        <f t="shared" si="166"/>
        <v>0</v>
      </c>
      <c r="AB196" s="5">
        <f t="shared" si="166"/>
        <v>0</v>
      </c>
      <c r="AC196" s="5">
        <f t="shared" si="166"/>
        <v>0</v>
      </c>
    </row>
    <row r="197" spans="6:29" x14ac:dyDescent="0.35">
      <c r="G197" s="4" t="s">
        <v>175</v>
      </c>
      <c r="H197" s="5">
        <f>H$147/H$220</f>
        <v>0</v>
      </c>
      <c r="I197" s="5">
        <f t="shared" ref="I197:AC197" si="167">I$147/I$220</f>
        <v>0</v>
      </c>
      <c r="J197" s="5">
        <f t="shared" si="167"/>
        <v>0</v>
      </c>
      <c r="K197" s="5">
        <f t="shared" si="167"/>
        <v>0</v>
      </c>
      <c r="L197" s="5">
        <f t="shared" si="167"/>
        <v>0</v>
      </c>
      <c r="M197" s="5">
        <f t="shared" si="167"/>
        <v>0</v>
      </c>
      <c r="N197" s="5">
        <f t="shared" si="167"/>
        <v>0</v>
      </c>
      <c r="O197" s="5">
        <f t="shared" si="167"/>
        <v>0</v>
      </c>
      <c r="P197" s="5">
        <f t="shared" si="167"/>
        <v>0</v>
      </c>
      <c r="Q197" s="5">
        <f t="shared" si="167"/>
        <v>0</v>
      </c>
      <c r="R197" s="5">
        <f t="shared" si="167"/>
        <v>0</v>
      </c>
      <c r="S197" s="5">
        <f t="shared" si="167"/>
        <v>0</v>
      </c>
      <c r="T197" s="5">
        <f t="shared" si="167"/>
        <v>0</v>
      </c>
      <c r="U197" s="5">
        <f t="shared" si="167"/>
        <v>0</v>
      </c>
      <c r="V197" s="5">
        <f t="shared" si="167"/>
        <v>0</v>
      </c>
      <c r="W197" s="5">
        <f t="shared" si="167"/>
        <v>0</v>
      </c>
      <c r="X197" s="5">
        <f t="shared" si="167"/>
        <v>0</v>
      </c>
      <c r="Y197" s="5">
        <f t="shared" si="167"/>
        <v>0</v>
      </c>
      <c r="Z197" s="5">
        <f t="shared" si="167"/>
        <v>0</v>
      </c>
      <c r="AA197" s="5">
        <f t="shared" si="167"/>
        <v>0</v>
      </c>
      <c r="AB197" s="5">
        <f t="shared" si="167"/>
        <v>0</v>
      </c>
      <c r="AC197" s="5">
        <f t="shared" si="167"/>
        <v>0</v>
      </c>
    </row>
    <row r="198" spans="6:29" x14ac:dyDescent="0.35">
      <c r="G198" s="4" t="s">
        <v>46</v>
      </c>
      <c r="H198" s="5">
        <f>H$148/H$220</f>
        <v>0</v>
      </c>
      <c r="I198" s="5">
        <f t="shared" ref="I198:AC198" si="168">I$148/I$220</f>
        <v>0</v>
      </c>
      <c r="J198" s="5">
        <f t="shared" si="168"/>
        <v>0</v>
      </c>
      <c r="K198" s="5">
        <f t="shared" si="168"/>
        <v>0</v>
      </c>
      <c r="L198" s="5">
        <f t="shared" si="168"/>
        <v>0</v>
      </c>
      <c r="M198" s="5">
        <f t="shared" si="168"/>
        <v>0</v>
      </c>
      <c r="N198" s="5">
        <f t="shared" si="168"/>
        <v>0</v>
      </c>
      <c r="O198" s="5">
        <f t="shared" si="168"/>
        <v>0</v>
      </c>
      <c r="P198" s="5">
        <f t="shared" si="168"/>
        <v>0</v>
      </c>
      <c r="Q198" s="5">
        <f t="shared" si="168"/>
        <v>0</v>
      </c>
      <c r="R198" s="5">
        <f t="shared" si="168"/>
        <v>0</v>
      </c>
      <c r="S198" s="5">
        <f t="shared" si="168"/>
        <v>0</v>
      </c>
      <c r="T198" s="5">
        <f t="shared" si="168"/>
        <v>0</v>
      </c>
      <c r="U198" s="5">
        <f t="shared" si="168"/>
        <v>0</v>
      </c>
      <c r="V198" s="5">
        <f t="shared" si="168"/>
        <v>0</v>
      </c>
      <c r="W198" s="5">
        <f t="shared" si="168"/>
        <v>0</v>
      </c>
      <c r="X198" s="5">
        <f t="shared" si="168"/>
        <v>0</v>
      </c>
      <c r="Y198" s="5">
        <f t="shared" si="168"/>
        <v>0</v>
      </c>
      <c r="Z198" s="5">
        <f t="shared" si="168"/>
        <v>0</v>
      </c>
      <c r="AA198" s="5">
        <f t="shared" si="168"/>
        <v>0</v>
      </c>
      <c r="AB198" s="5">
        <f t="shared" si="168"/>
        <v>0</v>
      </c>
      <c r="AC198" s="5">
        <f t="shared" si="168"/>
        <v>0</v>
      </c>
    </row>
    <row r="199" spans="6:29" x14ac:dyDescent="0.35">
      <c r="G199" s="4" t="s">
        <v>125</v>
      </c>
      <c r="H199" s="5">
        <f>H$149/H$220</f>
        <v>0</v>
      </c>
      <c r="I199" s="5">
        <f t="shared" ref="I199:AC199" si="169">I$149/I$220</f>
        <v>0</v>
      </c>
      <c r="J199" s="5">
        <f t="shared" si="169"/>
        <v>0</v>
      </c>
      <c r="K199" s="5">
        <f t="shared" si="169"/>
        <v>0</v>
      </c>
      <c r="L199" s="5">
        <f t="shared" si="169"/>
        <v>0</v>
      </c>
      <c r="M199" s="5">
        <f t="shared" si="169"/>
        <v>0</v>
      </c>
      <c r="N199" s="5">
        <f t="shared" si="169"/>
        <v>0</v>
      </c>
      <c r="O199" s="5">
        <f t="shared" si="169"/>
        <v>0</v>
      </c>
      <c r="P199" s="5">
        <f t="shared" si="169"/>
        <v>0</v>
      </c>
      <c r="Q199" s="5">
        <f t="shared" si="169"/>
        <v>0</v>
      </c>
      <c r="R199" s="5">
        <f t="shared" si="169"/>
        <v>0</v>
      </c>
      <c r="S199" s="5">
        <f t="shared" si="169"/>
        <v>0</v>
      </c>
      <c r="T199" s="5">
        <f t="shared" si="169"/>
        <v>0</v>
      </c>
      <c r="U199" s="5">
        <f t="shared" si="169"/>
        <v>0</v>
      </c>
      <c r="V199" s="5">
        <f t="shared" si="169"/>
        <v>0</v>
      </c>
      <c r="W199" s="5">
        <f t="shared" si="169"/>
        <v>0</v>
      </c>
      <c r="X199" s="5">
        <f t="shared" si="169"/>
        <v>0</v>
      </c>
      <c r="Y199" s="5">
        <f t="shared" si="169"/>
        <v>0</v>
      </c>
      <c r="Z199" s="5">
        <f t="shared" si="169"/>
        <v>0</v>
      </c>
      <c r="AA199" s="5">
        <f t="shared" si="169"/>
        <v>0</v>
      </c>
      <c r="AB199" s="5">
        <f t="shared" si="169"/>
        <v>0</v>
      </c>
      <c r="AC199" s="5">
        <f t="shared" si="169"/>
        <v>0</v>
      </c>
    </row>
    <row r="200" spans="6:29" x14ac:dyDescent="0.35">
      <c r="G200" s="4" t="s">
        <v>53</v>
      </c>
      <c r="H200" s="5">
        <f>H$150/H$220</f>
        <v>0</v>
      </c>
      <c r="I200" s="5">
        <f t="shared" ref="I200:AC200" si="170">I$150/I$220</f>
        <v>0</v>
      </c>
      <c r="J200" s="5">
        <f t="shared" si="170"/>
        <v>0</v>
      </c>
      <c r="K200" s="5">
        <f t="shared" si="170"/>
        <v>0</v>
      </c>
      <c r="L200" s="5">
        <f t="shared" si="170"/>
        <v>0</v>
      </c>
      <c r="M200" s="5">
        <f t="shared" si="170"/>
        <v>0</v>
      </c>
      <c r="N200" s="5">
        <f t="shared" si="170"/>
        <v>0</v>
      </c>
      <c r="O200" s="5">
        <f t="shared" si="170"/>
        <v>0</v>
      </c>
      <c r="P200" s="5">
        <f t="shared" si="170"/>
        <v>0</v>
      </c>
      <c r="Q200" s="5">
        <f t="shared" si="170"/>
        <v>0</v>
      </c>
      <c r="R200" s="5">
        <f t="shared" si="170"/>
        <v>0</v>
      </c>
      <c r="S200" s="5">
        <f t="shared" si="170"/>
        <v>0</v>
      </c>
      <c r="T200" s="5">
        <f t="shared" si="170"/>
        <v>0</v>
      </c>
      <c r="U200" s="5">
        <f t="shared" si="170"/>
        <v>0</v>
      </c>
      <c r="V200" s="5">
        <f t="shared" si="170"/>
        <v>0</v>
      </c>
      <c r="W200" s="5">
        <f t="shared" si="170"/>
        <v>0</v>
      </c>
      <c r="X200" s="5">
        <f t="shared" si="170"/>
        <v>0</v>
      </c>
      <c r="Y200" s="5">
        <f t="shared" si="170"/>
        <v>0</v>
      </c>
      <c r="Z200" s="5">
        <f t="shared" si="170"/>
        <v>0</v>
      </c>
      <c r="AA200" s="5">
        <f t="shared" si="170"/>
        <v>0</v>
      </c>
      <c r="AB200" s="5">
        <f t="shared" si="170"/>
        <v>0</v>
      </c>
      <c r="AC200" s="5">
        <f t="shared" si="170"/>
        <v>0</v>
      </c>
    </row>
    <row r="201" spans="6:29" x14ac:dyDescent="0.35">
      <c r="G201" s="4" t="s">
        <v>43</v>
      </c>
      <c r="H201" s="5">
        <f>H$151/H$220</f>
        <v>0</v>
      </c>
      <c r="I201" s="5">
        <f t="shared" ref="I201:AC201" si="171">I$151/I$220</f>
        <v>0</v>
      </c>
      <c r="J201" s="5">
        <f t="shared" si="171"/>
        <v>0</v>
      </c>
      <c r="K201" s="5">
        <f t="shared" si="171"/>
        <v>0</v>
      </c>
      <c r="L201" s="5">
        <f t="shared" si="171"/>
        <v>0</v>
      </c>
      <c r="M201" s="5">
        <f t="shared" si="171"/>
        <v>0</v>
      </c>
      <c r="N201" s="5">
        <f t="shared" si="171"/>
        <v>0</v>
      </c>
      <c r="O201" s="5">
        <f t="shared" si="171"/>
        <v>0</v>
      </c>
      <c r="P201" s="5">
        <f t="shared" si="171"/>
        <v>0</v>
      </c>
      <c r="Q201" s="5">
        <f t="shared" si="171"/>
        <v>0</v>
      </c>
      <c r="R201" s="5">
        <f t="shared" si="171"/>
        <v>0</v>
      </c>
      <c r="S201" s="5">
        <f t="shared" si="171"/>
        <v>0</v>
      </c>
      <c r="T201" s="5">
        <f t="shared" si="171"/>
        <v>0</v>
      </c>
      <c r="U201" s="5">
        <f t="shared" si="171"/>
        <v>0</v>
      </c>
      <c r="V201" s="5">
        <f t="shared" si="171"/>
        <v>0</v>
      </c>
      <c r="W201" s="5">
        <f t="shared" si="171"/>
        <v>0</v>
      </c>
      <c r="X201" s="5">
        <f t="shared" si="171"/>
        <v>0</v>
      </c>
      <c r="Y201" s="5">
        <f t="shared" si="171"/>
        <v>0</v>
      </c>
      <c r="Z201" s="5">
        <f t="shared" si="171"/>
        <v>0</v>
      </c>
      <c r="AA201" s="5">
        <f t="shared" si="171"/>
        <v>0</v>
      </c>
      <c r="AB201" s="5">
        <f t="shared" si="171"/>
        <v>0</v>
      </c>
      <c r="AC201" s="5">
        <f t="shared" si="171"/>
        <v>0</v>
      </c>
    </row>
    <row r="202" spans="6:29" x14ac:dyDescent="0.35">
      <c r="G202" s="4" t="s">
        <v>176</v>
      </c>
      <c r="H202" s="5">
        <f>H$152/H$220</f>
        <v>0</v>
      </c>
      <c r="I202" s="5">
        <f t="shared" ref="I202:AC202" si="172">I$152/I$220</f>
        <v>0</v>
      </c>
      <c r="J202" s="5">
        <f t="shared" si="172"/>
        <v>0</v>
      </c>
      <c r="K202" s="5">
        <f t="shared" si="172"/>
        <v>0</v>
      </c>
      <c r="L202" s="5">
        <f t="shared" si="172"/>
        <v>0</v>
      </c>
      <c r="M202" s="5">
        <f t="shared" si="172"/>
        <v>0</v>
      </c>
      <c r="N202" s="5">
        <f t="shared" si="172"/>
        <v>0</v>
      </c>
      <c r="O202" s="5">
        <f t="shared" si="172"/>
        <v>0</v>
      </c>
      <c r="P202" s="5">
        <f t="shared" si="172"/>
        <v>0</v>
      </c>
      <c r="Q202" s="5">
        <f t="shared" si="172"/>
        <v>0</v>
      </c>
      <c r="R202" s="5">
        <f t="shared" si="172"/>
        <v>0</v>
      </c>
      <c r="S202" s="5">
        <f t="shared" si="172"/>
        <v>0</v>
      </c>
      <c r="T202" s="5">
        <f t="shared" si="172"/>
        <v>0</v>
      </c>
      <c r="U202" s="5">
        <f t="shared" si="172"/>
        <v>0</v>
      </c>
      <c r="V202" s="5">
        <f t="shared" si="172"/>
        <v>0</v>
      </c>
      <c r="W202" s="5">
        <f t="shared" si="172"/>
        <v>0</v>
      </c>
      <c r="X202" s="5">
        <f t="shared" si="172"/>
        <v>0</v>
      </c>
      <c r="Y202" s="5">
        <f t="shared" si="172"/>
        <v>0</v>
      </c>
      <c r="Z202" s="5">
        <f t="shared" si="172"/>
        <v>0</v>
      </c>
      <c r="AA202" s="5">
        <f t="shared" si="172"/>
        <v>0</v>
      </c>
      <c r="AB202" s="5">
        <f t="shared" si="172"/>
        <v>0</v>
      </c>
      <c r="AC202" s="5">
        <f t="shared" si="172"/>
        <v>0</v>
      </c>
    </row>
    <row r="203" spans="6:29" x14ac:dyDescent="0.35">
      <c r="G203" s="33" t="s">
        <v>28</v>
      </c>
      <c r="H203" s="5">
        <f>H$153/H$220</f>
        <v>0</v>
      </c>
      <c r="I203" s="5">
        <f t="shared" ref="I203:AC203" si="173">I$153/I$220</f>
        <v>0</v>
      </c>
      <c r="J203" s="5">
        <f t="shared" si="173"/>
        <v>0</v>
      </c>
      <c r="K203" s="5">
        <f t="shared" si="173"/>
        <v>0</v>
      </c>
      <c r="L203" s="5">
        <f t="shared" si="173"/>
        <v>0</v>
      </c>
      <c r="M203" s="5">
        <f t="shared" si="173"/>
        <v>0</v>
      </c>
      <c r="N203" s="5">
        <f t="shared" si="173"/>
        <v>0</v>
      </c>
      <c r="O203" s="5">
        <f t="shared" si="173"/>
        <v>0</v>
      </c>
      <c r="P203" s="5">
        <f t="shared" si="173"/>
        <v>0</v>
      </c>
      <c r="Q203" s="5">
        <f t="shared" si="173"/>
        <v>0</v>
      </c>
      <c r="R203" s="5">
        <f t="shared" si="173"/>
        <v>0</v>
      </c>
      <c r="S203" s="5">
        <f t="shared" si="173"/>
        <v>0</v>
      </c>
      <c r="T203" s="5">
        <f t="shared" si="173"/>
        <v>0</v>
      </c>
      <c r="U203" s="5">
        <f t="shared" si="173"/>
        <v>0</v>
      </c>
      <c r="V203" s="5">
        <f t="shared" si="173"/>
        <v>0</v>
      </c>
      <c r="W203" s="5">
        <f t="shared" si="173"/>
        <v>0</v>
      </c>
      <c r="X203" s="5">
        <f t="shared" si="173"/>
        <v>0</v>
      </c>
      <c r="Y203" s="5">
        <f t="shared" si="173"/>
        <v>0</v>
      </c>
      <c r="Z203" s="5">
        <f t="shared" si="173"/>
        <v>0</v>
      </c>
      <c r="AA203" s="5">
        <f t="shared" si="173"/>
        <v>0</v>
      </c>
      <c r="AB203" s="5">
        <f t="shared" si="173"/>
        <v>0</v>
      </c>
      <c r="AC203" s="5">
        <f t="shared" si="173"/>
        <v>0</v>
      </c>
    </row>
    <row r="204" spans="6:29" x14ac:dyDescent="0.35">
      <c r="G204" s="72"/>
      <c r="H204" s="28"/>
      <c r="I204" s="28"/>
      <c r="J204" s="28"/>
      <c r="K204" s="28"/>
      <c r="L204" s="28"/>
      <c r="M204" s="28"/>
      <c r="N204" s="28"/>
      <c r="O204" s="28"/>
      <c r="P204" s="28"/>
      <c r="Q204" s="28"/>
      <c r="R204" s="28"/>
      <c r="S204" s="28"/>
      <c r="T204" s="28"/>
      <c r="U204" s="28"/>
      <c r="V204" s="28"/>
      <c r="W204" s="28"/>
      <c r="X204" s="28"/>
      <c r="Y204" s="28"/>
      <c r="Z204" s="28"/>
      <c r="AA204" s="28"/>
      <c r="AB204" s="28"/>
      <c r="AC204" s="28"/>
    </row>
    <row r="205" spans="6:29" x14ac:dyDescent="0.35">
      <c r="F205" s="1" t="s">
        <v>177</v>
      </c>
    </row>
    <row r="206" spans="6:29" x14ac:dyDescent="0.35">
      <c r="F206" s="4" t="s">
        <v>178</v>
      </c>
      <c r="G206" s="4" t="s">
        <v>179</v>
      </c>
      <c r="H206" s="4" cm="1">
        <f t="array" ref="H206">IFERROR(INDEX('WEO Oct 2023'!$J$2:$BG$529,MATCH($C$5&amp;$G206,'WEO Oct 2023'!$B$2:$B$529&amp;'WEO Oct 2023'!$C$2:$C$529,0),MATCH(H$8,'WEO Oct 2023'!$J$1:$BF$1,0)),NA())</f>
        <v>36.552999999999997</v>
      </c>
      <c r="I206" s="4" cm="1">
        <f t="array" ref="I206">IFERROR(INDEX('WEO Oct 2023'!$J$2:$BG$529,MATCH($C$5&amp;$G206,'WEO Oct 2023'!$B$2:$B$529&amp;'WEO Oct 2023'!$C$2:$C$529,0),MATCH(I$8,'WEO Oct 2023'!$J$1:$BF$1,0)),NA())</f>
        <v>38.424999999999997</v>
      </c>
      <c r="J206" s="4" cm="1">
        <f t="array" ref="J206">IFERROR(INDEX('WEO Oct 2023'!$J$2:$BG$529,MATCH($C$5&amp;$G206,'WEO Oct 2023'!$B$2:$B$529&amp;'WEO Oct 2023'!$C$2:$C$529,0),MATCH(J$8,'WEO Oct 2023'!$J$1:$BF$1,0)),NA())</f>
        <v>40.802999999999997</v>
      </c>
      <c r="K206" s="4" cm="1">
        <f t="array" ref="K206">IFERROR(INDEX('WEO Oct 2023'!$J$2:$BG$529,MATCH($C$5&amp;$G206,'WEO Oct 2023'!$B$2:$B$529&amp;'WEO Oct 2023'!$C$2:$C$529,0),MATCH(K$8,'WEO Oct 2023'!$J$1:$BF$1,0)),NA())</f>
        <v>43.148000000000003</v>
      </c>
      <c r="L206" s="4" cm="1">
        <f t="array" ref="L206">IFERROR(INDEX('WEO Oct 2023'!$J$2:$BG$529,MATCH($C$5&amp;$G206,'WEO Oct 2023'!$B$2:$B$529&amp;'WEO Oct 2023'!$C$2:$C$529,0),MATCH(L$8,'WEO Oct 2023'!$J$1:$BF$1,0)),NA())</f>
        <v>48.610999999999997</v>
      </c>
      <c r="M206" s="4" cm="1">
        <f t="array" ref="M206">IFERROR(INDEX('WEO Oct 2023'!$J$2:$BG$529,MATCH($C$5&amp;$G206,'WEO Oct 2023'!$B$2:$B$529&amp;'WEO Oct 2023'!$C$2:$C$529,0),MATCH(M$8,'WEO Oct 2023'!$J$1:$BF$1,0)),NA())</f>
        <v>52.898000000000003</v>
      </c>
      <c r="N206" s="4" cm="1">
        <f t="array" ref="N206">IFERROR(INDEX('WEO Oct 2023'!$J$2:$BG$529,MATCH($C$5&amp;$G206,'WEO Oct 2023'!$B$2:$B$529&amp;'WEO Oct 2023'!$C$2:$C$529,0),MATCH(N$8,'WEO Oct 2023'!$J$1:$BF$1,0)),NA())</f>
        <v>59.863</v>
      </c>
      <c r="O206" s="4" cm="1">
        <f t="array" ref="O206">IFERROR(INDEX('WEO Oct 2023'!$J$2:$BG$529,MATCH($C$5&amp;$G206,'WEO Oct 2023'!$B$2:$B$529&amp;'WEO Oct 2023'!$C$2:$C$529,0),MATCH(O$8,'WEO Oct 2023'!$J$1:$BF$1,0)),NA())</f>
        <v>63.256999999999998</v>
      </c>
      <c r="P206" s="4" cm="1">
        <f t="array" ref="P206">IFERROR(INDEX('WEO Oct 2023'!$J$2:$BG$573,MATCH($C$5&amp;$G206,'WEO Oct 2023'!$B$2:$B$573&amp;'WEO Oct 2023'!$C$2:$C$573,0),MATCH(P$8,'WEO Oct 2023'!$J$1:$BF$1,0)),NA())</f>
        <v>64.995999999999995</v>
      </c>
      <c r="Q206" s="4" cm="1">
        <f t="array" ref="Q206">IFERROR(INDEX('WEO Oct 2023'!$J$2:$BG$573,MATCH($C$5&amp;$G206,'WEO Oct 2023'!$B$2:$B$573&amp;'WEO Oct 2023'!$C$2:$C$573,0),MATCH(Q$8,'WEO Oct 2023'!$J$1:$BF$1,0)),NA())</f>
        <v>68.905000000000001</v>
      </c>
      <c r="R206" s="4" cm="1">
        <f t="array" ref="R206">IFERROR(INDEX('WEO Oct 2023'!$J$2:$BG$573,MATCH($C$5&amp;$G206,'WEO Oct 2023'!$B$2:$B$573&amp;'WEO Oct 2023'!$C$2:$C$573,0),MATCH(R$8,'WEO Oct 2023'!$J$1:$BF$1,0)),NA())</f>
        <v>69.278000000000006</v>
      </c>
      <c r="S206" s="4" cm="1">
        <f t="array" ref="S206">IFERROR(INDEX('WEO Oct 2023'!$J$2:$BG$573,MATCH($C$5&amp;$G206,'WEO Oct 2023'!$B$2:$B$573&amp;'WEO Oct 2023'!$C$2:$C$573,0),MATCH(S$8,'WEO Oct 2023'!$J$1:$BF$1,0)),NA())</f>
        <v>71.691999999999993</v>
      </c>
      <c r="T206" s="4" cm="1">
        <f t="array" ref="T206">IFERROR(INDEX('WEO Oct 2023'!$J$2:$BG$573,MATCH($C$5&amp;$G206,'WEO Oct 2023'!$B$2:$B$573&amp;'WEO Oct 2023'!$C$2:$C$573,0),MATCH(T$8,'WEO Oct 2023'!$J$1:$BF$1,0)),NA())</f>
        <v>74.97</v>
      </c>
      <c r="U206" s="4" cm="1">
        <f t="array" ref="U206">IFERROR(INDEX('WEO Oct 2023'!$J$2:$BG$573,MATCH($C$5&amp;$G206,'WEO Oct 2023'!$B$2:$B$573&amp;'WEO Oct 2023'!$C$2:$C$573,0),MATCH(U$8,'WEO Oct 2023'!$J$1:$BF$1,0)),NA())</f>
        <v>79.656999999999996</v>
      </c>
      <c r="V206" s="4" cm="1">
        <f t="array" ref="V206">IFERROR(INDEX('WEO Oct 2023'!$J$2:$BG$573,MATCH($C$5&amp;$G206,'WEO Oct 2023'!$B$2:$B$573&amp;'WEO Oct 2023'!$C$2:$C$573,0),MATCH(V$8,'WEO Oct 2023'!$J$1:$BF$1,0)),NA())</f>
        <v>84.706999999999994</v>
      </c>
      <c r="W206" s="4" cm="1">
        <f t="array" ref="W206">IFERROR(INDEX('WEO Oct 2023'!$J$2:$BG$573,MATCH($C$5&amp;$G206,'WEO Oct 2023'!$B$2:$B$573&amp;'WEO Oct 2023'!$C$2:$C$573,0),MATCH(W$8,'WEO Oct 2023'!$J$1:$BF$1,0)),NA())</f>
        <v>94.888999999999996</v>
      </c>
      <c r="X206" s="4" cm="1">
        <f t="array" ref="X206">IFERROR(INDEX('WEO Oct 2023'!$J$2:$BG$573,MATCH($C$5&amp;$G206,'WEO Oct 2023'!$B$2:$B$573&amp;'WEO Oct 2023'!$C$2:$C$573,0),MATCH(X$8,'WEO Oct 2023'!$J$1:$BF$1,0)),NA())</f>
        <v>100.77200000000001</v>
      </c>
      <c r="Y206" s="4" cm="1">
        <f t="array" ref="Y206">IFERROR(INDEX('WEO Oct 2023'!$J$2:$BG$573,MATCH($C$5&amp;$G206,'WEO Oct 2023'!$B$2:$B$573&amp;'WEO Oct 2023'!$C$2:$C$573,0),MATCH(Y$8,'WEO Oct 2023'!$J$1:$BF$1,0)),NA())</f>
        <v>107.45</v>
      </c>
      <c r="Z206" s="4" cm="1">
        <f t="array" ref="Z206">IFERROR(INDEX('WEO Oct 2023'!$J$2:$BG$573,MATCH($C$5&amp;$G206,'WEO Oct 2023'!$B$2:$B$573&amp;'WEO Oct 2023'!$C$2:$C$573,0),MATCH(Z$8,'WEO Oct 2023'!$J$1:$BF$1,0)),NA())</f>
        <v>104.929</v>
      </c>
      <c r="AA206" s="4" cm="1">
        <f t="array" ref="AA206">IFERROR(INDEX('WEO Oct 2023'!$J$2:$BG$573,MATCH($C$5&amp;$G206,'WEO Oct 2023'!$B$2:$B$573&amp;'WEO Oct 2023'!$C$2:$C$573,0),MATCH(AA$8,'WEO Oct 2023'!$J$1:$BF$1,0)),NA())</f>
        <v>106.348</v>
      </c>
      <c r="AB206" s="4" cm="1">
        <f t="array" ref="AB206">IFERROR(INDEX('WEO Oct 2023'!$J$2:$BG$573,MATCH($C$5&amp;$G206,'WEO Oct 2023'!$B$2:$B$573&amp;'WEO Oct 2023'!$C$2:$C$573,0),MATCH(AB$8,'WEO Oct 2023'!$J$1:$BF$1,0)),NA())</f>
        <v>121.792</v>
      </c>
      <c r="AC206" s="4" cm="1">
        <f t="array" ref="AC206">IFERROR(INDEX('WEO Oct 2023'!$J$2:$BG$529,MATCH($C$5&amp;$G206,'WEO Oct 2023'!$B$2:$B$529&amp;'WEO Oct 2023'!$C$2:$C$529,0),MATCH(AC$8,'WEO Oct 2023'!$J$1:$BF$1,0)),NA())</f>
        <v>133.798</v>
      </c>
    </row>
    <row r="207" spans="6:29" x14ac:dyDescent="0.35">
      <c r="F207" s="65" t="str">
        <f>$C$6</f>
        <v>thousands</v>
      </c>
      <c r="G207" s="4"/>
      <c r="H207" s="5">
        <f>IF($F207=$B$249,H206*1000000,IF($F207=$B$250,H206*1000,IF($F207=$B$251,H206)))</f>
        <v>36553000</v>
      </c>
      <c r="I207" s="5">
        <f t="shared" ref="I207:AC207" si="174">I206*1000000</f>
        <v>38425000</v>
      </c>
      <c r="J207" s="5">
        <f t="shared" si="174"/>
        <v>40803000</v>
      </c>
      <c r="K207" s="5">
        <f t="shared" si="174"/>
        <v>43148000</v>
      </c>
      <c r="L207" s="5">
        <f t="shared" si="174"/>
        <v>48611000</v>
      </c>
      <c r="M207" s="5">
        <f t="shared" si="174"/>
        <v>52898000</v>
      </c>
      <c r="N207" s="5">
        <f t="shared" si="174"/>
        <v>59863000</v>
      </c>
      <c r="O207" s="5">
        <f t="shared" si="174"/>
        <v>63257000</v>
      </c>
      <c r="P207" s="5">
        <f t="shared" si="174"/>
        <v>64995999.999999993</v>
      </c>
      <c r="Q207" s="5">
        <f t="shared" si="174"/>
        <v>68905000</v>
      </c>
      <c r="R207" s="5">
        <f t="shared" si="174"/>
        <v>69278000</v>
      </c>
      <c r="S207" s="5">
        <f t="shared" si="174"/>
        <v>71692000</v>
      </c>
      <c r="T207" s="5">
        <f t="shared" si="174"/>
        <v>74970000</v>
      </c>
      <c r="U207" s="5">
        <f t="shared" si="174"/>
        <v>79657000</v>
      </c>
      <c r="V207" s="5">
        <f t="shared" si="174"/>
        <v>84707000</v>
      </c>
      <c r="W207" s="5">
        <f t="shared" si="174"/>
        <v>94889000</v>
      </c>
      <c r="X207" s="5">
        <f t="shared" si="174"/>
        <v>100772000</v>
      </c>
      <c r="Y207" s="5">
        <f t="shared" si="174"/>
        <v>107450000</v>
      </c>
      <c r="Z207" s="5">
        <f t="shared" si="174"/>
        <v>104929000</v>
      </c>
      <c r="AA207" s="5">
        <f t="shared" si="174"/>
        <v>106348000</v>
      </c>
      <c r="AB207" s="5">
        <f t="shared" si="174"/>
        <v>121792000</v>
      </c>
      <c r="AC207" s="5">
        <f t="shared" si="174"/>
        <v>133798000</v>
      </c>
    </row>
    <row r="208" spans="6:29" x14ac:dyDescent="0.35">
      <c r="F208" s="4" t="s">
        <v>180</v>
      </c>
      <c r="G208" s="4" t="s">
        <v>181</v>
      </c>
      <c r="H208" s="4" cm="1">
        <f t="array" ref="H208">IFERROR(INDEX('WEO Oct 2023'!$J$2:$BG$529,MATCH($C$5&amp;$G208,'WEO Oct 2023'!$B$2:$B$529&amp;'WEO Oct 2023'!$C$2:$C$529,0),MATCH(H$8,'WEO Oct 2023'!$J$1:$BF$1,0)),NA())</f>
        <v>0.26200000000000001</v>
      </c>
      <c r="I208" s="4" cm="1">
        <f t="array" ref="I208">IFERROR(INDEX('WEO Oct 2023'!$J$2:$BG$529,MATCH($C$5&amp;$G208,'WEO Oct 2023'!$B$2:$B$529&amp;'WEO Oct 2023'!$C$2:$C$529,0),MATCH(I$8,'WEO Oct 2023'!$J$1:$BF$1,0)),NA())</f>
        <v>0.315</v>
      </c>
      <c r="J208" s="4" cm="1">
        <f t="array" ref="J208">IFERROR(INDEX('WEO Oct 2023'!$J$2:$BG$529,MATCH($C$5&amp;$G208,'WEO Oct 2023'!$B$2:$B$529&amp;'WEO Oct 2023'!$C$2:$C$529,0),MATCH(J$8,'WEO Oct 2023'!$J$1:$BF$1,0)),NA())</f>
        <v>0.36499999999999999</v>
      </c>
      <c r="K208" s="4" cm="1">
        <f t="array" ref="K208">IFERROR(INDEX('WEO Oct 2023'!$J$2:$BG$529,MATCH($C$5&amp;$G208,'WEO Oct 2023'!$B$2:$B$529&amp;'WEO Oct 2023'!$C$2:$C$529,0),MATCH(K$8,'WEO Oct 2023'!$J$1:$BF$1,0)),NA())</f>
        <v>0.39</v>
      </c>
      <c r="L208" s="4" cm="1">
        <f t="array" ref="L208">IFERROR(INDEX('WEO Oct 2023'!$J$2:$BG$529,MATCH($C$5&amp;$G208,'WEO Oct 2023'!$B$2:$B$529&amp;'WEO Oct 2023'!$C$2:$C$529,0),MATCH(L$8,'WEO Oct 2023'!$J$1:$BF$1,0)),NA())</f>
        <v>0.435</v>
      </c>
      <c r="M208" s="4" cm="1">
        <f t="array" ref="M208">IFERROR(INDEX('WEO Oct 2023'!$J$2:$BG$529,MATCH($C$5&amp;$G208,'WEO Oct 2023'!$B$2:$B$529&amp;'WEO Oct 2023'!$C$2:$C$529,0),MATCH(M$8,'WEO Oct 2023'!$J$1:$BF$1,0)),NA())</f>
        <v>0.51700000000000002</v>
      </c>
      <c r="N208" s="4" cm="1">
        <f t="array" ref="N208">IFERROR(INDEX('WEO Oct 2023'!$J$2:$BG$529,MATCH($C$5&amp;$G208,'WEO Oct 2023'!$B$2:$B$529&amp;'WEO Oct 2023'!$C$2:$C$529,0),MATCH(N$8,'WEO Oct 2023'!$J$1:$BF$1,0)),NA())</f>
        <v>0.58199999999999996</v>
      </c>
      <c r="O208" s="4" cm="1">
        <f t="array" ref="O208">IFERROR(INDEX('WEO Oct 2023'!$J$2:$BG$529,MATCH($C$5&amp;$G208,'WEO Oct 2023'!$B$2:$B$529&amp;'WEO Oct 2023'!$C$2:$C$529,0),MATCH(O$8,'WEO Oct 2023'!$J$1:$BF$1,0)),NA())</f>
        <v>0.59</v>
      </c>
      <c r="P208" s="4" cm="1">
        <f t="array" ref="P208">IFERROR(INDEX('WEO Oct 2023'!$J$2:$BG$573,MATCH($C$5&amp;$G208,'WEO Oct 2023'!$B$2:$B$573&amp;'WEO Oct 2023'!$C$2:$C$573,0),MATCH(P$8,'WEO Oct 2023'!$J$1:$BF$1,0)),NA())</f>
        <v>0.65200000000000002</v>
      </c>
      <c r="Q208" s="4" cm="1">
        <f t="array" ref="Q208">IFERROR(INDEX('WEO Oct 2023'!$J$2:$BG$573,MATCH($C$5&amp;$G208,'WEO Oct 2023'!$B$2:$B$573&amp;'WEO Oct 2023'!$C$2:$C$573,0),MATCH(Q$8,'WEO Oct 2023'!$J$1:$BF$1,0)),NA())</f>
        <v>0.73799999999999999</v>
      </c>
      <c r="R208" s="4" cm="1">
        <f t="array" ref="R208">IFERROR(INDEX('WEO Oct 2023'!$J$2:$BG$573,MATCH($C$5&amp;$G208,'WEO Oct 2023'!$B$2:$B$573&amp;'WEO Oct 2023'!$C$2:$C$573,0),MATCH(R$8,'WEO Oct 2023'!$J$1:$BF$1,0)),NA())</f>
        <v>0.73599999999999999</v>
      </c>
      <c r="S208" s="4" cm="1">
        <f t="array" ref="S208">IFERROR(INDEX('WEO Oct 2023'!$J$2:$BG$573,MATCH($C$5&amp;$G208,'WEO Oct 2023'!$B$2:$B$573&amp;'WEO Oct 2023'!$C$2:$C$573,0),MATCH(S$8,'WEO Oct 2023'!$J$1:$BF$1,0)),NA())</f>
        <v>0.755</v>
      </c>
      <c r="T208" s="4" cm="1">
        <f t="array" ref="T208">IFERROR(INDEX('WEO Oct 2023'!$J$2:$BG$573,MATCH($C$5&amp;$G208,'WEO Oct 2023'!$B$2:$B$573&amp;'WEO Oct 2023'!$C$2:$C$573,0),MATCH(T$8,'WEO Oct 2023'!$J$1:$BF$1,0)),NA())</f>
        <v>0.77400000000000002</v>
      </c>
      <c r="U208" s="4" cm="1">
        <f t="array" ref="U208">IFERROR(INDEX('WEO Oct 2023'!$J$2:$BG$573,MATCH($C$5&amp;$G208,'WEO Oct 2023'!$B$2:$B$573&amp;'WEO Oct 2023'!$C$2:$C$573,0),MATCH(U$8,'WEO Oct 2023'!$J$1:$BF$1,0)),NA())</f>
        <v>0.74399999999999999</v>
      </c>
      <c r="V208" s="4" cm="1">
        <f t="array" ref="V208">IFERROR(INDEX('WEO Oct 2023'!$J$2:$BG$573,MATCH($C$5&amp;$G208,'WEO Oct 2023'!$B$2:$B$573&amp;'WEO Oct 2023'!$C$2:$C$573,0),MATCH(V$8,'WEO Oct 2023'!$J$1:$BF$1,0)),NA())</f>
        <v>0.77500000000000002</v>
      </c>
      <c r="W208" s="4" cm="1">
        <f t="array" ref="W208">IFERROR(INDEX('WEO Oct 2023'!$J$2:$BG$573,MATCH($C$5&amp;$G208,'WEO Oct 2023'!$B$2:$B$573&amp;'WEO Oct 2023'!$C$2:$C$573,0),MATCH(W$8,'WEO Oct 2023'!$J$1:$BF$1,0)),NA())</f>
        <v>0.88</v>
      </c>
      <c r="X208" s="4" cm="1">
        <f t="array" ref="X208">IFERROR(INDEX('WEO Oct 2023'!$J$2:$BG$573,MATCH($C$5&amp;$G208,'WEO Oct 2023'!$B$2:$B$573&amp;'WEO Oct 2023'!$C$2:$C$573,0),MATCH(X$8,'WEO Oct 2023'!$J$1:$BF$1,0)),NA())</f>
        <v>0.92900000000000005</v>
      </c>
      <c r="Y208" s="4" cm="1">
        <f t="array" ref="Y208">IFERROR(INDEX('WEO Oct 2023'!$J$2:$BG$573,MATCH($C$5&amp;$G208,'WEO Oct 2023'!$B$2:$B$573&amp;'WEO Oct 2023'!$C$2:$C$573,0),MATCH(Y$8,'WEO Oct 2023'!$J$1:$BF$1,0)),NA())</f>
        <v>0.93</v>
      </c>
      <c r="Z208" s="4" cm="1">
        <f t="array" ref="Z208">IFERROR(INDEX('WEO Oct 2023'!$J$2:$BG$573,MATCH($C$5&amp;$G208,'WEO Oct 2023'!$B$2:$B$573&amp;'WEO Oct 2023'!$C$2:$C$573,0),MATCH(Z$8,'WEO Oct 2023'!$J$1:$BF$1,0)),NA())</f>
        <v>1.008</v>
      </c>
      <c r="AA208" s="4" cm="1">
        <f t="array" ref="AA208">IFERROR(INDEX('WEO Oct 2023'!$J$2:$BG$573,MATCH($C$5&amp;$G208,'WEO Oct 2023'!$B$2:$B$573&amp;'WEO Oct 2023'!$C$2:$C$573,0),MATCH(AA$8,'WEO Oct 2023'!$J$1:$BF$1,0)),NA())</f>
        <v>0.94199999999999995</v>
      </c>
      <c r="AB208" s="4" cm="1">
        <f t="array" ref="AB208">IFERROR(INDEX('WEO Oct 2023'!$J$2:$BG$573,MATCH($C$5&amp;$G208,'WEO Oct 2023'!$B$2:$B$573&amp;'WEO Oct 2023'!$C$2:$C$573,0),MATCH(AB$8,'WEO Oct 2023'!$J$1:$BF$1,0)),NA())</f>
        <v>1.073</v>
      </c>
      <c r="AC208" s="4" cm="1">
        <f t="array" ref="AC208">IFERROR(INDEX('WEO Oct 2023'!$J$2:$BG$529,MATCH($C$5&amp;$G208,'WEO Oct 2023'!$B$2:$B$529&amp;'WEO Oct 2023'!$C$2:$C$529,0),MATCH(AC$8,'WEO Oct 2023'!$J$1:$BF$1,0)),NA())</f>
        <v>1.1659999999999999</v>
      </c>
    </row>
    <row r="209" spans="3:29" x14ac:dyDescent="0.35">
      <c r="F209" s="4" t="s">
        <v>182</v>
      </c>
      <c r="G209" s="4"/>
      <c r="H209" s="4">
        <f>H206/H208</f>
        <v>139.51526717557249</v>
      </c>
      <c r="I209" s="4">
        <f t="shared" ref="I209:AC209" si="175">I206/I208</f>
        <v>121.98412698412697</v>
      </c>
      <c r="J209" s="4">
        <f t="shared" si="175"/>
        <v>111.78904109589041</v>
      </c>
      <c r="K209" s="4">
        <f t="shared" si="175"/>
        <v>110.63589743589743</v>
      </c>
      <c r="L209" s="4">
        <f t="shared" si="175"/>
        <v>111.74942528735632</v>
      </c>
      <c r="M209" s="4">
        <f t="shared" si="175"/>
        <v>102.31721470019343</v>
      </c>
      <c r="N209" s="4">
        <f t="shared" si="175"/>
        <v>102.85738831615122</v>
      </c>
      <c r="O209" s="4">
        <f t="shared" si="175"/>
        <v>107.21525423728814</v>
      </c>
      <c r="P209" s="4">
        <f t="shared" si="175"/>
        <v>99.687116564417167</v>
      </c>
      <c r="Q209" s="4">
        <f t="shared" si="175"/>
        <v>93.367208672086718</v>
      </c>
      <c r="R209" s="4">
        <f t="shared" si="175"/>
        <v>94.127717391304358</v>
      </c>
      <c r="S209" s="4">
        <f t="shared" si="175"/>
        <v>94.956291390728467</v>
      </c>
      <c r="T209" s="4">
        <f t="shared" si="175"/>
        <v>96.860465116279059</v>
      </c>
      <c r="U209" s="4">
        <f t="shared" si="175"/>
        <v>107.06586021505376</v>
      </c>
      <c r="V209" s="4">
        <f t="shared" si="175"/>
        <v>109.29935483870966</v>
      </c>
      <c r="W209" s="4">
        <f t="shared" si="175"/>
        <v>107.82840909090909</v>
      </c>
      <c r="X209" s="4">
        <f t="shared" si="175"/>
        <v>108.47362755651238</v>
      </c>
      <c r="Y209" s="4">
        <f t="shared" si="175"/>
        <v>115.53763440860214</v>
      </c>
      <c r="Z209" s="4">
        <f t="shared" si="175"/>
        <v>104.09623015873017</v>
      </c>
      <c r="AA209" s="4">
        <f t="shared" si="175"/>
        <v>112.89596602972399</v>
      </c>
      <c r="AB209" s="4">
        <f t="shared" si="175"/>
        <v>113.50605778191986</v>
      </c>
      <c r="AC209" s="4">
        <f t="shared" si="175"/>
        <v>114.74957118353346</v>
      </c>
    </row>
    <row r="210" spans="3:29" x14ac:dyDescent="0.35">
      <c r="C210" s="28"/>
      <c r="F210" s="4" t="s">
        <v>183</v>
      </c>
      <c r="G210" s="4"/>
      <c r="H210" s="5">
        <f>IFERROR(INDEX('WDI GNI'!$E$6:$BO$271,MATCH($C$5,'WDI GNI'!$B$6:$B$271,0),MATCH(H$8,'WDI GNI'!$E$5:$BO$5,0)),NA())</f>
        <v>34948121800</v>
      </c>
      <c r="I210" s="5">
        <f>IFERROR(INDEX('WDI GNI'!$E$6:$BO$271,MATCH($C$5,'WDI GNI'!$B$6:$B$271,0),MATCH(I$8,'WDI GNI'!$E$5:$BO$5,0)),NA())</f>
        <v>36666439500</v>
      </c>
      <c r="J210" s="5">
        <f>IFERROR(INDEX('WDI GNI'!$E$6:$BO$271,MATCH($C$5,'WDI GNI'!$B$6:$B$271,0),MATCH(J$8,'WDI GNI'!$E$5:$BO$5,0)),NA())</f>
        <v>38710548800</v>
      </c>
      <c r="K210" s="5">
        <f>IFERROR(INDEX('WDI GNI'!$E$6:$BO$271,MATCH($C$5,'WDI GNI'!$B$6:$B$271,0),MATCH(K$8,'WDI GNI'!$E$5:$BO$5,0)),NA())</f>
        <v>40306421700</v>
      </c>
      <c r="L210" s="5">
        <f>IFERROR(INDEX('WDI GNI'!$E$6:$BO$271,MATCH($C$5,'WDI GNI'!$B$6:$B$271,0),MATCH(L$8,'WDI GNI'!$E$5:$BO$5,0)),NA())</f>
        <v>46385669200</v>
      </c>
      <c r="M210" s="5">
        <f>IFERROR(INDEX('WDI GNI'!$E$6:$BO$271,MATCH($C$5,'WDI GNI'!$B$6:$B$271,0),MATCH(M$8,'WDI GNI'!$E$5:$BO$5,0)),NA())</f>
        <v>50363594300</v>
      </c>
      <c r="N210" s="5">
        <f>IFERROR(INDEX('WDI GNI'!$E$6:$BO$271,MATCH($C$5,'WDI GNI'!$B$6:$B$271,0),MATCH(N$8,'WDI GNI'!$E$5:$BO$5,0)),NA())</f>
        <v>59636575300</v>
      </c>
      <c r="O210" s="5">
        <f>IFERROR(INDEX('WDI GNI'!$E$6:$BO$271,MATCH($C$5,'WDI GNI'!$B$6:$B$271,0),MATCH(O$8,'WDI GNI'!$E$5:$BO$5,0)),NA())</f>
        <v>60892988400</v>
      </c>
      <c r="P210" s="5">
        <f>IFERROR(INDEX('WDI GNI'!$E$6:$BO$271,MATCH($C$5,'WDI GNI'!$B$6:$B$271,0),MATCH(P$8,'WDI GNI'!$E$5:$BO$5,0)),NA())</f>
        <v>62912525300</v>
      </c>
      <c r="Q210" s="5">
        <f>IFERROR(INDEX('WDI GNI'!$E$6:$BO$271,MATCH($C$5,'WDI GNI'!$B$6:$B$271,0),MATCH(Q$8,'WDI GNI'!$E$5:$BO$5,0)),NA())</f>
        <v>67203178300</v>
      </c>
      <c r="R210" s="5">
        <f>IFERROR(INDEX('WDI GNI'!$E$6:$BO$271,MATCH($C$5,'WDI GNI'!$B$6:$B$271,0),MATCH(R$8,'WDI GNI'!$E$5:$BO$5,0)),NA())</f>
        <v>65284088500</v>
      </c>
      <c r="S210" s="5">
        <f>IFERROR(INDEX('WDI GNI'!$E$6:$BO$271,MATCH($C$5,'WDI GNI'!$B$6:$B$271,0),MATCH(S$8,'WDI GNI'!$E$5:$BO$5,0)),NA())</f>
        <v>71662373500</v>
      </c>
      <c r="T210" s="5">
        <f>IFERROR(INDEX('WDI GNI'!$E$6:$BO$271,MATCH($C$5,'WDI GNI'!$B$6:$B$271,0),MATCH(T$8,'WDI GNI'!$E$5:$BO$5,0)),NA())</f>
        <v>76151182500</v>
      </c>
      <c r="U210" s="5">
        <f>IFERROR(INDEX('WDI GNI'!$E$6:$BO$271,MATCH($C$5,'WDI GNI'!$B$6:$B$271,0),MATCH(U$8,'WDI GNI'!$E$5:$BO$5,0)),NA())</f>
        <v>81077103600</v>
      </c>
      <c r="V210" s="5">
        <f>IFERROR(INDEX('WDI GNI'!$E$6:$BO$271,MATCH($C$5,'WDI GNI'!$B$6:$B$271,0),MATCH(V$8,'WDI GNI'!$E$5:$BO$5,0)),NA())</f>
        <v>86600885400</v>
      </c>
      <c r="W210" s="5">
        <f>IFERROR(INDEX('WDI GNI'!$E$6:$BO$271,MATCH($C$5,'WDI GNI'!$B$6:$B$271,0),MATCH(W$8,'WDI GNI'!$E$5:$BO$5,0)),NA())</f>
        <v>95138218500</v>
      </c>
      <c r="X210" s="5">
        <f>IFERROR(INDEX('WDI GNI'!$E$6:$BO$271,MATCH($C$5,'WDI GNI'!$B$6:$B$271,0),MATCH(X$8,'WDI GNI'!$E$5:$BO$5,0)),NA())</f>
        <v>103699838800</v>
      </c>
      <c r="Y210" s="5">
        <f>IFERROR(INDEX('WDI GNI'!$E$6:$BO$271,MATCH($C$5,'WDI GNI'!$B$6:$B$271,0),MATCH(Y$8,'WDI GNI'!$E$5:$BO$5,0)),NA())</f>
        <v>122815350000</v>
      </c>
      <c r="Z210" s="5">
        <f>IFERROR(INDEX('WDI GNI'!$E$6:$BO$271,MATCH($C$5,'WDI GNI'!$B$6:$B$271,0),MATCH(Z$8,'WDI GNI'!$E$5:$BO$5,0)),NA())</f>
        <v>116890906000</v>
      </c>
      <c r="AA210" s="5">
        <f>IFERROR(INDEX('WDI GNI'!$E$6:$BO$271,MATCH($C$5,'WDI GNI'!$B$6:$B$271,0),MATCH(AA$8,'WDI GNI'!$E$5:$BO$5,0)),NA())</f>
        <v>121343068000</v>
      </c>
      <c r="AB210" s="5">
        <f>IFERROR(INDEX('WDI GNI'!$E$6:$BO$271,MATCH($C$5,'WDI GNI'!$B$6:$B$271,0),MATCH(AB$8,'WDI GNI'!$E$5:$BO$5,0)),NA())</f>
        <v>130587297000</v>
      </c>
      <c r="AC210" s="85">
        <f>(AC206*$G$231)*1000000000</f>
        <v>143460318937.25366</v>
      </c>
    </row>
    <row r="211" spans="3:29" x14ac:dyDescent="0.35">
      <c r="C211" s="28"/>
      <c r="F211" s="65" t="str">
        <f>$C$6</f>
        <v>thousands</v>
      </c>
      <c r="G211" s="4"/>
      <c r="H211" s="5">
        <f>IF($F211=$B$249,H210/1000,IF($F211=$B$250,H210*1000000,IF($F211=$B$251,H210/1000000000)))</f>
        <v>34948121.799999997</v>
      </c>
      <c r="I211" s="5">
        <f t="shared" ref="I211:AC211" si="176">IF($F211=$B$249,I210/1000,IF($F211=$B$250,I210*1000000,IF($F211=$B$251,I210/1000000000)))</f>
        <v>36666439.5</v>
      </c>
      <c r="J211" s="5">
        <f t="shared" si="176"/>
        <v>38710548.799999997</v>
      </c>
      <c r="K211" s="5">
        <f t="shared" si="176"/>
        <v>40306421.700000003</v>
      </c>
      <c r="L211" s="5">
        <f t="shared" si="176"/>
        <v>46385669.200000003</v>
      </c>
      <c r="M211" s="5">
        <f t="shared" si="176"/>
        <v>50363594.299999997</v>
      </c>
      <c r="N211" s="5">
        <f t="shared" si="176"/>
        <v>59636575.299999997</v>
      </c>
      <c r="O211" s="5">
        <f t="shared" si="176"/>
        <v>60892988.399999999</v>
      </c>
      <c r="P211" s="5">
        <f t="shared" si="176"/>
        <v>62912525.299999997</v>
      </c>
      <c r="Q211" s="5">
        <f t="shared" si="176"/>
        <v>67203178.299999997</v>
      </c>
      <c r="R211" s="5">
        <f t="shared" si="176"/>
        <v>65284088.5</v>
      </c>
      <c r="S211" s="5">
        <f t="shared" si="176"/>
        <v>71662373.5</v>
      </c>
      <c r="T211" s="5">
        <f t="shared" si="176"/>
        <v>76151182.5</v>
      </c>
      <c r="U211" s="5">
        <f t="shared" si="176"/>
        <v>81077103.599999994</v>
      </c>
      <c r="V211" s="5">
        <f t="shared" si="176"/>
        <v>86600885.400000006</v>
      </c>
      <c r="W211" s="5">
        <f t="shared" si="176"/>
        <v>95138218.5</v>
      </c>
      <c r="X211" s="5">
        <f t="shared" si="176"/>
        <v>103699838.8</v>
      </c>
      <c r="Y211" s="5">
        <f t="shared" si="176"/>
        <v>122815350</v>
      </c>
      <c r="Z211" s="5">
        <f t="shared" si="176"/>
        <v>116890906</v>
      </c>
      <c r="AA211" s="5">
        <f t="shared" si="176"/>
        <v>121343068</v>
      </c>
      <c r="AB211" s="5">
        <f t="shared" si="176"/>
        <v>130587297</v>
      </c>
      <c r="AC211" s="5">
        <f t="shared" si="176"/>
        <v>143460318.93725365</v>
      </c>
    </row>
    <row r="212" spans="3:29" x14ac:dyDescent="0.35">
      <c r="C212" s="28"/>
      <c r="F212" s="65" t="s">
        <v>184</v>
      </c>
      <c r="G212" s="4"/>
      <c r="H212" s="56">
        <f>H211/H207</f>
        <v>0.95609448745656989</v>
      </c>
      <c r="I212" s="56">
        <f t="shared" ref="I212:AC212" si="177">I211/I207</f>
        <v>0.95423394925178917</v>
      </c>
      <c r="J212" s="56">
        <f t="shared" si="177"/>
        <v>0.9487182020929833</v>
      </c>
      <c r="K212" s="56">
        <f t="shared" si="177"/>
        <v>0.93414345276721988</v>
      </c>
      <c r="L212" s="56">
        <f t="shared" si="177"/>
        <v>0.95422166176379841</v>
      </c>
      <c r="M212" s="56">
        <f t="shared" si="177"/>
        <v>0.9520888181027638</v>
      </c>
      <c r="N212" s="56">
        <f t="shared" si="177"/>
        <v>0.99621761856238411</v>
      </c>
      <c r="O212" s="56">
        <f t="shared" si="177"/>
        <v>0.96262845851052059</v>
      </c>
      <c r="P212" s="56">
        <f t="shared" si="177"/>
        <v>0.96794457043510373</v>
      </c>
      <c r="Q212" s="56">
        <f t="shared" si="177"/>
        <v>0.97530191277846301</v>
      </c>
      <c r="R212" s="56">
        <f t="shared" si="177"/>
        <v>0.94234949767602993</v>
      </c>
      <c r="S212" s="56">
        <f t="shared" si="177"/>
        <v>0.9995867530547341</v>
      </c>
      <c r="T212" s="56">
        <f t="shared" si="177"/>
        <v>1.0157554021608644</v>
      </c>
      <c r="U212" s="56">
        <f t="shared" si="177"/>
        <v>1.0178277313983704</v>
      </c>
      <c r="V212" s="56">
        <f t="shared" si="177"/>
        <v>1.0223580743031864</v>
      </c>
      <c r="W212" s="56">
        <f t="shared" si="177"/>
        <v>1.002626421397633</v>
      </c>
      <c r="X212" s="56">
        <f t="shared" si="177"/>
        <v>1.0290540904219425</v>
      </c>
      <c r="Y212" s="56">
        <f t="shared" si="177"/>
        <v>1.143</v>
      </c>
      <c r="Z212" s="56">
        <f t="shared" si="177"/>
        <v>1.1140000000000001</v>
      </c>
      <c r="AA212" s="56">
        <f t="shared" si="177"/>
        <v>1.141</v>
      </c>
      <c r="AB212" s="56">
        <f t="shared" si="177"/>
        <v>1.072215720244351</v>
      </c>
      <c r="AC212" s="56">
        <f t="shared" si="177"/>
        <v>1.0722157202443507</v>
      </c>
    </row>
    <row r="213" spans="3:29" x14ac:dyDescent="0.35">
      <c r="C213" s="28"/>
      <c r="F213" s="65" t="s">
        <v>1368</v>
      </c>
      <c r="G213" s="4"/>
      <c r="H213" s="86">
        <f t="shared" ref="H213:O213" si="178">(H210/1000000000)/H209</f>
        <v>0.2504967557136214</v>
      </c>
      <c r="I213" s="86">
        <f t="shared" si="178"/>
        <v>0.30058369401431367</v>
      </c>
      <c r="J213" s="86">
        <f t="shared" si="178"/>
        <v>0.3462821437639389</v>
      </c>
      <c r="K213" s="86">
        <f t="shared" si="178"/>
        <v>0.36431594657921573</v>
      </c>
      <c r="L213" s="86">
        <f t="shared" si="178"/>
        <v>0.41508642286725228</v>
      </c>
      <c r="M213" s="86">
        <f t="shared" si="178"/>
        <v>0.49222991895912888</v>
      </c>
      <c r="N213" s="86">
        <f t="shared" si="178"/>
        <v>0.57979865400330743</v>
      </c>
      <c r="O213" s="86">
        <f t="shared" si="178"/>
        <v>0.56795079052120712</v>
      </c>
      <c r="P213" s="86">
        <f>(P210/1000000000)/P209</f>
        <v>0.63109985992368767</v>
      </c>
      <c r="Q213" s="86">
        <f t="shared" ref="Q213:AC213" si="179">(Q210/1000000000)/Q209</f>
        <v>0.71977281163050588</v>
      </c>
      <c r="R213" s="86">
        <f t="shared" si="179"/>
        <v>0.69356923028955786</v>
      </c>
      <c r="S213" s="86">
        <f t="shared" si="179"/>
        <v>0.7546879985563244</v>
      </c>
      <c r="T213" s="86">
        <f t="shared" si="179"/>
        <v>0.78619468127250913</v>
      </c>
      <c r="U213" s="86">
        <f t="shared" si="179"/>
        <v>0.75726383216038773</v>
      </c>
      <c r="V213" s="86">
        <f t="shared" si="179"/>
        <v>0.79232750758496939</v>
      </c>
      <c r="W213" s="86">
        <f t="shared" si="179"/>
        <v>0.88231125082991702</v>
      </c>
      <c r="X213" s="86">
        <f t="shared" si="179"/>
        <v>0.95599125000198459</v>
      </c>
      <c r="Y213" s="86">
        <f t="shared" si="179"/>
        <v>1.0629900000000001</v>
      </c>
      <c r="Z213" s="86">
        <f t="shared" si="179"/>
        <v>1.1229119999999999</v>
      </c>
      <c r="AA213" s="86">
        <f t="shared" si="179"/>
        <v>1.0748219999999999</v>
      </c>
      <c r="AB213" s="86">
        <f t="shared" si="179"/>
        <v>1.1504874678221886</v>
      </c>
      <c r="AC213" s="86">
        <f t="shared" si="179"/>
        <v>1.250203529804913</v>
      </c>
    </row>
    <row r="214" spans="3:29" x14ac:dyDescent="0.35">
      <c r="C214" s="28"/>
      <c r="F214" s="65" t="s">
        <v>1372</v>
      </c>
      <c r="G214" s="4"/>
      <c r="H214" s="86"/>
      <c r="I214" s="86"/>
      <c r="J214" s="86"/>
      <c r="K214" s="86"/>
      <c r="L214" s="86"/>
      <c r="M214" s="86"/>
      <c r="N214" s="86"/>
      <c r="O214" s="86"/>
      <c r="P214" s="96">
        <f>P210/(P221*1000000)</f>
        <v>262135.52208333334</v>
      </c>
      <c r="Q214" s="96">
        <f t="shared" ref="Q214:AC214" si="180">Q210/(Q221*1000000)</f>
        <v>274298.68693877553</v>
      </c>
      <c r="R214" s="96">
        <f t="shared" si="180"/>
        <v>260095.97011952192</v>
      </c>
      <c r="S214" s="96">
        <f t="shared" si="180"/>
        <v>278841.92023346305</v>
      </c>
      <c r="T214" s="96">
        <f t="shared" si="180"/>
        <v>289548.22243346006</v>
      </c>
      <c r="U214" s="96">
        <f t="shared" si="180"/>
        <v>301401.87211895909</v>
      </c>
      <c r="V214" s="96">
        <f t="shared" si="180"/>
        <v>318385.60808823531</v>
      </c>
      <c r="W214" s="96">
        <f t="shared" si="180"/>
        <v>340997.19892473117</v>
      </c>
      <c r="X214" s="96">
        <f t="shared" si="180"/>
        <v>363859.0835087719</v>
      </c>
      <c r="Y214" s="96">
        <f t="shared" si="180"/>
        <v>420600.51369863015</v>
      </c>
      <c r="Z214" s="96">
        <f t="shared" si="180"/>
        <v>387055.98013245035</v>
      </c>
      <c r="AA214" s="96">
        <f t="shared" si="180"/>
        <v>388920.08974358975</v>
      </c>
      <c r="AB214" s="96">
        <f t="shared" si="180"/>
        <v>404295.0371517028</v>
      </c>
      <c r="AC214" s="97">
        <f t="shared" si="180"/>
        <v>429521.91298578941</v>
      </c>
    </row>
    <row r="215" spans="3:29" x14ac:dyDescent="0.35">
      <c r="C215" s="28"/>
      <c r="F215" s="65" t="s">
        <v>1374</v>
      </c>
      <c r="G215" s="4"/>
      <c r="H215" s="5"/>
      <c r="I215" s="5"/>
      <c r="J215" s="5"/>
      <c r="K215" s="5"/>
      <c r="L215" s="5"/>
      <c r="M215" s="5"/>
      <c r="N215" s="5"/>
      <c r="O215" s="5"/>
      <c r="P215" s="5">
        <f>P214/P209</f>
        <v>2629.582749682032</v>
      </c>
      <c r="Q215" s="5">
        <f>Q214/Q209</f>
        <v>2937.8482107367586</v>
      </c>
      <c r="R215" s="5">
        <f t="shared" ref="R215:AC215" si="181">R214/R209</f>
        <v>2763.2240250579998</v>
      </c>
      <c r="S215" s="5">
        <f t="shared" si="181"/>
        <v>2936.5291772619626</v>
      </c>
      <c r="T215" s="5">
        <f t="shared" si="181"/>
        <v>2989.3333888688558</v>
      </c>
      <c r="U215" s="5">
        <f t="shared" si="181"/>
        <v>2815.1071827523706</v>
      </c>
      <c r="V215" s="5">
        <f t="shared" si="181"/>
        <v>2912.9687778859175</v>
      </c>
      <c r="W215" s="5">
        <f t="shared" si="181"/>
        <v>3162.4059169531079</v>
      </c>
      <c r="X215" s="5">
        <f t="shared" si="181"/>
        <v>3354.3552631648581</v>
      </c>
      <c r="Y215" s="5">
        <f t="shared" si="181"/>
        <v>3640.3767123287676</v>
      </c>
      <c r="Z215" s="5">
        <f t="shared" si="181"/>
        <v>3718.2516556291389</v>
      </c>
      <c r="AA215" s="29">
        <f t="shared" si="181"/>
        <v>3444.9423076923076</v>
      </c>
      <c r="AB215" s="29">
        <f t="shared" si="181"/>
        <v>3561.8807053318533</v>
      </c>
      <c r="AC215" s="94">
        <f t="shared" si="181"/>
        <v>3743.1243407332727</v>
      </c>
    </row>
    <row r="216" spans="3:29" x14ac:dyDescent="0.35">
      <c r="C216" s="28"/>
      <c r="F216" s="4" t="s">
        <v>185</v>
      </c>
      <c r="G216" s="4" t="s">
        <v>186</v>
      </c>
      <c r="H216" s="4" cm="1">
        <f t="array" ref="H216">IFERROR(INDEX('WEO Oct 2023'!$J$2:$BG$529,MATCH($C$5&amp;$G216,'WEO Oct 2023'!$B$2:$B$529&amp;'WEO Oct 2023'!$C$2:$C$529,0),MATCH(H$8,'WEO Oct 2023'!$J$1:$BF$1,0)),NA())</f>
        <v>8.1639999999999997</v>
      </c>
      <c r="I216" s="4" cm="1">
        <f t="array" ref="I216">IFERROR(INDEX('WEO Oct 2023'!$J$2:$BG$529,MATCH($C$5&amp;$G216,'WEO Oct 2023'!$B$2:$B$529&amp;'WEO Oct 2023'!$C$2:$C$529,0),MATCH(I$8,'WEO Oct 2023'!$J$1:$BF$1,0)),NA())</f>
        <v>7.24</v>
      </c>
      <c r="J216" s="4" cm="1">
        <f t="array" ref="J216">IFERROR(INDEX('WEO Oct 2023'!$J$2:$BG$529,MATCH($C$5&amp;$G216,'WEO Oct 2023'!$B$2:$B$529&amp;'WEO Oct 2023'!$C$2:$C$529,0),MATCH(J$8,'WEO Oct 2023'!$J$1:$BF$1,0)),NA())</f>
        <v>7.5540000000000003</v>
      </c>
      <c r="K216" s="4" cm="1">
        <f t="array" ref="K216">IFERROR(INDEX('WEO Oct 2023'!$J$2:$BG$529,MATCH($C$5&amp;$G216,'WEO Oct 2023'!$B$2:$B$529&amp;'WEO Oct 2023'!$C$2:$C$529,0),MATCH(K$8,'WEO Oct 2023'!$J$1:$BF$1,0)),NA())</f>
        <v>7.8940000000000001</v>
      </c>
      <c r="L216" s="4" cm="1">
        <f t="array" ref="L216">IFERROR(INDEX('WEO Oct 2023'!$J$2:$BG$529,MATCH($C$5&amp;$G216,'WEO Oct 2023'!$B$2:$B$529&amp;'WEO Oct 2023'!$C$2:$C$529,0),MATCH(L$8,'WEO Oct 2023'!$J$1:$BF$1,0)),NA())</f>
        <v>9.7729999999999997</v>
      </c>
      <c r="M216" s="4" cm="1">
        <f t="array" ref="M216">IFERROR(INDEX('WEO Oct 2023'!$J$2:$BG$529,MATCH($C$5&amp;$G216,'WEO Oct 2023'!$B$2:$B$529&amp;'WEO Oct 2023'!$C$2:$C$529,0),MATCH(M$8,'WEO Oct 2023'!$J$1:$BF$1,0)),NA())</f>
        <v>11.875999999999999</v>
      </c>
      <c r="N216" s="4" cm="1">
        <f t="array" ref="N216">IFERROR(INDEX('WEO Oct 2023'!$J$2:$BG$529,MATCH($C$5&amp;$G216,'WEO Oct 2023'!$B$2:$B$529&amp;'WEO Oct 2023'!$C$2:$C$529,0),MATCH(N$8,'WEO Oct 2023'!$J$1:$BF$1,0)),NA())</f>
        <v>16.643999999999998</v>
      </c>
      <c r="O216" s="4" cm="1">
        <f t="array" ref="O216">IFERROR(INDEX('WEO Oct 2023'!$J$2:$BG$529,MATCH($C$5&amp;$G216,'WEO Oct 2023'!$B$2:$B$529&amp;'WEO Oct 2023'!$C$2:$C$529,0),MATCH(O$8,'WEO Oct 2023'!$J$1:$BF$1,0)),NA())</f>
        <v>17.434999999999999</v>
      </c>
      <c r="P216" s="4" cm="1">
        <f t="array" ref="P216">IFERROR(INDEX('WEO Oct 2023'!$J$2:$BG$573,MATCH($C$5&amp;$G216,'WEO Oct 2023'!$B$2:$B$573&amp;'WEO Oct 2023'!$C$2:$C$573,0),MATCH(P$8,'WEO Oct 2023'!$J$1:$BF$1,0)),NA())</f>
        <v>18.416</v>
      </c>
      <c r="Q216" s="4" cm="1">
        <f t="array" ref="Q216">IFERROR(INDEX('WEO Oct 2023'!$J$2:$BG$573,MATCH($C$5&amp;$G216,'WEO Oct 2023'!$B$2:$B$573&amp;'WEO Oct 2023'!$C$2:$C$573,0),MATCH(Q$8,'WEO Oct 2023'!$J$1:$BF$1,0)),NA())</f>
        <v>17.315000000000001</v>
      </c>
      <c r="R216" s="4" cm="1">
        <f t="array" ref="R216">IFERROR(INDEX('WEO Oct 2023'!$J$2:$BG$573,MATCH($C$5&amp;$G216,'WEO Oct 2023'!$B$2:$B$573&amp;'WEO Oct 2023'!$C$2:$C$573,0),MATCH(R$8,'WEO Oct 2023'!$J$1:$BF$1,0)),NA())</f>
        <v>16.942</v>
      </c>
      <c r="S216" s="4" cm="1">
        <f t="array" ref="S216">IFERROR(INDEX('WEO Oct 2023'!$J$2:$BG$573,MATCH($C$5&amp;$G216,'WEO Oct 2023'!$B$2:$B$573&amp;'WEO Oct 2023'!$C$2:$C$573,0),MATCH(S$8,'WEO Oct 2023'!$J$1:$BF$1,0)),NA())</f>
        <v>16.422999999999998</v>
      </c>
      <c r="T216" s="4" cm="1">
        <f t="array" ref="T216">IFERROR(INDEX('WEO Oct 2023'!$J$2:$BG$573,MATCH($C$5&amp;$G216,'WEO Oct 2023'!$B$2:$B$573&amp;'WEO Oct 2023'!$C$2:$C$573,0),MATCH(T$8,'WEO Oct 2023'!$J$1:$BF$1,0)),NA())</f>
        <v>17.507000000000001</v>
      </c>
      <c r="U216" s="4" cm="1">
        <f t="array" ref="U216">IFERROR(INDEX('WEO Oct 2023'!$J$2:$BG$573,MATCH($C$5&amp;$G216,'WEO Oct 2023'!$B$2:$B$573&amp;'WEO Oct 2023'!$C$2:$C$573,0),MATCH(U$8,'WEO Oct 2023'!$J$1:$BF$1,0)),NA())</f>
        <v>35.121000000000002</v>
      </c>
      <c r="V216" s="4" cm="1">
        <f t="array" ref="V216">IFERROR(INDEX('WEO Oct 2023'!$J$2:$BG$573,MATCH($C$5&amp;$G216,'WEO Oct 2023'!$B$2:$B$573&amp;'WEO Oct 2023'!$C$2:$C$573,0),MATCH(V$8,'WEO Oct 2023'!$J$1:$BF$1,0)),NA())</f>
        <v>30.72</v>
      </c>
      <c r="W216" s="4" cm="1">
        <f t="array" ref="W216">IFERROR(INDEX('WEO Oct 2023'!$J$2:$BG$573,MATCH($C$5&amp;$G216,'WEO Oct 2023'!$B$2:$B$573&amp;'WEO Oct 2023'!$C$2:$C$573,0),MATCH(W$8,'WEO Oct 2023'!$J$1:$BF$1,0)),NA())</f>
        <v>35.237000000000002</v>
      </c>
      <c r="X216" s="4" cm="1">
        <f t="array" ref="X216">IFERROR(INDEX('WEO Oct 2023'!$J$2:$BG$573,MATCH($C$5&amp;$G216,'WEO Oct 2023'!$B$2:$B$573&amp;'WEO Oct 2023'!$C$2:$C$573,0),MATCH(X$8,'WEO Oct 2023'!$J$1:$BF$1,0)),NA())</f>
        <v>33.51</v>
      </c>
      <c r="Y216" s="4" cm="1">
        <f t="array" ref="Y216">IFERROR(INDEX('WEO Oct 2023'!$J$2:$BG$573,MATCH($C$5&amp;$G216,'WEO Oct 2023'!$B$2:$B$573&amp;'WEO Oct 2023'!$C$2:$C$573,0),MATCH(Y$8,'WEO Oct 2023'!$J$1:$BF$1,0)),NA())</f>
        <v>42.786000000000001</v>
      </c>
      <c r="Z216" s="4" cm="1">
        <f t="array" ref="Z216">IFERROR(INDEX('WEO Oct 2023'!$J$2:$BG$573,MATCH($C$5&amp;$G216,'WEO Oct 2023'!$B$2:$B$573&amp;'WEO Oct 2023'!$C$2:$C$573,0),MATCH(Z$8,'WEO Oct 2023'!$J$1:$BF$1,0)),NA())</f>
        <v>45.514000000000003</v>
      </c>
      <c r="AA216" s="4" cm="1">
        <f t="array" ref="AA216">IFERROR(INDEX('WEO Oct 2023'!$J$2:$BG$573,MATCH($C$5&amp;$G216,'WEO Oct 2023'!$B$2:$B$573&amp;'WEO Oct 2023'!$C$2:$C$573,0),MATCH(AA$8,'WEO Oct 2023'!$J$1:$BF$1,0)),NA())</f>
        <v>46.174999999999997</v>
      </c>
      <c r="AB216" s="4" cm="1">
        <f t="array" ref="AB216">IFERROR(INDEX('WEO Oct 2023'!$J$2:$BG$573,MATCH($C$5&amp;$G216,'WEO Oct 2023'!$B$2:$B$573&amp;'WEO Oct 2023'!$C$2:$C$573,0),MATCH(AB$8,'WEO Oct 2023'!$J$1:$BF$1,0)),NA())</f>
        <v>50.762999999999998</v>
      </c>
      <c r="AC216" s="4" cm="1">
        <f t="array" ref="AC216">IFERROR(INDEX('WEO Oct 2023'!$J$2:$BG$529,MATCH($C$5&amp;$G216,'WEO Oct 2023'!$B$2:$B$529&amp;'WEO Oct 2023'!$C$2:$C$529,0),MATCH(AC$8,'WEO Oct 2023'!$J$1:$BF$1,0)),NA())</f>
        <v>67.546999999999997</v>
      </c>
    </row>
    <row r="217" spans="3:29" x14ac:dyDescent="0.35">
      <c r="C217" s="28"/>
      <c r="F217" s="65" t="str">
        <f>$C$6</f>
        <v>thousands</v>
      </c>
      <c r="G217" s="4"/>
      <c r="H217" s="5">
        <f>IF($F217=$B$249,H216*1000000,IF($F217=$B$250,H216*1000,IF($F217=$B$251,H216)))</f>
        <v>8164000</v>
      </c>
      <c r="I217" s="5">
        <f t="shared" ref="I217:AC217" si="182">I216*1000000</f>
        <v>7240000</v>
      </c>
      <c r="J217" s="5">
        <f t="shared" si="182"/>
        <v>7554000</v>
      </c>
      <c r="K217" s="5">
        <f t="shared" si="182"/>
        <v>7894000</v>
      </c>
      <c r="L217" s="5">
        <f t="shared" si="182"/>
        <v>9773000</v>
      </c>
      <c r="M217" s="5">
        <f t="shared" si="182"/>
        <v>11876000</v>
      </c>
      <c r="N217" s="5">
        <f t="shared" si="182"/>
        <v>16643999.999999998</v>
      </c>
      <c r="O217" s="5">
        <f t="shared" si="182"/>
        <v>17435000</v>
      </c>
      <c r="P217" s="5">
        <f t="shared" si="182"/>
        <v>18416000</v>
      </c>
      <c r="Q217" s="5">
        <f t="shared" si="182"/>
        <v>17315000</v>
      </c>
      <c r="R217" s="5">
        <f t="shared" si="182"/>
        <v>16942000</v>
      </c>
      <c r="S217" s="5">
        <f t="shared" si="182"/>
        <v>16422999.999999998</v>
      </c>
      <c r="T217" s="5">
        <f t="shared" si="182"/>
        <v>17507000</v>
      </c>
      <c r="U217" s="5">
        <f t="shared" si="182"/>
        <v>35121000</v>
      </c>
      <c r="V217" s="5">
        <f t="shared" si="182"/>
        <v>30720000</v>
      </c>
      <c r="W217" s="5">
        <f t="shared" si="182"/>
        <v>35237000</v>
      </c>
      <c r="X217" s="5">
        <f t="shared" si="182"/>
        <v>33509999.999999996</v>
      </c>
      <c r="Y217" s="5">
        <f t="shared" si="182"/>
        <v>42786000</v>
      </c>
      <c r="Z217" s="5">
        <f t="shared" si="182"/>
        <v>45514000</v>
      </c>
      <c r="AA217" s="5">
        <f t="shared" si="182"/>
        <v>46175000</v>
      </c>
      <c r="AB217" s="5">
        <f t="shared" si="182"/>
        <v>50763000</v>
      </c>
      <c r="AC217" s="5">
        <f t="shared" si="182"/>
        <v>67547000</v>
      </c>
    </row>
    <row r="218" spans="3:29" x14ac:dyDescent="0.35">
      <c r="C218" s="28"/>
      <c r="F218" s="4" t="s">
        <v>187</v>
      </c>
      <c r="G218" s="4" t="s">
        <v>188</v>
      </c>
      <c r="H218" s="4" cm="1">
        <f t="array" ref="H218">IFERROR(INDEX('WEO Oct 2023'!$J$2:$BG$529,MATCH($C$5&amp;$G218,'WEO Oct 2023'!$B$2:$B$529&amp;'WEO Oct 2023'!$C$2:$C$529,0),MATCH(H$8,'WEO Oct 2023'!$J$1:$BF$1,0)),NA())</f>
        <v>22.335999999999999</v>
      </c>
      <c r="I218" s="4" cm="1">
        <f t="array" ref="I218">IFERROR(INDEX('WEO Oct 2023'!$J$2:$BG$529,MATCH($C$5&amp;$G218,'WEO Oct 2023'!$B$2:$B$529&amp;'WEO Oct 2023'!$C$2:$C$529,0),MATCH(I$8,'WEO Oct 2023'!$J$1:$BF$1,0)),NA())</f>
        <v>18.841999999999999</v>
      </c>
      <c r="J218" s="4" cm="1">
        <f t="array" ref="J218">IFERROR(INDEX('WEO Oct 2023'!$J$2:$BG$529,MATCH($C$5&amp;$G218,'WEO Oct 2023'!$B$2:$B$529&amp;'WEO Oct 2023'!$C$2:$C$529,0),MATCH(J$8,'WEO Oct 2023'!$J$1:$BF$1,0)),NA())</f>
        <v>18.513999999999999</v>
      </c>
      <c r="K218" s="4" cm="1">
        <f t="array" ref="K218">IFERROR(INDEX('WEO Oct 2023'!$J$2:$BG$529,MATCH($C$5&amp;$G218,'WEO Oct 2023'!$B$2:$B$529&amp;'WEO Oct 2023'!$C$2:$C$529,0),MATCH(K$8,'WEO Oct 2023'!$J$1:$BF$1,0)),NA())</f>
        <v>18.295000000000002</v>
      </c>
      <c r="L218" s="4" cm="1">
        <f t="array" ref="L218">IFERROR(INDEX('WEO Oct 2023'!$J$2:$BG$529,MATCH($C$5&amp;$G218,'WEO Oct 2023'!$B$2:$B$529&amp;'WEO Oct 2023'!$C$2:$C$529,0),MATCH(L$8,'WEO Oct 2023'!$J$1:$BF$1,0)),NA())</f>
        <v>20.105</v>
      </c>
      <c r="M218" s="4" cm="1">
        <f t="array" ref="M218">IFERROR(INDEX('WEO Oct 2023'!$J$2:$BG$529,MATCH($C$5&amp;$G218,'WEO Oct 2023'!$B$2:$B$529&amp;'WEO Oct 2023'!$C$2:$C$529,0),MATCH(M$8,'WEO Oct 2023'!$J$1:$BF$1,0)),NA())</f>
        <v>22.45</v>
      </c>
      <c r="N218" s="4" cm="1">
        <f t="array" ref="N218">IFERROR(INDEX('WEO Oct 2023'!$J$2:$BG$529,MATCH($C$5&amp;$G218,'WEO Oct 2023'!$B$2:$B$529&amp;'WEO Oct 2023'!$C$2:$C$529,0),MATCH(N$8,'WEO Oct 2023'!$J$1:$BF$1,0)),NA())</f>
        <v>27.803000000000001</v>
      </c>
      <c r="O218" s="4" cm="1">
        <f t="array" ref="O218">IFERROR(INDEX('WEO Oct 2023'!$J$2:$BG$529,MATCH($C$5&amp;$G218,'WEO Oct 2023'!$B$2:$B$529&amp;'WEO Oct 2023'!$C$2:$C$529,0),MATCH(O$8,'WEO Oct 2023'!$J$1:$BF$1,0)),NA())</f>
        <v>27.562000000000001</v>
      </c>
      <c r="P218" s="4" cm="1">
        <f t="array" ref="P218">IFERROR(INDEX('WEO Oct 2023'!$J$2:$BG$573,MATCH($C$5&amp;$G218,'WEO Oct 2023'!$B$2:$B$573&amp;'WEO Oct 2023'!$C$2:$C$573,0),MATCH(P$8,'WEO Oct 2023'!$J$1:$BF$1,0)),NA())</f>
        <v>28.334</v>
      </c>
      <c r="Q218" s="4" cm="1">
        <f t="array" ref="Q218">IFERROR(INDEX('WEO Oct 2023'!$J$2:$BG$573,MATCH($C$5&amp;$G218,'WEO Oct 2023'!$B$2:$B$573&amp;'WEO Oct 2023'!$C$2:$C$573,0),MATCH(Q$8,'WEO Oct 2023'!$J$1:$BF$1,0)),NA())</f>
        <v>25.129000000000001</v>
      </c>
      <c r="R218" s="4" cm="1">
        <f t="array" ref="R218">IFERROR(INDEX('WEO Oct 2023'!$J$2:$BG$573,MATCH($C$5&amp;$G218,'WEO Oct 2023'!$B$2:$B$573&amp;'WEO Oct 2023'!$C$2:$C$573,0),MATCH(R$8,'WEO Oct 2023'!$J$1:$BF$1,0)),NA())</f>
        <v>24.454999999999998</v>
      </c>
      <c r="S218" s="4" cm="1">
        <f t="array" ref="S218">IFERROR(INDEX('WEO Oct 2023'!$J$2:$BG$573,MATCH($C$5&amp;$G218,'WEO Oct 2023'!$B$2:$B$573&amp;'WEO Oct 2023'!$C$2:$C$573,0),MATCH(S$8,'WEO Oct 2023'!$J$1:$BF$1,0)),NA())</f>
        <v>22.908000000000001</v>
      </c>
      <c r="T218" s="4" cm="1">
        <f t="array" ref="T218">IFERROR(INDEX('WEO Oct 2023'!$J$2:$BG$573,MATCH($C$5&amp;$G218,'WEO Oct 2023'!$B$2:$B$573&amp;'WEO Oct 2023'!$C$2:$C$573,0),MATCH(T$8,'WEO Oct 2023'!$J$1:$BF$1,0)),NA())</f>
        <v>23.352</v>
      </c>
      <c r="U218" s="4" cm="1">
        <f t="array" ref="U218">IFERROR(INDEX('WEO Oct 2023'!$J$2:$BG$573,MATCH($C$5&amp;$G218,'WEO Oct 2023'!$B$2:$B$573&amp;'WEO Oct 2023'!$C$2:$C$573,0),MATCH(U$8,'WEO Oct 2023'!$J$1:$BF$1,0)),NA())</f>
        <v>44.091000000000001</v>
      </c>
      <c r="V218" s="4" cm="1">
        <f t="array" ref="V218">IFERROR(INDEX('WEO Oct 2023'!$J$2:$BG$573,MATCH($C$5&amp;$G218,'WEO Oct 2023'!$B$2:$B$573&amp;'WEO Oct 2023'!$C$2:$C$573,0),MATCH(V$8,'WEO Oct 2023'!$J$1:$BF$1,0)),NA())</f>
        <v>36.265999999999998</v>
      </c>
      <c r="W218" s="4" cm="1">
        <f t="array" ref="W218">IFERROR(INDEX('WEO Oct 2023'!$J$2:$BG$573,MATCH($C$5&amp;$G218,'WEO Oct 2023'!$B$2:$B$573&amp;'WEO Oct 2023'!$C$2:$C$573,0),MATCH(W$8,'WEO Oct 2023'!$J$1:$BF$1,0)),NA())</f>
        <v>37.134999999999998</v>
      </c>
      <c r="X218" s="4" cm="1">
        <f t="array" ref="X218">IFERROR(INDEX('WEO Oct 2023'!$J$2:$BG$573,MATCH($C$5&amp;$G218,'WEO Oct 2023'!$B$2:$B$573&amp;'WEO Oct 2023'!$C$2:$C$573,0),MATCH(X$8,'WEO Oct 2023'!$J$1:$BF$1,0)),NA())</f>
        <v>33.253</v>
      </c>
      <c r="Y218" s="4" cm="1">
        <f t="array" ref="Y218">IFERROR(INDEX('WEO Oct 2023'!$J$2:$BG$573,MATCH($C$5&amp;$G218,'WEO Oct 2023'!$B$2:$B$573&amp;'WEO Oct 2023'!$C$2:$C$573,0),MATCH(Y$8,'WEO Oct 2023'!$J$1:$BF$1,0)),NA())</f>
        <v>39.82</v>
      </c>
      <c r="Z218" s="4" cm="1">
        <f t="array" ref="Z218">IFERROR(INDEX('WEO Oct 2023'!$J$2:$BG$573,MATCH($C$5&amp;$G218,'WEO Oct 2023'!$B$2:$B$573&amp;'WEO Oct 2023'!$C$2:$C$573,0),MATCH(Z$8,'WEO Oct 2023'!$J$1:$BF$1,0)),NA())</f>
        <v>43.375999999999998</v>
      </c>
      <c r="AA218" s="4" cm="1">
        <f t="array" ref="AA218">IFERROR(INDEX('WEO Oct 2023'!$J$2:$BG$573,MATCH($C$5&amp;$G218,'WEO Oct 2023'!$B$2:$B$573&amp;'WEO Oct 2023'!$C$2:$C$573,0),MATCH(AA$8,'WEO Oct 2023'!$J$1:$BF$1,0)),NA())</f>
        <v>43.418999999999997</v>
      </c>
      <c r="AB218" s="4" cm="1">
        <f t="array" ref="AB218">IFERROR(INDEX('WEO Oct 2023'!$J$2:$BG$573,MATCH($C$5&amp;$G218,'WEO Oct 2023'!$B$2:$B$573&amp;'WEO Oct 2023'!$C$2:$C$573,0),MATCH(AB$8,'WEO Oct 2023'!$J$1:$BF$1,0)),NA())</f>
        <v>41.680999999999997</v>
      </c>
      <c r="AC218" s="4" cm="1">
        <f t="array" ref="AC218">IFERROR(INDEX('WEO Oct 2023'!$J$2:$BG$529,MATCH($C$5&amp;$G218,'WEO Oct 2023'!$B$2:$B$529&amp;'WEO Oct 2023'!$C$2:$C$529,0),MATCH(AC$8,'WEO Oct 2023'!$J$1:$BF$1,0)),NA())</f>
        <v>50.484000000000002</v>
      </c>
    </row>
    <row r="219" spans="3:29" x14ac:dyDescent="0.35">
      <c r="C219" s="28"/>
      <c r="F219" s="4" t="s">
        <v>189</v>
      </c>
      <c r="G219" s="4" t="s">
        <v>190</v>
      </c>
      <c r="H219" s="4" cm="1">
        <f t="array" ref="H219">IFERROR(INDEX('WEO Oct 2023'!$J$2:$BG$529,MATCH($C$5&amp;$G219,'WEO Oct 2023'!$B$2:$B$529&amp;'WEO Oct 2023'!$C$2:$C$529,0),MATCH(H$8,'WEO Oct 2023'!$J$1:$BF$1,0)),NA())</f>
        <v>107.75</v>
      </c>
      <c r="I219" s="4" cm="1">
        <f t="array" ref="I219">IFERROR(INDEX('WEO Oct 2023'!$J$2:$BG$529,MATCH($C$5&amp;$G219,'WEO Oct 2023'!$B$2:$B$529&amp;'WEO Oct 2023'!$C$2:$C$529,0),MATCH(I$8,'WEO Oct 2023'!$J$1:$BF$1,0)),NA())</f>
        <v>111</v>
      </c>
      <c r="J219" s="4" cm="1">
        <f t="array" ref="J219">IFERROR(INDEX('WEO Oct 2023'!$J$2:$BG$529,MATCH($C$5&amp;$G219,'WEO Oct 2023'!$B$2:$B$529&amp;'WEO Oct 2023'!$C$2:$C$529,0),MATCH(J$8,'WEO Oct 2023'!$J$1:$BF$1,0)),NA())</f>
        <v>112.575</v>
      </c>
      <c r="K219" s="4" cm="1">
        <f t="array" ref="K219">IFERROR(INDEX('WEO Oct 2023'!$J$2:$BG$529,MATCH($C$5&amp;$G219,'WEO Oct 2023'!$B$2:$B$529&amp;'WEO Oct 2023'!$C$2:$C$529,0),MATCH(K$8,'WEO Oct 2023'!$J$1:$BF$1,0)),NA())</f>
        <v>113.925</v>
      </c>
      <c r="L219" s="4" cm="1">
        <f t="array" ref="L219">IFERROR(INDEX('WEO Oct 2023'!$J$2:$BG$529,MATCH($C$5&amp;$G219,'WEO Oct 2023'!$B$2:$B$529&amp;'WEO Oct 2023'!$C$2:$C$529,0),MATCH(L$8,'WEO Oct 2023'!$J$1:$BF$1,0)),NA())</f>
        <v>116.25</v>
      </c>
      <c r="M219" s="4" cm="1">
        <f t="array" ref="M219">IFERROR(INDEX('WEO Oct 2023'!$J$2:$BG$529,MATCH($C$5&amp;$G219,'WEO Oct 2023'!$B$2:$B$529&amp;'WEO Oct 2023'!$C$2:$C$529,0),MATCH(M$8,'WEO Oct 2023'!$J$1:$BF$1,0)),NA())</f>
        <v>120.825</v>
      </c>
      <c r="N219" s="4" cm="1">
        <f t="array" ref="N219">IFERROR(INDEX('WEO Oct 2023'!$J$2:$BG$529,MATCH($C$5&amp;$G219,'WEO Oct 2023'!$B$2:$B$529&amp;'WEO Oct 2023'!$C$2:$C$529,0),MATCH(N$8,'WEO Oct 2023'!$J$1:$BF$1,0)),NA())</f>
        <v>126.675</v>
      </c>
      <c r="O219" s="4" cm="1">
        <f t="array" ref="O219">IFERROR(INDEX('WEO Oct 2023'!$J$2:$BG$529,MATCH($C$5&amp;$G219,'WEO Oct 2023'!$B$2:$B$529&amp;'WEO Oct 2023'!$C$2:$C$529,0),MATCH(O$8,'WEO Oct 2023'!$J$1:$BF$1,0)),NA())</f>
        <v>132.11799999999999</v>
      </c>
      <c r="P219" s="4" cm="1">
        <f t="array" ref="P219">IFERROR(INDEX('WEO Oct 2023'!$J$2:$BG$573,MATCH($C$5&amp;$G219,'WEO Oct 2023'!$B$2:$B$573&amp;'WEO Oct 2023'!$C$2:$C$573,0),MATCH(P$8,'WEO Oct 2023'!$J$1:$BF$1,0)),NA())</f>
        <v>135.768</v>
      </c>
      <c r="Q219" s="4" cm="1">
        <f t="array" ref="Q219">IFERROR(INDEX('WEO Oct 2023'!$J$2:$BG$573,MATCH($C$5&amp;$G219,'WEO Oct 2023'!$B$2:$B$573&amp;'WEO Oct 2023'!$C$2:$C$573,0),MATCH(Q$8,'WEO Oct 2023'!$J$1:$BF$1,0)),NA())</f>
        <v>136.95500000000001</v>
      </c>
      <c r="R219" s="4" cm="1">
        <f t="array" ref="R219">IFERROR(INDEX('WEO Oct 2023'!$J$2:$BG$573,MATCH($C$5&amp;$G219,'WEO Oct 2023'!$B$2:$B$573&amp;'WEO Oct 2023'!$C$2:$C$573,0),MATCH(R$8,'WEO Oct 2023'!$J$1:$BF$1,0)),NA())</f>
        <v>138.80000000000001</v>
      </c>
      <c r="S219" s="4" cm="1">
        <f t="array" ref="S219">IFERROR(INDEX('WEO Oct 2023'!$J$2:$BG$573,MATCH($C$5&amp;$G219,'WEO Oct 2023'!$B$2:$B$573&amp;'WEO Oct 2023'!$C$2:$C$573,0),MATCH(S$8,'WEO Oct 2023'!$J$1:$BF$1,0)),NA())</f>
        <v>140.82499999999999</v>
      </c>
      <c r="T219" s="4" cm="1">
        <f t="array" ref="T219">IFERROR(INDEX('WEO Oct 2023'!$J$2:$BG$573,MATCH($C$5&amp;$G219,'WEO Oct 2023'!$B$2:$B$573&amp;'WEO Oct 2023'!$C$2:$C$573,0),MATCH(T$8,'WEO Oct 2023'!$J$1:$BF$1,0)),NA())</f>
        <v>141.94999999999999</v>
      </c>
      <c r="U219" s="4" cm="1">
        <f t="array" ref="U219">IFERROR(INDEX('WEO Oct 2023'!$J$2:$BG$573,MATCH($C$5&amp;$G219,'WEO Oct 2023'!$B$2:$B$573&amp;'WEO Oct 2023'!$C$2:$C$573,0),MATCH(U$8,'WEO Oct 2023'!$J$1:$BF$1,0)),NA())</f>
        <v>145.47499999999999</v>
      </c>
      <c r="V219" s="4" cm="1">
        <f t="array" ref="V219">IFERROR(INDEX('WEO Oct 2023'!$J$2:$BG$573,MATCH($C$5&amp;$G219,'WEO Oct 2023'!$B$2:$B$573&amp;'WEO Oct 2023'!$C$2:$C$573,0),MATCH(V$8,'WEO Oct 2023'!$J$1:$BF$1,0)),NA())</f>
        <v>146.69999999999999</v>
      </c>
      <c r="W219" s="4" cm="1">
        <f t="array" ref="W219">IFERROR(INDEX('WEO Oct 2023'!$J$2:$BG$573,MATCH($C$5&amp;$G219,'WEO Oct 2023'!$B$2:$B$573&amp;'WEO Oct 2023'!$C$2:$C$573,0),MATCH(W$8,'WEO Oct 2023'!$J$1:$BF$1,0)),NA())</f>
        <v>151.19999999999999</v>
      </c>
      <c r="X219" s="4" cm="1">
        <f t="array" ref="X219">IFERROR(INDEX('WEO Oct 2023'!$J$2:$BG$573,MATCH($C$5&amp;$G219,'WEO Oct 2023'!$B$2:$B$573&amp;'WEO Oct 2023'!$C$2:$C$573,0),MATCH(X$8,'WEO Oct 2023'!$J$1:$BF$1,0)),NA())</f>
        <v>154.80000000000001</v>
      </c>
      <c r="Y219" s="4" cm="1">
        <f t="array" ref="Y219">IFERROR(INDEX('WEO Oct 2023'!$J$2:$BG$573,MATCH($C$5&amp;$G219,'WEO Oct 2023'!$B$2:$B$573&amp;'WEO Oct 2023'!$C$2:$C$573,0),MATCH(Y$8,'WEO Oct 2023'!$J$1:$BF$1,0)),NA())</f>
        <v>159</v>
      </c>
      <c r="Z219" s="4" cm="1">
        <f t="array" ref="Z219">IFERROR(INDEX('WEO Oct 2023'!$J$2:$BG$573,MATCH($C$5&amp;$G219,'WEO Oct 2023'!$B$2:$B$573&amp;'WEO Oct 2023'!$C$2:$C$573,0),MATCH(Z$8,'WEO Oct 2023'!$J$1:$BF$1,0)),NA())</f>
        <v>167.5</v>
      </c>
      <c r="AA219" s="4" cm="1">
        <f t="array" ref="AA219">IFERROR(INDEX('WEO Oct 2023'!$J$2:$BG$573,MATCH($C$5&amp;$G219,'WEO Oct 2023'!$B$2:$B$573&amp;'WEO Oct 2023'!$C$2:$C$573,0),MATCH(AA$8,'WEO Oct 2023'!$J$1:$BF$1,0)),NA())</f>
        <v>171.42500000000001</v>
      </c>
      <c r="AB219" s="4" cm="1">
        <f t="array" ref="AB219">IFERROR(INDEX('WEO Oct 2023'!$J$2:$BG$573,MATCH($C$5&amp;$G219,'WEO Oct 2023'!$B$2:$B$573&amp;'WEO Oct 2023'!$C$2:$C$573,0),MATCH(AB$8,'WEO Oct 2023'!$J$1:$BF$1,0)),NA())</f>
        <v>183.4</v>
      </c>
      <c r="AC219" s="4" cm="1">
        <f t="array" ref="AC219">IFERROR(INDEX('WEO Oct 2023'!$J$2:$BG$529,MATCH($C$5&amp;$G219,'WEO Oct 2023'!$B$2:$B$529&amp;'WEO Oct 2023'!$C$2:$C$529,0),MATCH(AC$8,'WEO Oct 2023'!$J$1:$BF$1,0)),NA())</f>
        <v>200.44200000000001</v>
      </c>
    </row>
    <row r="220" spans="3:29" x14ac:dyDescent="0.35">
      <c r="C220" s="28"/>
      <c r="F220" s="4"/>
      <c r="G220" s="4"/>
      <c r="H220" s="4">
        <f>H219/$G$223</f>
        <v>0.64328358208955227</v>
      </c>
      <c r="I220" s="4">
        <f t="shared" ref="I220:AC220" si="183">I219/$G$223</f>
        <v>0.66268656716417906</v>
      </c>
      <c r="J220" s="4">
        <f t="shared" si="183"/>
        <v>0.67208955223880595</v>
      </c>
      <c r="K220" s="4">
        <f t="shared" si="183"/>
        <v>0.68014925373134327</v>
      </c>
      <c r="L220" s="4">
        <f t="shared" si="183"/>
        <v>0.69402985074626866</v>
      </c>
      <c r="M220" s="4">
        <f t="shared" si="183"/>
        <v>0.72134328358208955</v>
      </c>
      <c r="N220" s="4">
        <f t="shared" si="183"/>
        <v>0.75626865671641785</v>
      </c>
      <c r="O220" s="4">
        <f t="shared" si="183"/>
        <v>0.7887641791044776</v>
      </c>
      <c r="P220" s="4">
        <f t="shared" si="183"/>
        <v>0.81055522388059698</v>
      </c>
      <c r="Q220" s="4">
        <f t="shared" si="183"/>
        <v>0.81764179104477619</v>
      </c>
      <c r="R220" s="4">
        <f t="shared" si="183"/>
        <v>0.8286567164179105</v>
      </c>
      <c r="S220" s="4">
        <f t="shared" si="183"/>
        <v>0.84074626865671631</v>
      </c>
      <c r="T220" s="4">
        <f t="shared" si="183"/>
        <v>0.84746268656716406</v>
      </c>
      <c r="U220" s="4">
        <f t="shared" si="183"/>
        <v>0.86850746268656709</v>
      </c>
      <c r="V220" s="4">
        <f t="shared" si="183"/>
        <v>0.87582089552238795</v>
      </c>
      <c r="W220" s="4">
        <f t="shared" si="183"/>
        <v>0.90268656716417905</v>
      </c>
      <c r="X220" s="4">
        <f t="shared" si="183"/>
        <v>0.92417910447761198</v>
      </c>
      <c r="Y220" s="4">
        <f t="shared" si="183"/>
        <v>0.94925373134328361</v>
      </c>
      <c r="Z220" s="4">
        <f t="shared" si="183"/>
        <v>1</v>
      </c>
      <c r="AA220" s="4">
        <f t="shared" si="183"/>
        <v>1.0234328358208955</v>
      </c>
      <c r="AB220" s="4">
        <f t="shared" si="183"/>
        <v>1.0949253731343285</v>
      </c>
      <c r="AC220" s="4">
        <f t="shared" si="183"/>
        <v>1.196668656716418</v>
      </c>
    </row>
    <row r="221" spans="3:29" x14ac:dyDescent="0.35">
      <c r="C221" s="28"/>
      <c r="F221" s="15" t="s">
        <v>655</v>
      </c>
      <c r="G221" s="15" t="s">
        <v>654</v>
      </c>
      <c r="P221" s="4" cm="1">
        <f t="array" ref="P221">IFERROR(INDEX('WEO Oct 2023'!$J$2:$BG$573,MATCH($C$5&amp;$G221,'WEO Oct 2023'!$B$2:$B$573&amp;'WEO Oct 2023'!$C$2:$C$573,0),MATCH(P$8,'WEO Oct 2023'!$J$1:$BF$1,0)),NA())</f>
        <v>0.24</v>
      </c>
      <c r="Q221" s="4" cm="1">
        <f t="array" ref="Q221">IFERROR(INDEX('WEO Oct 2023'!$J$2:$BG$573,MATCH($C$5&amp;$G221,'WEO Oct 2023'!$B$2:$B$573&amp;'WEO Oct 2023'!$C$2:$C$573,0),MATCH(Q$8,'WEO Oct 2023'!$J$1:$BF$1,0)),NA())</f>
        <v>0.245</v>
      </c>
      <c r="R221" s="4" cm="1">
        <f t="array" ref="R221">IFERROR(INDEX('WEO Oct 2023'!$J$2:$BG$573,MATCH($C$5&amp;$G221,'WEO Oct 2023'!$B$2:$B$573&amp;'WEO Oct 2023'!$C$2:$C$573,0),MATCH(R$8,'WEO Oct 2023'!$J$1:$BF$1,0)),NA())</f>
        <v>0.251</v>
      </c>
      <c r="S221" s="4" cm="1">
        <f t="array" ref="S221">IFERROR(INDEX('WEO Oct 2023'!$J$2:$BG$573,MATCH($C$5&amp;$G221,'WEO Oct 2023'!$B$2:$B$573&amp;'WEO Oct 2023'!$C$2:$C$573,0),MATCH(S$8,'WEO Oct 2023'!$J$1:$BF$1,0)),NA())</f>
        <v>0.25700000000000001</v>
      </c>
      <c r="T221" s="4" cm="1">
        <f t="array" ref="T221">IFERROR(INDEX('WEO Oct 2023'!$J$2:$BG$573,MATCH($C$5&amp;$G221,'WEO Oct 2023'!$B$2:$B$573&amp;'WEO Oct 2023'!$C$2:$C$573,0),MATCH(T$8,'WEO Oct 2023'!$J$1:$BF$1,0)),NA())</f>
        <v>0.26300000000000001</v>
      </c>
      <c r="U221" s="4" cm="1">
        <f t="array" ref="U221">IFERROR(INDEX('WEO Oct 2023'!$J$2:$BG$573,MATCH($C$5&amp;$G221,'WEO Oct 2023'!$B$2:$B$573&amp;'WEO Oct 2023'!$C$2:$C$573,0),MATCH(U$8,'WEO Oct 2023'!$J$1:$BF$1,0)),NA())</f>
        <v>0.26900000000000002</v>
      </c>
      <c r="V221" s="4" cm="1">
        <f t="array" ref="V221">IFERROR(INDEX('WEO Oct 2023'!$J$2:$BG$573,MATCH($C$5&amp;$G221,'WEO Oct 2023'!$B$2:$B$573&amp;'WEO Oct 2023'!$C$2:$C$573,0),MATCH(V$8,'WEO Oct 2023'!$J$1:$BF$1,0)),NA())</f>
        <v>0.27200000000000002</v>
      </c>
      <c r="W221" s="4" cm="1">
        <f t="array" ref="W221">IFERROR(INDEX('WEO Oct 2023'!$J$2:$BG$573,MATCH($C$5&amp;$G221,'WEO Oct 2023'!$B$2:$B$573&amp;'WEO Oct 2023'!$C$2:$C$573,0),MATCH(W$8,'WEO Oct 2023'!$J$1:$BF$1,0)),NA())</f>
        <v>0.27900000000000003</v>
      </c>
      <c r="X221" s="4" cm="1">
        <f t="array" ref="X221">IFERROR(INDEX('WEO Oct 2023'!$J$2:$BG$573,MATCH($C$5&amp;$G221,'WEO Oct 2023'!$B$2:$B$573&amp;'WEO Oct 2023'!$C$2:$C$573,0),MATCH(X$8,'WEO Oct 2023'!$J$1:$BF$1,0)),NA())</f>
        <v>0.28499999999999998</v>
      </c>
      <c r="Y221" s="4" cm="1">
        <f t="array" ref="Y221">IFERROR(INDEX('WEO Oct 2023'!$J$2:$BG$573,MATCH($C$5&amp;$G221,'WEO Oct 2023'!$B$2:$B$573&amp;'WEO Oct 2023'!$C$2:$C$573,0),MATCH(Y$8,'WEO Oct 2023'!$J$1:$BF$1,0)),NA())</f>
        <v>0.29199999999999998</v>
      </c>
      <c r="Z221" s="4" cm="1">
        <f t="array" ref="Z221">IFERROR(INDEX('WEO Oct 2023'!$J$2:$BG$573,MATCH($C$5&amp;$G221,'WEO Oct 2023'!$B$2:$B$573&amp;'WEO Oct 2023'!$C$2:$C$573,0),MATCH(Z$8,'WEO Oct 2023'!$J$1:$BF$1,0)),NA())</f>
        <v>0.30199999999999999</v>
      </c>
      <c r="AA221" s="4" cm="1">
        <f t="array" ref="AA221">IFERROR(INDEX('WEO Oct 2023'!$J$2:$BG$573,MATCH($C$5&amp;$G221,'WEO Oct 2023'!$B$2:$B$573&amp;'WEO Oct 2023'!$C$2:$C$573,0),MATCH(AA$8,'WEO Oct 2023'!$J$1:$BF$1,0)),NA())</f>
        <v>0.312</v>
      </c>
      <c r="AB221" s="4" cm="1">
        <f t="array" ref="AB221">IFERROR(INDEX('WEO Oct 2023'!$J$2:$BG$573,MATCH($C$5&amp;$G221,'WEO Oct 2023'!$B$2:$B$573&amp;'WEO Oct 2023'!$C$2:$C$573,0),MATCH(AB$8,'WEO Oct 2023'!$J$1:$BF$1,0)),NA())</f>
        <v>0.32300000000000001</v>
      </c>
      <c r="AC221" s="4" cm="1">
        <f t="array" ref="AC221">IFERROR(INDEX('WEO Oct 2023'!$J$2:$BG$529,MATCH($C$5&amp;$G221,'WEO Oct 2023'!$B$2:$B$529&amp;'WEO Oct 2023'!$C$2:$C$529,0),MATCH(AC$8,'WEO Oct 2023'!$J$1:$BF$1,0)),NA())</f>
        <v>0.33400000000000002</v>
      </c>
    </row>
    <row r="222" spans="3:29" x14ac:dyDescent="0.35">
      <c r="C222" s="28"/>
      <c r="F222" s="64" t="s">
        <v>191</v>
      </c>
      <c r="G222" s="64">
        <f>C2</f>
        <v>2020</v>
      </c>
    </row>
    <row r="223" spans="3:29" x14ac:dyDescent="0.35">
      <c r="C223" s="28"/>
      <c r="F223" s="41" t="s">
        <v>192</v>
      </c>
      <c r="G223" s="41">
        <f>_xlfn.XLOOKUP(C2,H9:AC9,H219:AC219)</f>
        <v>167.5</v>
      </c>
    </row>
    <row r="224" spans="3:29" x14ac:dyDescent="0.35">
      <c r="C224" s="28"/>
      <c r="F224" s="41" t="s">
        <v>193</v>
      </c>
      <c r="G224" s="41">
        <f>_xlfn.XLOOKUP(C2,H9:AC9,H8:AC8)</f>
        <v>2020</v>
      </c>
    </row>
    <row r="225" spans="3:28" x14ac:dyDescent="0.35">
      <c r="C225" s="28"/>
      <c r="F225" s="4" t="s">
        <v>194</v>
      </c>
      <c r="P225" s="4">
        <v>0.79029600000000011</v>
      </c>
      <c r="Q225" s="4">
        <v>0.65947399999999989</v>
      </c>
      <c r="R225" s="4">
        <v>0.40141500000000002</v>
      </c>
      <c r="S225" s="4">
        <v>0.37106600000000001</v>
      </c>
      <c r="T225" s="4">
        <v>1.3873359999999999</v>
      </c>
      <c r="U225" s="4">
        <v>0.132411</v>
      </c>
      <c r="V225" s="4">
        <v>0.17433499999999999</v>
      </c>
      <c r="W225" s="4">
        <v>0.12719800000000001</v>
      </c>
      <c r="X225" s="4">
        <v>0.20313599999999998</v>
      </c>
      <c r="Y225" s="4">
        <v>0.57236299999999996</v>
      </c>
      <c r="Z225" s="4">
        <v>2.1705520000000003</v>
      </c>
      <c r="AA225" s="4">
        <v>2.9230220000000005</v>
      </c>
      <c r="AB225" s="13">
        <v>0.50165599999999999</v>
      </c>
    </row>
    <row r="226" spans="3:28" x14ac:dyDescent="0.35">
      <c r="C226" s="28"/>
      <c r="F226" s="65" t="s">
        <v>195</v>
      </c>
      <c r="P226" s="4">
        <f t="shared" ref="P226:Q226" si="184">P225*1000</f>
        <v>790.29600000000016</v>
      </c>
      <c r="Q226" s="4">
        <f t="shared" si="184"/>
        <v>659.47399999999993</v>
      </c>
      <c r="R226" s="4">
        <f>R225*1000</f>
        <v>401.41500000000002</v>
      </c>
      <c r="S226" s="4">
        <f t="shared" ref="S226:AA226" si="185">S225*1000</f>
        <v>371.06600000000003</v>
      </c>
      <c r="T226" s="4">
        <f t="shared" si="185"/>
        <v>1387.336</v>
      </c>
      <c r="U226" s="4">
        <f t="shared" si="185"/>
        <v>132.411</v>
      </c>
      <c r="V226" s="4">
        <f t="shared" si="185"/>
        <v>174.33499999999998</v>
      </c>
      <c r="W226" s="4">
        <f t="shared" si="185"/>
        <v>127.19800000000001</v>
      </c>
      <c r="X226" s="4">
        <f t="shared" si="185"/>
        <v>203.136</v>
      </c>
      <c r="Y226" s="4">
        <f t="shared" si="185"/>
        <v>572.36299999999994</v>
      </c>
      <c r="Z226" s="4">
        <f t="shared" si="185"/>
        <v>2170.5520000000001</v>
      </c>
      <c r="AA226" s="4">
        <f t="shared" si="185"/>
        <v>2923.0220000000004</v>
      </c>
      <c r="AB226" s="4">
        <f t="shared" ref="AB226" si="186">AB225*1000</f>
        <v>501.65600000000001</v>
      </c>
    </row>
    <row r="227" spans="3:28" x14ac:dyDescent="0.35">
      <c r="C227" s="28"/>
      <c r="F227" s="65" t="s">
        <v>1303</v>
      </c>
      <c r="P227" s="7">
        <f t="shared" ref="P227:Q227" si="187">(P225/1000)/P208</f>
        <v>1.2121104294478529E-3</v>
      </c>
      <c r="Q227" s="7">
        <f t="shared" si="187"/>
        <v>8.9359620596205945E-4</v>
      </c>
      <c r="R227" s="7">
        <f>(R225/1000)/R208</f>
        <v>5.4540081521739134E-4</v>
      </c>
      <c r="S227" s="7">
        <f t="shared" ref="S227:AA227" si="188">(S225/1000)/S208</f>
        <v>4.9147814569536425E-4</v>
      </c>
      <c r="T227" s="7">
        <f t="shared" si="188"/>
        <v>1.7924237726098188E-3</v>
      </c>
      <c r="U227" s="7">
        <f t="shared" si="188"/>
        <v>1.779717741935484E-4</v>
      </c>
      <c r="V227" s="7">
        <f t="shared" si="188"/>
        <v>2.2494838709677417E-4</v>
      </c>
      <c r="W227" s="7">
        <f t="shared" si="188"/>
        <v>1.4454318181818181E-4</v>
      </c>
      <c r="X227" s="7">
        <f t="shared" si="188"/>
        <v>2.186609257265877E-4</v>
      </c>
      <c r="Y227" s="7">
        <f t="shared" si="188"/>
        <v>6.1544408602150539E-4</v>
      </c>
      <c r="Z227" s="7">
        <f t="shared" si="188"/>
        <v>2.153325396825397E-3</v>
      </c>
      <c r="AA227" s="7">
        <f t="shared" si="188"/>
        <v>3.1029957537154996E-3</v>
      </c>
      <c r="AB227" s="7">
        <f t="shared" ref="AB227" si="189">(AB225/1000)/AB208</f>
        <v>4.6752656104380241E-4</v>
      </c>
    </row>
    <row r="228" spans="3:28" x14ac:dyDescent="0.35">
      <c r="C228" s="28"/>
      <c r="F228" s="65" t="s">
        <v>1369</v>
      </c>
      <c r="O228" s="87"/>
      <c r="P228" s="57">
        <f>P225/(P213*1000)</f>
        <v>1.2522519020928993E-3</v>
      </c>
      <c r="Q228" s="57">
        <f t="shared" ref="Q228:AA228" si="190">Q225/(Q213*1000)</f>
        <v>9.1622521626801836E-4</v>
      </c>
      <c r="R228" s="57">
        <f t="shared" si="190"/>
        <v>5.7876702493334879E-4</v>
      </c>
      <c r="S228" s="57">
        <f t="shared" si="190"/>
        <v>4.9168133150365233E-4</v>
      </c>
      <c r="T228" s="57">
        <f t="shared" si="190"/>
        <v>1.7646214519723067E-3</v>
      </c>
      <c r="U228" s="57">
        <f t="shared" si="190"/>
        <v>1.7485451486867721E-4</v>
      </c>
      <c r="V228" s="57">
        <f t="shared" si="190"/>
        <v>2.2002896318894276E-4</v>
      </c>
      <c r="W228" s="57">
        <f t="shared" si="190"/>
        <v>1.4416454497248607E-4</v>
      </c>
      <c r="X228" s="57">
        <f t="shared" si="190"/>
        <v>2.124873004847882E-4</v>
      </c>
      <c r="Y228" s="57">
        <f t="shared" si="190"/>
        <v>5.3844626948513152E-4</v>
      </c>
      <c r="Z228" s="57">
        <f t="shared" si="190"/>
        <v>1.9329671425721701E-3</v>
      </c>
      <c r="AA228" s="57">
        <f t="shared" si="190"/>
        <v>2.7195405378751094E-3</v>
      </c>
      <c r="AB228" s="57">
        <f t="shared" ref="AB228" si="191">AB225/(AB213*1000)</f>
        <v>4.3603777879441661E-4</v>
      </c>
    </row>
    <row r="229" spans="3:28" x14ac:dyDescent="0.35">
      <c r="C229" s="28"/>
      <c r="F229" s="4" t="s">
        <v>1304</v>
      </c>
      <c r="P229" s="4">
        <v>110.7423379999999</v>
      </c>
      <c r="Q229" s="4">
        <v>93.134492000000037</v>
      </c>
      <c r="R229" s="4">
        <v>105.86785500000003</v>
      </c>
      <c r="S229" s="4">
        <v>95.034338999999918</v>
      </c>
      <c r="T229" s="4">
        <v>103.92925000000002</v>
      </c>
      <c r="U229" s="4">
        <v>189.99794200000025</v>
      </c>
      <c r="V229" s="4">
        <v>131.81827800000005</v>
      </c>
      <c r="W229" s="4">
        <v>135.46695799999986</v>
      </c>
      <c r="X229" s="4">
        <v>135.27692800000005</v>
      </c>
      <c r="Y229" s="4">
        <v>134.90435900000003</v>
      </c>
      <c r="Z229" s="4">
        <v>158.43002899999993</v>
      </c>
      <c r="AA229" s="4">
        <v>173.13004700000016</v>
      </c>
      <c r="AB229" s="4">
        <v>129.33092300000001</v>
      </c>
    </row>
    <row r="230" spans="3:28" x14ac:dyDescent="0.35">
      <c r="C230" s="28"/>
      <c r="F230" s="4" t="s">
        <v>1305</v>
      </c>
      <c r="P230" s="7">
        <f>P225/P229</f>
        <v>7.1363492434122237E-3</v>
      </c>
      <c r="Q230" s="7">
        <f t="shared" ref="Q230:AA230" si="192">Q225/Q229</f>
        <v>7.0808782636619695E-3</v>
      </c>
      <c r="R230" s="7">
        <f t="shared" si="192"/>
        <v>3.7916608398271589E-3</v>
      </c>
      <c r="S230" s="7">
        <f t="shared" si="192"/>
        <v>3.9045465450125382E-3</v>
      </c>
      <c r="T230" s="7">
        <f t="shared" si="192"/>
        <v>1.334885029960285E-2</v>
      </c>
      <c r="U230" s="7">
        <f t="shared" si="192"/>
        <v>6.9690754860913086E-4</v>
      </c>
      <c r="V230" s="7">
        <f t="shared" si="192"/>
        <v>1.3225404143118902E-3</v>
      </c>
      <c r="W230" s="7">
        <f t="shared" si="192"/>
        <v>9.389595948555967E-4</v>
      </c>
      <c r="X230" s="7">
        <f t="shared" si="192"/>
        <v>1.5016307880675699E-3</v>
      </c>
      <c r="Y230" s="7">
        <f t="shared" si="192"/>
        <v>4.2427316970536132E-3</v>
      </c>
      <c r="Z230" s="7">
        <f t="shared" si="192"/>
        <v>1.3700382520285981E-2</v>
      </c>
      <c r="AA230" s="7">
        <f t="shared" si="192"/>
        <v>1.6883389398028626E-2</v>
      </c>
      <c r="AB230" s="7">
        <f t="shared" ref="AB230" si="193">AB225/AB229</f>
        <v>3.8788557938305283E-3</v>
      </c>
    </row>
    <row r="231" spans="3:28" x14ac:dyDescent="0.35">
      <c r="C231" s="28"/>
      <c r="F231" s="4" t="s">
        <v>1338</v>
      </c>
      <c r="G231" s="81">
        <f>AB212</f>
        <v>1.072215720244351</v>
      </c>
    </row>
    <row r="232" spans="3:28" x14ac:dyDescent="0.35">
      <c r="C232" s="28"/>
      <c r="F232" s="4" t="s">
        <v>1343</v>
      </c>
      <c r="G232" s="81">
        <f>AVERAGE(P212:AB212)</f>
        <v>1.0340784749131291</v>
      </c>
    </row>
    <row r="233" spans="3:28" x14ac:dyDescent="0.35">
      <c r="C233" s="28"/>
    </row>
    <row r="234" spans="3:28" x14ac:dyDescent="0.35">
      <c r="C234" s="28"/>
    </row>
    <row r="235" spans="3:28" x14ac:dyDescent="0.35">
      <c r="C235" s="28"/>
    </row>
    <row r="236" spans="3:28" x14ac:dyDescent="0.35">
      <c r="C236" s="28"/>
    </row>
    <row r="237" spans="3:28" x14ac:dyDescent="0.35">
      <c r="C237" s="28"/>
    </row>
    <row r="238" spans="3:28" x14ac:dyDescent="0.35">
      <c r="C238" s="28"/>
    </row>
    <row r="239" spans="3:28" x14ac:dyDescent="0.35">
      <c r="C239" s="28"/>
    </row>
    <row r="240" spans="3:28" x14ac:dyDescent="0.35">
      <c r="C240" s="28"/>
    </row>
    <row r="241" spans="2:4" x14ac:dyDescent="0.35">
      <c r="C241" s="28"/>
    </row>
    <row r="242" spans="2:4" x14ac:dyDescent="0.35">
      <c r="B242" s="3" t="s">
        <v>196</v>
      </c>
      <c r="C242" s="28"/>
    </row>
    <row r="243" spans="2:4" x14ac:dyDescent="0.35">
      <c r="B243" s="1" t="s">
        <v>197</v>
      </c>
      <c r="D243" s="10"/>
    </row>
    <row r="244" spans="2:4" x14ac:dyDescent="0.35">
      <c r="B244" t="s">
        <v>198</v>
      </c>
    </row>
    <row r="245" spans="2:4" x14ac:dyDescent="0.35">
      <c r="B245" t="s">
        <v>199</v>
      </c>
    </row>
    <row r="246" spans="2:4" x14ac:dyDescent="0.35">
      <c r="B246" t="s">
        <v>200</v>
      </c>
    </row>
    <row r="248" spans="2:4" x14ac:dyDescent="0.35">
      <c r="B248" t="s">
        <v>201</v>
      </c>
    </row>
    <row r="249" spans="2:4" x14ac:dyDescent="0.35">
      <c r="B249" t="s">
        <v>10</v>
      </c>
    </row>
    <row r="250" spans="2:4" x14ac:dyDescent="0.35">
      <c r="B250" t="s">
        <v>202</v>
      </c>
    </row>
    <row r="251" spans="2:4" x14ac:dyDescent="0.35">
      <c r="B251" t="s">
        <v>203</v>
      </c>
    </row>
    <row r="254" spans="2:4" x14ac:dyDescent="0.35">
      <c r="B254" s="33" t="str">
        <f>Lists!$A$2</f>
        <v>Social insurance benefits (271)</v>
      </c>
    </row>
    <row r="255" spans="2:4" x14ac:dyDescent="0.35">
      <c r="B255" s="33" t="str">
        <f>Lists!$A$3</f>
        <v>Social assistance benefits (272)</v>
      </c>
    </row>
    <row r="256" spans="2:4" x14ac:dyDescent="0.35">
      <c r="B256" s="33" t="str">
        <f>Lists!$A$4</f>
        <v>Public servant benefits (273)</v>
      </c>
    </row>
    <row r="257" spans="2:2" x14ac:dyDescent="0.35">
      <c r="B257" s="38" t="str">
        <f>Lists!$A$7</f>
        <v>Provident fund withdrawals</v>
      </c>
    </row>
    <row r="260" spans="2:2" x14ac:dyDescent="0.35">
      <c r="B260" s="4" t="s">
        <v>48</v>
      </c>
    </row>
    <row r="261" spans="2:2" x14ac:dyDescent="0.35">
      <c r="B261" s="4" t="s">
        <v>29</v>
      </c>
    </row>
    <row r="262" spans="2:2" x14ac:dyDescent="0.35">
      <c r="B262" s="4" t="s">
        <v>118</v>
      </c>
    </row>
    <row r="263" spans="2:2" x14ac:dyDescent="0.35">
      <c r="B263" s="4" t="s">
        <v>46</v>
      </c>
    </row>
    <row r="264" spans="2:2" x14ac:dyDescent="0.35">
      <c r="B264" s="4" t="s">
        <v>125</v>
      </c>
    </row>
    <row r="265" spans="2:2" x14ac:dyDescent="0.35">
      <c r="B265" s="4" t="s">
        <v>53</v>
      </c>
    </row>
    <row r="266" spans="2:2" x14ac:dyDescent="0.35">
      <c r="B266" s="4" t="s">
        <v>43</v>
      </c>
    </row>
    <row r="267" spans="2:2" x14ac:dyDescent="0.35">
      <c r="B267" s="4" t="s">
        <v>173</v>
      </c>
    </row>
    <row r="268" spans="2:2" x14ac:dyDescent="0.35">
      <c r="B268" s="4" t="s">
        <v>101</v>
      </c>
    </row>
  </sheetData>
  <mergeCells count="5">
    <mergeCell ref="H7:AC7"/>
    <mergeCell ref="AE7:AZ7"/>
    <mergeCell ref="BB7:BW7"/>
    <mergeCell ref="B77:B90"/>
    <mergeCell ref="B93:B104"/>
  </mergeCells>
  <phoneticPr fontId="9" type="noConversion"/>
  <dataValidations count="5">
    <dataValidation type="list" allowBlank="1" showInputMessage="1" showErrorMessage="1" sqref="G55:G74 G36:G53 G10:G34" xr:uid="{69CAB565-1C7A-C648-A88E-C1B7F3474D3C}">
      <formula1>$B$260:$B$268</formula1>
    </dataValidation>
    <dataValidation type="list" allowBlank="1" showInputMessage="1" showErrorMessage="1" sqref="F55:F74 F10:F34 F36:F53" xr:uid="{C410E43F-837F-5B45-AB7F-8C0A66F3E6F3}">
      <formula1>$B$254:$B$257</formula1>
    </dataValidation>
    <dataValidation type="list" allowBlank="1" showInputMessage="1" showErrorMessage="1" sqref="C2" xr:uid="{DAA639C5-7B06-9044-AEB1-A7CF98A7D676}">
      <formula1>$R$9:$AC$9</formula1>
    </dataValidation>
    <dataValidation type="list" allowBlank="1" showInputMessage="1" showErrorMessage="1" sqref="F35" xr:uid="{555335BD-12C1-D146-AA4D-291D40E33043}">
      <formula1>#REF!</formula1>
    </dataValidation>
    <dataValidation type="list" allowBlank="1" showInputMessage="1" showErrorMessage="1" sqref="C6" xr:uid="{13C9DDDC-5A8D-8444-A6D4-FA7146B1BBFE}">
      <formula1>$B$249:$B$251</formula1>
    </dataValidation>
  </dataValidation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C8597-4E73-A745-880C-D743808AB760}">
  <dimension ref="A2:A8"/>
  <sheetViews>
    <sheetView workbookViewId="0">
      <selection activeCell="E25" sqref="E25"/>
    </sheetView>
  </sheetViews>
  <sheetFormatPr defaultColWidth="10.6640625" defaultRowHeight="15.5" x14ac:dyDescent="0.35"/>
  <cols>
    <col min="1" max="1" width="44.33203125" customWidth="1"/>
  </cols>
  <sheetData>
    <row r="2" spans="1:1" x14ac:dyDescent="0.35">
      <c r="A2" s="33" t="s">
        <v>1417</v>
      </c>
    </row>
    <row r="3" spans="1:1" x14ac:dyDescent="0.35">
      <c r="A3" s="33" t="s">
        <v>28</v>
      </c>
    </row>
    <row r="4" spans="1:1" x14ac:dyDescent="0.35">
      <c r="A4" s="33" t="s">
        <v>1418</v>
      </c>
    </row>
    <row r="5" spans="1:1" x14ac:dyDescent="0.35">
      <c r="A5" s="22" t="s">
        <v>168</v>
      </c>
    </row>
    <row r="6" spans="1:1" x14ac:dyDescent="0.35">
      <c r="A6" s="1"/>
    </row>
    <row r="7" spans="1:1" x14ac:dyDescent="0.35">
      <c r="A7" s="38" t="s">
        <v>1415</v>
      </c>
    </row>
    <row r="8" spans="1:1" x14ac:dyDescent="0.35">
      <c r="A8" s="36" t="s">
        <v>1416</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C7768-07E1-BC42-8D7F-04FC6B11D5D8}">
  <sheetPr>
    <tabColor theme="4" tint="0.79998168889431442"/>
  </sheetPr>
  <dimension ref="A1:BG619"/>
  <sheetViews>
    <sheetView topLeftCell="AP507" workbookViewId="0">
      <selection activeCell="C556" sqref="A556:XFD556"/>
    </sheetView>
  </sheetViews>
  <sheetFormatPr defaultColWidth="11" defaultRowHeight="15.5" x14ac:dyDescent="0.35"/>
  <cols>
    <col min="5" max="5" width="48" customWidth="1"/>
  </cols>
  <sheetData>
    <row r="1" spans="1:59" x14ac:dyDescent="0.35">
      <c r="A1" t="s">
        <v>552</v>
      </c>
      <c r="B1" t="s">
        <v>553</v>
      </c>
      <c r="C1" t="s">
        <v>554</v>
      </c>
      <c r="D1" t="s">
        <v>555</v>
      </c>
      <c r="E1" t="s">
        <v>556</v>
      </c>
      <c r="F1" t="s">
        <v>557</v>
      </c>
      <c r="G1" t="s">
        <v>558</v>
      </c>
      <c r="H1" t="s">
        <v>559</v>
      </c>
      <c r="I1" t="s">
        <v>560</v>
      </c>
      <c r="J1">
        <v>1980</v>
      </c>
      <c r="K1">
        <v>1981</v>
      </c>
      <c r="L1">
        <v>1982</v>
      </c>
      <c r="M1">
        <v>1983</v>
      </c>
      <c r="N1">
        <v>1984</v>
      </c>
      <c r="O1">
        <v>1985</v>
      </c>
      <c r="P1">
        <v>1986</v>
      </c>
      <c r="Q1">
        <v>1987</v>
      </c>
      <c r="R1">
        <v>1988</v>
      </c>
      <c r="S1">
        <v>1989</v>
      </c>
      <c r="T1">
        <v>1990</v>
      </c>
      <c r="U1">
        <v>1991</v>
      </c>
      <c r="V1">
        <v>1992</v>
      </c>
      <c r="W1">
        <v>1993</v>
      </c>
      <c r="X1">
        <v>1994</v>
      </c>
      <c r="Y1">
        <v>1995</v>
      </c>
      <c r="Z1">
        <v>1996</v>
      </c>
      <c r="AA1">
        <v>1997</v>
      </c>
      <c r="AB1">
        <v>1998</v>
      </c>
      <c r="AC1">
        <v>1999</v>
      </c>
      <c r="AD1">
        <v>2000</v>
      </c>
      <c r="AE1">
        <v>2001</v>
      </c>
      <c r="AF1">
        <v>2002</v>
      </c>
      <c r="AG1">
        <v>2003</v>
      </c>
      <c r="AH1">
        <v>2004</v>
      </c>
      <c r="AI1">
        <v>2005</v>
      </c>
      <c r="AJ1">
        <v>2006</v>
      </c>
      <c r="AK1">
        <v>2007</v>
      </c>
      <c r="AL1">
        <v>2008</v>
      </c>
      <c r="AM1">
        <v>2009</v>
      </c>
      <c r="AN1">
        <v>2010</v>
      </c>
      <c r="AO1">
        <v>2011</v>
      </c>
      <c r="AP1">
        <v>2012</v>
      </c>
      <c r="AQ1">
        <v>2013</v>
      </c>
      <c r="AR1">
        <v>2014</v>
      </c>
      <c r="AS1">
        <v>2015</v>
      </c>
      <c r="AT1">
        <v>2016</v>
      </c>
      <c r="AU1">
        <v>2017</v>
      </c>
      <c r="AV1">
        <v>2018</v>
      </c>
      <c r="AW1">
        <v>2019</v>
      </c>
      <c r="AX1">
        <v>2020</v>
      </c>
      <c r="AY1">
        <v>2021</v>
      </c>
      <c r="AZ1">
        <v>2022</v>
      </c>
      <c r="BA1">
        <v>2023</v>
      </c>
      <c r="BB1">
        <v>2024</v>
      </c>
      <c r="BC1">
        <v>2025</v>
      </c>
      <c r="BD1">
        <v>2026</v>
      </c>
      <c r="BE1">
        <v>2027</v>
      </c>
      <c r="BF1">
        <v>2028</v>
      </c>
      <c r="BG1" t="s">
        <v>561</v>
      </c>
    </row>
    <row r="2" spans="1:59" x14ac:dyDescent="0.35">
      <c r="A2">
        <v>819</v>
      </c>
      <c r="B2" t="s">
        <v>8</v>
      </c>
      <c r="C2" t="s">
        <v>562</v>
      </c>
      <c r="D2" t="s">
        <v>0</v>
      </c>
      <c r="E2" t="s">
        <v>563</v>
      </c>
      <c r="F2" t="s">
        <v>564</v>
      </c>
      <c r="G2" t="s">
        <v>565</v>
      </c>
      <c r="H2" t="s">
        <v>566</v>
      </c>
      <c r="I2" t="s">
        <v>567</v>
      </c>
      <c r="J2">
        <v>4.1980000000000004</v>
      </c>
      <c r="K2">
        <v>4.45</v>
      </c>
      <c r="L2">
        <v>4.4020000000000001</v>
      </c>
      <c r="M2">
        <v>4.2160000000000002</v>
      </c>
      <c r="N2">
        <v>4.6429999999999998</v>
      </c>
      <c r="O2">
        <v>4.4669999999999996</v>
      </c>
      <c r="P2">
        <v>4.7619999999999996</v>
      </c>
      <c r="Q2">
        <v>4.4189999999999996</v>
      </c>
      <c r="R2">
        <v>4.5720000000000001</v>
      </c>
      <c r="S2">
        <v>5.2069999999999999</v>
      </c>
      <c r="T2">
        <v>5.51</v>
      </c>
      <c r="U2">
        <v>5.3609999999999998</v>
      </c>
      <c r="V2">
        <v>5.6879999999999997</v>
      </c>
      <c r="W2">
        <v>5.8360000000000003</v>
      </c>
      <c r="X2">
        <v>6.133</v>
      </c>
      <c r="Y2">
        <v>6.2930000000000001</v>
      </c>
      <c r="Z2">
        <v>6.5949999999999998</v>
      </c>
      <c r="AA2">
        <v>6.4370000000000003</v>
      </c>
      <c r="AB2">
        <v>6.52</v>
      </c>
      <c r="AC2">
        <v>7.0880000000000001</v>
      </c>
      <c r="AD2">
        <v>6.9669999999999996</v>
      </c>
      <c r="AE2">
        <v>7.0990000000000002</v>
      </c>
      <c r="AF2">
        <v>7.327</v>
      </c>
      <c r="AG2">
        <v>7.3849999999999998</v>
      </c>
      <c r="AH2">
        <v>7.7839999999999998</v>
      </c>
      <c r="AI2">
        <v>7.6829999999999998</v>
      </c>
      <c r="AJ2">
        <v>7.8289999999999997</v>
      </c>
      <c r="AK2">
        <v>7.758</v>
      </c>
      <c r="AL2">
        <v>7.8360000000000003</v>
      </c>
      <c r="AM2">
        <v>7.726</v>
      </c>
      <c r="AN2">
        <v>7.9580000000000002</v>
      </c>
      <c r="AO2">
        <v>8.173</v>
      </c>
      <c r="AP2">
        <v>8.2880000000000003</v>
      </c>
      <c r="AQ2">
        <v>8.6809999999999992</v>
      </c>
      <c r="AR2">
        <v>9.1669999999999998</v>
      </c>
      <c r="AS2">
        <v>9.58</v>
      </c>
      <c r="AT2">
        <v>9.8140000000000001</v>
      </c>
      <c r="AU2">
        <v>10.339</v>
      </c>
      <c r="AV2">
        <v>10.733000000000001</v>
      </c>
      <c r="AW2">
        <v>10.670999999999999</v>
      </c>
      <c r="AX2">
        <v>8.8529999999999998</v>
      </c>
      <c r="AY2">
        <v>8.4209999999999994</v>
      </c>
      <c r="AZ2">
        <v>10.106</v>
      </c>
      <c r="BA2">
        <v>10.86</v>
      </c>
      <c r="BB2">
        <v>11.285</v>
      </c>
      <c r="BC2">
        <v>11.7</v>
      </c>
      <c r="BD2">
        <v>12.106999999999999</v>
      </c>
      <c r="BE2">
        <v>12.528</v>
      </c>
      <c r="BF2">
        <v>12.94</v>
      </c>
      <c r="BG2">
        <v>2022</v>
      </c>
    </row>
    <row r="3" spans="1:59" x14ac:dyDescent="0.35">
      <c r="A3">
        <v>819</v>
      </c>
      <c r="B3" t="s">
        <v>8</v>
      </c>
      <c r="C3" t="s">
        <v>568</v>
      </c>
      <c r="D3" t="s">
        <v>0</v>
      </c>
      <c r="E3" t="s">
        <v>563</v>
      </c>
      <c r="F3" t="s">
        <v>569</v>
      </c>
      <c r="G3" t="s">
        <v>570</v>
      </c>
      <c r="I3" t="s">
        <v>571</v>
      </c>
      <c r="J3">
        <v>-1.694</v>
      </c>
      <c r="K3">
        <v>6.0039999999999996</v>
      </c>
      <c r="L3">
        <v>-1.0920000000000001</v>
      </c>
      <c r="M3">
        <v>-4.2119999999999997</v>
      </c>
      <c r="N3">
        <v>10.106999999999999</v>
      </c>
      <c r="O3">
        <v>-3.774</v>
      </c>
      <c r="P3">
        <v>6.5960000000000001</v>
      </c>
      <c r="Q3">
        <v>-7.194</v>
      </c>
      <c r="R3">
        <v>3.4620000000000002</v>
      </c>
      <c r="S3">
        <v>13.888</v>
      </c>
      <c r="T3">
        <v>5.8019999999999996</v>
      </c>
      <c r="U3">
        <v>-2.7</v>
      </c>
      <c r="V3">
        <v>6.1</v>
      </c>
      <c r="W3">
        <v>2.6</v>
      </c>
      <c r="X3">
        <v>5.0999999999999996</v>
      </c>
      <c r="Y3">
        <v>2.6</v>
      </c>
      <c r="Z3">
        <v>4.8</v>
      </c>
      <c r="AA3">
        <v>-2.4</v>
      </c>
      <c r="AB3">
        <v>1.3</v>
      </c>
      <c r="AC3">
        <v>8.6999999999999993</v>
      </c>
      <c r="AD3">
        <v>-1.7</v>
      </c>
      <c r="AE3">
        <v>1.9</v>
      </c>
      <c r="AF3">
        <v>3.2</v>
      </c>
      <c r="AG3">
        <v>0.8</v>
      </c>
      <c r="AH3">
        <v>5.4</v>
      </c>
      <c r="AI3">
        <v>-1.3</v>
      </c>
      <c r="AJ3">
        <v>1.9</v>
      </c>
      <c r="AK3">
        <v>-0.9</v>
      </c>
      <c r="AL3">
        <v>1</v>
      </c>
      <c r="AM3">
        <v>-1.4</v>
      </c>
      <c r="AN3">
        <v>3</v>
      </c>
      <c r="AO3">
        <v>2.7</v>
      </c>
      <c r="AP3">
        <v>1.411</v>
      </c>
      <c r="AQ3">
        <v>4.734</v>
      </c>
      <c r="AR3">
        <v>5.6040000000000001</v>
      </c>
      <c r="AS3">
        <v>4.5010000000000003</v>
      </c>
      <c r="AT3">
        <v>2.4460000000000002</v>
      </c>
      <c r="AU3">
        <v>5.3529999999999998</v>
      </c>
      <c r="AV3">
        <v>3.8119999999999998</v>
      </c>
      <c r="AW3">
        <v>-0.58099999999999996</v>
      </c>
      <c r="AX3">
        <v>-17.04</v>
      </c>
      <c r="AY3">
        <v>-4.8810000000000002</v>
      </c>
      <c r="AZ3">
        <v>20.015999999999998</v>
      </c>
      <c r="BA3">
        <v>7.4589999999999996</v>
      </c>
      <c r="BB3">
        <v>3.9129999999999998</v>
      </c>
      <c r="BC3">
        <v>3.6819999999999999</v>
      </c>
      <c r="BD3">
        <v>3.47</v>
      </c>
      <c r="BE3">
        <v>3.4809999999999999</v>
      </c>
      <c r="BF3">
        <v>3.2919999999999998</v>
      </c>
      <c r="BG3">
        <v>2022</v>
      </c>
    </row>
    <row r="4" spans="1:59" x14ac:dyDescent="0.35">
      <c r="A4">
        <v>819</v>
      </c>
      <c r="B4" t="s">
        <v>8</v>
      </c>
      <c r="C4" t="s">
        <v>179</v>
      </c>
      <c r="D4" t="s">
        <v>0</v>
      </c>
      <c r="E4" t="s">
        <v>572</v>
      </c>
      <c r="F4" t="s">
        <v>573</v>
      </c>
      <c r="G4" t="s">
        <v>565</v>
      </c>
      <c r="H4" t="s">
        <v>566</v>
      </c>
      <c r="I4" t="s">
        <v>567</v>
      </c>
      <c r="J4">
        <v>1.0660000000000001</v>
      </c>
      <c r="K4">
        <v>1.1439999999999999</v>
      </c>
      <c r="L4">
        <v>1.206</v>
      </c>
      <c r="M4">
        <v>1.2370000000000001</v>
      </c>
      <c r="N4">
        <v>1.381</v>
      </c>
      <c r="O4">
        <v>1.4259999999999999</v>
      </c>
      <c r="P4">
        <v>1.583</v>
      </c>
      <c r="Q4">
        <v>1.587</v>
      </c>
      <c r="R4">
        <v>1.72</v>
      </c>
      <c r="S4">
        <v>1.9</v>
      </c>
      <c r="T4">
        <v>2.145</v>
      </c>
      <c r="U4">
        <v>2.2120000000000002</v>
      </c>
      <c r="V4">
        <v>2.4940000000000002</v>
      </c>
      <c r="W4">
        <v>2.7309999999999999</v>
      </c>
      <c r="X4">
        <v>2.895</v>
      </c>
      <c r="Y4">
        <v>3.0019999999999998</v>
      </c>
      <c r="Z4">
        <v>3.2370000000000001</v>
      </c>
      <c r="AA4">
        <v>3.2749999999999999</v>
      </c>
      <c r="AB4">
        <v>3.5659999999999998</v>
      </c>
      <c r="AC4">
        <v>4.1440000000000001</v>
      </c>
      <c r="AD4">
        <v>3.883</v>
      </c>
      <c r="AE4">
        <v>4.0940000000000003</v>
      </c>
      <c r="AF4">
        <v>4.3650000000000002</v>
      </c>
      <c r="AG4">
        <v>4.7560000000000002</v>
      </c>
      <c r="AH4">
        <v>5.12</v>
      </c>
      <c r="AI4">
        <v>5.508</v>
      </c>
      <c r="AJ4">
        <v>5.819</v>
      </c>
      <c r="AK4">
        <v>5.94</v>
      </c>
      <c r="AL4">
        <v>6.0819999999999999</v>
      </c>
      <c r="AM4">
        <v>6.0819999999999999</v>
      </c>
      <c r="AN4">
        <v>6.5259999999999998</v>
      </c>
      <c r="AO4">
        <v>7.3319999999999999</v>
      </c>
      <c r="AP4">
        <v>7.7009999999999996</v>
      </c>
      <c r="AQ4">
        <v>8.3580000000000005</v>
      </c>
      <c r="AR4">
        <v>9.1669999999999998</v>
      </c>
      <c r="AS4">
        <v>9.8219999999999992</v>
      </c>
      <c r="AT4">
        <v>10.327</v>
      </c>
      <c r="AU4">
        <v>11.065</v>
      </c>
      <c r="AV4">
        <v>11.651</v>
      </c>
      <c r="AW4">
        <v>11.762</v>
      </c>
      <c r="AX4">
        <v>9.6129999999999995</v>
      </c>
      <c r="AY4">
        <v>8.9139999999999997</v>
      </c>
      <c r="AZ4">
        <v>10.962999999999999</v>
      </c>
      <c r="BA4">
        <v>12.31</v>
      </c>
      <c r="BB4">
        <v>13.430999999999999</v>
      </c>
      <c r="BC4">
        <v>14.287000000000001</v>
      </c>
      <c r="BD4">
        <v>15.196999999999999</v>
      </c>
      <c r="BE4">
        <v>16.198</v>
      </c>
      <c r="BF4">
        <v>17.233000000000001</v>
      </c>
      <c r="BG4">
        <v>2022</v>
      </c>
    </row>
    <row r="5" spans="1:59" x14ac:dyDescent="0.35">
      <c r="A5">
        <v>819</v>
      </c>
      <c r="B5" t="s">
        <v>8</v>
      </c>
      <c r="C5" t="s">
        <v>181</v>
      </c>
      <c r="D5" t="s">
        <v>0</v>
      </c>
      <c r="E5" t="s">
        <v>572</v>
      </c>
      <c r="F5" t="s">
        <v>574</v>
      </c>
      <c r="G5" t="s">
        <v>575</v>
      </c>
      <c r="H5" t="s">
        <v>566</v>
      </c>
      <c r="I5" t="s">
        <v>576</v>
      </c>
      <c r="J5">
        <v>1.3029999999999999</v>
      </c>
      <c r="K5">
        <v>1.339</v>
      </c>
      <c r="L5">
        <v>1.2929999999999999</v>
      </c>
      <c r="M5">
        <v>1.2170000000000001</v>
      </c>
      <c r="N5">
        <v>1.276</v>
      </c>
      <c r="O5">
        <v>1.236</v>
      </c>
      <c r="P5">
        <v>1.3979999999999999</v>
      </c>
      <c r="Q5">
        <v>1.276</v>
      </c>
      <c r="R5">
        <v>1.202</v>
      </c>
      <c r="S5">
        <v>1.2809999999999999</v>
      </c>
      <c r="T5">
        <v>1.448</v>
      </c>
      <c r="U5">
        <v>1.5</v>
      </c>
      <c r="V5">
        <v>1.659</v>
      </c>
      <c r="W5">
        <v>1.772</v>
      </c>
      <c r="X5">
        <v>1.9770000000000001</v>
      </c>
      <c r="Y5">
        <v>2.1339999999999999</v>
      </c>
      <c r="Z5">
        <v>2.3069999999999999</v>
      </c>
      <c r="AA5">
        <v>2.2679999999999998</v>
      </c>
      <c r="AB5">
        <v>1.7949999999999999</v>
      </c>
      <c r="AC5">
        <v>2.1040000000000001</v>
      </c>
      <c r="AD5">
        <v>1.8240000000000001</v>
      </c>
      <c r="AE5">
        <v>1.798</v>
      </c>
      <c r="AF5">
        <v>1.996</v>
      </c>
      <c r="AG5">
        <v>2.5089999999999999</v>
      </c>
      <c r="AH5">
        <v>2.9540000000000002</v>
      </c>
      <c r="AI5">
        <v>3.2570000000000001</v>
      </c>
      <c r="AJ5">
        <v>3.3610000000000002</v>
      </c>
      <c r="AK5">
        <v>3.6880000000000002</v>
      </c>
      <c r="AL5">
        <v>3.8159999999999998</v>
      </c>
      <c r="AM5">
        <v>3.1059999999999999</v>
      </c>
      <c r="AN5">
        <v>3.4020000000000001</v>
      </c>
      <c r="AO5">
        <v>4.0940000000000003</v>
      </c>
      <c r="AP5">
        <v>4.3029999999999999</v>
      </c>
      <c r="AQ5">
        <v>4.5389999999999997</v>
      </c>
      <c r="AR5">
        <v>4.8570000000000002</v>
      </c>
      <c r="AS5">
        <v>4.6820000000000004</v>
      </c>
      <c r="AT5">
        <v>4.93</v>
      </c>
      <c r="AU5">
        <v>5.3529999999999998</v>
      </c>
      <c r="AV5">
        <v>5.5810000000000004</v>
      </c>
      <c r="AW5">
        <v>5.444</v>
      </c>
      <c r="AX5">
        <v>4.4320000000000004</v>
      </c>
      <c r="AY5">
        <v>4.3049999999999997</v>
      </c>
      <c r="AZ5">
        <v>4.9800000000000004</v>
      </c>
      <c r="BA5">
        <v>5.5110000000000001</v>
      </c>
      <c r="BB5">
        <v>5.97</v>
      </c>
      <c r="BC5">
        <v>6.3419999999999996</v>
      </c>
      <c r="BD5">
        <v>6.7060000000000004</v>
      </c>
      <c r="BE5">
        <v>7.0819999999999999</v>
      </c>
      <c r="BF5">
        <v>7.47</v>
      </c>
      <c r="BG5">
        <v>2022</v>
      </c>
    </row>
    <row r="6" spans="1:59" x14ac:dyDescent="0.35">
      <c r="A6">
        <v>819</v>
      </c>
      <c r="B6" t="s">
        <v>8</v>
      </c>
      <c r="C6" t="s">
        <v>577</v>
      </c>
      <c r="D6" t="s">
        <v>0</v>
      </c>
      <c r="E6" t="s">
        <v>572</v>
      </c>
      <c r="F6" t="s">
        <v>578</v>
      </c>
      <c r="G6" t="s">
        <v>579</v>
      </c>
      <c r="H6" t="s">
        <v>566</v>
      </c>
      <c r="I6" t="s">
        <v>576</v>
      </c>
      <c r="J6">
        <v>1.7090000000000001</v>
      </c>
      <c r="K6">
        <v>1.9830000000000001</v>
      </c>
      <c r="L6">
        <v>2.0819999999999999</v>
      </c>
      <c r="M6">
        <v>2.073</v>
      </c>
      <c r="N6">
        <v>2.3639999999999999</v>
      </c>
      <c r="O6">
        <v>2.347</v>
      </c>
      <c r="P6">
        <v>2.552</v>
      </c>
      <c r="Q6">
        <v>2.427</v>
      </c>
      <c r="R6">
        <v>2.6</v>
      </c>
      <c r="S6">
        <v>3.077</v>
      </c>
      <c r="T6">
        <v>3.3769999999999998</v>
      </c>
      <c r="U6">
        <v>3.3969999999999998</v>
      </c>
      <c r="V6">
        <v>3.6869999999999998</v>
      </c>
      <c r="W6">
        <v>3.8719999999999999</v>
      </c>
      <c r="X6">
        <v>4.157</v>
      </c>
      <c r="Y6">
        <v>4.3540000000000001</v>
      </c>
      <c r="Z6">
        <v>4.6470000000000002</v>
      </c>
      <c r="AA6">
        <v>4.6130000000000004</v>
      </c>
      <c r="AB6">
        <v>4.726</v>
      </c>
      <c r="AC6">
        <v>5.2089999999999996</v>
      </c>
      <c r="AD6">
        <v>5.2370000000000001</v>
      </c>
      <c r="AE6">
        <v>5.4569999999999999</v>
      </c>
      <c r="AF6">
        <v>5.7190000000000003</v>
      </c>
      <c r="AG6">
        <v>5.8780000000000001</v>
      </c>
      <c r="AH6">
        <v>6.3620000000000001</v>
      </c>
      <c r="AI6">
        <v>6.476</v>
      </c>
      <c r="AJ6">
        <v>6.8029999999999999</v>
      </c>
      <c r="AK6">
        <v>6.9240000000000004</v>
      </c>
      <c r="AL6">
        <v>7.1269999999999998</v>
      </c>
      <c r="AM6">
        <v>7.0730000000000004</v>
      </c>
      <c r="AN6">
        <v>7.3719999999999999</v>
      </c>
      <c r="AO6">
        <v>7.7290000000000001</v>
      </c>
      <c r="AP6">
        <v>8.2829999999999995</v>
      </c>
      <c r="AQ6">
        <v>8.9420000000000002</v>
      </c>
      <c r="AR6">
        <v>9.8320000000000007</v>
      </c>
      <c r="AS6">
        <v>10.782</v>
      </c>
      <c r="AT6">
        <v>11.02</v>
      </c>
      <c r="AU6">
        <v>11.784000000000001</v>
      </c>
      <c r="AV6">
        <v>12.526999999999999</v>
      </c>
      <c r="AW6">
        <v>12.678000000000001</v>
      </c>
      <c r="AX6">
        <v>10.654999999999999</v>
      </c>
      <c r="AY6">
        <v>10.59</v>
      </c>
      <c r="AZ6">
        <v>13.6</v>
      </c>
      <c r="BA6">
        <v>15.151999999999999</v>
      </c>
      <c r="BB6">
        <v>16.100999999999999</v>
      </c>
      <c r="BC6">
        <v>17.030999999999999</v>
      </c>
      <c r="BD6">
        <v>17.963000000000001</v>
      </c>
      <c r="BE6">
        <v>18.928999999999998</v>
      </c>
      <c r="BF6">
        <v>19.914000000000001</v>
      </c>
      <c r="BG6">
        <v>2022</v>
      </c>
    </row>
    <row r="7" spans="1:59" x14ac:dyDescent="0.35">
      <c r="A7">
        <v>819</v>
      </c>
      <c r="B7" t="s">
        <v>8</v>
      </c>
      <c r="C7" t="s">
        <v>580</v>
      </c>
      <c r="D7" t="s">
        <v>0</v>
      </c>
      <c r="E7" t="s">
        <v>581</v>
      </c>
      <c r="F7" t="s">
        <v>582</v>
      </c>
      <c r="G7" t="s">
        <v>583</v>
      </c>
      <c r="I7" t="s">
        <v>584</v>
      </c>
      <c r="J7">
        <v>25.384</v>
      </c>
      <c r="K7">
        <v>25.706</v>
      </c>
      <c r="L7">
        <v>27.4</v>
      </c>
      <c r="M7">
        <v>29.344999999999999</v>
      </c>
      <c r="N7">
        <v>29.757000000000001</v>
      </c>
      <c r="O7">
        <v>31.922999999999998</v>
      </c>
      <c r="P7">
        <v>33.25</v>
      </c>
      <c r="Q7">
        <v>35.914000000000001</v>
      </c>
      <c r="R7">
        <v>37.612000000000002</v>
      </c>
      <c r="S7">
        <v>36.493000000000002</v>
      </c>
      <c r="T7">
        <v>38.93</v>
      </c>
      <c r="U7">
        <v>41.262999999999998</v>
      </c>
      <c r="V7">
        <v>43.847999999999999</v>
      </c>
      <c r="W7">
        <v>46.805999999999997</v>
      </c>
      <c r="X7">
        <v>47.2</v>
      </c>
      <c r="Y7">
        <v>47.698999999999998</v>
      </c>
      <c r="Z7">
        <v>49.08</v>
      </c>
      <c r="AA7">
        <v>50.878</v>
      </c>
      <c r="AB7">
        <v>54.688000000000002</v>
      </c>
      <c r="AC7">
        <v>58.466000000000001</v>
      </c>
      <c r="AD7">
        <v>55.738</v>
      </c>
      <c r="AE7">
        <v>57.667999999999999</v>
      </c>
      <c r="AF7">
        <v>59.582000000000001</v>
      </c>
      <c r="AG7">
        <v>64.400999999999996</v>
      </c>
      <c r="AH7">
        <v>65.78</v>
      </c>
      <c r="AI7">
        <v>71.688999999999993</v>
      </c>
      <c r="AJ7">
        <v>74.325000000000003</v>
      </c>
      <c r="AK7">
        <v>76.558999999999997</v>
      </c>
      <c r="AL7">
        <v>77.622</v>
      </c>
      <c r="AM7">
        <v>78.712999999999994</v>
      </c>
      <c r="AN7">
        <v>82.006</v>
      </c>
      <c r="AO7">
        <v>89.712000000000003</v>
      </c>
      <c r="AP7">
        <v>92.921000000000006</v>
      </c>
      <c r="AQ7">
        <v>96.286000000000001</v>
      </c>
      <c r="AR7">
        <v>100</v>
      </c>
      <c r="AS7">
        <v>102.53100000000001</v>
      </c>
      <c r="AT7">
        <v>105.23099999999999</v>
      </c>
      <c r="AU7">
        <v>107.018</v>
      </c>
      <c r="AV7">
        <v>108.544</v>
      </c>
      <c r="AW7">
        <v>110.223</v>
      </c>
      <c r="AX7">
        <v>108.589</v>
      </c>
      <c r="AY7">
        <v>105.86</v>
      </c>
      <c r="AZ7">
        <v>108.477</v>
      </c>
      <c r="BA7">
        <v>113.35299999999999</v>
      </c>
      <c r="BB7">
        <v>119.015</v>
      </c>
      <c r="BC7">
        <v>122.10899999999999</v>
      </c>
      <c r="BD7">
        <v>125.52800000000001</v>
      </c>
      <c r="BE7">
        <v>129.29400000000001</v>
      </c>
      <c r="BF7">
        <v>133.173</v>
      </c>
      <c r="BG7">
        <v>2022</v>
      </c>
    </row>
    <row r="8" spans="1:59" x14ac:dyDescent="0.35">
      <c r="A8">
        <v>819</v>
      </c>
      <c r="B8" t="s">
        <v>8</v>
      </c>
      <c r="C8" t="s">
        <v>585</v>
      </c>
      <c r="D8" t="s">
        <v>0</v>
      </c>
      <c r="E8" t="s">
        <v>586</v>
      </c>
      <c r="F8" t="s">
        <v>587</v>
      </c>
      <c r="G8" t="s">
        <v>565</v>
      </c>
      <c r="H8" t="s">
        <v>558</v>
      </c>
      <c r="I8" t="s">
        <v>588</v>
      </c>
      <c r="J8" s="20">
        <v>6625.4049999999997</v>
      </c>
      <c r="K8" s="20">
        <v>6855.8959999999997</v>
      </c>
      <c r="L8" s="20">
        <v>6608.03</v>
      </c>
      <c r="M8" s="20">
        <v>6172.84</v>
      </c>
      <c r="N8" s="20">
        <v>6653.6980000000003</v>
      </c>
      <c r="O8" s="20">
        <v>6303.4989999999998</v>
      </c>
      <c r="P8" s="20">
        <v>6657.7089999999998</v>
      </c>
      <c r="Q8" s="20">
        <v>6154.2430000000004</v>
      </c>
      <c r="R8" s="20">
        <v>6359.9660000000003</v>
      </c>
      <c r="S8" s="20">
        <v>7101.5209999999997</v>
      </c>
      <c r="T8" s="20">
        <v>7452.902</v>
      </c>
      <c r="U8" s="20">
        <v>7193.5780000000004</v>
      </c>
      <c r="V8" s="20">
        <v>7571.7280000000001</v>
      </c>
      <c r="W8" s="20">
        <v>7707.3379999999997</v>
      </c>
      <c r="X8" s="20">
        <v>8037.0410000000002</v>
      </c>
      <c r="Y8" s="20">
        <v>8181.9939999999997</v>
      </c>
      <c r="Z8" s="20">
        <v>8508.6810000000005</v>
      </c>
      <c r="AA8" s="20">
        <v>8244.3320000000003</v>
      </c>
      <c r="AB8" s="20">
        <v>8291.4619999999995</v>
      </c>
      <c r="AC8" s="20">
        <v>8948.4809999999998</v>
      </c>
      <c r="AD8" s="20">
        <v>8734.009</v>
      </c>
      <c r="AE8" s="20">
        <v>8837.3169999999991</v>
      </c>
      <c r="AF8" s="20">
        <v>9056.3719999999994</v>
      </c>
      <c r="AG8" s="20">
        <v>9065.4650000000001</v>
      </c>
      <c r="AH8" s="20">
        <v>9489.1419999999998</v>
      </c>
      <c r="AI8" s="20">
        <v>9301.6710000000003</v>
      </c>
      <c r="AJ8" s="20">
        <v>9413.9609999999993</v>
      </c>
      <c r="AK8" s="20">
        <v>9266.2360000000008</v>
      </c>
      <c r="AL8" s="20">
        <v>9313.8619999999992</v>
      </c>
      <c r="AM8" s="20">
        <v>9139.4869999999992</v>
      </c>
      <c r="AN8" s="20">
        <v>9368.8040000000001</v>
      </c>
      <c r="AO8" s="20">
        <v>9576.1190000000006</v>
      </c>
      <c r="AP8" s="20">
        <v>9665.4179999999997</v>
      </c>
      <c r="AQ8" s="20">
        <v>10075.431</v>
      </c>
      <c r="AR8" s="20">
        <v>10590.245000000001</v>
      </c>
      <c r="AS8" s="20">
        <v>11017.966</v>
      </c>
      <c r="AT8" s="20">
        <v>11188.156999999999</v>
      </c>
      <c r="AU8" s="20">
        <v>11684.34</v>
      </c>
      <c r="AV8" s="20">
        <v>12062.88</v>
      </c>
      <c r="AW8" s="20">
        <v>11926.703</v>
      </c>
      <c r="AX8" s="20">
        <v>9839.8310000000001</v>
      </c>
      <c r="AY8" s="20">
        <v>9307.9189999999999</v>
      </c>
      <c r="AZ8" s="20">
        <v>11109.415999999999</v>
      </c>
      <c r="BA8" s="20">
        <v>11872.204</v>
      </c>
      <c r="BB8" s="20">
        <v>12268.71</v>
      </c>
      <c r="BC8" s="20">
        <v>12650.227000000001</v>
      </c>
      <c r="BD8" s="20">
        <v>13017.017</v>
      </c>
      <c r="BE8" s="20">
        <v>13395.842000000001</v>
      </c>
      <c r="BF8" s="20">
        <v>13760.571</v>
      </c>
      <c r="BG8">
        <v>2020</v>
      </c>
    </row>
    <row r="9" spans="1:59" x14ac:dyDescent="0.35">
      <c r="A9">
        <v>819</v>
      </c>
      <c r="B9" t="s">
        <v>8</v>
      </c>
      <c r="C9" t="s">
        <v>589</v>
      </c>
      <c r="D9" t="s">
        <v>0</v>
      </c>
      <c r="E9" t="s">
        <v>586</v>
      </c>
      <c r="F9" t="s">
        <v>590</v>
      </c>
      <c r="G9" t="s">
        <v>591</v>
      </c>
      <c r="H9" t="s">
        <v>558</v>
      </c>
      <c r="I9" t="s">
        <v>588</v>
      </c>
      <c r="J9" s="20">
        <v>7550.9430000000002</v>
      </c>
      <c r="K9" s="20">
        <v>7813.6319999999996</v>
      </c>
      <c r="L9" s="20">
        <v>7531.1409999999996</v>
      </c>
      <c r="M9" s="20">
        <v>7035.1559999999999</v>
      </c>
      <c r="N9" s="20">
        <v>7583.1869999999999</v>
      </c>
      <c r="O9" s="20">
        <v>7184.0680000000002</v>
      </c>
      <c r="P9" s="20">
        <v>7587.759</v>
      </c>
      <c r="Q9" s="20">
        <v>7013.9620000000004</v>
      </c>
      <c r="R9" s="20">
        <v>7248.4229999999998</v>
      </c>
      <c r="S9" s="20">
        <v>8093.5690000000004</v>
      </c>
      <c r="T9" s="20">
        <v>8494.0370000000003</v>
      </c>
      <c r="U9" s="20">
        <v>8198.4869999999992</v>
      </c>
      <c r="V9" s="20">
        <v>8629.4619999999995</v>
      </c>
      <c r="W9" s="20">
        <v>8784.0159999999996</v>
      </c>
      <c r="X9" s="20">
        <v>9159.777</v>
      </c>
      <c r="Y9" s="20">
        <v>9324.98</v>
      </c>
      <c r="Z9" s="20">
        <v>9697.3029999999999</v>
      </c>
      <c r="AA9" s="20">
        <v>9396.0259999999998</v>
      </c>
      <c r="AB9" s="20">
        <v>9449.74</v>
      </c>
      <c r="AC9" s="20">
        <v>10198.540999999999</v>
      </c>
      <c r="AD9" s="20">
        <v>9954.1080000000002</v>
      </c>
      <c r="AE9" s="20">
        <v>10071.848</v>
      </c>
      <c r="AF9" s="20">
        <v>10321.504000000001</v>
      </c>
      <c r="AG9" s="20">
        <v>10331.868</v>
      </c>
      <c r="AH9" s="20">
        <v>10814.73</v>
      </c>
      <c r="AI9" s="20">
        <v>10601.071</v>
      </c>
      <c r="AJ9" s="20">
        <v>10729.047</v>
      </c>
      <c r="AK9" s="20">
        <v>10560.686</v>
      </c>
      <c r="AL9" s="20">
        <v>10614.964</v>
      </c>
      <c r="AM9" s="20">
        <v>10416.23</v>
      </c>
      <c r="AN9" s="20">
        <v>10677.581</v>
      </c>
      <c r="AO9" s="20">
        <v>10913.857</v>
      </c>
      <c r="AP9" s="20">
        <v>11015.630999999999</v>
      </c>
      <c r="AQ9" s="20">
        <v>11482.921</v>
      </c>
      <c r="AR9" s="20">
        <v>12069.652</v>
      </c>
      <c r="AS9" s="20">
        <v>12557.124</v>
      </c>
      <c r="AT9" s="20">
        <v>12751.09</v>
      </c>
      <c r="AU9" s="20">
        <v>13316.585999999999</v>
      </c>
      <c r="AV9" s="20">
        <v>13748.007</v>
      </c>
      <c r="AW9" s="20">
        <v>13592.807000000001</v>
      </c>
      <c r="AX9" s="20">
        <v>11214.409</v>
      </c>
      <c r="AY9" s="20">
        <v>10608.191000000001</v>
      </c>
      <c r="AZ9" s="20">
        <v>12661.349</v>
      </c>
      <c r="BA9" s="20">
        <v>13530.695</v>
      </c>
      <c r="BB9" s="20">
        <v>13982.591</v>
      </c>
      <c r="BC9" s="20">
        <v>14417.404</v>
      </c>
      <c r="BD9" s="20">
        <v>14835.432000000001</v>
      </c>
      <c r="BE9" s="20">
        <v>15267.178</v>
      </c>
      <c r="BF9" s="20">
        <v>15682.858</v>
      </c>
      <c r="BG9">
        <v>2020</v>
      </c>
    </row>
    <row r="10" spans="1:59" x14ac:dyDescent="0.35">
      <c r="A10">
        <v>819</v>
      </c>
      <c r="B10" t="s">
        <v>8</v>
      </c>
      <c r="C10" t="s">
        <v>592</v>
      </c>
      <c r="D10" t="s">
        <v>0</v>
      </c>
      <c r="E10" t="s">
        <v>593</v>
      </c>
      <c r="F10" t="s">
        <v>594</v>
      </c>
      <c r="G10" t="s">
        <v>565</v>
      </c>
      <c r="H10" t="s">
        <v>558</v>
      </c>
      <c r="I10" t="s">
        <v>595</v>
      </c>
      <c r="J10" s="20">
        <v>1681.7950000000001</v>
      </c>
      <c r="K10" s="20">
        <v>1762.3789999999999</v>
      </c>
      <c r="L10" s="20">
        <v>1810.6020000000001</v>
      </c>
      <c r="M10" s="20">
        <v>1811.3979999999999</v>
      </c>
      <c r="N10" s="20">
        <v>1979.914</v>
      </c>
      <c r="O10" s="20">
        <v>2012.2460000000001</v>
      </c>
      <c r="P10" s="20">
        <v>2213.7159999999999</v>
      </c>
      <c r="Q10" s="20">
        <v>2210.2069999999999</v>
      </c>
      <c r="R10" s="20">
        <v>2392.0949999999998</v>
      </c>
      <c r="S10" s="20">
        <v>2591.5569999999998</v>
      </c>
      <c r="T10" s="20">
        <v>2901.3870000000002</v>
      </c>
      <c r="U10" s="20">
        <v>2968.2669999999998</v>
      </c>
      <c r="V10" s="20">
        <v>3320.0430000000001</v>
      </c>
      <c r="W10" s="20">
        <v>3607.471</v>
      </c>
      <c r="X10" s="20">
        <v>3793.45</v>
      </c>
      <c r="Y10" s="20">
        <v>3902.7379999999998</v>
      </c>
      <c r="Z10" s="20">
        <v>4176.1009999999997</v>
      </c>
      <c r="AA10" s="20">
        <v>4194.5590000000002</v>
      </c>
      <c r="AB10" s="20">
        <v>4534.4040000000005</v>
      </c>
      <c r="AC10" s="20">
        <v>5231.8360000000002</v>
      </c>
      <c r="AD10" s="20">
        <v>4868.1490000000003</v>
      </c>
      <c r="AE10" s="20">
        <v>5096.2839999999997</v>
      </c>
      <c r="AF10" s="20">
        <v>5395.9470000000001</v>
      </c>
      <c r="AG10" s="20">
        <v>5838.2209999999995</v>
      </c>
      <c r="AH10" s="20">
        <v>6241.9780000000001</v>
      </c>
      <c r="AI10" s="20">
        <v>6668.2510000000002</v>
      </c>
      <c r="AJ10" s="20">
        <v>6996.884</v>
      </c>
      <c r="AK10" s="20">
        <v>7094.1360000000004</v>
      </c>
      <c r="AL10" s="20">
        <v>7229.6350000000002</v>
      </c>
      <c r="AM10" s="20">
        <v>7193.9589999999998</v>
      </c>
      <c r="AN10" s="20">
        <v>7683.0020000000004</v>
      </c>
      <c r="AO10" s="20">
        <v>8590.9619999999995</v>
      </c>
      <c r="AP10" s="20">
        <v>8981.1810000000005</v>
      </c>
      <c r="AQ10" s="20">
        <v>9701.2000000000007</v>
      </c>
      <c r="AR10" s="20">
        <v>10590.245000000001</v>
      </c>
      <c r="AS10" s="20">
        <v>11296.82</v>
      </c>
      <c r="AT10" s="20">
        <v>11773.396000000001</v>
      </c>
      <c r="AU10" s="20">
        <v>12504.367</v>
      </c>
      <c r="AV10" s="20">
        <v>13093.576999999999</v>
      </c>
      <c r="AW10" s="20">
        <v>13145.925999999999</v>
      </c>
      <c r="AX10" s="20">
        <v>10684.928</v>
      </c>
      <c r="AY10" s="20">
        <v>9853.3279999999995</v>
      </c>
      <c r="AZ10" s="20">
        <v>12051.17</v>
      </c>
      <c r="BA10" s="20">
        <v>13457.485000000001</v>
      </c>
      <c r="BB10" s="20">
        <v>14601.557000000001</v>
      </c>
      <c r="BC10" s="20">
        <v>15447.064</v>
      </c>
      <c r="BD10" s="20">
        <v>16340.004999999999</v>
      </c>
      <c r="BE10" s="20">
        <v>17320.003000000001</v>
      </c>
      <c r="BF10" s="20">
        <v>18325.323</v>
      </c>
      <c r="BG10">
        <v>2020</v>
      </c>
    </row>
    <row r="11" spans="1:59" x14ac:dyDescent="0.35">
      <c r="A11">
        <v>819</v>
      </c>
      <c r="B11" t="s">
        <v>8</v>
      </c>
      <c r="C11" t="s">
        <v>596</v>
      </c>
      <c r="D11" t="s">
        <v>0</v>
      </c>
      <c r="E11" t="s">
        <v>593</v>
      </c>
      <c r="F11" t="s">
        <v>597</v>
      </c>
      <c r="G11" t="s">
        <v>575</v>
      </c>
      <c r="H11" t="s">
        <v>558</v>
      </c>
      <c r="I11" t="s">
        <v>595</v>
      </c>
      <c r="J11" s="20">
        <v>2056.0729999999999</v>
      </c>
      <c r="K11" s="20">
        <v>2062.163</v>
      </c>
      <c r="L11" s="20">
        <v>1941.771</v>
      </c>
      <c r="M11" s="20">
        <v>1781.0840000000001</v>
      </c>
      <c r="N11" s="20">
        <v>1828.856</v>
      </c>
      <c r="O11" s="20">
        <v>1744.3879999999999</v>
      </c>
      <c r="P11" s="20">
        <v>1954.085</v>
      </c>
      <c r="Q11" s="20">
        <v>1776.896</v>
      </c>
      <c r="R11" s="20">
        <v>1672.492</v>
      </c>
      <c r="S11" s="20">
        <v>1747.117</v>
      </c>
      <c r="T11" s="20">
        <v>1959.194</v>
      </c>
      <c r="U11" s="20">
        <v>2012.454</v>
      </c>
      <c r="V11" s="20">
        <v>2208.9580000000001</v>
      </c>
      <c r="W11" s="20">
        <v>2339.817</v>
      </c>
      <c r="X11" s="20">
        <v>2590.933</v>
      </c>
      <c r="Y11" s="20">
        <v>2775.116</v>
      </c>
      <c r="Z11" s="20">
        <v>2975.9140000000002</v>
      </c>
      <c r="AA11" s="20">
        <v>2905.473</v>
      </c>
      <c r="AB11" s="20">
        <v>2282.2460000000001</v>
      </c>
      <c r="AC11" s="20">
        <v>2656.26</v>
      </c>
      <c r="AD11" s="20">
        <v>2286.9920000000002</v>
      </c>
      <c r="AE11" s="20">
        <v>2238.5479999999998</v>
      </c>
      <c r="AF11" s="20">
        <v>2467.527</v>
      </c>
      <c r="AG11" s="20">
        <v>3079.607</v>
      </c>
      <c r="AH11" s="20">
        <v>3601.6219999999998</v>
      </c>
      <c r="AI11" s="20">
        <v>3943.27</v>
      </c>
      <c r="AJ11" s="20">
        <v>4041.4870000000001</v>
      </c>
      <c r="AK11" s="20">
        <v>4405.1639999999998</v>
      </c>
      <c r="AL11" s="20">
        <v>4535.4319999999998</v>
      </c>
      <c r="AM11" s="20">
        <v>3673.9580000000001</v>
      </c>
      <c r="AN11" s="20">
        <v>4004.674</v>
      </c>
      <c r="AO11" s="20">
        <v>4797.0510000000004</v>
      </c>
      <c r="AP11" s="20">
        <v>5017.72</v>
      </c>
      <c r="AQ11" s="20">
        <v>5268.1639999999998</v>
      </c>
      <c r="AR11" s="20">
        <v>5611.1850000000004</v>
      </c>
      <c r="AS11" s="20">
        <v>5385.5159999999996</v>
      </c>
      <c r="AT11" s="20">
        <v>5620.5749999999998</v>
      </c>
      <c r="AU11" s="20">
        <v>6049.8890000000001</v>
      </c>
      <c r="AV11" s="20">
        <v>6272.7330000000002</v>
      </c>
      <c r="AW11" s="20">
        <v>6084.97</v>
      </c>
      <c r="AX11" s="20">
        <v>4926.6729999999998</v>
      </c>
      <c r="AY11" s="20">
        <v>4758.6469999999999</v>
      </c>
      <c r="AZ11" s="20">
        <v>5474.3029999999999</v>
      </c>
      <c r="BA11" s="20">
        <v>6024.7830000000004</v>
      </c>
      <c r="BB11" s="20">
        <v>6490.3</v>
      </c>
      <c r="BC11" s="20">
        <v>6856.4790000000003</v>
      </c>
      <c r="BD11" s="20">
        <v>7210.7790000000005</v>
      </c>
      <c r="BE11" s="20">
        <v>7572.4160000000002</v>
      </c>
      <c r="BF11" s="20">
        <v>7943.2049999999999</v>
      </c>
      <c r="BG11">
        <v>2020</v>
      </c>
    </row>
    <row r="12" spans="1:59" x14ac:dyDescent="0.35">
      <c r="A12">
        <v>819</v>
      </c>
      <c r="B12" t="s">
        <v>8</v>
      </c>
      <c r="C12" t="s">
        <v>598</v>
      </c>
      <c r="D12" t="s">
        <v>0</v>
      </c>
      <c r="E12" t="s">
        <v>593</v>
      </c>
      <c r="F12" t="s">
        <v>599</v>
      </c>
      <c r="G12" t="s">
        <v>579</v>
      </c>
      <c r="H12" t="s">
        <v>558</v>
      </c>
      <c r="I12" t="s">
        <v>595</v>
      </c>
      <c r="J12" s="20">
        <v>2696.4209999999998</v>
      </c>
      <c r="K12" s="20">
        <v>3054.2020000000002</v>
      </c>
      <c r="L12" s="20">
        <v>3125.6779999999999</v>
      </c>
      <c r="M12" s="20">
        <v>3034.1689999999999</v>
      </c>
      <c r="N12" s="20">
        <v>3388.5680000000002</v>
      </c>
      <c r="O12" s="20">
        <v>3311.7240000000002</v>
      </c>
      <c r="P12" s="20">
        <v>3568.2469999999998</v>
      </c>
      <c r="Q12" s="20">
        <v>3379.9940000000001</v>
      </c>
      <c r="R12" s="20">
        <v>3616.152</v>
      </c>
      <c r="S12" s="20">
        <v>4196.1260000000002</v>
      </c>
      <c r="T12" s="20">
        <v>4568.55</v>
      </c>
      <c r="U12" s="20">
        <v>4558.723</v>
      </c>
      <c r="V12" s="20">
        <v>4907.7150000000001</v>
      </c>
      <c r="W12" s="20">
        <v>5114.009</v>
      </c>
      <c r="X12" s="20">
        <v>5446.6840000000002</v>
      </c>
      <c r="Y12" s="20">
        <v>5661.183</v>
      </c>
      <c r="Z12" s="20">
        <v>5995.0219999999999</v>
      </c>
      <c r="AA12" s="20">
        <v>5908.9250000000002</v>
      </c>
      <c r="AB12" s="20">
        <v>6009.5950000000003</v>
      </c>
      <c r="AC12" s="20">
        <v>6577.1869999999999</v>
      </c>
      <c r="AD12" s="20">
        <v>6564.9870000000001</v>
      </c>
      <c r="AE12" s="20">
        <v>6792.2939999999999</v>
      </c>
      <c r="AF12" s="20">
        <v>7069.1450000000004</v>
      </c>
      <c r="AG12" s="20">
        <v>7215.9070000000002</v>
      </c>
      <c r="AH12" s="20">
        <v>7755.8990000000003</v>
      </c>
      <c r="AI12" s="20">
        <v>7841.0870000000004</v>
      </c>
      <c r="AJ12" s="20">
        <v>8180.616</v>
      </c>
      <c r="AK12" s="20">
        <v>8269.8520000000008</v>
      </c>
      <c r="AL12" s="20">
        <v>8471.759</v>
      </c>
      <c r="AM12" s="20">
        <v>8366.43</v>
      </c>
      <c r="AN12" s="20">
        <v>8679.4359999999997</v>
      </c>
      <c r="AO12" s="20">
        <v>9055.8230000000003</v>
      </c>
      <c r="AP12" s="20">
        <v>9659.8700000000008</v>
      </c>
      <c r="AQ12" s="20">
        <v>10378.816000000001</v>
      </c>
      <c r="AR12" s="20">
        <v>11357.905000000001</v>
      </c>
      <c r="AS12" s="20">
        <v>12400.558999999999</v>
      </c>
      <c r="AT12" s="20">
        <v>12563.271000000001</v>
      </c>
      <c r="AU12" s="20">
        <v>13316.585999999999</v>
      </c>
      <c r="AV12" s="20">
        <v>14078.54</v>
      </c>
      <c r="AW12" s="20">
        <v>14169.267</v>
      </c>
      <c r="AX12" s="20">
        <v>11842.561</v>
      </c>
      <c r="AY12" s="20">
        <v>11705.583000000001</v>
      </c>
      <c r="AZ12" s="20">
        <v>14949.813</v>
      </c>
      <c r="BA12" s="20">
        <v>16563.812999999998</v>
      </c>
      <c r="BB12" s="20">
        <v>17504.78</v>
      </c>
      <c r="BC12" s="20">
        <v>18412.929</v>
      </c>
      <c r="BD12" s="20">
        <v>19314.456999999999</v>
      </c>
      <c r="BE12" s="20">
        <v>20239.97</v>
      </c>
      <c r="BF12" s="20">
        <v>21176.303</v>
      </c>
      <c r="BG12">
        <v>2020</v>
      </c>
    </row>
    <row r="13" spans="1:59" x14ac:dyDescent="0.35">
      <c r="A13">
        <v>819</v>
      </c>
      <c r="B13" t="s">
        <v>8</v>
      </c>
      <c r="C13" t="s">
        <v>600</v>
      </c>
      <c r="D13" t="s">
        <v>0</v>
      </c>
      <c r="E13" t="s">
        <v>601</v>
      </c>
      <c r="F13" t="s">
        <v>602</v>
      </c>
      <c r="G13" t="s">
        <v>603</v>
      </c>
      <c r="J13" s="82"/>
    </row>
    <row r="14" spans="1:59" x14ac:dyDescent="0.35">
      <c r="A14">
        <v>819</v>
      </c>
      <c r="B14" t="s">
        <v>8</v>
      </c>
      <c r="C14" t="s">
        <v>604</v>
      </c>
      <c r="D14" t="s">
        <v>0</v>
      </c>
      <c r="E14" t="s">
        <v>605</v>
      </c>
      <c r="F14" t="s">
        <v>606</v>
      </c>
      <c r="G14" t="s">
        <v>607</v>
      </c>
      <c r="I14" t="s">
        <v>576</v>
      </c>
      <c r="J14">
        <v>1.2999999999999999E-2</v>
      </c>
      <c r="K14">
        <v>1.2999999999999999E-2</v>
      </c>
      <c r="L14">
        <v>1.2999999999999999E-2</v>
      </c>
      <c r="M14">
        <v>1.2E-2</v>
      </c>
      <c r="N14">
        <v>1.2999999999999999E-2</v>
      </c>
      <c r="O14">
        <v>1.2E-2</v>
      </c>
      <c r="P14">
        <v>1.2E-2</v>
      </c>
      <c r="Q14">
        <v>1.0999999999999999E-2</v>
      </c>
      <c r="R14">
        <v>1.0999999999999999E-2</v>
      </c>
      <c r="S14">
        <v>1.2E-2</v>
      </c>
      <c r="T14">
        <v>1.2E-2</v>
      </c>
      <c r="U14">
        <v>1.2E-2</v>
      </c>
      <c r="V14">
        <v>1.0999999999999999E-2</v>
      </c>
      <c r="W14">
        <v>1.0999999999999999E-2</v>
      </c>
      <c r="X14">
        <v>1.0999999999999999E-2</v>
      </c>
      <c r="Y14">
        <v>1.0999999999999999E-2</v>
      </c>
      <c r="Z14">
        <v>1.0999999999999999E-2</v>
      </c>
      <c r="AA14">
        <v>1.0999999999999999E-2</v>
      </c>
      <c r="AB14">
        <v>1.0999999999999999E-2</v>
      </c>
      <c r="AC14">
        <v>1.0999999999999999E-2</v>
      </c>
      <c r="AD14">
        <v>0.01</v>
      </c>
      <c r="AE14">
        <v>0.01</v>
      </c>
      <c r="AF14">
        <v>0.01</v>
      </c>
      <c r="AG14">
        <v>0.01</v>
      </c>
      <c r="AH14">
        <v>0.01</v>
      </c>
      <c r="AI14">
        <v>8.9999999999999993E-3</v>
      </c>
      <c r="AJ14">
        <v>8.9999999999999993E-3</v>
      </c>
      <c r="AK14">
        <v>8.9999999999999993E-3</v>
      </c>
      <c r="AL14">
        <v>8.0000000000000002E-3</v>
      </c>
      <c r="AM14">
        <v>8.0000000000000002E-3</v>
      </c>
      <c r="AN14">
        <v>8.0000000000000002E-3</v>
      </c>
      <c r="AO14">
        <v>8.0000000000000002E-3</v>
      </c>
      <c r="AP14">
        <v>8.0000000000000002E-3</v>
      </c>
      <c r="AQ14">
        <v>8.0000000000000002E-3</v>
      </c>
      <c r="AR14">
        <v>8.9999999999999993E-3</v>
      </c>
      <c r="AS14">
        <v>0.01</v>
      </c>
      <c r="AT14">
        <v>8.9999999999999993E-3</v>
      </c>
      <c r="AU14">
        <v>0.01</v>
      </c>
      <c r="AV14">
        <v>0.01</v>
      </c>
      <c r="AW14">
        <v>8.9999999999999993E-3</v>
      </c>
      <c r="AX14">
        <v>8.0000000000000002E-3</v>
      </c>
      <c r="AY14">
        <v>7.0000000000000001E-3</v>
      </c>
      <c r="AZ14">
        <v>8.0000000000000002E-3</v>
      </c>
      <c r="BA14">
        <v>8.9999999999999993E-3</v>
      </c>
      <c r="BB14">
        <v>8.9999999999999993E-3</v>
      </c>
      <c r="BC14">
        <v>8.9999999999999993E-3</v>
      </c>
      <c r="BD14">
        <v>8.9999999999999993E-3</v>
      </c>
      <c r="BE14">
        <v>8.9999999999999993E-3</v>
      </c>
      <c r="BF14">
        <v>8.9999999999999993E-3</v>
      </c>
      <c r="BG14">
        <v>2022</v>
      </c>
    </row>
    <row r="15" spans="1:59" x14ac:dyDescent="0.35">
      <c r="A15">
        <v>819</v>
      </c>
      <c r="B15" t="s">
        <v>8</v>
      </c>
      <c r="C15" t="s">
        <v>608</v>
      </c>
      <c r="D15" t="s">
        <v>0</v>
      </c>
      <c r="E15" t="s">
        <v>609</v>
      </c>
      <c r="F15" t="s">
        <v>610</v>
      </c>
      <c r="G15" t="s">
        <v>611</v>
      </c>
      <c r="I15" t="s">
        <v>576</v>
      </c>
      <c r="J15">
        <v>0.624</v>
      </c>
      <c r="K15">
        <v>0.57699999999999996</v>
      </c>
      <c r="L15">
        <v>0.57899999999999996</v>
      </c>
      <c r="M15">
        <v>0.59699999999999998</v>
      </c>
      <c r="N15">
        <v>0.58399999999999996</v>
      </c>
      <c r="O15">
        <v>0.60799999999999998</v>
      </c>
      <c r="P15">
        <v>0.62</v>
      </c>
      <c r="Q15">
        <v>0.65400000000000003</v>
      </c>
      <c r="R15">
        <v>0.66200000000000003</v>
      </c>
      <c r="S15">
        <v>0.61799999999999999</v>
      </c>
      <c r="T15">
        <v>0.63500000000000001</v>
      </c>
      <c r="U15">
        <v>0.65100000000000002</v>
      </c>
      <c r="V15">
        <v>0.67600000000000005</v>
      </c>
      <c r="W15">
        <v>0.70499999999999996</v>
      </c>
      <c r="X15">
        <v>0.69599999999999995</v>
      </c>
      <c r="Y15">
        <v>0.68899999999999995</v>
      </c>
      <c r="Z15">
        <v>0.69699999999999995</v>
      </c>
      <c r="AA15">
        <v>0.71</v>
      </c>
      <c r="AB15">
        <v>0.755</v>
      </c>
      <c r="AC15">
        <v>0.79500000000000004</v>
      </c>
      <c r="AD15">
        <v>0.74199999999999999</v>
      </c>
      <c r="AE15">
        <v>0.75</v>
      </c>
      <c r="AF15">
        <v>0.76300000000000001</v>
      </c>
      <c r="AG15">
        <v>0.80900000000000005</v>
      </c>
      <c r="AH15">
        <v>0.80500000000000005</v>
      </c>
      <c r="AI15">
        <v>0.85</v>
      </c>
      <c r="AJ15">
        <v>0.85499999999999998</v>
      </c>
      <c r="AK15">
        <v>0.85799999999999998</v>
      </c>
      <c r="AL15">
        <v>0.85299999999999998</v>
      </c>
      <c r="AM15">
        <v>0.86</v>
      </c>
      <c r="AN15">
        <v>0.88500000000000001</v>
      </c>
      <c r="AO15">
        <v>0.94899999999999995</v>
      </c>
      <c r="AP15">
        <v>0.93</v>
      </c>
      <c r="AQ15">
        <v>0.93500000000000005</v>
      </c>
      <c r="AR15">
        <v>0.93200000000000005</v>
      </c>
      <c r="AS15">
        <v>0.91100000000000003</v>
      </c>
      <c r="AT15">
        <v>0.93700000000000006</v>
      </c>
      <c r="AU15">
        <v>0.93899999999999995</v>
      </c>
      <c r="AV15">
        <v>0.93</v>
      </c>
      <c r="AW15">
        <v>0.92800000000000005</v>
      </c>
      <c r="AX15">
        <v>0.90200000000000002</v>
      </c>
      <c r="AY15">
        <v>0.84199999999999997</v>
      </c>
      <c r="AZ15">
        <v>0.80600000000000005</v>
      </c>
      <c r="BA15">
        <v>0.81200000000000006</v>
      </c>
      <c r="BB15">
        <v>0.83399999999999996</v>
      </c>
      <c r="BC15">
        <v>0.83899999999999997</v>
      </c>
      <c r="BD15">
        <v>0.84599999999999997</v>
      </c>
      <c r="BE15">
        <v>0.85599999999999998</v>
      </c>
      <c r="BF15">
        <v>0.86499999999999999</v>
      </c>
      <c r="BG15">
        <v>2022</v>
      </c>
    </row>
    <row r="16" spans="1:59" x14ac:dyDescent="0.35">
      <c r="A16">
        <v>819</v>
      </c>
      <c r="B16" t="s">
        <v>8</v>
      </c>
      <c r="C16" t="s">
        <v>612</v>
      </c>
      <c r="D16" t="s">
        <v>0</v>
      </c>
      <c r="E16" t="s">
        <v>613</v>
      </c>
      <c r="F16" t="s">
        <v>614</v>
      </c>
      <c r="G16" t="s">
        <v>615</v>
      </c>
      <c r="I16" t="s">
        <v>567</v>
      </c>
      <c r="J16">
        <v>28.140999999999998</v>
      </c>
      <c r="K16">
        <v>29.436</v>
      </c>
      <c r="L16">
        <v>26.138999999999999</v>
      </c>
      <c r="M16">
        <v>23.209</v>
      </c>
      <c r="N16">
        <v>18.945</v>
      </c>
      <c r="O16">
        <v>20.128</v>
      </c>
      <c r="P16">
        <v>16.332000000000001</v>
      </c>
      <c r="Q16">
        <v>14.336</v>
      </c>
      <c r="R16">
        <v>11.52</v>
      </c>
      <c r="S16">
        <v>13.430999999999999</v>
      </c>
      <c r="T16">
        <v>14.284000000000001</v>
      </c>
      <c r="U16">
        <v>15.717000000000001</v>
      </c>
      <c r="V16">
        <v>12.76</v>
      </c>
      <c r="W16">
        <v>15.973000000000001</v>
      </c>
      <c r="X16">
        <v>13.484999999999999</v>
      </c>
      <c r="Y16">
        <v>13.715</v>
      </c>
      <c r="Z16">
        <v>16.702999999999999</v>
      </c>
      <c r="AA16">
        <v>18.347999999999999</v>
      </c>
      <c r="AB16">
        <v>28.242999999999999</v>
      </c>
      <c r="AC16">
        <v>22.852</v>
      </c>
      <c r="AD16">
        <v>17.321999999999999</v>
      </c>
      <c r="AE16">
        <v>16.204000000000001</v>
      </c>
      <c r="AF16">
        <v>19.850000000000001</v>
      </c>
      <c r="AG16">
        <v>22.143000000000001</v>
      </c>
      <c r="AH16">
        <v>19.268999999999998</v>
      </c>
      <c r="AI16">
        <v>21.04</v>
      </c>
      <c r="AJ16">
        <v>18.649000000000001</v>
      </c>
      <c r="AK16">
        <v>15.613</v>
      </c>
      <c r="AL16">
        <v>23.422999999999998</v>
      </c>
      <c r="AM16">
        <v>19.018999999999998</v>
      </c>
      <c r="AN16">
        <v>18.738</v>
      </c>
      <c r="AO16">
        <v>20.998999999999999</v>
      </c>
      <c r="AP16">
        <v>17.271999999999998</v>
      </c>
      <c r="AQ16">
        <v>27.634</v>
      </c>
      <c r="AR16">
        <v>19.169</v>
      </c>
      <c r="AS16">
        <v>21.109000000000002</v>
      </c>
      <c r="AT16">
        <v>19.256</v>
      </c>
      <c r="AU16">
        <v>19.550999999999998</v>
      </c>
      <c r="AV16">
        <v>20.358000000000001</v>
      </c>
      <c r="AW16">
        <v>19.95</v>
      </c>
      <c r="AX16">
        <v>19.100000000000001</v>
      </c>
      <c r="AY16">
        <v>20.222000000000001</v>
      </c>
      <c r="AZ16">
        <v>20.012</v>
      </c>
      <c r="BA16">
        <v>20.074999999999999</v>
      </c>
      <c r="BB16">
        <v>19.992999999999999</v>
      </c>
      <c r="BC16">
        <v>19.940000000000001</v>
      </c>
      <c r="BD16">
        <v>20.89</v>
      </c>
      <c r="BE16">
        <v>20.841000000000001</v>
      </c>
      <c r="BF16">
        <v>20.795999999999999</v>
      </c>
      <c r="BG16">
        <v>2022</v>
      </c>
    </row>
    <row r="17" spans="1:59" x14ac:dyDescent="0.35">
      <c r="A17">
        <v>819</v>
      </c>
      <c r="B17" t="s">
        <v>8</v>
      </c>
      <c r="C17" t="s">
        <v>616</v>
      </c>
      <c r="D17" t="s">
        <v>0</v>
      </c>
      <c r="E17" t="s">
        <v>617</v>
      </c>
      <c r="F17" t="s">
        <v>618</v>
      </c>
      <c r="G17" t="s">
        <v>615</v>
      </c>
      <c r="J17" s="82"/>
    </row>
    <row r="18" spans="1:59" x14ac:dyDescent="0.35">
      <c r="A18">
        <v>819</v>
      </c>
      <c r="B18" t="s">
        <v>8</v>
      </c>
      <c r="C18" t="s">
        <v>190</v>
      </c>
      <c r="D18" t="s">
        <v>0</v>
      </c>
      <c r="E18" t="s">
        <v>619</v>
      </c>
      <c r="F18" t="s">
        <v>620</v>
      </c>
      <c r="G18" t="s">
        <v>583</v>
      </c>
      <c r="I18" t="s">
        <v>621</v>
      </c>
      <c r="J18">
        <v>24.007999999999999</v>
      </c>
      <c r="K18">
        <v>26.696999999999999</v>
      </c>
      <c r="L18">
        <v>28.57</v>
      </c>
      <c r="M18">
        <v>30.515000000000001</v>
      </c>
      <c r="N18">
        <v>32.122999999999998</v>
      </c>
      <c r="O18">
        <v>33.54</v>
      </c>
      <c r="P18">
        <v>34.14</v>
      </c>
      <c r="Q18">
        <v>36.073999999999998</v>
      </c>
      <c r="R18">
        <v>40.314999999999998</v>
      </c>
      <c r="S18">
        <v>42.81</v>
      </c>
      <c r="T18">
        <v>46.317</v>
      </c>
      <c r="U18">
        <v>49.326999999999998</v>
      </c>
      <c r="V18">
        <v>51.734999999999999</v>
      </c>
      <c r="W18">
        <v>54.429000000000002</v>
      </c>
      <c r="X18">
        <v>54.863999999999997</v>
      </c>
      <c r="Y18">
        <v>56.061999999999998</v>
      </c>
      <c r="Z18">
        <v>57.749000000000002</v>
      </c>
      <c r="AA18">
        <v>59.709000000000003</v>
      </c>
      <c r="AB18">
        <v>63.137999999999998</v>
      </c>
      <c r="AC18">
        <v>64.388999999999996</v>
      </c>
      <c r="AD18">
        <v>65.096999999999994</v>
      </c>
      <c r="AE18">
        <v>67.873000000000005</v>
      </c>
      <c r="AF18">
        <v>68.363</v>
      </c>
      <c r="AG18">
        <v>71.247</v>
      </c>
      <c r="AH18">
        <v>73.260999999999996</v>
      </c>
      <c r="AI18">
        <v>74.948999999999998</v>
      </c>
      <c r="AJ18">
        <v>76.81</v>
      </c>
      <c r="AK18">
        <v>80.506</v>
      </c>
      <c r="AL18">
        <v>86.725999999999999</v>
      </c>
      <c r="AM18">
        <v>89.896000000000001</v>
      </c>
      <c r="AN18">
        <v>93.212000000000003</v>
      </c>
      <c r="AO18">
        <v>100</v>
      </c>
      <c r="AP18">
        <v>103.416</v>
      </c>
      <c r="AQ18">
        <v>106.42400000000001</v>
      </c>
      <c r="AR18">
        <v>106.977</v>
      </c>
      <c r="AS18">
        <v>108.447</v>
      </c>
      <c r="AT18">
        <v>112.637</v>
      </c>
      <c r="AU18">
        <v>116.408</v>
      </c>
      <c r="AV18">
        <v>121.15900000000001</v>
      </c>
      <c r="AW18">
        <v>123.307</v>
      </c>
      <c r="AX18">
        <v>120.107</v>
      </c>
      <c r="AY18">
        <v>120.294</v>
      </c>
      <c r="AZ18">
        <v>125.491</v>
      </c>
      <c r="BA18">
        <v>129.256</v>
      </c>
      <c r="BB18">
        <v>133.78</v>
      </c>
      <c r="BC18">
        <v>137.25800000000001</v>
      </c>
      <c r="BD18">
        <v>141.101</v>
      </c>
      <c r="BE18">
        <v>145.334</v>
      </c>
      <c r="BF18">
        <v>149.69399999999999</v>
      </c>
      <c r="BG18">
        <v>2022</v>
      </c>
    </row>
    <row r="19" spans="1:59" x14ac:dyDescent="0.35">
      <c r="A19">
        <v>819</v>
      </c>
      <c r="B19" t="s">
        <v>8</v>
      </c>
      <c r="C19" t="s">
        <v>622</v>
      </c>
      <c r="D19" t="s">
        <v>0</v>
      </c>
      <c r="E19" t="s">
        <v>619</v>
      </c>
      <c r="F19" t="s">
        <v>623</v>
      </c>
      <c r="G19" t="s">
        <v>570</v>
      </c>
      <c r="I19" t="s">
        <v>624</v>
      </c>
      <c r="J19">
        <v>14.464</v>
      </c>
      <c r="K19">
        <v>11.2</v>
      </c>
      <c r="L19">
        <v>7.0140000000000002</v>
      </c>
      <c r="M19">
        <v>6.8070000000000004</v>
      </c>
      <c r="N19">
        <v>5.2709999999999999</v>
      </c>
      <c r="O19">
        <v>4.41</v>
      </c>
      <c r="P19">
        <v>1.79</v>
      </c>
      <c r="Q19">
        <v>5.6639999999999997</v>
      </c>
      <c r="R19">
        <v>11.757999999999999</v>
      </c>
      <c r="S19">
        <v>6.1890000000000001</v>
      </c>
      <c r="T19">
        <v>8.1910000000000007</v>
      </c>
      <c r="U19">
        <v>6.4969999999999999</v>
      </c>
      <c r="V19">
        <v>4.883</v>
      </c>
      <c r="W19">
        <v>5.2069999999999999</v>
      </c>
      <c r="X19">
        <v>0.8</v>
      </c>
      <c r="Y19">
        <v>2.1829999999999998</v>
      </c>
      <c r="Z19">
        <v>3.01</v>
      </c>
      <c r="AA19">
        <v>3.3929999999999998</v>
      </c>
      <c r="AB19">
        <v>5.7430000000000003</v>
      </c>
      <c r="AC19">
        <v>1.9830000000000001</v>
      </c>
      <c r="AD19">
        <v>1.099</v>
      </c>
      <c r="AE19">
        <v>4.2640000000000002</v>
      </c>
      <c r="AF19">
        <v>0.72199999999999998</v>
      </c>
      <c r="AG19">
        <v>4.22</v>
      </c>
      <c r="AH19">
        <v>2.827</v>
      </c>
      <c r="AI19">
        <v>2.3029999999999999</v>
      </c>
      <c r="AJ19">
        <v>2.4830000000000001</v>
      </c>
      <c r="AK19">
        <v>4.8109999999999999</v>
      </c>
      <c r="AL19">
        <v>7.726</v>
      </c>
      <c r="AM19">
        <v>3.6549999999999998</v>
      </c>
      <c r="AN19">
        <v>3.6890000000000001</v>
      </c>
      <c r="AO19">
        <v>7.282</v>
      </c>
      <c r="AP19">
        <v>3.4159999999999999</v>
      </c>
      <c r="AQ19">
        <v>2.9089999999999998</v>
      </c>
      <c r="AR19">
        <v>0.51900000000000002</v>
      </c>
      <c r="AS19">
        <v>1.375</v>
      </c>
      <c r="AT19">
        <v>3.863</v>
      </c>
      <c r="AU19">
        <v>3.3479999999999999</v>
      </c>
      <c r="AV19">
        <v>4.0810000000000004</v>
      </c>
      <c r="AW19">
        <v>1.7729999999999999</v>
      </c>
      <c r="AX19">
        <v>-2.5950000000000002</v>
      </c>
      <c r="AY19">
        <v>0.156</v>
      </c>
      <c r="AZ19">
        <v>4.32</v>
      </c>
      <c r="BA19">
        <v>3</v>
      </c>
      <c r="BB19">
        <v>3.5</v>
      </c>
      <c r="BC19">
        <v>2.6</v>
      </c>
      <c r="BD19">
        <v>2.8</v>
      </c>
      <c r="BE19">
        <v>3</v>
      </c>
      <c r="BF19">
        <v>3</v>
      </c>
      <c r="BG19">
        <v>2022</v>
      </c>
    </row>
    <row r="20" spans="1:59" x14ac:dyDescent="0.35">
      <c r="A20">
        <v>819</v>
      </c>
      <c r="B20" t="s">
        <v>8</v>
      </c>
      <c r="C20" t="s">
        <v>625</v>
      </c>
      <c r="D20" t="s">
        <v>0</v>
      </c>
      <c r="E20" t="s">
        <v>626</v>
      </c>
      <c r="F20" t="s">
        <v>627</v>
      </c>
      <c r="G20" t="s">
        <v>583</v>
      </c>
      <c r="I20" t="s">
        <v>621</v>
      </c>
      <c r="J20" t="s">
        <v>628</v>
      </c>
      <c r="K20" t="s">
        <v>628</v>
      </c>
      <c r="L20" t="s">
        <v>628</v>
      </c>
      <c r="M20" t="s">
        <v>628</v>
      </c>
      <c r="N20" t="s">
        <v>628</v>
      </c>
      <c r="O20" t="s">
        <v>628</v>
      </c>
      <c r="P20" t="s">
        <v>628</v>
      </c>
      <c r="Q20" t="s">
        <v>628</v>
      </c>
      <c r="R20" t="s">
        <v>628</v>
      </c>
      <c r="S20" t="s">
        <v>628</v>
      </c>
      <c r="T20" t="s">
        <v>628</v>
      </c>
      <c r="U20" t="s">
        <v>628</v>
      </c>
      <c r="V20" t="s">
        <v>628</v>
      </c>
      <c r="W20">
        <v>53.854999999999997</v>
      </c>
      <c r="X20">
        <v>54.497999999999998</v>
      </c>
      <c r="Y20">
        <v>55.677</v>
      </c>
      <c r="Z20">
        <v>57.017000000000003</v>
      </c>
      <c r="AA20">
        <v>58.677999999999997</v>
      </c>
      <c r="AB20">
        <v>63.447000000000003</v>
      </c>
      <c r="AC20">
        <v>63.554000000000002</v>
      </c>
      <c r="AD20">
        <v>65.460999999999999</v>
      </c>
      <c r="AE20">
        <v>66.960999999999999</v>
      </c>
      <c r="AF20">
        <v>68.024000000000001</v>
      </c>
      <c r="AG20">
        <v>70.873999999999995</v>
      </c>
      <c r="AH20">
        <v>73.224999999999994</v>
      </c>
      <c r="AI20">
        <v>75.201999999999998</v>
      </c>
      <c r="AJ20">
        <v>77.561000000000007</v>
      </c>
      <c r="AK20">
        <v>80.879000000000005</v>
      </c>
      <c r="AL20">
        <v>86.186999999999998</v>
      </c>
      <c r="AM20">
        <v>92.085999999999999</v>
      </c>
      <c r="AN20">
        <v>95.397999999999996</v>
      </c>
      <c r="AO20">
        <v>101.459</v>
      </c>
      <c r="AP20">
        <v>104.045</v>
      </c>
      <c r="AQ20">
        <v>107.611</v>
      </c>
      <c r="AR20">
        <v>107.717</v>
      </c>
      <c r="AS20">
        <v>109.429</v>
      </c>
      <c r="AT20">
        <v>113.708</v>
      </c>
      <c r="AU20">
        <v>116.917</v>
      </c>
      <c r="AV20">
        <v>122.586</v>
      </c>
      <c r="AW20">
        <v>121.51600000000001</v>
      </c>
      <c r="AX20">
        <v>118.093</v>
      </c>
      <c r="AY20">
        <v>121.623</v>
      </c>
      <c r="AZ20">
        <v>125.367</v>
      </c>
      <c r="BA20">
        <v>131.00899999999999</v>
      </c>
      <c r="BB20">
        <v>134.41499999999999</v>
      </c>
      <c r="BC20">
        <v>138.04400000000001</v>
      </c>
      <c r="BD20">
        <v>142.048</v>
      </c>
      <c r="BE20">
        <v>146.309</v>
      </c>
      <c r="BF20">
        <v>150.69800000000001</v>
      </c>
      <c r="BG20">
        <v>2022</v>
      </c>
    </row>
    <row r="21" spans="1:59" x14ac:dyDescent="0.35">
      <c r="A21">
        <v>819</v>
      </c>
      <c r="B21" t="s">
        <v>8</v>
      </c>
      <c r="C21" t="s">
        <v>629</v>
      </c>
      <c r="D21" t="s">
        <v>0</v>
      </c>
      <c r="E21" t="s">
        <v>626</v>
      </c>
      <c r="F21" t="s">
        <v>630</v>
      </c>
      <c r="G21" t="s">
        <v>570</v>
      </c>
      <c r="I21" t="s">
        <v>631</v>
      </c>
      <c r="J21" t="s">
        <v>628</v>
      </c>
      <c r="K21" t="s">
        <v>628</v>
      </c>
      <c r="L21" t="s">
        <v>628</v>
      </c>
      <c r="M21" t="s">
        <v>628</v>
      </c>
      <c r="N21" t="s">
        <v>628</v>
      </c>
      <c r="O21" t="s">
        <v>628</v>
      </c>
      <c r="P21" t="s">
        <v>628</v>
      </c>
      <c r="Q21" t="s">
        <v>628</v>
      </c>
      <c r="R21" t="s">
        <v>628</v>
      </c>
      <c r="S21" t="s">
        <v>628</v>
      </c>
      <c r="T21" t="s">
        <v>628</v>
      </c>
      <c r="U21" t="s">
        <v>628</v>
      </c>
      <c r="V21" t="s">
        <v>628</v>
      </c>
      <c r="W21" t="s">
        <v>628</v>
      </c>
      <c r="X21">
        <v>1.194</v>
      </c>
      <c r="Y21">
        <v>2.1629999999999998</v>
      </c>
      <c r="Z21">
        <v>2.4060000000000001</v>
      </c>
      <c r="AA21">
        <v>2.9140000000000001</v>
      </c>
      <c r="AB21">
        <v>8.1280000000000001</v>
      </c>
      <c r="AC21">
        <v>0.16900000000000001</v>
      </c>
      <c r="AD21">
        <v>3</v>
      </c>
      <c r="AE21">
        <v>2.2909999999999999</v>
      </c>
      <c r="AF21">
        <v>1.5880000000000001</v>
      </c>
      <c r="AG21">
        <v>4.1900000000000004</v>
      </c>
      <c r="AH21">
        <v>3.3170000000000002</v>
      </c>
      <c r="AI21">
        <v>2.7</v>
      </c>
      <c r="AJ21">
        <v>3.137</v>
      </c>
      <c r="AK21">
        <v>4.2779999999999996</v>
      </c>
      <c r="AL21">
        <v>6.5629999999999997</v>
      </c>
      <c r="AM21">
        <v>6.843</v>
      </c>
      <c r="AN21">
        <v>3.597</v>
      </c>
      <c r="AO21">
        <v>6.3529999999999998</v>
      </c>
      <c r="AP21">
        <v>2.548</v>
      </c>
      <c r="AQ21">
        <v>3.427</v>
      </c>
      <c r="AR21">
        <v>9.9000000000000005E-2</v>
      </c>
      <c r="AS21">
        <v>1.589</v>
      </c>
      <c r="AT21">
        <v>3.91</v>
      </c>
      <c r="AU21">
        <v>2.8220000000000001</v>
      </c>
      <c r="AV21">
        <v>4.8490000000000002</v>
      </c>
      <c r="AW21">
        <v>-0.873</v>
      </c>
      <c r="AX21">
        <v>-2.8170000000000002</v>
      </c>
      <c r="AY21">
        <v>2.9889999999999999</v>
      </c>
      <c r="AZ21">
        <v>3.0779999999999998</v>
      </c>
      <c r="BA21">
        <v>4.5</v>
      </c>
      <c r="BB21">
        <v>2.6</v>
      </c>
      <c r="BC21">
        <v>2.7</v>
      </c>
      <c r="BD21">
        <v>2.9</v>
      </c>
      <c r="BE21">
        <v>3</v>
      </c>
      <c r="BF21">
        <v>3</v>
      </c>
      <c r="BG21">
        <v>2022</v>
      </c>
    </row>
    <row r="22" spans="1:59" x14ac:dyDescent="0.35">
      <c r="A22">
        <v>819</v>
      </c>
      <c r="B22" t="s">
        <v>8</v>
      </c>
      <c r="C22" t="s">
        <v>632</v>
      </c>
      <c r="D22" t="s">
        <v>0</v>
      </c>
      <c r="E22" t="s">
        <v>633</v>
      </c>
      <c r="F22" t="s">
        <v>634</v>
      </c>
      <c r="G22" t="s">
        <v>570</v>
      </c>
    </row>
    <row r="23" spans="1:59" x14ac:dyDescent="0.35">
      <c r="A23">
        <v>819</v>
      </c>
      <c r="B23" t="s">
        <v>8</v>
      </c>
      <c r="C23" t="s">
        <v>635</v>
      </c>
      <c r="D23" t="s">
        <v>0</v>
      </c>
      <c r="E23" t="s">
        <v>636</v>
      </c>
      <c r="F23" t="s">
        <v>637</v>
      </c>
      <c r="G23" t="s">
        <v>570</v>
      </c>
    </row>
    <row r="24" spans="1:59" x14ac:dyDescent="0.35">
      <c r="A24">
        <v>819</v>
      </c>
      <c r="B24" t="s">
        <v>8</v>
      </c>
      <c r="C24" t="s">
        <v>638</v>
      </c>
      <c r="D24" t="s">
        <v>0</v>
      </c>
      <c r="E24" t="s">
        <v>639</v>
      </c>
      <c r="F24" t="s">
        <v>640</v>
      </c>
      <c r="G24" t="s">
        <v>570</v>
      </c>
    </row>
    <row r="25" spans="1:59" x14ac:dyDescent="0.35">
      <c r="A25">
        <v>819</v>
      </c>
      <c r="B25" t="s">
        <v>8</v>
      </c>
      <c r="C25" t="s">
        <v>641</v>
      </c>
      <c r="D25" t="s">
        <v>0</v>
      </c>
      <c r="E25" t="s">
        <v>642</v>
      </c>
      <c r="F25" t="s">
        <v>643</v>
      </c>
      <c r="G25" t="s">
        <v>570</v>
      </c>
    </row>
    <row r="26" spans="1:59" x14ac:dyDescent="0.35">
      <c r="A26">
        <v>819</v>
      </c>
      <c r="B26" t="s">
        <v>8</v>
      </c>
      <c r="C26" t="s">
        <v>644</v>
      </c>
      <c r="D26" t="s">
        <v>0</v>
      </c>
      <c r="E26" t="s">
        <v>645</v>
      </c>
      <c r="F26" t="s">
        <v>646</v>
      </c>
      <c r="G26" t="s">
        <v>647</v>
      </c>
      <c r="I26" t="s">
        <v>648</v>
      </c>
      <c r="J26" t="s">
        <v>628</v>
      </c>
      <c r="K26" t="s">
        <v>628</v>
      </c>
      <c r="L26" t="s">
        <v>628</v>
      </c>
      <c r="M26" t="s">
        <v>628</v>
      </c>
      <c r="N26" t="s">
        <v>628</v>
      </c>
      <c r="O26" t="s">
        <v>628</v>
      </c>
      <c r="P26">
        <v>9.5510000000000002</v>
      </c>
      <c r="Q26">
        <v>11.907999999999999</v>
      </c>
      <c r="R26">
        <v>12.003</v>
      </c>
      <c r="S26">
        <v>7.7889999999999997</v>
      </c>
      <c r="T26">
        <v>8.1720000000000006</v>
      </c>
      <c r="U26">
        <v>7.5339999999999998</v>
      </c>
      <c r="V26">
        <v>6.8949999999999996</v>
      </c>
      <c r="W26">
        <v>7.5339999999999998</v>
      </c>
      <c r="X26">
        <v>7.2779999999999996</v>
      </c>
      <c r="Y26">
        <v>6.8949999999999996</v>
      </c>
      <c r="Z26">
        <v>3.742</v>
      </c>
      <c r="AA26">
        <v>4.1829999999999998</v>
      </c>
      <c r="AB26">
        <v>4.6280000000000001</v>
      </c>
      <c r="AC26">
        <v>5.0709999999999997</v>
      </c>
      <c r="AD26">
        <v>5.5119999999999996</v>
      </c>
      <c r="AE26">
        <v>5.9509999999999996</v>
      </c>
      <c r="AF26">
        <v>6.3879999999999999</v>
      </c>
      <c r="AG26">
        <v>6.8220000000000001</v>
      </c>
      <c r="AH26">
        <v>7.2549999999999999</v>
      </c>
      <c r="AI26">
        <v>7.3</v>
      </c>
      <c r="AJ26">
        <v>7.7</v>
      </c>
      <c r="AK26">
        <v>8.6</v>
      </c>
      <c r="AL26">
        <v>8.8000000000000007</v>
      </c>
      <c r="AM26">
        <v>8.6999999999999993</v>
      </c>
      <c r="AN26">
        <v>7.1</v>
      </c>
      <c r="AO26">
        <v>7.1</v>
      </c>
      <c r="AP26">
        <v>6.8</v>
      </c>
      <c r="AQ26">
        <v>6.367</v>
      </c>
      <c r="AR26">
        <v>6.2</v>
      </c>
      <c r="AS26">
        <v>5.5</v>
      </c>
      <c r="AT26">
        <v>5.5</v>
      </c>
      <c r="AU26">
        <v>4.5</v>
      </c>
      <c r="AV26">
        <v>4.5</v>
      </c>
      <c r="AW26">
        <v>4.5</v>
      </c>
      <c r="AX26">
        <v>13.351000000000001</v>
      </c>
      <c r="AY26">
        <v>9</v>
      </c>
      <c r="AZ26">
        <v>6.5</v>
      </c>
      <c r="BA26">
        <v>5.5</v>
      </c>
      <c r="BB26">
        <v>5</v>
      </c>
      <c r="BC26">
        <v>4.7</v>
      </c>
      <c r="BD26">
        <v>4.5</v>
      </c>
      <c r="BE26">
        <v>4.5</v>
      </c>
      <c r="BF26">
        <v>4.5</v>
      </c>
      <c r="BG26">
        <v>2020</v>
      </c>
    </row>
    <row r="27" spans="1:59" x14ac:dyDescent="0.35">
      <c r="A27">
        <v>819</v>
      </c>
      <c r="B27" t="s">
        <v>8</v>
      </c>
      <c r="C27" t="s">
        <v>649</v>
      </c>
      <c r="D27" t="s">
        <v>0</v>
      </c>
      <c r="E27" t="s">
        <v>650</v>
      </c>
      <c r="F27" t="s">
        <v>651</v>
      </c>
      <c r="G27" t="s">
        <v>652</v>
      </c>
      <c r="H27" t="s">
        <v>653</v>
      </c>
    </row>
    <row r="28" spans="1:59" x14ac:dyDescent="0.35">
      <c r="A28">
        <v>819</v>
      </c>
      <c r="B28" t="s">
        <v>8</v>
      </c>
      <c r="C28" t="s">
        <v>654</v>
      </c>
      <c r="D28" t="s">
        <v>0</v>
      </c>
      <c r="E28" t="s">
        <v>655</v>
      </c>
      <c r="F28" t="s">
        <v>656</v>
      </c>
      <c r="G28" t="s">
        <v>652</v>
      </c>
      <c r="H28" t="s">
        <v>653</v>
      </c>
      <c r="I28" t="s">
        <v>657</v>
      </c>
      <c r="J28">
        <v>0.63400000000000001</v>
      </c>
      <c r="K28">
        <v>0.64900000000000002</v>
      </c>
      <c r="L28">
        <v>0.66600000000000004</v>
      </c>
      <c r="M28">
        <v>0.68300000000000005</v>
      </c>
      <c r="N28">
        <v>0.69799999999999995</v>
      </c>
      <c r="O28">
        <v>0.70899999999999996</v>
      </c>
      <c r="P28">
        <v>0.71499999999999997</v>
      </c>
      <c r="Q28">
        <v>0.71799999999999997</v>
      </c>
      <c r="R28">
        <v>0.71899999999999997</v>
      </c>
      <c r="S28">
        <v>0.73299999999999998</v>
      </c>
      <c r="T28">
        <v>0.73899999999999999</v>
      </c>
      <c r="U28">
        <v>0.745</v>
      </c>
      <c r="V28">
        <v>0.751</v>
      </c>
      <c r="W28">
        <v>0.75700000000000001</v>
      </c>
      <c r="X28">
        <v>0.76300000000000001</v>
      </c>
      <c r="Y28">
        <v>0.76900000000000002</v>
      </c>
      <c r="Z28">
        <v>0.77500000000000002</v>
      </c>
      <c r="AA28">
        <v>0.78100000000000003</v>
      </c>
      <c r="AB28">
        <v>0.78600000000000003</v>
      </c>
      <c r="AC28">
        <v>0.79200000000000004</v>
      </c>
      <c r="AD28">
        <v>0.79800000000000004</v>
      </c>
      <c r="AE28">
        <v>0.80300000000000005</v>
      </c>
      <c r="AF28">
        <v>0.80900000000000005</v>
      </c>
      <c r="AG28">
        <v>0.81499999999999995</v>
      </c>
      <c r="AH28">
        <v>0.82</v>
      </c>
      <c r="AI28">
        <v>0.82599999999999996</v>
      </c>
      <c r="AJ28">
        <v>0.83199999999999996</v>
      </c>
      <c r="AK28">
        <v>0.83699999999999997</v>
      </c>
      <c r="AL28">
        <v>0.84099999999999997</v>
      </c>
      <c r="AM28">
        <v>0.84499999999999997</v>
      </c>
      <c r="AN28">
        <v>0.84899999999999998</v>
      </c>
      <c r="AO28">
        <v>0.85299999999999998</v>
      </c>
      <c r="AP28">
        <v>0.85799999999999998</v>
      </c>
      <c r="AQ28">
        <v>0.86199999999999999</v>
      </c>
      <c r="AR28">
        <v>0.86599999999999999</v>
      </c>
      <c r="AS28">
        <v>0.86899999999999999</v>
      </c>
      <c r="AT28">
        <v>0.877</v>
      </c>
      <c r="AU28">
        <v>0.88500000000000001</v>
      </c>
      <c r="AV28">
        <v>0.89</v>
      </c>
      <c r="AW28">
        <v>0.89500000000000002</v>
      </c>
      <c r="AX28">
        <v>0.9</v>
      </c>
      <c r="AY28">
        <v>0.90500000000000003</v>
      </c>
      <c r="AZ28">
        <v>0.91</v>
      </c>
      <c r="BA28">
        <v>0.91500000000000004</v>
      </c>
      <c r="BB28">
        <v>0.92</v>
      </c>
      <c r="BC28">
        <v>0.92500000000000004</v>
      </c>
      <c r="BD28">
        <v>0.93</v>
      </c>
      <c r="BE28">
        <v>0.93500000000000005</v>
      </c>
      <c r="BF28">
        <v>0.94</v>
      </c>
      <c r="BG28">
        <v>2020</v>
      </c>
    </row>
    <row r="29" spans="1:59" x14ac:dyDescent="0.35">
      <c r="A29">
        <v>819</v>
      </c>
      <c r="B29" t="s">
        <v>8</v>
      </c>
      <c r="C29" t="s">
        <v>658</v>
      </c>
      <c r="D29" t="s">
        <v>0</v>
      </c>
      <c r="E29" t="s">
        <v>659</v>
      </c>
      <c r="F29" t="s">
        <v>660</v>
      </c>
      <c r="G29" t="s">
        <v>565</v>
      </c>
      <c r="H29" t="s">
        <v>566</v>
      </c>
      <c r="I29" t="s">
        <v>661</v>
      </c>
      <c r="J29" t="s">
        <v>628</v>
      </c>
      <c r="K29" t="s">
        <v>628</v>
      </c>
      <c r="L29" t="s">
        <v>628</v>
      </c>
      <c r="M29" t="s">
        <v>628</v>
      </c>
      <c r="N29" t="s">
        <v>628</v>
      </c>
      <c r="O29" t="s">
        <v>628</v>
      </c>
      <c r="P29" t="s">
        <v>628</v>
      </c>
      <c r="Q29" t="s">
        <v>628</v>
      </c>
      <c r="R29" t="s">
        <v>628</v>
      </c>
      <c r="S29" t="s">
        <v>628</v>
      </c>
      <c r="T29" t="s">
        <v>628</v>
      </c>
      <c r="U29" t="s">
        <v>628</v>
      </c>
      <c r="V29">
        <v>0.59099999999999997</v>
      </c>
      <c r="W29">
        <v>0.65300000000000002</v>
      </c>
      <c r="X29">
        <v>0.69699999999999995</v>
      </c>
      <c r="Y29">
        <v>0.71799999999999997</v>
      </c>
      <c r="Z29">
        <v>0.746</v>
      </c>
      <c r="AA29">
        <v>0.80600000000000005</v>
      </c>
      <c r="AB29">
        <v>1.141</v>
      </c>
      <c r="AC29">
        <v>1.006</v>
      </c>
      <c r="AD29">
        <v>0.91200000000000003</v>
      </c>
      <c r="AE29">
        <v>0.90100000000000002</v>
      </c>
      <c r="AF29">
        <v>1.0389999999999999</v>
      </c>
      <c r="AG29">
        <v>1.069</v>
      </c>
      <c r="AH29">
        <v>1.1779999999999999</v>
      </c>
      <c r="AI29">
        <v>1.222</v>
      </c>
      <c r="AJ29">
        <v>1.4019999999999999</v>
      </c>
      <c r="AK29">
        <v>1.4019999999999999</v>
      </c>
      <c r="AL29">
        <v>1.4570000000000001</v>
      </c>
      <c r="AM29">
        <v>1.419</v>
      </c>
      <c r="AN29">
        <v>1.538</v>
      </c>
      <c r="AO29">
        <v>1.804</v>
      </c>
      <c r="AP29">
        <v>1.9119999999999999</v>
      </c>
      <c r="AQ29">
        <v>2.0880000000000001</v>
      </c>
      <c r="AR29">
        <v>2.3580000000000001</v>
      </c>
      <c r="AS29">
        <v>2.5499999999999998</v>
      </c>
      <c r="AT29">
        <v>2.669</v>
      </c>
      <c r="AU29">
        <v>2.7989999999999999</v>
      </c>
      <c r="AV29">
        <v>3.2050000000000001</v>
      </c>
      <c r="AW29">
        <v>3.137</v>
      </c>
      <c r="AX29">
        <v>2.4750000000000001</v>
      </c>
      <c r="AY29">
        <v>1.905</v>
      </c>
      <c r="AZ29">
        <v>2.16</v>
      </c>
      <c r="BA29">
        <v>2.637</v>
      </c>
      <c r="BB29">
        <v>3.5579999999999998</v>
      </c>
      <c r="BC29">
        <v>3.823</v>
      </c>
      <c r="BD29">
        <v>4.0670000000000002</v>
      </c>
      <c r="BE29">
        <v>4.3310000000000004</v>
      </c>
      <c r="BF29">
        <v>4.6109999999999998</v>
      </c>
      <c r="BG29">
        <v>2022</v>
      </c>
    </row>
    <row r="30" spans="1:59" x14ac:dyDescent="0.35">
      <c r="A30">
        <v>819</v>
      </c>
      <c r="B30" t="s">
        <v>8</v>
      </c>
      <c r="C30" t="s">
        <v>662</v>
      </c>
      <c r="D30" t="s">
        <v>0</v>
      </c>
      <c r="E30" t="s">
        <v>659</v>
      </c>
      <c r="F30" t="s">
        <v>660</v>
      </c>
      <c r="G30" t="s">
        <v>615</v>
      </c>
      <c r="I30" t="s">
        <v>663</v>
      </c>
      <c r="J30" t="s">
        <v>628</v>
      </c>
      <c r="K30" t="s">
        <v>628</v>
      </c>
      <c r="L30" t="s">
        <v>628</v>
      </c>
      <c r="M30" t="s">
        <v>628</v>
      </c>
      <c r="N30" t="s">
        <v>628</v>
      </c>
      <c r="O30" t="s">
        <v>628</v>
      </c>
      <c r="P30" t="s">
        <v>628</v>
      </c>
      <c r="Q30" t="s">
        <v>628</v>
      </c>
      <c r="R30" t="s">
        <v>628</v>
      </c>
      <c r="S30" t="s">
        <v>628</v>
      </c>
      <c r="T30" t="s">
        <v>628</v>
      </c>
      <c r="U30" t="s">
        <v>628</v>
      </c>
      <c r="V30">
        <v>24.86</v>
      </c>
      <c r="W30">
        <v>24.795999999999999</v>
      </c>
      <c r="X30">
        <v>24.661000000000001</v>
      </c>
      <c r="Y30">
        <v>24.286999999999999</v>
      </c>
      <c r="Z30">
        <v>23.757000000000001</v>
      </c>
      <c r="AA30">
        <v>24.734999999999999</v>
      </c>
      <c r="AB30">
        <v>33.113</v>
      </c>
      <c r="AC30">
        <v>25.765000000000001</v>
      </c>
      <c r="AD30">
        <v>22.844000000000001</v>
      </c>
      <c r="AE30">
        <v>22.488</v>
      </c>
      <c r="AF30">
        <v>24.439</v>
      </c>
      <c r="AG30">
        <v>23.279</v>
      </c>
      <c r="AH30">
        <v>23.713000000000001</v>
      </c>
      <c r="AI30">
        <v>22.856000000000002</v>
      </c>
      <c r="AJ30">
        <v>24.638999999999999</v>
      </c>
      <c r="AK30">
        <v>23.805</v>
      </c>
      <c r="AL30">
        <v>24.184000000000001</v>
      </c>
      <c r="AM30">
        <v>23.327999999999999</v>
      </c>
      <c r="AN30">
        <v>24.253</v>
      </c>
      <c r="AO30">
        <v>25.783999999999999</v>
      </c>
      <c r="AP30">
        <v>25.334</v>
      </c>
      <c r="AQ30">
        <v>25.83</v>
      </c>
      <c r="AR30">
        <v>26.704999999999998</v>
      </c>
      <c r="AS30">
        <v>26.701000000000001</v>
      </c>
      <c r="AT30">
        <v>26.382999999999999</v>
      </c>
      <c r="AU30">
        <v>26.018999999999998</v>
      </c>
      <c r="AV30">
        <v>28.102</v>
      </c>
      <c r="AW30">
        <v>26.779</v>
      </c>
      <c r="AX30">
        <v>23.55</v>
      </c>
      <c r="AY30">
        <v>20.689</v>
      </c>
      <c r="AZ30">
        <v>21.361999999999998</v>
      </c>
      <c r="BA30">
        <v>22.445</v>
      </c>
      <c r="BB30">
        <v>27.446000000000002</v>
      </c>
      <c r="BC30">
        <v>27.445</v>
      </c>
      <c r="BD30">
        <v>27.445</v>
      </c>
      <c r="BE30">
        <v>27.443999999999999</v>
      </c>
      <c r="BF30">
        <v>27.443000000000001</v>
      </c>
      <c r="BG30">
        <v>2022</v>
      </c>
    </row>
    <row r="31" spans="1:59" x14ac:dyDescent="0.35">
      <c r="A31">
        <v>819</v>
      </c>
      <c r="B31" t="s">
        <v>8</v>
      </c>
      <c r="C31" t="s">
        <v>186</v>
      </c>
      <c r="D31" t="s">
        <v>0</v>
      </c>
      <c r="E31" t="s">
        <v>664</v>
      </c>
      <c r="F31" t="s">
        <v>665</v>
      </c>
      <c r="G31" t="s">
        <v>565</v>
      </c>
      <c r="H31" t="s">
        <v>566</v>
      </c>
      <c r="I31" t="s">
        <v>661</v>
      </c>
      <c r="J31" t="s">
        <v>628</v>
      </c>
      <c r="K31" t="s">
        <v>628</v>
      </c>
      <c r="L31" t="s">
        <v>628</v>
      </c>
      <c r="M31" t="s">
        <v>628</v>
      </c>
      <c r="N31" t="s">
        <v>628</v>
      </c>
      <c r="O31" t="s">
        <v>628</v>
      </c>
      <c r="P31" t="s">
        <v>628</v>
      </c>
      <c r="Q31" t="s">
        <v>628</v>
      </c>
      <c r="R31" t="s">
        <v>628</v>
      </c>
      <c r="S31" t="s">
        <v>628</v>
      </c>
      <c r="T31" t="s">
        <v>628</v>
      </c>
      <c r="U31" t="s">
        <v>628</v>
      </c>
      <c r="V31">
        <v>0.64400000000000002</v>
      </c>
      <c r="W31">
        <v>0.70299999999999996</v>
      </c>
      <c r="X31">
        <v>0.70299999999999996</v>
      </c>
      <c r="Y31">
        <v>0.69499999999999995</v>
      </c>
      <c r="Z31">
        <v>0.85399999999999998</v>
      </c>
      <c r="AA31">
        <v>0.95299999999999996</v>
      </c>
      <c r="AB31">
        <v>0.95499999999999996</v>
      </c>
      <c r="AC31">
        <v>0.96</v>
      </c>
      <c r="AD31">
        <v>0.96499999999999997</v>
      </c>
      <c r="AE31">
        <v>1.081</v>
      </c>
      <c r="AF31">
        <v>1.196</v>
      </c>
      <c r="AG31">
        <v>1.228</v>
      </c>
      <c r="AH31">
        <v>1.2270000000000001</v>
      </c>
      <c r="AI31">
        <v>1.2849999999999999</v>
      </c>
      <c r="AJ31">
        <v>1.4450000000000001</v>
      </c>
      <c r="AK31">
        <v>1.3839999999999999</v>
      </c>
      <c r="AL31">
        <v>1.375</v>
      </c>
      <c r="AM31">
        <v>1.593</v>
      </c>
      <c r="AN31">
        <v>1.62</v>
      </c>
      <c r="AO31">
        <v>1.8540000000000001</v>
      </c>
      <c r="AP31">
        <v>1.964</v>
      </c>
      <c r="AQ31">
        <v>2.0950000000000002</v>
      </c>
      <c r="AR31">
        <v>2.6659999999999999</v>
      </c>
      <c r="AS31">
        <v>2.9260000000000002</v>
      </c>
      <c r="AT31">
        <v>3.246</v>
      </c>
      <c r="AU31">
        <v>3.024</v>
      </c>
      <c r="AV31">
        <v>3.7050000000000001</v>
      </c>
      <c r="AW31">
        <v>3.5609999999999999</v>
      </c>
      <c r="AX31">
        <v>3.3220000000000001</v>
      </c>
      <c r="AY31">
        <v>3.1619999999999999</v>
      </c>
      <c r="AZ31">
        <v>3.3849999999999998</v>
      </c>
      <c r="BA31">
        <v>3.3889999999999998</v>
      </c>
      <c r="BB31">
        <v>4.2290000000000001</v>
      </c>
      <c r="BC31">
        <v>4.5149999999999997</v>
      </c>
      <c r="BD31">
        <v>4.7720000000000002</v>
      </c>
      <c r="BE31">
        <v>5.0510000000000002</v>
      </c>
      <c r="BF31">
        <v>5.3479999999999999</v>
      </c>
      <c r="BG31">
        <v>2022</v>
      </c>
    </row>
    <row r="32" spans="1:59" x14ac:dyDescent="0.35">
      <c r="A32">
        <v>819</v>
      </c>
      <c r="B32" t="s">
        <v>8</v>
      </c>
      <c r="C32" t="s">
        <v>188</v>
      </c>
      <c r="D32" t="s">
        <v>0</v>
      </c>
      <c r="E32" t="s">
        <v>664</v>
      </c>
      <c r="F32" t="s">
        <v>665</v>
      </c>
      <c r="G32" t="s">
        <v>615</v>
      </c>
      <c r="I32" t="s">
        <v>666</v>
      </c>
      <c r="J32" t="s">
        <v>628</v>
      </c>
      <c r="K32" t="s">
        <v>628</v>
      </c>
      <c r="L32" t="s">
        <v>628</v>
      </c>
      <c r="M32" t="s">
        <v>628</v>
      </c>
      <c r="N32" t="s">
        <v>628</v>
      </c>
      <c r="O32" t="s">
        <v>628</v>
      </c>
      <c r="P32" t="s">
        <v>628</v>
      </c>
      <c r="Q32" t="s">
        <v>628</v>
      </c>
      <c r="R32" t="s">
        <v>628</v>
      </c>
      <c r="S32" t="s">
        <v>628</v>
      </c>
      <c r="T32" t="s">
        <v>628</v>
      </c>
      <c r="U32" t="s">
        <v>628</v>
      </c>
      <c r="V32">
        <v>27.105</v>
      </c>
      <c r="W32">
        <v>26.696000000000002</v>
      </c>
      <c r="X32">
        <v>24.856000000000002</v>
      </c>
      <c r="Y32">
        <v>23.507999999999999</v>
      </c>
      <c r="Z32">
        <v>27.213000000000001</v>
      </c>
      <c r="AA32">
        <v>29.24</v>
      </c>
      <c r="AB32">
        <v>27.716999999999999</v>
      </c>
      <c r="AC32">
        <v>24.599</v>
      </c>
      <c r="AD32">
        <v>24.172999999999998</v>
      </c>
      <c r="AE32">
        <v>26.989000000000001</v>
      </c>
      <c r="AF32">
        <v>28.12</v>
      </c>
      <c r="AG32">
        <v>26.736999999999998</v>
      </c>
      <c r="AH32">
        <v>24.693999999999999</v>
      </c>
      <c r="AI32">
        <v>24.035</v>
      </c>
      <c r="AJ32">
        <v>25.396000000000001</v>
      </c>
      <c r="AK32">
        <v>23.507000000000001</v>
      </c>
      <c r="AL32">
        <v>22.835000000000001</v>
      </c>
      <c r="AM32">
        <v>26.195</v>
      </c>
      <c r="AN32">
        <v>25.547999999999998</v>
      </c>
      <c r="AO32">
        <v>26.504000000000001</v>
      </c>
      <c r="AP32">
        <v>26.016999999999999</v>
      </c>
      <c r="AQ32">
        <v>25.908999999999999</v>
      </c>
      <c r="AR32">
        <v>30.189</v>
      </c>
      <c r="AS32">
        <v>30.643999999999998</v>
      </c>
      <c r="AT32">
        <v>32.082000000000001</v>
      </c>
      <c r="AU32">
        <v>28.114000000000001</v>
      </c>
      <c r="AV32">
        <v>32.478000000000002</v>
      </c>
      <c r="AW32">
        <v>30.391999999999999</v>
      </c>
      <c r="AX32">
        <v>31.611999999999998</v>
      </c>
      <c r="AY32">
        <v>34.345999999999997</v>
      </c>
      <c r="AZ32">
        <v>33.481000000000002</v>
      </c>
      <c r="BA32">
        <v>28.847000000000001</v>
      </c>
      <c r="BB32">
        <v>32.621000000000002</v>
      </c>
      <c r="BC32">
        <v>32.408000000000001</v>
      </c>
      <c r="BD32">
        <v>32.203000000000003</v>
      </c>
      <c r="BE32">
        <v>32.006999999999998</v>
      </c>
      <c r="BF32">
        <v>31.827000000000002</v>
      </c>
      <c r="BG32">
        <v>2022</v>
      </c>
    </row>
    <row r="33" spans="1:59" x14ac:dyDescent="0.35">
      <c r="A33">
        <v>819</v>
      </c>
      <c r="B33" t="s">
        <v>8</v>
      </c>
      <c r="C33" t="s">
        <v>667</v>
      </c>
      <c r="D33" t="s">
        <v>0</v>
      </c>
      <c r="E33" t="s">
        <v>668</v>
      </c>
      <c r="F33" t="s">
        <v>669</v>
      </c>
      <c r="G33" t="s">
        <v>565</v>
      </c>
      <c r="H33" t="s">
        <v>566</v>
      </c>
      <c r="I33" t="s">
        <v>661</v>
      </c>
      <c r="J33" t="s">
        <v>628</v>
      </c>
      <c r="K33" t="s">
        <v>628</v>
      </c>
      <c r="L33" t="s">
        <v>628</v>
      </c>
      <c r="M33" t="s">
        <v>628</v>
      </c>
      <c r="N33" t="s">
        <v>628</v>
      </c>
      <c r="O33" t="s">
        <v>628</v>
      </c>
      <c r="P33" t="s">
        <v>628</v>
      </c>
      <c r="Q33" t="s">
        <v>628</v>
      </c>
      <c r="R33" t="s">
        <v>628</v>
      </c>
      <c r="S33" t="s">
        <v>628</v>
      </c>
      <c r="T33" t="s">
        <v>628</v>
      </c>
      <c r="U33" t="s">
        <v>628</v>
      </c>
      <c r="V33">
        <v>-5.2999999999999999E-2</v>
      </c>
      <c r="W33">
        <v>-0.05</v>
      </c>
      <c r="X33">
        <v>-6.0000000000000001E-3</v>
      </c>
      <c r="Y33">
        <v>2.3E-2</v>
      </c>
      <c r="Z33">
        <v>-0.108</v>
      </c>
      <c r="AA33">
        <v>-0.14699999999999999</v>
      </c>
      <c r="AB33">
        <v>0.186</v>
      </c>
      <c r="AC33">
        <v>4.5999999999999999E-2</v>
      </c>
      <c r="AD33">
        <v>-5.2999999999999999E-2</v>
      </c>
      <c r="AE33">
        <v>-0.18</v>
      </c>
      <c r="AF33">
        <v>-0.156</v>
      </c>
      <c r="AG33">
        <v>-0.159</v>
      </c>
      <c r="AH33">
        <v>-4.9000000000000002E-2</v>
      </c>
      <c r="AI33">
        <v>-6.3E-2</v>
      </c>
      <c r="AJ33">
        <v>-4.2999999999999997E-2</v>
      </c>
      <c r="AK33">
        <v>1.7999999999999999E-2</v>
      </c>
      <c r="AL33">
        <v>8.1000000000000003E-2</v>
      </c>
      <c r="AM33">
        <v>-0.17399999999999999</v>
      </c>
      <c r="AN33">
        <v>-8.2000000000000003E-2</v>
      </c>
      <c r="AO33">
        <v>-0.05</v>
      </c>
      <c r="AP33">
        <v>-5.1999999999999998E-2</v>
      </c>
      <c r="AQ33">
        <v>-6.0000000000000001E-3</v>
      </c>
      <c r="AR33">
        <v>-0.308</v>
      </c>
      <c r="AS33">
        <v>-0.377</v>
      </c>
      <c r="AT33">
        <v>-0.57699999999999996</v>
      </c>
      <c r="AU33">
        <v>-0.22500000000000001</v>
      </c>
      <c r="AV33">
        <v>-0.499</v>
      </c>
      <c r="AW33">
        <v>-0.42299999999999999</v>
      </c>
      <c r="AX33">
        <v>-0.84699999999999998</v>
      </c>
      <c r="AY33">
        <v>-1.2569999999999999</v>
      </c>
      <c r="AZ33">
        <v>-1.2250000000000001</v>
      </c>
      <c r="BA33">
        <v>-0.752</v>
      </c>
      <c r="BB33">
        <v>-0.67100000000000004</v>
      </c>
      <c r="BC33">
        <v>-0.69099999999999995</v>
      </c>
      <c r="BD33">
        <v>-0.70499999999999996</v>
      </c>
      <c r="BE33">
        <v>-0.72</v>
      </c>
      <c r="BF33">
        <v>-0.73699999999999999</v>
      </c>
      <c r="BG33">
        <v>2022</v>
      </c>
    </row>
    <row r="34" spans="1:59" x14ac:dyDescent="0.35">
      <c r="A34">
        <v>819</v>
      </c>
      <c r="B34" t="s">
        <v>8</v>
      </c>
      <c r="C34" t="s">
        <v>670</v>
      </c>
      <c r="D34" t="s">
        <v>0</v>
      </c>
      <c r="E34" t="s">
        <v>668</v>
      </c>
      <c r="F34" t="s">
        <v>669</v>
      </c>
      <c r="G34" t="s">
        <v>615</v>
      </c>
      <c r="I34" t="s">
        <v>671</v>
      </c>
      <c r="J34" t="s">
        <v>628</v>
      </c>
      <c r="K34" t="s">
        <v>628</v>
      </c>
      <c r="L34" t="s">
        <v>628</v>
      </c>
      <c r="M34" t="s">
        <v>628</v>
      </c>
      <c r="N34" t="s">
        <v>628</v>
      </c>
      <c r="O34" t="s">
        <v>628</v>
      </c>
      <c r="P34" t="s">
        <v>628</v>
      </c>
      <c r="Q34" t="s">
        <v>628</v>
      </c>
      <c r="R34" t="s">
        <v>628</v>
      </c>
      <c r="S34" t="s">
        <v>628</v>
      </c>
      <c r="T34" t="s">
        <v>628</v>
      </c>
      <c r="U34" t="s">
        <v>628</v>
      </c>
      <c r="V34">
        <v>-2.246</v>
      </c>
      <c r="W34">
        <v>-1.9</v>
      </c>
      <c r="X34">
        <v>-0.19500000000000001</v>
      </c>
      <c r="Y34">
        <v>0.77900000000000003</v>
      </c>
      <c r="Z34">
        <v>-3.456</v>
      </c>
      <c r="AA34">
        <v>-4.5049999999999999</v>
      </c>
      <c r="AB34">
        <v>5.3970000000000002</v>
      </c>
      <c r="AC34">
        <v>1.167</v>
      </c>
      <c r="AD34">
        <v>-1.33</v>
      </c>
      <c r="AE34">
        <v>-4.5010000000000003</v>
      </c>
      <c r="AF34">
        <v>-3.68</v>
      </c>
      <c r="AG34">
        <v>-3.4580000000000002</v>
      </c>
      <c r="AH34">
        <v>-0.98199999999999998</v>
      </c>
      <c r="AI34">
        <v>-1.179</v>
      </c>
      <c r="AJ34">
        <v>-0.75700000000000001</v>
      </c>
      <c r="AK34">
        <v>0.29799999999999999</v>
      </c>
      <c r="AL34">
        <v>1.349</v>
      </c>
      <c r="AM34">
        <v>-2.867</v>
      </c>
      <c r="AN34">
        <v>-1.2949999999999999</v>
      </c>
      <c r="AO34">
        <v>-0.71899999999999997</v>
      </c>
      <c r="AP34">
        <v>-0.68300000000000005</v>
      </c>
      <c r="AQ34">
        <v>-7.9000000000000001E-2</v>
      </c>
      <c r="AR34">
        <v>-3.484</v>
      </c>
      <c r="AS34">
        <v>-3.9430000000000001</v>
      </c>
      <c r="AT34">
        <v>-5.6989999999999998</v>
      </c>
      <c r="AU34">
        <v>-2.0939999999999999</v>
      </c>
      <c r="AV34">
        <v>-4.3760000000000003</v>
      </c>
      <c r="AW34">
        <v>-3.613</v>
      </c>
      <c r="AX34">
        <v>-8.0619999999999994</v>
      </c>
      <c r="AY34">
        <v>-13.657</v>
      </c>
      <c r="AZ34">
        <v>-12.119</v>
      </c>
      <c r="BA34">
        <v>-6.4020000000000001</v>
      </c>
      <c r="BB34">
        <v>-5.1749999999999998</v>
      </c>
      <c r="BC34">
        <v>-4.9619999999999997</v>
      </c>
      <c r="BD34">
        <v>-4.7590000000000003</v>
      </c>
      <c r="BE34">
        <v>-4.5629999999999997</v>
      </c>
      <c r="BF34">
        <v>-4.3840000000000003</v>
      </c>
      <c r="BG34">
        <v>2022</v>
      </c>
    </row>
    <row r="35" spans="1:59" x14ac:dyDescent="0.35">
      <c r="A35">
        <v>819</v>
      </c>
      <c r="B35" t="s">
        <v>8</v>
      </c>
      <c r="C35" t="s">
        <v>672</v>
      </c>
      <c r="D35" t="s">
        <v>0</v>
      </c>
      <c r="E35" t="s">
        <v>673</v>
      </c>
      <c r="F35" t="s">
        <v>674</v>
      </c>
      <c r="G35" t="s">
        <v>565</v>
      </c>
      <c r="H35" t="s">
        <v>566</v>
      </c>
    </row>
    <row r="36" spans="1:59" x14ac:dyDescent="0.35">
      <c r="A36">
        <v>819</v>
      </c>
      <c r="B36" t="s">
        <v>8</v>
      </c>
      <c r="C36" t="s">
        <v>675</v>
      </c>
      <c r="D36" t="s">
        <v>0</v>
      </c>
      <c r="E36" t="s">
        <v>673</v>
      </c>
      <c r="F36" t="s">
        <v>674</v>
      </c>
      <c r="G36" t="s">
        <v>603</v>
      </c>
    </row>
    <row r="37" spans="1:59" x14ac:dyDescent="0.35">
      <c r="A37">
        <v>819</v>
      </c>
      <c r="B37" t="s">
        <v>8</v>
      </c>
      <c r="C37" t="s">
        <v>676</v>
      </c>
      <c r="D37" t="s">
        <v>0</v>
      </c>
      <c r="E37" t="s">
        <v>677</v>
      </c>
      <c r="F37" t="s">
        <v>678</v>
      </c>
      <c r="G37" t="s">
        <v>565</v>
      </c>
      <c r="H37" t="s">
        <v>566</v>
      </c>
      <c r="I37" t="s">
        <v>661</v>
      </c>
      <c r="J37" t="s">
        <v>628</v>
      </c>
      <c r="K37" t="s">
        <v>628</v>
      </c>
      <c r="L37" t="s">
        <v>628</v>
      </c>
      <c r="M37" t="s">
        <v>628</v>
      </c>
      <c r="N37" t="s">
        <v>628</v>
      </c>
      <c r="O37" t="s">
        <v>628</v>
      </c>
      <c r="P37" t="s">
        <v>628</v>
      </c>
      <c r="Q37" t="s">
        <v>628</v>
      </c>
      <c r="R37" t="s">
        <v>628</v>
      </c>
      <c r="S37" t="s">
        <v>628</v>
      </c>
      <c r="T37" t="s">
        <v>628</v>
      </c>
      <c r="U37" t="s">
        <v>628</v>
      </c>
      <c r="V37">
        <v>1.7000000000000001E-2</v>
      </c>
      <c r="W37">
        <v>2.3E-2</v>
      </c>
      <c r="X37">
        <v>7.0999999999999994E-2</v>
      </c>
      <c r="Y37">
        <v>0.10299999999999999</v>
      </c>
      <c r="Z37">
        <v>-2.7E-2</v>
      </c>
      <c r="AA37">
        <v>-0.05</v>
      </c>
      <c r="AB37">
        <v>0.32400000000000001</v>
      </c>
      <c r="AC37">
        <v>0.13600000000000001</v>
      </c>
      <c r="AD37">
        <v>4.2999999999999997E-2</v>
      </c>
      <c r="AE37">
        <v>-0.08</v>
      </c>
      <c r="AF37">
        <v>-0.05</v>
      </c>
      <c r="AG37">
        <v>-4.7E-2</v>
      </c>
      <c r="AH37">
        <v>7.0000000000000007E-2</v>
      </c>
      <c r="AI37">
        <v>6.3E-2</v>
      </c>
      <c r="AJ37">
        <v>9.8000000000000004E-2</v>
      </c>
      <c r="AK37">
        <v>0.19900000000000001</v>
      </c>
      <c r="AL37">
        <v>0.25</v>
      </c>
      <c r="AM37">
        <v>1.7000000000000001E-2</v>
      </c>
      <c r="AN37">
        <v>0.13200000000000001</v>
      </c>
      <c r="AO37">
        <v>0.20799999999999999</v>
      </c>
      <c r="AP37">
        <v>0.20599999999999999</v>
      </c>
      <c r="AQ37">
        <v>0.254</v>
      </c>
      <c r="AR37">
        <v>-4.2999999999999997E-2</v>
      </c>
      <c r="AS37">
        <v>-8.5999999999999993E-2</v>
      </c>
      <c r="AT37">
        <v>-0.28899999999999998</v>
      </c>
      <c r="AU37">
        <v>0.05</v>
      </c>
      <c r="AV37">
        <v>-0.21</v>
      </c>
      <c r="AW37">
        <v>-0.1</v>
      </c>
      <c r="AX37">
        <v>-0.502</v>
      </c>
      <c r="AY37">
        <v>-0.89500000000000002</v>
      </c>
      <c r="AZ37">
        <v>-0.85499999999999998</v>
      </c>
      <c r="BA37">
        <v>-0.29799999999999999</v>
      </c>
      <c r="BB37">
        <v>-0.14099999999999999</v>
      </c>
      <c r="BC37">
        <v>-0.11700000000000001</v>
      </c>
      <c r="BD37">
        <v>-9.5000000000000001E-2</v>
      </c>
      <c r="BE37">
        <v>-7.1999999999999995E-2</v>
      </c>
      <c r="BF37">
        <v>-4.7E-2</v>
      </c>
      <c r="BG37">
        <v>2022</v>
      </c>
    </row>
    <row r="38" spans="1:59" x14ac:dyDescent="0.35">
      <c r="A38">
        <v>819</v>
      </c>
      <c r="B38" t="s">
        <v>8</v>
      </c>
      <c r="C38" t="s">
        <v>679</v>
      </c>
      <c r="D38" t="s">
        <v>0</v>
      </c>
      <c r="E38" t="s">
        <v>677</v>
      </c>
      <c r="F38" t="s">
        <v>678</v>
      </c>
      <c r="G38" t="s">
        <v>615</v>
      </c>
      <c r="I38" t="s">
        <v>680</v>
      </c>
      <c r="J38" t="s">
        <v>628</v>
      </c>
      <c r="K38" t="s">
        <v>628</v>
      </c>
      <c r="L38" t="s">
        <v>628</v>
      </c>
      <c r="M38" t="s">
        <v>628</v>
      </c>
      <c r="N38" t="s">
        <v>628</v>
      </c>
      <c r="O38" t="s">
        <v>628</v>
      </c>
      <c r="P38" t="s">
        <v>628</v>
      </c>
      <c r="Q38" t="s">
        <v>628</v>
      </c>
      <c r="R38" t="s">
        <v>628</v>
      </c>
      <c r="S38" t="s">
        <v>628</v>
      </c>
      <c r="T38" t="s">
        <v>628</v>
      </c>
      <c r="U38" t="s">
        <v>628</v>
      </c>
      <c r="V38">
        <v>0.72399999999999998</v>
      </c>
      <c r="W38">
        <v>0.85799999999999998</v>
      </c>
      <c r="X38">
        <v>2.4950000000000001</v>
      </c>
      <c r="Y38">
        <v>3.4980000000000002</v>
      </c>
      <c r="Z38">
        <v>-0.84699999999999998</v>
      </c>
      <c r="AA38">
        <v>-1.532</v>
      </c>
      <c r="AB38">
        <v>9.4049999999999994</v>
      </c>
      <c r="AC38">
        <v>3.496</v>
      </c>
      <c r="AD38">
        <v>1.0820000000000001</v>
      </c>
      <c r="AE38">
        <v>-1.9950000000000001</v>
      </c>
      <c r="AF38">
        <v>-1.1679999999999999</v>
      </c>
      <c r="AG38">
        <v>-1.03</v>
      </c>
      <c r="AH38">
        <v>1.4159999999999999</v>
      </c>
      <c r="AI38">
        <v>1.173</v>
      </c>
      <c r="AJ38">
        <v>1.72</v>
      </c>
      <c r="AK38">
        <v>3.3719999999999999</v>
      </c>
      <c r="AL38">
        <v>4.1509999999999998</v>
      </c>
      <c r="AM38">
        <v>0.28499999999999998</v>
      </c>
      <c r="AN38">
        <v>2.0739999999999998</v>
      </c>
      <c r="AO38">
        <v>2.9740000000000002</v>
      </c>
      <c r="AP38">
        <v>2.7309999999999999</v>
      </c>
      <c r="AQ38">
        <v>3.14</v>
      </c>
      <c r="AR38">
        <v>-0.49199999999999999</v>
      </c>
      <c r="AS38">
        <v>-0.89900000000000002</v>
      </c>
      <c r="AT38">
        <v>-2.8519999999999999</v>
      </c>
      <c r="AU38">
        <v>0.46100000000000002</v>
      </c>
      <c r="AV38">
        <v>-1.837</v>
      </c>
      <c r="AW38">
        <v>-0.85699999999999998</v>
      </c>
      <c r="AX38">
        <v>-4.7779999999999996</v>
      </c>
      <c r="AY38">
        <v>-9.7170000000000005</v>
      </c>
      <c r="AZ38">
        <v>-8.4559999999999995</v>
      </c>
      <c r="BA38">
        <v>-2.536</v>
      </c>
      <c r="BB38">
        <v>-1.091</v>
      </c>
      <c r="BC38">
        <v>-0.84</v>
      </c>
      <c r="BD38">
        <v>-0.64100000000000001</v>
      </c>
      <c r="BE38">
        <v>-0.45400000000000001</v>
      </c>
      <c r="BF38">
        <v>-0.28100000000000003</v>
      </c>
      <c r="BG38">
        <v>2022</v>
      </c>
    </row>
    <row r="39" spans="1:59" x14ac:dyDescent="0.35">
      <c r="A39">
        <v>819</v>
      </c>
      <c r="B39" t="s">
        <v>8</v>
      </c>
      <c r="C39" t="s">
        <v>681</v>
      </c>
      <c r="D39" t="s">
        <v>0</v>
      </c>
      <c r="E39" t="s">
        <v>682</v>
      </c>
      <c r="F39" t="s">
        <v>683</v>
      </c>
      <c r="G39" t="s">
        <v>565</v>
      </c>
      <c r="H39" t="s">
        <v>566</v>
      </c>
      <c r="I39" t="s">
        <v>661</v>
      </c>
      <c r="J39" t="s">
        <v>628</v>
      </c>
      <c r="K39" t="s">
        <v>628</v>
      </c>
      <c r="L39" t="s">
        <v>628</v>
      </c>
      <c r="M39" t="s">
        <v>628</v>
      </c>
      <c r="N39" t="s">
        <v>628</v>
      </c>
      <c r="O39" t="s">
        <v>628</v>
      </c>
      <c r="P39" t="s">
        <v>628</v>
      </c>
      <c r="Q39" t="s">
        <v>628</v>
      </c>
      <c r="R39" t="s">
        <v>628</v>
      </c>
      <c r="S39" t="s">
        <v>628</v>
      </c>
      <c r="T39" t="s">
        <v>628</v>
      </c>
      <c r="U39" t="s">
        <v>628</v>
      </c>
      <c r="V39">
        <v>1.042</v>
      </c>
      <c r="W39">
        <v>1.173</v>
      </c>
      <c r="X39">
        <v>1.323</v>
      </c>
      <c r="Y39">
        <v>1.405</v>
      </c>
      <c r="Z39">
        <v>1.512</v>
      </c>
      <c r="AA39">
        <v>1.6950000000000001</v>
      </c>
      <c r="AB39">
        <v>1.2050000000000001</v>
      </c>
      <c r="AC39">
        <v>1.1910000000000001</v>
      </c>
      <c r="AD39">
        <v>1.357</v>
      </c>
      <c r="AE39">
        <v>1.2709999999999999</v>
      </c>
      <c r="AF39">
        <v>1.62</v>
      </c>
      <c r="AG39">
        <v>1.978</v>
      </c>
      <c r="AH39">
        <v>2.1459999999999999</v>
      </c>
      <c r="AI39">
        <v>2.3090000000000002</v>
      </c>
      <c r="AJ39">
        <v>2.5070000000000001</v>
      </c>
      <c r="AK39">
        <v>2.5299999999999998</v>
      </c>
      <c r="AL39">
        <v>2.5739999999999998</v>
      </c>
      <c r="AM39">
        <v>2.859</v>
      </c>
      <c r="AN39">
        <v>3.0649999999999999</v>
      </c>
      <c r="AO39">
        <v>3.18</v>
      </c>
      <c r="AP39">
        <v>3.177</v>
      </c>
      <c r="AQ39">
        <v>3.3140000000000001</v>
      </c>
      <c r="AR39">
        <v>3.552</v>
      </c>
      <c r="AS39">
        <v>3.7280000000000002</v>
      </c>
      <c r="AT39">
        <v>4.4630000000000001</v>
      </c>
      <c r="AU39">
        <v>4.625</v>
      </c>
      <c r="AV39">
        <v>5.1680000000000001</v>
      </c>
      <c r="AW39">
        <v>5.6779999999999999</v>
      </c>
      <c r="AX39">
        <v>6.6189999999999998</v>
      </c>
      <c r="AY39">
        <v>7.5869999999999997</v>
      </c>
      <c r="AZ39">
        <v>9.1120000000000001</v>
      </c>
      <c r="BA39">
        <v>9.7230000000000008</v>
      </c>
      <c r="BB39">
        <v>10.401999999999999</v>
      </c>
      <c r="BC39">
        <v>11.101000000000001</v>
      </c>
      <c r="BD39">
        <v>11.831</v>
      </c>
      <c r="BE39">
        <v>12.583</v>
      </c>
      <c r="BF39">
        <v>13.331</v>
      </c>
      <c r="BG39">
        <v>2022</v>
      </c>
    </row>
    <row r="40" spans="1:59" x14ac:dyDescent="0.35">
      <c r="A40">
        <v>819</v>
      </c>
      <c r="B40" t="s">
        <v>8</v>
      </c>
      <c r="C40" t="s">
        <v>684</v>
      </c>
      <c r="D40" t="s">
        <v>0</v>
      </c>
      <c r="E40" t="s">
        <v>682</v>
      </c>
      <c r="F40" t="s">
        <v>683</v>
      </c>
      <c r="G40" t="s">
        <v>615</v>
      </c>
      <c r="I40" t="s">
        <v>685</v>
      </c>
      <c r="J40" t="s">
        <v>628</v>
      </c>
      <c r="K40" t="s">
        <v>628</v>
      </c>
      <c r="L40" t="s">
        <v>628</v>
      </c>
      <c r="M40" t="s">
        <v>628</v>
      </c>
      <c r="N40" t="s">
        <v>628</v>
      </c>
      <c r="O40" t="s">
        <v>628</v>
      </c>
      <c r="P40" t="s">
        <v>628</v>
      </c>
      <c r="Q40" t="s">
        <v>628</v>
      </c>
      <c r="R40" t="s">
        <v>628</v>
      </c>
      <c r="S40" t="s">
        <v>628</v>
      </c>
      <c r="T40" t="s">
        <v>628</v>
      </c>
      <c r="U40" t="s">
        <v>628</v>
      </c>
      <c r="V40">
        <v>43.86</v>
      </c>
      <c r="W40">
        <v>44.57</v>
      </c>
      <c r="X40">
        <v>46.808</v>
      </c>
      <c r="Y40">
        <v>47.524000000000001</v>
      </c>
      <c r="Z40">
        <v>48.165999999999997</v>
      </c>
      <c r="AA40">
        <v>52.012999999999998</v>
      </c>
      <c r="AB40">
        <v>34.993000000000002</v>
      </c>
      <c r="AC40">
        <v>30.504000000000001</v>
      </c>
      <c r="AD40">
        <v>34</v>
      </c>
      <c r="AE40">
        <v>31.713000000000001</v>
      </c>
      <c r="AF40">
        <v>38.106000000000002</v>
      </c>
      <c r="AG40">
        <v>43.058</v>
      </c>
      <c r="AH40">
        <v>43.183</v>
      </c>
      <c r="AI40">
        <v>43.180999999999997</v>
      </c>
      <c r="AJ40">
        <v>44.064999999999998</v>
      </c>
      <c r="AK40">
        <v>42.951999999999998</v>
      </c>
      <c r="AL40">
        <v>42.744</v>
      </c>
      <c r="AM40">
        <v>47.005000000000003</v>
      </c>
      <c r="AN40">
        <v>48.34</v>
      </c>
      <c r="AO40">
        <v>45.46</v>
      </c>
      <c r="AP40">
        <v>42.087000000000003</v>
      </c>
      <c r="AQ40">
        <v>40.988999999999997</v>
      </c>
      <c r="AR40">
        <v>40.222999999999999</v>
      </c>
      <c r="AS40">
        <v>39.037999999999997</v>
      </c>
      <c r="AT40">
        <v>44.11</v>
      </c>
      <c r="AU40">
        <v>42.993000000000002</v>
      </c>
      <c r="AV40">
        <v>45.31</v>
      </c>
      <c r="AW40">
        <v>48.463999999999999</v>
      </c>
      <c r="AX40">
        <v>62.988999999999997</v>
      </c>
      <c r="AY40">
        <v>82.42</v>
      </c>
      <c r="AZ40">
        <v>90.135999999999996</v>
      </c>
      <c r="BA40">
        <v>82.754999999999995</v>
      </c>
      <c r="BB40">
        <v>80.242000000000004</v>
      </c>
      <c r="BC40">
        <v>79.691000000000003</v>
      </c>
      <c r="BD40">
        <v>79.841999999999999</v>
      </c>
      <c r="BE40">
        <v>79.734999999999999</v>
      </c>
      <c r="BF40">
        <v>79.344999999999999</v>
      </c>
      <c r="BG40">
        <v>2022</v>
      </c>
    </row>
    <row r="41" spans="1:59" x14ac:dyDescent="0.35">
      <c r="A41">
        <v>819</v>
      </c>
      <c r="B41" t="s">
        <v>8</v>
      </c>
      <c r="C41" t="s">
        <v>686</v>
      </c>
      <c r="D41" t="s">
        <v>0</v>
      </c>
      <c r="E41" t="s">
        <v>687</v>
      </c>
      <c r="F41" t="s">
        <v>688</v>
      </c>
      <c r="G41" t="s">
        <v>565</v>
      </c>
      <c r="H41" t="s">
        <v>566</v>
      </c>
      <c r="I41" t="s">
        <v>661</v>
      </c>
      <c r="J41" t="s">
        <v>628</v>
      </c>
      <c r="K41" t="s">
        <v>628</v>
      </c>
      <c r="L41" t="s">
        <v>628</v>
      </c>
      <c r="M41" t="s">
        <v>628</v>
      </c>
      <c r="N41" t="s">
        <v>628</v>
      </c>
      <c r="O41" t="s">
        <v>628</v>
      </c>
      <c r="P41" t="s">
        <v>628</v>
      </c>
      <c r="Q41" t="s">
        <v>628</v>
      </c>
      <c r="R41" t="s">
        <v>628</v>
      </c>
      <c r="S41" t="s">
        <v>628</v>
      </c>
      <c r="T41" t="s">
        <v>628</v>
      </c>
      <c r="U41" t="s">
        <v>628</v>
      </c>
      <c r="V41">
        <v>1.0529999999999999</v>
      </c>
      <c r="W41">
        <v>1.2090000000000001</v>
      </c>
      <c r="X41">
        <v>1.379</v>
      </c>
      <c r="Y41">
        <v>1.452</v>
      </c>
      <c r="Z41">
        <v>1.579</v>
      </c>
      <c r="AA41">
        <v>1.7729999999999999</v>
      </c>
      <c r="AB41">
        <v>1.306</v>
      </c>
      <c r="AC41">
        <v>1.355</v>
      </c>
      <c r="AD41">
        <v>1.4339999999999999</v>
      </c>
      <c r="AE41">
        <v>1.68</v>
      </c>
      <c r="AF41">
        <v>1.8939999999999999</v>
      </c>
      <c r="AG41">
        <v>2.133</v>
      </c>
      <c r="AH41">
        <v>2.2799999999999998</v>
      </c>
      <c r="AI41">
        <v>2.423</v>
      </c>
      <c r="AJ41">
        <v>2.863</v>
      </c>
      <c r="AK41">
        <v>2.7349999999999999</v>
      </c>
      <c r="AL41">
        <v>2.887</v>
      </c>
      <c r="AM41">
        <v>3.1320000000000001</v>
      </c>
      <c r="AN41">
        <v>3.383</v>
      </c>
      <c r="AO41">
        <v>3.5659999999999998</v>
      </c>
      <c r="AP41">
        <v>3.67</v>
      </c>
      <c r="AQ41">
        <v>3.8319999999999999</v>
      </c>
      <c r="AR41">
        <v>4.08</v>
      </c>
      <c r="AS41">
        <v>4.2279999999999998</v>
      </c>
      <c r="AT41">
        <v>4.508</v>
      </c>
      <c r="AU41">
        <v>4.6719999999999997</v>
      </c>
      <c r="AV41">
        <v>5.2210000000000001</v>
      </c>
      <c r="AW41">
        <v>5.7350000000000003</v>
      </c>
      <c r="AX41">
        <v>6.6859999999999999</v>
      </c>
      <c r="AY41">
        <v>7.6639999999999997</v>
      </c>
      <c r="AZ41">
        <v>9.2040000000000006</v>
      </c>
      <c r="BA41">
        <v>9.8209999999999997</v>
      </c>
      <c r="BB41">
        <v>10.507999999999999</v>
      </c>
      <c r="BC41">
        <v>11.212999999999999</v>
      </c>
      <c r="BD41">
        <v>11.95</v>
      </c>
      <c r="BE41">
        <v>12.71</v>
      </c>
      <c r="BF41">
        <v>13.465999999999999</v>
      </c>
      <c r="BG41">
        <v>2022</v>
      </c>
    </row>
    <row r="42" spans="1:59" x14ac:dyDescent="0.35">
      <c r="A42">
        <v>819</v>
      </c>
      <c r="B42" t="s">
        <v>8</v>
      </c>
      <c r="C42" t="s">
        <v>689</v>
      </c>
      <c r="D42" t="s">
        <v>0</v>
      </c>
      <c r="E42" t="s">
        <v>687</v>
      </c>
      <c r="F42" t="s">
        <v>688</v>
      </c>
      <c r="G42" t="s">
        <v>615</v>
      </c>
      <c r="I42" t="s">
        <v>690</v>
      </c>
      <c r="J42" t="s">
        <v>628</v>
      </c>
      <c r="K42" t="s">
        <v>628</v>
      </c>
      <c r="L42" t="s">
        <v>628</v>
      </c>
      <c r="M42" t="s">
        <v>628</v>
      </c>
      <c r="N42" t="s">
        <v>628</v>
      </c>
      <c r="O42" t="s">
        <v>628</v>
      </c>
      <c r="P42" t="s">
        <v>628</v>
      </c>
      <c r="Q42" t="s">
        <v>628</v>
      </c>
      <c r="R42" t="s">
        <v>628</v>
      </c>
      <c r="S42" t="s">
        <v>628</v>
      </c>
      <c r="T42" t="s">
        <v>628</v>
      </c>
      <c r="U42" t="s">
        <v>628</v>
      </c>
      <c r="V42">
        <v>44.302999999999997</v>
      </c>
      <c r="W42">
        <v>45.929000000000002</v>
      </c>
      <c r="X42">
        <v>48.765000000000001</v>
      </c>
      <c r="Y42">
        <v>49.094000000000001</v>
      </c>
      <c r="Z42">
        <v>50.320999999999998</v>
      </c>
      <c r="AA42">
        <v>54.395000000000003</v>
      </c>
      <c r="AB42">
        <v>37.918999999999997</v>
      </c>
      <c r="AC42">
        <v>34.720999999999997</v>
      </c>
      <c r="AD42">
        <v>35.920999999999999</v>
      </c>
      <c r="AE42">
        <v>41.933999999999997</v>
      </c>
      <c r="AF42">
        <v>44.537999999999997</v>
      </c>
      <c r="AG42">
        <v>46.444000000000003</v>
      </c>
      <c r="AH42">
        <v>45.893999999999998</v>
      </c>
      <c r="AI42">
        <v>45.317999999999998</v>
      </c>
      <c r="AJ42">
        <v>50.325000000000003</v>
      </c>
      <c r="AK42">
        <v>46.436999999999998</v>
      </c>
      <c r="AL42">
        <v>47.932000000000002</v>
      </c>
      <c r="AM42">
        <v>51.500999999999998</v>
      </c>
      <c r="AN42">
        <v>53.354999999999997</v>
      </c>
      <c r="AO42">
        <v>50.976999999999997</v>
      </c>
      <c r="AP42">
        <v>48.625</v>
      </c>
      <c r="AQ42">
        <v>47.399000000000001</v>
      </c>
      <c r="AR42">
        <v>46.207000000000001</v>
      </c>
      <c r="AS42">
        <v>44.274999999999999</v>
      </c>
      <c r="AT42">
        <v>44.555999999999997</v>
      </c>
      <c r="AU42">
        <v>43.427</v>
      </c>
      <c r="AV42">
        <v>45.767000000000003</v>
      </c>
      <c r="AW42">
        <v>48.954000000000001</v>
      </c>
      <c r="AX42">
        <v>63.625</v>
      </c>
      <c r="AY42">
        <v>83.251999999999995</v>
      </c>
      <c r="AZ42">
        <v>91.046000000000006</v>
      </c>
      <c r="BA42">
        <v>83.590999999999994</v>
      </c>
      <c r="BB42">
        <v>81.052000000000007</v>
      </c>
      <c r="BC42">
        <v>80.495999999999995</v>
      </c>
      <c r="BD42">
        <v>80.647999999999996</v>
      </c>
      <c r="BE42">
        <v>80.540999999999997</v>
      </c>
      <c r="BF42">
        <v>80.147000000000006</v>
      </c>
      <c r="BG42">
        <v>2022</v>
      </c>
    </row>
    <row r="43" spans="1:59" x14ac:dyDescent="0.35">
      <c r="A43">
        <v>819</v>
      </c>
      <c r="B43" t="s">
        <v>8</v>
      </c>
      <c r="C43" t="s">
        <v>691</v>
      </c>
      <c r="D43" t="s">
        <v>0</v>
      </c>
      <c r="E43" t="s">
        <v>692</v>
      </c>
      <c r="F43" t="s">
        <v>693</v>
      </c>
      <c r="G43" t="s">
        <v>565</v>
      </c>
      <c r="H43" t="s">
        <v>566</v>
      </c>
      <c r="I43" t="s">
        <v>661</v>
      </c>
      <c r="J43">
        <v>1.032</v>
      </c>
      <c r="K43">
        <v>1.107</v>
      </c>
      <c r="L43">
        <v>1.167</v>
      </c>
      <c r="M43">
        <v>1.198</v>
      </c>
      <c r="N43">
        <v>1.337</v>
      </c>
      <c r="O43">
        <v>1.38</v>
      </c>
      <c r="P43">
        <v>1.5329999999999999</v>
      </c>
      <c r="Q43">
        <v>1.536</v>
      </c>
      <c r="R43">
        <v>1.665</v>
      </c>
      <c r="S43">
        <v>1.839</v>
      </c>
      <c r="T43">
        <v>2.0430000000000001</v>
      </c>
      <c r="U43">
        <v>2.1840000000000002</v>
      </c>
      <c r="V43">
        <v>2.3769999999999998</v>
      </c>
      <c r="W43">
        <v>2.633</v>
      </c>
      <c r="X43">
        <v>2.827</v>
      </c>
      <c r="Y43">
        <v>2.9569999999999999</v>
      </c>
      <c r="Z43">
        <v>3.1389999999999998</v>
      </c>
      <c r="AA43">
        <v>3.2589999999999999</v>
      </c>
      <c r="AB43">
        <v>3.4449999999999998</v>
      </c>
      <c r="AC43">
        <v>3.903</v>
      </c>
      <c r="AD43">
        <v>3.992</v>
      </c>
      <c r="AE43">
        <v>4.0060000000000002</v>
      </c>
      <c r="AF43">
        <v>4.2519999999999998</v>
      </c>
      <c r="AG43">
        <v>4.593</v>
      </c>
      <c r="AH43">
        <v>4.9690000000000003</v>
      </c>
      <c r="AI43">
        <v>5.3460000000000001</v>
      </c>
      <c r="AJ43">
        <v>5.6890000000000001</v>
      </c>
      <c r="AK43">
        <v>5.8890000000000002</v>
      </c>
      <c r="AL43">
        <v>6.0229999999999997</v>
      </c>
      <c r="AM43">
        <v>6.0819999999999999</v>
      </c>
      <c r="AN43">
        <v>6.3410000000000002</v>
      </c>
      <c r="AO43">
        <v>6.9960000000000004</v>
      </c>
      <c r="AP43">
        <v>7.548</v>
      </c>
      <c r="AQ43">
        <v>8.0850000000000009</v>
      </c>
      <c r="AR43">
        <v>8.83</v>
      </c>
      <c r="AS43">
        <v>9.5489999999999995</v>
      </c>
      <c r="AT43">
        <v>10.117000000000001</v>
      </c>
      <c r="AU43">
        <v>10.757999999999999</v>
      </c>
      <c r="AV43">
        <v>11.407</v>
      </c>
      <c r="AW43">
        <v>11.715999999999999</v>
      </c>
      <c r="AX43">
        <v>10.509</v>
      </c>
      <c r="AY43">
        <v>9.2050000000000001</v>
      </c>
      <c r="AZ43">
        <v>10.109</v>
      </c>
      <c r="BA43">
        <v>11.749000000000001</v>
      </c>
      <c r="BB43">
        <v>12.964</v>
      </c>
      <c r="BC43">
        <v>13.93</v>
      </c>
      <c r="BD43">
        <v>14.818</v>
      </c>
      <c r="BE43">
        <v>15.781000000000001</v>
      </c>
      <c r="BF43">
        <v>16.802</v>
      </c>
      <c r="BG43">
        <v>2022</v>
      </c>
    </row>
    <row r="44" spans="1:59" x14ac:dyDescent="0.35">
      <c r="A44">
        <v>819</v>
      </c>
      <c r="B44" t="s">
        <v>8</v>
      </c>
      <c r="C44" t="s">
        <v>694</v>
      </c>
      <c r="D44" t="s">
        <v>0</v>
      </c>
      <c r="E44" t="s">
        <v>695</v>
      </c>
      <c r="F44" t="s">
        <v>696</v>
      </c>
      <c r="G44" t="s">
        <v>575</v>
      </c>
      <c r="H44" t="s">
        <v>566</v>
      </c>
      <c r="I44" t="s">
        <v>697</v>
      </c>
      <c r="J44">
        <v>-4.1000000000000002E-2</v>
      </c>
      <c r="K44">
        <v>-0.18099999999999999</v>
      </c>
      <c r="L44">
        <v>-0.11899999999999999</v>
      </c>
      <c r="M44">
        <v>-0.106</v>
      </c>
      <c r="N44">
        <v>-6.8000000000000005E-2</v>
      </c>
      <c r="O44">
        <v>-6.7000000000000004E-2</v>
      </c>
      <c r="P44">
        <v>-3.5000000000000003E-2</v>
      </c>
      <c r="Q44">
        <v>0.02</v>
      </c>
      <c r="R44">
        <v>6.7000000000000004E-2</v>
      </c>
      <c r="S44">
        <v>-1.6E-2</v>
      </c>
      <c r="T44">
        <v>-0.13300000000000001</v>
      </c>
      <c r="U44">
        <v>-7.3999999999999996E-2</v>
      </c>
      <c r="V44">
        <v>-0.04</v>
      </c>
      <c r="W44">
        <v>-0.09</v>
      </c>
      <c r="X44">
        <v>-3.6999999999999998E-2</v>
      </c>
      <c r="Y44">
        <v>-3.1E-2</v>
      </c>
      <c r="Z44">
        <v>1.9E-2</v>
      </c>
      <c r="AA44">
        <v>-0.06</v>
      </c>
      <c r="AB44">
        <v>-7.0000000000000001E-3</v>
      </c>
      <c r="AC44">
        <v>-0.05</v>
      </c>
      <c r="AD44">
        <v>-7.0000000000000007E-2</v>
      </c>
      <c r="AE44">
        <v>-0.08</v>
      </c>
      <c r="AF44">
        <v>1.4999999999999999E-2</v>
      </c>
      <c r="AG44">
        <v>-0.10199999999999999</v>
      </c>
      <c r="AH44">
        <v>-0.32700000000000001</v>
      </c>
      <c r="AI44">
        <v>-0.224</v>
      </c>
      <c r="AJ44">
        <v>-0.46500000000000002</v>
      </c>
      <c r="AK44">
        <v>-0.34200000000000003</v>
      </c>
      <c r="AL44">
        <v>-0.51300000000000001</v>
      </c>
      <c r="AM44">
        <v>-6.4000000000000001E-2</v>
      </c>
      <c r="AN44">
        <v>-0.128</v>
      </c>
      <c r="AO44">
        <v>-0.19400000000000001</v>
      </c>
      <c r="AP44">
        <v>-4.2999999999999997E-2</v>
      </c>
      <c r="AQ44">
        <v>-0.40100000000000002</v>
      </c>
      <c r="AR44">
        <v>-0.26900000000000002</v>
      </c>
      <c r="AS44">
        <v>-0.2</v>
      </c>
      <c r="AT44">
        <v>-0.17499999999999999</v>
      </c>
      <c r="AU44">
        <v>-0.35599999999999998</v>
      </c>
      <c r="AV44">
        <v>-0.47199999999999998</v>
      </c>
      <c r="AW44">
        <v>-0.69799999999999995</v>
      </c>
      <c r="AX44">
        <v>-0.60799999999999998</v>
      </c>
      <c r="AY44">
        <v>-0.68500000000000005</v>
      </c>
      <c r="AZ44">
        <v>-0.86399999999999999</v>
      </c>
      <c r="BA44">
        <v>-0.60199999999999998</v>
      </c>
      <c r="BB44">
        <v>-0.64</v>
      </c>
      <c r="BC44">
        <v>-0.628</v>
      </c>
      <c r="BD44">
        <v>-0.60299999999999998</v>
      </c>
      <c r="BE44">
        <v>-0.60299999999999998</v>
      </c>
      <c r="BF44">
        <v>-0.59199999999999997</v>
      </c>
      <c r="BG44">
        <v>2021</v>
      </c>
    </row>
    <row r="45" spans="1:59" x14ac:dyDescent="0.35">
      <c r="A45">
        <v>819</v>
      </c>
      <c r="B45" t="s">
        <v>8</v>
      </c>
      <c r="C45" t="s">
        <v>698</v>
      </c>
      <c r="D45" t="s">
        <v>0</v>
      </c>
      <c r="E45" t="s">
        <v>695</v>
      </c>
      <c r="F45" t="s">
        <v>696</v>
      </c>
      <c r="G45" t="s">
        <v>615</v>
      </c>
      <c r="I45" t="s">
        <v>699</v>
      </c>
      <c r="J45">
        <v>-3.1509999999999998</v>
      </c>
      <c r="K45">
        <v>-13.496</v>
      </c>
      <c r="L45">
        <v>-9.173</v>
      </c>
      <c r="M45">
        <v>-8.6999999999999993</v>
      </c>
      <c r="N45">
        <v>-5.3449999999999998</v>
      </c>
      <c r="O45">
        <v>-5.4169999999999998</v>
      </c>
      <c r="P45">
        <v>-2.5139999999999998</v>
      </c>
      <c r="Q45">
        <v>1.536</v>
      </c>
      <c r="R45">
        <v>5.5350000000000001</v>
      </c>
      <c r="S45">
        <v>-1.274</v>
      </c>
      <c r="T45">
        <v>-9.1739999999999995</v>
      </c>
      <c r="U45">
        <v>-4.9249999999999998</v>
      </c>
      <c r="V45">
        <v>-2.4220000000000002</v>
      </c>
      <c r="W45">
        <v>-5.0890000000000004</v>
      </c>
      <c r="X45">
        <v>-1.85</v>
      </c>
      <c r="Y45">
        <v>-1.4630000000000001</v>
      </c>
      <c r="Z45">
        <v>0.81299999999999994</v>
      </c>
      <c r="AA45">
        <v>-2.649</v>
      </c>
      <c r="AB45">
        <v>-0.41599999999999998</v>
      </c>
      <c r="AC45">
        <v>-2.3929999999999998</v>
      </c>
      <c r="AD45">
        <v>-3.8239999999999998</v>
      </c>
      <c r="AE45">
        <v>-4.4219999999999997</v>
      </c>
      <c r="AF45">
        <v>0.749</v>
      </c>
      <c r="AG45">
        <v>-4.077</v>
      </c>
      <c r="AH45">
        <v>-11.065</v>
      </c>
      <c r="AI45">
        <v>-6.8630000000000004</v>
      </c>
      <c r="AJ45">
        <v>-13.845000000000001</v>
      </c>
      <c r="AK45">
        <v>-9.2739999999999991</v>
      </c>
      <c r="AL45">
        <v>-13.446999999999999</v>
      </c>
      <c r="AM45">
        <v>-2.0539999999999998</v>
      </c>
      <c r="AN45">
        <v>-3.754</v>
      </c>
      <c r="AO45">
        <v>-4.7359999999999998</v>
      </c>
      <c r="AP45">
        <v>-0.996</v>
      </c>
      <c r="AQ45">
        <v>-8.84</v>
      </c>
      <c r="AR45">
        <v>-5.532</v>
      </c>
      <c r="AS45">
        <v>-4.2619999999999996</v>
      </c>
      <c r="AT45">
        <v>-3.5409999999999999</v>
      </c>
      <c r="AU45">
        <v>-6.6479999999999997</v>
      </c>
      <c r="AV45">
        <v>-8.4629999999999992</v>
      </c>
      <c r="AW45">
        <v>-12.83</v>
      </c>
      <c r="AX45">
        <v>-13.712</v>
      </c>
      <c r="AY45">
        <v>-15.917999999999999</v>
      </c>
      <c r="AZ45">
        <v>-17.343</v>
      </c>
      <c r="BA45">
        <v>-10.923999999999999</v>
      </c>
      <c r="BB45">
        <v>-10.715999999999999</v>
      </c>
      <c r="BC45">
        <v>-9.907</v>
      </c>
      <c r="BD45">
        <v>-8.9939999999999998</v>
      </c>
      <c r="BE45">
        <v>-8.5169999999999995</v>
      </c>
      <c r="BF45">
        <v>-7.9240000000000004</v>
      </c>
      <c r="BG45">
        <v>2021</v>
      </c>
    </row>
    <row r="46" spans="1:59" x14ac:dyDescent="0.35">
      <c r="A46">
        <v>826</v>
      </c>
      <c r="B46" t="s">
        <v>410</v>
      </c>
      <c r="C46" t="s">
        <v>562</v>
      </c>
      <c r="D46" t="s">
        <v>409</v>
      </c>
      <c r="E46" t="s">
        <v>563</v>
      </c>
      <c r="F46" t="s">
        <v>564</v>
      </c>
      <c r="G46" t="s">
        <v>565</v>
      </c>
      <c r="H46" t="s">
        <v>566</v>
      </c>
      <c r="I46" t="s">
        <v>700</v>
      </c>
      <c r="J46">
        <v>0.112</v>
      </c>
      <c r="K46">
        <v>0.112</v>
      </c>
      <c r="L46">
        <v>0.113</v>
      </c>
      <c r="M46">
        <v>0.11</v>
      </c>
      <c r="N46">
        <v>0.112</v>
      </c>
      <c r="O46">
        <v>0.107</v>
      </c>
      <c r="P46">
        <v>0.108</v>
      </c>
      <c r="Q46">
        <v>0.109</v>
      </c>
      <c r="R46">
        <v>0.11899999999999999</v>
      </c>
      <c r="S46">
        <v>0.115</v>
      </c>
      <c r="T46">
        <v>0.114</v>
      </c>
      <c r="U46">
        <v>0.114</v>
      </c>
      <c r="V46">
        <v>0.115</v>
      </c>
      <c r="W46">
        <v>0.11600000000000001</v>
      </c>
      <c r="X46">
        <v>0.11799999999999999</v>
      </c>
      <c r="Y46">
        <v>0.11799999999999999</v>
      </c>
      <c r="Z46">
        <v>0.12</v>
      </c>
      <c r="AA46">
        <v>0.122</v>
      </c>
      <c r="AB46">
        <v>0.13</v>
      </c>
      <c r="AC46">
        <v>0.128</v>
      </c>
      <c r="AD46">
        <v>0.13600000000000001</v>
      </c>
      <c r="AE46">
        <v>0.13400000000000001</v>
      </c>
      <c r="AF46">
        <v>0.13900000000000001</v>
      </c>
      <c r="AG46">
        <v>0.14199999999999999</v>
      </c>
      <c r="AH46">
        <v>0.14000000000000001</v>
      </c>
      <c r="AI46">
        <v>0.14599999999999999</v>
      </c>
      <c r="AJ46">
        <v>0.14599999999999999</v>
      </c>
      <c r="AK46">
        <v>0.14899999999999999</v>
      </c>
      <c r="AL46">
        <v>0.14599999999999999</v>
      </c>
      <c r="AM46">
        <v>0.14699999999999999</v>
      </c>
      <c r="AN46">
        <v>0.14599999999999999</v>
      </c>
      <c r="AO46">
        <v>0.14799999999999999</v>
      </c>
      <c r="AP46">
        <v>0.156</v>
      </c>
      <c r="AQ46">
        <v>0.16200000000000001</v>
      </c>
      <c r="AR46">
        <v>0.161</v>
      </c>
      <c r="AS46">
        <v>0.17699999999999999</v>
      </c>
      <c r="AT46">
        <v>0.17599999999999999</v>
      </c>
      <c r="AU46">
        <v>0.17599999999999999</v>
      </c>
      <c r="AV46">
        <v>0.185</v>
      </c>
      <c r="AW46">
        <v>0.18099999999999999</v>
      </c>
      <c r="AX46">
        <v>0.17799999999999999</v>
      </c>
      <c r="AY46">
        <v>0.192</v>
      </c>
      <c r="AZ46">
        <v>0.19500000000000001</v>
      </c>
      <c r="BA46">
        <v>0.2</v>
      </c>
      <c r="BB46">
        <v>0.20399999999999999</v>
      </c>
      <c r="BC46">
        <v>0.20899999999999999</v>
      </c>
      <c r="BD46">
        <v>0.214</v>
      </c>
      <c r="BE46">
        <v>0.218</v>
      </c>
      <c r="BF46">
        <v>0.223</v>
      </c>
      <c r="BG46">
        <v>2021</v>
      </c>
    </row>
    <row r="47" spans="1:59" x14ac:dyDescent="0.35">
      <c r="A47">
        <v>826</v>
      </c>
      <c r="B47" t="s">
        <v>410</v>
      </c>
      <c r="C47" t="s">
        <v>568</v>
      </c>
      <c r="D47" t="s">
        <v>409</v>
      </c>
      <c r="E47" t="s">
        <v>563</v>
      </c>
      <c r="F47" t="s">
        <v>569</v>
      </c>
      <c r="G47" t="s">
        <v>570</v>
      </c>
      <c r="I47" t="s">
        <v>571</v>
      </c>
      <c r="J47">
        <v>5.8000000000000003E-2</v>
      </c>
      <c r="K47">
        <v>0.24199999999999999</v>
      </c>
      <c r="L47">
        <v>0.749</v>
      </c>
      <c r="M47">
        <v>-2.7149999999999999</v>
      </c>
      <c r="N47">
        <v>2.3919999999999999</v>
      </c>
      <c r="O47">
        <v>-4.5190000000000001</v>
      </c>
      <c r="P47">
        <v>0.97499999999999998</v>
      </c>
      <c r="Q47">
        <v>0.42599999999999999</v>
      </c>
      <c r="R47">
        <v>9.1489999999999991</v>
      </c>
      <c r="S47">
        <v>-3.101</v>
      </c>
      <c r="T47">
        <v>-1.331</v>
      </c>
      <c r="U47">
        <v>0.13400000000000001</v>
      </c>
      <c r="V47">
        <v>1.3069999999999999</v>
      </c>
      <c r="W47">
        <v>1.046</v>
      </c>
      <c r="X47">
        <v>1.754</v>
      </c>
      <c r="Y47">
        <v>-8.4000000000000005E-2</v>
      </c>
      <c r="Z47">
        <v>1.141</v>
      </c>
      <c r="AA47">
        <v>1.9650000000000001</v>
      </c>
      <c r="AB47">
        <v>6.85</v>
      </c>
      <c r="AC47">
        <v>-1.7709999999999999</v>
      </c>
      <c r="AD47">
        <v>5.9560000000000004</v>
      </c>
      <c r="AE47">
        <v>-1.4179999999999999</v>
      </c>
      <c r="AF47">
        <v>3.9620000000000002</v>
      </c>
      <c r="AG47">
        <v>2.0059999999999998</v>
      </c>
      <c r="AH47">
        <v>-1.629</v>
      </c>
      <c r="AI47">
        <v>4.952</v>
      </c>
      <c r="AJ47">
        <v>-4.9000000000000002E-2</v>
      </c>
      <c r="AK47">
        <v>2.0350000000000001</v>
      </c>
      <c r="AL47">
        <v>-2.0920000000000001</v>
      </c>
      <c r="AM47">
        <v>0.80300000000000005</v>
      </c>
      <c r="AN47">
        <v>-1.1200000000000001</v>
      </c>
      <c r="AO47">
        <v>1.7629999999999999</v>
      </c>
      <c r="AP47">
        <v>5.1360000000000001</v>
      </c>
      <c r="AQ47">
        <v>4.1619999999999999</v>
      </c>
      <c r="AR47">
        <v>-1.0960000000000001</v>
      </c>
      <c r="AS47">
        <v>9.8650000000000002</v>
      </c>
      <c r="AT47">
        <v>-0.47799999999999998</v>
      </c>
      <c r="AU47">
        <v>-9.4E-2</v>
      </c>
      <c r="AV47">
        <v>5.2789999999999999</v>
      </c>
      <c r="AW47">
        <v>-2.1459999999999999</v>
      </c>
      <c r="AX47">
        <v>-1.3839999999999999</v>
      </c>
      <c r="AY47">
        <v>7.8860000000000001</v>
      </c>
      <c r="AZ47">
        <v>1.1539999999999999</v>
      </c>
      <c r="BA47">
        <v>2.577</v>
      </c>
      <c r="BB47">
        <v>2.4129999999999998</v>
      </c>
      <c r="BC47">
        <v>2.3079999999999998</v>
      </c>
      <c r="BD47">
        <v>2.0920000000000001</v>
      </c>
      <c r="BE47">
        <v>2.125</v>
      </c>
      <c r="BF47">
        <v>2.093</v>
      </c>
      <c r="BG47">
        <v>2021</v>
      </c>
    </row>
    <row r="48" spans="1:59" x14ac:dyDescent="0.35">
      <c r="A48">
        <v>826</v>
      </c>
      <c r="B48" t="s">
        <v>410</v>
      </c>
      <c r="C48" t="s">
        <v>179</v>
      </c>
      <c r="D48" t="s">
        <v>409</v>
      </c>
      <c r="E48" t="s">
        <v>572</v>
      </c>
      <c r="F48" t="s">
        <v>573</v>
      </c>
      <c r="G48" t="s">
        <v>565</v>
      </c>
      <c r="H48" t="s">
        <v>566</v>
      </c>
      <c r="I48" t="s">
        <v>700</v>
      </c>
      <c r="J48">
        <v>3.6999999999999998E-2</v>
      </c>
      <c r="K48">
        <v>3.7999999999999999E-2</v>
      </c>
      <c r="L48">
        <v>0.04</v>
      </c>
      <c r="M48">
        <v>4.2000000000000003E-2</v>
      </c>
      <c r="N48">
        <v>4.8000000000000001E-2</v>
      </c>
      <c r="O48">
        <v>4.5999999999999999E-2</v>
      </c>
      <c r="P48">
        <v>4.7E-2</v>
      </c>
      <c r="Q48">
        <v>5.0999999999999997E-2</v>
      </c>
      <c r="R48">
        <v>5.7000000000000002E-2</v>
      </c>
      <c r="S48">
        <v>5.6000000000000001E-2</v>
      </c>
      <c r="T48">
        <v>5.5E-2</v>
      </c>
      <c r="U48">
        <v>6.0999999999999999E-2</v>
      </c>
      <c r="V48">
        <v>6.5000000000000002E-2</v>
      </c>
      <c r="W48">
        <v>6.9000000000000006E-2</v>
      </c>
      <c r="X48">
        <v>7.4999999999999997E-2</v>
      </c>
      <c r="Y48">
        <v>7.5999999999999998E-2</v>
      </c>
      <c r="Z48">
        <v>8.5000000000000006E-2</v>
      </c>
      <c r="AA48">
        <v>9.0999999999999998E-2</v>
      </c>
      <c r="AB48">
        <v>0.104</v>
      </c>
      <c r="AC48">
        <v>0.107</v>
      </c>
      <c r="AD48">
        <v>0.11600000000000001</v>
      </c>
      <c r="AE48">
        <v>0.122</v>
      </c>
      <c r="AF48">
        <v>0.13300000000000001</v>
      </c>
      <c r="AG48">
        <v>0.13900000000000001</v>
      </c>
      <c r="AH48">
        <v>0.13900000000000001</v>
      </c>
      <c r="AI48">
        <v>0.14699999999999999</v>
      </c>
      <c r="AJ48">
        <v>0.14599999999999999</v>
      </c>
      <c r="AK48">
        <v>0.159</v>
      </c>
      <c r="AL48">
        <v>0.16800000000000001</v>
      </c>
      <c r="AM48">
        <v>0.17</v>
      </c>
      <c r="AN48">
        <v>0.16900000000000001</v>
      </c>
      <c r="AO48">
        <v>0.17499999999999999</v>
      </c>
      <c r="AP48">
        <v>0.183</v>
      </c>
      <c r="AQ48">
        <v>0.191</v>
      </c>
      <c r="AR48">
        <v>0.19700000000000001</v>
      </c>
      <c r="AS48">
        <v>0.22700000000000001</v>
      </c>
      <c r="AT48">
        <v>0.24</v>
      </c>
      <c r="AU48">
        <v>0.246</v>
      </c>
      <c r="AV48">
        <v>0.26300000000000001</v>
      </c>
      <c r="AW48">
        <v>0.252</v>
      </c>
      <c r="AX48">
        <v>0.25800000000000001</v>
      </c>
      <c r="AY48">
        <v>0.30299999999999999</v>
      </c>
      <c r="AZ48">
        <v>0.32200000000000001</v>
      </c>
      <c r="BA48">
        <v>0.35399999999999998</v>
      </c>
      <c r="BB48">
        <v>0.378</v>
      </c>
      <c r="BC48">
        <v>0.39500000000000002</v>
      </c>
      <c r="BD48">
        <v>0.41199999999999998</v>
      </c>
      <c r="BE48">
        <v>0.42899999999999999</v>
      </c>
      <c r="BF48">
        <v>0.44600000000000001</v>
      </c>
      <c r="BG48">
        <v>2021</v>
      </c>
    </row>
    <row r="49" spans="1:59" x14ac:dyDescent="0.35">
      <c r="A49">
        <v>826</v>
      </c>
      <c r="B49" t="s">
        <v>410</v>
      </c>
      <c r="C49" t="s">
        <v>181</v>
      </c>
      <c r="D49" t="s">
        <v>409</v>
      </c>
      <c r="E49" t="s">
        <v>572</v>
      </c>
      <c r="F49" t="s">
        <v>574</v>
      </c>
      <c r="G49" t="s">
        <v>575</v>
      </c>
      <c r="H49" t="s">
        <v>566</v>
      </c>
      <c r="I49" t="s">
        <v>576</v>
      </c>
      <c r="J49">
        <v>4.2000000000000003E-2</v>
      </c>
      <c r="K49">
        <v>4.3999999999999997E-2</v>
      </c>
      <c r="L49">
        <v>4.1000000000000002E-2</v>
      </c>
      <c r="M49">
        <v>3.7999999999999999E-2</v>
      </c>
      <c r="N49">
        <v>4.2000000000000003E-2</v>
      </c>
      <c r="O49">
        <v>3.2000000000000001E-2</v>
      </c>
      <c r="P49">
        <v>3.1E-2</v>
      </c>
      <c r="Q49">
        <v>3.5999999999999997E-2</v>
      </c>
      <c r="R49">
        <v>4.4999999999999998E-2</v>
      </c>
      <c r="S49">
        <v>4.3999999999999997E-2</v>
      </c>
      <c r="T49">
        <v>4.2999999999999997E-2</v>
      </c>
      <c r="U49">
        <v>4.7E-2</v>
      </c>
      <c r="V49">
        <v>4.8000000000000001E-2</v>
      </c>
      <c r="W49">
        <v>4.7E-2</v>
      </c>
      <c r="X49">
        <v>5.5E-2</v>
      </c>
      <c r="Y49">
        <v>5.6000000000000001E-2</v>
      </c>
      <c r="Z49">
        <v>6.7000000000000004E-2</v>
      </c>
      <c r="AA49">
        <v>6.7000000000000004E-2</v>
      </c>
      <c r="AB49">
        <v>6.6000000000000003E-2</v>
      </c>
      <c r="AC49">
        <v>6.9000000000000006E-2</v>
      </c>
      <c r="AD49">
        <v>6.8000000000000005E-2</v>
      </c>
      <c r="AE49">
        <v>6.3E-2</v>
      </c>
      <c r="AF49">
        <v>7.1999999999999995E-2</v>
      </c>
      <c r="AG49">
        <v>9.0999999999999998E-2</v>
      </c>
      <c r="AH49">
        <v>0.10299999999999999</v>
      </c>
      <c r="AI49">
        <v>0.112</v>
      </c>
      <c r="AJ49">
        <v>0.11</v>
      </c>
      <c r="AK49">
        <v>0.13300000000000001</v>
      </c>
      <c r="AL49">
        <v>0.14399999999999999</v>
      </c>
      <c r="AM49">
        <v>0.13400000000000001</v>
      </c>
      <c r="AN49">
        <v>0.156</v>
      </c>
      <c r="AO49">
        <v>0.18099999999999999</v>
      </c>
      <c r="AP49">
        <v>0.19</v>
      </c>
      <c r="AQ49">
        <v>0.185</v>
      </c>
      <c r="AR49">
        <v>0.17799999999999999</v>
      </c>
      <c r="AS49">
        <v>0.17100000000000001</v>
      </c>
      <c r="AT49">
        <v>0.17899999999999999</v>
      </c>
      <c r="AU49">
        <v>0.188</v>
      </c>
      <c r="AV49">
        <v>0.19600000000000001</v>
      </c>
      <c r="AW49">
        <v>0.17499999999999999</v>
      </c>
      <c r="AX49">
        <v>0.17799999999999999</v>
      </c>
      <c r="AY49">
        <v>0.22800000000000001</v>
      </c>
      <c r="AZ49">
        <v>0.224</v>
      </c>
      <c r="BA49">
        <v>0.246</v>
      </c>
      <c r="BB49">
        <v>0.26</v>
      </c>
      <c r="BC49">
        <v>0.27200000000000002</v>
      </c>
      <c r="BD49">
        <v>0.28299999999999997</v>
      </c>
      <c r="BE49">
        <v>0.29499999999999998</v>
      </c>
      <c r="BF49">
        <v>0.307</v>
      </c>
      <c r="BG49">
        <v>2021</v>
      </c>
    </row>
    <row r="50" spans="1:59" x14ac:dyDescent="0.35">
      <c r="A50">
        <v>826</v>
      </c>
      <c r="B50" t="s">
        <v>410</v>
      </c>
      <c r="C50" t="s">
        <v>577</v>
      </c>
      <c r="D50" t="s">
        <v>409</v>
      </c>
      <c r="E50" t="s">
        <v>572</v>
      </c>
      <c r="F50" t="s">
        <v>578</v>
      </c>
      <c r="G50" t="s">
        <v>579</v>
      </c>
      <c r="H50" t="s">
        <v>566</v>
      </c>
      <c r="I50" t="s">
        <v>576</v>
      </c>
      <c r="J50">
        <v>5.2999999999999999E-2</v>
      </c>
      <c r="K50">
        <v>5.8000000000000003E-2</v>
      </c>
      <c r="L50">
        <v>6.3E-2</v>
      </c>
      <c r="M50">
        <v>6.3E-2</v>
      </c>
      <c r="N50">
        <v>6.7000000000000004E-2</v>
      </c>
      <c r="O50">
        <v>6.6000000000000003E-2</v>
      </c>
      <c r="P50">
        <v>6.8000000000000005E-2</v>
      </c>
      <c r="Q50">
        <v>7.0000000000000007E-2</v>
      </c>
      <c r="R50">
        <v>7.9000000000000001E-2</v>
      </c>
      <c r="S50">
        <v>0.08</v>
      </c>
      <c r="T50">
        <v>8.2000000000000003E-2</v>
      </c>
      <c r="U50">
        <v>8.4000000000000005E-2</v>
      </c>
      <c r="V50">
        <v>8.6999999999999994E-2</v>
      </c>
      <c r="W50">
        <v>0.09</v>
      </c>
      <c r="X50">
        <v>9.4E-2</v>
      </c>
      <c r="Y50">
        <v>9.6000000000000002E-2</v>
      </c>
      <c r="Z50">
        <v>9.9000000000000005E-2</v>
      </c>
      <c r="AA50">
        <v>0.10199999999999999</v>
      </c>
      <c r="AB50">
        <v>0.111</v>
      </c>
      <c r="AC50">
        <v>0.11</v>
      </c>
      <c r="AD50">
        <v>0.12</v>
      </c>
      <c r="AE50">
        <v>0.12</v>
      </c>
      <c r="AF50">
        <v>0.127</v>
      </c>
      <c r="AG50">
        <v>0.13200000000000001</v>
      </c>
      <c r="AH50">
        <v>0.13400000000000001</v>
      </c>
      <c r="AI50">
        <v>0.14499999999999999</v>
      </c>
      <c r="AJ50">
        <v>0.14899999999999999</v>
      </c>
      <c r="AK50">
        <v>0.156</v>
      </c>
      <c r="AL50">
        <v>0.156</v>
      </c>
      <c r="AM50">
        <v>0.158</v>
      </c>
      <c r="AN50">
        <v>0.158</v>
      </c>
      <c r="AO50">
        <v>0.16400000000000001</v>
      </c>
      <c r="AP50">
        <v>0.17599999999999999</v>
      </c>
      <c r="AQ50">
        <v>0.187</v>
      </c>
      <c r="AR50">
        <v>0.188</v>
      </c>
      <c r="AS50">
        <v>0.20899999999999999</v>
      </c>
      <c r="AT50">
        <v>0.21</v>
      </c>
      <c r="AU50">
        <v>0.21299999999999999</v>
      </c>
      <c r="AV50">
        <v>0.23</v>
      </c>
      <c r="AW50">
        <v>0.22900000000000001</v>
      </c>
      <c r="AX50">
        <v>0.22900000000000001</v>
      </c>
      <c r="AY50">
        <v>0.25800000000000001</v>
      </c>
      <c r="AZ50">
        <v>0.27900000000000003</v>
      </c>
      <c r="BA50">
        <v>0.29699999999999999</v>
      </c>
      <c r="BB50">
        <v>0.311</v>
      </c>
      <c r="BC50">
        <v>0.32500000000000001</v>
      </c>
      <c r="BD50">
        <v>0.33800000000000002</v>
      </c>
      <c r="BE50">
        <v>0.35199999999999998</v>
      </c>
      <c r="BF50">
        <v>0.36599999999999999</v>
      </c>
      <c r="BG50">
        <v>2021</v>
      </c>
    </row>
    <row r="51" spans="1:59" x14ac:dyDescent="0.35">
      <c r="A51">
        <v>826</v>
      </c>
      <c r="B51" t="s">
        <v>410</v>
      </c>
      <c r="C51" t="s">
        <v>580</v>
      </c>
      <c r="D51" t="s">
        <v>409</v>
      </c>
      <c r="E51" t="s">
        <v>581</v>
      </c>
      <c r="F51" t="s">
        <v>582</v>
      </c>
      <c r="G51" t="s">
        <v>583</v>
      </c>
      <c r="I51" t="s">
        <v>584</v>
      </c>
      <c r="J51">
        <v>33.097999999999999</v>
      </c>
      <c r="K51">
        <v>34.292000000000002</v>
      </c>
      <c r="L51">
        <v>35.597000000000001</v>
      </c>
      <c r="M51">
        <v>38.710999999999999</v>
      </c>
      <c r="N51">
        <v>42.377000000000002</v>
      </c>
      <c r="O51">
        <v>42.569000000000003</v>
      </c>
      <c r="P51">
        <v>43.220999999999997</v>
      </c>
      <c r="Q51">
        <v>46.701999999999998</v>
      </c>
      <c r="R51">
        <v>48.213000000000001</v>
      </c>
      <c r="S51">
        <v>48.765999999999998</v>
      </c>
      <c r="T51">
        <v>48.508000000000003</v>
      </c>
      <c r="U51">
        <v>53.491999999999997</v>
      </c>
      <c r="V51">
        <v>56.85</v>
      </c>
      <c r="W51">
        <v>59.442</v>
      </c>
      <c r="X51">
        <v>63.305999999999997</v>
      </c>
      <c r="Y51">
        <v>63.826999999999998</v>
      </c>
      <c r="Z51">
        <v>71.403000000000006</v>
      </c>
      <c r="AA51">
        <v>74.233000000000004</v>
      </c>
      <c r="AB51">
        <v>80.138999999999996</v>
      </c>
      <c r="AC51">
        <v>83.697000000000003</v>
      </c>
      <c r="AD51">
        <v>85.811999999999998</v>
      </c>
      <c r="AE51">
        <v>91.067999999999998</v>
      </c>
      <c r="AF51">
        <v>95.549000000000007</v>
      </c>
      <c r="AG51">
        <v>98.070999999999998</v>
      </c>
      <c r="AH51">
        <v>99.745000000000005</v>
      </c>
      <c r="AI51">
        <v>100.256</v>
      </c>
      <c r="AJ51">
        <v>100</v>
      </c>
      <c r="AK51">
        <v>106.149</v>
      </c>
      <c r="AL51">
        <v>114.977</v>
      </c>
      <c r="AM51">
        <v>115.173</v>
      </c>
      <c r="AN51">
        <v>116.148</v>
      </c>
      <c r="AO51">
        <v>118.078</v>
      </c>
      <c r="AP51">
        <v>117.432</v>
      </c>
      <c r="AQ51">
        <v>117.673</v>
      </c>
      <c r="AR51">
        <v>122.813</v>
      </c>
      <c r="AS51">
        <v>128.41499999999999</v>
      </c>
      <c r="AT51">
        <v>136.69200000000001</v>
      </c>
      <c r="AU51">
        <v>139.89699999999999</v>
      </c>
      <c r="AV51">
        <v>142.142</v>
      </c>
      <c r="AW51">
        <v>139.56399999999999</v>
      </c>
      <c r="AX51">
        <v>144.773</v>
      </c>
      <c r="AY51">
        <v>157.40299999999999</v>
      </c>
      <c r="AZ51">
        <v>165.714</v>
      </c>
      <c r="BA51">
        <v>177.542</v>
      </c>
      <c r="BB51">
        <v>184.881</v>
      </c>
      <c r="BC51">
        <v>189.01400000000001</v>
      </c>
      <c r="BD51">
        <v>192.82900000000001</v>
      </c>
      <c r="BE51">
        <v>196.625</v>
      </c>
      <c r="BF51">
        <v>200.39599999999999</v>
      </c>
      <c r="BG51">
        <v>2021</v>
      </c>
    </row>
    <row r="52" spans="1:59" x14ac:dyDescent="0.35">
      <c r="A52">
        <v>826</v>
      </c>
      <c r="B52" t="s">
        <v>410</v>
      </c>
      <c r="C52" t="s">
        <v>585</v>
      </c>
      <c r="D52" t="s">
        <v>409</v>
      </c>
      <c r="E52" t="s">
        <v>586</v>
      </c>
      <c r="F52" t="s">
        <v>587</v>
      </c>
      <c r="G52" t="s">
        <v>565</v>
      </c>
      <c r="H52" t="s">
        <v>558</v>
      </c>
      <c r="I52" t="s">
        <v>588</v>
      </c>
      <c r="J52" s="20">
        <v>1883.69</v>
      </c>
      <c r="K52" s="20">
        <v>1862.9659999999999</v>
      </c>
      <c r="L52" s="20">
        <v>1852.682</v>
      </c>
      <c r="M52" s="20">
        <v>1777.5920000000001</v>
      </c>
      <c r="N52" s="20">
        <v>1790.8409999999999</v>
      </c>
      <c r="O52" s="20">
        <v>1676.675</v>
      </c>
      <c r="P52" s="20">
        <v>1653.867</v>
      </c>
      <c r="Q52" s="20">
        <v>1617.9390000000001</v>
      </c>
      <c r="R52" s="20">
        <v>1718.8589999999999</v>
      </c>
      <c r="S52" s="20">
        <v>1624.135</v>
      </c>
      <c r="T52" s="20">
        <v>1568.316</v>
      </c>
      <c r="U52" s="20">
        <v>1542.75</v>
      </c>
      <c r="V52" s="20">
        <v>1540.4369999999999</v>
      </c>
      <c r="W52" s="20">
        <v>1537.1469999999999</v>
      </c>
      <c r="X52" s="20">
        <v>1544.58</v>
      </c>
      <c r="Y52" s="20">
        <v>1522.4649999999999</v>
      </c>
      <c r="Z52" s="20">
        <v>1516.6559999999999</v>
      </c>
      <c r="AA52" s="20">
        <v>1521.702</v>
      </c>
      <c r="AB52" s="20">
        <v>1598.63</v>
      </c>
      <c r="AC52" s="20">
        <v>1543.6110000000001</v>
      </c>
      <c r="AD52" s="20">
        <v>1607.7149999999999</v>
      </c>
      <c r="AE52" s="20">
        <v>1558.355</v>
      </c>
      <c r="AF52" s="20">
        <v>1592.9259999999999</v>
      </c>
      <c r="AG52" s="20">
        <v>1596.865</v>
      </c>
      <c r="AH52" s="20">
        <v>1542.067</v>
      </c>
      <c r="AI52" s="20">
        <v>1586.502</v>
      </c>
      <c r="AJ52" s="20">
        <v>1551.732</v>
      </c>
      <c r="AK52" s="20">
        <v>1547.39</v>
      </c>
      <c r="AL52" s="20">
        <v>1480.83</v>
      </c>
      <c r="AM52" s="20">
        <v>1460.6559999999999</v>
      </c>
      <c r="AN52" s="20">
        <v>1416.201</v>
      </c>
      <c r="AO52" s="20">
        <v>1416.326</v>
      </c>
      <c r="AP52" s="20">
        <v>1466.3330000000001</v>
      </c>
      <c r="AQ52" s="20">
        <v>1505.7249999999999</v>
      </c>
      <c r="AR52" s="20">
        <v>1468.796</v>
      </c>
      <c r="AS52" s="20">
        <v>1591.2919999999999</v>
      </c>
      <c r="AT52" s="20">
        <v>1561.1369999999999</v>
      </c>
      <c r="AU52" s="20">
        <v>1537.4870000000001</v>
      </c>
      <c r="AV52" s="20">
        <v>1595.048</v>
      </c>
      <c r="AW52" s="20">
        <v>1537.386</v>
      </c>
      <c r="AX52" s="20">
        <v>1492.777</v>
      </c>
      <c r="AY52" s="20">
        <v>1586.712</v>
      </c>
      <c r="AZ52" s="20">
        <v>1581.7080000000001</v>
      </c>
      <c r="BA52" s="20">
        <v>1599.0239999999999</v>
      </c>
      <c r="BB52" s="20">
        <v>1613.904</v>
      </c>
      <c r="BC52" s="20">
        <v>1627.116</v>
      </c>
      <c r="BD52" s="20">
        <v>1636.8630000000001</v>
      </c>
      <c r="BE52" s="20">
        <v>1647.1389999999999</v>
      </c>
      <c r="BF52" s="20">
        <v>1656.884</v>
      </c>
      <c r="BG52">
        <v>2020</v>
      </c>
    </row>
    <row r="53" spans="1:59" x14ac:dyDescent="0.35">
      <c r="A53">
        <v>826</v>
      </c>
      <c r="B53" t="s">
        <v>410</v>
      </c>
      <c r="C53" t="s">
        <v>589</v>
      </c>
      <c r="D53" t="s">
        <v>409</v>
      </c>
      <c r="E53" t="s">
        <v>586</v>
      </c>
      <c r="F53" t="s">
        <v>590</v>
      </c>
      <c r="G53" t="s">
        <v>591</v>
      </c>
      <c r="H53" t="s">
        <v>558</v>
      </c>
      <c r="I53" t="s">
        <v>588</v>
      </c>
      <c r="J53" s="20">
        <v>2290.88</v>
      </c>
      <c r="K53" s="20">
        <v>2265.6750000000002</v>
      </c>
      <c r="L53" s="20">
        <v>2253.1680000000001</v>
      </c>
      <c r="M53" s="20">
        <v>2161.8470000000002</v>
      </c>
      <c r="N53" s="20">
        <v>2177.9589999999998</v>
      </c>
      <c r="O53" s="20">
        <v>2039.114</v>
      </c>
      <c r="P53" s="20">
        <v>2011.376</v>
      </c>
      <c r="Q53" s="20">
        <v>1967.681</v>
      </c>
      <c r="R53" s="20">
        <v>2090.4169999999999</v>
      </c>
      <c r="S53" s="20">
        <v>1975.2170000000001</v>
      </c>
      <c r="T53" s="20">
        <v>1907.3330000000001</v>
      </c>
      <c r="U53" s="20">
        <v>1876.239</v>
      </c>
      <c r="V53" s="20">
        <v>1873.4269999999999</v>
      </c>
      <c r="W53" s="20">
        <v>1869.425</v>
      </c>
      <c r="X53" s="20">
        <v>1878.4659999999999</v>
      </c>
      <c r="Y53" s="20">
        <v>1851.57</v>
      </c>
      <c r="Z53" s="20">
        <v>1844.5050000000001</v>
      </c>
      <c r="AA53" s="20">
        <v>1850.6410000000001</v>
      </c>
      <c r="AB53" s="20">
        <v>1944.1990000000001</v>
      </c>
      <c r="AC53" s="20">
        <v>1877.2860000000001</v>
      </c>
      <c r="AD53" s="20">
        <v>1955.248</v>
      </c>
      <c r="AE53" s="20">
        <v>1895.2180000000001</v>
      </c>
      <c r="AF53" s="20">
        <v>1937.2619999999999</v>
      </c>
      <c r="AG53" s="20">
        <v>1942.0519999999999</v>
      </c>
      <c r="AH53" s="20">
        <v>1875.4090000000001</v>
      </c>
      <c r="AI53" s="20">
        <v>1929.4490000000001</v>
      </c>
      <c r="AJ53" s="20">
        <v>1887.163</v>
      </c>
      <c r="AK53" s="20">
        <v>1881.8820000000001</v>
      </c>
      <c r="AL53" s="20">
        <v>1800.9349999999999</v>
      </c>
      <c r="AM53" s="20">
        <v>1776.4</v>
      </c>
      <c r="AN53" s="20">
        <v>1722.335</v>
      </c>
      <c r="AO53" s="20">
        <v>1722.4870000000001</v>
      </c>
      <c r="AP53" s="20">
        <v>1783.3040000000001</v>
      </c>
      <c r="AQ53" s="20">
        <v>1831.211</v>
      </c>
      <c r="AR53" s="20">
        <v>1786.3</v>
      </c>
      <c r="AS53" s="20">
        <v>1935.2750000000001</v>
      </c>
      <c r="AT53" s="20">
        <v>1898.6020000000001</v>
      </c>
      <c r="AU53" s="20">
        <v>1869.8389999999999</v>
      </c>
      <c r="AV53" s="20">
        <v>1939.8430000000001</v>
      </c>
      <c r="AW53" s="20">
        <v>1869.7159999999999</v>
      </c>
      <c r="AX53" s="20">
        <v>1815.4639999999999</v>
      </c>
      <c r="AY53" s="20">
        <v>1929.7049999999999</v>
      </c>
      <c r="AZ53" s="20">
        <v>1923.6189999999999</v>
      </c>
      <c r="BA53" s="20">
        <v>1944.6790000000001</v>
      </c>
      <c r="BB53" s="20">
        <v>1962.7750000000001</v>
      </c>
      <c r="BC53" s="20">
        <v>1978.8420000000001</v>
      </c>
      <c r="BD53" s="20">
        <v>1990.6969999999999</v>
      </c>
      <c r="BE53" s="20">
        <v>2003.194</v>
      </c>
      <c r="BF53" s="20">
        <v>2015.0450000000001</v>
      </c>
      <c r="BG53">
        <v>2020</v>
      </c>
    </row>
    <row r="54" spans="1:59" x14ac:dyDescent="0.35">
      <c r="A54">
        <v>826</v>
      </c>
      <c r="B54" t="s">
        <v>410</v>
      </c>
      <c r="C54" t="s">
        <v>592</v>
      </c>
      <c r="D54" t="s">
        <v>409</v>
      </c>
      <c r="E54" t="s">
        <v>593</v>
      </c>
      <c r="F54" t="s">
        <v>594</v>
      </c>
      <c r="G54" t="s">
        <v>565</v>
      </c>
      <c r="H54" t="s">
        <v>558</v>
      </c>
      <c r="I54" t="s">
        <v>595</v>
      </c>
      <c r="J54">
        <v>623.45799999999997</v>
      </c>
      <c r="K54">
        <v>638.84299999999996</v>
      </c>
      <c r="L54">
        <v>659.50099999999998</v>
      </c>
      <c r="M54">
        <v>688.11699999999996</v>
      </c>
      <c r="N54">
        <v>758.90300000000002</v>
      </c>
      <c r="O54">
        <v>713.745</v>
      </c>
      <c r="P54">
        <v>714.81200000000001</v>
      </c>
      <c r="Q54">
        <v>755.61199999999997</v>
      </c>
      <c r="R54">
        <v>828.71299999999997</v>
      </c>
      <c r="S54">
        <v>792.02200000000005</v>
      </c>
      <c r="T54">
        <v>760.76599999999996</v>
      </c>
      <c r="U54">
        <v>825.24300000000005</v>
      </c>
      <c r="V54">
        <v>875.73199999999997</v>
      </c>
      <c r="W54">
        <v>913.70600000000002</v>
      </c>
      <c r="X54">
        <v>977.81899999999996</v>
      </c>
      <c r="Y54">
        <v>971.75</v>
      </c>
      <c r="Z54" s="20">
        <v>1082.932</v>
      </c>
      <c r="AA54" s="20">
        <v>1129.6120000000001</v>
      </c>
      <c r="AB54" s="20">
        <v>1281.1179999999999</v>
      </c>
      <c r="AC54" s="20">
        <v>1291.954</v>
      </c>
      <c r="AD54" s="20">
        <v>1379.6089999999999</v>
      </c>
      <c r="AE54" s="20">
        <v>1419.1569999999999</v>
      </c>
      <c r="AF54" s="20">
        <v>1522.0239999999999</v>
      </c>
      <c r="AG54" s="20">
        <v>1566.057</v>
      </c>
      <c r="AH54" s="20">
        <v>1538.1410000000001</v>
      </c>
      <c r="AI54" s="20">
        <v>1590.5650000000001</v>
      </c>
      <c r="AJ54" s="20">
        <v>1551.732</v>
      </c>
      <c r="AK54" s="20">
        <v>1642.5350000000001</v>
      </c>
      <c r="AL54" s="20">
        <v>1702.6210000000001</v>
      </c>
      <c r="AM54" s="20">
        <v>1682.2760000000001</v>
      </c>
      <c r="AN54" s="20">
        <v>1644.883</v>
      </c>
      <c r="AO54" s="20">
        <v>1672.3679999999999</v>
      </c>
      <c r="AP54" s="20">
        <v>1721.9490000000001</v>
      </c>
      <c r="AQ54" s="20">
        <v>1771.8320000000001</v>
      </c>
      <c r="AR54" s="20">
        <v>1803.875</v>
      </c>
      <c r="AS54" s="20">
        <v>2043.4549999999999</v>
      </c>
      <c r="AT54" s="20">
        <v>2133.951</v>
      </c>
      <c r="AU54" s="20">
        <v>2150.8989999999999</v>
      </c>
      <c r="AV54" s="20">
        <v>2267.23</v>
      </c>
      <c r="AW54" s="20">
        <v>2145.634</v>
      </c>
      <c r="AX54" s="20">
        <v>2161.134</v>
      </c>
      <c r="AY54" s="20">
        <v>2497.5340000000001</v>
      </c>
      <c r="AZ54" s="20">
        <v>2621.1080000000002</v>
      </c>
      <c r="BA54" s="20">
        <v>2838.9450000000002</v>
      </c>
      <c r="BB54" s="20">
        <v>2983.8009999999999</v>
      </c>
      <c r="BC54" s="20">
        <v>3075.4720000000002</v>
      </c>
      <c r="BD54" s="20">
        <v>3156.3470000000002</v>
      </c>
      <c r="BE54" s="20">
        <v>3238.681</v>
      </c>
      <c r="BF54" s="20">
        <v>3320.3209999999999</v>
      </c>
      <c r="BG54">
        <v>2020</v>
      </c>
    </row>
    <row r="55" spans="1:59" x14ac:dyDescent="0.35">
      <c r="A55">
        <v>826</v>
      </c>
      <c r="B55" t="s">
        <v>410</v>
      </c>
      <c r="C55" t="s">
        <v>596</v>
      </c>
      <c r="D55" t="s">
        <v>409</v>
      </c>
      <c r="E55" t="s">
        <v>593</v>
      </c>
      <c r="F55" t="s">
        <v>597</v>
      </c>
      <c r="G55" t="s">
        <v>575</v>
      </c>
      <c r="H55" t="s">
        <v>558</v>
      </c>
      <c r="I55" t="s">
        <v>595</v>
      </c>
      <c r="J55">
        <v>710.42</v>
      </c>
      <c r="K55">
        <v>734.20899999999995</v>
      </c>
      <c r="L55">
        <v>670.98</v>
      </c>
      <c r="M55">
        <v>620.84500000000003</v>
      </c>
      <c r="N55">
        <v>667.44200000000001</v>
      </c>
      <c r="O55">
        <v>499.97399999999999</v>
      </c>
      <c r="P55">
        <v>479.459</v>
      </c>
      <c r="Q55">
        <v>529.52200000000005</v>
      </c>
      <c r="R55">
        <v>649.78800000000001</v>
      </c>
      <c r="S55">
        <v>627.53300000000002</v>
      </c>
      <c r="T55">
        <v>594.27099999999996</v>
      </c>
      <c r="U55">
        <v>642.92399999999998</v>
      </c>
      <c r="V55">
        <v>643.90300000000002</v>
      </c>
      <c r="W55">
        <v>621.70299999999997</v>
      </c>
      <c r="X55">
        <v>715.43499999999995</v>
      </c>
      <c r="Y55">
        <v>720.54899999999998</v>
      </c>
      <c r="Z55">
        <v>847.86699999999996</v>
      </c>
      <c r="AA55">
        <v>840.49900000000002</v>
      </c>
      <c r="AB55">
        <v>806.33299999999997</v>
      </c>
      <c r="AC55">
        <v>833.73599999999999</v>
      </c>
      <c r="AD55">
        <v>803.32399999999996</v>
      </c>
      <c r="AE55">
        <v>734.58</v>
      </c>
      <c r="AF55">
        <v>827.798</v>
      </c>
      <c r="AG55" s="20">
        <v>1020.831</v>
      </c>
      <c r="AH55" s="20">
        <v>1132.962</v>
      </c>
      <c r="AI55" s="20">
        <v>1214.941</v>
      </c>
      <c r="AJ55" s="20">
        <v>1168.998</v>
      </c>
      <c r="AK55" s="20">
        <v>1377.365</v>
      </c>
      <c r="AL55" s="20">
        <v>1456.192</v>
      </c>
      <c r="AM55" s="20">
        <v>1331.192</v>
      </c>
      <c r="AN55" s="20">
        <v>1512.4680000000001</v>
      </c>
      <c r="AO55" s="20">
        <v>1726.239</v>
      </c>
      <c r="AP55" s="20">
        <v>1783.5940000000001</v>
      </c>
      <c r="AQ55" s="20">
        <v>1715.8889999999999</v>
      </c>
      <c r="AR55" s="20">
        <v>1628.35</v>
      </c>
      <c r="AS55" s="20">
        <v>1537.93</v>
      </c>
      <c r="AT55" s="20">
        <v>1587.423</v>
      </c>
      <c r="AU55" s="20">
        <v>1649.251</v>
      </c>
      <c r="AV55" s="20">
        <v>1696.2059999999999</v>
      </c>
      <c r="AW55" s="20">
        <v>1492.126</v>
      </c>
      <c r="AX55" s="20">
        <v>1492.096</v>
      </c>
      <c r="AY55" s="20">
        <v>1877.5940000000001</v>
      </c>
      <c r="AZ55" s="20">
        <v>1821.5530000000001</v>
      </c>
      <c r="BA55" s="20">
        <v>1968.028</v>
      </c>
      <c r="BB55" s="20">
        <v>2052.105</v>
      </c>
      <c r="BC55" s="20">
        <v>2115.1509999999998</v>
      </c>
      <c r="BD55" s="20">
        <v>2170.7730000000001</v>
      </c>
      <c r="BE55" s="20">
        <v>2227.3980000000001</v>
      </c>
      <c r="BF55" s="20">
        <v>2283.5459999999998</v>
      </c>
      <c r="BG55">
        <v>2020</v>
      </c>
    </row>
    <row r="56" spans="1:59" x14ac:dyDescent="0.35">
      <c r="A56">
        <v>826</v>
      </c>
      <c r="B56" t="s">
        <v>410</v>
      </c>
      <c r="C56" t="s">
        <v>598</v>
      </c>
      <c r="D56" t="s">
        <v>409</v>
      </c>
      <c r="E56" t="s">
        <v>593</v>
      </c>
      <c r="F56" t="s">
        <v>599</v>
      </c>
      <c r="G56" t="s">
        <v>579</v>
      </c>
      <c r="H56" t="s">
        <v>558</v>
      </c>
      <c r="I56" t="s">
        <v>595</v>
      </c>
      <c r="J56">
        <v>898.21100000000001</v>
      </c>
      <c r="K56">
        <v>972.37099999999998</v>
      </c>
      <c r="L56" s="20">
        <v>1026.7550000000001</v>
      </c>
      <c r="M56" s="20">
        <v>1023.7190000000001</v>
      </c>
      <c r="N56" s="20">
        <v>1068.5719999999999</v>
      </c>
      <c r="O56" s="20">
        <v>1032.0840000000001</v>
      </c>
      <c r="P56" s="20">
        <v>1038.5429999999999</v>
      </c>
      <c r="Q56" s="20">
        <v>1041.1110000000001</v>
      </c>
      <c r="R56" s="20">
        <v>1145.0540000000001</v>
      </c>
      <c r="S56" s="20">
        <v>1124.3800000000001</v>
      </c>
      <c r="T56" s="20">
        <v>1126.3679999999999</v>
      </c>
      <c r="U56" s="20">
        <v>1145.48</v>
      </c>
      <c r="V56" s="20">
        <v>1169.828</v>
      </c>
      <c r="W56" s="20">
        <v>1194.9949999999999</v>
      </c>
      <c r="X56" s="20">
        <v>1226.423</v>
      </c>
      <c r="Y56" s="20">
        <v>1234.21</v>
      </c>
      <c r="Z56" s="20">
        <v>1252.0150000000001</v>
      </c>
      <c r="AA56" s="20">
        <v>1277.8389999999999</v>
      </c>
      <c r="AB56" s="20">
        <v>1357.55</v>
      </c>
      <c r="AC56" s="20">
        <v>1329.298</v>
      </c>
      <c r="AD56" s="20">
        <v>1415.8689999999999</v>
      </c>
      <c r="AE56" s="20">
        <v>1403.318</v>
      </c>
      <c r="AF56" s="20">
        <v>1456.807</v>
      </c>
      <c r="AG56" s="20">
        <v>1489.2329999999999</v>
      </c>
      <c r="AH56" s="20">
        <v>1476.7339999999999</v>
      </c>
      <c r="AI56" s="20">
        <v>1566.93</v>
      </c>
      <c r="AJ56" s="20">
        <v>1579.88</v>
      </c>
      <c r="AK56" s="20">
        <v>1618.0350000000001</v>
      </c>
      <c r="AL56" s="20">
        <v>1578.13</v>
      </c>
      <c r="AM56" s="20">
        <v>1566.607</v>
      </c>
      <c r="AN56" s="20">
        <v>1537.1849999999999</v>
      </c>
      <c r="AO56" s="20">
        <v>1569.2619999999999</v>
      </c>
      <c r="AP56" s="20">
        <v>1655.057</v>
      </c>
      <c r="AQ56" s="20">
        <v>1729.2819999999999</v>
      </c>
      <c r="AR56" s="20">
        <v>1718.412</v>
      </c>
      <c r="AS56" s="20">
        <v>1880.35</v>
      </c>
      <c r="AT56" s="20">
        <v>1863.203</v>
      </c>
      <c r="AU56" s="20">
        <v>1869.8389999999999</v>
      </c>
      <c r="AV56" s="20">
        <v>1986.481</v>
      </c>
      <c r="AW56" s="20">
        <v>1949.009</v>
      </c>
      <c r="AX56" s="20">
        <v>1917.153</v>
      </c>
      <c r="AY56" s="20">
        <v>2129.328</v>
      </c>
      <c r="AZ56" s="20">
        <v>2271.3020000000001</v>
      </c>
      <c r="BA56" s="20">
        <v>2380.6089999999999</v>
      </c>
      <c r="BB56" s="20">
        <v>2457.194</v>
      </c>
      <c r="BC56" s="20">
        <v>2527.2429999999999</v>
      </c>
      <c r="BD56" s="20">
        <v>2591.7159999999999</v>
      </c>
      <c r="BE56" s="20">
        <v>2655.67</v>
      </c>
      <c r="BF56" s="20">
        <v>2720.8820000000001</v>
      </c>
      <c r="BG56">
        <v>2020</v>
      </c>
    </row>
    <row r="57" spans="1:59" x14ac:dyDescent="0.35">
      <c r="A57">
        <v>826</v>
      </c>
      <c r="B57" t="s">
        <v>410</v>
      </c>
      <c r="C57" t="s">
        <v>600</v>
      </c>
      <c r="D57" t="s">
        <v>409</v>
      </c>
      <c r="E57" t="s">
        <v>601</v>
      </c>
      <c r="F57" t="s">
        <v>602</v>
      </c>
      <c r="G57" t="s">
        <v>603</v>
      </c>
    </row>
    <row r="58" spans="1:59" x14ac:dyDescent="0.35">
      <c r="A58">
        <v>826</v>
      </c>
      <c r="B58" t="s">
        <v>410</v>
      </c>
      <c r="C58" t="s">
        <v>604</v>
      </c>
      <c r="D58" t="s">
        <v>409</v>
      </c>
      <c r="E58" t="s">
        <v>605</v>
      </c>
      <c r="F58" t="s">
        <v>606</v>
      </c>
      <c r="G58" t="s">
        <v>607</v>
      </c>
      <c r="I58" t="s">
        <v>576</v>
      </c>
      <c r="J58" t="s">
        <v>701</v>
      </c>
      <c r="K58" t="s">
        <v>701</v>
      </c>
      <c r="L58" t="s">
        <v>701</v>
      </c>
      <c r="M58" t="s">
        <v>701</v>
      </c>
      <c r="N58" t="s">
        <v>701</v>
      </c>
      <c r="O58" t="s">
        <v>701</v>
      </c>
      <c r="P58" t="s">
        <v>701</v>
      </c>
      <c r="Q58" t="s">
        <v>701</v>
      </c>
      <c r="R58" t="s">
        <v>701</v>
      </c>
      <c r="S58" t="s">
        <v>701</v>
      </c>
      <c r="T58" t="s">
        <v>701</v>
      </c>
      <c r="U58" t="s">
        <v>701</v>
      </c>
      <c r="V58" t="s">
        <v>701</v>
      </c>
      <c r="W58" t="s">
        <v>701</v>
      </c>
      <c r="X58" t="s">
        <v>701</v>
      </c>
      <c r="Y58" t="s">
        <v>701</v>
      </c>
      <c r="Z58" t="s">
        <v>701</v>
      </c>
      <c r="AA58" t="s">
        <v>701</v>
      </c>
      <c r="AB58" t="s">
        <v>701</v>
      </c>
      <c r="AC58" t="s">
        <v>701</v>
      </c>
      <c r="AD58" t="s">
        <v>701</v>
      </c>
      <c r="AE58" t="s">
        <v>701</v>
      </c>
      <c r="AF58" t="s">
        <v>701</v>
      </c>
      <c r="AG58" t="s">
        <v>701</v>
      </c>
      <c r="AH58" t="s">
        <v>701</v>
      </c>
      <c r="AI58" t="s">
        <v>701</v>
      </c>
      <c r="AJ58" t="s">
        <v>701</v>
      </c>
      <c r="AK58" t="s">
        <v>701</v>
      </c>
      <c r="AL58" t="s">
        <v>701</v>
      </c>
      <c r="AM58" t="s">
        <v>701</v>
      </c>
      <c r="AN58" t="s">
        <v>701</v>
      </c>
      <c r="AO58" t="s">
        <v>701</v>
      </c>
      <c r="AP58" t="s">
        <v>701</v>
      </c>
      <c r="AQ58" t="s">
        <v>701</v>
      </c>
      <c r="AR58" t="s">
        <v>701</v>
      </c>
      <c r="AS58" t="s">
        <v>701</v>
      </c>
      <c r="AT58" t="s">
        <v>701</v>
      </c>
      <c r="AU58" t="s">
        <v>701</v>
      </c>
      <c r="AV58" t="s">
        <v>701</v>
      </c>
      <c r="AW58" t="s">
        <v>701</v>
      </c>
      <c r="AX58" t="s">
        <v>701</v>
      </c>
      <c r="AY58" t="s">
        <v>701</v>
      </c>
      <c r="AZ58" t="s">
        <v>701</v>
      </c>
      <c r="BA58" t="s">
        <v>701</v>
      </c>
      <c r="BB58" t="s">
        <v>701</v>
      </c>
      <c r="BC58" t="s">
        <v>701</v>
      </c>
      <c r="BD58" t="s">
        <v>701</v>
      </c>
      <c r="BE58" t="s">
        <v>701</v>
      </c>
      <c r="BF58" t="s">
        <v>701</v>
      </c>
      <c r="BG58">
        <v>2021</v>
      </c>
    </row>
    <row r="59" spans="1:59" x14ac:dyDescent="0.35">
      <c r="A59">
        <v>826</v>
      </c>
      <c r="B59" t="s">
        <v>410</v>
      </c>
      <c r="C59" t="s">
        <v>608</v>
      </c>
      <c r="D59" t="s">
        <v>409</v>
      </c>
      <c r="E59" t="s">
        <v>609</v>
      </c>
      <c r="F59" t="s">
        <v>610</v>
      </c>
      <c r="G59" t="s">
        <v>611</v>
      </c>
      <c r="I59" t="s">
        <v>576</v>
      </c>
      <c r="J59">
        <v>0.69399999999999995</v>
      </c>
      <c r="K59">
        <v>0.65700000000000003</v>
      </c>
      <c r="L59">
        <v>0.64200000000000002</v>
      </c>
      <c r="M59">
        <v>0.67200000000000004</v>
      </c>
      <c r="N59">
        <v>0.71</v>
      </c>
      <c r="O59">
        <v>0.69199999999999995</v>
      </c>
      <c r="P59">
        <v>0.68799999999999994</v>
      </c>
      <c r="Q59">
        <v>0.72599999999999998</v>
      </c>
      <c r="R59">
        <v>0.72399999999999998</v>
      </c>
      <c r="S59">
        <v>0.70399999999999996</v>
      </c>
      <c r="T59">
        <v>0.67500000000000004</v>
      </c>
      <c r="U59">
        <v>0.72</v>
      </c>
      <c r="V59">
        <v>0.749</v>
      </c>
      <c r="W59">
        <v>0.76500000000000001</v>
      </c>
      <c r="X59">
        <v>0.79700000000000004</v>
      </c>
      <c r="Y59">
        <v>0.78700000000000003</v>
      </c>
      <c r="Z59">
        <v>0.86499999999999999</v>
      </c>
      <c r="AA59">
        <v>0.88400000000000001</v>
      </c>
      <c r="AB59">
        <v>0.94399999999999995</v>
      </c>
      <c r="AC59">
        <v>0.97199999999999998</v>
      </c>
      <c r="AD59">
        <v>0.97399999999999998</v>
      </c>
      <c r="AE59">
        <v>1.0109999999999999</v>
      </c>
      <c r="AF59">
        <v>1.0449999999999999</v>
      </c>
      <c r="AG59">
        <v>1.052</v>
      </c>
      <c r="AH59">
        <v>1.042</v>
      </c>
      <c r="AI59">
        <v>1.0149999999999999</v>
      </c>
      <c r="AJ59">
        <v>0.98199999999999998</v>
      </c>
      <c r="AK59">
        <v>1.0149999999999999</v>
      </c>
      <c r="AL59">
        <v>1.079</v>
      </c>
      <c r="AM59">
        <v>1.0740000000000001</v>
      </c>
      <c r="AN59">
        <v>1.07</v>
      </c>
      <c r="AO59">
        <v>1.0660000000000001</v>
      </c>
      <c r="AP59">
        <v>1.04</v>
      </c>
      <c r="AQ59">
        <v>1.0249999999999999</v>
      </c>
      <c r="AR59">
        <v>1.05</v>
      </c>
      <c r="AS59">
        <v>1.087</v>
      </c>
      <c r="AT59">
        <v>1.145</v>
      </c>
      <c r="AU59">
        <v>1.1499999999999999</v>
      </c>
      <c r="AV59">
        <v>1.141</v>
      </c>
      <c r="AW59">
        <v>1.101</v>
      </c>
      <c r="AX59">
        <v>1.127</v>
      </c>
      <c r="AY59">
        <v>1.173</v>
      </c>
      <c r="AZ59">
        <v>1.1539999999999999</v>
      </c>
      <c r="BA59">
        <v>1.1930000000000001</v>
      </c>
      <c r="BB59">
        <v>1.214</v>
      </c>
      <c r="BC59">
        <v>1.2170000000000001</v>
      </c>
      <c r="BD59">
        <v>1.218</v>
      </c>
      <c r="BE59">
        <v>1.22</v>
      </c>
      <c r="BF59">
        <v>1.22</v>
      </c>
      <c r="BG59">
        <v>2021</v>
      </c>
    </row>
    <row r="60" spans="1:59" x14ac:dyDescent="0.35">
      <c r="A60">
        <v>826</v>
      </c>
      <c r="B60" t="s">
        <v>410</v>
      </c>
      <c r="C60" t="s">
        <v>612</v>
      </c>
      <c r="D60" t="s">
        <v>409</v>
      </c>
      <c r="E60" t="s">
        <v>613</v>
      </c>
      <c r="F60" t="s">
        <v>614</v>
      </c>
      <c r="G60" t="s">
        <v>615</v>
      </c>
    </row>
    <row r="61" spans="1:59" x14ac:dyDescent="0.35">
      <c r="A61">
        <v>826</v>
      </c>
      <c r="B61" t="s">
        <v>410</v>
      </c>
      <c r="C61" t="s">
        <v>616</v>
      </c>
      <c r="D61" t="s">
        <v>409</v>
      </c>
      <c r="E61" t="s">
        <v>617</v>
      </c>
      <c r="F61" t="s">
        <v>618</v>
      </c>
      <c r="G61" t="s">
        <v>615</v>
      </c>
    </row>
    <row r="62" spans="1:59" x14ac:dyDescent="0.35">
      <c r="A62">
        <v>826</v>
      </c>
      <c r="B62" t="s">
        <v>410</v>
      </c>
      <c r="C62" t="s">
        <v>190</v>
      </c>
      <c r="D62" t="s">
        <v>409</v>
      </c>
      <c r="E62" t="s">
        <v>619</v>
      </c>
      <c r="F62" t="s">
        <v>620</v>
      </c>
      <c r="G62" t="s">
        <v>583</v>
      </c>
      <c r="I62" t="s">
        <v>702</v>
      </c>
      <c r="J62">
        <v>48.137</v>
      </c>
      <c r="K62">
        <v>51.844000000000001</v>
      </c>
      <c r="L62">
        <v>54.688000000000002</v>
      </c>
      <c r="M62">
        <v>58.14</v>
      </c>
      <c r="N62">
        <v>61.304000000000002</v>
      </c>
      <c r="O62">
        <v>64.057000000000002</v>
      </c>
      <c r="P62">
        <v>68.289000000000001</v>
      </c>
      <c r="Q62">
        <v>61.316000000000003</v>
      </c>
      <c r="R62">
        <v>62.012</v>
      </c>
      <c r="S62">
        <v>65.489999999999995</v>
      </c>
      <c r="T62">
        <v>68.078000000000003</v>
      </c>
      <c r="U62">
        <v>72.215000000000003</v>
      </c>
      <c r="V62">
        <v>75.260999999999996</v>
      </c>
      <c r="W62">
        <v>79.858999999999995</v>
      </c>
      <c r="X62">
        <v>83.052999999999997</v>
      </c>
      <c r="Y62">
        <v>86.457999999999998</v>
      </c>
      <c r="Z62">
        <v>85.016000000000005</v>
      </c>
      <c r="AA62">
        <v>87.188000000000002</v>
      </c>
      <c r="AB62">
        <v>90.385999999999996</v>
      </c>
      <c r="AC62">
        <v>91.972999999999999</v>
      </c>
      <c r="AD62">
        <v>92.319000000000003</v>
      </c>
      <c r="AE62">
        <v>97.86</v>
      </c>
      <c r="AF62">
        <v>100.968</v>
      </c>
      <c r="AG62">
        <v>102.616</v>
      </c>
      <c r="AH62">
        <v>101.857</v>
      </c>
      <c r="AI62">
        <v>101.499</v>
      </c>
      <c r="AJ62">
        <v>100.5</v>
      </c>
      <c r="AK62">
        <v>104.09699999999999</v>
      </c>
      <c r="AL62">
        <v>118.322</v>
      </c>
      <c r="AM62">
        <v>129.93700000000001</v>
      </c>
      <c r="AN62">
        <v>124.87</v>
      </c>
      <c r="AO62">
        <v>126.74</v>
      </c>
      <c r="AP62">
        <v>122.88</v>
      </c>
      <c r="AQ62">
        <v>121.051</v>
      </c>
      <c r="AR62">
        <v>123.598</v>
      </c>
      <c r="AS62">
        <v>124.30500000000001</v>
      </c>
      <c r="AT62">
        <v>126.68899999999999</v>
      </c>
      <c r="AU62">
        <v>127.139</v>
      </c>
      <c r="AV62">
        <v>127.85599999999999</v>
      </c>
      <c r="AW62">
        <v>125.538</v>
      </c>
      <c r="AX62">
        <v>128.74299999999999</v>
      </c>
      <c r="AY62">
        <v>131.387</v>
      </c>
      <c r="AZ62">
        <v>138.40299999999999</v>
      </c>
      <c r="BA62">
        <v>150.85900000000001</v>
      </c>
      <c r="BB62">
        <v>156.13900000000001</v>
      </c>
      <c r="BC62">
        <v>159.41800000000001</v>
      </c>
      <c r="BD62">
        <v>162.447</v>
      </c>
      <c r="BE62">
        <v>165.37100000000001</v>
      </c>
      <c r="BF62">
        <v>168.34800000000001</v>
      </c>
      <c r="BG62">
        <v>2022</v>
      </c>
    </row>
    <row r="63" spans="1:59" x14ac:dyDescent="0.35">
      <c r="A63">
        <v>826</v>
      </c>
      <c r="B63" t="s">
        <v>410</v>
      </c>
      <c r="C63" t="s">
        <v>622</v>
      </c>
      <c r="D63" t="s">
        <v>409</v>
      </c>
      <c r="E63" t="s">
        <v>619</v>
      </c>
      <c r="F63" t="s">
        <v>623</v>
      </c>
      <c r="G63" t="s">
        <v>570</v>
      </c>
      <c r="I63" t="s">
        <v>624</v>
      </c>
      <c r="J63">
        <v>16.100000000000001</v>
      </c>
      <c r="K63">
        <v>7.7</v>
      </c>
      <c r="L63">
        <v>5.4859999999999998</v>
      </c>
      <c r="M63">
        <v>6.3109999999999999</v>
      </c>
      <c r="N63">
        <v>5.4420000000000002</v>
      </c>
      <c r="O63">
        <v>4.4909999999999997</v>
      </c>
      <c r="P63">
        <v>6.6070000000000002</v>
      </c>
      <c r="Q63">
        <v>-10.211</v>
      </c>
      <c r="R63">
        <v>1.135</v>
      </c>
      <c r="S63">
        <v>5.609</v>
      </c>
      <c r="T63">
        <v>3.9510000000000001</v>
      </c>
      <c r="U63">
        <v>6.077</v>
      </c>
      <c r="V63">
        <v>4.2169999999999996</v>
      </c>
      <c r="W63">
        <v>6.109</v>
      </c>
      <c r="X63">
        <v>4</v>
      </c>
      <c r="Y63">
        <v>4.0999999999999996</v>
      </c>
      <c r="Z63">
        <v>-1.667</v>
      </c>
      <c r="AA63">
        <v>2.5539999999999998</v>
      </c>
      <c r="AB63">
        <v>3.6680000000000001</v>
      </c>
      <c r="AC63">
        <v>1.7549999999999999</v>
      </c>
      <c r="AD63">
        <v>0.377</v>
      </c>
      <c r="AE63">
        <v>6.0019999999999998</v>
      </c>
      <c r="AF63">
        <v>3.1760000000000002</v>
      </c>
      <c r="AG63">
        <v>1.633</v>
      </c>
      <c r="AH63">
        <v>-0.74</v>
      </c>
      <c r="AI63">
        <v>-0.35099999999999998</v>
      </c>
      <c r="AJ63">
        <v>-0.98499999999999999</v>
      </c>
      <c r="AK63">
        <v>3.5790000000000002</v>
      </c>
      <c r="AL63">
        <v>13.664999999999999</v>
      </c>
      <c r="AM63">
        <v>9.8160000000000007</v>
      </c>
      <c r="AN63">
        <v>-3.9</v>
      </c>
      <c r="AO63">
        <v>1.4970000000000001</v>
      </c>
      <c r="AP63">
        <v>-3.0459999999999998</v>
      </c>
      <c r="AQ63">
        <v>-1.488</v>
      </c>
      <c r="AR63">
        <v>2.1040000000000001</v>
      </c>
      <c r="AS63">
        <v>0.57199999999999995</v>
      </c>
      <c r="AT63">
        <v>1.917</v>
      </c>
      <c r="AU63">
        <v>0.35599999999999998</v>
      </c>
      <c r="AV63">
        <v>0.56399999999999995</v>
      </c>
      <c r="AW63">
        <v>-1.8129999999999999</v>
      </c>
      <c r="AX63">
        <v>2.5529999999999999</v>
      </c>
      <c r="AY63">
        <v>2.0539999999999998</v>
      </c>
      <c r="AZ63">
        <v>5.34</v>
      </c>
      <c r="BA63">
        <v>9</v>
      </c>
      <c r="BB63">
        <v>3.5</v>
      </c>
      <c r="BC63">
        <v>2.1</v>
      </c>
      <c r="BD63">
        <v>1.9</v>
      </c>
      <c r="BE63">
        <v>1.8</v>
      </c>
      <c r="BF63">
        <v>1.8</v>
      </c>
      <c r="BG63">
        <v>2022</v>
      </c>
    </row>
    <row r="64" spans="1:59" x14ac:dyDescent="0.35">
      <c r="A64">
        <v>826</v>
      </c>
      <c r="B64" t="s">
        <v>410</v>
      </c>
      <c r="C64" t="s">
        <v>625</v>
      </c>
      <c r="D64" t="s">
        <v>409</v>
      </c>
      <c r="E64" t="s">
        <v>626</v>
      </c>
      <c r="F64" t="s">
        <v>627</v>
      </c>
      <c r="G64" t="s">
        <v>583</v>
      </c>
      <c r="I64" t="s">
        <v>702</v>
      </c>
      <c r="J64" t="s">
        <v>628</v>
      </c>
      <c r="K64" t="s">
        <v>628</v>
      </c>
      <c r="L64" t="s">
        <v>628</v>
      </c>
      <c r="M64" t="s">
        <v>628</v>
      </c>
      <c r="N64" t="s">
        <v>628</v>
      </c>
      <c r="O64" t="s">
        <v>628</v>
      </c>
      <c r="P64" t="s">
        <v>628</v>
      </c>
      <c r="Q64" t="s">
        <v>628</v>
      </c>
      <c r="R64">
        <v>62.220999999999997</v>
      </c>
      <c r="S64">
        <v>65.710999999999999</v>
      </c>
      <c r="T64">
        <v>68.308000000000007</v>
      </c>
      <c r="U64">
        <v>72.459000000000003</v>
      </c>
      <c r="V64">
        <v>75.515000000000001</v>
      </c>
      <c r="W64">
        <v>80.128</v>
      </c>
      <c r="X64">
        <v>83.332999999999998</v>
      </c>
      <c r="Y64">
        <v>86.75</v>
      </c>
      <c r="Z64">
        <v>85.304000000000002</v>
      </c>
      <c r="AA64">
        <v>87.468000000000004</v>
      </c>
      <c r="AB64">
        <v>91.602999999999994</v>
      </c>
      <c r="AC64">
        <v>91.995999999999995</v>
      </c>
      <c r="AD64">
        <v>92.945999999999998</v>
      </c>
      <c r="AE64">
        <v>100.051</v>
      </c>
      <c r="AF64">
        <v>100.881</v>
      </c>
      <c r="AG64">
        <v>102.16500000000001</v>
      </c>
      <c r="AH64">
        <v>101.489</v>
      </c>
      <c r="AI64">
        <v>100.84699999999999</v>
      </c>
      <c r="AJ64">
        <v>103.953</v>
      </c>
      <c r="AK64">
        <v>103.991</v>
      </c>
      <c r="AL64">
        <v>129.19499999999999</v>
      </c>
      <c r="AM64">
        <v>127.50700000000001</v>
      </c>
      <c r="AN64">
        <v>125.05500000000001</v>
      </c>
      <c r="AO64">
        <v>124.01900000000001</v>
      </c>
      <c r="AP64">
        <v>119.26900000000001</v>
      </c>
      <c r="AQ64">
        <v>120.261</v>
      </c>
      <c r="AR64">
        <v>124.008</v>
      </c>
      <c r="AS64">
        <v>124.79300000000001</v>
      </c>
      <c r="AT64">
        <v>125.727</v>
      </c>
      <c r="AU64">
        <v>128.86799999999999</v>
      </c>
      <c r="AV64">
        <v>127.407</v>
      </c>
      <c r="AW64">
        <v>126.252</v>
      </c>
      <c r="AX64">
        <v>129.749</v>
      </c>
      <c r="AY64">
        <v>133.036</v>
      </c>
      <c r="AZ64">
        <v>154.58799999999999</v>
      </c>
      <c r="BA64">
        <v>151.49600000000001</v>
      </c>
      <c r="BB64">
        <v>157.55600000000001</v>
      </c>
      <c r="BC64">
        <v>160.55000000000001</v>
      </c>
      <c r="BD64">
        <v>163.92099999999999</v>
      </c>
      <c r="BE64">
        <v>166.87200000000001</v>
      </c>
      <c r="BF64">
        <v>169.875</v>
      </c>
      <c r="BG64">
        <v>2022</v>
      </c>
    </row>
    <row r="65" spans="1:59" x14ac:dyDescent="0.35">
      <c r="A65">
        <v>826</v>
      </c>
      <c r="B65" t="s">
        <v>410</v>
      </c>
      <c r="C65" t="s">
        <v>629</v>
      </c>
      <c r="D65" t="s">
        <v>409</v>
      </c>
      <c r="E65" t="s">
        <v>626</v>
      </c>
      <c r="F65" t="s">
        <v>630</v>
      </c>
      <c r="G65" t="s">
        <v>570</v>
      </c>
      <c r="I65" t="s">
        <v>631</v>
      </c>
      <c r="J65" t="s">
        <v>628</v>
      </c>
      <c r="K65" t="s">
        <v>628</v>
      </c>
      <c r="L65" t="s">
        <v>628</v>
      </c>
      <c r="M65" t="s">
        <v>628</v>
      </c>
      <c r="N65" t="s">
        <v>628</v>
      </c>
      <c r="O65" t="s">
        <v>628</v>
      </c>
      <c r="P65" t="s">
        <v>628</v>
      </c>
      <c r="Q65" t="s">
        <v>628</v>
      </c>
      <c r="R65" t="s">
        <v>628</v>
      </c>
      <c r="S65">
        <v>5.609</v>
      </c>
      <c r="T65">
        <v>3.9510000000000001</v>
      </c>
      <c r="U65">
        <v>6.077</v>
      </c>
      <c r="V65">
        <v>4.2169999999999996</v>
      </c>
      <c r="W65">
        <v>6.109</v>
      </c>
      <c r="X65">
        <v>4</v>
      </c>
      <c r="Y65">
        <v>4.0999999999999996</v>
      </c>
      <c r="Z65">
        <v>-1.667</v>
      </c>
      <c r="AA65">
        <v>2.5379999999999998</v>
      </c>
      <c r="AB65">
        <v>4.726</v>
      </c>
      <c r="AC65">
        <v>0.43</v>
      </c>
      <c r="AD65">
        <v>1.0329999999999999</v>
      </c>
      <c r="AE65">
        <v>7.6429999999999998</v>
      </c>
      <c r="AF65">
        <v>0.83</v>
      </c>
      <c r="AG65">
        <v>1.2729999999999999</v>
      </c>
      <c r="AH65">
        <v>-0.66200000000000003</v>
      </c>
      <c r="AI65">
        <v>-0.63300000000000001</v>
      </c>
      <c r="AJ65">
        <v>3.08</v>
      </c>
      <c r="AK65">
        <v>3.6999999999999998E-2</v>
      </c>
      <c r="AL65">
        <v>24.236999999999998</v>
      </c>
      <c r="AM65">
        <v>-1.3069999999999999</v>
      </c>
      <c r="AN65">
        <v>-1.923</v>
      </c>
      <c r="AO65">
        <v>-0.82799999999999996</v>
      </c>
      <c r="AP65">
        <v>-3.83</v>
      </c>
      <c r="AQ65">
        <v>0.83199999999999996</v>
      </c>
      <c r="AR65">
        <v>3.1160000000000001</v>
      </c>
      <c r="AS65">
        <v>0.63300000000000001</v>
      </c>
      <c r="AT65">
        <v>0.748</v>
      </c>
      <c r="AU65">
        <v>2.4990000000000001</v>
      </c>
      <c r="AV65">
        <v>-1.1339999999999999</v>
      </c>
      <c r="AW65">
        <v>-0.90600000000000003</v>
      </c>
      <c r="AX65">
        <v>2.7690000000000001</v>
      </c>
      <c r="AY65">
        <v>2.5339999999999998</v>
      </c>
      <c r="AZ65">
        <v>16.2</v>
      </c>
      <c r="BA65">
        <v>-2</v>
      </c>
      <c r="BB65">
        <v>4</v>
      </c>
      <c r="BC65">
        <v>1.9</v>
      </c>
      <c r="BD65">
        <v>2.1</v>
      </c>
      <c r="BE65">
        <v>1.8</v>
      </c>
      <c r="BF65">
        <v>1.8</v>
      </c>
      <c r="BG65">
        <v>2022</v>
      </c>
    </row>
    <row r="66" spans="1:59" x14ac:dyDescent="0.35">
      <c r="A66">
        <v>826</v>
      </c>
      <c r="B66" t="s">
        <v>410</v>
      </c>
      <c r="C66" t="s">
        <v>632</v>
      </c>
      <c r="D66" t="s">
        <v>409</v>
      </c>
      <c r="E66" t="s">
        <v>633</v>
      </c>
      <c r="F66" t="s">
        <v>634</v>
      </c>
      <c r="G66" t="s">
        <v>570</v>
      </c>
      <c r="I66" t="s">
        <v>703</v>
      </c>
      <c r="J66">
        <v>403.51600000000002</v>
      </c>
      <c r="K66">
        <v>47.844999999999999</v>
      </c>
      <c r="L66">
        <v>-6.0449999999999999</v>
      </c>
      <c r="M66">
        <v>-10.257</v>
      </c>
      <c r="N66">
        <v>-6.6779999999999999</v>
      </c>
      <c r="O66">
        <v>-18.302</v>
      </c>
      <c r="P66">
        <v>-10.141</v>
      </c>
      <c r="Q66">
        <v>138.90799999999999</v>
      </c>
      <c r="R66">
        <v>-18.608000000000001</v>
      </c>
      <c r="S66">
        <v>4.1479999999999997</v>
      </c>
      <c r="T66">
        <v>21.597999999999999</v>
      </c>
      <c r="U66">
        <v>-12.867000000000001</v>
      </c>
      <c r="V66">
        <v>30.114000000000001</v>
      </c>
      <c r="W66">
        <v>-15.005000000000001</v>
      </c>
      <c r="X66">
        <v>-18.645</v>
      </c>
      <c r="Y66">
        <v>26.863</v>
      </c>
      <c r="Z66">
        <v>-10.972</v>
      </c>
      <c r="AA66">
        <v>2.2170000000000001</v>
      </c>
      <c r="AB66">
        <v>-7.2869999999999999</v>
      </c>
      <c r="AC66">
        <v>15.481999999999999</v>
      </c>
      <c r="AD66">
        <v>4.282</v>
      </c>
      <c r="AE66">
        <v>4.6289999999999996</v>
      </c>
      <c r="AF66">
        <v>16.885000000000002</v>
      </c>
      <c r="AG66">
        <v>-13.726000000000001</v>
      </c>
      <c r="AH66">
        <v>-4.3559999999999999</v>
      </c>
      <c r="AI66">
        <v>28.619</v>
      </c>
      <c r="AJ66">
        <v>-23.212</v>
      </c>
      <c r="AK66">
        <v>11.443</v>
      </c>
      <c r="AL66">
        <v>-0.92900000000000005</v>
      </c>
      <c r="AM66">
        <v>-2.2749999999999999</v>
      </c>
      <c r="AN66">
        <v>3.9119999999999999</v>
      </c>
      <c r="AO66">
        <v>26.141999999999999</v>
      </c>
      <c r="AP66">
        <v>10.311</v>
      </c>
      <c r="AQ66">
        <v>0.73799999999999999</v>
      </c>
      <c r="AR66">
        <v>1.2290000000000001</v>
      </c>
      <c r="AS66">
        <v>-4.9349999999999996</v>
      </c>
      <c r="AT66">
        <v>0.56000000000000005</v>
      </c>
      <c r="AU66">
        <v>-2.5960000000000001</v>
      </c>
      <c r="AV66">
        <v>-14.025</v>
      </c>
      <c r="AW66">
        <v>5.806</v>
      </c>
      <c r="AX66">
        <v>-19.041</v>
      </c>
      <c r="AY66">
        <v>24.875</v>
      </c>
      <c r="AZ66">
        <v>1.423</v>
      </c>
      <c r="BA66">
        <v>-5.3129999999999997</v>
      </c>
      <c r="BB66">
        <v>1.4830000000000001</v>
      </c>
      <c r="BC66">
        <v>3.2959999999999998</v>
      </c>
      <c r="BD66">
        <v>2.2240000000000002</v>
      </c>
      <c r="BE66">
        <v>2.113</v>
      </c>
      <c r="BF66">
        <v>2.2629999999999999</v>
      </c>
      <c r="BG66">
        <v>2021</v>
      </c>
    </row>
    <row r="67" spans="1:59" x14ac:dyDescent="0.35">
      <c r="A67">
        <v>826</v>
      </c>
      <c r="B67" t="s">
        <v>410</v>
      </c>
      <c r="C67" t="s">
        <v>635</v>
      </c>
      <c r="D67" t="s">
        <v>409</v>
      </c>
      <c r="E67" t="s">
        <v>636</v>
      </c>
      <c r="F67" t="s">
        <v>637</v>
      </c>
      <c r="G67" t="s">
        <v>570</v>
      </c>
      <c r="I67" t="s">
        <v>703</v>
      </c>
      <c r="J67">
        <v>-5.2770000000000001</v>
      </c>
      <c r="K67">
        <v>72.251999999999995</v>
      </c>
      <c r="L67">
        <v>-5.335</v>
      </c>
      <c r="M67">
        <v>-18.667999999999999</v>
      </c>
      <c r="N67">
        <v>-1.7270000000000001</v>
      </c>
      <c r="O67">
        <v>-21.44</v>
      </c>
      <c r="P67">
        <v>-10.682</v>
      </c>
      <c r="Q67">
        <v>161.202</v>
      </c>
      <c r="R67">
        <v>-19.771000000000001</v>
      </c>
      <c r="S67">
        <v>0.33300000000000002</v>
      </c>
      <c r="T67">
        <v>21.024999999999999</v>
      </c>
      <c r="U67">
        <v>-12.509</v>
      </c>
      <c r="V67">
        <v>43.046999999999997</v>
      </c>
      <c r="W67">
        <v>-22.606999999999999</v>
      </c>
      <c r="X67">
        <v>-16.991</v>
      </c>
      <c r="Y67">
        <v>30.632999999999999</v>
      </c>
      <c r="Z67">
        <v>-8.7200000000000006</v>
      </c>
      <c r="AA67">
        <v>3.93</v>
      </c>
      <c r="AB67">
        <v>-8.5009999999999994</v>
      </c>
      <c r="AC67">
        <v>17.504999999999999</v>
      </c>
      <c r="AD67">
        <v>3.8740000000000001</v>
      </c>
      <c r="AE67">
        <v>1.02</v>
      </c>
      <c r="AF67">
        <v>13.941000000000001</v>
      </c>
      <c r="AG67">
        <v>-16.681000000000001</v>
      </c>
      <c r="AH67">
        <v>-1.629</v>
      </c>
      <c r="AI67">
        <v>23.468</v>
      </c>
      <c r="AJ67">
        <v>-12.832000000000001</v>
      </c>
      <c r="AK67">
        <v>6.2149999999999999</v>
      </c>
      <c r="AL67">
        <v>-2.5030000000000001</v>
      </c>
      <c r="AM67">
        <v>-7.3639999999999999</v>
      </c>
      <c r="AN67">
        <v>4.5369999999999999</v>
      </c>
      <c r="AO67">
        <v>23.75</v>
      </c>
      <c r="AP67">
        <v>18.010000000000002</v>
      </c>
      <c r="AQ67">
        <v>1.0009999999999999</v>
      </c>
      <c r="AR67">
        <v>-4.6820000000000004</v>
      </c>
      <c r="AS67">
        <v>-8.3260000000000005</v>
      </c>
      <c r="AT67">
        <v>0.38100000000000001</v>
      </c>
      <c r="AU67">
        <v>3.5369999999999999</v>
      </c>
      <c r="AV67">
        <v>-12.973000000000001</v>
      </c>
      <c r="AW67">
        <v>7.8079999999999998</v>
      </c>
      <c r="AX67">
        <v>-2.2120000000000002</v>
      </c>
      <c r="AY67">
        <v>23.588000000000001</v>
      </c>
      <c r="AZ67">
        <v>3.407</v>
      </c>
      <c r="BA67">
        <v>-7.569</v>
      </c>
      <c r="BB67">
        <v>1.736</v>
      </c>
      <c r="BC67">
        <v>3.3980000000000001</v>
      </c>
      <c r="BD67">
        <v>2.0339999999999998</v>
      </c>
      <c r="BE67">
        <v>1.8480000000000001</v>
      </c>
      <c r="BF67">
        <v>2.09</v>
      </c>
      <c r="BG67">
        <v>2021</v>
      </c>
    </row>
    <row r="68" spans="1:59" x14ac:dyDescent="0.35">
      <c r="A68">
        <v>826</v>
      </c>
      <c r="B68" t="s">
        <v>410</v>
      </c>
      <c r="C68" t="s">
        <v>638</v>
      </c>
      <c r="D68" t="s">
        <v>409</v>
      </c>
      <c r="E68" t="s">
        <v>639</v>
      </c>
      <c r="F68" t="s">
        <v>640</v>
      </c>
      <c r="G68" t="s">
        <v>570</v>
      </c>
      <c r="I68" t="s">
        <v>703</v>
      </c>
      <c r="J68">
        <v>274.87799999999999</v>
      </c>
      <c r="K68">
        <v>-37.116999999999997</v>
      </c>
      <c r="L68">
        <v>-7.19</v>
      </c>
      <c r="M68">
        <v>3.3919999999999999</v>
      </c>
      <c r="N68">
        <v>54.387</v>
      </c>
      <c r="O68">
        <v>-32.926000000000002</v>
      </c>
      <c r="P68">
        <v>6.1929999999999996</v>
      </c>
      <c r="Q68">
        <v>-14.257</v>
      </c>
      <c r="R68">
        <v>-19.84</v>
      </c>
      <c r="S68">
        <v>-2.5619999999999998</v>
      </c>
      <c r="T68">
        <v>-14.627000000000001</v>
      </c>
      <c r="U68">
        <v>14.205</v>
      </c>
      <c r="V68">
        <v>-3.2770000000000001</v>
      </c>
      <c r="W68">
        <v>-1.4139999999999999</v>
      </c>
      <c r="X68">
        <v>-2.9409999999999998</v>
      </c>
      <c r="Y68">
        <v>6.6109999999999998</v>
      </c>
      <c r="Z68">
        <v>-32.466999999999999</v>
      </c>
      <c r="AA68">
        <v>47.253</v>
      </c>
      <c r="AB68">
        <v>-7.8280000000000003</v>
      </c>
      <c r="AC68">
        <v>6.5279999999999996</v>
      </c>
      <c r="AD68">
        <v>-31.286999999999999</v>
      </c>
      <c r="AE68">
        <v>31.446999999999999</v>
      </c>
      <c r="AF68">
        <v>27.844000000000001</v>
      </c>
      <c r="AG68">
        <v>-10.119999999999999</v>
      </c>
      <c r="AH68">
        <v>-30.193999999999999</v>
      </c>
      <c r="AI68">
        <v>22.116</v>
      </c>
      <c r="AJ68">
        <v>-27.690999999999999</v>
      </c>
      <c r="AK68">
        <v>75.332999999999998</v>
      </c>
      <c r="AL68">
        <v>-10.198</v>
      </c>
      <c r="AM68">
        <v>-4.6509999999999998</v>
      </c>
      <c r="AN68">
        <v>-4.2359999999999998</v>
      </c>
      <c r="AO68">
        <v>32.636000000000003</v>
      </c>
      <c r="AP68">
        <v>2.968</v>
      </c>
      <c r="AQ68">
        <v>-15.715999999999999</v>
      </c>
      <c r="AR68">
        <v>3.6030000000000002</v>
      </c>
      <c r="AS68">
        <v>5.9720000000000004</v>
      </c>
      <c r="AT68">
        <v>20.619</v>
      </c>
      <c r="AU68">
        <v>-16.207999999999998</v>
      </c>
      <c r="AV68">
        <v>-35.981999999999999</v>
      </c>
      <c r="AW68">
        <v>72.923000000000002</v>
      </c>
      <c r="AX68">
        <v>-37.064</v>
      </c>
      <c r="AY68">
        <v>-53.404000000000003</v>
      </c>
      <c r="AZ68">
        <v>89.977000000000004</v>
      </c>
      <c r="BA68">
        <v>24.245000000000001</v>
      </c>
      <c r="BB68">
        <v>0.25800000000000001</v>
      </c>
      <c r="BC68">
        <v>1.5309999999999999</v>
      </c>
      <c r="BD68">
        <v>1.74</v>
      </c>
      <c r="BE68">
        <v>1.641</v>
      </c>
      <c r="BF68">
        <v>1.6319999999999999</v>
      </c>
      <c r="BG68">
        <v>2021</v>
      </c>
    </row>
    <row r="69" spans="1:59" x14ac:dyDescent="0.35">
      <c r="A69">
        <v>826</v>
      </c>
      <c r="B69" t="s">
        <v>410</v>
      </c>
      <c r="C69" t="s">
        <v>641</v>
      </c>
      <c r="D69" t="s">
        <v>409</v>
      </c>
      <c r="E69" t="s">
        <v>642</v>
      </c>
      <c r="F69" t="s">
        <v>643</v>
      </c>
      <c r="G69" t="s">
        <v>570</v>
      </c>
      <c r="I69" t="s">
        <v>703</v>
      </c>
      <c r="J69">
        <v>-83.637</v>
      </c>
      <c r="K69">
        <v>107.614</v>
      </c>
      <c r="L69">
        <v>-36.81</v>
      </c>
      <c r="M69">
        <v>57.435000000000002</v>
      </c>
      <c r="N69">
        <v>188.39400000000001</v>
      </c>
      <c r="O69">
        <v>-62.912999999999997</v>
      </c>
      <c r="P69">
        <v>-66.206999999999994</v>
      </c>
      <c r="Q69">
        <v>416.49900000000002</v>
      </c>
      <c r="R69">
        <v>-4.67</v>
      </c>
      <c r="S69">
        <v>-3.8260000000000001</v>
      </c>
      <c r="T69">
        <v>-38.201000000000001</v>
      </c>
      <c r="U69">
        <v>83.486000000000004</v>
      </c>
      <c r="V69">
        <v>-20.364999999999998</v>
      </c>
      <c r="W69">
        <v>-17.850000000000001</v>
      </c>
      <c r="X69">
        <v>25.402000000000001</v>
      </c>
      <c r="Y69">
        <v>34.799999999999997</v>
      </c>
      <c r="Z69">
        <v>-39.968000000000004</v>
      </c>
      <c r="AA69">
        <v>17.827000000000002</v>
      </c>
      <c r="AB69">
        <v>4.3639999999999999</v>
      </c>
      <c r="AC69">
        <v>32.271000000000001</v>
      </c>
      <c r="AD69">
        <v>-58.826999999999998</v>
      </c>
      <c r="AE69">
        <v>13.55</v>
      </c>
      <c r="AF69">
        <v>-0.70199999999999996</v>
      </c>
      <c r="AG69">
        <v>-28.271999999999998</v>
      </c>
      <c r="AH69">
        <v>-24.343</v>
      </c>
      <c r="AI69">
        <v>61.648000000000003</v>
      </c>
      <c r="AJ69">
        <v>-38.988</v>
      </c>
      <c r="AK69">
        <v>224.297</v>
      </c>
      <c r="AL69">
        <v>-24.756</v>
      </c>
      <c r="AM69">
        <v>-19.344000000000001</v>
      </c>
      <c r="AN69">
        <v>-10.974</v>
      </c>
      <c r="AO69">
        <v>69.558000000000007</v>
      </c>
      <c r="AP69">
        <v>-10.724</v>
      </c>
      <c r="AQ69">
        <v>-20.843</v>
      </c>
      <c r="AR69">
        <v>36.366999999999997</v>
      </c>
      <c r="AS69">
        <v>-8.3249999999999993</v>
      </c>
      <c r="AT69">
        <v>-1.2210000000000001</v>
      </c>
      <c r="AU69">
        <v>28.427</v>
      </c>
      <c r="AV69">
        <v>-45.732999999999997</v>
      </c>
      <c r="AW69">
        <v>49.606000000000002</v>
      </c>
      <c r="AX69">
        <v>-24.454000000000001</v>
      </c>
      <c r="AY69">
        <v>-9.2769999999999992</v>
      </c>
      <c r="AZ69">
        <v>-9.9339999999999993</v>
      </c>
      <c r="BA69">
        <v>17.869</v>
      </c>
      <c r="BB69">
        <v>-0.34200000000000003</v>
      </c>
      <c r="BC69">
        <v>-0.60199999999999998</v>
      </c>
      <c r="BD69">
        <v>0.128</v>
      </c>
      <c r="BE69">
        <v>1.9E-2</v>
      </c>
      <c r="BF69">
        <v>5.7000000000000002E-2</v>
      </c>
      <c r="BG69">
        <v>2021</v>
      </c>
    </row>
    <row r="70" spans="1:59" x14ac:dyDescent="0.35">
      <c r="A70">
        <v>826</v>
      </c>
      <c r="B70" t="s">
        <v>410</v>
      </c>
      <c r="C70" t="s">
        <v>644</v>
      </c>
      <c r="D70" t="s">
        <v>409</v>
      </c>
      <c r="E70" t="s">
        <v>645</v>
      </c>
      <c r="F70" t="s">
        <v>646</v>
      </c>
      <c r="G70" t="s">
        <v>647</v>
      </c>
    </row>
    <row r="71" spans="1:59" x14ac:dyDescent="0.35">
      <c r="A71">
        <v>826</v>
      </c>
      <c r="B71" t="s">
        <v>410</v>
      </c>
      <c r="C71" t="s">
        <v>649</v>
      </c>
      <c r="D71" t="s">
        <v>409</v>
      </c>
      <c r="E71" t="s">
        <v>650</v>
      </c>
      <c r="F71" t="s">
        <v>651</v>
      </c>
      <c r="G71" t="s">
        <v>652</v>
      </c>
      <c r="H71" t="s">
        <v>653</v>
      </c>
    </row>
    <row r="72" spans="1:59" x14ac:dyDescent="0.35">
      <c r="A72">
        <v>826</v>
      </c>
      <c r="B72" t="s">
        <v>410</v>
      </c>
      <c r="C72" t="s">
        <v>654</v>
      </c>
      <c r="D72" t="s">
        <v>409</v>
      </c>
      <c r="E72" t="s">
        <v>655</v>
      </c>
      <c r="F72" t="s">
        <v>656</v>
      </c>
      <c r="G72" t="s">
        <v>652</v>
      </c>
      <c r="H72" t="s">
        <v>653</v>
      </c>
      <c r="I72" t="s">
        <v>704</v>
      </c>
      <c r="J72">
        <v>5.8999999999999997E-2</v>
      </c>
      <c r="K72">
        <v>0.06</v>
      </c>
      <c r="L72">
        <v>6.0999999999999999E-2</v>
      </c>
      <c r="M72">
        <v>6.2E-2</v>
      </c>
      <c r="N72">
        <v>6.3E-2</v>
      </c>
      <c r="O72">
        <v>6.4000000000000001E-2</v>
      </c>
      <c r="P72">
        <v>6.6000000000000003E-2</v>
      </c>
      <c r="Q72">
        <v>6.7000000000000004E-2</v>
      </c>
      <c r="R72">
        <v>6.9000000000000006E-2</v>
      </c>
      <c r="S72">
        <v>7.0999999999999994E-2</v>
      </c>
      <c r="T72">
        <v>7.1999999999999995E-2</v>
      </c>
      <c r="U72">
        <v>7.3999999999999996E-2</v>
      </c>
      <c r="V72">
        <v>7.4999999999999997E-2</v>
      </c>
      <c r="W72">
        <v>7.5999999999999998E-2</v>
      </c>
      <c r="X72">
        <v>7.6999999999999999E-2</v>
      </c>
      <c r="Y72">
        <v>7.8E-2</v>
      </c>
      <c r="Z72">
        <v>7.9000000000000001E-2</v>
      </c>
      <c r="AA72">
        <v>0.08</v>
      </c>
      <c r="AB72">
        <v>8.2000000000000003E-2</v>
      </c>
      <c r="AC72">
        <v>8.3000000000000004E-2</v>
      </c>
      <c r="AD72">
        <v>8.4000000000000005E-2</v>
      </c>
      <c r="AE72">
        <v>8.5999999999999993E-2</v>
      </c>
      <c r="AF72">
        <v>8.6999999999999994E-2</v>
      </c>
      <c r="AG72">
        <v>8.8999999999999996E-2</v>
      </c>
      <c r="AH72">
        <v>0.09</v>
      </c>
      <c r="AI72">
        <v>9.1999999999999998E-2</v>
      </c>
      <c r="AJ72">
        <v>9.4E-2</v>
      </c>
      <c r="AK72">
        <v>9.7000000000000003E-2</v>
      </c>
      <c r="AL72">
        <v>9.9000000000000005E-2</v>
      </c>
      <c r="AM72">
        <v>0.10100000000000001</v>
      </c>
      <c r="AN72">
        <v>0.10299999999999999</v>
      </c>
      <c r="AO72">
        <v>0.105</v>
      </c>
      <c r="AP72">
        <v>0.106</v>
      </c>
      <c r="AQ72">
        <v>0.108</v>
      </c>
      <c r="AR72">
        <v>0.109</v>
      </c>
      <c r="AS72">
        <v>0.111</v>
      </c>
      <c r="AT72">
        <v>0.113</v>
      </c>
      <c r="AU72">
        <v>0.114</v>
      </c>
      <c r="AV72">
        <v>0.11600000000000001</v>
      </c>
      <c r="AW72">
        <v>0.11799999999999999</v>
      </c>
      <c r="AX72">
        <v>0.11899999999999999</v>
      </c>
      <c r="AY72">
        <v>0.121</v>
      </c>
      <c r="AZ72">
        <v>0.123</v>
      </c>
      <c r="BA72">
        <v>0.125</v>
      </c>
      <c r="BB72">
        <v>0.127</v>
      </c>
      <c r="BC72">
        <v>0.129</v>
      </c>
      <c r="BD72">
        <v>0.13</v>
      </c>
      <c r="BE72">
        <v>0.13200000000000001</v>
      </c>
      <c r="BF72">
        <v>0.13400000000000001</v>
      </c>
      <c r="BG72">
        <v>2020</v>
      </c>
    </row>
    <row r="73" spans="1:59" x14ac:dyDescent="0.35">
      <c r="A73">
        <v>826</v>
      </c>
      <c r="B73" t="s">
        <v>410</v>
      </c>
      <c r="C73" t="s">
        <v>658</v>
      </c>
      <c r="D73" t="s">
        <v>409</v>
      </c>
      <c r="E73" t="s">
        <v>659</v>
      </c>
      <c r="F73" t="s">
        <v>660</v>
      </c>
      <c r="G73" t="s">
        <v>565</v>
      </c>
      <c r="H73" t="s">
        <v>566</v>
      </c>
      <c r="I73" t="s">
        <v>705</v>
      </c>
      <c r="J73" t="s">
        <v>628</v>
      </c>
      <c r="K73" t="s">
        <v>628</v>
      </c>
      <c r="L73" t="s">
        <v>628</v>
      </c>
      <c r="M73" t="s">
        <v>628</v>
      </c>
      <c r="N73" t="s">
        <v>628</v>
      </c>
      <c r="O73" t="s">
        <v>628</v>
      </c>
      <c r="P73" t="s">
        <v>628</v>
      </c>
      <c r="Q73" t="s">
        <v>628</v>
      </c>
      <c r="R73">
        <v>2.4E-2</v>
      </c>
      <c r="S73">
        <v>0.03</v>
      </c>
      <c r="T73">
        <v>4.7E-2</v>
      </c>
      <c r="U73">
        <v>4.5999999999999999E-2</v>
      </c>
      <c r="V73">
        <v>5.6000000000000001E-2</v>
      </c>
      <c r="W73">
        <v>5.2999999999999999E-2</v>
      </c>
      <c r="X73">
        <v>5.0999999999999997E-2</v>
      </c>
      <c r="Y73">
        <v>0.06</v>
      </c>
      <c r="Z73">
        <v>0.05</v>
      </c>
      <c r="AA73">
        <v>8.3000000000000004E-2</v>
      </c>
      <c r="AB73">
        <v>0.107</v>
      </c>
      <c r="AC73">
        <v>9.0999999999999998E-2</v>
      </c>
      <c r="AD73">
        <v>8.5000000000000006E-2</v>
      </c>
      <c r="AE73">
        <v>0.114</v>
      </c>
      <c r="AF73">
        <v>0.13800000000000001</v>
      </c>
      <c r="AG73">
        <v>0.112</v>
      </c>
      <c r="AH73">
        <v>0.12</v>
      </c>
      <c r="AI73">
        <v>0.128</v>
      </c>
      <c r="AJ73">
        <v>0.104</v>
      </c>
      <c r="AK73">
        <v>0.107</v>
      </c>
      <c r="AL73">
        <v>0.111</v>
      </c>
      <c r="AM73">
        <v>0.11899999999999999</v>
      </c>
      <c r="AN73">
        <v>0.123</v>
      </c>
      <c r="AO73">
        <v>0.12</v>
      </c>
      <c r="AP73">
        <v>0.157</v>
      </c>
      <c r="AQ73">
        <v>0.188</v>
      </c>
      <c r="AR73">
        <v>0.30299999999999999</v>
      </c>
      <c r="AS73">
        <v>0.34</v>
      </c>
      <c r="AT73">
        <v>0.33100000000000002</v>
      </c>
      <c r="AU73">
        <v>0.36699999999999999</v>
      </c>
      <c r="AV73">
        <v>0.35599999999999998</v>
      </c>
      <c r="AW73">
        <v>0.372</v>
      </c>
      <c r="AX73">
        <v>0.34</v>
      </c>
      <c r="AY73">
        <v>0.30399999999999999</v>
      </c>
      <c r="AZ73">
        <v>0.29499999999999998</v>
      </c>
      <c r="BA73">
        <v>0.36499999999999999</v>
      </c>
      <c r="BB73">
        <v>0.40100000000000002</v>
      </c>
      <c r="BC73">
        <v>0.41599999999999998</v>
      </c>
      <c r="BD73">
        <v>0.42399999999999999</v>
      </c>
      <c r="BE73">
        <v>0.42299999999999999</v>
      </c>
      <c r="BF73">
        <v>0.433</v>
      </c>
      <c r="BG73">
        <v>2021</v>
      </c>
    </row>
    <row r="74" spans="1:59" x14ac:dyDescent="0.35">
      <c r="A74">
        <v>826</v>
      </c>
      <c r="B74" t="s">
        <v>410</v>
      </c>
      <c r="C74" t="s">
        <v>662</v>
      </c>
      <c r="D74" t="s">
        <v>409</v>
      </c>
      <c r="E74" t="s">
        <v>659</v>
      </c>
      <c r="F74" t="s">
        <v>660</v>
      </c>
      <c r="G74" t="s">
        <v>615</v>
      </c>
      <c r="I74" t="s">
        <v>663</v>
      </c>
      <c r="J74" t="s">
        <v>628</v>
      </c>
      <c r="K74" t="s">
        <v>628</v>
      </c>
      <c r="L74" t="s">
        <v>628</v>
      </c>
      <c r="M74" t="s">
        <v>628</v>
      </c>
      <c r="N74" t="s">
        <v>628</v>
      </c>
      <c r="O74" t="s">
        <v>628</v>
      </c>
      <c r="P74" t="s">
        <v>628</v>
      </c>
      <c r="Q74" t="s">
        <v>628</v>
      </c>
      <c r="R74">
        <v>41.68</v>
      </c>
      <c r="S74">
        <v>53.176000000000002</v>
      </c>
      <c r="T74">
        <v>85.77</v>
      </c>
      <c r="U74">
        <v>74.823999999999998</v>
      </c>
      <c r="V74">
        <v>85.314999999999998</v>
      </c>
      <c r="W74">
        <v>77.105999999999995</v>
      </c>
      <c r="X74">
        <v>67.685000000000002</v>
      </c>
      <c r="Y74">
        <v>79.010000000000005</v>
      </c>
      <c r="Z74">
        <v>58.656999999999996</v>
      </c>
      <c r="AA74">
        <v>91.658000000000001</v>
      </c>
      <c r="AB74">
        <v>101.93600000000001</v>
      </c>
      <c r="AC74">
        <v>84.754999999999995</v>
      </c>
      <c r="AD74">
        <v>73.203999999999994</v>
      </c>
      <c r="AE74">
        <v>93.182000000000002</v>
      </c>
      <c r="AF74">
        <v>103.539</v>
      </c>
      <c r="AG74">
        <v>80.397000000000006</v>
      </c>
      <c r="AH74">
        <v>85.974000000000004</v>
      </c>
      <c r="AI74">
        <v>87.009</v>
      </c>
      <c r="AJ74">
        <v>71.177999999999997</v>
      </c>
      <c r="AK74">
        <v>67.454999999999998</v>
      </c>
      <c r="AL74">
        <v>66.236999999999995</v>
      </c>
      <c r="AM74">
        <v>69.974000000000004</v>
      </c>
      <c r="AN74">
        <v>72.381</v>
      </c>
      <c r="AO74">
        <v>68.66</v>
      </c>
      <c r="AP74">
        <v>85.664000000000001</v>
      </c>
      <c r="AQ74">
        <v>98.097999999999999</v>
      </c>
      <c r="AR74">
        <v>153.37100000000001</v>
      </c>
      <c r="AS74">
        <v>150.13399999999999</v>
      </c>
      <c r="AT74">
        <v>137.767</v>
      </c>
      <c r="AU74">
        <v>149.40100000000001</v>
      </c>
      <c r="AV74">
        <v>135.673</v>
      </c>
      <c r="AW74">
        <v>147.29499999999999</v>
      </c>
      <c r="AX74">
        <v>131.554</v>
      </c>
      <c r="AY74">
        <v>100.35</v>
      </c>
      <c r="AZ74">
        <v>91.361999999999995</v>
      </c>
      <c r="BA74">
        <v>103.12</v>
      </c>
      <c r="BB74">
        <v>106.081</v>
      </c>
      <c r="BC74">
        <v>105.114</v>
      </c>
      <c r="BD74">
        <v>103.075</v>
      </c>
      <c r="BE74">
        <v>98.605000000000004</v>
      </c>
      <c r="BF74">
        <v>97.099000000000004</v>
      </c>
      <c r="BG74">
        <v>2021</v>
      </c>
    </row>
    <row r="75" spans="1:59" x14ac:dyDescent="0.35">
      <c r="A75">
        <v>826</v>
      </c>
      <c r="B75" t="s">
        <v>410</v>
      </c>
      <c r="C75" t="s">
        <v>186</v>
      </c>
      <c r="D75" t="s">
        <v>409</v>
      </c>
      <c r="E75" t="s">
        <v>664</v>
      </c>
      <c r="F75" t="s">
        <v>665</v>
      </c>
      <c r="G75" t="s">
        <v>565</v>
      </c>
      <c r="H75" t="s">
        <v>566</v>
      </c>
      <c r="I75" t="s">
        <v>705</v>
      </c>
      <c r="J75" t="s">
        <v>628</v>
      </c>
      <c r="K75" t="s">
        <v>628</v>
      </c>
      <c r="L75" t="s">
        <v>628</v>
      </c>
      <c r="M75" t="s">
        <v>628</v>
      </c>
      <c r="N75" t="s">
        <v>628</v>
      </c>
      <c r="O75" t="s">
        <v>628</v>
      </c>
      <c r="P75" t="s">
        <v>628</v>
      </c>
      <c r="Q75" t="s">
        <v>628</v>
      </c>
      <c r="R75" t="s">
        <v>628</v>
      </c>
      <c r="S75" t="s">
        <v>628</v>
      </c>
      <c r="T75">
        <v>4.9000000000000002E-2</v>
      </c>
      <c r="U75">
        <v>4.2999999999999997E-2</v>
      </c>
      <c r="V75">
        <v>5.5E-2</v>
      </c>
      <c r="W75">
        <v>4.8000000000000001E-2</v>
      </c>
      <c r="X75">
        <v>0.05</v>
      </c>
      <c r="Y75">
        <v>6.4000000000000001E-2</v>
      </c>
      <c r="Z75">
        <v>7.0999999999999994E-2</v>
      </c>
      <c r="AA75">
        <v>7.6999999999999999E-2</v>
      </c>
      <c r="AB75">
        <v>8.8999999999999996E-2</v>
      </c>
      <c r="AC75">
        <v>9.2999999999999999E-2</v>
      </c>
      <c r="AD75">
        <v>8.5000000000000006E-2</v>
      </c>
      <c r="AE75">
        <v>0.127</v>
      </c>
      <c r="AF75">
        <v>0.13300000000000001</v>
      </c>
      <c r="AG75">
        <v>0.125</v>
      </c>
      <c r="AH75">
        <v>0.14699999999999999</v>
      </c>
      <c r="AI75">
        <v>0.14299999999999999</v>
      </c>
      <c r="AJ75">
        <v>0.123</v>
      </c>
      <c r="AK75">
        <v>0.128</v>
      </c>
      <c r="AL75">
        <v>0.13900000000000001</v>
      </c>
      <c r="AM75">
        <v>0.13400000000000001</v>
      </c>
      <c r="AN75">
        <v>0.13700000000000001</v>
      </c>
      <c r="AO75">
        <v>0.154</v>
      </c>
      <c r="AP75">
        <v>0.16800000000000001</v>
      </c>
      <c r="AQ75">
        <v>0.16300000000000001</v>
      </c>
      <c r="AR75">
        <v>0.22500000000000001</v>
      </c>
      <c r="AS75">
        <v>0.23200000000000001</v>
      </c>
      <c r="AT75">
        <v>0.27500000000000002</v>
      </c>
      <c r="AU75">
        <v>0.26800000000000002</v>
      </c>
      <c r="AV75">
        <v>0.34</v>
      </c>
      <c r="AW75">
        <v>0.33800000000000002</v>
      </c>
      <c r="AX75">
        <v>0.32800000000000001</v>
      </c>
      <c r="AY75">
        <v>0.33800000000000002</v>
      </c>
      <c r="AZ75">
        <v>0.35899999999999999</v>
      </c>
      <c r="BA75">
        <v>0.40799999999999997</v>
      </c>
      <c r="BB75">
        <v>0.44800000000000001</v>
      </c>
      <c r="BC75">
        <v>0.46100000000000002</v>
      </c>
      <c r="BD75">
        <v>0.46800000000000003</v>
      </c>
      <c r="BE75">
        <v>0.48699999999999999</v>
      </c>
      <c r="BF75">
        <v>0.502</v>
      </c>
      <c r="BG75">
        <v>2021</v>
      </c>
    </row>
    <row r="76" spans="1:59" x14ac:dyDescent="0.35">
      <c r="A76">
        <v>826</v>
      </c>
      <c r="B76" t="s">
        <v>410</v>
      </c>
      <c r="C76" t="s">
        <v>188</v>
      </c>
      <c r="D76" t="s">
        <v>409</v>
      </c>
      <c r="E76" t="s">
        <v>664</v>
      </c>
      <c r="F76" t="s">
        <v>665</v>
      </c>
      <c r="G76" t="s">
        <v>615</v>
      </c>
      <c r="I76" t="s">
        <v>666</v>
      </c>
      <c r="J76" t="s">
        <v>628</v>
      </c>
      <c r="K76" t="s">
        <v>628</v>
      </c>
      <c r="L76" t="s">
        <v>628</v>
      </c>
      <c r="M76" t="s">
        <v>628</v>
      </c>
      <c r="N76" t="s">
        <v>628</v>
      </c>
      <c r="O76" t="s">
        <v>628</v>
      </c>
      <c r="P76" t="s">
        <v>628</v>
      </c>
      <c r="Q76" t="s">
        <v>628</v>
      </c>
      <c r="R76" t="s">
        <v>628</v>
      </c>
      <c r="S76" t="s">
        <v>628</v>
      </c>
      <c r="T76">
        <v>89.695999999999998</v>
      </c>
      <c r="U76">
        <v>71.450999999999993</v>
      </c>
      <c r="V76">
        <v>84.305999999999997</v>
      </c>
      <c r="W76">
        <v>69.251999999999995</v>
      </c>
      <c r="X76">
        <v>66.778000000000006</v>
      </c>
      <c r="Y76">
        <v>85.311999999999998</v>
      </c>
      <c r="Z76">
        <v>83.320999999999998</v>
      </c>
      <c r="AA76">
        <v>84.596999999999994</v>
      </c>
      <c r="AB76">
        <v>85.293000000000006</v>
      </c>
      <c r="AC76">
        <v>86.78</v>
      </c>
      <c r="AD76">
        <v>73.236000000000004</v>
      </c>
      <c r="AE76">
        <v>104.389</v>
      </c>
      <c r="AF76">
        <v>100.301</v>
      </c>
      <c r="AG76">
        <v>89.912000000000006</v>
      </c>
      <c r="AH76">
        <v>105.497</v>
      </c>
      <c r="AI76">
        <v>97.122</v>
      </c>
      <c r="AJ76">
        <v>83.683000000000007</v>
      </c>
      <c r="AK76">
        <v>80.433000000000007</v>
      </c>
      <c r="AL76">
        <v>82.736000000000004</v>
      </c>
      <c r="AM76">
        <v>79.039000000000001</v>
      </c>
      <c r="AN76">
        <v>80.686999999999998</v>
      </c>
      <c r="AO76">
        <v>87.700999999999993</v>
      </c>
      <c r="AP76">
        <v>91.587000000000003</v>
      </c>
      <c r="AQ76">
        <v>85.245999999999995</v>
      </c>
      <c r="AR76">
        <v>113.99</v>
      </c>
      <c r="AS76">
        <v>102.307</v>
      </c>
      <c r="AT76">
        <v>114.517</v>
      </c>
      <c r="AU76">
        <v>109.032</v>
      </c>
      <c r="AV76">
        <v>129.50700000000001</v>
      </c>
      <c r="AW76">
        <v>133.90899999999999</v>
      </c>
      <c r="AX76">
        <v>127.11</v>
      </c>
      <c r="AY76">
        <v>111.551</v>
      </c>
      <c r="AZ76">
        <v>111.193</v>
      </c>
      <c r="BA76">
        <v>115.152</v>
      </c>
      <c r="BB76">
        <v>118.43899999999999</v>
      </c>
      <c r="BC76">
        <v>116.605</v>
      </c>
      <c r="BD76">
        <v>113.65300000000001</v>
      </c>
      <c r="BE76">
        <v>113.58799999999999</v>
      </c>
      <c r="BF76">
        <v>112.599</v>
      </c>
      <c r="BG76">
        <v>2021</v>
      </c>
    </row>
    <row r="77" spans="1:59" x14ac:dyDescent="0.35">
      <c r="A77">
        <v>826</v>
      </c>
      <c r="B77" t="s">
        <v>410</v>
      </c>
      <c r="C77" t="s">
        <v>667</v>
      </c>
      <c r="D77" t="s">
        <v>409</v>
      </c>
      <c r="E77" t="s">
        <v>668</v>
      </c>
      <c r="F77" t="s">
        <v>669</v>
      </c>
      <c r="G77" t="s">
        <v>565</v>
      </c>
      <c r="H77" t="s">
        <v>566</v>
      </c>
      <c r="I77" t="s">
        <v>705</v>
      </c>
      <c r="J77" t="s">
        <v>628</v>
      </c>
      <c r="K77" t="s">
        <v>628</v>
      </c>
      <c r="L77" t="s">
        <v>628</v>
      </c>
      <c r="M77" t="s">
        <v>628</v>
      </c>
      <c r="N77" t="s">
        <v>628</v>
      </c>
      <c r="O77" t="s">
        <v>628</v>
      </c>
      <c r="P77" t="s">
        <v>628</v>
      </c>
      <c r="Q77" t="s">
        <v>628</v>
      </c>
      <c r="R77" t="s">
        <v>628</v>
      </c>
      <c r="S77" t="s">
        <v>628</v>
      </c>
      <c r="T77">
        <v>-2E-3</v>
      </c>
      <c r="U77">
        <v>2E-3</v>
      </c>
      <c r="V77">
        <v>1E-3</v>
      </c>
      <c r="W77">
        <v>5.0000000000000001E-3</v>
      </c>
      <c r="X77">
        <v>1E-3</v>
      </c>
      <c r="Y77">
        <v>-5.0000000000000001E-3</v>
      </c>
      <c r="Z77">
        <v>-2.1000000000000001E-2</v>
      </c>
      <c r="AA77">
        <v>6.0000000000000001E-3</v>
      </c>
      <c r="AB77">
        <v>1.7000000000000001E-2</v>
      </c>
      <c r="AC77">
        <v>-2E-3</v>
      </c>
      <c r="AD77" t="s">
        <v>701</v>
      </c>
      <c r="AE77">
        <v>-1.4E-2</v>
      </c>
      <c r="AF77">
        <v>4.0000000000000001E-3</v>
      </c>
      <c r="AG77">
        <v>-1.2999999999999999E-2</v>
      </c>
      <c r="AH77">
        <v>-2.7E-2</v>
      </c>
      <c r="AI77">
        <v>-1.4999999999999999E-2</v>
      </c>
      <c r="AJ77">
        <v>-1.7999999999999999E-2</v>
      </c>
      <c r="AK77">
        <v>-2.1000000000000001E-2</v>
      </c>
      <c r="AL77">
        <v>-2.8000000000000001E-2</v>
      </c>
      <c r="AM77">
        <v>-1.4999999999999999E-2</v>
      </c>
      <c r="AN77">
        <v>-1.4E-2</v>
      </c>
      <c r="AO77">
        <v>-3.3000000000000002E-2</v>
      </c>
      <c r="AP77">
        <v>-1.0999999999999999E-2</v>
      </c>
      <c r="AQ77">
        <v>2.5000000000000001E-2</v>
      </c>
      <c r="AR77">
        <v>7.8E-2</v>
      </c>
      <c r="AS77">
        <v>0.108</v>
      </c>
      <c r="AT77">
        <v>5.6000000000000001E-2</v>
      </c>
      <c r="AU77">
        <v>9.9000000000000005E-2</v>
      </c>
      <c r="AV77">
        <v>1.6E-2</v>
      </c>
      <c r="AW77">
        <v>3.4000000000000002E-2</v>
      </c>
      <c r="AX77">
        <v>1.0999999999999999E-2</v>
      </c>
      <c r="AY77">
        <v>-3.4000000000000002E-2</v>
      </c>
      <c r="AZ77">
        <v>-6.4000000000000001E-2</v>
      </c>
      <c r="BA77">
        <v>-4.2999999999999997E-2</v>
      </c>
      <c r="BB77">
        <v>-4.7E-2</v>
      </c>
      <c r="BC77">
        <v>-4.4999999999999998E-2</v>
      </c>
      <c r="BD77">
        <v>-4.3999999999999997E-2</v>
      </c>
      <c r="BE77">
        <v>-6.4000000000000001E-2</v>
      </c>
      <c r="BF77">
        <v>-6.9000000000000006E-2</v>
      </c>
      <c r="BG77">
        <v>2021</v>
      </c>
    </row>
    <row r="78" spans="1:59" x14ac:dyDescent="0.35">
      <c r="A78">
        <v>826</v>
      </c>
      <c r="B78" t="s">
        <v>410</v>
      </c>
      <c r="C78" t="s">
        <v>670</v>
      </c>
      <c r="D78" t="s">
        <v>409</v>
      </c>
      <c r="E78" t="s">
        <v>668</v>
      </c>
      <c r="F78" t="s">
        <v>669</v>
      </c>
      <c r="G78" t="s">
        <v>615</v>
      </c>
      <c r="I78" t="s">
        <v>671</v>
      </c>
      <c r="J78" t="s">
        <v>628</v>
      </c>
      <c r="K78" t="s">
        <v>628</v>
      </c>
      <c r="L78" t="s">
        <v>628</v>
      </c>
      <c r="M78" t="s">
        <v>628</v>
      </c>
      <c r="N78" t="s">
        <v>628</v>
      </c>
      <c r="O78" t="s">
        <v>628</v>
      </c>
      <c r="P78" t="s">
        <v>628</v>
      </c>
      <c r="Q78" t="s">
        <v>628</v>
      </c>
      <c r="R78" t="s">
        <v>628</v>
      </c>
      <c r="S78" t="s">
        <v>628</v>
      </c>
      <c r="T78">
        <v>-3.9260000000000002</v>
      </c>
      <c r="U78">
        <v>3.3730000000000002</v>
      </c>
      <c r="V78">
        <v>1.0089999999999999</v>
      </c>
      <c r="W78">
        <v>7.8529999999999998</v>
      </c>
      <c r="X78">
        <v>0.90700000000000003</v>
      </c>
      <c r="Y78">
        <v>-6.3019999999999996</v>
      </c>
      <c r="Z78">
        <v>-24.663</v>
      </c>
      <c r="AA78">
        <v>7.0620000000000003</v>
      </c>
      <c r="AB78">
        <v>16.641999999999999</v>
      </c>
      <c r="AC78">
        <v>-2.024</v>
      </c>
      <c r="AD78">
        <v>-3.2000000000000001E-2</v>
      </c>
      <c r="AE78">
        <v>-11.207000000000001</v>
      </c>
      <c r="AF78">
        <v>3.238</v>
      </c>
      <c r="AG78">
        <v>-9.5150000000000006</v>
      </c>
      <c r="AH78">
        <v>-19.523</v>
      </c>
      <c r="AI78">
        <v>-10.113</v>
      </c>
      <c r="AJ78">
        <v>-12.505000000000001</v>
      </c>
      <c r="AK78">
        <v>-12.978</v>
      </c>
      <c r="AL78">
        <v>-16.498999999999999</v>
      </c>
      <c r="AM78">
        <v>-9.0649999999999995</v>
      </c>
      <c r="AN78">
        <v>-8.3059999999999992</v>
      </c>
      <c r="AO78">
        <v>-19.042000000000002</v>
      </c>
      <c r="AP78">
        <v>-5.923</v>
      </c>
      <c r="AQ78">
        <v>12.852</v>
      </c>
      <c r="AR78">
        <v>39.381</v>
      </c>
      <c r="AS78">
        <v>47.826999999999998</v>
      </c>
      <c r="AT78">
        <v>23.25</v>
      </c>
      <c r="AU78">
        <v>40.369999999999997</v>
      </c>
      <c r="AV78">
        <v>6.1660000000000004</v>
      </c>
      <c r="AW78">
        <v>13.385999999999999</v>
      </c>
      <c r="AX78">
        <v>4.4429999999999996</v>
      </c>
      <c r="AY78">
        <v>-11.201000000000001</v>
      </c>
      <c r="AZ78">
        <v>-19.831</v>
      </c>
      <c r="BA78">
        <v>-12.032</v>
      </c>
      <c r="BB78">
        <v>-12.358000000000001</v>
      </c>
      <c r="BC78">
        <v>-11.491</v>
      </c>
      <c r="BD78">
        <v>-10.577</v>
      </c>
      <c r="BE78">
        <v>-14.983000000000001</v>
      </c>
      <c r="BF78">
        <v>-15.5</v>
      </c>
      <c r="BG78">
        <v>2021</v>
      </c>
    </row>
    <row r="79" spans="1:59" x14ac:dyDescent="0.35">
      <c r="A79">
        <v>826</v>
      </c>
      <c r="B79" t="s">
        <v>410</v>
      </c>
      <c r="C79" t="s">
        <v>672</v>
      </c>
      <c r="D79" t="s">
        <v>409</v>
      </c>
      <c r="E79" t="s">
        <v>673</v>
      </c>
      <c r="F79" t="s">
        <v>674</v>
      </c>
      <c r="G79" t="s">
        <v>565</v>
      </c>
      <c r="H79" t="s">
        <v>566</v>
      </c>
    </row>
    <row r="80" spans="1:59" x14ac:dyDescent="0.35">
      <c r="A80">
        <v>826</v>
      </c>
      <c r="B80" t="s">
        <v>410</v>
      </c>
      <c r="C80" t="s">
        <v>675</v>
      </c>
      <c r="D80" t="s">
        <v>409</v>
      </c>
      <c r="E80" t="s">
        <v>673</v>
      </c>
      <c r="F80" t="s">
        <v>674</v>
      </c>
      <c r="G80" t="s">
        <v>603</v>
      </c>
    </row>
    <row r="81" spans="1:59" x14ac:dyDescent="0.35">
      <c r="A81">
        <v>826</v>
      </c>
      <c r="B81" t="s">
        <v>410</v>
      </c>
      <c r="C81" t="s">
        <v>676</v>
      </c>
      <c r="D81" t="s">
        <v>409</v>
      </c>
      <c r="E81" t="s">
        <v>677</v>
      </c>
      <c r="F81" t="s">
        <v>678</v>
      </c>
      <c r="G81" t="s">
        <v>565</v>
      </c>
      <c r="H81" t="s">
        <v>566</v>
      </c>
      <c r="I81" t="s">
        <v>705</v>
      </c>
      <c r="J81" t="s">
        <v>628</v>
      </c>
      <c r="K81" t="s">
        <v>628</v>
      </c>
      <c r="L81" t="s">
        <v>628</v>
      </c>
      <c r="M81" t="s">
        <v>628</v>
      </c>
      <c r="N81" t="s">
        <v>628</v>
      </c>
      <c r="O81" t="s">
        <v>628</v>
      </c>
      <c r="P81" t="s">
        <v>628</v>
      </c>
      <c r="Q81" t="s">
        <v>628</v>
      </c>
      <c r="R81" t="s">
        <v>628</v>
      </c>
      <c r="S81" t="s">
        <v>628</v>
      </c>
      <c r="T81">
        <v>-2E-3</v>
      </c>
      <c r="U81">
        <v>2E-3</v>
      </c>
      <c r="V81">
        <v>1E-3</v>
      </c>
      <c r="W81">
        <v>5.0000000000000001E-3</v>
      </c>
      <c r="X81">
        <v>1E-3</v>
      </c>
      <c r="Y81">
        <v>-5.0000000000000001E-3</v>
      </c>
      <c r="Z81">
        <v>-2.1000000000000001E-2</v>
      </c>
      <c r="AA81">
        <v>7.0000000000000001E-3</v>
      </c>
      <c r="AB81">
        <v>1.7999999999999999E-2</v>
      </c>
      <c r="AC81">
        <v>-2E-3</v>
      </c>
      <c r="AD81" t="s">
        <v>701</v>
      </c>
      <c r="AE81">
        <v>-1.4E-2</v>
      </c>
      <c r="AF81">
        <v>4.0000000000000001E-3</v>
      </c>
      <c r="AG81">
        <v>-1.2999999999999999E-2</v>
      </c>
      <c r="AH81">
        <v>-2.7E-2</v>
      </c>
      <c r="AI81">
        <v>-1.4999999999999999E-2</v>
      </c>
      <c r="AJ81">
        <v>-1.7999999999999999E-2</v>
      </c>
      <c r="AK81">
        <v>-0.02</v>
      </c>
      <c r="AL81">
        <v>-2.8000000000000001E-2</v>
      </c>
      <c r="AM81">
        <v>-1.4999999999999999E-2</v>
      </c>
      <c r="AN81">
        <v>-1.4E-2</v>
      </c>
      <c r="AO81">
        <v>-3.3000000000000002E-2</v>
      </c>
      <c r="AP81">
        <v>-1.0999999999999999E-2</v>
      </c>
      <c r="AQ81">
        <v>2.5000000000000001E-2</v>
      </c>
      <c r="AR81">
        <v>7.8E-2</v>
      </c>
      <c r="AS81">
        <v>0.109</v>
      </c>
      <c r="AT81">
        <v>5.6000000000000001E-2</v>
      </c>
      <c r="AU81">
        <v>0.1</v>
      </c>
      <c r="AV81">
        <v>1.7000000000000001E-2</v>
      </c>
      <c r="AW81">
        <v>3.5000000000000003E-2</v>
      </c>
      <c r="AX81">
        <v>1.2E-2</v>
      </c>
      <c r="AY81">
        <v>-3.3000000000000002E-2</v>
      </c>
      <c r="AZ81">
        <v>-6.3E-2</v>
      </c>
      <c r="BA81">
        <v>-4.2000000000000003E-2</v>
      </c>
      <c r="BB81">
        <v>-4.5999999999999999E-2</v>
      </c>
      <c r="BC81">
        <v>-4.3999999999999997E-2</v>
      </c>
      <c r="BD81">
        <v>-4.2000000000000003E-2</v>
      </c>
      <c r="BE81">
        <v>-6.2E-2</v>
      </c>
      <c r="BF81">
        <v>-6.7000000000000004E-2</v>
      </c>
      <c r="BG81">
        <v>2021</v>
      </c>
    </row>
    <row r="82" spans="1:59" x14ac:dyDescent="0.35">
      <c r="A82">
        <v>826</v>
      </c>
      <c r="B82" t="s">
        <v>410</v>
      </c>
      <c r="C82" t="s">
        <v>679</v>
      </c>
      <c r="D82" t="s">
        <v>409</v>
      </c>
      <c r="E82" t="s">
        <v>677</v>
      </c>
      <c r="F82" t="s">
        <v>678</v>
      </c>
      <c r="G82" t="s">
        <v>615</v>
      </c>
      <c r="I82" t="s">
        <v>680</v>
      </c>
      <c r="J82" t="s">
        <v>628</v>
      </c>
      <c r="K82" t="s">
        <v>628</v>
      </c>
      <c r="L82" t="s">
        <v>628</v>
      </c>
      <c r="M82" t="s">
        <v>628</v>
      </c>
      <c r="N82" t="s">
        <v>628</v>
      </c>
      <c r="O82" t="s">
        <v>628</v>
      </c>
      <c r="P82" t="s">
        <v>628</v>
      </c>
      <c r="Q82" t="s">
        <v>628</v>
      </c>
      <c r="R82" t="s">
        <v>628</v>
      </c>
      <c r="S82" t="s">
        <v>628</v>
      </c>
      <c r="T82">
        <v>-3.8639999999999999</v>
      </c>
      <c r="U82">
        <v>3.4449999999999998</v>
      </c>
      <c r="V82">
        <v>1.0760000000000001</v>
      </c>
      <c r="W82">
        <v>7.9160000000000004</v>
      </c>
      <c r="X82">
        <v>0.98499999999999999</v>
      </c>
      <c r="Y82">
        <v>-6.1559999999999997</v>
      </c>
      <c r="Z82">
        <v>-24.524999999999999</v>
      </c>
      <c r="AA82">
        <v>7.56</v>
      </c>
      <c r="AB82">
        <v>16.834</v>
      </c>
      <c r="AC82">
        <v>-1.8560000000000001</v>
      </c>
      <c r="AD82">
        <v>0.124</v>
      </c>
      <c r="AE82">
        <v>-11.093999999999999</v>
      </c>
      <c r="AF82">
        <v>3.379</v>
      </c>
      <c r="AG82">
        <v>-9.4019999999999992</v>
      </c>
      <c r="AH82">
        <v>-19.411000000000001</v>
      </c>
      <c r="AI82">
        <v>-10</v>
      </c>
      <c r="AJ82">
        <v>-12.398999999999999</v>
      </c>
      <c r="AK82">
        <v>-12.874000000000001</v>
      </c>
      <c r="AL82">
        <v>-16.405999999999999</v>
      </c>
      <c r="AM82">
        <v>-8.9380000000000006</v>
      </c>
      <c r="AN82">
        <v>-8.2119999999999997</v>
      </c>
      <c r="AO82">
        <v>-18.959</v>
      </c>
      <c r="AP82">
        <v>-5.923</v>
      </c>
      <c r="AQ82">
        <v>12.897</v>
      </c>
      <c r="AR82">
        <v>39.521000000000001</v>
      </c>
      <c r="AS82">
        <v>47.981000000000002</v>
      </c>
      <c r="AT82">
        <v>23.385000000000002</v>
      </c>
      <c r="AU82">
        <v>40.545999999999999</v>
      </c>
      <c r="AV82">
        <v>6.4219999999999997</v>
      </c>
      <c r="AW82">
        <v>13.673</v>
      </c>
      <c r="AX82">
        <v>4.7320000000000002</v>
      </c>
      <c r="AY82">
        <v>-10.952</v>
      </c>
      <c r="AZ82">
        <v>-19.606000000000002</v>
      </c>
      <c r="BA82">
        <v>-11.839</v>
      </c>
      <c r="BB82">
        <v>-12.185</v>
      </c>
      <c r="BC82">
        <v>-11.218</v>
      </c>
      <c r="BD82">
        <v>-10.215999999999999</v>
      </c>
      <c r="BE82">
        <v>-14.545999999999999</v>
      </c>
      <c r="BF82">
        <v>-14.946999999999999</v>
      </c>
      <c r="BG82">
        <v>2021</v>
      </c>
    </row>
    <row r="83" spans="1:59" x14ac:dyDescent="0.35">
      <c r="A83">
        <v>826</v>
      </c>
      <c r="B83" t="s">
        <v>410</v>
      </c>
      <c r="C83" t="s">
        <v>681</v>
      </c>
      <c r="D83" t="s">
        <v>409</v>
      </c>
      <c r="E83" t="s">
        <v>682</v>
      </c>
      <c r="F83" t="s">
        <v>683</v>
      </c>
      <c r="G83" t="s">
        <v>565</v>
      </c>
      <c r="H83" t="s">
        <v>566</v>
      </c>
    </row>
    <row r="84" spans="1:59" x14ac:dyDescent="0.35">
      <c r="A84">
        <v>826</v>
      </c>
      <c r="B84" t="s">
        <v>410</v>
      </c>
      <c r="C84" t="s">
        <v>684</v>
      </c>
      <c r="D84" t="s">
        <v>409</v>
      </c>
      <c r="E84" t="s">
        <v>682</v>
      </c>
      <c r="F84" t="s">
        <v>683</v>
      </c>
      <c r="G84" t="s">
        <v>615</v>
      </c>
    </row>
    <row r="85" spans="1:59" x14ac:dyDescent="0.35">
      <c r="A85">
        <v>826</v>
      </c>
      <c r="B85" t="s">
        <v>410</v>
      </c>
      <c r="C85" t="s">
        <v>686</v>
      </c>
      <c r="D85" t="s">
        <v>409</v>
      </c>
      <c r="E85" t="s">
        <v>687</v>
      </c>
      <c r="F85" t="s">
        <v>688</v>
      </c>
      <c r="G85" t="s">
        <v>565</v>
      </c>
      <c r="H85" t="s">
        <v>566</v>
      </c>
      <c r="I85" t="s">
        <v>705</v>
      </c>
      <c r="J85" t="s">
        <v>628</v>
      </c>
      <c r="K85" t="s">
        <v>628</v>
      </c>
      <c r="L85" t="s">
        <v>628</v>
      </c>
      <c r="M85" t="s">
        <v>628</v>
      </c>
      <c r="N85" t="s">
        <v>628</v>
      </c>
      <c r="O85" t="s">
        <v>628</v>
      </c>
      <c r="P85" t="s">
        <v>628</v>
      </c>
      <c r="Q85" t="s">
        <v>628</v>
      </c>
      <c r="R85">
        <v>1E-3</v>
      </c>
      <c r="S85">
        <v>2E-3</v>
      </c>
      <c r="T85">
        <v>4.0000000000000001E-3</v>
      </c>
      <c r="U85">
        <v>4.0000000000000001E-3</v>
      </c>
      <c r="V85">
        <v>6.0000000000000001E-3</v>
      </c>
      <c r="W85">
        <v>8.9999999999999993E-3</v>
      </c>
      <c r="X85">
        <v>1.0999999999999999E-2</v>
      </c>
      <c r="Y85">
        <v>1.0999999999999999E-2</v>
      </c>
      <c r="Z85">
        <v>1.0999999999999999E-2</v>
      </c>
      <c r="AA85">
        <v>1.2E-2</v>
      </c>
      <c r="AB85">
        <v>1.2E-2</v>
      </c>
      <c r="AC85">
        <v>1.4E-2</v>
      </c>
      <c r="AD85">
        <v>1.4E-2</v>
      </c>
      <c r="AE85">
        <v>1.9E-2</v>
      </c>
      <c r="AF85">
        <v>1.6E-2</v>
      </c>
      <c r="AG85">
        <v>1.6E-2</v>
      </c>
      <c r="AH85">
        <v>1.7000000000000001E-2</v>
      </c>
      <c r="AI85">
        <v>1.4999999999999999E-2</v>
      </c>
      <c r="AJ85">
        <v>1.7000000000000001E-2</v>
      </c>
      <c r="AK85">
        <v>1.6E-2</v>
      </c>
      <c r="AL85">
        <v>2.1999999999999999E-2</v>
      </c>
      <c r="AM85">
        <v>1.6E-2</v>
      </c>
      <c r="AN85">
        <v>1.4E-2</v>
      </c>
      <c r="AO85">
        <v>1.4E-2</v>
      </c>
      <c r="AP85">
        <v>1.4E-2</v>
      </c>
      <c r="AQ85">
        <v>1.6E-2</v>
      </c>
      <c r="AR85">
        <v>1.7000000000000001E-2</v>
      </c>
      <c r="AS85">
        <v>4.4999999999999998E-2</v>
      </c>
      <c r="AT85">
        <v>5.6000000000000001E-2</v>
      </c>
      <c r="AU85">
        <v>5.6000000000000001E-2</v>
      </c>
      <c r="AV85">
        <v>5.7000000000000002E-2</v>
      </c>
      <c r="AW85">
        <v>5.7000000000000002E-2</v>
      </c>
      <c r="AX85">
        <v>5.2999999999999999E-2</v>
      </c>
      <c r="AY85">
        <v>5.1999999999999998E-2</v>
      </c>
      <c r="AZ85">
        <v>4.9000000000000002E-2</v>
      </c>
      <c r="BA85">
        <v>4.5999999999999999E-2</v>
      </c>
      <c r="BB85">
        <v>8.8999999999999996E-2</v>
      </c>
      <c r="BC85">
        <v>0.13100000000000001</v>
      </c>
      <c r="BD85">
        <v>0.17</v>
      </c>
      <c r="BE85">
        <v>0.22900000000000001</v>
      </c>
      <c r="BF85">
        <v>0.28499999999999998</v>
      </c>
      <c r="BG85">
        <v>2021</v>
      </c>
    </row>
    <row r="86" spans="1:59" x14ac:dyDescent="0.35">
      <c r="A86">
        <v>826</v>
      </c>
      <c r="B86" t="s">
        <v>410</v>
      </c>
      <c r="C86" t="s">
        <v>689</v>
      </c>
      <c r="D86" t="s">
        <v>409</v>
      </c>
      <c r="E86" t="s">
        <v>687</v>
      </c>
      <c r="F86" t="s">
        <v>688</v>
      </c>
      <c r="G86" t="s">
        <v>615</v>
      </c>
      <c r="I86" t="s">
        <v>690</v>
      </c>
      <c r="J86" t="s">
        <v>628</v>
      </c>
      <c r="K86" t="s">
        <v>628</v>
      </c>
      <c r="L86" t="s">
        <v>628</v>
      </c>
      <c r="M86" t="s">
        <v>628</v>
      </c>
      <c r="N86" t="s">
        <v>628</v>
      </c>
      <c r="O86" t="s">
        <v>628</v>
      </c>
      <c r="P86" t="s">
        <v>628</v>
      </c>
      <c r="Q86" t="s">
        <v>628</v>
      </c>
      <c r="R86">
        <v>2.1070000000000002</v>
      </c>
      <c r="S86">
        <v>4.2699999999999996</v>
      </c>
      <c r="T86">
        <v>6.5579999999999998</v>
      </c>
      <c r="U86">
        <v>7.3410000000000002</v>
      </c>
      <c r="V86">
        <v>9.3539999999999992</v>
      </c>
      <c r="W86">
        <v>13.693</v>
      </c>
      <c r="X86">
        <v>15.038</v>
      </c>
      <c r="Y86">
        <v>15.034000000000001</v>
      </c>
      <c r="Z86">
        <v>13.42</v>
      </c>
      <c r="AA86">
        <v>12.785</v>
      </c>
      <c r="AB86">
        <v>11.193</v>
      </c>
      <c r="AC86">
        <v>13.239000000000001</v>
      </c>
      <c r="AD86">
        <v>11.851000000000001</v>
      </c>
      <c r="AE86">
        <v>15.396000000000001</v>
      </c>
      <c r="AF86">
        <v>11.776</v>
      </c>
      <c r="AG86">
        <v>11.247999999999999</v>
      </c>
      <c r="AH86">
        <v>11.984</v>
      </c>
      <c r="AI86">
        <v>10.534000000000001</v>
      </c>
      <c r="AJ86">
        <v>11.34</v>
      </c>
      <c r="AK86">
        <v>9.9250000000000007</v>
      </c>
      <c r="AL86">
        <v>12.893000000000001</v>
      </c>
      <c r="AM86">
        <v>9.3450000000000006</v>
      </c>
      <c r="AN86">
        <v>8.5109999999999992</v>
      </c>
      <c r="AO86">
        <v>8.0630000000000006</v>
      </c>
      <c r="AP86">
        <v>7.46</v>
      </c>
      <c r="AQ86">
        <v>8.3249999999999993</v>
      </c>
      <c r="AR86">
        <v>8.7880000000000003</v>
      </c>
      <c r="AS86">
        <v>19.995999999999999</v>
      </c>
      <c r="AT86">
        <v>23.474</v>
      </c>
      <c r="AU86">
        <v>22.812000000000001</v>
      </c>
      <c r="AV86">
        <v>21.6</v>
      </c>
      <c r="AW86">
        <v>22.428000000000001</v>
      </c>
      <c r="AX86">
        <v>20.600999999999999</v>
      </c>
      <c r="AY86">
        <v>17.081</v>
      </c>
      <c r="AZ86">
        <v>15.214</v>
      </c>
      <c r="BA86">
        <v>13.099</v>
      </c>
      <c r="BB86">
        <v>23.640999999999998</v>
      </c>
      <c r="BC86">
        <v>33.093000000000004</v>
      </c>
      <c r="BD86">
        <v>41.350999999999999</v>
      </c>
      <c r="BE86">
        <v>53.457000000000001</v>
      </c>
      <c r="BF86">
        <v>63.875999999999998</v>
      </c>
      <c r="BG86">
        <v>2021</v>
      </c>
    </row>
    <row r="87" spans="1:59" x14ac:dyDescent="0.35">
      <c r="A87">
        <v>826</v>
      </c>
      <c r="B87" t="s">
        <v>410</v>
      </c>
      <c r="C87" t="s">
        <v>691</v>
      </c>
      <c r="D87" t="s">
        <v>409</v>
      </c>
      <c r="E87" t="s">
        <v>692</v>
      </c>
      <c r="F87" t="s">
        <v>693</v>
      </c>
      <c r="G87" t="s">
        <v>565</v>
      </c>
      <c r="H87" t="s">
        <v>566</v>
      </c>
      <c r="I87" t="s">
        <v>705</v>
      </c>
      <c r="J87">
        <v>3.6999999999999998E-2</v>
      </c>
      <c r="K87">
        <v>3.7999999999999999E-2</v>
      </c>
      <c r="L87">
        <v>0.04</v>
      </c>
      <c r="M87">
        <v>4.2000000000000003E-2</v>
      </c>
      <c r="N87">
        <v>4.8000000000000001E-2</v>
      </c>
      <c r="O87">
        <v>4.5999999999999999E-2</v>
      </c>
      <c r="P87">
        <v>4.7E-2</v>
      </c>
      <c r="Q87">
        <v>5.0999999999999997E-2</v>
      </c>
      <c r="R87">
        <v>5.7000000000000002E-2</v>
      </c>
      <c r="S87">
        <v>5.6000000000000001E-2</v>
      </c>
      <c r="T87">
        <v>5.5E-2</v>
      </c>
      <c r="U87">
        <v>6.0999999999999999E-2</v>
      </c>
      <c r="V87">
        <v>6.5000000000000002E-2</v>
      </c>
      <c r="W87">
        <v>6.9000000000000006E-2</v>
      </c>
      <c r="X87">
        <v>7.4999999999999997E-2</v>
      </c>
      <c r="Y87">
        <v>7.5999999999999998E-2</v>
      </c>
      <c r="Z87">
        <v>8.5000000000000006E-2</v>
      </c>
      <c r="AA87">
        <v>9.0999999999999998E-2</v>
      </c>
      <c r="AB87">
        <v>0.104</v>
      </c>
      <c r="AC87">
        <v>0.107</v>
      </c>
      <c r="AD87">
        <v>0.11600000000000001</v>
      </c>
      <c r="AE87">
        <v>0.122</v>
      </c>
      <c r="AF87">
        <v>0.13300000000000001</v>
      </c>
      <c r="AG87">
        <v>0.13900000000000001</v>
      </c>
      <c r="AH87">
        <v>0.13900000000000001</v>
      </c>
      <c r="AI87">
        <v>0.14699999999999999</v>
      </c>
      <c r="AJ87">
        <v>0.14599999999999999</v>
      </c>
      <c r="AK87">
        <v>0.159</v>
      </c>
      <c r="AL87">
        <v>0.16800000000000001</v>
      </c>
      <c r="AM87">
        <v>0.17</v>
      </c>
      <c r="AN87">
        <v>0.16900000000000001</v>
      </c>
      <c r="AO87">
        <v>0.17499999999999999</v>
      </c>
      <c r="AP87">
        <v>0.183</v>
      </c>
      <c r="AQ87">
        <v>0.191</v>
      </c>
      <c r="AR87">
        <v>0.19700000000000001</v>
      </c>
      <c r="AS87">
        <v>0.22700000000000001</v>
      </c>
      <c r="AT87">
        <v>0.24</v>
      </c>
      <c r="AU87">
        <v>0.246</v>
      </c>
      <c r="AV87">
        <v>0.26300000000000001</v>
      </c>
      <c r="AW87">
        <v>0.252</v>
      </c>
      <c r="AX87">
        <v>0.25800000000000001</v>
      </c>
      <c r="AY87">
        <v>0.30299999999999999</v>
      </c>
      <c r="AZ87">
        <v>0.32200000000000001</v>
      </c>
      <c r="BA87">
        <v>0.35399999999999998</v>
      </c>
      <c r="BB87">
        <v>0.378</v>
      </c>
      <c r="BC87">
        <v>0.39500000000000002</v>
      </c>
      <c r="BD87">
        <v>0.41199999999999998</v>
      </c>
      <c r="BE87">
        <v>0.42899999999999999</v>
      </c>
      <c r="BF87">
        <v>0.44600000000000001</v>
      </c>
      <c r="BG87">
        <v>2021</v>
      </c>
    </row>
    <row r="88" spans="1:59" x14ac:dyDescent="0.35">
      <c r="A88">
        <v>826</v>
      </c>
      <c r="B88" t="s">
        <v>410</v>
      </c>
      <c r="C88" t="s">
        <v>694</v>
      </c>
      <c r="D88" t="s">
        <v>409</v>
      </c>
      <c r="E88" t="s">
        <v>695</v>
      </c>
      <c r="F88" t="s">
        <v>696</v>
      </c>
      <c r="G88" t="s">
        <v>575</v>
      </c>
      <c r="H88" t="s">
        <v>566</v>
      </c>
      <c r="I88" t="s">
        <v>706</v>
      </c>
      <c r="J88">
        <v>1.0999999999999999E-2</v>
      </c>
      <c r="K88">
        <v>8.9999999999999993E-3</v>
      </c>
      <c r="L88">
        <v>5.0000000000000001E-3</v>
      </c>
      <c r="M88">
        <v>4.0000000000000001E-3</v>
      </c>
      <c r="N88">
        <v>0.01</v>
      </c>
      <c r="O88">
        <v>6.0000000000000001E-3</v>
      </c>
      <c r="P88">
        <v>1.0999999999999999E-2</v>
      </c>
      <c r="Q88">
        <v>6.0000000000000001E-3</v>
      </c>
      <c r="R88">
        <v>1E-3</v>
      </c>
      <c r="S88">
        <v>3.0000000000000001E-3</v>
      </c>
      <c r="T88">
        <v>-6.0000000000000001E-3</v>
      </c>
      <c r="U88">
        <v>8.9999999999999993E-3</v>
      </c>
      <c r="V88">
        <v>-8.9999999999999993E-3</v>
      </c>
      <c r="W88">
        <v>-1E-3</v>
      </c>
      <c r="X88" t="s">
        <v>701</v>
      </c>
      <c r="Y88">
        <v>-6.0000000000000001E-3</v>
      </c>
      <c r="Z88">
        <v>-1.7000000000000001E-2</v>
      </c>
      <c r="AA88">
        <v>4.0000000000000001E-3</v>
      </c>
      <c r="AB88">
        <v>1.6E-2</v>
      </c>
      <c r="AC88">
        <v>2E-3</v>
      </c>
      <c r="AD88">
        <v>-2E-3</v>
      </c>
      <c r="AE88">
        <v>-6.0000000000000001E-3</v>
      </c>
      <c r="AF88">
        <v>-8.9999999999999993E-3</v>
      </c>
      <c r="AG88">
        <v>-8.0000000000000002E-3</v>
      </c>
      <c r="AH88">
        <v>-7.0000000000000001E-3</v>
      </c>
      <c r="AI88">
        <v>-2.9000000000000001E-2</v>
      </c>
      <c r="AJ88">
        <v>-0.01</v>
      </c>
      <c r="AK88">
        <v>-3.0000000000000001E-3</v>
      </c>
      <c r="AL88">
        <v>-5.0000000000000001E-3</v>
      </c>
      <c r="AM88">
        <v>-1.7000000000000001E-2</v>
      </c>
      <c r="AN88" t="s">
        <v>701</v>
      </c>
      <c r="AO88">
        <v>-1.7000000000000001E-2</v>
      </c>
      <c r="AP88">
        <v>4.0000000000000001E-3</v>
      </c>
      <c r="AQ88">
        <v>-0.01</v>
      </c>
      <c r="AR88">
        <v>5.6000000000000001E-2</v>
      </c>
      <c r="AS88">
        <v>5.6000000000000001E-2</v>
      </c>
      <c r="AT88">
        <v>1.9E-2</v>
      </c>
      <c r="AU88">
        <v>7.0999999999999994E-2</v>
      </c>
      <c r="AV88">
        <v>7.5999999999999998E-2</v>
      </c>
      <c r="AW88">
        <v>8.6999999999999994E-2</v>
      </c>
      <c r="AX88">
        <v>7.0999999999999994E-2</v>
      </c>
      <c r="AY88">
        <v>0.02</v>
      </c>
      <c r="AZ88">
        <v>-8.9999999999999993E-3</v>
      </c>
      <c r="BA88">
        <v>2.1999999999999999E-2</v>
      </c>
      <c r="BB88">
        <v>3.2000000000000001E-2</v>
      </c>
      <c r="BC88">
        <v>3.6999999999999998E-2</v>
      </c>
      <c r="BD88">
        <v>4.1000000000000002E-2</v>
      </c>
      <c r="BE88">
        <v>2.5000000000000001E-2</v>
      </c>
      <c r="BF88">
        <v>2.7E-2</v>
      </c>
      <c r="BG88">
        <v>2021</v>
      </c>
    </row>
    <row r="89" spans="1:59" x14ac:dyDescent="0.35">
      <c r="A89">
        <v>826</v>
      </c>
      <c r="B89" t="s">
        <v>410</v>
      </c>
      <c r="C89" t="s">
        <v>698</v>
      </c>
      <c r="D89" t="s">
        <v>409</v>
      </c>
      <c r="E89" t="s">
        <v>695</v>
      </c>
      <c r="F89" t="s">
        <v>696</v>
      </c>
      <c r="G89" t="s">
        <v>615</v>
      </c>
      <c r="I89" t="s">
        <v>699</v>
      </c>
      <c r="J89">
        <v>27.239000000000001</v>
      </c>
      <c r="K89">
        <v>20.588000000000001</v>
      </c>
      <c r="L89">
        <v>11.497999999999999</v>
      </c>
      <c r="M89">
        <v>10.348000000000001</v>
      </c>
      <c r="N89">
        <v>23.094999999999999</v>
      </c>
      <c r="O89">
        <v>17.667999999999999</v>
      </c>
      <c r="P89">
        <v>33.853000000000002</v>
      </c>
      <c r="Q89">
        <v>17.533000000000001</v>
      </c>
      <c r="R89">
        <v>1.6120000000000001</v>
      </c>
      <c r="S89">
        <v>5.9279999999999999</v>
      </c>
      <c r="T89">
        <v>-14.613</v>
      </c>
      <c r="U89">
        <v>18.295000000000002</v>
      </c>
      <c r="V89">
        <v>-17.960999999999999</v>
      </c>
      <c r="W89">
        <v>-1.653</v>
      </c>
      <c r="X89">
        <v>0.76900000000000002</v>
      </c>
      <c r="Y89">
        <v>-10.680999999999999</v>
      </c>
      <c r="Z89">
        <v>-24.789000000000001</v>
      </c>
      <c r="AA89">
        <v>6.1849999999999996</v>
      </c>
      <c r="AB89">
        <v>24.335999999999999</v>
      </c>
      <c r="AC89">
        <v>2.629</v>
      </c>
      <c r="AD89">
        <v>-3.65</v>
      </c>
      <c r="AE89">
        <v>-9.8460000000000001</v>
      </c>
      <c r="AF89">
        <v>-11.805999999999999</v>
      </c>
      <c r="AG89">
        <v>-9.2919999999999998</v>
      </c>
      <c r="AH89">
        <v>-7.2919999999999998</v>
      </c>
      <c r="AI89">
        <v>-25.433</v>
      </c>
      <c r="AJ89">
        <v>-8.7739999999999991</v>
      </c>
      <c r="AK89">
        <v>-1.887</v>
      </c>
      <c r="AL89">
        <v>-3.649</v>
      </c>
      <c r="AM89">
        <v>-12.33</v>
      </c>
      <c r="AN89">
        <v>0.125</v>
      </c>
      <c r="AO89">
        <v>-9.57</v>
      </c>
      <c r="AP89">
        <v>1.9079999999999999</v>
      </c>
      <c r="AQ89">
        <v>-5.4729999999999999</v>
      </c>
      <c r="AR89">
        <v>31.465</v>
      </c>
      <c r="AS89">
        <v>32.970999999999997</v>
      </c>
      <c r="AT89">
        <v>10.759</v>
      </c>
      <c r="AU89">
        <v>37.447000000000003</v>
      </c>
      <c r="AV89">
        <v>38.841999999999999</v>
      </c>
      <c r="AW89">
        <v>49.472999999999999</v>
      </c>
      <c r="AX89">
        <v>39.994</v>
      </c>
      <c r="AY89">
        <v>8.8960000000000008</v>
      </c>
      <c r="AZ89">
        <v>-4.0999999999999996</v>
      </c>
      <c r="BA89">
        <v>9</v>
      </c>
      <c r="BB89">
        <v>12.218</v>
      </c>
      <c r="BC89">
        <v>13.611000000000001</v>
      </c>
      <c r="BD89">
        <v>14.385999999999999</v>
      </c>
      <c r="BE89">
        <v>8.5570000000000004</v>
      </c>
      <c r="BF89">
        <v>8.9459999999999997</v>
      </c>
      <c r="BG89">
        <v>2021</v>
      </c>
    </row>
    <row r="90" spans="1:59" x14ac:dyDescent="0.35">
      <c r="A90">
        <v>867</v>
      </c>
      <c r="B90" t="s">
        <v>534</v>
      </c>
      <c r="C90" t="s">
        <v>562</v>
      </c>
      <c r="D90" t="s">
        <v>533</v>
      </c>
      <c r="E90" t="s">
        <v>563</v>
      </c>
      <c r="F90" t="s">
        <v>564</v>
      </c>
      <c r="G90" t="s">
        <v>565</v>
      </c>
      <c r="H90" t="s">
        <v>566</v>
      </c>
      <c r="I90" t="s">
        <v>707</v>
      </c>
      <c r="J90" t="s">
        <v>628</v>
      </c>
      <c r="K90" t="s">
        <v>628</v>
      </c>
      <c r="L90" t="s">
        <v>628</v>
      </c>
      <c r="M90" t="s">
        <v>628</v>
      </c>
      <c r="N90" t="s">
        <v>628</v>
      </c>
      <c r="O90" t="s">
        <v>628</v>
      </c>
      <c r="P90" t="s">
        <v>628</v>
      </c>
      <c r="Q90" t="s">
        <v>628</v>
      </c>
      <c r="R90" t="s">
        <v>628</v>
      </c>
      <c r="S90" t="s">
        <v>628</v>
      </c>
      <c r="T90" t="s">
        <v>628</v>
      </c>
      <c r="U90" t="s">
        <v>628</v>
      </c>
      <c r="V90" t="s">
        <v>628</v>
      </c>
      <c r="W90" t="s">
        <v>628</v>
      </c>
      <c r="X90" t="s">
        <v>628</v>
      </c>
      <c r="Y90" t="s">
        <v>628</v>
      </c>
      <c r="Z90" t="s">
        <v>628</v>
      </c>
      <c r="AA90">
        <v>0.153</v>
      </c>
      <c r="AB90">
        <v>0.152</v>
      </c>
      <c r="AC90">
        <v>0.15</v>
      </c>
      <c r="AD90">
        <v>0.154</v>
      </c>
      <c r="AE90">
        <v>0.16500000000000001</v>
      </c>
      <c r="AF90">
        <v>0.17100000000000001</v>
      </c>
      <c r="AG90">
        <v>0.16800000000000001</v>
      </c>
      <c r="AH90">
        <v>0.16700000000000001</v>
      </c>
      <c r="AI90">
        <v>0.17</v>
      </c>
      <c r="AJ90">
        <v>0.17</v>
      </c>
      <c r="AK90">
        <v>0.17599999999999999</v>
      </c>
      <c r="AL90">
        <v>0.16300000000000001</v>
      </c>
      <c r="AM90">
        <v>0.16900000000000001</v>
      </c>
      <c r="AN90">
        <v>0.17799999999999999</v>
      </c>
      <c r="AO90">
        <v>0.17799999999999999</v>
      </c>
      <c r="AP90">
        <v>0.17499999999999999</v>
      </c>
      <c r="AQ90">
        <v>0.182</v>
      </c>
      <c r="AR90">
        <v>0.17899999999999999</v>
      </c>
      <c r="AS90">
        <v>0.183</v>
      </c>
      <c r="AT90">
        <v>0.187</v>
      </c>
      <c r="AU90">
        <v>0.19400000000000001</v>
      </c>
      <c r="AV90">
        <v>0.20499999999999999</v>
      </c>
      <c r="AW90">
        <v>0.22600000000000001</v>
      </c>
      <c r="AX90">
        <v>0.22</v>
      </c>
      <c r="AY90">
        <v>0.222</v>
      </c>
      <c r="AZ90">
        <v>0.21199999999999999</v>
      </c>
      <c r="BA90">
        <v>0.218</v>
      </c>
      <c r="BB90">
        <v>0.22500000000000001</v>
      </c>
      <c r="BC90">
        <v>0.23</v>
      </c>
      <c r="BD90">
        <v>0.23400000000000001</v>
      </c>
      <c r="BE90">
        <v>0.23699999999999999</v>
      </c>
      <c r="BF90">
        <v>0.24099999999999999</v>
      </c>
      <c r="BG90">
        <v>2022</v>
      </c>
    </row>
    <row r="91" spans="1:59" x14ac:dyDescent="0.35">
      <c r="A91">
        <v>867</v>
      </c>
      <c r="B91" t="s">
        <v>534</v>
      </c>
      <c r="C91" t="s">
        <v>568</v>
      </c>
      <c r="D91" t="s">
        <v>533</v>
      </c>
      <c r="E91" t="s">
        <v>563</v>
      </c>
      <c r="F91" t="s">
        <v>569</v>
      </c>
      <c r="G91" t="s">
        <v>570</v>
      </c>
      <c r="I91" t="s">
        <v>571</v>
      </c>
      <c r="J91" t="s">
        <v>628</v>
      </c>
      <c r="K91" t="s">
        <v>628</v>
      </c>
      <c r="L91" t="s">
        <v>628</v>
      </c>
      <c r="M91" t="s">
        <v>628</v>
      </c>
      <c r="N91" t="s">
        <v>628</v>
      </c>
      <c r="O91" t="s">
        <v>628</v>
      </c>
      <c r="P91" t="s">
        <v>628</v>
      </c>
      <c r="Q91" t="s">
        <v>628</v>
      </c>
      <c r="R91" t="s">
        <v>628</v>
      </c>
      <c r="S91" t="s">
        <v>628</v>
      </c>
      <c r="T91" t="s">
        <v>628</v>
      </c>
      <c r="U91" t="s">
        <v>628</v>
      </c>
      <c r="V91" t="s">
        <v>628</v>
      </c>
      <c r="W91" t="s">
        <v>628</v>
      </c>
      <c r="X91" t="s">
        <v>628</v>
      </c>
      <c r="Y91" t="s">
        <v>628</v>
      </c>
      <c r="Z91" t="s">
        <v>628</v>
      </c>
      <c r="AA91" t="s">
        <v>628</v>
      </c>
      <c r="AB91">
        <v>-0.67900000000000005</v>
      </c>
      <c r="AC91">
        <v>-1.365</v>
      </c>
      <c r="AD91">
        <v>2.468</v>
      </c>
      <c r="AE91">
        <v>6.9160000000000004</v>
      </c>
      <c r="AF91">
        <v>3.6480000000000001</v>
      </c>
      <c r="AG91">
        <v>-1.5349999999999999</v>
      </c>
      <c r="AH91">
        <v>-0.70799999999999996</v>
      </c>
      <c r="AI91">
        <v>1.7729999999999999</v>
      </c>
      <c r="AJ91">
        <v>0.20300000000000001</v>
      </c>
      <c r="AK91">
        <v>3.3919999999999999</v>
      </c>
      <c r="AL91">
        <v>-7.6459999999999999</v>
      </c>
      <c r="AM91">
        <v>3.673</v>
      </c>
      <c r="AN91">
        <v>5.4219999999999997</v>
      </c>
      <c r="AO91">
        <v>-4.8000000000000001E-2</v>
      </c>
      <c r="AP91">
        <v>-1.3080000000000001</v>
      </c>
      <c r="AQ91">
        <v>3.6120000000000001</v>
      </c>
      <c r="AR91">
        <v>-1.163</v>
      </c>
      <c r="AS91">
        <v>2.1</v>
      </c>
      <c r="AT91">
        <v>2.1459999999999999</v>
      </c>
      <c r="AU91">
        <v>3.7349999999999999</v>
      </c>
      <c r="AV91">
        <v>5.6559999999999997</v>
      </c>
      <c r="AW91">
        <v>10.314</v>
      </c>
      <c r="AX91">
        <v>-2.9009999999999998</v>
      </c>
      <c r="AY91">
        <v>1.028</v>
      </c>
      <c r="AZ91">
        <v>-4.4539999999999997</v>
      </c>
      <c r="BA91">
        <v>3</v>
      </c>
      <c r="BB91">
        <v>3</v>
      </c>
      <c r="BC91">
        <v>2</v>
      </c>
      <c r="BD91">
        <v>1.75</v>
      </c>
      <c r="BE91">
        <v>1.5</v>
      </c>
      <c r="BF91">
        <v>1.5</v>
      </c>
      <c r="BG91">
        <v>2022</v>
      </c>
    </row>
    <row r="92" spans="1:59" x14ac:dyDescent="0.35">
      <c r="A92">
        <v>867</v>
      </c>
      <c r="B92" t="s">
        <v>534</v>
      </c>
      <c r="C92" t="s">
        <v>179</v>
      </c>
      <c r="D92" t="s">
        <v>533</v>
      </c>
      <c r="E92" t="s">
        <v>572</v>
      </c>
      <c r="F92" t="s">
        <v>573</v>
      </c>
      <c r="G92" t="s">
        <v>565</v>
      </c>
      <c r="H92" t="s">
        <v>566</v>
      </c>
      <c r="I92" t="s">
        <v>707</v>
      </c>
      <c r="J92" t="s">
        <v>628</v>
      </c>
      <c r="K92" t="s">
        <v>628</v>
      </c>
      <c r="L92" t="s">
        <v>628</v>
      </c>
      <c r="M92" t="s">
        <v>628</v>
      </c>
      <c r="N92" t="s">
        <v>628</v>
      </c>
      <c r="O92" t="s">
        <v>628</v>
      </c>
      <c r="P92" t="s">
        <v>628</v>
      </c>
      <c r="Q92" t="s">
        <v>628</v>
      </c>
      <c r="R92" t="s">
        <v>628</v>
      </c>
      <c r="S92" t="s">
        <v>628</v>
      </c>
      <c r="T92" t="s">
        <v>628</v>
      </c>
      <c r="U92" t="s">
        <v>628</v>
      </c>
      <c r="V92" t="s">
        <v>628</v>
      </c>
      <c r="W92" t="s">
        <v>628</v>
      </c>
      <c r="X92" t="s">
        <v>628</v>
      </c>
      <c r="Y92" t="s">
        <v>628</v>
      </c>
      <c r="Z92" t="s">
        <v>628</v>
      </c>
      <c r="AA92">
        <v>0.11</v>
      </c>
      <c r="AB92">
        <v>0.112</v>
      </c>
      <c r="AC92">
        <v>0.113</v>
      </c>
      <c r="AD92">
        <v>0.115</v>
      </c>
      <c r="AE92">
        <v>0.122</v>
      </c>
      <c r="AF92">
        <v>0.13200000000000001</v>
      </c>
      <c r="AG92">
        <v>0.13100000000000001</v>
      </c>
      <c r="AH92">
        <v>0.13300000000000001</v>
      </c>
      <c r="AI92">
        <v>0.13800000000000001</v>
      </c>
      <c r="AJ92">
        <v>0.14299999999999999</v>
      </c>
      <c r="AK92">
        <v>0.15</v>
      </c>
      <c r="AL92">
        <v>0.14599999999999999</v>
      </c>
      <c r="AM92">
        <v>0.151</v>
      </c>
      <c r="AN92">
        <v>0.16</v>
      </c>
      <c r="AO92">
        <v>0.17199999999999999</v>
      </c>
      <c r="AP92">
        <v>0.18</v>
      </c>
      <c r="AQ92">
        <v>0.186</v>
      </c>
      <c r="AR92">
        <v>0.185</v>
      </c>
      <c r="AS92">
        <v>0.183</v>
      </c>
      <c r="AT92">
        <v>0.20100000000000001</v>
      </c>
      <c r="AU92">
        <v>0.21299999999999999</v>
      </c>
      <c r="AV92">
        <v>0.219</v>
      </c>
      <c r="AW92">
        <v>0.23200000000000001</v>
      </c>
      <c r="AX92">
        <v>0.24099999999999999</v>
      </c>
      <c r="AY92">
        <v>0.25800000000000001</v>
      </c>
      <c r="AZ92">
        <v>0.26100000000000001</v>
      </c>
      <c r="BA92">
        <v>0.27700000000000002</v>
      </c>
      <c r="BB92">
        <v>0.29299999999999998</v>
      </c>
      <c r="BC92">
        <v>0.30399999999999999</v>
      </c>
      <c r="BD92">
        <v>0.316</v>
      </c>
      <c r="BE92">
        <v>0.32700000000000001</v>
      </c>
      <c r="BF92">
        <v>0.33800000000000002</v>
      </c>
      <c r="BG92">
        <v>2022</v>
      </c>
    </row>
    <row r="93" spans="1:59" x14ac:dyDescent="0.35">
      <c r="A93">
        <v>867</v>
      </c>
      <c r="B93" t="s">
        <v>534</v>
      </c>
      <c r="C93" t="s">
        <v>181</v>
      </c>
      <c r="D93" t="s">
        <v>533</v>
      </c>
      <c r="E93" t="s">
        <v>572</v>
      </c>
      <c r="F93" t="s">
        <v>574</v>
      </c>
      <c r="G93" t="s">
        <v>575</v>
      </c>
      <c r="H93" t="s">
        <v>566</v>
      </c>
      <c r="I93" t="s">
        <v>576</v>
      </c>
      <c r="J93" t="s">
        <v>628</v>
      </c>
      <c r="K93" t="s">
        <v>628</v>
      </c>
      <c r="L93" t="s">
        <v>628</v>
      </c>
      <c r="M93" t="s">
        <v>628</v>
      </c>
      <c r="N93" t="s">
        <v>628</v>
      </c>
      <c r="O93" t="s">
        <v>628</v>
      </c>
      <c r="P93" t="s">
        <v>628</v>
      </c>
      <c r="Q93" t="s">
        <v>628</v>
      </c>
      <c r="R93" t="s">
        <v>628</v>
      </c>
      <c r="S93" t="s">
        <v>628</v>
      </c>
      <c r="T93" t="s">
        <v>628</v>
      </c>
      <c r="U93" t="s">
        <v>628</v>
      </c>
      <c r="V93" t="s">
        <v>628</v>
      </c>
      <c r="W93" t="s">
        <v>628</v>
      </c>
      <c r="X93" t="s">
        <v>628</v>
      </c>
      <c r="Y93" t="s">
        <v>628</v>
      </c>
      <c r="Z93" t="s">
        <v>628</v>
      </c>
      <c r="AA93">
        <v>0.11</v>
      </c>
      <c r="AB93">
        <v>0.112</v>
      </c>
      <c r="AC93">
        <v>0.113</v>
      </c>
      <c r="AD93">
        <v>0.115</v>
      </c>
      <c r="AE93">
        <v>0.122</v>
      </c>
      <c r="AF93">
        <v>0.13200000000000001</v>
      </c>
      <c r="AG93">
        <v>0.13100000000000001</v>
      </c>
      <c r="AH93">
        <v>0.13300000000000001</v>
      </c>
      <c r="AI93">
        <v>0.13800000000000001</v>
      </c>
      <c r="AJ93">
        <v>0.14299999999999999</v>
      </c>
      <c r="AK93">
        <v>0.15</v>
      </c>
      <c r="AL93">
        <v>0.14599999999999999</v>
      </c>
      <c r="AM93">
        <v>0.151</v>
      </c>
      <c r="AN93">
        <v>0.16</v>
      </c>
      <c r="AO93">
        <v>0.17199999999999999</v>
      </c>
      <c r="AP93">
        <v>0.18</v>
      </c>
      <c r="AQ93">
        <v>0.186</v>
      </c>
      <c r="AR93">
        <v>0.185</v>
      </c>
      <c r="AS93">
        <v>0.183</v>
      </c>
      <c r="AT93">
        <v>0.20100000000000001</v>
      </c>
      <c r="AU93">
        <v>0.21299999999999999</v>
      </c>
      <c r="AV93">
        <v>0.219</v>
      </c>
      <c r="AW93">
        <v>0.23200000000000001</v>
      </c>
      <c r="AX93">
        <v>0.24099999999999999</v>
      </c>
      <c r="AY93">
        <v>0.25800000000000001</v>
      </c>
      <c r="AZ93">
        <v>0.26100000000000001</v>
      </c>
      <c r="BA93">
        <v>0.27700000000000002</v>
      </c>
      <c r="BB93">
        <v>0.29299999999999998</v>
      </c>
      <c r="BC93">
        <v>0.30399999999999999</v>
      </c>
      <c r="BD93">
        <v>0.316</v>
      </c>
      <c r="BE93">
        <v>0.32700000000000001</v>
      </c>
      <c r="BF93">
        <v>0.33800000000000002</v>
      </c>
      <c r="BG93">
        <v>2022</v>
      </c>
    </row>
    <row r="94" spans="1:59" x14ac:dyDescent="0.35">
      <c r="A94">
        <v>867</v>
      </c>
      <c r="B94" t="s">
        <v>534</v>
      </c>
      <c r="C94" t="s">
        <v>577</v>
      </c>
      <c r="D94" t="s">
        <v>533</v>
      </c>
      <c r="E94" t="s">
        <v>572</v>
      </c>
      <c r="F94" t="s">
        <v>578</v>
      </c>
      <c r="G94" t="s">
        <v>579</v>
      </c>
      <c r="H94" t="s">
        <v>566</v>
      </c>
      <c r="I94" t="s">
        <v>576</v>
      </c>
      <c r="J94" t="s">
        <v>628</v>
      </c>
      <c r="K94" t="s">
        <v>628</v>
      </c>
      <c r="L94" t="s">
        <v>628</v>
      </c>
      <c r="M94" t="s">
        <v>628</v>
      </c>
      <c r="N94" t="s">
        <v>628</v>
      </c>
      <c r="O94" t="s">
        <v>628</v>
      </c>
      <c r="P94" t="s">
        <v>628</v>
      </c>
      <c r="Q94" t="s">
        <v>628</v>
      </c>
      <c r="R94" t="s">
        <v>628</v>
      </c>
      <c r="S94" t="s">
        <v>628</v>
      </c>
      <c r="T94" t="s">
        <v>628</v>
      </c>
      <c r="U94" t="s">
        <v>628</v>
      </c>
      <c r="V94" t="s">
        <v>628</v>
      </c>
      <c r="W94" t="s">
        <v>628</v>
      </c>
      <c r="X94" t="s">
        <v>628</v>
      </c>
      <c r="Y94" t="s">
        <v>628</v>
      </c>
      <c r="Z94" t="s">
        <v>628</v>
      </c>
      <c r="AA94">
        <v>0.104</v>
      </c>
      <c r="AB94">
        <v>0.104</v>
      </c>
      <c r="AC94">
        <v>0.105</v>
      </c>
      <c r="AD94">
        <v>0.11</v>
      </c>
      <c r="AE94">
        <v>0.12</v>
      </c>
      <c r="AF94">
        <v>0.126</v>
      </c>
      <c r="AG94">
        <v>0.127</v>
      </c>
      <c r="AH94">
        <v>0.129</v>
      </c>
      <c r="AI94">
        <v>0.13500000000000001</v>
      </c>
      <c r="AJ94">
        <v>0.14000000000000001</v>
      </c>
      <c r="AK94">
        <v>0.14899999999999999</v>
      </c>
      <c r="AL94">
        <v>0.14000000000000001</v>
      </c>
      <c r="AM94">
        <v>0.14599999999999999</v>
      </c>
      <c r="AN94">
        <v>0.156</v>
      </c>
      <c r="AO94">
        <v>0.159</v>
      </c>
      <c r="AP94">
        <v>0.16</v>
      </c>
      <c r="AQ94">
        <v>0.16800000000000001</v>
      </c>
      <c r="AR94">
        <v>0.16900000000000001</v>
      </c>
      <c r="AS94">
        <v>0.17499999999999999</v>
      </c>
      <c r="AT94">
        <v>0.18</v>
      </c>
      <c r="AU94">
        <v>0.191</v>
      </c>
      <c r="AV94">
        <v>0.20599999999999999</v>
      </c>
      <c r="AW94">
        <v>0.23200000000000001</v>
      </c>
      <c r="AX94">
        <v>0.22800000000000001</v>
      </c>
      <c r="AY94">
        <v>0.24</v>
      </c>
      <c r="AZ94">
        <v>0.246</v>
      </c>
      <c r="BA94">
        <v>0.26300000000000001</v>
      </c>
      <c r="BB94">
        <v>0.27700000000000002</v>
      </c>
      <c r="BC94">
        <v>0.28799999999999998</v>
      </c>
      <c r="BD94">
        <v>0.29799999999999999</v>
      </c>
      <c r="BE94">
        <v>0.308</v>
      </c>
      <c r="BF94">
        <v>0.31900000000000001</v>
      </c>
      <c r="BG94">
        <v>2022</v>
      </c>
    </row>
    <row r="95" spans="1:59" x14ac:dyDescent="0.35">
      <c r="A95">
        <v>867</v>
      </c>
      <c r="B95" t="s">
        <v>534</v>
      </c>
      <c r="C95" t="s">
        <v>580</v>
      </c>
      <c r="D95" t="s">
        <v>533</v>
      </c>
      <c r="E95" t="s">
        <v>581</v>
      </c>
      <c r="F95" t="s">
        <v>582</v>
      </c>
      <c r="G95" t="s">
        <v>583</v>
      </c>
      <c r="I95" t="s">
        <v>584</v>
      </c>
      <c r="J95" t="s">
        <v>628</v>
      </c>
      <c r="K95" t="s">
        <v>628</v>
      </c>
      <c r="L95" t="s">
        <v>628</v>
      </c>
      <c r="M95" t="s">
        <v>628</v>
      </c>
      <c r="N95" t="s">
        <v>628</v>
      </c>
      <c r="O95" t="s">
        <v>628</v>
      </c>
      <c r="P95" t="s">
        <v>628</v>
      </c>
      <c r="Q95" t="s">
        <v>628</v>
      </c>
      <c r="R95" t="s">
        <v>628</v>
      </c>
      <c r="S95" t="s">
        <v>628</v>
      </c>
      <c r="T95" t="s">
        <v>628</v>
      </c>
      <c r="U95" t="s">
        <v>628</v>
      </c>
      <c r="V95" t="s">
        <v>628</v>
      </c>
      <c r="W95" t="s">
        <v>628</v>
      </c>
      <c r="X95" t="s">
        <v>628</v>
      </c>
      <c r="Y95" t="s">
        <v>628</v>
      </c>
      <c r="Z95" t="s">
        <v>628</v>
      </c>
      <c r="AA95">
        <v>71.668000000000006</v>
      </c>
      <c r="AB95">
        <v>73.581999999999994</v>
      </c>
      <c r="AC95">
        <v>75.426000000000002</v>
      </c>
      <c r="AD95">
        <v>74.581999999999994</v>
      </c>
      <c r="AE95">
        <v>74.34</v>
      </c>
      <c r="AF95">
        <v>77.325999999999993</v>
      </c>
      <c r="AG95">
        <v>78.073999999999998</v>
      </c>
      <c r="AH95">
        <v>79.64</v>
      </c>
      <c r="AI95">
        <v>81.037999999999997</v>
      </c>
      <c r="AJ95">
        <v>83.858000000000004</v>
      </c>
      <c r="AK95">
        <v>85.155000000000001</v>
      </c>
      <c r="AL95">
        <v>89.805000000000007</v>
      </c>
      <c r="AM95">
        <v>89.385999999999996</v>
      </c>
      <c r="AN95">
        <v>90.245999999999995</v>
      </c>
      <c r="AO95">
        <v>96.894000000000005</v>
      </c>
      <c r="AP95">
        <v>102.89100000000001</v>
      </c>
      <c r="AQ95">
        <v>102.34099999999999</v>
      </c>
      <c r="AR95">
        <v>103.339</v>
      </c>
      <c r="AS95">
        <v>100</v>
      </c>
      <c r="AT95">
        <v>107.345</v>
      </c>
      <c r="AU95">
        <v>109.679</v>
      </c>
      <c r="AV95">
        <v>106.97199999999999</v>
      </c>
      <c r="AW95">
        <v>102.486</v>
      </c>
      <c r="AX95">
        <v>109.483</v>
      </c>
      <c r="AY95">
        <v>116.008</v>
      </c>
      <c r="AZ95">
        <v>123.143</v>
      </c>
      <c r="BA95">
        <v>126.73</v>
      </c>
      <c r="BB95">
        <v>130.114</v>
      </c>
      <c r="BC95">
        <v>132.66499999999999</v>
      </c>
      <c r="BD95">
        <v>135.273</v>
      </c>
      <c r="BE95">
        <v>137.93799999999999</v>
      </c>
      <c r="BF95">
        <v>140.65600000000001</v>
      </c>
      <c r="BG95">
        <v>2022</v>
      </c>
    </row>
    <row r="96" spans="1:59" x14ac:dyDescent="0.35">
      <c r="A96">
        <v>867</v>
      </c>
      <c r="B96" t="s">
        <v>534</v>
      </c>
      <c r="C96" t="s">
        <v>585</v>
      </c>
      <c r="D96" t="s">
        <v>533</v>
      </c>
      <c r="E96" t="s">
        <v>586</v>
      </c>
      <c r="F96" t="s">
        <v>587</v>
      </c>
      <c r="G96" t="s">
        <v>565</v>
      </c>
      <c r="H96" t="s">
        <v>558</v>
      </c>
      <c r="I96" t="s">
        <v>588</v>
      </c>
      <c r="J96" t="s">
        <v>628</v>
      </c>
      <c r="K96" t="s">
        <v>628</v>
      </c>
      <c r="L96" t="s">
        <v>628</v>
      </c>
      <c r="M96" t="s">
        <v>628</v>
      </c>
      <c r="N96" t="s">
        <v>628</v>
      </c>
      <c r="O96" t="s">
        <v>628</v>
      </c>
      <c r="P96" t="s">
        <v>628</v>
      </c>
      <c r="Q96" t="s">
        <v>628</v>
      </c>
      <c r="R96" t="s">
        <v>628</v>
      </c>
      <c r="S96" t="s">
        <v>628</v>
      </c>
      <c r="T96" t="s">
        <v>628</v>
      </c>
      <c r="U96" t="s">
        <v>628</v>
      </c>
      <c r="V96" t="s">
        <v>628</v>
      </c>
      <c r="W96" t="s">
        <v>628</v>
      </c>
      <c r="X96" t="s">
        <v>628</v>
      </c>
      <c r="Y96" t="s">
        <v>628</v>
      </c>
      <c r="Z96" t="s">
        <v>628</v>
      </c>
      <c r="AA96" s="20">
        <v>3114.009</v>
      </c>
      <c r="AB96" s="20">
        <v>3046.9879999999998</v>
      </c>
      <c r="AC96" s="20">
        <v>2957.4090000000001</v>
      </c>
      <c r="AD96" s="20">
        <v>3007.2579999999998</v>
      </c>
      <c r="AE96" s="20">
        <v>3259.2570000000001</v>
      </c>
      <c r="AF96" s="20">
        <v>3434.2689999999998</v>
      </c>
      <c r="AG96" s="20">
        <v>3362.51</v>
      </c>
      <c r="AH96" s="20">
        <v>3307.9180000000001</v>
      </c>
      <c r="AI96" s="20">
        <v>3318.8620000000001</v>
      </c>
      <c r="AJ96" s="20">
        <v>3306.634</v>
      </c>
      <c r="AK96" s="20">
        <v>3397.8490000000002</v>
      </c>
      <c r="AL96" s="20">
        <v>3097.3879999999999</v>
      </c>
      <c r="AM96" s="20">
        <v>3223.33</v>
      </c>
      <c r="AN96" s="20">
        <v>3356.8539999999998</v>
      </c>
      <c r="AO96" s="20">
        <v>3340.2489999999998</v>
      </c>
      <c r="AP96" s="20">
        <v>3332.9760000000001</v>
      </c>
      <c r="AQ96" s="20">
        <v>3502.0740000000001</v>
      </c>
      <c r="AR96" s="20">
        <v>3521.2379999999998</v>
      </c>
      <c r="AS96" s="20">
        <v>3669.5250000000001</v>
      </c>
      <c r="AT96" s="20">
        <v>3839.252</v>
      </c>
      <c r="AU96" s="20">
        <v>4127.2669999999998</v>
      </c>
      <c r="AV96" s="20">
        <v>4516.4629999999997</v>
      </c>
      <c r="AW96" s="20">
        <v>5117.5169999999998</v>
      </c>
      <c r="AX96" s="20">
        <v>4991.8680000000004</v>
      </c>
      <c r="AY96" s="20">
        <v>5003.1689999999999</v>
      </c>
      <c r="AZ96" s="20">
        <v>4742.41</v>
      </c>
      <c r="BA96" s="20">
        <v>4845.915</v>
      </c>
      <c r="BB96" s="20">
        <v>4951.6790000000001</v>
      </c>
      <c r="BC96" s="20">
        <v>5010.6279999999997</v>
      </c>
      <c r="BD96" s="20">
        <v>5057.8509999999997</v>
      </c>
      <c r="BE96" s="20">
        <v>5092.9750000000004</v>
      </c>
      <c r="BF96" s="20">
        <v>5128.3429999999998</v>
      </c>
      <c r="BG96">
        <v>2022</v>
      </c>
    </row>
    <row r="97" spans="1:59" x14ac:dyDescent="0.35">
      <c r="A97">
        <v>867</v>
      </c>
      <c r="B97" t="s">
        <v>534</v>
      </c>
      <c r="C97" t="s">
        <v>589</v>
      </c>
      <c r="D97" t="s">
        <v>533</v>
      </c>
      <c r="E97" t="s">
        <v>586</v>
      </c>
      <c r="F97" t="s">
        <v>590</v>
      </c>
      <c r="G97" t="s">
        <v>591</v>
      </c>
      <c r="H97" t="s">
        <v>558</v>
      </c>
      <c r="I97" t="s">
        <v>588</v>
      </c>
      <c r="J97" t="s">
        <v>628</v>
      </c>
      <c r="K97" t="s">
        <v>628</v>
      </c>
      <c r="L97" t="s">
        <v>628</v>
      </c>
      <c r="M97" t="s">
        <v>628</v>
      </c>
      <c r="N97" t="s">
        <v>628</v>
      </c>
      <c r="O97" t="s">
        <v>628</v>
      </c>
      <c r="P97" t="s">
        <v>628</v>
      </c>
      <c r="Q97" t="s">
        <v>628</v>
      </c>
      <c r="R97" t="s">
        <v>628</v>
      </c>
      <c r="S97" t="s">
        <v>628</v>
      </c>
      <c r="T97" t="s">
        <v>628</v>
      </c>
      <c r="U97" t="s">
        <v>628</v>
      </c>
      <c r="V97" t="s">
        <v>628</v>
      </c>
      <c r="W97" t="s">
        <v>628</v>
      </c>
      <c r="X97" t="s">
        <v>628</v>
      </c>
      <c r="Y97" t="s">
        <v>628</v>
      </c>
      <c r="Z97" t="s">
        <v>628</v>
      </c>
      <c r="AA97" s="20">
        <v>3056.9119999999998</v>
      </c>
      <c r="AB97" s="20">
        <v>2991.12</v>
      </c>
      <c r="AC97" s="20">
        <v>2903.1840000000002</v>
      </c>
      <c r="AD97" s="20">
        <v>2952.1190000000001</v>
      </c>
      <c r="AE97" s="20">
        <v>3199.4969999999998</v>
      </c>
      <c r="AF97" s="20">
        <v>3371.3</v>
      </c>
      <c r="AG97" s="20">
        <v>3300.857</v>
      </c>
      <c r="AH97" s="20">
        <v>3247.2660000000001</v>
      </c>
      <c r="AI97" s="20">
        <v>3258.009</v>
      </c>
      <c r="AJ97" s="20">
        <v>3246.0050000000001</v>
      </c>
      <c r="AK97" s="20">
        <v>3335.547</v>
      </c>
      <c r="AL97" s="20">
        <v>3040.596</v>
      </c>
      <c r="AM97" s="20">
        <v>3164.2280000000001</v>
      </c>
      <c r="AN97" s="20">
        <v>3295.3040000000001</v>
      </c>
      <c r="AO97" s="20">
        <v>3279.0039999999999</v>
      </c>
      <c r="AP97" s="20">
        <v>3271.864</v>
      </c>
      <c r="AQ97" s="20">
        <v>3437.8620000000001</v>
      </c>
      <c r="AR97" s="20">
        <v>3456.674</v>
      </c>
      <c r="AS97" s="20">
        <v>3602.2420000000002</v>
      </c>
      <c r="AT97" s="20">
        <v>3768.8580000000002</v>
      </c>
      <c r="AU97" s="20">
        <v>4051.5920000000001</v>
      </c>
      <c r="AV97" s="20">
        <v>4433.652</v>
      </c>
      <c r="AW97" s="20">
        <v>5023.6850000000004</v>
      </c>
      <c r="AX97" s="20">
        <v>4900.3389999999999</v>
      </c>
      <c r="AY97" s="20">
        <v>4911.433</v>
      </c>
      <c r="AZ97" s="20">
        <v>4655.4560000000001</v>
      </c>
      <c r="BA97" s="20">
        <v>4757.0630000000001</v>
      </c>
      <c r="BB97" s="20">
        <v>4860.8879999999999</v>
      </c>
      <c r="BC97" s="20">
        <v>4918.7550000000001</v>
      </c>
      <c r="BD97" s="20">
        <v>4965.1130000000003</v>
      </c>
      <c r="BE97" s="20">
        <v>4999.5929999999998</v>
      </c>
      <c r="BF97" s="20">
        <v>5034.3119999999999</v>
      </c>
      <c r="BG97">
        <v>2022</v>
      </c>
    </row>
    <row r="98" spans="1:59" x14ac:dyDescent="0.35">
      <c r="A98">
        <v>867</v>
      </c>
      <c r="B98" t="s">
        <v>534</v>
      </c>
      <c r="C98" t="s">
        <v>592</v>
      </c>
      <c r="D98" t="s">
        <v>533</v>
      </c>
      <c r="E98" t="s">
        <v>593</v>
      </c>
      <c r="F98" t="s">
        <v>594</v>
      </c>
      <c r="G98" t="s">
        <v>565</v>
      </c>
      <c r="H98" t="s">
        <v>558</v>
      </c>
      <c r="I98" t="s">
        <v>595</v>
      </c>
      <c r="J98" t="s">
        <v>628</v>
      </c>
      <c r="K98" t="s">
        <v>628</v>
      </c>
      <c r="L98" t="s">
        <v>628</v>
      </c>
      <c r="M98" t="s">
        <v>628</v>
      </c>
      <c r="N98" t="s">
        <v>628</v>
      </c>
      <c r="O98" t="s">
        <v>628</v>
      </c>
      <c r="P98" t="s">
        <v>628</v>
      </c>
      <c r="Q98" t="s">
        <v>628</v>
      </c>
      <c r="R98" t="s">
        <v>628</v>
      </c>
      <c r="S98" t="s">
        <v>628</v>
      </c>
      <c r="T98" t="s">
        <v>628</v>
      </c>
      <c r="U98" t="s">
        <v>628</v>
      </c>
      <c r="V98" t="s">
        <v>628</v>
      </c>
      <c r="W98" t="s">
        <v>628</v>
      </c>
      <c r="X98" t="s">
        <v>628</v>
      </c>
      <c r="Y98" t="s">
        <v>628</v>
      </c>
      <c r="Z98" t="s">
        <v>628</v>
      </c>
      <c r="AA98" s="20">
        <v>2231.7469999999998</v>
      </c>
      <c r="AB98" s="20">
        <v>2242.0369999999998</v>
      </c>
      <c r="AC98" s="20">
        <v>2230.645</v>
      </c>
      <c r="AD98" s="20">
        <v>2242.8690000000001</v>
      </c>
      <c r="AE98" s="20">
        <v>2422.9270000000001</v>
      </c>
      <c r="AF98" s="20">
        <v>2655.5920000000001</v>
      </c>
      <c r="AG98" s="20">
        <v>2625.241</v>
      </c>
      <c r="AH98" s="20">
        <v>2634.4189999999999</v>
      </c>
      <c r="AI98" s="20">
        <v>2689.53</v>
      </c>
      <c r="AJ98" s="20">
        <v>2772.864</v>
      </c>
      <c r="AK98" s="20">
        <v>2893.4279999999999</v>
      </c>
      <c r="AL98" s="20">
        <v>2781.614</v>
      </c>
      <c r="AM98" s="20">
        <v>2881.2089999999998</v>
      </c>
      <c r="AN98" s="20">
        <v>3029.4209999999998</v>
      </c>
      <c r="AO98" s="20">
        <v>3236.5079999999998</v>
      </c>
      <c r="AP98" s="20">
        <v>3429.3220000000001</v>
      </c>
      <c r="AQ98" s="20">
        <v>3584.0729999999999</v>
      </c>
      <c r="AR98" s="20">
        <v>3638.806</v>
      </c>
      <c r="AS98" s="20">
        <v>3669.5250000000001</v>
      </c>
      <c r="AT98" s="20">
        <v>4121.2380000000003</v>
      </c>
      <c r="AU98" s="20">
        <v>4526.7569999999996</v>
      </c>
      <c r="AV98" s="20">
        <v>4831.3389999999999</v>
      </c>
      <c r="AW98" s="20">
        <v>5244.74</v>
      </c>
      <c r="AX98" s="20">
        <v>5465.2550000000001</v>
      </c>
      <c r="AY98" s="20">
        <v>5804.0709999999999</v>
      </c>
      <c r="AZ98" s="20">
        <v>5839.9660000000003</v>
      </c>
      <c r="BA98" s="20">
        <v>6141.2340000000004</v>
      </c>
      <c r="BB98" s="20">
        <v>6442.8130000000001</v>
      </c>
      <c r="BC98" s="20">
        <v>6647.3459999999995</v>
      </c>
      <c r="BD98" s="20">
        <v>6841.8869999999997</v>
      </c>
      <c r="BE98" s="20">
        <v>7025.1509999999998</v>
      </c>
      <c r="BF98" s="20">
        <v>7213.3249999999998</v>
      </c>
      <c r="BG98">
        <v>2022</v>
      </c>
    </row>
    <row r="99" spans="1:59" x14ac:dyDescent="0.35">
      <c r="A99">
        <v>867</v>
      </c>
      <c r="B99" t="s">
        <v>534</v>
      </c>
      <c r="C99" t="s">
        <v>596</v>
      </c>
      <c r="D99" t="s">
        <v>533</v>
      </c>
      <c r="E99" t="s">
        <v>593</v>
      </c>
      <c r="F99" t="s">
        <v>597</v>
      </c>
      <c r="G99" t="s">
        <v>575</v>
      </c>
      <c r="H99" t="s">
        <v>558</v>
      </c>
      <c r="I99" t="s">
        <v>595</v>
      </c>
      <c r="J99" t="s">
        <v>628</v>
      </c>
      <c r="K99" t="s">
        <v>628</v>
      </c>
      <c r="L99" t="s">
        <v>628</v>
      </c>
      <c r="M99" t="s">
        <v>628</v>
      </c>
      <c r="N99" t="s">
        <v>628</v>
      </c>
      <c r="O99" t="s">
        <v>628</v>
      </c>
      <c r="P99" t="s">
        <v>628</v>
      </c>
      <c r="Q99" t="s">
        <v>628</v>
      </c>
      <c r="R99" t="s">
        <v>628</v>
      </c>
      <c r="S99" t="s">
        <v>628</v>
      </c>
      <c r="T99" t="s">
        <v>628</v>
      </c>
      <c r="U99" t="s">
        <v>628</v>
      </c>
      <c r="V99" t="s">
        <v>628</v>
      </c>
      <c r="W99" t="s">
        <v>628</v>
      </c>
      <c r="X99" t="s">
        <v>628</v>
      </c>
      <c r="Y99" t="s">
        <v>628</v>
      </c>
      <c r="Z99" t="s">
        <v>628</v>
      </c>
      <c r="AA99" s="20">
        <v>2231.7469999999998</v>
      </c>
      <c r="AB99" s="20">
        <v>2242.0369999999998</v>
      </c>
      <c r="AC99" s="20">
        <v>2230.645</v>
      </c>
      <c r="AD99" s="20">
        <v>2242.8690000000001</v>
      </c>
      <c r="AE99" s="20">
        <v>2422.9270000000001</v>
      </c>
      <c r="AF99" s="20">
        <v>2655.5920000000001</v>
      </c>
      <c r="AG99" s="20">
        <v>2625.241</v>
      </c>
      <c r="AH99" s="20">
        <v>2634.4189999999999</v>
      </c>
      <c r="AI99" s="20">
        <v>2689.53</v>
      </c>
      <c r="AJ99" s="20">
        <v>2772.864</v>
      </c>
      <c r="AK99" s="20">
        <v>2893.4279999999999</v>
      </c>
      <c r="AL99" s="20">
        <v>2781.614</v>
      </c>
      <c r="AM99" s="20">
        <v>2881.2089999999998</v>
      </c>
      <c r="AN99" s="20">
        <v>3029.4209999999998</v>
      </c>
      <c r="AO99" s="20">
        <v>3236.5079999999998</v>
      </c>
      <c r="AP99" s="20">
        <v>3429.3220000000001</v>
      </c>
      <c r="AQ99" s="20">
        <v>3584.0729999999999</v>
      </c>
      <c r="AR99" s="20">
        <v>3638.806</v>
      </c>
      <c r="AS99" s="20">
        <v>3669.5250000000001</v>
      </c>
      <c r="AT99" s="20">
        <v>4121.2380000000003</v>
      </c>
      <c r="AU99" s="20">
        <v>4526.7569999999996</v>
      </c>
      <c r="AV99" s="20">
        <v>4831.3389999999999</v>
      </c>
      <c r="AW99" s="20">
        <v>5244.74</v>
      </c>
      <c r="AX99" s="20">
        <v>5465.2550000000001</v>
      </c>
      <c r="AY99" s="20">
        <v>5804.0709999999999</v>
      </c>
      <c r="AZ99" s="20">
        <v>5839.9660000000003</v>
      </c>
      <c r="BA99" s="20">
        <v>6141.2340000000004</v>
      </c>
      <c r="BB99" s="20">
        <v>6442.8130000000001</v>
      </c>
      <c r="BC99" s="20">
        <v>6647.3459999999995</v>
      </c>
      <c r="BD99" s="20">
        <v>6841.8869999999997</v>
      </c>
      <c r="BE99" s="20">
        <v>7025.1509999999998</v>
      </c>
      <c r="BF99" s="20">
        <v>7213.3249999999998</v>
      </c>
      <c r="BG99">
        <v>2022</v>
      </c>
    </row>
    <row r="100" spans="1:59" x14ac:dyDescent="0.35">
      <c r="A100">
        <v>867</v>
      </c>
      <c r="B100" t="s">
        <v>534</v>
      </c>
      <c r="C100" t="s">
        <v>598</v>
      </c>
      <c r="D100" t="s">
        <v>533</v>
      </c>
      <c r="E100" t="s">
        <v>593</v>
      </c>
      <c r="F100" t="s">
        <v>599</v>
      </c>
      <c r="G100" t="s">
        <v>579</v>
      </c>
      <c r="H100" t="s">
        <v>558</v>
      </c>
      <c r="I100" t="s">
        <v>595</v>
      </c>
      <c r="J100" t="s">
        <v>628</v>
      </c>
      <c r="K100" t="s">
        <v>628</v>
      </c>
      <c r="L100" t="s">
        <v>628</v>
      </c>
      <c r="M100" t="s">
        <v>628</v>
      </c>
      <c r="N100" t="s">
        <v>628</v>
      </c>
      <c r="O100" t="s">
        <v>628</v>
      </c>
      <c r="P100" t="s">
        <v>628</v>
      </c>
      <c r="Q100" t="s">
        <v>628</v>
      </c>
      <c r="R100" t="s">
        <v>628</v>
      </c>
      <c r="S100" t="s">
        <v>628</v>
      </c>
      <c r="T100" t="s">
        <v>628</v>
      </c>
      <c r="U100" t="s">
        <v>628</v>
      </c>
      <c r="V100" t="s">
        <v>628</v>
      </c>
      <c r="W100" t="s">
        <v>628</v>
      </c>
      <c r="X100" t="s">
        <v>628</v>
      </c>
      <c r="Y100" t="s">
        <v>628</v>
      </c>
      <c r="Z100" t="s">
        <v>628</v>
      </c>
      <c r="AA100" s="20">
        <v>2110.7510000000002</v>
      </c>
      <c r="AB100" s="20">
        <v>2088.5700000000002</v>
      </c>
      <c r="AC100" s="20">
        <v>2055.732</v>
      </c>
      <c r="AD100" s="20">
        <v>2137.741</v>
      </c>
      <c r="AE100" s="20">
        <v>2369.0749999999998</v>
      </c>
      <c r="AF100" s="20">
        <v>2535.1930000000002</v>
      </c>
      <c r="AG100" s="20">
        <v>2531.212</v>
      </c>
      <c r="AH100" s="20">
        <v>2556.96</v>
      </c>
      <c r="AI100" s="20">
        <v>2645.87</v>
      </c>
      <c r="AJ100" s="20">
        <v>2717.4639999999999</v>
      </c>
      <c r="AK100" s="20">
        <v>2867.89</v>
      </c>
      <c r="AL100" s="20">
        <v>2664.4250000000002</v>
      </c>
      <c r="AM100" s="20">
        <v>2790.5329999999999</v>
      </c>
      <c r="AN100" s="20">
        <v>2941.0610000000001</v>
      </c>
      <c r="AO100" s="20">
        <v>2987.3180000000002</v>
      </c>
      <c r="AP100" s="20">
        <v>3036.5659999999998</v>
      </c>
      <c r="AQ100" s="20">
        <v>3246.5030000000002</v>
      </c>
      <c r="AR100" s="20">
        <v>3325.3049999999998</v>
      </c>
      <c r="AS100" s="20">
        <v>3500.0079999999998</v>
      </c>
      <c r="AT100" s="20">
        <v>3698.5880000000002</v>
      </c>
      <c r="AU100" s="20">
        <v>4051.5920000000001</v>
      </c>
      <c r="AV100" s="20">
        <v>4540.2470000000003</v>
      </c>
      <c r="AW100" s="20">
        <v>5236.7359999999999</v>
      </c>
      <c r="AX100" s="20">
        <v>5174.8220000000001</v>
      </c>
      <c r="AY100" s="20">
        <v>5419.509</v>
      </c>
      <c r="AZ100" s="20">
        <v>5496.902</v>
      </c>
      <c r="BA100" s="20">
        <v>5823.4340000000002</v>
      </c>
      <c r="BB100" s="20">
        <v>6085.3360000000002</v>
      </c>
      <c r="BC100" s="20">
        <v>6281.9</v>
      </c>
      <c r="BD100" s="20">
        <v>6464.15</v>
      </c>
      <c r="BE100" s="20">
        <v>6628.049</v>
      </c>
      <c r="BF100" s="20">
        <v>6797.7479999999996</v>
      </c>
      <c r="BG100">
        <v>2022</v>
      </c>
    </row>
    <row r="101" spans="1:59" x14ac:dyDescent="0.35">
      <c r="A101">
        <v>867</v>
      </c>
      <c r="B101" t="s">
        <v>534</v>
      </c>
      <c r="C101" t="s">
        <v>600</v>
      </c>
      <c r="D101" t="s">
        <v>533</v>
      </c>
      <c r="E101" t="s">
        <v>601</v>
      </c>
      <c r="F101" t="s">
        <v>602</v>
      </c>
      <c r="G101" t="s">
        <v>603</v>
      </c>
    </row>
    <row r="102" spans="1:59" x14ac:dyDescent="0.35">
      <c r="A102">
        <v>867</v>
      </c>
      <c r="B102" t="s">
        <v>534</v>
      </c>
      <c r="C102" t="s">
        <v>604</v>
      </c>
      <c r="D102" t="s">
        <v>533</v>
      </c>
      <c r="E102" t="s">
        <v>605</v>
      </c>
      <c r="F102" t="s">
        <v>606</v>
      </c>
      <c r="G102" t="s">
        <v>607</v>
      </c>
      <c r="I102" t="s">
        <v>576</v>
      </c>
      <c r="J102" t="s">
        <v>628</v>
      </c>
      <c r="K102" t="s">
        <v>628</v>
      </c>
      <c r="L102" t="s">
        <v>628</v>
      </c>
      <c r="M102" t="s">
        <v>628</v>
      </c>
      <c r="N102" t="s">
        <v>628</v>
      </c>
      <c r="O102" t="s">
        <v>628</v>
      </c>
      <c r="P102" t="s">
        <v>628</v>
      </c>
      <c r="Q102" t="s">
        <v>628</v>
      </c>
      <c r="R102" t="s">
        <v>628</v>
      </c>
      <c r="S102" t="s">
        <v>628</v>
      </c>
      <c r="T102" t="s">
        <v>628</v>
      </c>
      <c r="U102" t="s">
        <v>628</v>
      </c>
      <c r="V102" t="s">
        <v>628</v>
      </c>
      <c r="W102" t="s">
        <v>628</v>
      </c>
      <c r="X102" t="s">
        <v>628</v>
      </c>
      <c r="Y102" t="s">
        <v>628</v>
      </c>
      <c r="Z102" t="s">
        <v>628</v>
      </c>
      <c r="AA102" t="s">
        <v>701</v>
      </c>
      <c r="AB102" t="s">
        <v>701</v>
      </c>
      <c r="AC102" t="s">
        <v>701</v>
      </c>
      <c r="AD102" t="s">
        <v>701</v>
      </c>
      <c r="AE102" t="s">
        <v>701</v>
      </c>
      <c r="AF102" t="s">
        <v>701</v>
      </c>
      <c r="AG102" t="s">
        <v>701</v>
      </c>
      <c r="AH102" t="s">
        <v>701</v>
      </c>
      <c r="AI102" t="s">
        <v>701</v>
      </c>
      <c r="AJ102" t="s">
        <v>701</v>
      </c>
      <c r="AK102" t="s">
        <v>701</v>
      </c>
      <c r="AL102" t="s">
        <v>701</v>
      </c>
      <c r="AM102" t="s">
        <v>701</v>
      </c>
      <c r="AN102" t="s">
        <v>701</v>
      </c>
      <c r="AO102" t="s">
        <v>701</v>
      </c>
      <c r="AP102" t="s">
        <v>701</v>
      </c>
      <c r="AQ102" t="s">
        <v>701</v>
      </c>
      <c r="AR102" t="s">
        <v>701</v>
      </c>
      <c r="AS102" t="s">
        <v>701</v>
      </c>
      <c r="AT102" t="s">
        <v>701</v>
      </c>
      <c r="AU102" t="s">
        <v>701</v>
      </c>
      <c r="AV102" t="s">
        <v>701</v>
      </c>
      <c r="AW102" t="s">
        <v>701</v>
      </c>
      <c r="AX102" t="s">
        <v>701</v>
      </c>
      <c r="AY102" t="s">
        <v>701</v>
      </c>
      <c r="AZ102" t="s">
        <v>701</v>
      </c>
      <c r="BA102" t="s">
        <v>701</v>
      </c>
      <c r="BB102" t="s">
        <v>701</v>
      </c>
      <c r="BC102" t="s">
        <v>701</v>
      </c>
      <c r="BD102" t="s">
        <v>701</v>
      </c>
      <c r="BE102" t="s">
        <v>701</v>
      </c>
      <c r="BF102" t="s">
        <v>701</v>
      </c>
      <c r="BG102">
        <v>2022</v>
      </c>
    </row>
    <row r="103" spans="1:59" x14ac:dyDescent="0.35">
      <c r="A103">
        <v>867</v>
      </c>
      <c r="B103" t="s">
        <v>534</v>
      </c>
      <c r="C103" t="s">
        <v>608</v>
      </c>
      <c r="D103" t="s">
        <v>533</v>
      </c>
      <c r="E103" t="s">
        <v>609</v>
      </c>
      <c r="F103" t="s">
        <v>610</v>
      </c>
      <c r="G103" t="s">
        <v>611</v>
      </c>
      <c r="I103" t="s">
        <v>576</v>
      </c>
      <c r="J103" t="s">
        <v>628</v>
      </c>
      <c r="K103" t="s">
        <v>628</v>
      </c>
      <c r="L103" t="s">
        <v>628</v>
      </c>
      <c r="M103" t="s">
        <v>628</v>
      </c>
      <c r="N103" t="s">
        <v>628</v>
      </c>
      <c r="O103" t="s">
        <v>628</v>
      </c>
      <c r="P103" t="s">
        <v>628</v>
      </c>
      <c r="Q103" t="s">
        <v>628</v>
      </c>
      <c r="R103" t="s">
        <v>628</v>
      </c>
      <c r="S103" t="s">
        <v>628</v>
      </c>
      <c r="T103" t="s">
        <v>628</v>
      </c>
      <c r="U103" t="s">
        <v>628</v>
      </c>
      <c r="V103" t="s">
        <v>628</v>
      </c>
      <c r="W103" t="s">
        <v>628</v>
      </c>
      <c r="X103" t="s">
        <v>628</v>
      </c>
      <c r="Y103" t="s">
        <v>628</v>
      </c>
      <c r="Z103" t="s">
        <v>628</v>
      </c>
      <c r="AA103">
        <v>1.0569999999999999</v>
      </c>
      <c r="AB103">
        <v>1.073</v>
      </c>
      <c r="AC103">
        <v>1.085</v>
      </c>
      <c r="AD103">
        <v>1.0489999999999999</v>
      </c>
      <c r="AE103">
        <v>1.0229999999999999</v>
      </c>
      <c r="AF103">
        <v>1.0469999999999999</v>
      </c>
      <c r="AG103">
        <v>1.0369999999999999</v>
      </c>
      <c r="AH103">
        <v>1.03</v>
      </c>
      <c r="AI103">
        <v>1.0169999999999999</v>
      </c>
      <c r="AJ103">
        <v>1.02</v>
      </c>
      <c r="AK103">
        <v>1.0089999999999999</v>
      </c>
      <c r="AL103">
        <v>1.044</v>
      </c>
      <c r="AM103">
        <v>1.032</v>
      </c>
      <c r="AN103">
        <v>1.03</v>
      </c>
      <c r="AO103">
        <v>1.083</v>
      </c>
      <c r="AP103">
        <v>1.129</v>
      </c>
      <c r="AQ103">
        <v>1.1040000000000001</v>
      </c>
      <c r="AR103">
        <v>1.0940000000000001</v>
      </c>
      <c r="AS103">
        <v>1.048</v>
      </c>
      <c r="AT103">
        <v>1.1140000000000001</v>
      </c>
      <c r="AU103">
        <v>1.117</v>
      </c>
      <c r="AV103">
        <v>1.0640000000000001</v>
      </c>
      <c r="AW103">
        <v>1.002</v>
      </c>
      <c r="AX103">
        <v>1.056</v>
      </c>
      <c r="AY103">
        <v>1.071</v>
      </c>
      <c r="AZ103">
        <v>1.0620000000000001</v>
      </c>
      <c r="BA103">
        <v>1.0549999999999999</v>
      </c>
      <c r="BB103">
        <v>1.0589999999999999</v>
      </c>
      <c r="BC103">
        <v>1.0580000000000001</v>
      </c>
      <c r="BD103">
        <v>1.0580000000000001</v>
      </c>
      <c r="BE103">
        <v>1.06</v>
      </c>
      <c r="BF103">
        <v>1.0609999999999999</v>
      </c>
      <c r="BG103">
        <v>2022</v>
      </c>
    </row>
    <row r="104" spans="1:59" x14ac:dyDescent="0.35">
      <c r="A104">
        <v>867</v>
      </c>
      <c r="B104" t="s">
        <v>534</v>
      </c>
      <c r="C104" t="s">
        <v>612</v>
      </c>
      <c r="D104" t="s">
        <v>533</v>
      </c>
      <c r="E104" t="s">
        <v>613</v>
      </c>
      <c r="F104" t="s">
        <v>614</v>
      </c>
      <c r="G104" t="s">
        <v>615</v>
      </c>
    </row>
    <row r="105" spans="1:59" x14ac:dyDescent="0.35">
      <c r="A105">
        <v>867</v>
      </c>
      <c r="B105" t="s">
        <v>534</v>
      </c>
      <c r="C105" t="s">
        <v>616</v>
      </c>
      <c r="D105" t="s">
        <v>533</v>
      </c>
      <c r="E105" t="s">
        <v>617</v>
      </c>
      <c r="F105" t="s">
        <v>618</v>
      </c>
      <c r="G105" t="s">
        <v>615</v>
      </c>
    </row>
    <row r="106" spans="1:59" x14ac:dyDescent="0.35">
      <c r="A106">
        <v>867</v>
      </c>
      <c r="B106" t="s">
        <v>534</v>
      </c>
      <c r="C106" t="s">
        <v>190</v>
      </c>
      <c r="D106" t="s">
        <v>533</v>
      </c>
      <c r="E106" t="s">
        <v>619</v>
      </c>
      <c r="F106" t="s">
        <v>620</v>
      </c>
      <c r="G106" t="s">
        <v>583</v>
      </c>
      <c r="I106" t="s">
        <v>708</v>
      </c>
      <c r="J106" t="s">
        <v>628</v>
      </c>
      <c r="K106" t="s">
        <v>628</v>
      </c>
      <c r="L106" t="s">
        <v>628</v>
      </c>
      <c r="M106" t="s">
        <v>628</v>
      </c>
      <c r="N106" t="s">
        <v>628</v>
      </c>
      <c r="O106" t="s">
        <v>628</v>
      </c>
      <c r="P106" t="s">
        <v>628</v>
      </c>
      <c r="Q106" t="s">
        <v>628</v>
      </c>
      <c r="R106" t="s">
        <v>628</v>
      </c>
      <c r="S106" t="s">
        <v>628</v>
      </c>
      <c r="T106" t="s">
        <v>628</v>
      </c>
      <c r="U106" t="s">
        <v>628</v>
      </c>
      <c r="V106" t="s">
        <v>628</v>
      </c>
      <c r="W106" t="s">
        <v>628</v>
      </c>
      <c r="X106" t="s">
        <v>628</v>
      </c>
      <c r="Y106" t="s">
        <v>628</v>
      </c>
      <c r="Z106" t="s">
        <v>628</v>
      </c>
      <c r="AA106" t="s">
        <v>628</v>
      </c>
      <c r="AB106" t="s">
        <v>628</v>
      </c>
      <c r="AC106" t="s">
        <v>628</v>
      </c>
      <c r="AD106" t="s">
        <v>628</v>
      </c>
      <c r="AE106" t="s">
        <v>628</v>
      </c>
      <c r="AF106" t="s">
        <v>628</v>
      </c>
      <c r="AG106">
        <v>100.498</v>
      </c>
      <c r="AH106">
        <v>102.523</v>
      </c>
      <c r="AI106">
        <v>106.099</v>
      </c>
      <c r="AJ106">
        <v>111.68</v>
      </c>
      <c r="AK106">
        <v>114.614</v>
      </c>
      <c r="AL106">
        <v>131.42699999999999</v>
      </c>
      <c r="AM106">
        <v>132.05799999999999</v>
      </c>
      <c r="AN106">
        <v>134.39500000000001</v>
      </c>
      <c r="AO106">
        <v>141.58699999999999</v>
      </c>
      <c r="AP106">
        <v>147.732</v>
      </c>
      <c r="AQ106">
        <v>150.46600000000001</v>
      </c>
      <c r="AR106">
        <v>152.119</v>
      </c>
      <c r="AS106">
        <v>148.71600000000001</v>
      </c>
      <c r="AT106">
        <v>146.47499999999999</v>
      </c>
      <c r="AU106">
        <v>146.54900000000001</v>
      </c>
      <c r="AV106">
        <v>147.72300000000001</v>
      </c>
      <c r="AW106">
        <v>147.56100000000001</v>
      </c>
      <c r="AX106">
        <v>146.59</v>
      </c>
      <c r="AY106">
        <v>149.88300000000001</v>
      </c>
      <c r="AZ106">
        <v>154.73099999999999</v>
      </c>
      <c r="BA106">
        <v>162.77500000000001</v>
      </c>
      <c r="BB106">
        <v>167.328</v>
      </c>
      <c r="BC106">
        <v>171.17</v>
      </c>
      <c r="BD106">
        <v>174.59299999999999</v>
      </c>
      <c r="BE106">
        <v>178.08500000000001</v>
      </c>
      <c r="BF106">
        <v>181.64699999999999</v>
      </c>
      <c r="BG106">
        <v>2022</v>
      </c>
    </row>
    <row r="107" spans="1:59" x14ac:dyDescent="0.35">
      <c r="A107">
        <v>867</v>
      </c>
      <c r="B107" t="s">
        <v>534</v>
      </c>
      <c r="C107" t="s">
        <v>622</v>
      </c>
      <c r="D107" t="s">
        <v>533</v>
      </c>
      <c r="E107" t="s">
        <v>619</v>
      </c>
      <c r="F107" t="s">
        <v>623</v>
      </c>
      <c r="G107" t="s">
        <v>570</v>
      </c>
      <c r="I107" t="s">
        <v>624</v>
      </c>
      <c r="J107" t="s">
        <v>628</v>
      </c>
      <c r="K107" t="s">
        <v>628</v>
      </c>
      <c r="L107" t="s">
        <v>628</v>
      </c>
      <c r="M107" t="s">
        <v>628</v>
      </c>
      <c r="N107" t="s">
        <v>628</v>
      </c>
      <c r="O107" t="s">
        <v>628</v>
      </c>
      <c r="P107" t="s">
        <v>628</v>
      </c>
      <c r="Q107" t="s">
        <v>628</v>
      </c>
      <c r="R107" t="s">
        <v>628</v>
      </c>
      <c r="S107" t="s">
        <v>628</v>
      </c>
      <c r="T107" t="s">
        <v>628</v>
      </c>
      <c r="U107" t="s">
        <v>628</v>
      </c>
      <c r="V107" t="s">
        <v>628</v>
      </c>
      <c r="W107" t="s">
        <v>628</v>
      </c>
      <c r="X107" t="s">
        <v>628</v>
      </c>
      <c r="Y107" t="s">
        <v>628</v>
      </c>
      <c r="Z107" t="s">
        <v>628</v>
      </c>
      <c r="AA107" t="s">
        <v>628</v>
      </c>
      <c r="AB107" t="s">
        <v>628</v>
      </c>
      <c r="AC107" t="s">
        <v>628</v>
      </c>
      <c r="AD107" t="s">
        <v>628</v>
      </c>
      <c r="AE107" t="s">
        <v>628</v>
      </c>
      <c r="AF107" t="s">
        <v>628</v>
      </c>
      <c r="AG107" t="s">
        <v>628</v>
      </c>
      <c r="AH107">
        <v>2.0139999999999998</v>
      </c>
      <c r="AI107">
        <v>3.4889999999999999</v>
      </c>
      <c r="AJ107">
        <v>5.26</v>
      </c>
      <c r="AK107">
        <v>2.6269999999999998</v>
      </c>
      <c r="AL107">
        <v>14.669</v>
      </c>
      <c r="AM107">
        <v>0.48</v>
      </c>
      <c r="AN107">
        <v>1.77</v>
      </c>
      <c r="AO107">
        <v>5.3520000000000003</v>
      </c>
      <c r="AP107">
        <v>4.34</v>
      </c>
      <c r="AQ107">
        <v>1.851</v>
      </c>
      <c r="AR107">
        <v>1.0980000000000001</v>
      </c>
      <c r="AS107">
        <v>-2.2370000000000001</v>
      </c>
      <c r="AT107">
        <v>-1.5069999999999999</v>
      </c>
      <c r="AU107">
        <v>0.05</v>
      </c>
      <c r="AV107">
        <v>0.80200000000000005</v>
      </c>
      <c r="AW107">
        <v>-0.11</v>
      </c>
      <c r="AX107">
        <v>-0.65800000000000003</v>
      </c>
      <c r="AY107">
        <v>2.2469999999999999</v>
      </c>
      <c r="AZ107">
        <v>3.234</v>
      </c>
      <c r="BA107">
        <v>5.1980000000000004</v>
      </c>
      <c r="BB107">
        <v>2.7970000000000002</v>
      </c>
      <c r="BC107">
        <v>2.2959999999999998</v>
      </c>
      <c r="BD107">
        <v>2</v>
      </c>
      <c r="BE107">
        <v>2</v>
      </c>
      <c r="BF107">
        <v>2</v>
      </c>
      <c r="BG107">
        <v>2022</v>
      </c>
    </row>
    <row r="108" spans="1:59" x14ac:dyDescent="0.35">
      <c r="A108">
        <v>867</v>
      </c>
      <c r="B108" t="s">
        <v>534</v>
      </c>
      <c r="C108" t="s">
        <v>625</v>
      </c>
      <c r="D108" t="s">
        <v>533</v>
      </c>
      <c r="E108" t="s">
        <v>626</v>
      </c>
      <c r="F108" t="s">
        <v>627</v>
      </c>
      <c r="G108" t="s">
        <v>583</v>
      </c>
      <c r="I108" t="s">
        <v>708</v>
      </c>
      <c r="J108" t="s">
        <v>628</v>
      </c>
      <c r="K108" t="s">
        <v>628</v>
      </c>
      <c r="L108" t="s">
        <v>628</v>
      </c>
      <c r="M108" t="s">
        <v>628</v>
      </c>
      <c r="N108" t="s">
        <v>628</v>
      </c>
      <c r="O108" t="s">
        <v>628</v>
      </c>
      <c r="P108" t="s">
        <v>628</v>
      </c>
      <c r="Q108" t="s">
        <v>628</v>
      </c>
      <c r="R108" t="s">
        <v>628</v>
      </c>
      <c r="S108" t="s">
        <v>628</v>
      </c>
      <c r="T108" t="s">
        <v>628</v>
      </c>
      <c r="U108" t="s">
        <v>628</v>
      </c>
      <c r="V108" t="s">
        <v>628</v>
      </c>
      <c r="W108" t="s">
        <v>628</v>
      </c>
      <c r="X108" t="s">
        <v>628</v>
      </c>
      <c r="Y108" t="s">
        <v>628</v>
      </c>
      <c r="Z108" t="s">
        <v>628</v>
      </c>
      <c r="AA108" t="s">
        <v>628</v>
      </c>
      <c r="AB108" t="s">
        <v>628</v>
      </c>
      <c r="AC108" t="s">
        <v>628</v>
      </c>
      <c r="AD108" t="s">
        <v>628</v>
      </c>
      <c r="AE108" t="s">
        <v>628</v>
      </c>
      <c r="AF108" t="s">
        <v>628</v>
      </c>
      <c r="AG108">
        <v>101.97</v>
      </c>
      <c r="AH108">
        <v>104.38800000000001</v>
      </c>
      <c r="AI108">
        <v>110.84</v>
      </c>
      <c r="AJ108">
        <v>113.694</v>
      </c>
      <c r="AK108">
        <v>118.614</v>
      </c>
      <c r="AL108">
        <v>138.321</v>
      </c>
      <c r="AM108">
        <v>130.26300000000001</v>
      </c>
      <c r="AN108">
        <v>137.08500000000001</v>
      </c>
      <c r="AO108">
        <v>145.755</v>
      </c>
      <c r="AP108">
        <v>149.99</v>
      </c>
      <c r="AQ108">
        <v>151.142</v>
      </c>
      <c r="AR108">
        <v>153.09100000000001</v>
      </c>
      <c r="AS108">
        <v>147.208</v>
      </c>
      <c r="AT108">
        <v>146.06200000000001</v>
      </c>
      <c r="AU108">
        <v>147.548</v>
      </c>
      <c r="AV108">
        <v>148.572</v>
      </c>
      <c r="AW108">
        <v>146.108</v>
      </c>
      <c r="AX108">
        <v>148.35900000000001</v>
      </c>
      <c r="AY108">
        <v>151.655</v>
      </c>
      <c r="AZ108">
        <v>160.369</v>
      </c>
      <c r="BA108">
        <v>165.18</v>
      </c>
      <c r="BB108">
        <v>169.47499999999999</v>
      </c>
      <c r="BC108">
        <v>172.86500000000001</v>
      </c>
      <c r="BD108">
        <v>176.322</v>
      </c>
      <c r="BE108">
        <v>179.84800000000001</v>
      </c>
      <c r="BF108">
        <v>183.44499999999999</v>
      </c>
      <c r="BG108">
        <v>2022</v>
      </c>
    </row>
    <row r="109" spans="1:59" x14ac:dyDescent="0.35">
      <c r="A109">
        <v>867</v>
      </c>
      <c r="B109" t="s">
        <v>534</v>
      </c>
      <c r="C109" t="s">
        <v>629</v>
      </c>
      <c r="D109" t="s">
        <v>533</v>
      </c>
      <c r="E109" t="s">
        <v>626</v>
      </c>
      <c r="F109" t="s">
        <v>630</v>
      </c>
      <c r="G109" t="s">
        <v>570</v>
      </c>
      <c r="I109" t="s">
        <v>631</v>
      </c>
      <c r="J109" t="s">
        <v>628</v>
      </c>
      <c r="K109" t="s">
        <v>628</v>
      </c>
      <c r="L109" t="s">
        <v>628</v>
      </c>
      <c r="M109" t="s">
        <v>628</v>
      </c>
      <c r="N109" t="s">
        <v>628</v>
      </c>
      <c r="O109" t="s">
        <v>628</v>
      </c>
      <c r="P109" t="s">
        <v>628</v>
      </c>
      <c r="Q109" t="s">
        <v>628</v>
      </c>
      <c r="R109" t="s">
        <v>628</v>
      </c>
      <c r="S109" t="s">
        <v>628</v>
      </c>
      <c r="T109" t="s">
        <v>628</v>
      </c>
      <c r="U109" t="s">
        <v>628</v>
      </c>
      <c r="V109" t="s">
        <v>628</v>
      </c>
      <c r="W109" t="s">
        <v>628</v>
      </c>
      <c r="X109" t="s">
        <v>628</v>
      </c>
      <c r="Y109" t="s">
        <v>628</v>
      </c>
      <c r="Z109" t="s">
        <v>628</v>
      </c>
      <c r="AA109" t="s">
        <v>628</v>
      </c>
      <c r="AB109" t="s">
        <v>628</v>
      </c>
      <c r="AC109" t="s">
        <v>628</v>
      </c>
      <c r="AD109" t="s">
        <v>628</v>
      </c>
      <c r="AE109" t="s">
        <v>628</v>
      </c>
      <c r="AF109" t="s">
        <v>628</v>
      </c>
      <c r="AG109" t="s">
        <v>628</v>
      </c>
      <c r="AH109">
        <v>2.371</v>
      </c>
      <c r="AI109">
        <v>6.181</v>
      </c>
      <c r="AJ109">
        <v>2.5750000000000002</v>
      </c>
      <c r="AK109">
        <v>4.327</v>
      </c>
      <c r="AL109">
        <v>16.614000000000001</v>
      </c>
      <c r="AM109">
        <v>-5.8250000000000002</v>
      </c>
      <c r="AN109">
        <v>5.2370000000000001</v>
      </c>
      <c r="AO109">
        <v>6.3239999999999998</v>
      </c>
      <c r="AP109">
        <v>2.9060000000000001</v>
      </c>
      <c r="AQ109">
        <v>0.76800000000000002</v>
      </c>
      <c r="AR109">
        <v>1.2889999999999999</v>
      </c>
      <c r="AS109">
        <v>-3.843</v>
      </c>
      <c r="AT109">
        <v>-0.77900000000000003</v>
      </c>
      <c r="AU109">
        <v>1.018</v>
      </c>
      <c r="AV109">
        <v>0.69399999999999995</v>
      </c>
      <c r="AW109">
        <v>-1.6579999999999999</v>
      </c>
      <c r="AX109">
        <v>1.5409999999999999</v>
      </c>
      <c r="AY109">
        <v>2.2210000000000001</v>
      </c>
      <c r="AZ109">
        <v>5.7460000000000004</v>
      </c>
      <c r="BA109">
        <v>3</v>
      </c>
      <c r="BB109">
        <v>2.6</v>
      </c>
      <c r="BC109">
        <v>2</v>
      </c>
      <c r="BD109">
        <v>2</v>
      </c>
      <c r="BE109">
        <v>2</v>
      </c>
      <c r="BF109">
        <v>2</v>
      </c>
      <c r="BG109">
        <v>2022</v>
      </c>
    </row>
    <row r="110" spans="1:59" x14ac:dyDescent="0.35">
      <c r="A110">
        <v>867</v>
      </c>
      <c r="B110" t="s">
        <v>534</v>
      </c>
      <c r="C110" t="s">
        <v>632</v>
      </c>
      <c r="D110" t="s">
        <v>533</v>
      </c>
      <c r="E110" t="s">
        <v>633</v>
      </c>
      <c r="F110" t="s">
        <v>634</v>
      </c>
      <c r="G110" t="s">
        <v>570</v>
      </c>
    </row>
    <row r="111" spans="1:59" x14ac:dyDescent="0.35">
      <c r="A111">
        <v>867</v>
      </c>
      <c r="B111" t="s">
        <v>534</v>
      </c>
      <c r="C111" t="s">
        <v>635</v>
      </c>
      <c r="D111" t="s">
        <v>533</v>
      </c>
      <c r="E111" t="s">
        <v>636</v>
      </c>
      <c r="F111" t="s">
        <v>637</v>
      </c>
      <c r="G111" t="s">
        <v>570</v>
      </c>
    </row>
    <row r="112" spans="1:59" x14ac:dyDescent="0.35">
      <c r="A112">
        <v>867</v>
      </c>
      <c r="B112" t="s">
        <v>534</v>
      </c>
      <c r="C112" t="s">
        <v>638</v>
      </c>
      <c r="D112" t="s">
        <v>533</v>
      </c>
      <c r="E112" t="s">
        <v>639</v>
      </c>
      <c r="F112" t="s">
        <v>640</v>
      </c>
      <c r="G112" t="s">
        <v>570</v>
      </c>
      <c r="I112" t="s">
        <v>709</v>
      </c>
      <c r="J112" t="s">
        <v>628</v>
      </c>
      <c r="K112" t="s">
        <v>628</v>
      </c>
      <c r="L112" t="s">
        <v>628</v>
      </c>
      <c r="M112" t="s">
        <v>628</v>
      </c>
      <c r="N112" t="s">
        <v>628</v>
      </c>
      <c r="O112" t="s">
        <v>628</v>
      </c>
      <c r="P112" t="s">
        <v>628</v>
      </c>
      <c r="Q112" t="s">
        <v>628</v>
      </c>
      <c r="R112" t="s">
        <v>628</v>
      </c>
      <c r="S112" t="s">
        <v>628</v>
      </c>
      <c r="T112" t="s">
        <v>628</v>
      </c>
      <c r="U112" t="s">
        <v>628</v>
      </c>
      <c r="V112" t="s">
        <v>628</v>
      </c>
      <c r="W112" t="s">
        <v>628</v>
      </c>
      <c r="X112" t="s">
        <v>628</v>
      </c>
      <c r="Y112" t="s">
        <v>628</v>
      </c>
      <c r="Z112">
        <v>-8.2010000000000005</v>
      </c>
      <c r="AA112">
        <v>14.859</v>
      </c>
      <c r="AB112">
        <v>8.8780000000000001</v>
      </c>
      <c r="AC112">
        <v>-12.036</v>
      </c>
      <c r="AD112">
        <v>22.599</v>
      </c>
      <c r="AE112">
        <v>-0.47699999999999998</v>
      </c>
      <c r="AF112">
        <v>13.67</v>
      </c>
      <c r="AG112">
        <v>2.3180000000000001</v>
      </c>
      <c r="AH112">
        <v>-6.0709999999999997</v>
      </c>
      <c r="AI112">
        <v>-0.93799999999999994</v>
      </c>
      <c r="AJ112">
        <v>-28.276</v>
      </c>
      <c r="AK112">
        <v>-0.65900000000000003</v>
      </c>
      <c r="AL112">
        <v>-6.6040000000000001</v>
      </c>
      <c r="AM112">
        <v>15.114000000000001</v>
      </c>
      <c r="AN112">
        <v>24.48</v>
      </c>
      <c r="AO112">
        <v>29.919</v>
      </c>
      <c r="AP112">
        <v>12.715999999999999</v>
      </c>
      <c r="AQ112">
        <v>-2.129</v>
      </c>
      <c r="AR112">
        <v>-3.7999999999999999E-2</v>
      </c>
      <c r="AS112">
        <v>4.8639999999999999</v>
      </c>
      <c r="AT112">
        <v>-1.946</v>
      </c>
      <c r="AU112">
        <v>6.2759999999999998</v>
      </c>
      <c r="AV112">
        <v>-2.2810000000000001</v>
      </c>
      <c r="AW112">
        <v>0.77400000000000002</v>
      </c>
      <c r="AX112">
        <v>5.2210000000000001</v>
      </c>
      <c r="AY112">
        <v>19.186</v>
      </c>
      <c r="AZ112">
        <v>-12.941000000000001</v>
      </c>
      <c r="BA112">
        <v>14.879</v>
      </c>
      <c r="BB112">
        <v>0.155</v>
      </c>
      <c r="BC112">
        <v>3.5049999999999999</v>
      </c>
      <c r="BD112">
        <v>3.1720000000000002</v>
      </c>
      <c r="BE112">
        <v>2.875</v>
      </c>
      <c r="BF112">
        <v>2.875</v>
      </c>
      <c r="BG112">
        <v>2022</v>
      </c>
    </row>
    <row r="113" spans="1:59" x14ac:dyDescent="0.35">
      <c r="A113">
        <v>867</v>
      </c>
      <c r="B113" t="s">
        <v>534</v>
      </c>
      <c r="C113" t="s">
        <v>641</v>
      </c>
      <c r="D113" t="s">
        <v>533</v>
      </c>
      <c r="E113" t="s">
        <v>642</v>
      </c>
      <c r="F113" t="s">
        <v>643</v>
      </c>
      <c r="G113" t="s">
        <v>570</v>
      </c>
    </row>
    <row r="114" spans="1:59" x14ac:dyDescent="0.35">
      <c r="A114">
        <v>867</v>
      </c>
      <c r="B114" t="s">
        <v>534</v>
      </c>
      <c r="C114" t="s">
        <v>644</v>
      </c>
      <c r="D114" t="s">
        <v>533</v>
      </c>
      <c r="E114" t="s">
        <v>645</v>
      </c>
      <c r="F114" t="s">
        <v>646</v>
      </c>
      <c r="G114" t="s">
        <v>647</v>
      </c>
    </row>
    <row r="115" spans="1:59" x14ac:dyDescent="0.35">
      <c r="A115">
        <v>867</v>
      </c>
      <c r="B115" t="s">
        <v>534</v>
      </c>
      <c r="C115" t="s">
        <v>649</v>
      </c>
      <c r="D115" t="s">
        <v>533</v>
      </c>
      <c r="E115" t="s">
        <v>650</v>
      </c>
      <c r="F115" t="s">
        <v>651</v>
      </c>
      <c r="G115" t="s">
        <v>652</v>
      </c>
      <c r="H115" t="s">
        <v>653</v>
      </c>
    </row>
    <row r="116" spans="1:59" x14ac:dyDescent="0.35">
      <c r="A116">
        <v>867</v>
      </c>
      <c r="B116" t="s">
        <v>534</v>
      </c>
      <c r="C116" t="s">
        <v>654</v>
      </c>
      <c r="D116" t="s">
        <v>533</v>
      </c>
      <c r="E116" t="s">
        <v>655</v>
      </c>
      <c r="F116" t="s">
        <v>656</v>
      </c>
      <c r="G116" t="s">
        <v>652</v>
      </c>
      <c r="H116" t="s">
        <v>653</v>
      </c>
      <c r="I116" t="s">
        <v>710</v>
      </c>
      <c r="J116" t="s">
        <v>628</v>
      </c>
      <c r="K116" t="s">
        <v>628</v>
      </c>
      <c r="L116" t="s">
        <v>628</v>
      </c>
      <c r="M116" t="s">
        <v>628</v>
      </c>
      <c r="N116" t="s">
        <v>628</v>
      </c>
      <c r="O116" t="s">
        <v>628</v>
      </c>
      <c r="P116" t="s">
        <v>628</v>
      </c>
      <c r="Q116" t="s">
        <v>628</v>
      </c>
      <c r="R116" t="s">
        <v>628</v>
      </c>
      <c r="S116" t="s">
        <v>628</v>
      </c>
      <c r="T116" t="s">
        <v>628</v>
      </c>
      <c r="U116" t="s">
        <v>628</v>
      </c>
      <c r="V116" t="s">
        <v>628</v>
      </c>
      <c r="W116" t="s">
        <v>628</v>
      </c>
      <c r="X116" t="s">
        <v>628</v>
      </c>
      <c r="Y116" t="s">
        <v>628</v>
      </c>
      <c r="Z116" t="s">
        <v>628</v>
      </c>
      <c r="AA116">
        <v>4.9000000000000002E-2</v>
      </c>
      <c r="AB116">
        <v>0.05</v>
      </c>
      <c r="AC116">
        <v>5.0999999999999997E-2</v>
      </c>
      <c r="AD116">
        <v>5.0999999999999997E-2</v>
      </c>
      <c r="AE116">
        <v>5.0999999999999997E-2</v>
      </c>
      <c r="AF116">
        <v>0.05</v>
      </c>
      <c r="AG116">
        <v>0.05</v>
      </c>
      <c r="AH116">
        <v>0.05</v>
      </c>
      <c r="AI116">
        <v>5.0999999999999997E-2</v>
      </c>
      <c r="AJ116">
        <v>5.0999999999999997E-2</v>
      </c>
      <c r="AK116">
        <v>5.1999999999999998E-2</v>
      </c>
      <c r="AL116">
        <v>5.1999999999999998E-2</v>
      </c>
      <c r="AM116">
        <v>5.1999999999999998E-2</v>
      </c>
      <c r="AN116">
        <v>5.2999999999999999E-2</v>
      </c>
      <c r="AO116">
        <v>5.2999999999999999E-2</v>
      </c>
      <c r="AP116">
        <v>5.2999999999999999E-2</v>
      </c>
      <c r="AQ116">
        <v>5.1999999999999998E-2</v>
      </c>
      <c r="AR116">
        <v>5.0999999999999997E-2</v>
      </c>
      <c r="AS116">
        <v>0.05</v>
      </c>
      <c r="AT116">
        <v>4.9000000000000002E-2</v>
      </c>
      <c r="AU116">
        <v>4.7E-2</v>
      </c>
      <c r="AV116">
        <v>4.4999999999999998E-2</v>
      </c>
      <c r="AW116">
        <v>4.3999999999999997E-2</v>
      </c>
      <c r="AX116">
        <v>4.3999999999999997E-2</v>
      </c>
      <c r="AY116">
        <v>4.3999999999999997E-2</v>
      </c>
      <c r="AZ116">
        <v>4.4999999999999998E-2</v>
      </c>
      <c r="BA116">
        <v>4.4999999999999998E-2</v>
      </c>
      <c r="BB116">
        <v>4.4999999999999998E-2</v>
      </c>
      <c r="BC116">
        <v>4.5999999999999999E-2</v>
      </c>
      <c r="BD116">
        <v>4.5999999999999999E-2</v>
      </c>
      <c r="BE116">
        <v>4.7E-2</v>
      </c>
      <c r="BF116">
        <v>4.7E-2</v>
      </c>
      <c r="BG116">
        <v>2022</v>
      </c>
    </row>
    <row r="117" spans="1:59" x14ac:dyDescent="0.35">
      <c r="A117">
        <v>867</v>
      </c>
      <c r="B117" t="s">
        <v>534</v>
      </c>
      <c r="C117" t="s">
        <v>658</v>
      </c>
      <c r="D117" t="s">
        <v>533</v>
      </c>
      <c r="E117" t="s">
        <v>659</v>
      </c>
      <c r="F117" t="s">
        <v>660</v>
      </c>
      <c r="G117" t="s">
        <v>565</v>
      </c>
      <c r="H117" t="s">
        <v>566</v>
      </c>
      <c r="I117" t="s">
        <v>711</v>
      </c>
      <c r="J117" t="s">
        <v>628</v>
      </c>
      <c r="K117" t="s">
        <v>628</v>
      </c>
      <c r="L117" t="s">
        <v>628</v>
      </c>
      <c r="M117" t="s">
        <v>628</v>
      </c>
      <c r="N117" t="s">
        <v>628</v>
      </c>
      <c r="O117" t="s">
        <v>628</v>
      </c>
      <c r="P117" t="s">
        <v>628</v>
      </c>
      <c r="Q117" t="s">
        <v>628</v>
      </c>
      <c r="R117" t="s">
        <v>628</v>
      </c>
      <c r="S117" t="s">
        <v>628</v>
      </c>
      <c r="T117" t="s">
        <v>628</v>
      </c>
      <c r="U117" t="s">
        <v>628</v>
      </c>
      <c r="V117" t="s">
        <v>628</v>
      </c>
      <c r="W117" t="s">
        <v>628</v>
      </c>
      <c r="X117" t="s">
        <v>628</v>
      </c>
      <c r="Y117">
        <v>7.8E-2</v>
      </c>
      <c r="Z117">
        <v>7.8E-2</v>
      </c>
      <c r="AA117">
        <v>6.9000000000000006E-2</v>
      </c>
      <c r="AB117">
        <v>7.1999999999999995E-2</v>
      </c>
      <c r="AC117">
        <v>6.5000000000000002E-2</v>
      </c>
      <c r="AD117">
        <v>7.3999999999999996E-2</v>
      </c>
      <c r="AE117">
        <v>8.2000000000000003E-2</v>
      </c>
      <c r="AF117">
        <v>0.08</v>
      </c>
      <c r="AG117">
        <v>8.3000000000000004E-2</v>
      </c>
      <c r="AH117">
        <v>7.0000000000000007E-2</v>
      </c>
      <c r="AI117">
        <v>8.6999999999999994E-2</v>
      </c>
      <c r="AJ117">
        <v>8.7999999999999995E-2</v>
      </c>
      <c r="AK117">
        <v>0.10199999999999999</v>
      </c>
      <c r="AL117">
        <v>0.1</v>
      </c>
      <c r="AM117">
        <v>9.8000000000000004E-2</v>
      </c>
      <c r="AN117">
        <v>0.10100000000000001</v>
      </c>
      <c r="AO117">
        <v>0.1</v>
      </c>
      <c r="AP117">
        <v>9.5000000000000001E-2</v>
      </c>
      <c r="AQ117">
        <v>0.10199999999999999</v>
      </c>
      <c r="AR117">
        <v>9.7000000000000003E-2</v>
      </c>
      <c r="AS117">
        <v>0.109</v>
      </c>
      <c r="AT117">
        <v>0.122</v>
      </c>
      <c r="AU117">
        <v>0.14499999999999999</v>
      </c>
      <c r="AV117">
        <v>0.13900000000000001</v>
      </c>
      <c r="AW117">
        <v>0.14799999999999999</v>
      </c>
      <c r="AX117">
        <v>0.17</v>
      </c>
      <c r="AY117">
        <v>0.18099999999999999</v>
      </c>
      <c r="AZ117">
        <v>0.17299999999999999</v>
      </c>
      <c r="BA117">
        <v>0.17399999999999999</v>
      </c>
      <c r="BB117">
        <v>0.20399999999999999</v>
      </c>
      <c r="BC117">
        <v>0.20599999999999999</v>
      </c>
      <c r="BD117">
        <v>0.218</v>
      </c>
      <c r="BE117">
        <v>0.23400000000000001</v>
      </c>
      <c r="BF117">
        <v>0.23699999999999999</v>
      </c>
      <c r="BG117">
        <v>2022</v>
      </c>
    </row>
    <row r="118" spans="1:59" x14ac:dyDescent="0.35">
      <c r="A118">
        <v>867</v>
      </c>
      <c r="B118" t="s">
        <v>534</v>
      </c>
      <c r="C118" t="s">
        <v>662</v>
      </c>
      <c r="D118" t="s">
        <v>533</v>
      </c>
      <c r="E118" t="s">
        <v>659</v>
      </c>
      <c r="F118" t="s">
        <v>660</v>
      </c>
      <c r="G118" t="s">
        <v>615</v>
      </c>
      <c r="I118" t="s">
        <v>663</v>
      </c>
      <c r="J118" t="s">
        <v>628</v>
      </c>
      <c r="K118" t="s">
        <v>628</v>
      </c>
      <c r="L118" t="s">
        <v>628</v>
      </c>
      <c r="M118" t="s">
        <v>628</v>
      </c>
      <c r="N118" t="s">
        <v>628</v>
      </c>
      <c r="O118" t="s">
        <v>628</v>
      </c>
      <c r="P118" t="s">
        <v>628</v>
      </c>
      <c r="Q118" t="s">
        <v>628</v>
      </c>
      <c r="R118" t="s">
        <v>628</v>
      </c>
      <c r="S118" t="s">
        <v>628</v>
      </c>
      <c r="T118" t="s">
        <v>628</v>
      </c>
      <c r="U118" t="s">
        <v>628</v>
      </c>
      <c r="V118" t="s">
        <v>628</v>
      </c>
      <c r="W118" t="s">
        <v>628</v>
      </c>
      <c r="X118" t="s">
        <v>628</v>
      </c>
      <c r="Y118" t="s">
        <v>628</v>
      </c>
      <c r="Z118" t="s">
        <v>628</v>
      </c>
      <c r="AA118">
        <v>62.816000000000003</v>
      </c>
      <c r="AB118">
        <v>64.02</v>
      </c>
      <c r="AC118">
        <v>57.73</v>
      </c>
      <c r="AD118">
        <v>64.462000000000003</v>
      </c>
      <c r="AE118">
        <v>66.757999999999996</v>
      </c>
      <c r="AF118">
        <v>60.338999999999999</v>
      </c>
      <c r="AG118">
        <v>63.447000000000003</v>
      </c>
      <c r="AH118">
        <v>52.926000000000002</v>
      </c>
      <c r="AI118">
        <v>63.183</v>
      </c>
      <c r="AJ118">
        <v>61.591000000000001</v>
      </c>
      <c r="AK118">
        <v>67.784999999999997</v>
      </c>
      <c r="AL118">
        <v>68.266000000000005</v>
      </c>
      <c r="AM118">
        <v>64.831000000000003</v>
      </c>
      <c r="AN118">
        <v>63.023000000000003</v>
      </c>
      <c r="AO118">
        <v>58.136000000000003</v>
      </c>
      <c r="AP118">
        <v>52.567999999999998</v>
      </c>
      <c r="AQ118">
        <v>54.936999999999998</v>
      </c>
      <c r="AR118">
        <v>52.561999999999998</v>
      </c>
      <c r="AS118">
        <v>59.25</v>
      </c>
      <c r="AT118">
        <v>60.908000000000001</v>
      </c>
      <c r="AU118">
        <v>68.325000000000003</v>
      </c>
      <c r="AV118">
        <v>63.173000000000002</v>
      </c>
      <c r="AW118">
        <v>63.978000000000002</v>
      </c>
      <c r="AX118">
        <v>70.701999999999998</v>
      </c>
      <c r="AY118">
        <v>70.349999999999994</v>
      </c>
      <c r="AZ118">
        <v>66.376000000000005</v>
      </c>
      <c r="BA118">
        <v>62.808999999999997</v>
      </c>
      <c r="BB118">
        <v>69.548000000000002</v>
      </c>
      <c r="BC118">
        <v>67.772000000000006</v>
      </c>
      <c r="BD118">
        <v>68.906000000000006</v>
      </c>
      <c r="BE118">
        <v>71.584000000000003</v>
      </c>
      <c r="BF118">
        <v>70.064999999999998</v>
      </c>
      <c r="BG118">
        <v>2022</v>
      </c>
    </row>
    <row r="119" spans="1:59" x14ac:dyDescent="0.35">
      <c r="A119">
        <v>867</v>
      </c>
      <c r="B119" t="s">
        <v>534</v>
      </c>
      <c r="C119" t="s">
        <v>186</v>
      </c>
      <c r="D119" t="s">
        <v>533</v>
      </c>
      <c r="E119" t="s">
        <v>664</v>
      </c>
      <c r="F119" t="s">
        <v>665</v>
      </c>
      <c r="G119" t="s">
        <v>565</v>
      </c>
      <c r="H119" t="s">
        <v>566</v>
      </c>
      <c r="I119" t="s">
        <v>711</v>
      </c>
      <c r="J119" t="s">
        <v>628</v>
      </c>
      <c r="K119" t="s">
        <v>628</v>
      </c>
      <c r="L119" t="s">
        <v>628</v>
      </c>
      <c r="M119" t="s">
        <v>628</v>
      </c>
      <c r="N119" t="s">
        <v>628</v>
      </c>
      <c r="O119" t="s">
        <v>628</v>
      </c>
      <c r="P119" t="s">
        <v>628</v>
      </c>
      <c r="Q119" t="s">
        <v>628</v>
      </c>
      <c r="R119" t="s">
        <v>628</v>
      </c>
      <c r="S119" t="s">
        <v>628</v>
      </c>
      <c r="T119" t="s">
        <v>628</v>
      </c>
      <c r="U119" t="s">
        <v>628</v>
      </c>
      <c r="V119" t="s">
        <v>628</v>
      </c>
      <c r="W119" t="s">
        <v>628</v>
      </c>
      <c r="X119" t="s">
        <v>628</v>
      </c>
      <c r="Y119">
        <v>0.1</v>
      </c>
      <c r="Z119">
        <v>0.06</v>
      </c>
      <c r="AA119">
        <v>0.06</v>
      </c>
      <c r="AB119">
        <v>5.7000000000000002E-2</v>
      </c>
      <c r="AC119">
        <v>5.5E-2</v>
      </c>
      <c r="AD119">
        <v>6.5000000000000002E-2</v>
      </c>
      <c r="AE119">
        <v>7.1999999999999995E-2</v>
      </c>
      <c r="AF119">
        <v>7.2999999999999995E-2</v>
      </c>
      <c r="AG119">
        <v>6.9000000000000006E-2</v>
      </c>
      <c r="AH119">
        <v>7.1999999999999995E-2</v>
      </c>
      <c r="AI119">
        <v>0.11799999999999999</v>
      </c>
      <c r="AJ119">
        <v>8.7999999999999995E-2</v>
      </c>
      <c r="AK119">
        <v>0.10100000000000001</v>
      </c>
      <c r="AL119">
        <v>9.4E-2</v>
      </c>
      <c r="AM119">
        <v>9.5000000000000001E-2</v>
      </c>
      <c r="AN119">
        <v>9.5000000000000001E-2</v>
      </c>
      <c r="AO119">
        <v>9.6000000000000002E-2</v>
      </c>
      <c r="AP119">
        <v>9.6000000000000002E-2</v>
      </c>
      <c r="AQ119">
        <v>0.10299999999999999</v>
      </c>
      <c r="AR119">
        <v>9.1999999999999998E-2</v>
      </c>
      <c r="AS119">
        <v>0.10299999999999999</v>
      </c>
      <c r="AT119">
        <v>0.115</v>
      </c>
      <c r="AU119">
        <v>0.13600000000000001</v>
      </c>
      <c r="AV119">
        <v>0.13300000000000001</v>
      </c>
      <c r="AW119">
        <v>0.153</v>
      </c>
      <c r="AX119">
        <v>0.16400000000000001</v>
      </c>
      <c r="AY119">
        <v>0.18099999999999999</v>
      </c>
      <c r="AZ119">
        <v>0.17199999999999999</v>
      </c>
      <c r="BA119">
        <v>0.17399999999999999</v>
      </c>
      <c r="BB119">
        <v>0.20300000000000001</v>
      </c>
      <c r="BC119">
        <v>0.20899999999999999</v>
      </c>
      <c r="BD119">
        <v>0.222</v>
      </c>
      <c r="BE119">
        <v>0.23899999999999999</v>
      </c>
      <c r="BF119">
        <v>0.24399999999999999</v>
      </c>
      <c r="BG119">
        <v>2022</v>
      </c>
    </row>
    <row r="120" spans="1:59" x14ac:dyDescent="0.35">
      <c r="A120">
        <v>867</v>
      </c>
      <c r="B120" t="s">
        <v>534</v>
      </c>
      <c r="C120" t="s">
        <v>188</v>
      </c>
      <c r="D120" t="s">
        <v>533</v>
      </c>
      <c r="E120" t="s">
        <v>664</v>
      </c>
      <c r="F120" t="s">
        <v>665</v>
      </c>
      <c r="G120" t="s">
        <v>615</v>
      </c>
      <c r="I120" t="s">
        <v>666</v>
      </c>
      <c r="J120" t="s">
        <v>628</v>
      </c>
      <c r="K120" t="s">
        <v>628</v>
      </c>
      <c r="L120" t="s">
        <v>628</v>
      </c>
      <c r="M120" t="s">
        <v>628</v>
      </c>
      <c r="N120" t="s">
        <v>628</v>
      </c>
      <c r="O120" t="s">
        <v>628</v>
      </c>
      <c r="P120" t="s">
        <v>628</v>
      </c>
      <c r="Q120" t="s">
        <v>628</v>
      </c>
      <c r="R120" t="s">
        <v>628</v>
      </c>
      <c r="S120" t="s">
        <v>628</v>
      </c>
      <c r="T120" t="s">
        <v>628</v>
      </c>
      <c r="U120" t="s">
        <v>628</v>
      </c>
      <c r="V120" t="s">
        <v>628</v>
      </c>
      <c r="W120" t="s">
        <v>628</v>
      </c>
      <c r="X120" t="s">
        <v>628</v>
      </c>
      <c r="Y120" t="s">
        <v>628</v>
      </c>
      <c r="Z120" t="s">
        <v>628</v>
      </c>
      <c r="AA120">
        <v>54.914999999999999</v>
      </c>
      <c r="AB120">
        <v>50.491999999999997</v>
      </c>
      <c r="AC120">
        <v>48.722000000000001</v>
      </c>
      <c r="AD120">
        <v>56.613</v>
      </c>
      <c r="AE120">
        <v>58.912999999999997</v>
      </c>
      <c r="AF120">
        <v>55.215000000000003</v>
      </c>
      <c r="AG120">
        <v>52.904000000000003</v>
      </c>
      <c r="AH120">
        <v>54.524000000000001</v>
      </c>
      <c r="AI120">
        <v>85.512</v>
      </c>
      <c r="AJ120">
        <v>61.354999999999997</v>
      </c>
      <c r="AK120">
        <v>67.518000000000001</v>
      </c>
      <c r="AL120">
        <v>64.566000000000003</v>
      </c>
      <c r="AM120">
        <v>63.311999999999998</v>
      </c>
      <c r="AN120">
        <v>59.494</v>
      </c>
      <c r="AO120">
        <v>55.999000000000002</v>
      </c>
      <c r="AP120">
        <v>53.332000000000001</v>
      </c>
      <c r="AQ120">
        <v>55.167999999999999</v>
      </c>
      <c r="AR120">
        <v>49.356999999999999</v>
      </c>
      <c r="AS120">
        <v>56.430999999999997</v>
      </c>
      <c r="AT120">
        <v>57.014000000000003</v>
      </c>
      <c r="AU120">
        <v>63.933</v>
      </c>
      <c r="AV120">
        <v>60.613999999999997</v>
      </c>
      <c r="AW120">
        <v>65.790000000000006</v>
      </c>
      <c r="AX120">
        <v>68.150999999999996</v>
      </c>
      <c r="AY120">
        <v>70.168000000000006</v>
      </c>
      <c r="AZ120">
        <v>65.715000000000003</v>
      </c>
      <c r="BA120">
        <v>62.731999999999999</v>
      </c>
      <c r="BB120">
        <v>69.393000000000001</v>
      </c>
      <c r="BC120">
        <v>68.792000000000002</v>
      </c>
      <c r="BD120">
        <v>70.287000000000006</v>
      </c>
      <c r="BE120">
        <v>73.117000000000004</v>
      </c>
      <c r="BF120">
        <v>72</v>
      </c>
      <c r="BG120">
        <v>2022</v>
      </c>
    </row>
    <row r="121" spans="1:59" x14ac:dyDescent="0.35">
      <c r="A121">
        <v>867</v>
      </c>
      <c r="B121" t="s">
        <v>534</v>
      </c>
      <c r="C121" t="s">
        <v>667</v>
      </c>
      <c r="D121" t="s">
        <v>533</v>
      </c>
      <c r="E121" t="s">
        <v>668</v>
      </c>
      <c r="F121" t="s">
        <v>669</v>
      </c>
      <c r="G121" t="s">
        <v>565</v>
      </c>
      <c r="H121" t="s">
        <v>566</v>
      </c>
      <c r="I121" t="s">
        <v>711</v>
      </c>
      <c r="J121" t="s">
        <v>628</v>
      </c>
      <c r="K121" t="s">
        <v>628</v>
      </c>
      <c r="L121" t="s">
        <v>628</v>
      </c>
      <c r="M121" t="s">
        <v>628</v>
      </c>
      <c r="N121" t="s">
        <v>628</v>
      </c>
      <c r="O121" t="s">
        <v>628</v>
      </c>
      <c r="P121" t="s">
        <v>628</v>
      </c>
      <c r="Q121" t="s">
        <v>628</v>
      </c>
      <c r="R121" t="s">
        <v>628</v>
      </c>
      <c r="S121" t="s">
        <v>628</v>
      </c>
      <c r="T121" t="s">
        <v>628</v>
      </c>
      <c r="U121" t="s">
        <v>628</v>
      </c>
      <c r="V121" t="s">
        <v>628</v>
      </c>
      <c r="W121" t="s">
        <v>628</v>
      </c>
      <c r="X121" t="s">
        <v>628</v>
      </c>
      <c r="Y121">
        <v>-2.1999999999999999E-2</v>
      </c>
      <c r="Z121">
        <v>1.7999999999999999E-2</v>
      </c>
      <c r="AA121">
        <v>8.9999999999999993E-3</v>
      </c>
      <c r="AB121">
        <v>1.4999999999999999E-2</v>
      </c>
      <c r="AC121">
        <v>0.01</v>
      </c>
      <c r="AD121">
        <v>8.9999999999999993E-3</v>
      </c>
      <c r="AE121">
        <v>0.01</v>
      </c>
      <c r="AF121">
        <v>7.0000000000000001E-3</v>
      </c>
      <c r="AG121">
        <v>1.4E-2</v>
      </c>
      <c r="AH121">
        <v>-2E-3</v>
      </c>
      <c r="AI121">
        <v>-3.1E-2</v>
      </c>
      <c r="AJ121" t="s">
        <v>701</v>
      </c>
      <c r="AK121" t="s">
        <v>701</v>
      </c>
      <c r="AL121">
        <v>5.0000000000000001E-3</v>
      </c>
      <c r="AM121">
        <v>2E-3</v>
      </c>
      <c r="AN121">
        <v>6.0000000000000001E-3</v>
      </c>
      <c r="AO121">
        <v>4.0000000000000001E-3</v>
      </c>
      <c r="AP121">
        <v>-1E-3</v>
      </c>
      <c r="AQ121" t="s">
        <v>701</v>
      </c>
      <c r="AR121">
        <v>6.0000000000000001E-3</v>
      </c>
      <c r="AS121">
        <v>5.0000000000000001E-3</v>
      </c>
      <c r="AT121">
        <v>8.0000000000000002E-3</v>
      </c>
      <c r="AU121">
        <v>8.9999999999999993E-3</v>
      </c>
      <c r="AV121">
        <v>6.0000000000000001E-3</v>
      </c>
      <c r="AW121">
        <v>-4.0000000000000001E-3</v>
      </c>
      <c r="AX121">
        <v>6.0000000000000001E-3</v>
      </c>
      <c r="AY121" t="s">
        <v>701</v>
      </c>
      <c r="AZ121">
        <v>2E-3</v>
      </c>
      <c r="BA121" t="s">
        <v>701</v>
      </c>
      <c r="BB121" t="s">
        <v>701</v>
      </c>
      <c r="BC121">
        <v>-3.0000000000000001E-3</v>
      </c>
      <c r="BD121">
        <v>-4.0000000000000001E-3</v>
      </c>
      <c r="BE121">
        <v>-5.0000000000000001E-3</v>
      </c>
      <c r="BF121">
        <v>-7.0000000000000001E-3</v>
      </c>
      <c r="BG121">
        <v>2022</v>
      </c>
    </row>
    <row r="122" spans="1:59" x14ac:dyDescent="0.35">
      <c r="A122">
        <v>867</v>
      </c>
      <c r="B122" t="s">
        <v>534</v>
      </c>
      <c r="C122" t="s">
        <v>670</v>
      </c>
      <c r="D122" t="s">
        <v>533</v>
      </c>
      <c r="E122" t="s">
        <v>668</v>
      </c>
      <c r="F122" t="s">
        <v>669</v>
      </c>
      <c r="G122" t="s">
        <v>615</v>
      </c>
      <c r="I122" t="s">
        <v>671</v>
      </c>
      <c r="J122" t="s">
        <v>628</v>
      </c>
      <c r="K122" t="s">
        <v>628</v>
      </c>
      <c r="L122" t="s">
        <v>628</v>
      </c>
      <c r="M122" t="s">
        <v>628</v>
      </c>
      <c r="N122" t="s">
        <v>628</v>
      </c>
      <c r="O122" t="s">
        <v>628</v>
      </c>
      <c r="P122" t="s">
        <v>628</v>
      </c>
      <c r="Q122" t="s">
        <v>628</v>
      </c>
      <c r="R122" t="s">
        <v>628</v>
      </c>
      <c r="S122" t="s">
        <v>628</v>
      </c>
      <c r="T122" t="s">
        <v>628</v>
      </c>
      <c r="U122" t="s">
        <v>628</v>
      </c>
      <c r="V122" t="s">
        <v>628</v>
      </c>
      <c r="W122" t="s">
        <v>628</v>
      </c>
      <c r="X122" t="s">
        <v>628</v>
      </c>
      <c r="Y122" t="s">
        <v>628</v>
      </c>
      <c r="Z122" t="s">
        <v>628</v>
      </c>
      <c r="AA122">
        <v>7.9009999999999998</v>
      </c>
      <c r="AB122">
        <v>13.528</v>
      </c>
      <c r="AC122">
        <v>9.0079999999999991</v>
      </c>
      <c r="AD122">
        <v>7.8490000000000002</v>
      </c>
      <c r="AE122">
        <v>7.8449999999999998</v>
      </c>
      <c r="AF122">
        <v>5.1230000000000002</v>
      </c>
      <c r="AG122">
        <v>10.542999999999999</v>
      </c>
      <c r="AH122">
        <v>-1.5980000000000001</v>
      </c>
      <c r="AI122">
        <v>-22.329000000000001</v>
      </c>
      <c r="AJ122">
        <v>0.23599999999999999</v>
      </c>
      <c r="AK122">
        <v>0.26700000000000002</v>
      </c>
      <c r="AL122">
        <v>3.7010000000000001</v>
      </c>
      <c r="AM122">
        <v>1.518</v>
      </c>
      <c r="AN122">
        <v>3.5289999999999999</v>
      </c>
      <c r="AO122">
        <v>2.1360000000000001</v>
      </c>
      <c r="AP122">
        <v>-0.76400000000000001</v>
      </c>
      <c r="AQ122">
        <v>-0.23100000000000001</v>
      </c>
      <c r="AR122">
        <v>3.2050000000000001</v>
      </c>
      <c r="AS122">
        <v>2.819</v>
      </c>
      <c r="AT122">
        <v>3.8940000000000001</v>
      </c>
      <c r="AU122">
        <v>4.3920000000000003</v>
      </c>
      <c r="AV122">
        <v>2.56</v>
      </c>
      <c r="AW122">
        <v>-1.8120000000000001</v>
      </c>
      <c r="AX122">
        <v>2.552</v>
      </c>
      <c r="AY122">
        <v>0.182</v>
      </c>
      <c r="AZ122">
        <v>0.66100000000000003</v>
      </c>
      <c r="BA122">
        <v>7.8E-2</v>
      </c>
      <c r="BB122">
        <v>0.155</v>
      </c>
      <c r="BC122">
        <v>-1.0189999999999999</v>
      </c>
      <c r="BD122">
        <v>-1.381</v>
      </c>
      <c r="BE122">
        <v>-1.532</v>
      </c>
      <c r="BF122">
        <v>-1.9350000000000001</v>
      </c>
      <c r="BG122">
        <v>2022</v>
      </c>
    </row>
    <row r="123" spans="1:59" x14ac:dyDescent="0.35">
      <c r="A123">
        <v>867</v>
      </c>
      <c r="B123" t="s">
        <v>534</v>
      </c>
      <c r="C123" t="s">
        <v>672</v>
      </c>
      <c r="D123" t="s">
        <v>533</v>
      </c>
      <c r="E123" t="s">
        <v>673</v>
      </c>
      <c r="F123" t="s">
        <v>674</v>
      </c>
      <c r="G123" t="s">
        <v>565</v>
      </c>
      <c r="H123" t="s">
        <v>566</v>
      </c>
    </row>
    <row r="124" spans="1:59" x14ac:dyDescent="0.35">
      <c r="A124">
        <v>867</v>
      </c>
      <c r="B124" t="s">
        <v>534</v>
      </c>
      <c r="C124" t="s">
        <v>675</v>
      </c>
      <c r="D124" t="s">
        <v>533</v>
      </c>
      <c r="E124" t="s">
        <v>673</v>
      </c>
      <c r="F124" t="s">
        <v>674</v>
      </c>
      <c r="G124" t="s">
        <v>603</v>
      </c>
    </row>
    <row r="125" spans="1:59" x14ac:dyDescent="0.35">
      <c r="A125">
        <v>867</v>
      </c>
      <c r="B125" t="s">
        <v>534</v>
      </c>
      <c r="C125" t="s">
        <v>676</v>
      </c>
      <c r="D125" t="s">
        <v>533</v>
      </c>
      <c r="E125" t="s">
        <v>677</v>
      </c>
      <c r="F125" t="s">
        <v>678</v>
      </c>
      <c r="G125" t="s">
        <v>565</v>
      </c>
      <c r="H125" t="s">
        <v>566</v>
      </c>
      <c r="I125" t="s">
        <v>711</v>
      </c>
      <c r="J125" t="s">
        <v>628</v>
      </c>
      <c r="K125" t="s">
        <v>628</v>
      </c>
      <c r="L125" t="s">
        <v>628</v>
      </c>
      <c r="M125" t="s">
        <v>628</v>
      </c>
      <c r="N125" t="s">
        <v>628</v>
      </c>
      <c r="O125" t="s">
        <v>628</v>
      </c>
      <c r="P125" t="s">
        <v>628</v>
      </c>
      <c r="Q125" t="s">
        <v>628</v>
      </c>
      <c r="R125" t="s">
        <v>628</v>
      </c>
      <c r="S125" t="s">
        <v>628</v>
      </c>
      <c r="T125" t="s">
        <v>628</v>
      </c>
      <c r="U125" t="s">
        <v>628</v>
      </c>
      <c r="V125" t="s">
        <v>628</v>
      </c>
      <c r="W125" t="s">
        <v>628</v>
      </c>
      <c r="X125" t="s">
        <v>628</v>
      </c>
      <c r="Y125">
        <v>-1.4999999999999999E-2</v>
      </c>
      <c r="Z125">
        <v>2.5000000000000001E-2</v>
      </c>
      <c r="AA125">
        <v>1.4999999999999999E-2</v>
      </c>
      <c r="AB125">
        <v>2.1000000000000001E-2</v>
      </c>
      <c r="AC125">
        <v>1.4999999999999999E-2</v>
      </c>
      <c r="AD125">
        <v>1.0999999999999999E-2</v>
      </c>
      <c r="AE125">
        <v>1.0999999999999999E-2</v>
      </c>
      <c r="AF125">
        <v>7.0000000000000001E-3</v>
      </c>
      <c r="AG125">
        <v>1.4999999999999999E-2</v>
      </c>
      <c r="AH125">
        <v>-1E-3</v>
      </c>
      <c r="AI125">
        <v>-0.03</v>
      </c>
      <c r="AJ125">
        <v>1E-3</v>
      </c>
      <c r="AK125">
        <v>1E-3</v>
      </c>
      <c r="AL125">
        <v>7.0000000000000001E-3</v>
      </c>
      <c r="AM125">
        <v>3.0000000000000001E-3</v>
      </c>
      <c r="AN125">
        <v>7.0000000000000001E-3</v>
      </c>
      <c r="AO125">
        <v>5.0000000000000001E-3</v>
      </c>
      <c r="AP125" t="s">
        <v>701</v>
      </c>
      <c r="AQ125">
        <v>1E-3</v>
      </c>
      <c r="AR125">
        <v>7.0000000000000001E-3</v>
      </c>
      <c r="AS125">
        <v>6.0000000000000001E-3</v>
      </c>
      <c r="AT125">
        <v>8.9999999999999993E-3</v>
      </c>
      <c r="AU125">
        <v>0.01</v>
      </c>
      <c r="AV125">
        <v>6.0000000000000001E-3</v>
      </c>
      <c r="AW125">
        <v>-4.0000000000000001E-3</v>
      </c>
      <c r="AX125">
        <v>7.0000000000000001E-3</v>
      </c>
      <c r="AY125">
        <v>1E-3</v>
      </c>
      <c r="AZ125">
        <v>2E-3</v>
      </c>
      <c r="BA125">
        <v>1E-3</v>
      </c>
      <c r="BB125">
        <v>1E-3</v>
      </c>
      <c r="BC125">
        <v>-2E-3</v>
      </c>
      <c r="BD125">
        <v>-4.0000000000000001E-3</v>
      </c>
      <c r="BE125">
        <v>-4.0000000000000001E-3</v>
      </c>
      <c r="BF125">
        <v>-6.0000000000000001E-3</v>
      </c>
      <c r="BG125">
        <v>2022</v>
      </c>
    </row>
    <row r="126" spans="1:59" x14ac:dyDescent="0.35">
      <c r="A126">
        <v>867</v>
      </c>
      <c r="B126" t="s">
        <v>534</v>
      </c>
      <c r="C126" t="s">
        <v>679</v>
      </c>
      <c r="D126" t="s">
        <v>533</v>
      </c>
      <c r="E126" t="s">
        <v>677</v>
      </c>
      <c r="F126" t="s">
        <v>678</v>
      </c>
      <c r="G126" t="s">
        <v>615</v>
      </c>
      <c r="I126" t="s">
        <v>680</v>
      </c>
      <c r="J126" t="s">
        <v>628</v>
      </c>
      <c r="K126" t="s">
        <v>628</v>
      </c>
      <c r="L126" t="s">
        <v>628</v>
      </c>
      <c r="M126" t="s">
        <v>628</v>
      </c>
      <c r="N126" t="s">
        <v>628</v>
      </c>
      <c r="O126" t="s">
        <v>628</v>
      </c>
      <c r="P126" t="s">
        <v>628</v>
      </c>
      <c r="Q126" t="s">
        <v>628</v>
      </c>
      <c r="R126" t="s">
        <v>628</v>
      </c>
      <c r="S126" t="s">
        <v>628</v>
      </c>
      <c r="T126" t="s">
        <v>628</v>
      </c>
      <c r="U126" t="s">
        <v>628</v>
      </c>
      <c r="V126" t="s">
        <v>628</v>
      </c>
      <c r="W126" t="s">
        <v>628</v>
      </c>
      <c r="X126" t="s">
        <v>628</v>
      </c>
      <c r="Y126" t="s">
        <v>628</v>
      </c>
      <c r="Z126" t="s">
        <v>628</v>
      </c>
      <c r="AA126">
        <v>14.055</v>
      </c>
      <c r="AB126">
        <v>18.369</v>
      </c>
      <c r="AC126">
        <v>12.836</v>
      </c>
      <c r="AD126">
        <v>9.6059999999999999</v>
      </c>
      <c r="AE126">
        <v>9.0739999999999998</v>
      </c>
      <c r="AF126">
        <v>5.5519999999999996</v>
      </c>
      <c r="AG126">
        <v>11.209</v>
      </c>
      <c r="AH126">
        <v>-0.97</v>
      </c>
      <c r="AI126">
        <v>-21.652000000000001</v>
      </c>
      <c r="AJ126">
        <v>0.879</v>
      </c>
      <c r="AK126">
        <v>0.86699999999999999</v>
      </c>
      <c r="AL126">
        <v>4.6040000000000001</v>
      </c>
      <c r="AM126">
        <v>2.1139999999999999</v>
      </c>
      <c r="AN126">
        <v>4.0860000000000003</v>
      </c>
      <c r="AO126">
        <v>2.9630000000000001</v>
      </c>
      <c r="AP126">
        <v>0.03</v>
      </c>
      <c r="AQ126">
        <v>0.4</v>
      </c>
      <c r="AR126">
        <v>3.61</v>
      </c>
      <c r="AS126">
        <v>3.2189999999999999</v>
      </c>
      <c r="AT126">
        <v>4.274</v>
      </c>
      <c r="AU126">
        <v>4.6929999999999996</v>
      </c>
      <c r="AV126">
        <v>2.851</v>
      </c>
      <c r="AW126">
        <v>-1.552</v>
      </c>
      <c r="AX126">
        <v>2.8279999999999998</v>
      </c>
      <c r="AY126">
        <v>0.40400000000000003</v>
      </c>
      <c r="AZ126">
        <v>0.86799999999999999</v>
      </c>
      <c r="BA126">
        <v>0.3</v>
      </c>
      <c r="BB126">
        <v>0.36499999999999999</v>
      </c>
      <c r="BC126">
        <v>-0.81899999999999995</v>
      </c>
      <c r="BD126">
        <v>-1.177</v>
      </c>
      <c r="BE126">
        <v>-1.32</v>
      </c>
      <c r="BF126">
        <v>-1.7130000000000001</v>
      </c>
      <c r="BG126">
        <v>2022</v>
      </c>
    </row>
    <row r="127" spans="1:59" x14ac:dyDescent="0.35">
      <c r="A127">
        <v>867</v>
      </c>
      <c r="B127" t="s">
        <v>534</v>
      </c>
      <c r="C127" t="s">
        <v>681</v>
      </c>
      <c r="D127" t="s">
        <v>533</v>
      </c>
      <c r="E127" t="s">
        <v>682</v>
      </c>
      <c r="F127" t="s">
        <v>683</v>
      </c>
      <c r="G127" t="s">
        <v>565</v>
      </c>
      <c r="H127" t="s">
        <v>566</v>
      </c>
    </row>
    <row r="128" spans="1:59" x14ac:dyDescent="0.35">
      <c r="A128">
        <v>867</v>
      </c>
      <c r="B128" t="s">
        <v>534</v>
      </c>
      <c r="C128" t="s">
        <v>684</v>
      </c>
      <c r="D128" t="s">
        <v>533</v>
      </c>
      <c r="E128" t="s">
        <v>682</v>
      </c>
      <c r="F128" t="s">
        <v>683</v>
      </c>
      <c r="G128" t="s">
        <v>615</v>
      </c>
    </row>
    <row r="129" spans="1:59" x14ac:dyDescent="0.35">
      <c r="A129">
        <v>867</v>
      </c>
      <c r="B129" t="s">
        <v>534</v>
      </c>
      <c r="C129" t="s">
        <v>686</v>
      </c>
      <c r="D129" t="s">
        <v>533</v>
      </c>
      <c r="E129" t="s">
        <v>687</v>
      </c>
      <c r="F129" t="s">
        <v>688</v>
      </c>
      <c r="G129" t="s">
        <v>565</v>
      </c>
      <c r="H129" t="s">
        <v>566</v>
      </c>
      <c r="I129" t="s">
        <v>711</v>
      </c>
      <c r="J129" t="s">
        <v>628</v>
      </c>
      <c r="K129" t="s">
        <v>628</v>
      </c>
      <c r="L129" t="s">
        <v>628</v>
      </c>
      <c r="M129" t="s">
        <v>628</v>
      </c>
      <c r="N129" t="s">
        <v>628</v>
      </c>
      <c r="O129" t="s">
        <v>628</v>
      </c>
      <c r="P129" t="s">
        <v>628</v>
      </c>
      <c r="Q129" t="s">
        <v>628</v>
      </c>
      <c r="R129" t="s">
        <v>628</v>
      </c>
      <c r="S129" t="s">
        <v>628</v>
      </c>
      <c r="T129" t="s">
        <v>628</v>
      </c>
      <c r="U129" t="s">
        <v>628</v>
      </c>
      <c r="V129" t="s">
        <v>628</v>
      </c>
      <c r="W129" t="s">
        <v>628</v>
      </c>
      <c r="X129" t="s">
        <v>628</v>
      </c>
      <c r="Y129">
        <v>6.0000000000000001E-3</v>
      </c>
      <c r="Z129">
        <v>8.9999999999999993E-3</v>
      </c>
      <c r="AA129">
        <v>0.01</v>
      </c>
      <c r="AB129">
        <v>0.02</v>
      </c>
      <c r="AC129">
        <v>0.03</v>
      </c>
      <c r="AD129">
        <v>3.1E-2</v>
      </c>
      <c r="AE129">
        <v>0.04</v>
      </c>
      <c r="AF129">
        <v>4.9000000000000002E-2</v>
      </c>
      <c r="AG129">
        <v>5.7000000000000002E-2</v>
      </c>
      <c r="AH129">
        <v>6.2E-2</v>
      </c>
      <c r="AI129">
        <v>6.3E-2</v>
      </c>
      <c r="AJ129">
        <v>6.3E-2</v>
      </c>
      <c r="AK129">
        <v>6.4000000000000001E-2</v>
      </c>
      <c r="AL129">
        <v>6.5000000000000002E-2</v>
      </c>
      <c r="AM129">
        <v>6.2E-2</v>
      </c>
      <c r="AN129">
        <v>6.3E-2</v>
      </c>
      <c r="AO129">
        <v>6.2E-2</v>
      </c>
      <c r="AP129">
        <v>6.8000000000000005E-2</v>
      </c>
      <c r="AQ129">
        <v>6.2E-2</v>
      </c>
      <c r="AR129">
        <v>6.5000000000000002E-2</v>
      </c>
      <c r="AS129">
        <v>6.2E-2</v>
      </c>
      <c r="AT129">
        <v>5.8999999999999997E-2</v>
      </c>
      <c r="AU129">
        <v>5.7000000000000002E-2</v>
      </c>
      <c r="AV129">
        <v>5.3999999999999999E-2</v>
      </c>
      <c r="AW129">
        <v>5.8999999999999997E-2</v>
      </c>
      <c r="AX129">
        <v>5.1999999999999998E-2</v>
      </c>
      <c r="AY129">
        <v>5.1999999999999998E-2</v>
      </c>
      <c r="AZ129">
        <v>0.05</v>
      </c>
      <c r="BA129">
        <v>0.05</v>
      </c>
      <c r="BB129">
        <v>0.05</v>
      </c>
      <c r="BC129">
        <v>5.2999999999999999E-2</v>
      </c>
      <c r="BD129">
        <v>5.7000000000000002E-2</v>
      </c>
      <c r="BE129">
        <v>6.2E-2</v>
      </c>
      <c r="BF129">
        <v>6.9000000000000006E-2</v>
      </c>
      <c r="BG129">
        <v>2022</v>
      </c>
    </row>
    <row r="130" spans="1:59" x14ac:dyDescent="0.35">
      <c r="A130">
        <v>867</v>
      </c>
      <c r="B130" t="s">
        <v>534</v>
      </c>
      <c r="C130" t="s">
        <v>689</v>
      </c>
      <c r="D130" t="s">
        <v>533</v>
      </c>
      <c r="E130" t="s">
        <v>687</v>
      </c>
      <c r="F130" t="s">
        <v>688</v>
      </c>
      <c r="G130" t="s">
        <v>615</v>
      </c>
      <c r="I130" t="s">
        <v>690</v>
      </c>
      <c r="J130" t="s">
        <v>628</v>
      </c>
      <c r="K130" t="s">
        <v>628</v>
      </c>
      <c r="L130" t="s">
        <v>628</v>
      </c>
      <c r="M130" t="s">
        <v>628</v>
      </c>
      <c r="N130" t="s">
        <v>628</v>
      </c>
      <c r="O130" t="s">
        <v>628</v>
      </c>
      <c r="P130" t="s">
        <v>628</v>
      </c>
      <c r="Q130" t="s">
        <v>628</v>
      </c>
      <c r="R130" t="s">
        <v>628</v>
      </c>
      <c r="S130" t="s">
        <v>628</v>
      </c>
      <c r="T130" t="s">
        <v>628</v>
      </c>
      <c r="U130" t="s">
        <v>628</v>
      </c>
      <c r="V130" t="s">
        <v>628</v>
      </c>
      <c r="W130" t="s">
        <v>628</v>
      </c>
      <c r="X130" t="s">
        <v>628</v>
      </c>
      <c r="Y130" t="s">
        <v>628</v>
      </c>
      <c r="Z130" t="s">
        <v>628</v>
      </c>
      <c r="AA130">
        <v>8.7230000000000008</v>
      </c>
      <c r="AB130">
        <v>18.140999999999998</v>
      </c>
      <c r="AC130">
        <v>26.058</v>
      </c>
      <c r="AD130">
        <v>27.338999999999999</v>
      </c>
      <c r="AE130">
        <v>32.762999999999998</v>
      </c>
      <c r="AF130">
        <v>37.186999999999998</v>
      </c>
      <c r="AG130">
        <v>43.710999999999999</v>
      </c>
      <c r="AH130">
        <v>46.790999999999997</v>
      </c>
      <c r="AI130">
        <v>45.847999999999999</v>
      </c>
      <c r="AJ130">
        <v>44.481000000000002</v>
      </c>
      <c r="AK130">
        <v>42.396000000000001</v>
      </c>
      <c r="AL130">
        <v>44.255000000000003</v>
      </c>
      <c r="AM130">
        <v>41.363999999999997</v>
      </c>
      <c r="AN130">
        <v>39.009</v>
      </c>
      <c r="AO130">
        <v>35.972000000000001</v>
      </c>
      <c r="AP130">
        <v>37.64</v>
      </c>
      <c r="AQ130">
        <v>33.451999999999998</v>
      </c>
      <c r="AR130">
        <v>35.052</v>
      </c>
      <c r="AS130">
        <v>33.957000000000001</v>
      </c>
      <c r="AT130">
        <v>29.349</v>
      </c>
      <c r="AU130">
        <v>26.626999999999999</v>
      </c>
      <c r="AV130">
        <v>24.754000000000001</v>
      </c>
      <c r="AW130">
        <v>25.234000000000002</v>
      </c>
      <c r="AX130">
        <v>21.779</v>
      </c>
      <c r="AY130">
        <v>20.163</v>
      </c>
      <c r="AZ130">
        <v>19.219000000000001</v>
      </c>
      <c r="BA130">
        <v>18.053000000000001</v>
      </c>
      <c r="BB130">
        <v>16.917000000000002</v>
      </c>
      <c r="BC130">
        <v>17.285</v>
      </c>
      <c r="BD130">
        <v>18.041</v>
      </c>
      <c r="BE130">
        <v>18.963000000000001</v>
      </c>
      <c r="BF130">
        <v>20.257000000000001</v>
      </c>
      <c r="BG130">
        <v>2022</v>
      </c>
    </row>
    <row r="131" spans="1:59" x14ac:dyDescent="0.35">
      <c r="A131">
        <v>867</v>
      </c>
      <c r="B131" t="s">
        <v>534</v>
      </c>
      <c r="C131" t="s">
        <v>691</v>
      </c>
      <c r="D131" t="s">
        <v>533</v>
      </c>
      <c r="E131" t="s">
        <v>692</v>
      </c>
      <c r="F131" t="s">
        <v>693</v>
      </c>
      <c r="G131" t="s">
        <v>565</v>
      </c>
      <c r="H131" t="s">
        <v>566</v>
      </c>
      <c r="I131" t="s">
        <v>711</v>
      </c>
      <c r="J131" t="s">
        <v>628</v>
      </c>
      <c r="K131" t="s">
        <v>628</v>
      </c>
      <c r="L131" t="s">
        <v>628</v>
      </c>
      <c r="M131" t="s">
        <v>628</v>
      </c>
      <c r="N131" t="s">
        <v>628</v>
      </c>
      <c r="O131" t="s">
        <v>628</v>
      </c>
      <c r="P131" t="s">
        <v>628</v>
      </c>
      <c r="Q131" t="s">
        <v>628</v>
      </c>
      <c r="R131" t="s">
        <v>628</v>
      </c>
      <c r="S131" t="s">
        <v>628</v>
      </c>
      <c r="T131" t="s">
        <v>628</v>
      </c>
      <c r="U131" t="s">
        <v>628</v>
      </c>
      <c r="V131" t="s">
        <v>628</v>
      </c>
      <c r="W131" t="s">
        <v>628</v>
      </c>
      <c r="X131" t="s">
        <v>628</v>
      </c>
      <c r="Y131" t="s">
        <v>628</v>
      </c>
      <c r="Z131" t="s">
        <v>628</v>
      </c>
      <c r="AA131">
        <v>0.11</v>
      </c>
      <c r="AB131">
        <v>0.112</v>
      </c>
      <c r="AC131">
        <v>0.113</v>
      </c>
      <c r="AD131">
        <v>0.115</v>
      </c>
      <c r="AE131">
        <v>0.122</v>
      </c>
      <c r="AF131">
        <v>0.13200000000000001</v>
      </c>
      <c r="AG131">
        <v>0.13100000000000001</v>
      </c>
      <c r="AH131">
        <v>0.13300000000000001</v>
      </c>
      <c r="AI131">
        <v>0.13800000000000001</v>
      </c>
      <c r="AJ131">
        <v>0.14299999999999999</v>
      </c>
      <c r="AK131">
        <v>0.15</v>
      </c>
      <c r="AL131">
        <v>0.14599999999999999</v>
      </c>
      <c r="AM131">
        <v>0.151</v>
      </c>
      <c r="AN131">
        <v>0.16</v>
      </c>
      <c r="AO131">
        <v>0.17199999999999999</v>
      </c>
      <c r="AP131">
        <v>0.18</v>
      </c>
      <c r="AQ131">
        <v>0.186</v>
      </c>
      <c r="AR131">
        <v>0.185</v>
      </c>
      <c r="AS131">
        <v>0.183</v>
      </c>
      <c r="AT131">
        <v>0.20100000000000001</v>
      </c>
      <c r="AU131">
        <v>0.21299999999999999</v>
      </c>
      <c r="AV131">
        <v>0.219</v>
      </c>
      <c r="AW131">
        <v>0.23200000000000001</v>
      </c>
      <c r="AX131">
        <v>0.24099999999999999</v>
      </c>
      <c r="AY131">
        <v>0.25800000000000001</v>
      </c>
      <c r="AZ131">
        <v>0.26100000000000001</v>
      </c>
      <c r="BA131">
        <v>0.27700000000000002</v>
      </c>
      <c r="BB131">
        <v>0.29299999999999998</v>
      </c>
      <c r="BC131">
        <v>0.30399999999999999</v>
      </c>
      <c r="BD131">
        <v>0.316</v>
      </c>
      <c r="BE131">
        <v>0.32700000000000001</v>
      </c>
      <c r="BF131">
        <v>0.33800000000000002</v>
      </c>
      <c r="BG131">
        <v>2022</v>
      </c>
    </row>
    <row r="132" spans="1:59" x14ac:dyDescent="0.35">
      <c r="A132">
        <v>867</v>
      </c>
      <c r="B132" t="s">
        <v>534</v>
      </c>
      <c r="C132" t="s">
        <v>694</v>
      </c>
      <c r="D132" t="s">
        <v>533</v>
      </c>
      <c r="E132" t="s">
        <v>695</v>
      </c>
      <c r="F132" t="s">
        <v>696</v>
      </c>
      <c r="G132" t="s">
        <v>575</v>
      </c>
      <c r="H132" t="s">
        <v>566</v>
      </c>
      <c r="I132" t="s">
        <v>712</v>
      </c>
      <c r="J132" t="s">
        <v>628</v>
      </c>
      <c r="K132" t="s">
        <v>628</v>
      </c>
      <c r="L132" t="s">
        <v>628</v>
      </c>
      <c r="M132" t="s">
        <v>628</v>
      </c>
      <c r="N132" t="s">
        <v>628</v>
      </c>
      <c r="O132" t="s">
        <v>628</v>
      </c>
      <c r="P132" t="s">
        <v>628</v>
      </c>
      <c r="Q132" t="s">
        <v>628</v>
      </c>
      <c r="R132" t="s">
        <v>628</v>
      </c>
      <c r="S132" t="s">
        <v>628</v>
      </c>
      <c r="T132" t="s">
        <v>628</v>
      </c>
      <c r="U132" t="s">
        <v>628</v>
      </c>
      <c r="V132" t="s">
        <v>628</v>
      </c>
      <c r="W132" t="s">
        <v>628</v>
      </c>
      <c r="X132" t="s">
        <v>628</v>
      </c>
      <c r="Y132">
        <v>-2.1000000000000001E-2</v>
      </c>
      <c r="Z132">
        <v>-3.2000000000000001E-2</v>
      </c>
      <c r="AA132">
        <v>-1.2999999999999999E-2</v>
      </c>
      <c r="AB132">
        <v>-1.2999999999999999E-2</v>
      </c>
      <c r="AC132">
        <v>-1.4E-2</v>
      </c>
      <c r="AD132">
        <v>-1.4999999999999999E-2</v>
      </c>
      <c r="AE132">
        <v>-6.0000000000000001E-3</v>
      </c>
      <c r="AF132">
        <v>8.0000000000000002E-3</v>
      </c>
      <c r="AG132">
        <v>-1E-3</v>
      </c>
      <c r="AH132">
        <v>5.0000000000000001E-3</v>
      </c>
      <c r="AI132">
        <v>8.9999999999999993E-3</v>
      </c>
      <c r="AJ132">
        <v>-4.0000000000000001E-3</v>
      </c>
      <c r="AK132">
        <v>3.0000000000000001E-3</v>
      </c>
      <c r="AL132">
        <v>1E-3</v>
      </c>
      <c r="AM132">
        <v>-1.7999999999999999E-2</v>
      </c>
      <c r="AN132">
        <v>-2.9000000000000001E-2</v>
      </c>
      <c r="AO132">
        <v>-1E-3</v>
      </c>
      <c r="AP132">
        <v>-7.0000000000000001E-3</v>
      </c>
      <c r="AQ132">
        <v>-1.7000000000000001E-2</v>
      </c>
      <c r="AR132">
        <v>-1E-3</v>
      </c>
      <c r="AS132">
        <v>2.1000000000000001E-2</v>
      </c>
      <c r="AT132">
        <v>0.02</v>
      </c>
      <c r="AU132">
        <v>-2E-3</v>
      </c>
      <c r="AV132">
        <v>-5.0000000000000001E-3</v>
      </c>
      <c r="AW132">
        <v>-7.2999999999999995E-2</v>
      </c>
      <c r="AX132">
        <v>3.5999999999999997E-2</v>
      </c>
      <c r="AY132">
        <v>5.8000000000000003E-2</v>
      </c>
      <c r="AZ132">
        <v>2.1999999999999999E-2</v>
      </c>
      <c r="BA132">
        <v>1.0999999999999999E-2</v>
      </c>
      <c r="BB132">
        <v>-3.0000000000000001E-3</v>
      </c>
      <c r="BC132">
        <v>-1.4999999999999999E-2</v>
      </c>
      <c r="BD132">
        <v>-2.4E-2</v>
      </c>
      <c r="BE132">
        <v>-3.5000000000000003E-2</v>
      </c>
      <c r="BF132">
        <v>-4.3999999999999997E-2</v>
      </c>
      <c r="BG132">
        <v>2022</v>
      </c>
    </row>
    <row r="133" spans="1:59" x14ac:dyDescent="0.35">
      <c r="A133">
        <v>867</v>
      </c>
      <c r="B133" t="s">
        <v>534</v>
      </c>
      <c r="C133" t="s">
        <v>698</v>
      </c>
      <c r="D133" t="s">
        <v>533</v>
      </c>
      <c r="E133" t="s">
        <v>695</v>
      </c>
      <c r="F133" t="s">
        <v>696</v>
      </c>
      <c r="G133" t="s">
        <v>615</v>
      </c>
      <c r="I133" t="s">
        <v>699</v>
      </c>
      <c r="J133" t="s">
        <v>628</v>
      </c>
      <c r="K133" t="s">
        <v>628</v>
      </c>
      <c r="L133" t="s">
        <v>628</v>
      </c>
      <c r="M133" t="s">
        <v>628</v>
      </c>
      <c r="N133" t="s">
        <v>628</v>
      </c>
      <c r="O133" t="s">
        <v>628</v>
      </c>
      <c r="P133" t="s">
        <v>628</v>
      </c>
      <c r="Q133" t="s">
        <v>628</v>
      </c>
      <c r="R133" t="s">
        <v>628</v>
      </c>
      <c r="S133" t="s">
        <v>628</v>
      </c>
      <c r="T133" t="s">
        <v>628</v>
      </c>
      <c r="U133" t="s">
        <v>628</v>
      </c>
      <c r="V133" t="s">
        <v>628</v>
      </c>
      <c r="W133" t="s">
        <v>628</v>
      </c>
      <c r="X133" t="s">
        <v>628</v>
      </c>
      <c r="Y133" t="s">
        <v>628</v>
      </c>
      <c r="Z133" t="s">
        <v>628</v>
      </c>
      <c r="AA133">
        <v>-12.265000000000001</v>
      </c>
      <c r="AB133">
        <v>-11.170999999999999</v>
      </c>
      <c r="AC133">
        <v>-12.17</v>
      </c>
      <c r="AD133">
        <v>-13.287000000000001</v>
      </c>
      <c r="AE133">
        <v>-4.8170000000000002</v>
      </c>
      <c r="AF133">
        <v>5.9420000000000002</v>
      </c>
      <c r="AG133">
        <v>-0.72399999999999998</v>
      </c>
      <c r="AH133">
        <v>3.5409999999999999</v>
      </c>
      <c r="AI133">
        <v>6.2709999999999999</v>
      </c>
      <c r="AJ133">
        <v>-2.91</v>
      </c>
      <c r="AK133">
        <v>2.2970000000000002</v>
      </c>
      <c r="AL133">
        <v>1.0189999999999999</v>
      </c>
      <c r="AM133">
        <v>-11.869</v>
      </c>
      <c r="AN133">
        <v>-18.113</v>
      </c>
      <c r="AO133">
        <v>-0.58099999999999996</v>
      </c>
      <c r="AP133">
        <v>-4.0490000000000004</v>
      </c>
      <c r="AQ133">
        <v>-8.9870000000000001</v>
      </c>
      <c r="AR133">
        <v>-0.48499999999999999</v>
      </c>
      <c r="AS133">
        <v>11.461</v>
      </c>
      <c r="AT133">
        <v>10.005000000000001</v>
      </c>
      <c r="AU133">
        <v>-0.89200000000000002</v>
      </c>
      <c r="AV133">
        <v>-2.0510000000000002</v>
      </c>
      <c r="AW133">
        <v>-31.262</v>
      </c>
      <c r="AX133">
        <v>15.007</v>
      </c>
      <c r="AY133">
        <v>22.562000000000001</v>
      </c>
      <c r="AZ133">
        <v>8.2319999999999993</v>
      </c>
      <c r="BA133">
        <v>3.82</v>
      </c>
      <c r="BB133">
        <v>-1.101</v>
      </c>
      <c r="BC133">
        <v>-4.8769999999999998</v>
      </c>
      <c r="BD133">
        <v>-7.4969999999999999</v>
      </c>
      <c r="BE133">
        <v>-10.840999999999999</v>
      </c>
      <c r="BF133">
        <v>-13.090999999999999</v>
      </c>
      <c r="BG133">
        <v>2022</v>
      </c>
    </row>
    <row r="134" spans="1:59" x14ac:dyDescent="0.35">
      <c r="A134">
        <v>836</v>
      </c>
      <c r="B134" t="s">
        <v>384</v>
      </c>
      <c r="C134" t="s">
        <v>562</v>
      </c>
      <c r="D134" t="s">
        <v>382</v>
      </c>
      <c r="E134" t="s">
        <v>563</v>
      </c>
      <c r="F134" t="s">
        <v>564</v>
      </c>
      <c r="G134" t="s">
        <v>565</v>
      </c>
      <c r="H134" t="s">
        <v>566</v>
      </c>
      <c r="I134" t="s">
        <v>713</v>
      </c>
      <c r="J134" t="s">
        <v>628</v>
      </c>
      <c r="K134" t="s">
        <v>628</v>
      </c>
      <c r="L134" t="s">
        <v>628</v>
      </c>
      <c r="M134" t="s">
        <v>628</v>
      </c>
      <c r="N134" t="s">
        <v>628</v>
      </c>
      <c r="O134" t="s">
        <v>628</v>
      </c>
      <c r="P134" t="s">
        <v>628</v>
      </c>
      <c r="Q134" t="s">
        <v>628</v>
      </c>
      <c r="R134" t="s">
        <v>628</v>
      </c>
      <c r="S134" t="s">
        <v>628</v>
      </c>
      <c r="T134" t="s">
        <v>628</v>
      </c>
      <c r="U134" t="s">
        <v>628</v>
      </c>
      <c r="V134" t="s">
        <v>628</v>
      </c>
      <c r="W134" t="s">
        <v>628</v>
      </c>
      <c r="X134" t="s">
        <v>628</v>
      </c>
      <c r="Y134" t="s">
        <v>628</v>
      </c>
      <c r="Z134" t="s">
        <v>628</v>
      </c>
      <c r="AA134" t="s">
        <v>628</v>
      </c>
      <c r="AB134" t="s">
        <v>628</v>
      </c>
      <c r="AC134" t="s">
        <v>628</v>
      </c>
      <c r="AD134" t="s">
        <v>628</v>
      </c>
      <c r="AE134" t="s">
        <v>628</v>
      </c>
      <c r="AF134" t="s">
        <v>628</v>
      </c>
      <c r="AG134" t="s">
        <v>628</v>
      </c>
      <c r="AH134">
        <v>5.0999999999999997E-2</v>
      </c>
      <c r="AI134">
        <v>4.7E-2</v>
      </c>
      <c r="AJ134">
        <v>4.2999999999999997E-2</v>
      </c>
      <c r="AK134">
        <v>0.04</v>
      </c>
      <c r="AL134">
        <v>6.6000000000000003E-2</v>
      </c>
      <c r="AM134">
        <v>6.2E-2</v>
      </c>
      <c r="AN134">
        <v>6.0999999999999999E-2</v>
      </c>
      <c r="AO134">
        <v>6.7000000000000004E-2</v>
      </c>
      <c r="AP134">
        <v>8.7999999999999995E-2</v>
      </c>
      <c r="AQ134">
        <v>9.1999999999999998E-2</v>
      </c>
      <c r="AR134">
        <v>0.106</v>
      </c>
      <c r="AS134">
        <v>0.1</v>
      </c>
      <c r="AT134">
        <v>0.108</v>
      </c>
      <c r="AU134">
        <v>0.10100000000000001</v>
      </c>
      <c r="AV134">
        <v>0.109</v>
      </c>
      <c r="AW134">
        <v>0.11799999999999999</v>
      </c>
      <c r="AX134">
        <v>0.123</v>
      </c>
      <c r="AY134">
        <v>0.127</v>
      </c>
      <c r="AZ134">
        <v>0.129</v>
      </c>
      <c r="BA134">
        <v>0.13</v>
      </c>
      <c r="BB134">
        <v>0.13200000000000001</v>
      </c>
      <c r="BC134">
        <v>0.13500000000000001</v>
      </c>
      <c r="BD134">
        <v>0.13800000000000001</v>
      </c>
      <c r="BE134">
        <v>0.14099999999999999</v>
      </c>
      <c r="BF134">
        <v>0.14399999999999999</v>
      </c>
      <c r="BG134">
        <v>2020</v>
      </c>
    </row>
    <row r="135" spans="1:59" x14ac:dyDescent="0.35">
      <c r="A135">
        <v>836</v>
      </c>
      <c r="B135" t="s">
        <v>384</v>
      </c>
      <c r="C135" t="s">
        <v>568</v>
      </c>
      <c r="D135" t="s">
        <v>382</v>
      </c>
      <c r="E135" t="s">
        <v>563</v>
      </c>
      <c r="F135" t="s">
        <v>569</v>
      </c>
      <c r="G135" t="s">
        <v>570</v>
      </c>
      <c r="I135" t="s">
        <v>571</v>
      </c>
      <c r="J135" t="s">
        <v>628</v>
      </c>
      <c r="K135" t="s">
        <v>628</v>
      </c>
      <c r="L135" t="s">
        <v>628</v>
      </c>
      <c r="M135" t="s">
        <v>628</v>
      </c>
      <c r="N135" t="s">
        <v>628</v>
      </c>
      <c r="O135" t="s">
        <v>628</v>
      </c>
      <c r="P135" t="s">
        <v>628</v>
      </c>
      <c r="Q135" t="s">
        <v>628</v>
      </c>
      <c r="R135" t="s">
        <v>628</v>
      </c>
      <c r="S135" t="s">
        <v>628</v>
      </c>
      <c r="T135" t="s">
        <v>628</v>
      </c>
      <c r="U135" t="s">
        <v>628</v>
      </c>
      <c r="V135" t="s">
        <v>628</v>
      </c>
      <c r="W135" t="s">
        <v>628</v>
      </c>
      <c r="X135" t="s">
        <v>628</v>
      </c>
      <c r="Y135" t="s">
        <v>628</v>
      </c>
      <c r="Z135" t="s">
        <v>628</v>
      </c>
      <c r="AA135" t="s">
        <v>628</v>
      </c>
      <c r="AB135" t="s">
        <v>628</v>
      </c>
      <c r="AC135" t="s">
        <v>628</v>
      </c>
      <c r="AD135" t="s">
        <v>628</v>
      </c>
      <c r="AE135" t="s">
        <v>628</v>
      </c>
      <c r="AF135" t="s">
        <v>628</v>
      </c>
      <c r="AG135" t="s">
        <v>628</v>
      </c>
      <c r="AH135" t="s">
        <v>628</v>
      </c>
      <c r="AI135">
        <v>-8.0139999999999993</v>
      </c>
      <c r="AJ135">
        <v>-8.2629999999999999</v>
      </c>
      <c r="AK135">
        <v>-6.798</v>
      </c>
      <c r="AL135">
        <v>63.317</v>
      </c>
      <c r="AM135">
        <v>-5.97</v>
      </c>
      <c r="AN135">
        <v>-0.254</v>
      </c>
      <c r="AO135">
        <v>9.3160000000000007</v>
      </c>
      <c r="AP135">
        <v>30.617999999999999</v>
      </c>
      <c r="AQ135">
        <v>4.9589999999999996</v>
      </c>
      <c r="AR135">
        <v>14.669</v>
      </c>
      <c r="AS135">
        <v>-5.657</v>
      </c>
      <c r="AT135">
        <v>7.9880000000000004</v>
      </c>
      <c r="AU135">
        <v>-5.9169999999999998</v>
      </c>
      <c r="AV135">
        <v>7.1870000000000003</v>
      </c>
      <c r="AW135">
        <v>9.093</v>
      </c>
      <c r="AX135">
        <v>4.1130000000000004</v>
      </c>
      <c r="AY135">
        <v>2.9319999999999999</v>
      </c>
      <c r="AZ135">
        <v>1.881</v>
      </c>
      <c r="BA135">
        <v>0.49399999999999999</v>
      </c>
      <c r="BB135">
        <v>1.3320000000000001</v>
      </c>
      <c r="BC135">
        <v>2.3570000000000002</v>
      </c>
      <c r="BD135">
        <v>2.2069999999999999</v>
      </c>
      <c r="BE135">
        <v>2.1949999999999998</v>
      </c>
      <c r="BF135">
        <v>2.2589999999999999</v>
      </c>
      <c r="BG135">
        <v>2020</v>
      </c>
    </row>
    <row r="136" spans="1:59" x14ac:dyDescent="0.35">
      <c r="A136">
        <v>836</v>
      </c>
      <c r="B136" t="s">
        <v>384</v>
      </c>
      <c r="C136" t="s">
        <v>179</v>
      </c>
      <c r="D136" t="s">
        <v>382</v>
      </c>
      <c r="E136" t="s">
        <v>572</v>
      </c>
      <c r="F136" t="s">
        <v>573</v>
      </c>
      <c r="G136" t="s">
        <v>565</v>
      </c>
      <c r="H136" t="s">
        <v>566</v>
      </c>
      <c r="I136" t="s">
        <v>713</v>
      </c>
      <c r="J136" t="s">
        <v>628</v>
      </c>
      <c r="K136" t="s">
        <v>628</v>
      </c>
      <c r="L136" t="s">
        <v>628</v>
      </c>
      <c r="M136" t="s">
        <v>628</v>
      </c>
      <c r="N136" t="s">
        <v>628</v>
      </c>
      <c r="O136" t="s">
        <v>628</v>
      </c>
      <c r="P136" t="s">
        <v>628</v>
      </c>
      <c r="Q136" t="s">
        <v>628</v>
      </c>
      <c r="R136" t="s">
        <v>628</v>
      </c>
      <c r="S136" t="s">
        <v>628</v>
      </c>
      <c r="T136" t="s">
        <v>628</v>
      </c>
      <c r="U136" t="s">
        <v>628</v>
      </c>
      <c r="V136" t="s">
        <v>628</v>
      </c>
      <c r="W136" t="s">
        <v>628</v>
      </c>
      <c r="X136" t="s">
        <v>628</v>
      </c>
      <c r="Y136" t="s">
        <v>628</v>
      </c>
      <c r="Z136" t="s">
        <v>628</v>
      </c>
      <c r="AA136" t="s">
        <v>628</v>
      </c>
      <c r="AB136" t="s">
        <v>628</v>
      </c>
      <c r="AC136" t="s">
        <v>628</v>
      </c>
      <c r="AD136" t="s">
        <v>628</v>
      </c>
      <c r="AE136" t="s">
        <v>628</v>
      </c>
      <c r="AF136" t="s">
        <v>628</v>
      </c>
      <c r="AG136" t="s">
        <v>628</v>
      </c>
      <c r="AH136">
        <v>4.2999999999999997E-2</v>
      </c>
      <c r="AI136">
        <v>0.04</v>
      </c>
      <c r="AJ136">
        <v>3.9E-2</v>
      </c>
      <c r="AK136">
        <v>2.9000000000000001E-2</v>
      </c>
      <c r="AL136">
        <v>4.2000000000000003E-2</v>
      </c>
      <c r="AM136">
        <v>0.06</v>
      </c>
      <c r="AN136">
        <v>5.3999999999999999E-2</v>
      </c>
      <c r="AO136">
        <v>6.6000000000000003E-2</v>
      </c>
      <c r="AP136">
        <v>9.8000000000000004E-2</v>
      </c>
      <c r="AQ136">
        <v>9.1999999999999998E-2</v>
      </c>
      <c r="AR136">
        <v>0.108</v>
      </c>
      <c r="AS136">
        <v>0.10199999999999999</v>
      </c>
      <c r="AT136">
        <v>0.13400000000000001</v>
      </c>
      <c r="AU136">
        <v>0.14499999999999999</v>
      </c>
      <c r="AV136">
        <v>0.16900000000000001</v>
      </c>
      <c r="AW136">
        <v>0.17499999999999999</v>
      </c>
      <c r="AX136">
        <v>0.186</v>
      </c>
      <c r="AY136">
        <v>0.19500000000000001</v>
      </c>
      <c r="AZ136">
        <v>0.20899999999999999</v>
      </c>
      <c r="BA136">
        <v>0.223</v>
      </c>
      <c r="BB136">
        <v>0.23400000000000001</v>
      </c>
      <c r="BC136">
        <v>0.245</v>
      </c>
      <c r="BD136">
        <v>0.25800000000000001</v>
      </c>
      <c r="BE136">
        <v>0.26900000000000002</v>
      </c>
      <c r="BF136">
        <v>0.28100000000000003</v>
      </c>
      <c r="BG136">
        <v>2020</v>
      </c>
    </row>
    <row r="137" spans="1:59" x14ac:dyDescent="0.35">
      <c r="A137">
        <v>836</v>
      </c>
      <c r="B137" t="s">
        <v>384</v>
      </c>
      <c r="C137" t="s">
        <v>181</v>
      </c>
      <c r="D137" t="s">
        <v>382</v>
      </c>
      <c r="E137" t="s">
        <v>572</v>
      </c>
      <c r="F137" t="s">
        <v>574</v>
      </c>
      <c r="G137" t="s">
        <v>575</v>
      </c>
      <c r="H137" t="s">
        <v>566</v>
      </c>
      <c r="I137" t="s">
        <v>576</v>
      </c>
      <c r="J137" t="s">
        <v>628</v>
      </c>
      <c r="K137" t="s">
        <v>628</v>
      </c>
      <c r="L137" t="s">
        <v>628</v>
      </c>
      <c r="M137" t="s">
        <v>628</v>
      </c>
      <c r="N137" t="s">
        <v>628</v>
      </c>
      <c r="O137" t="s">
        <v>628</v>
      </c>
      <c r="P137" t="s">
        <v>628</v>
      </c>
      <c r="Q137" t="s">
        <v>628</v>
      </c>
      <c r="R137" t="s">
        <v>628</v>
      </c>
      <c r="S137" t="s">
        <v>628</v>
      </c>
      <c r="T137" t="s">
        <v>628</v>
      </c>
      <c r="U137" t="s">
        <v>628</v>
      </c>
      <c r="V137" t="s">
        <v>628</v>
      </c>
      <c r="W137" t="s">
        <v>628</v>
      </c>
      <c r="X137" t="s">
        <v>628</v>
      </c>
      <c r="Y137" t="s">
        <v>628</v>
      </c>
      <c r="Z137" t="s">
        <v>628</v>
      </c>
      <c r="AA137" t="s">
        <v>628</v>
      </c>
      <c r="AB137" t="s">
        <v>628</v>
      </c>
      <c r="AC137" t="s">
        <v>628</v>
      </c>
      <c r="AD137" t="s">
        <v>628</v>
      </c>
      <c r="AE137" t="s">
        <v>628</v>
      </c>
      <c r="AF137" t="s">
        <v>628</v>
      </c>
      <c r="AG137" t="s">
        <v>628</v>
      </c>
      <c r="AH137">
        <v>3.1E-2</v>
      </c>
      <c r="AI137">
        <v>0.03</v>
      </c>
      <c r="AJ137">
        <v>2.9000000000000001E-2</v>
      </c>
      <c r="AK137">
        <v>2.3E-2</v>
      </c>
      <c r="AL137">
        <v>3.6999999999999998E-2</v>
      </c>
      <c r="AM137">
        <v>4.3999999999999997E-2</v>
      </c>
      <c r="AN137">
        <v>4.8000000000000001E-2</v>
      </c>
      <c r="AO137">
        <v>6.6000000000000003E-2</v>
      </c>
      <c r="AP137">
        <v>0.10100000000000001</v>
      </c>
      <c r="AQ137">
        <v>9.4E-2</v>
      </c>
      <c r="AR137">
        <v>9.9000000000000005E-2</v>
      </c>
      <c r="AS137">
        <v>8.5000000000000006E-2</v>
      </c>
      <c r="AT137">
        <v>9.7000000000000003E-2</v>
      </c>
      <c r="AU137">
        <v>0.109</v>
      </c>
      <c r="AV137">
        <v>0.13100000000000001</v>
      </c>
      <c r="AW137">
        <v>0.125</v>
      </c>
      <c r="AX137">
        <v>0.125</v>
      </c>
      <c r="AY137">
        <v>0.14599999999999999</v>
      </c>
      <c r="AZ137">
        <v>0.152</v>
      </c>
      <c r="BA137">
        <v>0.15</v>
      </c>
      <c r="BB137">
        <v>0.155</v>
      </c>
      <c r="BC137">
        <v>0.16200000000000001</v>
      </c>
      <c r="BD137">
        <v>0.17</v>
      </c>
      <c r="BE137">
        <v>0.17699999999999999</v>
      </c>
      <c r="BF137">
        <v>0.184</v>
      </c>
      <c r="BG137">
        <v>2020</v>
      </c>
    </row>
    <row r="138" spans="1:59" x14ac:dyDescent="0.35">
      <c r="A138">
        <v>836</v>
      </c>
      <c r="B138" t="s">
        <v>384</v>
      </c>
      <c r="C138" t="s">
        <v>577</v>
      </c>
      <c r="D138" t="s">
        <v>382</v>
      </c>
      <c r="E138" t="s">
        <v>572</v>
      </c>
      <c r="F138" t="s">
        <v>578</v>
      </c>
      <c r="G138" t="s">
        <v>579</v>
      </c>
      <c r="H138" t="s">
        <v>566</v>
      </c>
      <c r="I138" t="s">
        <v>576</v>
      </c>
      <c r="J138" t="s">
        <v>628</v>
      </c>
      <c r="K138" t="s">
        <v>628</v>
      </c>
      <c r="L138" t="s">
        <v>628</v>
      </c>
      <c r="M138" t="s">
        <v>628</v>
      </c>
      <c r="N138" t="s">
        <v>628</v>
      </c>
      <c r="O138" t="s">
        <v>628</v>
      </c>
      <c r="P138" t="s">
        <v>628</v>
      </c>
      <c r="Q138" t="s">
        <v>628</v>
      </c>
      <c r="R138" t="s">
        <v>628</v>
      </c>
      <c r="S138" t="s">
        <v>628</v>
      </c>
      <c r="T138" t="s">
        <v>628</v>
      </c>
      <c r="U138" t="s">
        <v>628</v>
      </c>
      <c r="V138" t="s">
        <v>628</v>
      </c>
      <c r="W138" t="s">
        <v>628</v>
      </c>
      <c r="X138" t="s">
        <v>628</v>
      </c>
      <c r="Y138" t="s">
        <v>628</v>
      </c>
      <c r="Z138" t="s">
        <v>628</v>
      </c>
      <c r="AA138" t="s">
        <v>628</v>
      </c>
      <c r="AB138" t="s">
        <v>628</v>
      </c>
      <c r="AC138" t="s">
        <v>628</v>
      </c>
      <c r="AD138" t="s">
        <v>628</v>
      </c>
      <c r="AE138" t="s">
        <v>628</v>
      </c>
      <c r="AF138" t="s">
        <v>628</v>
      </c>
      <c r="AG138" t="s">
        <v>628</v>
      </c>
      <c r="AH138">
        <v>3.5999999999999997E-2</v>
      </c>
      <c r="AI138">
        <v>3.4000000000000002E-2</v>
      </c>
      <c r="AJ138">
        <v>3.2000000000000001E-2</v>
      </c>
      <c r="AK138">
        <v>3.1E-2</v>
      </c>
      <c r="AL138">
        <v>5.1999999999999998E-2</v>
      </c>
      <c r="AM138">
        <v>4.9000000000000002E-2</v>
      </c>
      <c r="AN138">
        <v>4.9000000000000002E-2</v>
      </c>
      <c r="AO138">
        <v>5.5E-2</v>
      </c>
      <c r="AP138">
        <v>7.2999999999999995E-2</v>
      </c>
      <c r="AQ138">
        <v>7.8E-2</v>
      </c>
      <c r="AR138">
        <v>9.0999999999999998E-2</v>
      </c>
      <c r="AS138">
        <v>8.6999999999999994E-2</v>
      </c>
      <c r="AT138">
        <v>9.5000000000000001E-2</v>
      </c>
      <c r="AU138">
        <v>9.0999999999999998E-2</v>
      </c>
      <c r="AV138">
        <v>0.1</v>
      </c>
      <c r="AW138">
        <v>0.111</v>
      </c>
      <c r="AX138">
        <v>0.11700000000000001</v>
      </c>
      <c r="AY138">
        <v>0.126</v>
      </c>
      <c r="AZ138">
        <v>0.13700000000000001</v>
      </c>
      <c r="BA138">
        <v>0.14299999999999999</v>
      </c>
      <c r="BB138">
        <v>0.14799999999999999</v>
      </c>
      <c r="BC138">
        <v>0.155</v>
      </c>
      <c r="BD138">
        <v>0.161</v>
      </c>
      <c r="BE138">
        <v>0.16800000000000001</v>
      </c>
      <c r="BF138">
        <v>0.17499999999999999</v>
      </c>
      <c r="BG138">
        <v>2020</v>
      </c>
    </row>
    <row r="139" spans="1:59" x14ac:dyDescent="0.35">
      <c r="A139">
        <v>836</v>
      </c>
      <c r="B139" t="s">
        <v>384</v>
      </c>
      <c r="C139" t="s">
        <v>580</v>
      </c>
      <c r="D139" t="s">
        <v>382</v>
      </c>
      <c r="E139" t="s">
        <v>581</v>
      </c>
      <c r="F139" t="s">
        <v>582</v>
      </c>
      <c r="G139" t="s">
        <v>583</v>
      </c>
      <c r="I139" t="s">
        <v>584</v>
      </c>
      <c r="J139" t="s">
        <v>628</v>
      </c>
      <c r="K139" t="s">
        <v>628</v>
      </c>
      <c r="L139" t="s">
        <v>628</v>
      </c>
      <c r="M139" t="s">
        <v>628</v>
      </c>
      <c r="N139" t="s">
        <v>628</v>
      </c>
      <c r="O139" t="s">
        <v>628</v>
      </c>
      <c r="P139" t="s">
        <v>628</v>
      </c>
      <c r="Q139" t="s">
        <v>628</v>
      </c>
      <c r="R139" t="s">
        <v>628</v>
      </c>
      <c r="S139" t="s">
        <v>628</v>
      </c>
      <c r="T139" t="s">
        <v>628</v>
      </c>
      <c r="U139" t="s">
        <v>628</v>
      </c>
      <c r="V139" t="s">
        <v>628</v>
      </c>
      <c r="W139" t="s">
        <v>628</v>
      </c>
      <c r="X139" t="s">
        <v>628</v>
      </c>
      <c r="Y139" t="s">
        <v>628</v>
      </c>
      <c r="Z139" t="s">
        <v>628</v>
      </c>
      <c r="AA139" t="s">
        <v>628</v>
      </c>
      <c r="AB139" t="s">
        <v>628</v>
      </c>
      <c r="AC139" t="s">
        <v>628</v>
      </c>
      <c r="AD139" t="s">
        <v>628</v>
      </c>
      <c r="AE139" t="s">
        <v>628</v>
      </c>
      <c r="AF139" t="s">
        <v>628</v>
      </c>
      <c r="AG139" t="s">
        <v>628</v>
      </c>
      <c r="AH139">
        <v>84.73</v>
      </c>
      <c r="AI139">
        <v>85.941000000000003</v>
      </c>
      <c r="AJ139">
        <v>90.647000000000006</v>
      </c>
      <c r="AK139">
        <v>73.320999999999998</v>
      </c>
      <c r="AL139">
        <v>63.457999999999998</v>
      </c>
      <c r="AM139">
        <v>97.158000000000001</v>
      </c>
      <c r="AN139">
        <v>87.742999999999995</v>
      </c>
      <c r="AO139">
        <v>98.914000000000001</v>
      </c>
      <c r="AP139">
        <v>111.515</v>
      </c>
      <c r="AQ139">
        <v>100</v>
      </c>
      <c r="AR139">
        <v>101.964</v>
      </c>
      <c r="AS139">
        <v>101.904</v>
      </c>
      <c r="AT139">
        <v>124.336</v>
      </c>
      <c r="AU139">
        <v>142.74799999999999</v>
      </c>
      <c r="AV139">
        <v>155.85400000000001</v>
      </c>
      <c r="AW139">
        <v>147.65899999999999</v>
      </c>
      <c r="AX139">
        <v>150.9</v>
      </c>
      <c r="AY139">
        <v>153.637</v>
      </c>
      <c r="AZ139">
        <v>161.60499999999999</v>
      </c>
      <c r="BA139">
        <v>172.00200000000001</v>
      </c>
      <c r="BB139">
        <v>178.155</v>
      </c>
      <c r="BC139">
        <v>181.874</v>
      </c>
      <c r="BD139">
        <v>187.09700000000001</v>
      </c>
      <c r="BE139">
        <v>191.50800000000001</v>
      </c>
      <c r="BF139">
        <v>195.29599999999999</v>
      </c>
      <c r="BG139">
        <v>2020</v>
      </c>
    </row>
    <row r="140" spans="1:59" x14ac:dyDescent="0.35">
      <c r="A140">
        <v>836</v>
      </c>
      <c r="B140" t="s">
        <v>384</v>
      </c>
      <c r="C140" t="s">
        <v>585</v>
      </c>
      <c r="D140" t="s">
        <v>382</v>
      </c>
      <c r="E140" t="s">
        <v>586</v>
      </c>
      <c r="F140" t="s">
        <v>587</v>
      </c>
      <c r="G140" t="s">
        <v>565</v>
      </c>
      <c r="H140" t="s">
        <v>558</v>
      </c>
      <c r="I140" t="s">
        <v>588</v>
      </c>
      <c r="J140" t="s">
        <v>628</v>
      </c>
      <c r="K140" t="s">
        <v>628</v>
      </c>
      <c r="L140" t="s">
        <v>628</v>
      </c>
      <c r="M140" t="s">
        <v>628</v>
      </c>
      <c r="N140" t="s">
        <v>628</v>
      </c>
      <c r="O140" t="s">
        <v>628</v>
      </c>
      <c r="P140" t="s">
        <v>628</v>
      </c>
      <c r="Q140" t="s">
        <v>628</v>
      </c>
      <c r="R140" t="s">
        <v>628</v>
      </c>
      <c r="S140" t="s">
        <v>628</v>
      </c>
      <c r="T140" t="s">
        <v>628</v>
      </c>
      <c r="U140" t="s">
        <v>628</v>
      </c>
      <c r="V140" t="s">
        <v>628</v>
      </c>
      <c r="W140" t="s">
        <v>628</v>
      </c>
      <c r="X140" t="s">
        <v>628</v>
      </c>
      <c r="Y140" t="s">
        <v>628</v>
      </c>
      <c r="Z140" t="s">
        <v>628</v>
      </c>
      <c r="AA140" t="s">
        <v>628</v>
      </c>
      <c r="AB140" t="s">
        <v>628</v>
      </c>
      <c r="AC140" t="s">
        <v>628</v>
      </c>
      <c r="AD140" t="s">
        <v>628</v>
      </c>
      <c r="AE140" t="s">
        <v>628</v>
      </c>
      <c r="AF140" t="s">
        <v>628</v>
      </c>
      <c r="AG140" t="s">
        <v>628</v>
      </c>
      <c r="AH140" s="20">
        <v>5088.6440000000002</v>
      </c>
      <c r="AI140" s="20">
        <v>4724.7809999999999</v>
      </c>
      <c r="AJ140" s="20">
        <v>4634.2749999999996</v>
      </c>
      <c r="AK140" s="20">
        <v>4360.6620000000003</v>
      </c>
      <c r="AL140" s="20">
        <v>7002.2349999999997</v>
      </c>
      <c r="AM140" s="20">
        <v>6474.3779999999997</v>
      </c>
      <c r="AN140" s="20">
        <v>6226.2979999999998</v>
      </c>
      <c r="AO140" s="20">
        <v>6680.6949999999997</v>
      </c>
      <c r="AP140" s="20">
        <v>8702.857</v>
      </c>
      <c r="AQ140" s="20">
        <v>8751.3119999999999</v>
      </c>
      <c r="AR140" s="20">
        <v>9218.9110000000001</v>
      </c>
      <c r="AS140" s="20">
        <v>8319.2980000000007</v>
      </c>
      <c r="AT140" s="20">
        <v>8640.991</v>
      </c>
      <c r="AU140" s="20">
        <v>7941.3590000000004</v>
      </c>
      <c r="AV140" s="20">
        <v>8756.2649999999994</v>
      </c>
      <c r="AW140" s="20">
        <v>10003.253000000001</v>
      </c>
      <c r="AX140" s="20">
        <v>10215.258</v>
      </c>
      <c r="AY140" s="20">
        <v>10313.259</v>
      </c>
      <c r="AZ140" s="20">
        <v>10305.856</v>
      </c>
      <c r="BA140" s="20">
        <v>10158.128000000001</v>
      </c>
      <c r="BB140" s="20">
        <v>10095.89</v>
      </c>
      <c r="BC140" s="20">
        <v>10135.456</v>
      </c>
      <c r="BD140" s="20">
        <v>10160.268</v>
      </c>
      <c r="BE140" s="20">
        <v>10183.811</v>
      </c>
      <c r="BF140" s="20">
        <v>10213.752</v>
      </c>
      <c r="BG140">
        <v>2020</v>
      </c>
    </row>
    <row r="141" spans="1:59" x14ac:dyDescent="0.35">
      <c r="A141">
        <v>836</v>
      </c>
      <c r="B141" t="s">
        <v>384</v>
      </c>
      <c r="C141" t="s">
        <v>589</v>
      </c>
      <c r="D141" t="s">
        <v>382</v>
      </c>
      <c r="E141" t="s">
        <v>586</v>
      </c>
      <c r="F141" t="s">
        <v>590</v>
      </c>
      <c r="G141" t="s">
        <v>591</v>
      </c>
      <c r="H141" t="s">
        <v>558</v>
      </c>
      <c r="I141" t="s">
        <v>588</v>
      </c>
      <c r="J141" t="s">
        <v>628</v>
      </c>
      <c r="K141" t="s">
        <v>628</v>
      </c>
      <c r="L141" t="s">
        <v>628</v>
      </c>
      <c r="M141" t="s">
        <v>628</v>
      </c>
      <c r="N141" t="s">
        <v>628</v>
      </c>
      <c r="O141" t="s">
        <v>628</v>
      </c>
      <c r="P141" t="s">
        <v>628</v>
      </c>
      <c r="Q141" t="s">
        <v>628</v>
      </c>
      <c r="R141" t="s">
        <v>628</v>
      </c>
      <c r="S141" t="s">
        <v>628</v>
      </c>
      <c r="T141" t="s">
        <v>628</v>
      </c>
      <c r="U141" t="s">
        <v>628</v>
      </c>
      <c r="V141" t="s">
        <v>628</v>
      </c>
      <c r="W141" t="s">
        <v>628</v>
      </c>
      <c r="X141" t="s">
        <v>628</v>
      </c>
      <c r="Y141" t="s">
        <v>628</v>
      </c>
      <c r="Z141" t="s">
        <v>628</v>
      </c>
      <c r="AA141" t="s">
        <v>628</v>
      </c>
      <c r="AB141" t="s">
        <v>628</v>
      </c>
      <c r="AC141" t="s">
        <v>628</v>
      </c>
      <c r="AD141" t="s">
        <v>628</v>
      </c>
      <c r="AE141" t="s">
        <v>628</v>
      </c>
      <c r="AF141" t="s">
        <v>628</v>
      </c>
      <c r="AG141" t="s">
        <v>628</v>
      </c>
      <c r="AH141" s="20">
        <v>4570.5119999999997</v>
      </c>
      <c r="AI141" s="20">
        <v>4243.6989999999996</v>
      </c>
      <c r="AJ141" s="20">
        <v>4162.4080000000004</v>
      </c>
      <c r="AK141" s="20">
        <v>3916.6550000000002</v>
      </c>
      <c r="AL141" s="20">
        <v>6289.26</v>
      </c>
      <c r="AM141" s="20">
        <v>5815.15</v>
      </c>
      <c r="AN141" s="20">
        <v>5592.3289999999997</v>
      </c>
      <c r="AO141" s="20">
        <v>6000.4589999999998</v>
      </c>
      <c r="AP141" s="20">
        <v>7816.723</v>
      </c>
      <c r="AQ141" s="20">
        <v>7860.2439999999997</v>
      </c>
      <c r="AR141" s="20">
        <v>8280.2309999999998</v>
      </c>
      <c r="AS141" s="20">
        <v>7472.2179999999998</v>
      </c>
      <c r="AT141" s="20">
        <v>7761.1559999999999</v>
      </c>
      <c r="AU141" s="20">
        <v>7132.7610000000004</v>
      </c>
      <c r="AV141" s="20">
        <v>7864.692</v>
      </c>
      <c r="AW141" s="20">
        <v>8984.7109999999993</v>
      </c>
      <c r="AX141" s="20">
        <v>9175.1290000000008</v>
      </c>
      <c r="AY141" s="20">
        <v>9263.152</v>
      </c>
      <c r="AZ141" s="20">
        <v>9256.5020000000004</v>
      </c>
      <c r="BA141" s="20">
        <v>9123.8160000000007</v>
      </c>
      <c r="BB141" s="20">
        <v>9067.9150000000009</v>
      </c>
      <c r="BC141" s="20">
        <v>9103.4529999999995</v>
      </c>
      <c r="BD141" s="20">
        <v>9125.7389999999996</v>
      </c>
      <c r="BE141" s="20">
        <v>9146.8850000000002</v>
      </c>
      <c r="BF141" s="20">
        <v>9173.7759999999998</v>
      </c>
      <c r="BG141">
        <v>2020</v>
      </c>
    </row>
    <row r="142" spans="1:59" x14ac:dyDescent="0.35">
      <c r="A142">
        <v>836</v>
      </c>
      <c r="B142" t="s">
        <v>384</v>
      </c>
      <c r="C142" t="s">
        <v>592</v>
      </c>
      <c r="D142" t="s">
        <v>382</v>
      </c>
      <c r="E142" t="s">
        <v>593</v>
      </c>
      <c r="F142" t="s">
        <v>594</v>
      </c>
      <c r="G142" t="s">
        <v>565</v>
      </c>
      <c r="H142" t="s">
        <v>558</v>
      </c>
      <c r="I142" t="s">
        <v>595</v>
      </c>
      <c r="J142" t="s">
        <v>628</v>
      </c>
      <c r="K142" t="s">
        <v>628</v>
      </c>
      <c r="L142" t="s">
        <v>628</v>
      </c>
      <c r="M142" t="s">
        <v>628</v>
      </c>
      <c r="N142" t="s">
        <v>628</v>
      </c>
      <c r="O142" t="s">
        <v>628</v>
      </c>
      <c r="P142" t="s">
        <v>628</v>
      </c>
      <c r="Q142" t="s">
        <v>628</v>
      </c>
      <c r="R142" t="s">
        <v>628</v>
      </c>
      <c r="S142" t="s">
        <v>628</v>
      </c>
      <c r="T142" t="s">
        <v>628</v>
      </c>
      <c r="U142" t="s">
        <v>628</v>
      </c>
      <c r="V142" t="s">
        <v>628</v>
      </c>
      <c r="W142" t="s">
        <v>628</v>
      </c>
      <c r="X142" t="s">
        <v>628</v>
      </c>
      <c r="Y142" t="s">
        <v>628</v>
      </c>
      <c r="Z142" t="s">
        <v>628</v>
      </c>
      <c r="AA142" t="s">
        <v>628</v>
      </c>
      <c r="AB142" t="s">
        <v>628</v>
      </c>
      <c r="AC142" t="s">
        <v>628</v>
      </c>
      <c r="AD142" t="s">
        <v>628</v>
      </c>
      <c r="AE142" t="s">
        <v>628</v>
      </c>
      <c r="AF142" t="s">
        <v>628</v>
      </c>
      <c r="AG142" t="s">
        <v>628</v>
      </c>
      <c r="AH142" s="20">
        <v>4311.5959999999995</v>
      </c>
      <c r="AI142" s="20">
        <v>4060.5120000000002</v>
      </c>
      <c r="AJ142" s="20">
        <v>4200.8519999999999</v>
      </c>
      <c r="AK142" s="20">
        <v>3197.2860000000001</v>
      </c>
      <c r="AL142" s="20">
        <v>4443.4650000000001</v>
      </c>
      <c r="AM142" s="20">
        <v>6290.3649999999998</v>
      </c>
      <c r="AN142" s="20">
        <v>5463.1260000000002</v>
      </c>
      <c r="AO142" s="20">
        <v>6608.1149999999998</v>
      </c>
      <c r="AP142" s="20">
        <v>9705.027</v>
      </c>
      <c r="AQ142" s="20">
        <v>8751.3119999999999</v>
      </c>
      <c r="AR142" s="20">
        <v>9399.9719999999998</v>
      </c>
      <c r="AS142" s="20">
        <v>8477.6929999999993</v>
      </c>
      <c r="AT142" s="20">
        <v>10743.883</v>
      </c>
      <c r="AU142" s="20">
        <v>11336.157999999999</v>
      </c>
      <c r="AV142" s="20">
        <v>13646.993</v>
      </c>
      <c r="AW142" s="20">
        <v>14770.679</v>
      </c>
      <c r="AX142" s="20">
        <v>15414.81</v>
      </c>
      <c r="AY142" s="20">
        <v>15844.938</v>
      </c>
      <c r="AZ142" s="20">
        <v>16654.772000000001</v>
      </c>
      <c r="BA142" s="20">
        <v>17472.169000000002</v>
      </c>
      <c r="BB142" s="20">
        <v>17986.338</v>
      </c>
      <c r="BC142" s="20">
        <v>18433.741999999998</v>
      </c>
      <c r="BD142" s="20">
        <v>19009.537</v>
      </c>
      <c r="BE142" s="20">
        <v>19502.796999999999</v>
      </c>
      <c r="BF142" s="20">
        <v>19947.045999999998</v>
      </c>
      <c r="BG142">
        <v>2020</v>
      </c>
    </row>
    <row r="143" spans="1:59" x14ac:dyDescent="0.35">
      <c r="A143">
        <v>836</v>
      </c>
      <c r="B143" t="s">
        <v>384</v>
      </c>
      <c r="C143" t="s">
        <v>596</v>
      </c>
      <c r="D143" t="s">
        <v>382</v>
      </c>
      <c r="E143" t="s">
        <v>593</v>
      </c>
      <c r="F143" t="s">
        <v>597</v>
      </c>
      <c r="G143" t="s">
        <v>575</v>
      </c>
      <c r="H143" t="s">
        <v>558</v>
      </c>
      <c r="I143" t="s">
        <v>595</v>
      </c>
      <c r="J143" t="s">
        <v>628</v>
      </c>
      <c r="K143" t="s">
        <v>628</v>
      </c>
      <c r="L143" t="s">
        <v>628</v>
      </c>
      <c r="M143" t="s">
        <v>628</v>
      </c>
      <c r="N143" t="s">
        <v>628</v>
      </c>
      <c r="O143" t="s">
        <v>628</v>
      </c>
      <c r="P143" t="s">
        <v>628</v>
      </c>
      <c r="Q143" t="s">
        <v>628</v>
      </c>
      <c r="R143" t="s">
        <v>628</v>
      </c>
      <c r="S143" t="s">
        <v>628</v>
      </c>
      <c r="T143" t="s">
        <v>628</v>
      </c>
      <c r="U143" t="s">
        <v>628</v>
      </c>
      <c r="V143" t="s">
        <v>628</v>
      </c>
      <c r="W143" t="s">
        <v>628</v>
      </c>
      <c r="X143" t="s">
        <v>628</v>
      </c>
      <c r="Y143" t="s">
        <v>628</v>
      </c>
      <c r="Z143" t="s">
        <v>628</v>
      </c>
      <c r="AA143" t="s">
        <v>628</v>
      </c>
      <c r="AB143" t="s">
        <v>628</v>
      </c>
      <c r="AC143" t="s">
        <v>628</v>
      </c>
      <c r="AD143" t="s">
        <v>628</v>
      </c>
      <c r="AE143" t="s">
        <v>628</v>
      </c>
      <c r="AF143" t="s">
        <v>628</v>
      </c>
      <c r="AG143" t="s">
        <v>628</v>
      </c>
      <c r="AH143" s="20">
        <v>3066.9319999999998</v>
      </c>
      <c r="AI143" s="20">
        <v>3053.0160000000001</v>
      </c>
      <c r="AJ143" s="20">
        <v>3144.7429999999999</v>
      </c>
      <c r="AK143" s="20">
        <v>2509.3159999999998</v>
      </c>
      <c r="AL143" s="20">
        <v>3982.194</v>
      </c>
      <c r="AM143" s="20">
        <v>4630.9430000000002</v>
      </c>
      <c r="AN143" s="20">
        <v>4813.3270000000002</v>
      </c>
      <c r="AO143" s="20">
        <v>6521.1660000000002</v>
      </c>
      <c r="AP143" s="20">
        <v>10005.183000000001</v>
      </c>
      <c r="AQ143" s="20">
        <v>8975.7039999999997</v>
      </c>
      <c r="AR143" s="20">
        <v>8630.4259999999995</v>
      </c>
      <c r="AS143" s="20">
        <v>7090.7089999999998</v>
      </c>
      <c r="AT143" s="20">
        <v>7825.366</v>
      </c>
      <c r="AU143" s="20">
        <v>8550.6919999999991</v>
      </c>
      <c r="AV143" s="20">
        <v>10582.207</v>
      </c>
      <c r="AW143" s="20">
        <v>10567.406000000001</v>
      </c>
      <c r="AX143" s="20">
        <v>10346.097</v>
      </c>
      <c r="AY143" s="20">
        <v>11841.081</v>
      </c>
      <c r="AZ143" s="20">
        <v>12088.572</v>
      </c>
      <c r="BA143" s="20">
        <v>11756.986000000001</v>
      </c>
      <c r="BB143" s="20">
        <v>11909.514999999999</v>
      </c>
      <c r="BC143" s="20">
        <v>12166.843000000001</v>
      </c>
      <c r="BD143" s="20">
        <v>12510.175999999999</v>
      </c>
      <c r="BE143" s="20">
        <v>12814.477999999999</v>
      </c>
      <c r="BF143" s="20">
        <v>13092.616</v>
      </c>
      <c r="BG143">
        <v>2020</v>
      </c>
    </row>
    <row r="144" spans="1:59" x14ac:dyDescent="0.35">
      <c r="A144">
        <v>836</v>
      </c>
      <c r="B144" t="s">
        <v>384</v>
      </c>
      <c r="C144" t="s">
        <v>598</v>
      </c>
      <c r="D144" t="s">
        <v>382</v>
      </c>
      <c r="E144" t="s">
        <v>593</v>
      </c>
      <c r="F144" t="s">
        <v>599</v>
      </c>
      <c r="G144" t="s">
        <v>579</v>
      </c>
      <c r="H144" t="s">
        <v>558</v>
      </c>
      <c r="I144" t="s">
        <v>595</v>
      </c>
      <c r="J144" t="s">
        <v>628</v>
      </c>
      <c r="K144" t="s">
        <v>628</v>
      </c>
      <c r="L144" t="s">
        <v>628</v>
      </c>
      <c r="M144" t="s">
        <v>628</v>
      </c>
      <c r="N144" t="s">
        <v>628</v>
      </c>
      <c r="O144" t="s">
        <v>628</v>
      </c>
      <c r="P144" t="s">
        <v>628</v>
      </c>
      <c r="Q144" t="s">
        <v>628</v>
      </c>
      <c r="R144" t="s">
        <v>628</v>
      </c>
      <c r="S144" t="s">
        <v>628</v>
      </c>
      <c r="T144" t="s">
        <v>628</v>
      </c>
      <c r="U144" t="s">
        <v>628</v>
      </c>
      <c r="V144" t="s">
        <v>628</v>
      </c>
      <c r="W144" t="s">
        <v>628</v>
      </c>
      <c r="X144" t="s">
        <v>628</v>
      </c>
      <c r="Y144" t="s">
        <v>628</v>
      </c>
      <c r="Z144" t="s">
        <v>628</v>
      </c>
      <c r="AA144" t="s">
        <v>628</v>
      </c>
      <c r="AB144" t="s">
        <v>628</v>
      </c>
      <c r="AC144" t="s">
        <v>628</v>
      </c>
      <c r="AD144" t="s">
        <v>628</v>
      </c>
      <c r="AE144" t="s">
        <v>628</v>
      </c>
      <c r="AF144" t="s">
        <v>628</v>
      </c>
      <c r="AG144" t="s">
        <v>628</v>
      </c>
      <c r="AH144" s="20">
        <v>3598.9110000000001</v>
      </c>
      <c r="AI144" s="20">
        <v>3446.3620000000001</v>
      </c>
      <c r="AJ144" s="20">
        <v>3484.6509999999998</v>
      </c>
      <c r="AK144" s="20">
        <v>3367.5239999999999</v>
      </c>
      <c r="AL144" s="20">
        <v>5511.1769999999997</v>
      </c>
      <c r="AM144" s="20">
        <v>5128.3810000000003</v>
      </c>
      <c r="AN144" s="20">
        <v>4991.1559999999999</v>
      </c>
      <c r="AO144" s="20">
        <v>5466.6840000000002</v>
      </c>
      <c r="AP144" s="20">
        <v>7254.5780000000004</v>
      </c>
      <c r="AQ144" s="20">
        <v>7422.7259999999997</v>
      </c>
      <c r="AR144" s="20">
        <v>7965.5450000000001</v>
      </c>
      <c r="AS144" s="20">
        <v>7260.1509999999998</v>
      </c>
      <c r="AT144" s="20">
        <v>7616.451</v>
      </c>
      <c r="AU144" s="20">
        <v>7132.7610000000004</v>
      </c>
      <c r="AV144" s="20">
        <v>8053.777</v>
      </c>
      <c r="AW144" s="20">
        <v>9365.7450000000008</v>
      </c>
      <c r="AX144" s="20">
        <v>9689.0550000000003</v>
      </c>
      <c r="AY144" s="20">
        <v>10221.404</v>
      </c>
      <c r="AZ144" s="20">
        <v>10929.561</v>
      </c>
      <c r="BA144" s="20">
        <v>11169.063</v>
      </c>
      <c r="BB144" s="20">
        <v>11352.106</v>
      </c>
      <c r="BC144" s="20">
        <v>11626.311</v>
      </c>
      <c r="BD144" s="20">
        <v>11880.927</v>
      </c>
      <c r="BE144" s="20">
        <v>12126.188</v>
      </c>
      <c r="BF144" s="20">
        <v>12387.198</v>
      </c>
      <c r="BG144">
        <v>2020</v>
      </c>
    </row>
    <row r="145" spans="1:59" x14ac:dyDescent="0.35">
      <c r="A145">
        <v>836</v>
      </c>
      <c r="B145" t="s">
        <v>384</v>
      </c>
      <c r="C145" t="s">
        <v>600</v>
      </c>
      <c r="D145" t="s">
        <v>382</v>
      </c>
      <c r="E145" t="s">
        <v>601</v>
      </c>
      <c r="F145" t="s">
        <v>602</v>
      </c>
      <c r="G145" t="s">
        <v>603</v>
      </c>
    </row>
    <row r="146" spans="1:59" x14ac:dyDescent="0.35">
      <c r="A146">
        <v>836</v>
      </c>
      <c r="B146" t="s">
        <v>384</v>
      </c>
      <c r="C146" t="s">
        <v>604</v>
      </c>
      <c r="D146" t="s">
        <v>382</v>
      </c>
      <c r="E146" t="s">
        <v>605</v>
      </c>
      <c r="F146" t="s">
        <v>606</v>
      </c>
      <c r="G146" t="s">
        <v>607</v>
      </c>
      <c r="I146" t="s">
        <v>576</v>
      </c>
      <c r="J146" t="s">
        <v>628</v>
      </c>
      <c r="K146" t="s">
        <v>628</v>
      </c>
      <c r="L146" t="s">
        <v>628</v>
      </c>
      <c r="M146" t="s">
        <v>628</v>
      </c>
      <c r="N146" t="s">
        <v>628</v>
      </c>
      <c r="O146" t="s">
        <v>628</v>
      </c>
      <c r="P146" t="s">
        <v>628</v>
      </c>
      <c r="Q146" t="s">
        <v>628</v>
      </c>
      <c r="R146" t="s">
        <v>628</v>
      </c>
      <c r="S146" t="s">
        <v>628</v>
      </c>
      <c r="T146" t="s">
        <v>628</v>
      </c>
      <c r="U146" t="s">
        <v>628</v>
      </c>
      <c r="V146" t="s">
        <v>628</v>
      </c>
      <c r="W146" t="s">
        <v>628</v>
      </c>
      <c r="X146" t="s">
        <v>628</v>
      </c>
      <c r="Y146" t="s">
        <v>628</v>
      </c>
      <c r="Z146" t="s">
        <v>628</v>
      </c>
      <c r="AA146" t="s">
        <v>628</v>
      </c>
      <c r="AB146" t="s">
        <v>628</v>
      </c>
      <c r="AC146" t="s">
        <v>628</v>
      </c>
      <c r="AD146" t="s">
        <v>628</v>
      </c>
      <c r="AE146" t="s">
        <v>628</v>
      </c>
      <c r="AF146" t="s">
        <v>628</v>
      </c>
      <c r="AG146" t="s">
        <v>628</v>
      </c>
      <c r="AH146" t="s">
        <v>701</v>
      </c>
      <c r="AI146" t="s">
        <v>701</v>
      </c>
      <c r="AJ146" t="s">
        <v>701</v>
      </c>
      <c r="AK146" t="s">
        <v>701</v>
      </c>
      <c r="AL146" t="s">
        <v>701</v>
      </c>
      <c r="AM146" t="s">
        <v>701</v>
      </c>
      <c r="AN146" t="s">
        <v>701</v>
      </c>
      <c r="AO146" t="s">
        <v>701</v>
      </c>
      <c r="AP146" t="s">
        <v>701</v>
      </c>
      <c r="AQ146" t="s">
        <v>701</v>
      </c>
      <c r="AR146" t="s">
        <v>701</v>
      </c>
      <c r="AS146" t="s">
        <v>701</v>
      </c>
      <c r="AT146" t="s">
        <v>701</v>
      </c>
      <c r="AU146" t="s">
        <v>701</v>
      </c>
      <c r="AV146" t="s">
        <v>701</v>
      </c>
      <c r="AW146" t="s">
        <v>701</v>
      </c>
      <c r="AX146" t="s">
        <v>701</v>
      </c>
      <c r="AY146" t="s">
        <v>701</v>
      </c>
      <c r="AZ146" t="s">
        <v>701</v>
      </c>
      <c r="BA146" t="s">
        <v>701</v>
      </c>
      <c r="BB146" t="s">
        <v>701</v>
      </c>
      <c r="BC146" t="s">
        <v>701</v>
      </c>
      <c r="BD146" t="s">
        <v>701</v>
      </c>
      <c r="BE146" t="s">
        <v>701</v>
      </c>
      <c r="BF146" t="s">
        <v>701</v>
      </c>
      <c r="BG146">
        <v>2020</v>
      </c>
    </row>
    <row r="147" spans="1:59" x14ac:dyDescent="0.35">
      <c r="A147">
        <v>836</v>
      </c>
      <c r="B147" t="s">
        <v>384</v>
      </c>
      <c r="C147" t="s">
        <v>608</v>
      </c>
      <c r="D147" t="s">
        <v>382</v>
      </c>
      <c r="E147" t="s">
        <v>609</v>
      </c>
      <c r="F147" t="s">
        <v>610</v>
      </c>
      <c r="G147" t="s">
        <v>611</v>
      </c>
      <c r="I147" t="s">
        <v>576</v>
      </c>
      <c r="J147" t="s">
        <v>628</v>
      </c>
      <c r="K147" t="s">
        <v>628</v>
      </c>
      <c r="L147" t="s">
        <v>628</v>
      </c>
      <c r="M147" t="s">
        <v>628</v>
      </c>
      <c r="N147" t="s">
        <v>628</v>
      </c>
      <c r="O147" t="s">
        <v>628</v>
      </c>
      <c r="P147" t="s">
        <v>628</v>
      </c>
      <c r="Q147" t="s">
        <v>628</v>
      </c>
      <c r="R147" t="s">
        <v>628</v>
      </c>
      <c r="S147" t="s">
        <v>628</v>
      </c>
      <c r="T147" t="s">
        <v>628</v>
      </c>
      <c r="U147" t="s">
        <v>628</v>
      </c>
      <c r="V147" t="s">
        <v>628</v>
      </c>
      <c r="W147" t="s">
        <v>628</v>
      </c>
      <c r="X147" t="s">
        <v>628</v>
      </c>
      <c r="Y147" t="s">
        <v>628</v>
      </c>
      <c r="Z147" t="s">
        <v>628</v>
      </c>
      <c r="AA147" t="s">
        <v>628</v>
      </c>
      <c r="AB147" t="s">
        <v>628</v>
      </c>
      <c r="AC147" t="s">
        <v>628</v>
      </c>
      <c r="AD147" t="s">
        <v>628</v>
      </c>
      <c r="AE147" t="s">
        <v>628</v>
      </c>
      <c r="AF147" t="s">
        <v>628</v>
      </c>
      <c r="AG147" t="s">
        <v>628</v>
      </c>
      <c r="AH147">
        <v>1.198</v>
      </c>
      <c r="AI147">
        <v>1.1779999999999999</v>
      </c>
      <c r="AJ147">
        <v>1.206</v>
      </c>
      <c r="AK147">
        <v>0.94899999999999995</v>
      </c>
      <c r="AL147">
        <v>0.80600000000000005</v>
      </c>
      <c r="AM147">
        <v>1.2270000000000001</v>
      </c>
      <c r="AN147">
        <v>1.095</v>
      </c>
      <c r="AO147">
        <v>1.2090000000000001</v>
      </c>
      <c r="AP147">
        <v>1.3380000000000001</v>
      </c>
      <c r="AQ147">
        <v>1.179</v>
      </c>
      <c r="AR147">
        <v>1.18</v>
      </c>
      <c r="AS147">
        <v>1.1679999999999999</v>
      </c>
      <c r="AT147">
        <v>1.411</v>
      </c>
      <c r="AU147">
        <v>1.589</v>
      </c>
      <c r="AV147">
        <v>1.694</v>
      </c>
      <c r="AW147">
        <v>1.577</v>
      </c>
      <c r="AX147">
        <v>1.591</v>
      </c>
      <c r="AY147">
        <v>1.55</v>
      </c>
      <c r="AZ147">
        <v>1.524</v>
      </c>
      <c r="BA147">
        <v>1.5640000000000001</v>
      </c>
      <c r="BB147">
        <v>1.5840000000000001</v>
      </c>
      <c r="BC147">
        <v>1.5860000000000001</v>
      </c>
      <c r="BD147">
        <v>1.6</v>
      </c>
      <c r="BE147">
        <v>1.6080000000000001</v>
      </c>
      <c r="BF147">
        <v>1.61</v>
      </c>
      <c r="BG147">
        <v>2020</v>
      </c>
    </row>
    <row r="148" spans="1:59" x14ac:dyDescent="0.35">
      <c r="A148">
        <v>836</v>
      </c>
      <c r="B148" t="s">
        <v>384</v>
      </c>
      <c r="C148" t="s">
        <v>612</v>
      </c>
      <c r="D148" t="s">
        <v>382</v>
      </c>
      <c r="E148" t="s">
        <v>613</v>
      </c>
      <c r="F148" t="s">
        <v>614</v>
      </c>
      <c r="G148" t="s">
        <v>615</v>
      </c>
    </row>
    <row r="149" spans="1:59" x14ac:dyDescent="0.35">
      <c r="A149">
        <v>836</v>
      </c>
      <c r="B149" t="s">
        <v>384</v>
      </c>
      <c r="C149" t="s">
        <v>616</v>
      </c>
      <c r="D149" t="s">
        <v>382</v>
      </c>
      <c r="E149" t="s">
        <v>617</v>
      </c>
      <c r="F149" t="s">
        <v>618</v>
      </c>
      <c r="G149" t="s">
        <v>615</v>
      </c>
    </row>
    <row r="150" spans="1:59" x14ac:dyDescent="0.35">
      <c r="A150">
        <v>836</v>
      </c>
      <c r="B150" t="s">
        <v>384</v>
      </c>
      <c r="C150" t="s">
        <v>190</v>
      </c>
      <c r="D150" t="s">
        <v>382</v>
      </c>
      <c r="E150" t="s">
        <v>619</v>
      </c>
      <c r="F150" t="s">
        <v>620</v>
      </c>
      <c r="G150" t="s">
        <v>583</v>
      </c>
      <c r="I150" t="s">
        <v>714</v>
      </c>
      <c r="J150" t="s">
        <v>628</v>
      </c>
      <c r="K150" t="s">
        <v>628</v>
      </c>
      <c r="L150" t="s">
        <v>628</v>
      </c>
      <c r="M150" t="s">
        <v>628</v>
      </c>
      <c r="N150" t="s">
        <v>628</v>
      </c>
      <c r="O150" t="s">
        <v>628</v>
      </c>
      <c r="P150" t="s">
        <v>628</v>
      </c>
      <c r="Q150" t="s">
        <v>628</v>
      </c>
      <c r="R150" t="s">
        <v>628</v>
      </c>
      <c r="S150" t="s">
        <v>628</v>
      </c>
      <c r="T150" t="s">
        <v>628</v>
      </c>
      <c r="U150" t="s">
        <v>628</v>
      </c>
      <c r="V150" t="s">
        <v>628</v>
      </c>
      <c r="W150" t="s">
        <v>628</v>
      </c>
      <c r="X150" t="s">
        <v>628</v>
      </c>
      <c r="Y150" t="s">
        <v>628</v>
      </c>
      <c r="Z150" t="s">
        <v>628</v>
      </c>
      <c r="AA150" t="s">
        <v>628</v>
      </c>
      <c r="AB150" t="s">
        <v>628</v>
      </c>
      <c r="AC150" t="s">
        <v>628</v>
      </c>
      <c r="AD150" t="s">
        <v>628</v>
      </c>
      <c r="AE150" t="s">
        <v>628</v>
      </c>
      <c r="AF150" t="s">
        <v>628</v>
      </c>
      <c r="AG150" t="s">
        <v>628</v>
      </c>
      <c r="AH150">
        <v>61.619</v>
      </c>
      <c r="AI150">
        <v>66.956000000000003</v>
      </c>
      <c r="AJ150">
        <v>79.88</v>
      </c>
      <c r="AK150">
        <v>84.353999999999999</v>
      </c>
      <c r="AL150">
        <v>85.227000000000004</v>
      </c>
      <c r="AM150">
        <v>104.337</v>
      </c>
      <c r="AN150">
        <v>102.283</v>
      </c>
      <c r="AO150">
        <v>98.835999999999999</v>
      </c>
      <c r="AP150">
        <v>99.094999999999999</v>
      </c>
      <c r="AQ150">
        <v>98</v>
      </c>
      <c r="AR150">
        <v>98.27</v>
      </c>
      <c r="AS150">
        <v>107.88500000000001</v>
      </c>
      <c r="AT150">
        <v>116.678</v>
      </c>
      <c r="AU150">
        <v>122.607</v>
      </c>
      <c r="AV150">
        <v>104.919</v>
      </c>
      <c r="AW150">
        <v>109.33799999999999</v>
      </c>
      <c r="AX150">
        <v>110.4</v>
      </c>
      <c r="AY150">
        <v>112.625</v>
      </c>
      <c r="AZ150">
        <v>118.033</v>
      </c>
      <c r="BA150">
        <v>125.26</v>
      </c>
      <c r="BB150">
        <v>131.505</v>
      </c>
      <c r="BC150">
        <v>136.39599999999999</v>
      </c>
      <c r="BD150">
        <v>140.45599999999999</v>
      </c>
      <c r="BE150">
        <v>143.75700000000001</v>
      </c>
      <c r="BF150">
        <v>146.51400000000001</v>
      </c>
      <c r="BG150">
        <v>2021</v>
      </c>
    </row>
    <row r="151" spans="1:59" x14ac:dyDescent="0.35">
      <c r="A151">
        <v>836</v>
      </c>
      <c r="B151" t="s">
        <v>384</v>
      </c>
      <c r="C151" t="s">
        <v>622</v>
      </c>
      <c r="D151" t="s">
        <v>382</v>
      </c>
      <c r="E151" t="s">
        <v>619</v>
      </c>
      <c r="F151" t="s">
        <v>623</v>
      </c>
      <c r="G151" t="s">
        <v>570</v>
      </c>
      <c r="I151" t="s">
        <v>624</v>
      </c>
      <c r="J151" t="s">
        <v>628</v>
      </c>
      <c r="K151" t="s">
        <v>628</v>
      </c>
      <c r="L151" t="s">
        <v>628</v>
      </c>
      <c r="M151" t="s">
        <v>628</v>
      </c>
      <c r="N151" t="s">
        <v>628</v>
      </c>
      <c r="O151" t="s">
        <v>628</v>
      </c>
      <c r="P151" t="s">
        <v>628</v>
      </c>
      <c r="Q151" t="s">
        <v>628</v>
      </c>
      <c r="R151" t="s">
        <v>628</v>
      </c>
      <c r="S151" t="s">
        <v>628</v>
      </c>
      <c r="T151" t="s">
        <v>628</v>
      </c>
      <c r="U151" t="s">
        <v>628</v>
      </c>
      <c r="V151" t="s">
        <v>628</v>
      </c>
      <c r="W151" t="s">
        <v>628</v>
      </c>
      <c r="X151" t="s">
        <v>628</v>
      </c>
      <c r="Y151" t="s">
        <v>628</v>
      </c>
      <c r="Z151" t="s">
        <v>628</v>
      </c>
      <c r="AA151" t="s">
        <v>628</v>
      </c>
      <c r="AB151" t="s">
        <v>628</v>
      </c>
      <c r="AC151" t="s">
        <v>628</v>
      </c>
      <c r="AD151" t="s">
        <v>628</v>
      </c>
      <c r="AE151" t="s">
        <v>628</v>
      </c>
      <c r="AF151" t="s">
        <v>628</v>
      </c>
      <c r="AG151" t="s">
        <v>628</v>
      </c>
      <c r="AH151" t="s">
        <v>628</v>
      </c>
      <c r="AI151">
        <v>8.6620000000000008</v>
      </c>
      <c r="AJ151">
        <v>19.302</v>
      </c>
      <c r="AK151">
        <v>5.601</v>
      </c>
      <c r="AL151">
        <v>1.0349999999999999</v>
      </c>
      <c r="AM151">
        <v>22.422000000000001</v>
      </c>
      <c r="AN151">
        <v>-1.968</v>
      </c>
      <c r="AO151">
        <v>-3.37</v>
      </c>
      <c r="AP151">
        <v>0.26200000000000001</v>
      </c>
      <c r="AQ151">
        <v>-1.105</v>
      </c>
      <c r="AR151">
        <v>0.27500000000000002</v>
      </c>
      <c r="AS151">
        <v>9.7840000000000007</v>
      </c>
      <c r="AT151">
        <v>8.15</v>
      </c>
      <c r="AU151">
        <v>5.0819999999999999</v>
      </c>
      <c r="AV151">
        <v>-14.426</v>
      </c>
      <c r="AW151">
        <v>4.2119999999999997</v>
      </c>
      <c r="AX151">
        <v>0.97099999999999997</v>
      </c>
      <c r="AY151">
        <v>2.0150000000000001</v>
      </c>
      <c r="AZ151">
        <v>4.8019999999999996</v>
      </c>
      <c r="BA151">
        <v>6.1230000000000002</v>
      </c>
      <c r="BB151">
        <v>4.9850000000000003</v>
      </c>
      <c r="BC151">
        <v>3.72</v>
      </c>
      <c r="BD151">
        <v>2.9769999999999999</v>
      </c>
      <c r="BE151">
        <v>2.35</v>
      </c>
      <c r="BF151">
        <v>1.9179999999999999</v>
      </c>
      <c r="BG151">
        <v>2021</v>
      </c>
    </row>
    <row r="152" spans="1:59" x14ac:dyDescent="0.35">
      <c r="A152">
        <v>836</v>
      </c>
      <c r="B152" t="s">
        <v>384</v>
      </c>
      <c r="C152" t="s">
        <v>625</v>
      </c>
      <c r="D152" t="s">
        <v>382</v>
      </c>
      <c r="E152" t="s">
        <v>626</v>
      </c>
      <c r="F152" t="s">
        <v>627</v>
      </c>
      <c r="G152" t="s">
        <v>583</v>
      </c>
      <c r="I152" t="s">
        <v>714</v>
      </c>
      <c r="J152" t="s">
        <v>628</v>
      </c>
      <c r="K152" t="s">
        <v>628</v>
      </c>
      <c r="L152" t="s">
        <v>628</v>
      </c>
      <c r="M152" t="s">
        <v>628</v>
      </c>
      <c r="N152" t="s">
        <v>628</v>
      </c>
      <c r="O152" t="s">
        <v>628</v>
      </c>
      <c r="P152" t="s">
        <v>628</v>
      </c>
      <c r="Q152" t="s">
        <v>628</v>
      </c>
      <c r="R152" t="s">
        <v>628</v>
      </c>
      <c r="S152" t="s">
        <v>628</v>
      </c>
      <c r="T152" t="s">
        <v>628</v>
      </c>
      <c r="U152" t="s">
        <v>628</v>
      </c>
      <c r="V152" t="s">
        <v>628</v>
      </c>
      <c r="W152" t="s">
        <v>628</v>
      </c>
      <c r="X152" t="s">
        <v>628</v>
      </c>
      <c r="Y152" t="s">
        <v>628</v>
      </c>
      <c r="Z152" t="s">
        <v>628</v>
      </c>
      <c r="AA152" t="s">
        <v>628</v>
      </c>
      <c r="AB152" t="s">
        <v>628</v>
      </c>
      <c r="AC152" t="s">
        <v>628</v>
      </c>
      <c r="AD152" t="s">
        <v>628</v>
      </c>
      <c r="AE152" t="s">
        <v>628</v>
      </c>
      <c r="AF152" t="s">
        <v>628</v>
      </c>
      <c r="AG152" t="s">
        <v>628</v>
      </c>
      <c r="AH152">
        <v>66.207999999999998</v>
      </c>
      <c r="AI152">
        <v>66.331000000000003</v>
      </c>
      <c r="AJ152">
        <v>81.119</v>
      </c>
      <c r="AK152">
        <v>85.284999999999997</v>
      </c>
      <c r="AL152">
        <v>88.570999999999998</v>
      </c>
      <c r="AM152">
        <v>104.789</v>
      </c>
      <c r="AN152">
        <v>98.93</v>
      </c>
      <c r="AO152">
        <v>97.968000000000004</v>
      </c>
      <c r="AP152">
        <v>98.281999999999996</v>
      </c>
      <c r="AQ152">
        <v>96.558000000000007</v>
      </c>
      <c r="AR152">
        <v>106.202</v>
      </c>
      <c r="AS152">
        <v>109.93</v>
      </c>
      <c r="AT152">
        <v>118.961</v>
      </c>
      <c r="AU152">
        <v>120.84</v>
      </c>
      <c r="AV152">
        <v>106.5</v>
      </c>
      <c r="AW152">
        <v>111.2</v>
      </c>
      <c r="AX152">
        <v>110.2</v>
      </c>
      <c r="AY152">
        <v>113.7</v>
      </c>
      <c r="AZ152">
        <v>121.008</v>
      </c>
      <c r="BA152">
        <v>128.05000000000001</v>
      </c>
      <c r="BB152">
        <v>133.36500000000001</v>
      </c>
      <c r="BC152">
        <v>137.75</v>
      </c>
      <c r="BD152">
        <v>141.42099999999999</v>
      </c>
      <c r="BE152">
        <v>144.30000000000001</v>
      </c>
      <c r="BF152">
        <v>146.898</v>
      </c>
      <c r="BG152">
        <v>2021</v>
      </c>
    </row>
    <row r="153" spans="1:59" x14ac:dyDescent="0.35">
      <c r="A153">
        <v>836</v>
      </c>
      <c r="B153" t="s">
        <v>384</v>
      </c>
      <c r="C153" t="s">
        <v>629</v>
      </c>
      <c r="D153" t="s">
        <v>382</v>
      </c>
      <c r="E153" t="s">
        <v>626</v>
      </c>
      <c r="F153" t="s">
        <v>630</v>
      </c>
      <c r="G153" t="s">
        <v>570</v>
      </c>
      <c r="I153" t="s">
        <v>631</v>
      </c>
      <c r="J153" t="s">
        <v>628</v>
      </c>
      <c r="K153" t="s">
        <v>628</v>
      </c>
      <c r="L153" t="s">
        <v>628</v>
      </c>
      <c r="M153" t="s">
        <v>628</v>
      </c>
      <c r="N153" t="s">
        <v>628</v>
      </c>
      <c r="O153" t="s">
        <v>628</v>
      </c>
      <c r="P153" t="s">
        <v>628</v>
      </c>
      <c r="Q153" t="s">
        <v>628</v>
      </c>
      <c r="R153" t="s">
        <v>628</v>
      </c>
      <c r="S153" t="s">
        <v>628</v>
      </c>
      <c r="T153" t="s">
        <v>628</v>
      </c>
      <c r="U153" t="s">
        <v>628</v>
      </c>
      <c r="V153" t="s">
        <v>628</v>
      </c>
      <c r="W153" t="s">
        <v>628</v>
      </c>
      <c r="X153" t="s">
        <v>628</v>
      </c>
      <c r="Y153" t="s">
        <v>628</v>
      </c>
      <c r="Z153" t="s">
        <v>628</v>
      </c>
      <c r="AA153" t="s">
        <v>628</v>
      </c>
      <c r="AB153" t="s">
        <v>628</v>
      </c>
      <c r="AC153" t="s">
        <v>628</v>
      </c>
      <c r="AD153" t="s">
        <v>628</v>
      </c>
      <c r="AE153" t="s">
        <v>628</v>
      </c>
      <c r="AF153" t="s">
        <v>628</v>
      </c>
      <c r="AG153" t="s">
        <v>628</v>
      </c>
      <c r="AH153" t="s">
        <v>628</v>
      </c>
      <c r="AI153">
        <v>0.186</v>
      </c>
      <c r="AJ153">
        <v>22.292999999999999</v>
      </c>
      <c r="AK153">
        <v>5.1360000000000001</v>
      </c>
      <c r="AL153">
        <v>3.8530000000000002</v>
      </c>
      <c r="AM153">
        <v>18.311</v>
      </c>
      <c r="AN153">
        <v>-5.5919999999999996</v>
      </c>
      <c r="AO153">
        <v>-0.97199999999999998</v>
      </c>
      <c r="AP153">
        <v>0.32100000000000001</v>
      </c>
      <c r="AQ153">
        <v>-1.754</v>
      </c>
      <c r="AR153">
        <v>9.9870000000000001</v>
      </c>
      <c r="AS153">
        <v>3.51</v>
      </c>
      <c r="AT153">
        <v>8.2149999999999999</v>
      </c>
      <c r="AU153">
        <v>1.58</v>
      </c>
      <c r="AV153">
        <v>-11.867000000000001</v>
      </c>
      <c r="AW153">
        <v>4.4130000000000003</v>
      </c>
      <c r="AX153">
        <v>-0.89900000000000002</v>
      </c>
      <c r="AY153">
        <v>3.1760000000000002</v>
      </c>
      <c r="AZ153">
        <v>6.4269999999999996</v>
      </c>
      <c r="BA153">
        <v>5.819</v>
      </c>
      <c r="BB153">
        <v>4.1509999999999998</v>
      </c>
      <c r="BC153">
        <v>3.2879999999999998</v>
      </c>
      <c r="BD153">
        <v>2.665</v>
      </c>
      <c r="BE153">
        <v>2.0350000000000001</v>
      </c>
      <c r="BF153">
        <v>1.8009999999999999</v>
      </c>
      <c r="BG153">
        <v>2021</v>
      </c>
    </row>
    <row r="154" spans="1:59" x14ac:dyDescent="0.35">
      <c r="A154">
        <v>836</v>
      </c>
      <c r="B154" t="s">
        <v>384</v>
      </c>
      <c r="C154" t="s">
        <v>632</v>
      </c>
      <c r="D154" t="s">
        <v>382</v>
      </c>
      <c r="E154" t="s">
        <v>633</v>
      </c>
      <c r="F154" t="s">
        <v>634</v>
      </c>
      <c r="G154" t="s">
        <v>570</v>
      </c>
    </row>
    <row r="155" spans="1:59" x14ac:dyDescent="0.35">
      <c r="A155">
        <v>836</v>
      </c>
      <c r="B155" t="s">
        <v>384</v>
      </c>
      <c r="C155" t="s">
        <v>635</v>
      </c>
      <c r="D155" t="s">
        <v>382</v>
      </c>
      <c r="E155" t="s">
        <v>636</v>
      </c>
      <c r="F155" t="s">
        <v>637</v>
      </c>
      <c r="G155" t="s">
        <v>570</v>
      </c>
    </row>
    <row r="156" spans="1:59" x14ac:dyDescent="0.35">
      <c r="A156">
        <v>836</v>
      </c>
      <c r="B156" t="s">
        <v>384</v>
      </c>
      <c r="C156" t="s">
        <v>638</v>
      </c>
      <c r="D156" t="s">
        <v>382</v>
      </c>
      <c r="E156" t="s">
        <v>639</v>
      </c>
      <c r="F156" t="s">
        <v>640</v>
      </c>
      <c r="G156" t="s">
        <v>570</v>
      </c>
    </row>
    <row r="157" spans="1:59" x14ac:dyDescent="0.35">
      <c r="A157">
        <v>836</v>
      </c>
      <c r="B157" t="s">
        <v>384</v>
      </c>
      <c r="C157" t="s">
        <v>641</v>
      </c>
      <c r="D157" t="s">
        <v>382</v>
      </c>
      <c r="E157" t="s">
        <v>642</v>
      </c>
      <c r="F157" t="s">
        <v>643</v>
      </c>
      <c r="G157" t="s">
        <v>570</v>
      </c>
    </row>
    <row r="158" spans="1:59" x14ac:dyDescent="0.35">
      <c r="A158">
        <v>836</v>
      </c>
      <c r="B158" t="s">
        <v>384</v>
      </c>
      <c r="C158" t="s">
        <v>644</v>
      </c>
      <c r="D158" t="s">
        <v>382</v>
      </c>
      <c r="E158" t="s">
        <v>645</v>
      </c>
      <c r="F158" t="s">
        <v>646</v>
      </c>
      <c r="G158" t="s">
        <v>647</v>
      </c>
    </row>
    <row r="159" spans="1:59" x14ac:dyDescent="0.35">
      <c r="A159">
        <v>836</v>
      </c>
      <c r="B159" t="s">
        <v>384</v>
      </c>
      <c r="C159" t="s">
        <v>649</v>
      </c>
      <c r="D159" t="s">
        <v>382</v>
      </c>
      <c r="E159" t="s">
        <v>650</v>
      </c>
      <c r="F159" t="s">
        <v>651</v>
      </c>
      <c r="G159" t="s">
        <v>652</v>
      </c>
      <c r="H159" t="s">
        <v>653</v>
      </c>
    </row>
    <row r="160" spans="1:59" x14ac:dyDescent="0.35">
      <c r="A160">
        <v>836</v>
      </c>
      <c r="B160" t="s">
        <v>384</v>
      </c>
      <c r="C160" t="s">
        <v>654</v>
      </c>
      <c r="D160" t="s">
        <v>382</v>
      </c>
      <c r="E160" t="s">
        <v>655</v>
      </c>
      <c r="F160" t="s">
        <v>656</v>
      </c>
      <c r="G160" t="s">
        <v>652</v>
      </c>
      <c r="H160" t="s">
        <v>653</v>
      </c>
      <c r="I160" t="s">
        <v>715</v>
      </c>
      <c r="J160" t="s">
        <v>628</v>
      </c>
      <c r="K160" t="s">
        <v>628</v>
      </c>
      <c r="L160" t="s">
        <v>628</v>
      </c>
      <c r="M160" t="s">
        <v>628</v>
      </c>
      <c r="N160" t="s">
        <v>628</v>
      </c>
      <c r="O160" t="s">
        <v>628</v>
      </c>
      <c r="P160" t="s">
        <v>628</v>
      </c>
      <c r="Q160" t="s">
        <v>628</v>
      </c>
      <c r="R160" t="s">
        <v>628</v>
      </c>
      <c r="S160" t="s">
        <v>628</v>
      </c>
      <c r="T160" t="s">
        <v>628</v>
      </c>
      <c r="U160" t="s">
        <v>628</v>
      </c>
      <c r="V160" t="s">
        <v>628</v>
      </c>
      <c r="W160" t="s">
        <v>628</v>
      </c>
      <c r="X160" t="s">
        <v>628</v>
      </c>
      <c r="Y160" t="s">
        <v>628</v>
      </c>
      <c r="Z160" t="s">
        <v>628</v>
      </c>
      <c r="AA160" t="s">
        <v>628</v>
      </c>
      <c r="AB160" t="s">
        <v>628</v>
      </c>
      <c r="AC160" t="s">
        <v>628</v>
      </c>
      <c r="AD160" t="s">
        <v>628</v>
      </c>
      <c r="AE160" t="s">
        <v>628</v>
      </c>
      <c r="AF160" t="s">
        <v>628</v>
      </c>
      <c r="AG160" t="s">
        <v>628</v>
      </c>
      <c r="AH160">
        <v>0.01</v>
      </c>
      <c r="AI160">
        <v>0.01</v>
      </c>
      <c r="AJ160">
        <v>8.9999999999999993E-3</v>
      </c>
      <c r="AK160">
        <v>8.9999999999999993E-3</v>
      </c>
      <c r="AL160">
        <v>8.9999999999999993E-3</v>
      </c>
      <c r="AM160">
        <v>0.01</v>
      </c>
      <c r="AN160">
        <v>0.01</v>
      </c>
      <c r="AO160">
        <v>0.01</v>
      </c>
      <c r="AP160">
        <v>0.01</v>
      </c>
      <c r="AQ160">
        <v>1.0999999999999999E-2</v>
      </c>
      <c r="AR160">
        <v>1.0999999999999999E-2</v>
      </c>
      <c r="AS160">
        <v>1.2E-2</v>
      </c>
      <c r="AT160">
        <v>1.2E-2</v>
      </c>
      <c r="AU160">
        <v>1.2999999999999999E-2</v>
      </c>
      <c r="AV160">
        <v>1.2E-2</v>
      </c>
      <c r="AW160">
        <v>1.2E-2</v>
      </c>
      <c r="AX160">
        <v>1.2E-2</v>
      </c>
      <c r="AY160">
        <v>1.2E-2</v>
      </c>
      <c r="AZ160">
        <v>1.2999999999999999E-2</v>
      </c>
      <c r="BA160">
        <v>1.2999999999999999E-2</v>
      </c>
      <c r="BB160">
        <v>1.2999999999999999E-2</v>
      </c>
      <c r="BC160">
        <v>1.2999999999999999E-2</v>
      </c>
      <c r="BD160">
        <v>1.4E-2</v>
      </c>
      <c r="BE160">
        <v>1.4E-2</v>
      </c>
      <c r="BF160">
        <v>1.4E-2</v>
      </c>
      <c r="BG160">
        <v>2020</v>
      </c>
    </row>
    <row r="161" spans="1:59" x14ac:dyDescent="0.35">
      <c r="A161">
        <v>836</v>
      </c>
      <c r="B161" t="s">
        <v>384</v>
      </c>
      <c r="C161" t="s">
        <v>658</v>
      </c>
      <c r="D161" t="s">
        <v>382</v>
      </c>
      <c r="E161" t="s">
        <v>659</v>
      </c>
      <c r="F161" t="s">
        <v>660</v>
      </c>
      <c r="G161" t="s">
        <v>565</v>
      </c>
      <c r="H161" t="s">
        <v>566</v>
      </c>
      <c r="I161" t="s">
        <v>716</v>
      </c>
      <c r="J161" t="s">
        <v>628</v>
      </c>
      <c r="K161" t="s">
        <v>628</v>
      </c>
      <c r="L161" t="s">
        <v>628</v>
      </c>
      <c r="M161" t="s">
        <v>628</v>
      </c>
      <c r="N161" t="s">
        <v>628</v>
      </c>
      <c r="O161" t="s">
        <v>628</v>
      </c>
      <c r="P161" t="s">
        <v>628</v>
      </c>
      <c r="Q161" t="s">
        <v>628</v>
      </c>
      <c r="R161" t="s">
        <v>628</v>
      </c>
      <c r="S161" t="s">
        <v>628</v>
      </c>
      <c r="T161" t="s">
        <v>628</v>
      </c>
      <c r="U161" t="s">
        <v>628</v>
      </c>
      <c r="V161" t="s">
        <v>628</v>
      </c>
      <c r="W161" t="s">
        <v>628</v>
      </c>
      <c r="X161" t="s">
        <v>628</v>
      </c>
      <c r="Y161" t="s">
        <v>628</v>
      </c>
      <c r="Z161" t="s">
        <v>628</v>
      </c>
      <c r="AA161" t="s">
        <v>628</v>
      </c>
      <c r="AB161" t="s">
        <v>628</v>
      </c>
      <c r="AC161" t="s">
        <v>628</v>
      </c>
      <c r="AD161" t="s">
        <v>628</v>
      </c>
      <c r="AE161" t="s">
        <v>628</v>
      </c>
      <c r="AF161" t="s">
        <v>628</v>
      </c>
      <c r="AG161" t="s">
        <v>628</v>
      </c>
      <c r="AH161" t="s">
        <v>628</v>
      </c>
      <c r="AI161" t="s">
        <v>628</v>
      </c>
      <c r="AJ161" t="s">
        <v>628</v>
      </c>
      <c r="AK161" t="s">
        <v>628</v>
      </c>
      <c r="AL161" t="s">
        <v>628</v>
      </c>
      <c r="AM161">
        <v>4.1000000000000002E-2</v>
      </c>
      <c r="AN161">
        <v>0.04</v>
      </c>
      <c r="AO161">
        <v>3.2000000000000001E-2</v>
      </c>
      <c r="AP161">
        <v>5.2999999999999999E-2</v>
      </c>
      <c r="AQ161">
        <v>6.2E-2</v>
      </c>
      <c r="AR161">
        <v>9.8000000000000004E-2</v>
      </c>
      <c r="AS161">
        <v>9.8000000000000004E-2</v>
      </c>
      <c r="AT161">
        <v>0.158</v>
      </c>
      <c r="AU161">
        <v>0.17499999999999999</v>
      </c>
      <c r="AV161">
        <v>0.20699999999999999</v>
      </c>
      <c r="AW161">
        <v>0.246</v>
      </c>
      <c r="AX161">
        <v>0.28999999999999998</v>
      </c>
      <c r="AY161">
        <v>0.32</v>
      </c>
      <c r="AZ161">
        <v>0.32400000000000001</v>
      </c>
      <c r="BA161">
        <v>0.31</v>
      </c>
      <c r="BB161">
        <v>0.28199999999999997</v>
      </c>
      <c r="BC161">
        <v>0.28299999999999997</v>
      </c>
      <c r="BD161">
        <v>0.28899999999999998</v>
      </c>
      <c r="BE161">
        <v>0.29399999999999998</v>
      </c>
      <c r="BF161">
        <v>0.29899999999999999</v>
      </c>
      <c r="BG161">
        <v>2021</v>
      </c>
    </row>
    <row r="162" spans="1:59" x14ac:dyDescent="0.35">
      <c r="A162">
        <v>836</v>
      </c>
      <c r="B162" t="s">
        <v>384</v>
      </c>
      <c r="C162" t="s">
        <v>662</v>
      </c>
      <c r="D162" t="s">
        <v>382</v>
      </c>
      <c r="E162" t="s">
        <v>659</v>
      </c>
      <c r="F162" t="s">
        <v>660</v>
      </c>
      <c r="G162" t="s">
        <v>615</v>
      </c>
      <c r="I162" t="s">
        <v>663</v>
      </c>
      <c r="J162" t="s">
        <v>628</v>
      </c>
      <c r="K162" t="s">
        <v>628</v>
      </c>
      <c r="L162" t="s">
        <v>628</v>
      </c>
      <c r="M162" t="s">
        <v>628</v>
      </c>
      <c r="N162" t="s">
        <v>628</v>
      </c>
      <c r="O162" t="s">
        <v>628</v>
      </c>
      <c r="P162" t="s">
        <v>628</v>
      </c>
      <c r="Q162" t="s">
        <v>628</v>
      </c>
      <c r="R162" t="s">
        <v>628</v>
      </c>
      <c r="S162" t="s">
        <v>628</v>
      </c>
      <c r="T162" t="s">
        <v>628</v>
      </c>
      <c r="U162" t="s">
        <v>628</v>
      </c>
      <c r="V162" t="s">
        <v>628</v>
      </c>
      <c r="W162" t="s">
        <v>628</v>
      </c>
      <c r="X162" t="s">
        <v>628</v>
      </c>
      <c r="Y162" t="s">
        <v>628</v>
      </c>
      <c r="Z162" t="s">
        <v>628</v>
      </c>
      <c r="AA162" t="s">
        <v>628</v>
      </c>
      <c r="AB162" t="s">
        <v>628</v>
      </c>
      <c r="AC162" t="s">
        <v>628</v>
      </c>
      <c r="AD162" t="s">
        <v>628</v>
      </c>
      <c r="AE162" t="s">
        <v>628</v>
      </c>
      <c r="AF162" t="s">
        <v>628</v>
      </c>
      <c r="AG162" t="s">
        <v>628</v>
      </c>
      <c r="AH162" t="s">
        <v>628</v>
      </c>
      <c r="AI162" t="s">
        <v>628</v>
      </c>
      <c r="AJ162" t="s">
        <v>628</v>
      </c>
      <c r="AK162" t="s">
        <v>628</v>
      </c>
      <c r="AL162" t="s">
        <v>628</v>
      </c>
      <c r="AM162">
        <v>68.344999999999999</v>
      </c>
      <c r="AN162">
        <v>73.864000000000004</v>
      </c>
      <c r="AO162">
        <v>47.43</v>
      </c>
      <c r="AP162">
        <v>54.09</v>
      </c>
      <c r="AQ162">
        <v>67.73</v>
      </c>
      <c r="AR162">
        <v>90.89</v>
      </c>
      <c r="AS162">
        <v>96.099000000000004</v>
      </c>
      <c r="AT162">
        <v>118.051</v>
      </c>
      <c r="AU162">
        <v>120.83499999999999</v>
      </c>
      <c r="AV162">
        <v>122.634</v>
      </c>
      <c r="AW162">
        <v>140.97499999999999</v>
      </c>
      <c r="AX162">
        <v>156.04</v>
      </c>
      <c r="AY162">
        <v>164.166</v>
      </c>
      <c r="AZ162">
        <v>155.21600000000001</v>
      </c>
      <c r="BA162">
        <v>138.85</v>
      </c>
      <c r="BB162">
        <v>120.309</v>
      </c>
      <c r="BC162">
        <v>115.36499999999999</v>
      </c>
      <c r="BD162">
        <v>112.291</v>
      </c>
      <c r="BE162">
        <v>109.25</v>
      </c>
      <c r="BF162">
        <v>106.54300000000001</v>
      </c>
      <c r="BG162">
        <v>2021</v>
      </c>
    </row>
    <row r="163" spans="1:59" x14ac:dyDescent="0.35">
      <c r="A163">
        <v>836</v>
      </c>
      <c r="B163" t="s">
        <v>384</v>
      </c>
      <c r="C163" t="s">
        <v>186</v>
      </c>
      <c r="D163" t="s">
        <v>382</v>
      </c>
      <c r="E163" t="s">
        <v>664</v>
      </c>
      <c r="F163" t="s">
        <v>665</v>
      </c>
      <c r="G163" t="s">
        <v>565</v>
      </c>
      <c r="H163" t="s">
        <v>566</v>
      </c>
      <c r="I163" t="s">
        <v>716</v>
      </c>
      <c r="J163" t="s">
        <v>628</v>
      </c>
      <c r="K163" t="s">
        <v>628</v>
      </c>
      <c r="L163" t="s">
        <v>628</v>
      </c>
      <c r="M163" t="s">
        <v>628</v>
      </c>
      <c r="N163" t="s">
        <v>628</v>
      </c>
      <c r="O163" t="s">
        <v>628</v>
      </c>
      <c r="P163" t="s">
        <v>628</v>
      </c>
      <c r="Q163" t="s">
        <v>628</v>
      </c>
      <c r="R163" t="s">
        <v>628</v>
      </c>
      <c r="S163" t="s">
        <v>628</v>
      </c>
      <c r="T163" t="s">
        <v>628</v>
      </c>
      <c r="U163" t="s">
        <v>628</v>
      </c>
      <c r="V163" t="s">
        <v>628</v>
      </c>
      <c r="W163" t="s">
        <v>628</v>
      </c>
      <c r="X163" t="s">
        <v>628</v>
      </c>
      <c r="Y163" t="s">
        <v>628</v>
      </c>
      <c r="Z163" t="s">
        <v>628</v>
      </c>
      <c r="AA163" t="s">
        <v>628</v>
      </c>
      <c r="AB163" t="s">
        <v>628</v>
      </c>
      <c r="AC163" t="s">
        <v>628</v>
      </c>
      <c r="AD163" t="s">
        <v>628</v>
      </c>
      <c r="AE163" t="s">
        <v>628</v>
      </c>
      <c r="AF163" t="s">
        <v>628</v>
      </c>
      <c r="AG163" t="s">
        <v>628</v>
      </c>
      <c r="AH163" t="s">
        <v>628</v>
      </c>
      <c r="AI163" t="s">
        <v>628</v>
      </c>
      <c r="AJ163" t="s">
        <v>628</v>
      </c>
      <c r="AK163" t="s">
        <v>628</v>
      </c>
      <c r="AL163" t="s">
        <v>628</v>
      </c>
      <c r="AM163">
        <v>4.1000000000000002E-2</v>
      </c>
      <c r="AN163">
        <v>0.04</v>
      </c>
      <c r="AO163">
        <v>0.03</v>
      </c>
      <c r="AP163">
        <v>4.4999999999999998E-2</v>
      </c>
      <c r="AQ163">
        <v>6.0999999999999999E-2</v>
      </c>
      <c r="AR163">
        <v>6.6000000000000003E-2</v>
      </c>
      <c r="AS163">
        <v>8.6999999999999994E-2</v>
      </c>
      <c r="AT163">
        <v>0.128</v>
      </c>
      <c r="AU163">
        <v>0.14799999999999999</v>
      </c>
      <c r="AV163">
        <v>0.153</v>
      </c>
      <c r="AW163">
        <v>0.19700000000000001</v>
      </c>
      <c r="AX163">
        <v>0.22900000000000001</v>
      </c>
      <c r="AY163">
        <v>0.24199999999999999</v>
      </c>
      <c r="AZ163">
        <v>0.27</v>
      </c>
      <c r="BA163">
        <v>0.27</v>
      </c>
      <c r="BB163">
        <v>0.251</v>
      </c>
      <c r="BC163">
        <v>0.249</v>
      </c>
      <c r="BD163">
        <v>0.25700000000000001</v>
      </c>
      <c r="BE163">
        <v>0.26500000000000001</v>
      </c>
      <c r="BF163">
        <v>0.27400000000000002</v>
      </c>
      <c r="BG163">
        <v>2021</v>
      </c>
    </row>
    <row r="164" spans="1:59" x14ac:dyDescent="0.35">
      <c r="A164">
        <v>836</v>
      </c>
      <c r="B164" t="s">
        <v>384</v>
      </c>
      <c r="C164" t="s">
        <v>188</v>
      </c>
      <c r="D164" t="s">
        <v>382</v>
      </c>
      <c r="E164" t="s">
        <v>664</v>
      </c>
      <c r="F164" t="s">
        <v>665</v>
      </c>
      <c r="G164" t="s">
        <v>615</v>
      </c>
      <c r="I164" t="s">
        <v>666</v>
      </c>
      <c r="J164" t="s">
        <v>628</v>
      </c>
      <c r="K164" t="s">
        <v>628</v>
      </c>
      <c r="L164" t="s">
        <v>628</v>
      </c>
      <c r="M164" t="s">
        <v>628</v>
      </c>
      <c r="N164" t="s">
        <v>628</v>
      </c>
      <c r="O164" t="s">
        <v>628</v>
      </c>
      <c r="P164" t="s">
        <v>628</v>
      </c>
      <c r="Q164" t="s">
        <v>628</v>
      </c>
      <c r="R164" t="s">
        <v>628</v>
      </c>
      <c r="S164" t="s">
        <v>628</v>
      </c>
      <c r="T164" t="s">
        <v>628</v>
      </c>
      <c r="U164" t="s">
        <v>628</v>
      </c>
      <c r="V164" t="s">
        <v>628</v>
      </c>
      <c r="W164" t="s">
        <v>628</v>
      </c>
      <c r="X164" t="s">
        <v>628</v>
      </c>
      <c r="Y164" t="s">
        <v>628</v>
      </c>
      <c r="Z164" t="s">
        <v>628</v>
      </c>
      <c r="AA164" t="s">
        <v>628</v>
      </c>
      <c r="AB164" t="s">
        <v>628</v>
      </c>
      <c r="AC164" t="s">
        <v>628</v>
      </c>
      <c r="AD164" t="s">
        <v>628</v>
      </c>
      <c r="AE164" t="s">
        <v>628</v>
      </c>
      <c r="AF164" t="s">
        <v>628</v>
      </c>
      <c r="AG164" t="s">
        <v>628</v>
      </c>
      <c r="AH164" t="s">
        <v>628</v>
      </c>
      <c r="AI164" t="s">
        <v>628</v>
      </c>
      <c r="AJ164" t="s">
        <v>628</v>
      </c>
      <c r="AK164" t="s">
        <v>628</v>
      </c>
      <c r="AL164" t="s">
        <v>628</v>
      </c>
      <c r="AM164">
        <v>67.977999999999994</v>
      </c>
      <c r="AN164">
        <v>73.772000000000006</v>
      </c>
      <c r="AO164">
        <v>44.697000000000003</v>
      </c>
      <c r="AP164">
        <v>45.973999999999997</v>
      </c>
      <c r="AQ164">
        <v>66.019000000000005</v>
      </c>
      <c r="AR164">
        <v>61.328000000000003</v>
      </c>
      <c r="AS164">
        <v>85.358000000000004</v>
      </c>
      <c r="AT164">
        <v>96.007999999999996</v>
      </c>
      <c r="AU164">
        <v>102.283</v>
      </c>
      <c r="AV164">
        <v>90.480999999999995</v>
      </c>
      <c r="AW164">
        <v>112.667</v>
      </c>
      <c r="AX164">
        <v>123.322</v>
      </c>
      <c r="AY164">
        <v>124.093</v>
      </c>
      <c r="AZ164">
        <v>129.233</v>
      </c>
      <c r="BA164">
        <v>121.05</v>
      </c>
      <c r="BB164">
        <v>106.97</v>
      </c>
      <c r="BC164">
        <v>101.494</v>
      </c>
      <c r="BD164">
        <v>99.915000000000006</v>
      </c>
      <c r="BE164">
        <v>98.415000000000006</v>
      </c>
      <c r="BF164">
        <v>97.570999999999998</v>
      </c>
      <c r="BG164">
        <v>2021</v>
      </c>
    </row>
    <row r="165" spans="1:59" x14ac:dyDescent="0.35">
      <c r="A165">
        <v>836</v>
      </c>
      <c r="B165" t="s">
        <v>384</v>
      </c>
      <c r="C165" t="s">
        <v>667</v>
      </c>
      <c r="D165" t="s">
        <v>382</v>
      </c>
      <c r="E165" t="s">
        <v>668</v>
      </c>
      <c r="F165" t="s">
        <v>669</v>
      </c>
      <c r="G165" t="s">
        <v>565</v>
      </c>
      <c r="H165" t="s">
        <v>566</v>
      </c>
      <c r="I165" t="s">
        <v>716</v>
      </c>
      <c r="J165" t="s">
        <v>628</v>
      </c>
      <c r="K165" t="s">
        <v>628</v>
      </c>
      <c r="L165" t="s">
        <v>628</v>
      </c>
      <c r="M165" t="s">
        <v>628</v>
      </c>
      <c r="N165" t="s">
        <v>628</v>
      </c>
      <c r="O165" t="s">
        <v>628</v>
      </c>
      <c r="P165" t="s">
        <v>628</v>
      </c>
      <c r="Q165" t="s">
        <v>628</v>
      </c>
      <c r="R165" t="s">
        <v>628</v>
      </c>
      <c r="S165" t="s">
        <v>628</v>
      </c>
      <c r="T165" t="s">
        <v>628</v>
      </c>
      <c r="U165" t="s">
        <v>628</v>
      </c>
      <c r="V165" t="s">
        <v>628</v>
      </c>
      <c r="W165" t="s">
        <v>628</v>
      </c>
      <c r="X165" t="s">
        <v>628</v>
      </c>
      <c r="Y165" t="s">
        <v>628</v>
      </c>
      <c r="Z165" t="s">
        <v>628</v>
      </c>
      <c r="AA165" t="s">
        <v>628</v>
      </c>
      <c r="AB165" t="s">
        <v>628</v>
      </c>
      <c r="AC165" t="s">
        <v>628</v>
      </c>
      <c r="AD165" t="s">
        <v>628</v>
      </c>
      <c r="AE165" t="s">
        <v>628</v>
      </c>
      <c r="AF165" t="s">
        <v>628</v>
      </c>
      <c r="AG165" t="s">
        <v>628</v>
      </c>
      <c r="AH165" t="s">
        <v>628</v>
      </c>
      <c r="AI165" t="s">
        <v>628</v>
      </c>
      <c r="AJ165" t="s">
        <v>628</v>
      </c>
      <c r="AK165" t="s">
        <v>628</v>
      </c>
      <c r="AL165" t="s">
        <v>628</v>
      </c>
      <c r="AM165" t="s">
        <v>701</v>
      </c>
      <c r="AN165" t="s">
        <v>701</v>
      </c>
      <c r="AO165">
        <v>2E-3</v>
      </c>
      <c r="AP165">
        <v>8.0000000000000002E-3</v>
      </c>
      <c r="AQ165">
        <v>2E-3</v>
      </c>
      <c r="AR165">
        <v>3.2000000000000001E-2</v>
      </c>
      <c r="AS165">
        <v>1.0999999999999999E-2</v>
      </c>
      <c r="AT165">
        <v>2.9000000000000001E-2</v>
      </c>
      <c r="AU165">
        <v>2.7E-2</v>
      </c>
      <c r="AV165">
        <v>5.3999999999999999E-2</v>
      </c>
      <c r="AW165">
        <v>4.9000000000000002E-2</v>
      </c>
      <c r="AX165">
        <v>6.0999999999999999E-2</v>
      </c>
      <c r="AY165">
        <v>7.8E-2</v>
      </c>
      <c r="AZ165">
        <v>5.3999999999999999E-2</v>
      </c>
      <c r="BA165">
        <v>0.04</v>
      </c>
      <c r="BB165">
        <v>3.1E-2</v>
      </c>
      <c r="BC165">
        <v>3.4000000000000002E-2</v>
      </c>
      <c r="BD165">
        <v>3.2000000000000001E-2</v>
      </c>
      <c r="BE165">
        <v>2.9000000000000001E-2</v>
      </c>
      <c r="BF165">
        <v>2.5000000000000001E-2</v>
      </c>
      <c r="BG165">
        <v>2021</v>
      </c>
    </row>
    <row r="166" spans="1:59" x14ac:dyDescent="0.35">
      <c r="A166">
        <v>836</v>
      </c>
      <c r="B166" t="s">
        <v>384</v>
      </c>
      <c r="C166" t="s">
        <v>670</v>
      </c>
      <c r="D166" t="s">
        <v>382</v>
      </c>
      <c r="E166" t="s">
        <v>668</v>
      </c>
      <c r="F166" t="s">
        <v>669</v>
      </c>
      <c r="G166" t="s">
        <v>615</v>
      </c>
      <c r="I166" t="s">
        <v>671</v>
      </c>
      <c r="J166" t="s">
        <v>628</v>
      </c>
      <c r="K166" t="s">
        <v>628</v>
      </c>
      <c r="L166" t="s">
        <v>628</v>
      </c>
      <c r="M166" t="s">
        <v>628</v>
      </c>
      <c r="N166" t="s">
        <v>628</v>
      </c>
      <c r="O166" t="s">
        <v>628</v>
      </c>
      <c r="P166" t="s">
        <v>628</v>
      </c>
      <c r="Q166" t="s">
        <v>628</v>
      </c>
      <c r="R166" t="s">
        <v>628</v>
      </c>
      <c r="S166" t="s">
        <v>628</v>
      </c>
      <c r="T166" t="s">
        <v>628</v>
      </c>
      <c r="U166" t="s">
        <v>628</v>
      </c>
      <c r="V166" t="s">
        <v>628</v>
      </c>
      <c r="W166" t="s">
        <v>628</v>
      </c>
      <c r="X166" t="s">
        <v>628</v>
      </c>
      <c r="Y166" t="s">
        <v>628</v>
      </c>
      <c r="Z166" t="s">
        <v>628</v>
      </c>
      <c r="AA166" t="s">
        <v>628</v>
      </c>
      <c r="AB166" t="s">
        <v>628</v>
      </c>
      <c r="AC166" t="s">
        <v>628</v>
      </c>
      <c r="AD166" t="s">
        <v>628</v>
      </c>
      <c r="AE166" t="s">
        <v>628</v>
      </c>
      <c r="AF166" t="s">
        <v>628</v>
      </c>
      <c r="AG166" t="s">
        <v>628</v>
      </c>
      <c r="AH166" t="s">
        <v>628</v>
      </c>
      <c r="AI166" t="s">
        <v>628</v>
      </c>
      <c r="AJ166" t="s">
        <v>628</v>
      </c>
      <c r="AK166" t="s">
        <v>628</v>
      </c>
      <c r="AL166" t="s">
        <v>628</v>
      </c>
      <c r="AM166">
        <v>0.36699999999999999</v>
      </c>
      <c r="AN166">
        <v>9.2999999999999999E-2</v>
      </c>
      <c r="AO166">
        <v>2.7330000000000001</v>
      </c>
      <c r="AP166">
        <v>8.1159999999999997</v>
      </c>
      <c r="AQ166">
        <v>1.7110000000000001</v>
      </c>
      <c r="AR166">
        <v>29.562000000000001</v>
      </c>
      <c r="AS166">
        <v>10.741</v>
      </c>
      <c r="AT166">
        <v>22.042000000000002</v>
      </c>
      <c r="AU166">
        <v>18.550999999999998</v>
      </c>
      <c r="AV166">
        <v>32.152999999999999</v>
      </c>
      <c r="AW166">
        <v>28.308</v>
      </c>
      <c r="AX166">
        <v>32.718000000000004</v>
      </c>
      <c r="AY166">
        <v>40.073</v>
      </c>
      <c r="AZ166">
        <v>25.983000000000001</v>
      </c>
      <c r="BA166">
        <v>17.8</v>
      </c>
      <c r="BB166">
        <v>13.339</v>
      </c>
      <c r="BC166">
        <v>13.871</v>
      </c>
      <c r="BD166">
        <v>12.375999999999999</v>
      </c>
      <c r="BE166">
        <v>10.835000000000001</v>
      </c>
      <c r="BF166">
        <v>8.9719999999999995</v>
      </c>
      <c r="BG166">
        <v>2021</v>
      </c>
    </row>
    <row r="167" spans="1:59" x14ac:dyDescent="0.35">
      <c r="A167">
        <v>836</v>
      </c>
      <c r="B167" t="s">
        <v>384</v>
      </c>
      <c r="C167" t="s">
        <v>672</v>
      </c>
      <c r="D167" t="s">
        <v>382</v>
      </c>
      <c r="E167" t="s">
        <v>673</v>
      </c>
      <c r="F167" t="s">
        <v>674</v>
      </c>
      <c r="G167" t="s">
        <v>565</v>
      </c>
      <c r="H167" t="s">
        <v>566</v>
      </c>
    </row>
    <row r="168" spans="1:59" x14ac:dyDescent="0.35">
      <c r="A168">
        <v>836</v>
      </c>
      <c r="B168" t="s">
        <v>384</v>
      </c>
      <c r="C168" t="s">
        <v>675</v>
      </c>
      <c r="D168" t="s">
        <v>382</v>
      </c>
      <c r="E168" t="s">
        <v>673</v>
      </c>
      <c r="F168" t="s">
        <v>674</v>
      </c>
      <c r="G168" t="s">
        <v>603</v>
      </c>
    </row>
    <row r="169" spans="1:59" x14ac:dyDescent="0.35">
      <c r="A169">
        <v>836</v>
      </c>
      <c r="B169" t="s">
        <v>384</v>
      </c>
      <c r="C169" t="s">
        <v>676</v>
      </c>
      <c r="D169" t="s">
        <v>382</v>
      </c>
      <c r="E169" t="s">
        <v>677</v>
      </c>
      <c r="F169" t="s">
        <v>678</v>
      </c>
      <c r="G169" t="s">
        <v>565</v>
      </c>
      <c r="H169" t="s">
        <v>566</v>
      </c>
    </row>
    <row r="170" spans="1:59" x14ac:dyDescent="0.35">
      <c r="A170">
        <v>836</v>
      </c>
      <c r="B170" t="s">
        <v>384</v>
      </c>
      <c r="C170" t="s">
        <v>679</v>
      </c>
      <c r="D170" t="s">
        <v>382</v>
      </c>
      <c r="E170" t="s">
        <v>677</v>
      </c>
      <c r="F170" t="s">
        <v>678</v>
      </c>
      <c r="G170" t="s">
        <v>615</v>
      </c>
    </row>
    <row r="171" spans="1:59" x14ac:dyDescent="0.35">
      <c r="A171">
        <v>836</v>
      </c>
      <c r="B171" t="s">
        <v>384</v>
      </c>
      <c r="C171" t="s">
        <v>681</v>
      </c>
      <c r="D171" t="s">
        <v>382</v>
      </c>
      <c r="E171" t="s">
        <v>682</v>
      </c>
      <c r="F171" t="s">
        <v>683</v>
      </c>
      <c r="G171" t="s">
        <v>565</v>
      </c>
      <c r="H171" t="s">
        <v>566</v>
      </c>
    </row>
    <row r="172" spans="1:59" x14ac:dyDescent="0.35">
      <c r="A172">
        <v>836</v>
      </c>
      <c r="B172" t="s">
        <v>384</v>
      </c>
      <c r="C172" t="s">
        <v>684</v>
      </c>
      <c r="D172" t="s">
        <v>382</v>
      </c>
      <c r="E172" t="s">
        <v>682</v>
      </c>
      <c r="F172" t="s">
        <v>683</v>
      </c>
      <c r="G172" t="s">
        <v>615</v>
      </c>
    </row>
    <row r="173" spans="1:59" x14ac:dyDescent="0.35">
      <c r="A173">
        <v>836</v>
      </c>
      <c r="B173" t="s">
        <v>384</v>
      </c>
      <c r="C173" t="s">
        <v>686</v>
      </c>
      <c r="D173" t="s">
        <v>382</v>
      </c>
      <c r="E173" t="s">
        <v>687</v>
      </c>
      <c r="F173" t="s">
        <v>688</v>
      </c>
      <c r="G173" t="s">
        <v>565</v>
      </c>
      <c r="H173" t="s">
        <v>566</v>
      </c>
      <c r="I173" t="s">
        <v>716</v>
      </c>
      <c r="J173" t="s">
        <v>628</v>
      </c>
      <c r="K173" t="s">
        <v>628</v>
      </c>
      <c r="L173" t="s">
        <v>628</v>
      </c>
      <c r="M173" t="s">
        <v>628</v>
      </c>
      <c r="N173" t="s">
        <v>628</v>
      </c>
      <c r="O173" t="s">
        <v>628</v>
      </c>
      <c r="P173" t="s">
        <v>628</v>
      </c>
      <c r="Q173" t="s">
        <v>628</v>
      </c>
      <c r="R173" t="s">
        <v>628</v>
      </c>
      <c r="S173" t="s">
        <v>628</v>
      </c>
      <c r="T173" t="s">
        <v>628</v>
      </c>
      <c r="U173" t="s">
        <v>628</v>
      </c>
      <c r="V173" t="s">
        <v>628</v>
      </c>
      <c r="W173" t="s">
        <v>628</v>
      </c>
      <c r="X173" t="s">
        <v>628</v>
      </c>
      <c r="Y173" t="s">
        <v>628</v>
      </c>
      <c r="Z173" t="s">
        <v>628</v>
      </c>
      <c r="AA173" t="s">
        <v>628</v>
      </c>
      <c r="AB173" t="s">
        <v>628</v>
      </c>
      <c r="AC173" t="s">
        <v>628</v>
      </c>
      <c r="AD173" t="s">
        <v>628</v>
      </c>
      <c r="AE173" t="s">
        <v>628</v>
      </c>
      <c r="AF173" t="s">
        <v>628</v>
      </c>
      <c r="AG173" t="s">
        <v>628</v>
      </c>
      <c r="AH173" t="s">
        <v>628</v>
      </c>
      <c r="AI173" t="s">
        <v>628</v>
      </c>
      <c r="AJ173" t="s">
        <v>628</v>
      </c>
      <c r="AK173" t="s">
        <v>628</v>
      </c>
      <c r="AL173" t="s">
        <v>628</v>
      </c>
      <c r="AM173">
        <v>0.14799999999999999</v>
      </c>
      <c r="AN173">
        <v>0.13100000000000001</v>
      </c>
      <c r="AO173">
        <v>0.126</v>
      </c>
      <c r="AP173">
        <v>0.12</v>
      </c>
      <c r="AQ173">
        <v>0.11700000000000001</v>
      </c>
      <c r="AR173">
        <v>0.121</v>
      </c>
      <c r="AS173">
        <v>8.3000000000000004E-2</v>
      </c>
      <c r="AT173">
        <v>8.2000000000000003E-2</v>
      </c>
      <c r="AU173">
        <v>0.113</v>
      </c>
      <c r="AV173">
        <v>0.12</v>
      </c>
      <c r="AW173">
        <v>0.104</v>
      </c>
      <c r="AX173">
        <v>0.105</v>
      </c>
      <c r="AY173">
        <v>4.8000000000000001E-2</v>
      </c>
      <c r="AZ173">
        <v>0.05</v>
      </c>
      <c r="BA173">
        <v>6.5000000000000002E-2</v>
      </c>
      <c r="BB173">
        <v>0.06</v>
      </c>
      <c r="BC173">
        <v>5.6000000000000001E-2</v>
      </c>
      <c r="BD173">
        <v>5.0999999999999997E-2</v>
      </c>
      <c r="BE173">
        <v>4.4999999999999998E-2</v>
      </c>
      <c r="BF173">
        <v>4.1000000000000002E-2</v>
      </c>
      <c r="BG173">
        <v>2021</v>
      </c>
    </row>
    <row r="174" spans="1:59" x14ac:dyDescent="0.35">
      <c r="A174">
        <v>836</v>
      </c>
      <c r="B174" t="s">
        <v>384</v>
      </c>
      <c r="C174" t="s">
        <v>689</v>
      </c>
      <c r="D174" t="s">
        <v>382</v>
      </c>
      <c r="E174" t="s">
        <v>687</v>
      </c>
      <c r="F174" t="s">
        <v>688</v>
      </c>
      <c r="G174" t="s">
        <v>615</v>
      </c>
      <c r="I174" t="s">
        <v>690</v>
      </c>
      <c r="J174" t="s">
        <v>628</v>
      </c>
      <c r="K174" t="s">
        <v>628</v>
      </c>
      <c r="L174" t="s">
        <v>628</v>
      </c>
      <c r="M174" t="s">
        <v>628</v>
      </c>
      <c r="N174" t="s">
        <v>628</v>
      </c>
      <c r="O174" t="s">
        <v>628</v>
      </c>
      <c r="P174" t="s">
        <v>628</v>
      </c>
      <c r="Q174" t="s">
        <v>628</v>
      </c>
      <c r="R174" t="s">
        <v>628</v>
      </c>
      <c r="S174" t="s">
        <v>628</v>
      </c>
      <c r="T174" t="s">
        <v>628</v>
      </c>
      <c r="U174" t="s">
        <v>628</v>
      </c>
      <c r="V174" t="s">
        <v>628</v>
      </c>
      <c r="W174" t="s">
        <v>628</v>
      </c>
      <c r="X174" t="s">
        <v>628</v>
      </c>
      <c r="Y174" t="s">
        <v>628</v>
      </c>
      <c r="Z174" t="s">
        <v>628</v>
      </c>
      <c r="AA174" t="s">
        <v>628</v>
      </c>
      <c r="AB174" t="s">
        <v>628</v>
      </c>
      <c r="AC174" t="s">
        <v>628</v>
      </c>
      <c r="AD174" t="s">
        <v>628</v>
      </c>
      <c r="AE174" t="s">
        <v>628</v>
      </c>
      <c r="AF174" t="s">
        <v>628</v>
      </c>
      <c r="AG174" t="s">
        <v>628</v>
      </c>
      <c r="AH174" t="s">
        <v>628</v>
      </c>
      <c r="AI174" t="s">
        <v>628</v>
      </c>
      <c r="AJ174" t="s">
        <v>628</v>
      </c>
      <c r="AK174" t="s">
        <v>628</v>
      </c>
      <c r="AL174" t="s">
        <v>628</v>
      </c>
      <c r="AM174">
        <v>246.684</v>
      </c>
      <c r="AN174">
        <v>242.49799999999999</v>
      </c>
      <c r="AO174">
        <v>188.93899999999999</v>
      </c>
      <c r="AP174">
        <v>123.07899999999999</v>
      </c>
      <c r="AQ174">
        <v>126.892</v>
      </c>
      <c r="AR174">
        <v>112.52200000000001</v>
      </c>
      <c r="AS174">
        <v>82.200999999999993</v>
      </c>
      <c r="AT174">
        <v>61.222999999999999</v>
      </c>
      <c r="AU174">
        <v>77.971999999999994</v>
      </c>
      <c r="AV174">
        <v>71.055999999999997</v>
      </c>
      <c r="AW174">
        <v>59.57</v>
      </c>
      <c r="AX174">
        <v>56.268999999999998</v>
      </c>
      <c r="AY174">
        <v>24.788</v>
      </c>
      <c r="AZ174">
        <v>24.158000000000001</v>
      </c>
      <c r="BA174">
        <v>29.135000000000002</v>
      </c>
      <c r="BB174">
        <v>25.786000000000001</v>
      </c>
      <c r="BC174">
        <v>22.780999999999999</v>
      </c>
      <c r="BD174">
        <v>19.864999999999998</v>
      </c>
      <c r="BE174">
        <v>16.757000000000001</v>
      </c>
      <c r="BF174">
        <v>14.413</v>
      </c>
      <c r="BG174">
        <v>2021</v>
      </c>
    </row>
    <row r="175" spans="1:59" x14ac:dyDescent="0.35">
      <c r="A175">
        <v>836</v>
      </c>
      <c r="B175" t="s">
        <v>384</v>
      </c>
      <c r="C175" t="s">
        <v>691</v>
      </c>
      <c r="D175" t="s">
        <v>382</v>
      </c>
      <c r="E175" t="s">
        <v>692</v>
      </c>
      <c r="F175" t="s">
        <v>693</v>
      </c>
      <c r="G175" t="s">
        <v>565</v>
      </c>
      <c r="H175" t="s">
        <v>566</v>
      </c>
      <c r="I175" t="s">
        <v>716</v>
      </c>
      <c r="J175" t="s">
        <v>628</v>
      </c>
      <c r="K175" t="s">
        <v>628</v>
      </c>
      <c r="L175" t="s">
        <v>628</v>
      </c>
      <c r="M175" t="s">
        <v>628</v>
      </c>
      <c r="N175" t="s">
        <v>628</v>
      </c>
      <c r="O175" t="s">
        <v>628</v>
      </c>
      <c r="P175" t="s">
        <v>628</v>
      </c>
      <c r="Q175" t="s">
        <v>628</v>
      </c>
      <c r="R175" t="s">
        <v>628</v>
      </c>
      <c r="S175" t="s">
        <v>628</v>
      </c>
      <c r="T175" t="s">
        <v>628</v>
      </c>
      <c r="U175" t="s">
        <v>628</v>
      </c>
      <c r="V175" t="s">
        <v>628</v>
      </c>
      <c r="W175" t="s">
        <v>628</v>
      </c>
      <c r="X175" t="s">
        <v>628</v>
      </c>
      <c r="Y175" t="s">
        <v>628</v>
      </c>
      <c r="Z175" t="s">
        <v>628</v>
      </c>
      <c r="AA175" t="s">
        <v>628</v>
      </c>
      <c r="AB175" t="s">
        <v>628</v>
      </c>
      <c r="AC175" t="s">
        <v>628</v>
      </c>
      <c r="AD175" t="s">
        <v>628</v>
      </c>
      <c r="AE175" t="s">
        <v>628</v>
      </c>
      <c r="AF175" t="s">
        <v>628</v>
      </c>
      <c r="AG175" t="s">
        <v>628</v>
      </c>
      <c r="AH175">
        <v>4.2999999999999997E-2</v>
      </c>
      <c r="AI175">
        <v>0.04</v>
      </c>
      <c r="AJ175">
        <v>3.9E-2</v>
      </c>
      <c r="AK175">
        <v>2.9000000000000001E-2</v>
      </c>
      <c r="AL175">
        <v>4.2000000000000003E-2</v>
      </c>
      <c r="AM175">
        <v>0.06</v>
      </c>
      <c r="AN175">
        <v>5.3999999999999999E-2</v>
      </c>
      <c r="AO175">
        <v>6.6000000000000003E-2</v>
      </c>
      <c r="AP175">
        <v>9.8000000000000004E-2</v>
      </c>
      <c r="AQ175">
        <v>9.1999999999999998E-2</v>
      </c>
      <c r="AR175">
        <v>0.108</v>
      </c>
      <c r="AS175">
        <v>0.10199999999999999</v>
      </c>
      <c r="AT175">
        <v>0.13400000000000001</v>
      </c>
      <c r="AU175">
        <v>0.14499999999999999</v>
      </c>
      <c r="AV175">
        <v>0.16900000000000001</v>
      </c>
      <c r="AW175">
        <v>0.17499999999999999</v>
      </c>
      <c r="AX175">
        <v>0.186</v>
      </c>
      <c r="AY175">
        <v>0.19500000000000001</v>
      </c>
      <c r="AZ175">
        <v>0.20899999999999999</v>
      </c>
      <c r="BA175">
        <v>0.223</v>
      </c>
      <c r="BB175">
        <v>0.23400000000000001</v>
      </c>
      <c r="BC175">
        <v>0.245</v>
      </c>
      <c r="BD175">
        <v>0.25800000000000001</v>
      </c>
      <c r="BE175">
        <v>0.26900000000000002</v>
      </c>
      <c r="BF175">
        <v>0.28100000000000003</v>
      </c>
      <c r="BG175">
        <v>2021</v>
      </c>
    </row>
    <row r="176" spans="1:59" x14ac:dyDescent="0.35">
      <c r="A176">
        <v>836</v>
      </c>
      <c r="B176" t="s">
        <v>384</v>
      </c>
      <c r="C176" t="s">
        <v>694</v>
      </c>
      <c r="D176" t="s">
        <v>382</v>
      </c>
      <c r="E176" t="s">
        <v>695</v>
      </c>
      <c r="F176" t="s">
        <v>696</v>
      </c>
      <c r="G176" t="s">
        <v>575</v>
      </c>
      <c r="H176" t="s">
        <v>566</v>
      </c>
      <c r="I176" t="s">
        <v>717</v>
      </c>
      <c r="J176" t="s">
        <v>628</v>
      </c>
      <c r="K176" t="s">
        <v>628</v>
      </c>
      <c r="L176" t="s">
        <v>628</v>
      </c>
      <c r="M176" t="s">
        <v>628</v>
      </c>
      <c r="N176" t="s">
        <v>628</v>
      </c>
      <c r="O176" t="s">
        <v>628</v>
      </c>
      <c r="P176" t="s">
        <v>628</v>
      </c>
      <c r="Q176" t="s">
        <v>628</v>
      </c>
      <c r="R176" t="s">
        <v>628</v>
      </c>
      <c r="S176" t="s">
        <v>628</v>
      </c>
      <c r="T176" t="s">
        <v>628</v>
      </c>
      <c r="U176" t="s">
        <v>628</v>
      </c>
      <c r="V176" t="s">
        <v>628</v>
      </c>
      <c r="W176" t="s">
        <v>628</v>
      </c>
      <c r="X176" t="s">
        <v>628</v>
      </c>
      <c r="Y176" t="s">
        <v>628</v>
      </c>
      <c r="Z176" t="s">
        <v>628</v>
      </c>
      <c r="AA176" t="s">
        <v>628</v>
      </c>
      <c r="AB176" t="s">
        <v>628</v>
      </c>
      <c r="AC176" t="s">
        <v>628</v>
      </c>
      <c r="AD176" t="s">
        <v>628</v>
      </c>
      <c r="AE176" t="s">
        <v>628</v>
      </c>
      <c r="AF176" t="s">
        <v>628</v>
      </c>
      <c r="AG176" t="s">
        <v>628</v>
      </c>
      <c r="AH176" t="s">
        <v>628</v>
      </c>
      <c r="AI176" t="s">
        <v>628</v>
      </c>
      <c r="AJ176" t="s">
        <v>628</v>
      </c>
      <c r="AK176" t="s">
        <v>628</v>
      </c>
      <c r="AL176">
        <v>0.02</v>
      </c>
      <c r="AM176">
        <v>2.8000000000000001E-2</v>
      </c>
      <c r="AN176">
        <v>2.3E-2</v>
      </c>
      <c r="AO176">
        <v>1.9E-2</v>
      </c>
      <c r="AP176">
        <v>3.5000000000000003E-2</v>
      </c>
      <c r="AQ176">
        <v>4.9000000000000002E-2</v>
      </c>
      <c r="AR176">
        <v>2.9000000000000001E-2</v>
      </c>
      <c r="AS176">
        <v>-1.7000000000000001E-2</v>
      </c>
      <c r="AT176">
        <v>4.0000000000000001E-3</v>
      </c>
      <c r="AU176">
        <v>1.4E-2</v>
      </c>
      <c r="AV176">
        <v>0.01</v>
      </c>
      <c r="AW176">
        <v>6.0000000000000001E-3</v>
      </c>
      <c r="AX176">
        <v>3.0000000000000001E-3</v>
      </c>
      <c r="AY176">
        <v>7.0000000000000001E-3</v>
      </c>
      <c r="AZ176">
        <v>-1E-3</v>
      </c>
      <c r="BA176">
        <v>8.9999999999999993E-3</v>
      </c>
      <c r="BB176" t="s">
        <v>701</v>
      </c>
      <c r="BC176">
        <v>-1E-3</v>
      </c>
      <c r="BD176">
        <v>-1E-3</v>
      </c>
      <c r="BE176">
        <v>-1E-3</v>
      </c>
      <c r="BF176">
        <v>-2E-3</v>
      </c>
      <c r="BG176">
        <v>2022</v>
      </c>
    </row>
    <row r="177" spans="1:59" x14ac:dyDescent="0.35">
      <c r="A177">
        <v>836</v>
      </c>
      <c r="B177" t="s">
        <v>384</v>
      </c>
      <c r="C177" t="s">
        <v>698</v>
      </c>
      <c r="D177" t="s">
        <v>382</v>
      </c>
      <c r="E177" t="s">
        <v>695</v>
      </c>
      <c r="F177" t="s">
        <v>696</v>
      </c>
      <c r="G177" t="s">
        <v>615</v>
      </c>
      <c r="I177" t="s">
        <v>699</v>
      </c>
      <c r="J177" t="s">
        <v>628</v>
      </c>
      <c r="K177" t="s">
        <v>628</v>
      </c>
      <c r="L177" t="s">
        <v>628</v>
      </c>
      <c r="M177" t="s">
        <v>628</v>
      </c>
      <c r="N177" t="s">
        <v>628</v>
      </c>
      <c r="O177" t="s">
        <v>628</v>
      </c>
      <c r="P177" t="s">
        <v>628</v>
      </c>
      <c r="Q177" t="s">
        <v>628</v>
      </c>
      <c r="R177" t="s">
        <v>628</v>
      </c>
      <c r="S177" t="s">
        <v>628</v>
      </c>
      <c r="T177" t="s">
        <v>628</v>
      </c>
      <c r="U177" t="s">
        <v>628</v>
      </c>
      <c r="V177" t="s">
        <v>628</v>
      </c>
      <c r="W177" t="s">
        <v>628</v>
      </c>
      <c r="X177" t="s">
        <v>628</v>
      </c>
      <c r="Y177" t="s">
        <v>628</v>
      </c>
      <c r="Z177" t="s">
        <v>628</v>
      </c>
      <c r="AA177" t="s">
        <v>628</v>
      </c>
      <c r="AB177" t="s">
        <v>628</v>
      </c>
      <c r="AC177" t="s">
        <v>628</v>
      </c>
      <c r="AD177" t="s">
        <v>628</v>
      </c>
      <c r="AE177" t="s">
        <v>628</v>
      </c>
      <c r="AF177" t="s">
        <v>628</v>
      </c>
      <c r="AG177" t="s">
        <v>628</v>
      </c>
      <c r="AH177" t="s">
        <v>628</v>
      </c>
      <c r="AI177" t="s">
        <v>628</v>
      </c>
      <c r="AJ177" t="s">
        <v>628</v>
      </c>
      <c r="AK177" t="s">
        <v>628</v>
      </c>
      <c r="AL177">
        <v>53.406999999999996</v>
      </c>
      <c r="AM177">
        <v>64.134</v>
      </c>
      <c r="AN177">
        <v>47.865000000000002</v>
      </c>
      <c r="AO177">
        <v>28.824000000000002</v>
      </c>
      <c r="AP177">
        <v>34.402999999999999</v>
      </c>
      <c r="AQ177">
        <v>51.567</v>
      </c>
      <c r="AR177">
        <v>29.012</v>
      </c>
      <c r="AS177">
        <v>-19.63</v>
      </c>
      <c r="AT177">
        <v>4.194</v>
      </c>
      <c r="AU177">
        <v>12.41</v>
      </c>
      <c r="AV177">
        <v>7.5949999999999998</v>
      </c>
      <c r="AW177">
        <v>4.5999999999999996</v>
      </c>
      <c r="AX177">
        <v>2.5270000000000001</v>
      </c>
      <c r="AY177">
        <v>4.5860000000000003</v>
      </c>
      <c r="AZ177">
        <v>-0.54900000000000004</v>
      </c>
      <c r="BA177">
        <v>5.8170000000000002</v>
      </c>
      <c r="BB177">
        <v>-1.0999999999999999E-2</v>
      </c>
      <c r="BC177">
        <v>-0.35399999999999998</v>
      </c>
      <c r="BD177">
        <v>-0.66900000000000004</v>
      </c>
      <c r="BE177">
        <v>-0.81200000000000006</v>
      </c>
      <c r="BF177">
        <v>-1.1339999999999999</v>
      </c>
      <c r="BG177">
        <v>2020</v>
      </c>
    </row>
    <row r="178" spans="1:59" x14ac:dyDescent="0.35">
      <c r="A178">
        <v>565</v>
      </c>
      <c r="B178" t="s">
        <v>494</v>
      </c>
      <c r="C178" t="s">
        <v>562</v>
      </c>
      <c r="D178" t="s">
        <v>491</v>
      </c>
      <c r="E178" t="s">
        <v>563</v>
      </c>
      <c r="F178" t="s">
        <v>564</v>
      </c>
      <c r="G178" t="s">
        <v>565</v>
      </c>
      <c r="H178" t="s">
        <v>566</v>
      </c>
      <c r="I178" t="s">
        <v>718</v>
      </c>
      <c r="J178" t="s">
        <v>628</v>
      </c>
      <c r="K178" t="s">
        <v>628</v>
      </c>
      <c r="L178" t="s">
        <v>628</v>
      </c>
      <c r="M178" t="s">
        <v>628</v>
      </c>
      <c r="N178" t="s">
        <v>628</v>
      </c>
      <c r="O178" t="s">
        <v>628</v>
      </c>
      <c r="P178" t="s">
        <v>628</v>
      </c>
      <c r="Q178" t="s">
        <v>628</v>
      </c>
      <c r="R178" t="s">
        <v>628</v>
      </c>
      <c r="S178" t="s">
        <v>628</v>
      </c>
      <c r="T178" t="s">
        <v>628</v>
      </c>
      <c r="U178" t="s">
        <v>628</v>
      </c>
      <c r="V178" t="s">
        <v>628</v>
      </c>
      <c r="W178" t="s">
        <v>628</v>
      </c>
      <c r="X178" t="s">
        <v>628</v>
      </c>
      <c r="Y178" t="s">
        <v>628</v>
      </c>
      <c r="Z178" t="s">
        <v>628</v>
      </c>
      <c r="AA178" t="s">
        <v>628</v>
      </c>
      <c r="AB178" t="s">
        <v>628</v>
      </c>
      <c r="AC178" t="s">
        <v>628</v>
      </c>
      <c r="AD178">
        <v>0.22900000000000001</v>
      </c>
      <c r="AE178">
        <v>0.24299999999999999</v>
      </c>
      <c r="AF178">
        <v>0.25600000000000001</v>
      </c>
      <c r="AG178">
        <v>0.247</v>
      </c>
      <c r="AH178">
        <v>0.25700000000000001</v>
      </c>
      <c r="AI178">
        <v>0.26700000000000002</v>
      </c>
      <c r="AJ178">
        <v>0.26700000000000002</v>
      </c>
      <c r="AK178">
        <v>0.26900000000000002</v>
      </c>
      <c r="AL178">
        <v>0.255</v>
      </c>
      <c r="AM178">
        <v>0.23799999999999999</v>
      </c>
      <c r="AN178">
        <v>0.23499999999999999</v>
      </c>
      <c r="AO178">
        <v>0.245</v>
      </c>
      <c r="AP178">
        <v>0.249</v>
      </c>
      <c r="AQ178">
        <v>0.245</v>
      </c>
      <c r="AR178">
        <v>0.25600000000000001</v>
      </c>
      <c r="AS178">
        <v>0.28100000000000003</v>
      </c>
      <c r="AT178">
        <v>0.28499999999999998</v>
      </c>
      <c r="AU178">
        <v>0.27500000000000002</v>
      </c>
      <c r="AV178">
        <v>0.27800000000000002</v>
      </c>
      <c r="AW178">
        <v>0.28199999999999997</v>
      </c>
      <c r="AX178">
        <v>0.26200000000000001</v>
      </c>
      <c r="AY178">
        <v>0.22700000000000001</v>
      </c>
      <c r="AZ178">
        <v>0.223</v>
      </c>
      <c r="BA178">
        <v>0.224</v>
      </c>
      <c r="BB178">
        <v>0.252</v>
      </c>
      <c r="BC178">
        <v>0.28199999999999997</v>
      </c>
      <c r="BD178">
        <v>0.29199999999999998</v>
      </c>
      <c r="BE178">
        <v>0.29799999999999999</v>
      </c>
      <c r="BF178">
        <v>0.30199999999999999</v>
      </c>
      <c r="BG178">
        <v>2022</v>
      </c>
    </row>
    <row r="179" spans="1:59" x14ac:dyDescent="0.35">
      <c r="A179">
        <v>565</v>
      </c>
      <c r="B179" t="s">
        <v>494</v>
      </c>
      <c r="C179" t="s">
        <v>568</v>
      </c>
      <c r="D179" t="s">
        <v>491</v>
      </c>
      <c r="E179" t="s">
        <v>563</v>
      </c>
      <c r="F179" t="s">
        <v>569</v>
      </c>
      <c r="G179" t="s">
        <v>570</v>
      </c>
      <c r="I179" t="s">
        <v>571</v>
      </c>
      <c r="J179" t="s">
        <v>628</v>
      </c>
      <c r="K179" t="s">
        <v>628</v>
      </c>
      <c r="L179" t="s">
        <v>628</v>
      </c>
      <c r="M179" t="s">
        <v>628</v>
      </c>
      <c r="N179" t="s">
        <v>628</v>
      </c>
      <c r="O179" t="s">
        <v>628</v>
      </c>
      <c r="P179" t="s">
        <v>628</v>
      </c>
      <c r="Q179" t="s">
        <v>628</v>
      </c>
      <c r="R179" t="s">
        <v>628</v>
      </c>
      <c r="S179" t="s">
        <v>628</v>
      </c>
      <c r="T179" t="s">
        <v>628</v>
      </c>
      <c r="U179" t="s">
        <v>628</v>
      </c>
      <c r="V179" t="s">
        <v>628</v>
      </c>
      <c r="W179" t="s">
        <v>628</v>
      </c>
      <c r="X179" t="s">
        <v>628</v>
      </c>
      <c r="Y179" t="s">
        <v>628</v>
      </c>
      <c r="Z179" t="s">
        <v>628</v>
      </c>
      <c r="AA179" t="s">
        <v>628</v>
      </c>
      <c r="AB179" t="s">
        <v>628</v>
      </c>
      <c r="AC179" t="s">
        <v>628</v>
      </c>
      <c r="AD179" t="s">
        <v>628</v>
      </c>
      <c r="AE179">
        <v>6.5019999999999998</v>
      </c>
      <c r="AF179">
        <v>5.056</v>
      </c>
      <c r="AG179">
        <v>-3.38</v>
      </c>
      <c r="AH179">
        <v>4.077</v>
      </c>
      <c r="AI179">
        <v>3.6640000000000001</v>
      </c>
      <c r="AJ179">
        <v>3.1E-2</v>
      </c>
      <c r="AK179">
        <v>0.94699999999999995</v>
      </c>
      <c r="AL179">
        <v>-5.2549999999999999</v>
      </c>
      <c r="AM179">
        <v>-6.8390000000000004</v>
      </c>
      <c r="AN179">
        <v>-1.141</v>
      </c>
      <c r="AO179">
        <v>4.1239999999999997</v>
      </c>
      <c r="AP179">
        <v>1.8680000000000001</v>
      </c>
      <c r="AQ179">
        <v>-1.6120000000000001</v>
      </c>
      <c r="AR179">
        <v>4.4349999999999996</v>
      </c>
      <c r="AS179">
        <v>9.5489999999999995</v>
      </c>
      <c r="AT179">
        <v>1.5069999999999999</v>
      </c>
      <c r="AU179">
        <v>-3.5139999999999998</v>
      </c>
      <c r="AV179">
        <v>1.2609999999999999</v>
      </c>
      <c r="AW179">
        <v>1.357</v>
      </c>
      <c r="AX179">
        <v>-7.04</v>
      </c>
      <c r="AY179">
        <v>-13.362</v>
      </c>
      <c r="AZ179">
        <v>-1.964</v>
      </c>
      <c r="BA179">
        <v>0.8</v>
      </c>
      <c r="BB179">
        <v>12.4</v>
      </c>
      <c r="BC179">
        <v>11.9</v>
      </c>
      <c r="BD179">
        <v>3.5</v>
      </c>
      <c r="BE179">
        <v>2</v>
      </c>
      <c r="BF179">
        <v>1.5</v>
      </c>
      <c r="BG179">
        <v>2022</v>
      </c>
    </row>
    <row r="180" spans="1:59" x14ac:dyDescent="0.35">
      <c r="A180">
        <v>565</v>
      </c>
      <c r="B180" t="s">
        <v>494</v>
      </c>
      <c r="C180" t="s">
        <v>179</v>
      </c>
      <c r="D180" t="s">
        <v>491</v>
      </c>
      <c r="E180" t="s">
        <v>572</v>
      </c>
      <c r="F180" t="s">
        <v>573</v>
      </c>
      <c r="G180" t="s">
        <v>565</v>
      </c>
      <c r="H180" t="s">
        <v>566</v>
      </c>
      <c r="I180" t="s">
        <v>718</v>
      </c>
      <c r="J180" t="s">
        <v>628</v>
      </c>
      <c r="K180" t="s">
        <v>628</v>
      </c>
      <c r="L180" t="s">
        <v>628</v>
      </c>
      <c r="M180" t="s">
        <v>628</v>
      </c>
      <c r="N180" t="s">
        <v>628</v>
      </c>
      <c r="O180" t="s">
        <v>628</v>
      </c>
      <c r="P180" t="s">
        <v>628</v>
      </c>
      <c r="Q180" t="s">
        <v>628</v>
      </c>
      <c r="R180" t="s">
        <v>628</v>
      </c>
      <c r="S180" t="s">
        <v>628</v>
      </c>
      <c r="T180" t="s">
        <v>628</v>
      </c>
      <c r="U180" t="s">
        <v>628</v>
      </c>
      <c r="V180" t="s">
        <v>628</v>
      </c>
      <c r="W180" t="s">
        <v>628</v>
      </c>
      <c r="X180" t="s">
        <v>628</v>
      </c>
      <c r="Y180" t="s">
        <v>628</v>
      </c>
      <c r="Z180" t="s">
        <v>628</v>
      </c>
      <c r="AA180" t="s">
        <v>628</v>
      </c>
      <c r="AB180" t="s">
        <v>628</v>
      </c>
      <c r="AC180" t="s">
        <v>628</v>
      </c>
      <c r="AD180">
        <v>0.15</v>
      </c>
      <c r="AE180">
        <v>0.159</v>
      </c>
      <c r="AF180">
        <v>0.16300000000000001</v>
      </c>
      <c r="AG180">
        <v>0.155</v>
      </c>
      <c r="AH180">
        <v>0.16600000000000001</v>
      </c>
      <c r="AI180">
        <v>0.186</v>
      </c>
      <c r="AJ180">
        <v>0.191</v>
      </c>
      <c r="AK180">
        <v>0.19600000000000001</v>
      </c>
      <c r="AL180">
        <v>0.19900000000000001</v>
      </c>
      <c r="AM180">
        <v>0.184</v>
      </c>
      <c r="AN180">
        <v>0.184</v>
      </c>
      <c r="AO180">
        <v>0.19500000000000001</v>
      </c>
      <c r="AP180">
        <v>0.215</v>
      </c>
      <c r="AQ180">
        <v>0.22600000000000001</v>
      </c>
      <c r="AR180">
        <v>0.246</v>
      </c>
      <c r="AS180">
        <v>0.28299999999999997</v>
      </c>
      <c r="AT180">
        <v>0.30299999999999999</v>
      </c>
      <c r="AU180">
        <v>0.28999999999999998</v>
      </c>
      <c r="AV180">
        <v>0.28899999999999998</v>
      </c>
      <c r="AW180">
        <v>0.28199999999999997</v>
      </c>
      <c r="AX180">
        <v>0.25800000000000001</v>
      </c>
      <c r="AY180">
        <v>0.23300000000000001</v>
      </c>
      <c r="AZ180">
        <v>0.246</v>
      </c>
      <c r="BA180">
        <v>0.26700000000000002</v>
      </c>
      <c r="BB180">
        <v>0.32200000000000001</v>
      </c>
      <c r="BC180">
        <v>0.375</v>
      </c>
      <c r="BD180">
        <v>0.39500000000000002</v>
      </c>
      <c r="BE180">
        <v>0.41</v>
      </c>
      <c r="BF180">
        <v>0.42399999999999999</v>
      </c>
      <c r="BG180">
        <v>2022</v>
      </c>
    </row>
    <row r="181" spans="1:59" x14ac:dyDescent="0.35">
      <c r="A181">
        <v>565</v>
      </c>
      <c r="B181" t="s">
        <v>494</v>
      </c>
      <c r="C181" t="s">
        <v>181</v>
      </c>
      <c r="D181" t="s">
        <v>491</v>
      </c>
      <c r="E181" t="s">
        <v>572</v>
      </c>
      <c r="F181" t="s">
        <v>574</v>
      </c>
      <c r="G181" t="s">
        <v>575</v>
      </c>
      <c r="H181" t="s">
        <v>566</v>
      </c>
      <c r="I181" t="s">
        <v>576</v>
      </c>
      <c r="J181" t="s">
        <v>628</v>
      </c>
      <c r="K181" t="s">
        <v>628</v>
      </c>
      <c r="L181" t="s">
        <v>628</v>
      </c>
      <c r="M181" t="s">
        <v>628</v>
      </c>
      <c r="N181" t="s">
        <v>628</v>
      </c>
      <c r="O181" t="s">
        <v>628</v>
      </c>
      <c r="P181" t="s">
        <v>628</v>
      </c>
      <c r="Q181" t="s">
        <v>628</v>
      </c>
      <c r="R181" t="s">
        <v>628</v>
      </c>
      <c r="S181" t="s">
        <v>628</v>
      </c>
      <c r="T181" t="s">
        <v>628</v>
      </c>
      <c r="U181" t="s">
        <v>628</v>
      </c>
      <c r="V181" t="s">
        <v>628</v>
      </c>
      <c r="W181" t="s">
        <v>628</v>
      </c>
      <c r="X181" t="s">
        <v>628</v>
      </c>
      <c r="Y181" t="s">
        <v>628</v>
      </c>
      <c r="Z181" t="s">
        <v>628</v>
      </c>
      <c r="AA181" t="s">
        <v>628</v>
      </c>
      <c r="AB181" t="s">
        <v>628</v>
      </c>
      <c r="AC181" t="s">
        <v>628</v>
      </c>
      <c r="AD181">
        <v>0.15</v>
      </c>
      <c r="AE181">
        <v>0.159</v>
      </c>
      <c r="AF181">
        <v>0.16300000000000001</v>
      </c>
      <c r="AG181">
        <v>0.155</v>
      </c>
      <c r="AH181">
        <v>0.16600000000000001</v>
      </c>
      <c r="AI181">
        <v>0.186</v>
      </c>
      <c r="AJ181">
        <v>0.191</v>
      </c>
      <c r="AK181">
        <v>0.19600000000000001</v>
      </c>
      <c r="AL181">
        <v>0.19900000000000001</v>
      </c>
      <c r="AM181">
        <v>0.184</v>
      </c>
      <c r="AN181">
        <v>0.184</v>
      </c>
      <c r="AO181">
        <v>0.19500000000000001</v>
      </c>
      <c r="AP181">
        <v>0.215</v>
      </c>
      <c r="AQ181">
        <v>0.22600000000000001</v>
      </c>
      <c r="AR181">
        <v>0.246</v>
      </c>
      <c r="AS181">
        <v>0.28299999999999997</v>
      </c>
      <c r="AT181">
        <v>0.30299999999999999</v>
      </c>
      <c r="AU181">
        <v>0.28999999999999998</v>
      </c>
      <c r="AV181">
        <v>0.28899999999999998</v>
      </c>
      <c r="AW181">
        <v>0.28199999999999997</v>
      </c>
      <c r="AX181">
        <v>0.25800000000000001</v>
      </c>
      <c r="AY181">
        <v>0.23300000000000001</v>
      </c>
      <c r="AZ181">
        <v>0.246</v>
      </c>
      <c r="BA181">
        <v>0.26700000000000002</v>
      </c>
      <c r="BB181">
        <v>0.32200000000000001</v>
      </c>
      <c r="BC181">
        <v>0.375</v>
      </c>
      <c r="BD181">
        <v>0.39500000000000002</v>
      </c>
      <c r="BE181">
        <v>0.41</v>
      </c>
      <c r="BF181">
        <v>0.42399999999999999</v>
      </c>
      <c r="BG181">
        <v>2022</v>
      </c>
    </row>
    <row r="182" spans="1:59" x14ac:dyDescent="0.35">
      <c r="A182">
        <v>565</v>
      </c>
      <c r="B182" t="s">
        <v>494</v>
      </c>
      <c r="C182" t="s">
        <v>577</v>
      </c>
      <c r="D182" t="s">
        <v>491</v>
      </c>
      <c r="E182" t="s">
        <v>572</v>
      </c>
      <c r="F182" t="s">
        <v>578</v>
      </c>
      <c r="G182" t="s">
        <v>579</v>
      </c>
      <c r="H182" t="s">
        <v>566</v>
      </c>
      <c r="I182" t="s">
        <v>576</v>
      </c>
      <c r="J182" t="s">
        <v>628</v>
      </c>
      <c r="K182" t="s">
        <v>628</v>
      </c>
      <c r="L182" t="s">
        <v>628</v>
      </c>
      <c r="M182" t="s">
        <v>628</v>
      </c>
      <c r="N182" t="s">
        <v>628</v>
      </c>
      <c r="O182" t="s">
        <v>628</v>
      </c>
      <c r="P182" t="s">
        <v>628</v>
      </c>
      <c r="Q182" t="s">
        <v>628</v>
      </c>
      <c r="R182" t="s">
        <v>628</v>
      </c>
      <c r="S182" t="s">
        <v>628</v>
      </c>
      <c r="T182" t="s">
        <v>628</v>
      </c>
      <c r="U182" t="s">
        <v>628</v>
      </c>
      <c r="V182" t="s">
        <v>628</v>
      </c>
      <c r="W182" t="s">
        <v>628</v>
      </c>
      <c r="X182" t="s">
        <v>628</v>
      </c>
      <c r="Y182" t="s">
        <v>628</v>
      </c>
      <c r="Z182" t="s">
        <v>628</v>
      </c>
      <c r="AA182" t="s">
        <v>628</v>
      </c>
      <c r="AB182" t="s">
        <v>628</v>
      </c>
      <c r="AC182" t="s">
        <v>628</v>
      </c>
      <c r="AD182">
        <v>0.16200000000000001</v>
      </c>
      <c r="AE182">
        <v>0.17599999999999999</v>
      </c>
      <c r="AF182">
        <v>0.188</v>
      </c>
      <c r="AG182">
        <v>0.185</v>
      </c>
      <c r="AH182">
        <v>0.19800000000000001</v>
      </c>
      <c r="AI182">
        <v>0.21099999999999999</v>
      </c>
      <c r="AJ182">
        <v>0.218</v>
      </c>
      <c r="AK182">
        <v>0.22600000000000001</v>
      </c>
      <c r="AL182">
        <v>0.218</v>
      </c>
      <c r="AM182">
        <v>0.20499999999999999</v>
      </c>
      <c r="AN182">
        <v>0.20499999999999999</v>
      </c>
      <c r="AO182">
        <v>0.217</v>
      </c>
      <c r="AP182">
        <v>0.22600000000000001</v>
      </c>
      <c r="AQ182">
        <v>0.22600000000000001</v>
      </c>
      <c r="AR182">
        <v>0.24</v>
      </c>
      <c r="AS182">
        <v>0.26600000000000001</v>
      </c>
      <c r="AT182">
        <v>0.27300000000000002</v>
      </c>
      <c r="AU182">
        <v>0.26800000000000002</v>
      </c>
      <c r="AV182">
        <v>0.27800000000000002</v>
      </c>
      <c r="AW182">
        <v>0.28699999999999998</v>
      </c>
      <c r="AX182">
        <v>0.27</v>
      </c>
      <c r="AY182">
        <v>0.245</v>
      </c>
      <c r="AZ182">
        <v>0.25700000000000001</v>
      </c>
      <c r="BA182">
        <v>0.26800000000000002</v>
      </c>
      <c r="BB182">
        <v>0.308</v>
      </c>
      <c r="BC182">
        <v>0.35199999999999998</v>
      </c>
      <c r="BD182">
        <v>0.371</v>
      </c>
      <c r="BE182">
        <v>0.38500000000000001</v>
      </c>
      <c r="BF182">
        <v>0.39900000000000002</v>
      </c>
      <c r="BG182">
        <v>2022</v>
      </c>
    </row>
    <row r="183" spans="1:59" x14ac:dyDescent="0.35">
      <c r="A183">
        <v>565</v>
      </c>
      <c r="B183" t="s">
        <v>494</v>
      </c>
      <c r="C183" t="s">
        <v>580</v>
      </c>
      <c r="D183" t="s">
        <v>491</v>
      </c>
      <c r="E183" t="s">
        <v>581</v>
      </c>
      <c r="F183" t="s">
        <v>582</v>
      </c>
      <c r="G183" t="s">
        <v>583</v>
      </c>
      <c r="I183" t="s">
        <v>584</v>
      </c>
      <c r="J183" t="s">
        <v>628</v>
      </c>
      <c r="K183" t="s">
        <v>628</v>
      </c>
      <c r="L183" t="s">
        <v>628</v>
      </c>
      <c r="M183" t="s">
        <v>628</v>
      </c>
      <c r="N183" t="s">
        <v>628</v>
      </c>
      <c r="O183" t="s">
        <v>628</v>
      </c>
      <c r="P183" t="s">
        <v>628</v>
      </c>
      <c r="Q183" t="s">
        <v>628</v>
      </c>
      <c r="R183" t="s">
        <v>628</v>
      </c>
      <c r="S183" t="s">
        <v>628</v>
      </c>
      <c r="T183" t="s">
        <v>628</v>
      </c>
      <c r="U183" t="s">
        <v>628</v>
      </c>
      <c r="V183" t="s">
        <v>628</v>
      </c>
      <c r="W183" t="s">
        <v>628</v>
      </c>
      <c r="X183" t="s">
        <v>628</v>
      </c>
      <c r="Y183" t="s">
        <v>628</v>
      </c>
      <c r="Z183" t="s">
        <v>628</v>
      </c>
      <c r="AA183" t="s">
        <v>628</v>
      </c>
      <c r="AB183" t="s">
        <v>628</v>
      </c>
      <c r="AC183" t="s">
        <v>628</v>
      </c>
      <c r="AD183">
        <v>65.42</v>
      </c>
      <c r="AE183">
        <v>65.507999999999996</v>
      </c>
      <c r="AF183">
        <v>63.606999999999999</v>
      </c>
      <c r="AG183">
        <v>62.564999999999998</v>
      </c>
      <c r="AH183">
        <v>64.715000000000003</v>
      </c>
      <c r="AI183">
        <v>69.637</v>
      </c>
      <c r="AJ183">
        <v>71.558999999999997</v>
      </c>
      <c r="AK183">
        <v>72.856999999999999</v>
      </c>
      <c r="AL183">
        <v>78.155000000000001</v>
      </c>
      <c r="AM183">
        <v>77.498000000000005</v>
      </c>
      <c r="AN183">
        <v>78.468000000000004</v>
      </c>
      <c r="AO183">
        <v>79.861000000000004</v>
      </c>
      <c r="AP183">
        <v>86.341999999999999</v>
      </c>
      <c r="AQ183">
        <v>92.337999999999994</v>
      </c>
      <c r="AR183">
        <v>95.924000000000007</v>
      </c>
      <c r="AS183">
        <v>100.977</v>
      </c>
      <c r="AT183">
        <v>106.544</v>
      </c>
      <c r="AU183">
        <v>105.58499999999999</v>
      </c>
      <c r="AV183">
        <v>103.746</v>
      </c>
      <c r="AW183">
        <v>100</v>
      </c>
      <c r="AX183">
        <v>98.272000000000006</v>
      </c>
      <c r="AY183">
        <v>102.42400000000001</v>
      </c>
      <c r="AZ183">
        <v>110.67400000000001</v>
      </c>
      <c r="BA183">
        <v>119.018</v>
      </c>
      <c r="BB183">
        <v>127.495</v>
      </c>
      <c r="BC183">
        <v>132.84899999999999</v>
      </c>
      <c r="BD183">
        <v>135.12200000000001</v>
      </c>
      <c r="BE183">
        <v>137.595</v>
      </c>
      <c r="BF183">
        <v>140.059</v>
      </c>
      <c r="BG183">
        <v>2022</v>
      </c>
    </row>
    <row r="184" spans="1:59" x14ac:dyDescent="0.35">
      <c r="A184">
        <v>565</v>
      </c>
      <c r="B184" t="s">
        <v>494</v>
      </c>
      <c r="C184" t="s">
        <v>585</v>
      </c>
      <c r="D184" t="s">
        <v>491</v>
      </c>
      <c r="E184" t="s">
        <v>586</v>
      </c>
      <c r="F184" t="s">
        <v>587</v>
      </c>
      <c r="G184" t="s">
        <v>565</v>
      </c>
      <c r="H184" t="s">
        <v>558</v>
      </c>
      <c r="I184" t="s">
        <v>588</v>
      </c>
      <c r="J184" t="s">
        <v>628</v>
      </c>
      <c r="K184" t="s">
        <v>628</v>
      </c>
      <c r="L184" t="s">
        <v>628</v>
      </c>
      <c r="M184" t="s">
        <v>628</v>
      </c>
      <c r="N184" t="s">
        <v>628</v>
      </c>
      <c r="O184" t="s">
        <v>628</v>
      </c>
      <c r="P184" t="s">
        <v>628</v>
      </c>
      <c r="Q184" t="s">
        <v>628</v>
      </c>
      <c r="R184" t="s">
        <v>628</v>
      </c>
      <c r="S184" t="s">
        <v>628</v>
      </c>
      <c r="T184" t="s">
        <v>628</v>
      </c>
      <c r="U184" t="s">
        <v>628</v>
      </c>
      <c r="V184" t="s">
        <v>628</v>
      </c>
      <c r="W184" t="s">
        <v>628</v>
      </c>
      <c r="X184" t="s">
        <v>628</v>
      </c>
      <c r="Y184" t="s">
        <v>628</v>
      </c>
      <c r="Z184" t="s">
        <v>628</v>
      </c>
      <c r="AA184" t="s">
        <v>628</v>
      </c>
      <c r="AB184" t="s">
        <v>628</v>
      </c>
      <c r="AC184" t="s">
        <v>628</v>
      </c>
      <c r="AD184" s="20">
        <v>12076.224</v>
      </c>
      <c r="AE184" s="20">
        <v>12677.245999999999</v>
      </c>
      <c r="AF184" s="20">
        <v>13212.494000000001</v>
      </c>
      <c r="AG184" s="20">
        <v>12664.494000000001</v>
      </c>
      <c r="AH184" s="20">
        <v>13076.093000000001</v>
      </c>
      <c r="AI184" s="20">
        <v>13394.196</v>
      </c>
      <c r="AJ184" s="20">
        <v>13524.665000000001</v>
      </c>
      <c r="AK184" s="20">
        <v>13912.663</v>
      </c>
      <c r="AL184" s="20">
        <v>13432.561</v>
      </c>
      <c r="AM184" s="20">
        <v>12752.098</v>
      </c>
      <c r="AN184" s="20">
        <v>12846.642</v>
      </c>
      <c r="AO184" s="20">
        <v>13631.094999999999</v>
      </c>
      <c r="AP184" s="20">
        <v>14239.118</v>
      </c>
      <c r="AQ184" s="20">
        <v>14083.543</v>
      </c>
      <c r="AR184" s="20">
        <v>14750.544</v>
      </c>
      <c r="AS184" s="20">
        <v>15882.77</v>
      </c>
      <c r="AT184" s="20">
        <v>16107.691000000001</v>
      </c>
      <c r="AU184" s="20">
        <v>15517.226000000001</v>
      </c>
      <c r="AV184" s="20">
        <v>15701.438</v>
      </c>
      <c r="AW184" s="20">
        <v>15876.323</v>
      </c>
      <c r="AX184" s="20">
        <v>14881.19</v>
      </c>
      <c r="AY184" s="20">
        <v>12854.191000000001</v>
      </c>
      <c r="AZ184" s="20">
        <v>12596.782999999999</v>
      </c>
      <c r="BA184" s="20">
        <v>12698.319</v>
      </c>
      <c r="BB184" s="20">
        <v>14282.337</v>
      </c>
      <c r="BC184" s="20">
        <v>15984.653</v>
      </c>
      <c r="BD184" s="20">
        <v>16564.324000000001</v>
      </c>
      <c r="BE184" s="20">
        <v>16913.37</v>
      </c>
      <c r="BF184" s="20">
        <v>17190.966</v>
      </c>
      <c r="BG184">
        <v>2021</v>
      </c>
    </row>
    <row r="185" spans="1:59" x14ac:dyDescent="0.35">
      <c r="A185">
        <v>565</v>
      </c>
      <c r="B185" t="s">
        <v>494</v>
      </c>
      <c r="C185" t="s">
        <v>589</v>
      </c>
      <c r="D185" t="s">
        <v>491</v>
      </c>
      <c r="E185" t="s">
        <v>586</v>
      </c>
      <c r="F185" t="s">
        <v>590</v>
      </c>
      <c r="G185" t="s">
        <v>591</v>
      </c>
      <c r="H185" t="s">
        <v>558</v>
      </c>
      <c r="I185" t="s">
        <v>588</v>
      </c>
      <c r="J185" t="s">
        <v>628</v>
      </c>
      <c r="K185" t="s">
        <v>628</v>
      </c>
      <c r="L185" t="s">
        <v>628</v>
      </c>
      <c r="M185" t="s">
        <v>628</v>
      </c>
      <c r="N185" t="s">
        <v>628</v>
      </c>
      <c r="O185" t="s">
        <v>628</v>
      </c>
      <c r="P185" t="s">
        <v>628</v>
      </c>
      <c r="Q185" t="s">
        <v>628</v>
      </c>
      <c r="R185" t="s">
        <v>628</v>
      </c>
      <c r="S185" t="s">
        <v>628</v>
      </c>
      <c r="T185" t="s">
        <v>628</v>
      </c>
      <c r="U185" t="s">
        <v>628</v>
      </c>
      <c r="V185" t="s">
        <v>628</v>
      </c>
      <c r="W185" t="s">
        <v>628</v>
      </c>
      <c r="X185" t="s">
        <v>628</v>
      </c>
      <c r="Y185" t="s">
        <v>628</v>
      </c>
      <c r="Z185" t="s">
        <v>628</v>
      </c>
      <c r="AA185" t="s">
        <v>628</v>
      </c>
      <c r="AB185" t="s">
        <v>628</v>
      </c>
      <c r="AC185" t="s">
        <v>628</v>
      </c>
      <c r="AD185" s="20">
        <v>11784.705</v>
      </c>
      <c r="AE185" s="20">
        <v>12371.218999999999</v>
      </c>
      <c r="AF185" s="20">
        <v>12893.546</v>
      </c>
      <c r="AG185" s="20">
        <v>12358.775</v>
      </c>
      <c r="AH185" s="20">
        <v>12760.438</v>
      </c>
      <c r="AI185" s="20">
        <v>13070.861000000001</v>
      </c>
      <c r="AJ185" s="20">
        <v>13198.181</v>
      </c>
      <c r="AK185" s="20">
        <v>13576.813</v>
      </c>
      <c r="AL185" s="20">
        <v>13108.300999999999</v>
      </c>
      <c r="AM185" s="20">
        <v>12444.263999999999</v>
      </c>
      <c r="AN185" s="20">
        <v>12536.526</v>
      </c>
      <c r="AO185" s="20">
        <v>13302.041999999999</v>
      </c>
      <c r="AP185" s="20">
        <v>13895.387000000001</v>
      </c>
      <c r="AQ185" s="20">
        <v>13743.567999999999</v>
      </c>
      <c r="AR185" s="20">
        <v>14394.467000000001</v>
      </c>
      <c r="AS185" s="20">
        <v>15499.361999999999</v>
      </c>
      <c r="AT185" s="20">
        <v>15718.852999999999</v>
      </c>
      <c r="AU185" s="20">
        <v>15142.642</v>
      </c>
      <c r="AV185" s="20">
        <v>15322.406999999999</v>
      </c>
      <c r="AW185" s="20">
        <v>15493.071</v>
      </c>
      <c r="AX185" s="20">
        <v>14521.96</v>
      </c>
      <c r="AY185" s="20">
        <v>12543.893</v>
      </c>
      <c r="AZ185" s="20">
        <v>12292.698</v>
      </c>
      <c r="BA185" s="20">
        <v>12391.784</v>
      </c>
      <c r="BB185" s="20">
        <v>13937.564</v>
      </c>
      <c r="BC185" s="20">
        <v>15598.785</v>
      </c>
      <c r="BD185" s="20">
        <v>16164.464</v>
      </c>
      <c r="BE185" s="20">
        <v>16505.082999999999</v>
      </c>
      <c r="BF185" s="20">
        <v>16775.977999999999</v>
      </c>
      <c r="BG185">
        <v>2021</v>
      </c>
    </row>
    <row r="186" spans="1:59" x14ac:dyDescent="0.35">
      <c r="A186">
        <v>565</v>
      </c>
      <c r="B186" t="s">
        <v>494</v>
      </c>
      <c r="C186" t="s">
        <v>592</v>
      </c>
      <c r="D186" t="s">
        <v>491</v>
      </c>
      <c r="E186" t="s">
        <v>593</v>
      </c>
      <c r="F186" t="s">
        <v>594</v>
      </c>
      <c r="G186" t="s">
        <v>565</v>
      </c>
      <c r="H186" t="s">
        <v>558</v>
      </c>
      <c r="I186" t="s">
        <v>595</v>
      </c>
      <c r="J186" t="s">
        <v>628</v>
      </c>
      <c r="K186" t="s">
        <v>628</v>
      </c>
      <c r="L186" t="s">
        <v>628</v>
      </c>
      <c r="M186" t="s">
        <v>628</v>
      </c>
      <c r="N186" t="s">
        <v>628</v>
      </c>
      <c r="O186" t="s">
        <v>628</v>
      </c>
      <c r="P186" t="s">
        <v>628</v>
      </c>
      <c r="Q186" t="s">
        <v>628</v>
      </c>
      <c r="R186" t="s">
        <v>628</v>
      </c>
      <c r="S186" t="s">
        <v>628</v>
      </c>
      <c r="T186" t="s">
        <v>628</v>
      </c>
      <c r="U186" t="s">
        <v>628</v>
      </c>
      <c r="V186" t="s">
        <v>628</v>
      </c>
      <c r="W186" t="s">
        <v>628</v>
      </c>
      <c r="X186" t="s">
        <v>628</v>
      </c>
      <c r="Y186" t="s">
        <v>628</v>
      </c>
      <c r="Z186" t="s">
        <v>628</v>
      </c>
      <c r="AA186" t="s">
        <v>628</v>
      </c>
      <c r="AB186" t="s">
        <v>628</v>
      </c>
      <c r="AC186" t="s">
        <v>628</v>
      </c>
      <c r="AD186" s="20">
        <v>7900.2879999999996</v>
      </c>
      <c r="AE186" s="20">
        <v>8304.5920000000006</v>
      </c>
      <c r="AF186" s="20">
        <v>8404.1270000000004</v>
      </c>
      <c r="AG186" s="20">
        <v>7923.5879999999997</v>
      </c>
      <c r="AH186" s="20">
        <v>8462.1460000000006</v>
      </c>
      <c r="AI186" s="20">
        <v>9327.3279999999995</v>
      </c>
      <c r="AJ186" s="20">
        <v>9678.1170000000002</v>
      </c>
      <c r="AK186" s="20">
        <v>10136.305</v>
      </c>
      <c r="AL186" s="20">
        <v>10498.22</v>
      </c>
      <c r="AM186" s="20">
        <v>9882.5820000000003</v>
      </c>
      <c r="AN186" s="20">
        <v>10080.442999999999</v>
      </c>
      <c r="AO186" s="20">
        <v>10885.959000000001</v>
      </c>
      <c r="AP186" s="20">
        <v>12294.282999999999</v>
      </c>
      <c r="AQ186" s="20">
        <v>13004.424999999999</v>
      </c>
      <c r="AR186" s="20">
        <v>14149.356</v>
      </c>
      <c r="AS186" s="20">
        <v>16037.963</v>
      </c>
      <c r="AT186" s="20">
        <v>17161.724999999999</v>
      </c>
      <c r="AU186" s="20">
        <v>16383.831</v>
      </c>
      <c r="AV186" s="20">
        <v>16289.539000000001</v>
      </c>
      <c r="AW186" s="20">
        <v>15876.323</v>
      </c>
      <c r="AX186" s="20">
        <v>14624.096</v>
      </c>
      <c r="AY186" s="20">
        <v>13165.721</v>
      </c>
      <c r="AZ186" s="20">
        <v>13941.386</v>
      </c>
      <c r="BA186" s="20">
        <v>15113.302</v>
      </c>
      <c r="BB186" s="20">
        <v>18209.284</v>
      </c>
      <c r="BC186" s="20">
        <v>21235.383000000002</v>
      </c>
      <c r="BD186" s="20">
        <v>22382.057000000001</v>
      </c>
      <c r="BE186" s="20">
        <v>23271.985000000001</v>
      </c>
      <c r="BF186" s="20">
        <v>24077.503000000001</v>
      </c>
      <c r="BG186">
        <v>2021</v>
      </c>
    </row>
    <row r="187" spans="1:59" x14ac:dyDescent="0.35">
      <c r="A187">
        <v>565</v>
      </c>
      <c r="B187" t="s">
        <v>494</v>
      </c>
      <c r="C187" t="s">
        <v>596</v>
      </c>
      <c r="D187" t="s">
        <v>491</v>
      </c>
      <c r="E187" t="s">
        <v>593</v>
      </c>
      <c r="F187" t="s">
        <v>597</v>
      </c>
      <c r="G187" t="s">
        <v>575</v>
      </c>
      <c r="H187" t="s">
        <v>558</v>
      </c>
      <c r="I187" t="s">
        <v>595</v>
      </c>
      <c r="J187" t="s">
        <v>628</v>
      </c>
      <c r="K187" t="s">
        <v>628</v>
      </c>
      <c r="L187" t="s">
        <v>628</v>
      </c>
      <c r="M187" t="s">
        <v>628</v>
      </c>
      <c r="N187" t="s">
        <v>628</v>
      </c>
      <c r="O187" t="s">
        <v>628</v>
      </c>
      <c r="P187" t="s">
        <v>628</v>
      </c>
      <c r="Q187" t="s">
        <v>628</v>
      </c>
      <c r="R187" t="s">
        <v>628</v>
      </c>
      <c r="S187" t="s">
        <v>628</v>
      </c>
      <c r="T187" t="s">
        <v>628</v>
      </c>
      <c r="U187" t="s">
        <v>628</v>
      </c>
      <c r="V187" t="s">
        <v>628</v>
      </c>
      <c r="W187" t="s">
        <v>628</v>
      </c>
      <c r="X187" t="s">
        <v>628</v>
      </c>
      <c r="Y187" t="s">
        <v>628</v>
      </c>
      <c r="Z187" t="s">
        <v>628</v>
      </c>
      <c r="AA187" t="s">
        <v>628</v>
      </c>
      <c r="AB187" t="s">
        <v>628</v>
      </c>
      <c r="AC187" t="s">
        <v>628</v>
      </c>
      <c r="AD187" s="20">
        <v>7900.2879999999996</v>
      </c>
      <c r="AE187" s="20">
        <v>8304.5920000000006</v>
      </c>
      <c r="AF187" s="20">
        <v>8404.1270000000004</v>
      </c>
      <c r="AG187" s="20">
        <v>7923.5879999999997</v>
      </c>
      <c r="AH187" s="20">
        <v>8462.1460000000006</v>
      </c>
      <c r="AI187" s="20">
        <v>9327.3279999999995</v>
      </c>
      <c r="AJ187" s="20">
        <v>9678.1170000000002</v>
      </c>
      <c r="AK187" s="20">
        <v>10136.305</v>
      </c>
      <c r="AL187" s="20">
        <v>10498.22</v>
      </c>
      <c r="AM187" s="20">
        <v>9882.5820000000003</v>
      </c>
      <c r="AN187" s="20">
        <v>10080.442999999999</v>
      </c>
      <c r="AO187" s="20">
        <v>10885.959000000001</v>
      </c>
      <c r="AP187" s="20">
        <v>12294.282999999999</v>
      </c>
      <c r="AQ187" s="20">
        <v>13004.424999999999</v>
      </c>
      <c r="AR187" s="20">
        <v>14149.356</v>
      </c>
      <c r="AS187" s="20">
        <v>16037.963</v>
      </c>
      <c r="AT187" s="20">
        <v>17161.724999999999</v>
      </c>
      <c r="AU187" s="20">
        <v>16383.831</v>
      </c>
      <c r="AV187" s="20">
        <v>16289.539000000001</v>
      </c>
      <c r="AW187" s="20">
        <v>15876.323</v>
      </c>
      <c r="AX187" s="20">
        <v>14624.096</v>
      </c>
      <c r="AY187" s="20">
        <v>13165.721</v>
      </c>
      <c r="AZ187" s="20">
        <v>13941.386</v>
      </c>
      <c r="BA187" s="20">
        <v>15113.302</v>
      </c>
      <c r="BB187" s="20">
        <v>18209.284</v>
      </c>
      <c r="BC187" s="20">
        <v>21235.383000000002</v>
      </c>
      <c r="BD187" s="20">
        <v>22382.057000000001</v>
      </c>
      <c r="BE187" s="20">
        <v>23271.985000000001</v>
      </c>
      <c r="BF187" s="20">
        <v>24077.503000000001</v>
      </c>
      <c r="BG187">
        <v>2021</v>
      </c>
    </row>
    <row r="188" spans="1:59" x14ac:dyDescent="0.35">
      <c r="A188">
        <v>565</v>
      </c>
      <c r="B188" t="s">
        <v>494</v>
      </c>
      <c r="C188" t="s">
        <v>598</v>
      </c>
      <c r="D188" t="s">
        <v>491</v>
      </c>
      <c r="E188" t="s">
        <v>593</v>
      </c>
      <c r="F188" t="s">
        <v>599</v>
      </c>
      <c r="G188" t="s">
        <v>579</v>
      </c>
      <c r="H188" t="s">
        <v>558</v>
      </c>
      <c r="I188" t="s">
        <v>595</v>
      </c>
      <c r="J188" t="s">
        <v>628</v>
      </c>
      <c r="K188" t="s">
        <v>628</v>
      </c>
      <c r="L188" t="s">
        <v>628</v>
      </c>
      <c r="M188" t="s">
        <v>628</v>
      </c>
      <c r="N188" t="s">
        <v>628</v>
      </c>
      <c r="O188" t="s">
        <v>628</v>
      </c>
      <c r="P188" t="s">
        <v>628</v>
      </c>
      <c r="Q188" t="s">
        <v>628</v>
      </c>
      <c r="R188" t="s">
        <v>628</v>
      </c>
      <c r="S188" t="s">
        <v>628</v>
      </c>
      <c r="T188" t="s">
        <v>628</v>
      </c>
      <c r="U188" t="s">
        <v>628</v>
      </c>
      <c r="V188" t="s">
        <v>628</v>
      </c>
      <c r="W188" t="s">
        <v>628</v>
      </c>
      <c r="X188" t="s">
        <v>628</v>
      </c>
      <c r="Y188" t="s">
        <v>628</v>
      </c>
      <c r="Z188" t="s">
        <v>628</v>
      </c>
      <c r="AA188" t="s">
        <v>628</v>
      </c>
      <c r="AB188" t="s">
        <v>628</v>
      </c>
      <c r="AC188" t="s">
        <v>628</v>
      </c>
      <c r="AD188" s="20">
        <v>8533.7520000000004</v>
      </c>
      <c r="AE188" s="20">
        <v>9160.2970000000005</v>
      </c>
      <c r="AF188" s="20">
        <v>9695.8529999999992</v>
      </c>
      <c r="AG188" s="20">
        <v>9477.1389999999992</v>
      </c>
      <c r="AH188" s="20">
        <v>10047.817999999999</v>
      </c>
      <c r="AI188" s="20">
        <v>10615.013000000001</v>
      </c>
      <c r="AJ188" s="20">
        <v>11049.145</v>
      </c>
      <c r="AK188" s="20">
        <v>11673.289000000001</v>
      </c>
      <c r="AL188" s="20">
        <v>11486.592000000001</v>
      </c>
      <c r="AM188" s="20">
        <v>10974.597</v>
      </c>
      <c r="AN188" s="20">
        <v>11188.853999999999</v>
      </c>
      <c r="AO188" s="20">
        <v>12118.748</v>
      </c>
      <c r="AP188" s="20">
        <v>12896.09</v>
      </c>
      <c r="AQ188" s="20">
        <v>12978.572</v>
      </c>
      <c r="AR188" s="20">
        <v>13847.412</v>
      </c>
      <c r="AS188" s="20">
        <v>15059.478999999999</v>
      </c>
      <c r="AT188" s="20">
        <v>15425.779</v>
      </c>
      <c r="AU188" s="20">
        <v>15142.642</v>
      </c>
      <c r="AV188" s="20">
        <v>15690.791999999999</v>
      </c>
      <c r="AW188" s="20">
        <v>16150.12</v>
      </c>
      <c r="AX188" s="20">
        <v>15335.378000000001</v>
      </c>
      <c r="AY188" s="20">
        <v>13841.529</v>
      </c>
      <c r="AZ188" s="20">
        <v>14514.531999999999</v>
      </c>
      <c r="BA188" s="20">
        <v>15169.597</v>
      </c>
      <c r="BB188" s="20">
        <v>17448.41</v>
      </c>
      <c r="BC188" s="20">
        <v>19921.707999999999</v>
      </c>
      <c r="BD188" s="20">
        <v>21044.741999999998</v>
      </c>
      <c r="BE188" s="20">
        <v>21881.083999999999</v>
      </c>
      <c r="BF188" s="20">
        <v>22652.325000000001</v>
      </c>
      <c r="BG188">
        <v>2021</v>
      </c>
    </row>
    <row r="189" spans="1:59" x14ac:dyDescent="0.35">
      <c r="A189">
        <v>565</v>
      </c>
      <c r="B189" t="s">
        <v>494</v>
      </c>
      <c r="C189" t="s">
        <v>600</v>
      </c>
      <c r="D189" t="s">
        <v>491</v>
      </c>
      <c r="E189" t="s">
        <v>601</v>
      </c>
      <c r="F189" t="s">
        <v>602</v>
      </c>
      <c r="G189" t="s">
        <v>603</v>
      </c>
    </row>
    <row r="190" spans="1:59" x14ac:dyDescent="0.35">
      <c r="A190">
        <v>565</v>
      </c>
      <c r="B190" t="s">
        <v>494</v>
      </c>
      <c r="C190" t="s">
        <v>604</v>
      </c>
      <c r="D190" t="s">
        <v>491</v>
      </c>
      <c r="E190" t="s">
        <v>605</v>
      </c>
      <c r="F190" t="s">
        <v>606</v>
      </c>
      <c r="G190" t="s">
        <v>607</v>
      </c>
      <c r="I190" t="s">
        <v>576</v>
      </c>
      <c r="J190" t="s">
        <v>628</v>
      </c>
      <c r="K190" t="s">
        <v>628</v>
      </c>
      <c r="L190" t="s">
        <v>628</v>
      </c>
      <c r="M190" t="s">
        <v>628</v>
      </c>
      <c r="N190" t="s">
        <v>628</v>
      </c>
      <c r="O190" t="s">
        <v>628</v>
      </c>
      <c r="P190" t="s">
        <v>628</v>
      </c>
      <c r="Q190" t="s">
        <v>628</v>
      </c>
      <c r="R190" t="s">
        <v>628</v>
      </c>
      <c r="S190" t="s">
        <v>628</v>
      </c>
      <c r="T190" t="s">
        <v>628</v>
      </c>
      <c r="U190" t="s">
        <v>628</v>
      </c>
      <c r="V190" t="s">
        <v>628</v>
      </c>
      <c r="W190" t="s">
        <v>628</v>
      </c>
      <c r="X190" t="s">
        <v>628</v>
      </c>
      <c r="Y190" t="s">
        <v>628</v>
      </c>
      <c r="Z190" t="s">
        <v>628</v>
      </c>
      <c r="AA190" t="s">
        <v>628</v>
      </c>
      <c r="AB190" t="s">
        <v>628</v>
      </c>
      <c r="AC190" t="s">
        <v>628</v>
      </c>
      <c r="AD190" t="s">
        <v>701</v>
      </c>
      <c r="AE190" t="s">
        <v>701</v>
      </c>
      <c r="AF190" t="s">
        <v>701</v>
      </c>
      <c r="AG190" t="s">
        <v>701</v>
      </c>
      <c r="AH190" t="s">
        <v>701</v>
      </c>
      <c r="AI190" t="s">
        <v>701</v>
      </c>
      <c r="AJ190" t="s">
        <v>701</v>
      </c>
      <c r="AK190" t="s">
        <v>701</v>
      </c>
      <c r="AL190" t="s">
        <v>701</v>
      </c>
      <c r="AM190" t="s">
        <v>701</v>
      </c>
      <c r="AN190" t="s">
        <v>701</v>
      </c>
      <c r="AO190" t="s">
        <v>701</v>
      </c>
      <c r="AP190" t="s">
        <v>701</v>
      </c>
      <c r="AQ190" t="s">
        <v>701</v>
      </c>
      <c r="AR190" t="s">
        <v>701</v>
      </c>
      <c r="AS190" t="s">
        <v>701</v>
      </c>
      <c r="AT190" t="s">
        <v>701</v>
      </c>
      <c r="AU190" t="s">
        <v>701</v>
      </c>
      <c r="AV190" t="s">
        <v>701</v>
      </c>
      <c r="AW190" t="s">
        <v>701</v>
      </c>
      <c r="AX190" t="s">
        <v>701</v>
      </c>
      <c r="AY190" t="s">
        <v>701</v>
      </c>
      <c r="AZ190" t="s">
        <v>701</v>
      </c>
      <c r="BA190" t="s">
        <v>701</v>
      </c>
      <c r="BB190" t="s">
        <v>701</v>
      </c>
      <c r="BC190" t="s">
        <v>701</v>
      </c>
      <c r="BD190" t="s">
        <v>701</v>
      </c>
      <c r="BE190" t="s">
        <v>701</v>
      </c>
      <c r="BF190" t="s">
        <v>701</v>
      </c>
      <c r="BG190">
        <v>2022</v>
      </c>
    </row>
    <row r="191" spans="1:59" x14ac:dyDescent="0.35">
      <c r="A191">
        <v>565</v>
      </c>
      <c r="B191" t="s">
        <v>494</v>
      </c>
      <c r="C191" t="s">
        <v>608</v>
      </c>
      <c r="D191" t="s">
        <v>491</v>
      </c>
      <c r="E191" t="s">
        <v>609</v>
      </c>
      <c r="F191" t="s">
        <v>610</v>
      </c>
      <c r="G191" t="s">
        <v>611</v>
      </c>
      <c r="I191" t="s">
        <v>576</v>
      </c>
      <c r="J191" t="s">
        <v>628</v>
      </c>
      <c r="K191" t="s">
        <v>628</v>
      </c>
      <c r="L191" t="s">
        <v>628</v>
      </c>
      <c r="M191" t="s">
        <v>628</v>
      </c>
      <c r="N191" t="s">
        <v>628</v>
      </c>
      <c r="O191" t="s">
        <v>628</v>
      </c>
      <c r="P191" t="s">
        <v>628</v>
      </c>
      <c r="Q191" t="s">
        <v>628</v>
      </c>
      <c r="R191" t="s">
        <v>628</v>
      </c>
      <c r="S191" t="s">
        <v>628</v>
      </c>
      <c r="T191" t="s">
        <v>628</v>
      </c>
      <c r="U191" t="s">
        <v>628</v>
      </c>
      <c r="V191" t="s">
        <v>628</v>
      </c>
      <c r="W191" t="s">
        <v>628</v>
      </c>
      <c r="X191" t="s">
        <v>628</v>
      </c>
      <c r="Y191" t="s">
        <v>628</v>
      </c>
      <c r="Z191" t="s">
        <v>628</v>
      </c>
      <c r="AA191" t="s">
        <v>628</v>
      </c>
      <c r="AB191" t="s">
        <v>628</v>
      </c>
      <c r="AC191" t="s">
        <v>628</v>
      </c>
      <c r="AD191">
        <v>0.92600000000000005</v>
      </c>
      <c r="AE191">
        <v>0.90700000000000003</v>
      </c>
      <c r="AF191">
        <v>0.86699999999999999</v>
      </c>
      <c r="AG191">
        <v>0.83599999999999997</v>
      </c>
      <c r="AH191">
        <v>0.84199999999999997</v>
      </c>
      <c r="AI191">
        <v>0.879</v>
      </c>
      <c r="AJ191">
        <v>0.876</v>
      </c>
      <c r="AK191">
        <v>0.86799999999999999</v>
      </c>
      <c r="AL191">
        <v>0.91400000000000003</v>
      </c>
      <c r="AM191">
        <v>0.9</v>
      </c>
      <c r="AN191">
        <v>0.90100000000000002</v>
      </c>
      <c r="AO191">
        <v>0.89800000000000002</v>
      </c>
      <c r="AP191">
        <v>0.95299999999999996</v>
      </c>
      <c r="AQ191">
        <v>1.002</v>
      </c>
      <c r="AR191">
        <v>1.022</v>
      </c>
      <c r="AS191">
        <v>1.0649999999999999</v>
      </c>
      <c r="AT191">
        <v>1.113</v>
      </c>
      <c r="AU191">
        <v>1.0820000000000001</v>
      </c>
      <c r="AV191">
        <v>1.038</v>
      </c>
      <c r="AW191">
        <v>0.98299999999999998</v>
      </c>
      <c r="AX191">
        <v>0.95399999999999996</v>
      </c>
      <c r="AY191">
        <v>0.95099999999999996</v>
      </c>
      <c r="AZ191">
        <v>0.96099999999999997</v>
      </c>
      <c r="BA191">
        <v>0.996</v>
      </c>
      <c r="BB191">
        <v>1.044</v>
      </c>
      <c r="BC191">
        <v>1.0660000000000001</v>
      </c>
      <c r="BD191">
        <v>1.0640000000000001</v>
      </c>
      <c r="BE191">
        <v>1.0640000000000001</v>
      </c>
      <c r="BF191">
        <v>1.0629999999999999</v>
      </c>
      <c r="BG191">
        <v>2022</v>
      </c>
    </row>
    <row r="192" spans="1:59" x14ac:dyDescent="0.35">
      <c r="A192">
        <v>565</v>
      </c>
      <c r="B192" t="s">
        <v>494</v>
      </c>
      <c r="C192" t="s">
        <v>612</v>
      </c>
      <c r="D192" t="s">
        <v>491</v>
      </c>
      <c r="E192" t="s">
        <v>613</v>
      </c>
      <c r="F192" t="s">
        <v>614</v>
      </c>
      <c r="G192" t="s">
        <v>615</v>
      </c>
      <c r="I192" t="s">
        <v>718</v>
      </c>
      <c r="J192" t="s">
        <v>628</v>
      </c>
      <c r="K192" t="s">
        <v>628</v>
      </c>
      <c r="L192" t="s">
        <v>628</v>
      </c>
      <c r="M192" t="s">
        <v>628</v>
      </c>
      <c r="N192" t="s">
        <v>628</v>
      </c>
      <c r="O192" t="s">
        <v>628</v>
      </c>
      <c r="P192" t="s">
        <v>628</v>
      </c>
      <c r="Q192" t="s">
        <v>628</v>
      </c>
      <c r="R192" t="s">
        <v>628</v>
      </c>
      <c r="S192" t="s">
        <v>628</v>
      </c>
      <c r="T192" t="s">
        <v>628</v>
      </c>
      <c r="U192" t="s">
        <v>628</v>
      </c>
      <c r="V192" t="s">
        <v>628</v>
      </c>
      <c r="W192" t="s">
        <v>628</v>
      </c>
      <c r="X192" t="s">
        <v>628</v>
      </c>
      <c r="Y192" t="s">
        <v>628</v>
      </c>
      <c r="Z192" t="s">
        <v>628</v>
      </c>
      <c r="AA192" t="s">
        <v>628</v>
      </c>
      <c r="AB192" t="s">
        <v>628</v>
      </c>
      <c r="AC192" t="s">
        <v>628</v>
      </c>
      <c r="AD192">
        <v>65.218000000000004</v>
      </c>
      <c r="AE192">
        <v>49.408999999999999</v>
      </c>
      <c r="AF192">
        <v>50.863999999999997</v>
      </c>
      <c r="AG192">
        <v>48.152999999999999</v>
      </c>
      <c r="AH192">
        <v>48.2</v>
      </c>
      <c r="AI192">
        <v>43.783000000000001</v>
      </c>
      <c r="AJ192">
        <v>39.057000000000002</v>
      </c>
      <c r="AK192">
        <v>35.576000000000001</v>
      </c>
      <c r="AL192">
        <v>32.084000000000003</v>
      </c>
      <c r="AM192">
        <v>26.021000000000001</v>
      </c>
      <c r="AN192">
        <v>26.102</v>
      </c>
      <c r="AO192">
        <v>30.004000000000001</v>
      </c>
      <c r="AP192">
        <v>28.192</v>
      </c>
      <c r="AQ192">
        <v>24.539000000000001</v>
      </c>
      <c r="AR192">
        <v>31.361999999999998</v>
      </c>
      <c r="AS192">
        <v>28.41</v>
      </c>
      <c r="AT192">
        <v>28.914999999999999</v>
      </c>
      <c r="AU192">
        <v>32.768999999999998</v>
      </c>
      <c r="AV192">
        <v>28.51</v>
      </c>
      <c r="AW192">
        <v>34.238999999999997</v>
      </c>
      <c r="AX192">
        <v>41.881</v>
      </c>
      <c r="AY192">
        <v>37.859000000000002</v>
      </c>
      <c r="AZ192">
        <v>43.408000000000001</v>
      </c>
      <c r="BA192">
        <v>34.247999999999998</v>
      </c>
      <c r="BB192">
        <v>29.745999999999999</v>
      </c>
      <c r="BC192">
        <v>28.623999999999999</v>
      </c>
      <c r="BD192">
        <v>25.945</v>
      </c>
      <c r="BE192">
        <v>25.09</v>
      </c>
      <c r="BF192">
        <v>24.393000000000001</v>
      </c>
      <c r="BG192">
        <v>2022</v>
      </c>
    </row>
    <row r="193" spans="1:59" x14ac:dyDescent="0.35">
      <c r="A193">
        <v>565</v>
      </c>
      <c r="B193" t="s">
        <v>494</v>
      </c>
      <c r="C193" t="s">
        <v>616</v>
      </c>
      <c r="D193" t="s">
        <v>491</v>
      </c>
      <c r="E193" t="s">
        <v>617</v>
      </c>
      <c r="F193" t="s">
        <v>618</v>
      </c>
      <c r="G193" t="s">
        <v>615</v>
      </c>
    </row>
    <row r="194" spans="1:59" x14ac:dyDescent="0.35">
      <c r="A194">
        <v>565</v>
      </c>
      <c r="B194" t="s">
        <v>494</v>
      </c>
      <c r="C194" t="s">
        <v>190</v>
      </c>
      <c r="D194" t="s">
        <v>491</v>
      </c>
      <c r="E194" t="s">
        <v>619</v>
      </c>
      <c r="F194" t="s">
        <v>620</v>
      </c>
      <c r="G194" t="s">
        <v>583</v>
      </c>
      <c r="I194" t="s">
        <v>719</v>
      </c>
      <c r="J194" t="s">
        <v>628</v>
      </c>
      <c r="K194" t="s">
        <v>628</v>
      </c>
      <c r="L194" t="s">
        <v>628</v>
      </c>
      <c r="M194" t="s">
        <v>628</v>
      </c>
      <c r="N194" t="s">
        <v>628</v>
      </c>
      <c r="O194" t="s">
        <v>628</v>
      </c>
      <c r="P194" t="s">
        <v>628</v>
      </c>
      <c r="Q194" t="s">
        <v>628</v>
      </c>
      <c r="R194" t="s">
        <v>628</v>
      </c>
      <c r="S194" t="s">
        <v>628</v>
      </c>
      <c r="T194" t="s">
        <v>628</v>
      </c>
      <c r="U194" t="s">
        <v>628</v>
      </c>
      <c r="V194" t="s">
        <v>628</v>
      </c>
      <c r="W194" t="s">
        <v>628</v>
      </c>
      <c r="X194" t="s">
        <v>628</v>
      </c>
      <c r="Y194" t="s">
        <v>628</v>
      </c>
      <c r="Z194" t="s">
        <v>628</v>
      </c>
      <c r="AA194" t="s">
        <v>628</v>
      </c>
      <c r="AB194" t="s">
        <v>628</v>
      </c>
      <c r="AC194" t="s">
        <v>628</v>
      </c>
      <c r="AD194">
        <v>65.658000000000001</v>
      </c>
      <c r="AE194">
        <v>65.180999999999997</v>
      </c>
      <c r="AF194">
        <v>65.003</v>
      </c>
      <c r="AG194">
        <v>65.424000000000007</v>
      </c>
      <c r="AH194">
        <v>65.775000000000006</v>
      </c>
      <c r="AI194">
        <v>68.114999999999995</v>
      </c>
      <c r="AJ194">
        <v>71.003</v>
      </c>
      <c r="AK194">
        <v>73.147000000000006</v>
      </c>
      <c r="AL194">
        <v>80.411000000000001</v>
      </c>
      <c r="AM194">
        <v>84.177000000000007</v>
      </c>
      <c r="AN194">
        <v>85.096999999999994</v>
      </c>
      <c r="AO194">
        <v>87.337999999999994</v>
      </c>
      <c r="AP194">
        <v>92.087999999999994</v>
      </c>
      <c r="AQ194">
        <v>94.707999999999998</v>
      </c>
      <c r="AR194">
        <v>98.460999999999999</v>
      </c>
      <c r="AS194">
        <v>100.626</v>
      </c>
      <c r="AT194">
        <v>99.281999999999996</v>
      </c>
      <c r="AU194">
        <v>100.375</v>
      </c>
      <c r="AV194">
        <v>102.825</v>
      </c>
      <c r="AW194">
        <v>103.27500000000001</v>
      </c>
      <c r="AX194">
        <v>104</v>
      </c>
      <c r="AY194">
        <v>103.5</v>
      </c>
      <c r="AZ194">
        <v>117.15</v>
      </c>
      <c r="BA194">
        <v>131.84</v>
      </c>
      <c r="BB194">
        <v>137.934</v>
      </c>
      <c r="BC194">
        <v>140.96700000000001</v>
      </c>
      <c r="BD194">
        <v>144.084</v>
      </c>
      <c r="BE194">
        <v>147.44200000000001</v>
      </c>
      <c r="BF194">
        <v>150.81899999999999</v>
      </c>
      <c r="BG194">
        <v>2022</v>
      </c>
    </row>
    <row r="195" spans="1:59" x14ac:dyDescent="0.35">
      <c r="A195">
        <v>565</v>
      </c>
      <c r="B195" t="s">
        <v>494</v>
      </c>
      <c r="C195" t="s">
        <v>622</v>
      </c>
      <c r="D195" t="s">
        <v>491</v>
      </c>
      <c r="E195" t="s">
        <v>619</v>
      </c>
      <c r="F195" t="s">
        <v>623</v>
      </c>
      <c r="G195" t="s">
        <v>570</v>
      </c>
      <c r="I195" t="s">
        <v>624</v>
      </c>
      <c r="J195" t="s">
        <v>628</v>
      </c>
      <c r="K195" t="s">
        <v>628</v>
      </c>
      <c r="L195" t="s">
        <v>628</v>
      </c>
      <c r="M195" t="s">
        <v>628</v>
      </c>
      <c r="N195" t="s">
        <v>628</v>
      </c>
      <c r="O195" t="s">
        <v>628</v>
      </c>
      <c r="P195" t="s">
        <v>628</v>
      </c>
      <c r="Q195" t="s">
        <v>628</v>
      </c>
      <c r="R195" t="s">
        <v>628</v>
      </c>
      <c r="S195" t="s">
        <v>628</v>
      </c>
      <c r="T195" t="s">
        <v>628</v>
      </c>
      <c r="U195" t="s">
        <v>628</v>
      </c>
      <c r="V195" t="s">
        <v>628</v>
      </c>
      <c r="W195" t="s">
        <v>628</v>
      </c>
      <c r="X195" t="s">
        <v>628</v>
      </c>
      <c r="Y195" t="s">
        <v>628</v>
      </c>
      <c r="Z195" t="s">
        <v>628</v>
      </c>
      <c r="AA195" t="s">
        <v>628</v>
      </c>
      <c r="AB195" t="s">
        <v>628</v>
      </c>
      <c r="AC195" t="s">
        <v>628</v>
      </c>
      <c r="AD195" t="s">
        <v>628</v>
      </c>
      <c r="AE195">
        <v>-0.72599999999999998</v>
      </c>
      <c r="AF195">
        <v>-0.27300000000000002</v>
      </c>
      <c r="AG195">
        <v>0.64700000000000002</v>
      </c>
      <c r="AH195">
        <v>0.53700000000000003</v>
      </c>
      <c r="AI195">
        <v>3.5579999999999998</v>
      </c>
      <c r="AJ195">
        <v>4.2389999999999999</v>
      </c>
      <c r="AK195">
        <v>3.02</v>
      </c>
      <c r="AL195">
        <v>9.9309999999999992</v>
      </c>
      <c r="AM195">
        <v>4.6829999999999998</v>
      </c>
      <c r="AN195">
        <v>1.0940000000000001</v>
      </c>
      <c r="AO195">
        <v>2.633</v>
      </c>
      <c r="AP195">
        <v>5.4390000000000001</v>
      </c>
      <c r="AQ195">
        <v>2.8450000000000002</v>
      </c>
      <c r="AR195">
        <v>3.9620000000000002</v>
      </c>
      <c r="AS195">
        <v>2.1989999999999998</v>
      </c>
      <c r="AT195">
        <v>-1.3360000000000001</v>
      </c>
      <c r="AU195">
        <v>1.101</v>
      </c>
      <c r="AV195">
        <v>2.4409999999999998</v>
      </c>
      <c r="AW195">
        <v>0.438</v>
      </c>
      <c r="AX195">
        <v>0.70199999999999996</v>
      </c>
      <c r="AY195">
        <v>-0.48099999999999998</v>
      </c>
      <c r="AZ195">
        <v>13.188000000000001</v>
      </c>
      <c r="BA195">
        <v>12.539</v>
      </c>
      <c r="BB195">
        <v>4.6219999999999999</v>
      </c>
      <c r="BC195">
        <v>2.1989999999999998</v>
      </c>
      <c r="BD195">
        <v>2.2109999999999999</v>
      </c>
      <c r="BE195">
        <v>2.33</v>
      </c>
      <c r="BF195">
        <v>2.2909999999999999</v>
      </c>
      <c r="BG195">
        <v>2022</v>
      </c>
    </row>
    <row r="196" spans="1:59" x14ac:dyDescent="0.35">
      <c r="A196">
        <v>565</v>
      </c>
      <c r="B196" t="s">
        <v>494</v>
      </c>
      <c r="C196" t="s">
        <v>625</v>
      </c>
      <c r="D196" t="s">
        <v>491</v>
      </c>
      <c r="E196" t="s">
        <v>626</v>
      </c>
      <c r="F196" t="s">
        <v>627</v>
      </c>
      <c r="G196" t="s">
        <v>583</v>
      </c>
      <c r="I196" t="s">
        <v>719</v>
      </c>
      <c r="J196" t="s">
        <v>628</v>
      </c>
      <c r="K196" t="s">
        <v>628</v>
      </c>
      <c r="L196" t="s">
        <v>628</v>
      </c>
      <c r="M196" t="s">
        <v>628</v>
      </c>
      <c r="N196" t="s">
        <v>628</v>
      </c>
      <c r="O196" t="s">
        <v>628</v>
      </c>
      <c r="P196" t="s">
        <v>628</v>
      </c>
      <c r="Q196" t="s">
        <v>628</v>
      </c>
      <c r="R196" t="s">
        <v>628</v>
      </c>
      <c r="S196" t="s">
        <v>628</v>
      </c>
      <c r="T196" t="s">
        <v>628</v>
      </c>
      <c r="U196" t="s">
        <v>628</v>
      </c>
      <c r="V196" t="s">
        <v>628</v>
      </c>
      <c r="W196" t="s">
        <v>628</v>
      </c>
      <c r="X196" t="s">
        <v>628</v>
      </c>
      <c r="Y196" t="s">
        <v>628</v>
      </c>
      <c r="Z196" t="s">
        <v>628</v>
      </c>
      <c r="AA196" t="s">
        <v>628</v>
      </c>
      <c r="AB196" t="s">
        <v>628</v>
      </c>
      <c r="AC196" t="s">
        <v>628</v>
      </c>
      <c r="AD196">
        <v>66.48</v>
      </c>
      <c r="AE196">
        <v>64.902000000000001</v>
      </c>
      <c r="AF196">
        <v>65.126000000000005</v>
      </c>
      <c r="AG196">
        <v>65.575999999999993</v>
      </c>
      <c r="AH196">
        <v>66.117000000000004</v>
      </c>
      <c r="AI196">
        <v>69.563999999999993</v>
      </c>
      <c r="AJ196">
        <v>72.28</v>
      </c>
      <c r="AK196">
        <v>74.174999999999997</v>
      </c>
      <c r="AL196">
        <v>86.61</v>
      </c>
      <c r="AM196">
        <v>84.471999999999994</v>
      </c>
      <c r="AN196">
        <v>85.549000000000007</v>
      </c>
      <c r="AO196">
        <v>90.747</v>
      </c>
      <c r="AP196">
        <v>92.257999999999996</v>
      </c>
      <c r="AQ196">
        <v>95.674000000000007</v>
      </c>
      <c r="AR196">
        <v>99.347999999999999</v>
      </c>
      <c r="AS196">
        <v>99.644999999999996</v>
      </c>
      <c r="AT196">
        <v>100</v>
      </c>
      <c r="AU196">
        <v>100.7</v>
      </c>
      <c r="AV196">
        <v>103.6</v>
      </c>
      <c r="AW196">
        <v>103.3</v>
      </c>
      <c r="AX196">
        <v>103.9</v>
      </c>
      <c r="AY196">
        <v>108.7</v>
      </c>
      <c r="AZ196">
        <v>123.6</v>
      </c>
      <c r="BA196">
        <v>135.35900000000001</v>
      </c>
      <c r="BB196">
        <v>137.80000000000001</v>
      </c>
      <c r="BC196">
        <v>139.44999999999999</v>
      </c>
      <c r="BD196">
        <v>142.52600000000001</v>
      </c>
      <c r="BE196">
        <v>145.76300000000001</v>
      </c>
      <c r="BF196">
        <v>149.131</v>
      </c>
      <c r="BG196">
        <v>2022</v>
      </c>
    </row>
    <row r="197" spans="1:59" x14ac:dyDescent="0.35">
      <c r="A197">
        <v>565</v>
      </c>
      <c r="B197" t="s">
        <v>494</v>
      </c>
      <c r="C197" t="s">
        <v>629</v>
      </c>
      <c r="D197" t="s">
        <v>491</v>
      </c>
      <c r="E197" t="s">
        <v>626</v>
      </c>
      <c r="F197" t="s">
        <v>630</v>
      </c>
      <c r="G197" t="s">
        <v>570</v>
      </c>
      <c r="I197" t="s">
        <v>631</v>
      </c>
      <c r="J197" t="s">
        <v>628</v>
      </c>
      <c r="K197" t="s">
        <v>628</v>
      </c>
      <c r="L197" t="s">
        <v>628</v>
      </c>
      <c r="M197" t="s">
        <v>628</v>
      </c>
      <c r="N197" t="s">
        <v>628</v>
      </c>
      <c r="O197" t="s">
        <v>628</v>
      </c>
      <c r="P197" t="s">
        <v>628</v>
      </c>
      <c r="Q197" t="s">
        <v>628</v>
      </c>
      <c r="R197" t="s">
        <v>628</v>
      </c>
      <c r="S197" t="s">
        <v>628</v>
      </c>
      <c r="T197" t="s">
        <v>628</v>
      </c>
      <c r="U197" t="s">
        <v>628</v>
      </c>
      <c r="V197" t="s">
        <v>628</v>
      </c>
      <c r="W197" t="s">
        <v>628</v>
      </c>
      <c r="X197" t="s">
        <v>628</v>
      </c>
      <c r="Y197" t="s">
        <v>628</v>
      </c>
      <c r="Z197" t="s">
        <v>628</v>
      </c>
      <c r="AA197" t="s">
        <v>628</v>
      </c>
      <c r="AB197" t="s">
        <v>628</v>
      </c>
      <c r="AC197" t="s">
        <v>628</v>
      </c>
      <c r="AD197" t="s">
        <v>628</v>
      </c>
      <c r="AE197">
        <v>-2.3740000000000001</v>
      </c>
      <c r="AF197">
        <v>0.34599999999999997</v>
      </c>
      <c r="AG197">
        <v>0.69099999999999995</v>
      </c>
      <c r="AH197">
        <v>0.82399999999999995</v>
      </c>
      <c r="AI197">
        <v>5.2140000000000004</v>
      </c>
      <c r="AJ197">
        <v>3.9039999999999999</v>
      </c>
      <c r="AK197">
        <v>2.621</v>
      </c>
      <c r="AL197">
        <v>16.763999999999999</v>
      </c>
      <c r="AM197">
        <v>-2.468</v>
      </c>
      <c r="AN197">
        <v>1.274</v>
      </c>
      <c r="AO197">
        <v>6.0759999999999996</v>
      </c>
      <c r="AP197">
        <v>1.665</v>
      </c>
      <c r="AQ197">
        <v>3.7029999999999998</v>
      </c>
      <c r="AR197">
        <v>3.839</v>
      </c>
      <c r="AS197">
        <v>0.29899999999999999</v>
      </c>
      <c r="AT197">
        <v>0.35599999999999998</v>
      </c>
      <c r="AU197">
        <v>0.7</v>
      </c>
      <c r="AV197">
        <v>2.88</v>
      </c>
      <c r="AW197">
        <v>-0.28999999999999998</v>
      </c>
      <c r="AX197">
        <v>0.58099999999999996</v>
      </c>
      <c r="AY197">
        <v>4.62</v>
      </c>
      <c r="AZ197">
        <v>13.707000000000001</v>
      </c>
      <c r="BA197">
        <v>9.5139999999999993</v>
      </c>
      <c r="BB197">
        <v>1.804</v>
      </c>
      <c r="BC197">
        <v>1.1970000000000001</v>
      </c>
      <c r="BD197">
        <v>2.2050000000000001</v>
      </c>
      <c r="BE197">
        <v>2.2709999999999999</v>
      </c>
      <c r="BF197">
        <v>2.31</v>
      </c>
      <c r="BG197">
        <v>2022</v>
      </c>
    </row>
    <row r="198" spans="1:59" x14ac:dyDescent="0.35">
      <c r="A198">
        <v>565</v>
      </c>
      <c r="B198" t="s">
        <v>494</v>
      </c>
      <c r="C198" t="s">
        <v>632</v>
      </c>
      <c r="D198" t="s">
        <v>491</v>
      </c>
      <c r="E198" t="s">
        <v>633</v>
      </c>
      <c r="F198" t="s">
        <v>634</v>
      </c>
      <c r="G198" t="s">
        <v>570</v>
      </c>
      <c r="I198" t="s">
        <v>720</v>
      </c>
      <c r="J198" t="s">
        <v>628</v>
      </c>
      <c r="K198" t="s">
        <v>628</v>
      </c>
      <c r="L198" t="s">
        <v>628</v>
      </c>
      <c r="M198" t="s">
        <v>628</v>
      </c>
      <c r="N198" t="s">
        <v>628</v>
      </c>
      <c r="O198" t="s">
        <v>628</v>
      </c>
      <c r="P198" t="s">
        <v>628</v>
      </c>
      <c r="Q198" t="s">
        <v>628</v>
      </c>
      <c r="R198" t="s">
        <v>628</v>
      </c>
      <c r="S198" t="s">
        <v>628</v>
      </c>
      <c r="T198" t="s">
        <v>628</v>
      </c>
      <c r="U198" t="s">
        <v>628</v>
      </c>
      <c r="V198" t="s">
        <v>628</v>
      </c>
      <c r="W198" t="s">
        <v>628</v>
      </c>
      <c r="X198" t="s">
        <v>628</v>
      </c>
      <c r="Y198" t="s">
        <v>628</v>
      </c>
      <c r="Z198" t="s">
        <v>628</v>
      </c>
      <c r="AA198" t="s">
        <v>628</v>
      </c>
      <c r="AB198" t="s">
        <v>628</v>
      </c>
      <c r="AC198" t="s">
        <v>628</v>
      </c>
      <c r="AD198" t="s">
        <v>628</v>
      </c>
      <c r="AE198">
        <v>-18.102</v>
      </c>
      <c r="AF198">
        <v>-1.9119999999999999</v>
      </c>
      <c r="AG198">
        <v>-13.507999999999999</v>
      </c>
      <c r="AH198">
        <v>9.2279999999999998</v>
      </c>
      <c r="AI198">
        <v>-7.798</v>
      </c>
      <c r="AJ198">
        <v>2.0920000000000001</v>
      </c>
      <c r="AK198">
        <v>-5.5670000000000002</v>
      </c>
      <c r="AL198">
        <v>-3.2370000000000001</v>
      </c>
      <c r="AM198">
        <v>-12.106</v>
      </c>
      <c r="AN198">
        <v>0.13600000000000001</v>
      </c>
      <c r="AO198">
        <v>7.2350000000000003</v>
      </c>
      <c r="AP198">
        <v>9.0760000000000005</v>
      </c>
      <c r="AQ198">
        <v>2.488</v>
      </c>
      <c r="AR198">
        <v>10.987</v>
      </c>
      <c r="AS198">
        <v>2.4980000000000002</v>
      </c>
      <c r="AT198">
        <v>6.1120000000000001</v>
      </c>
      <c r="AU198">
        <v>0.66300000000000003</v>
      </c>
      <c r="AV198">
        <v>-7.109</v>
      </c>
      <c r="AW198">
        <v>0.66200000000000003</v>
      </c>
      <c r="AX198">
        <v>-0.35299999999999998</v>
      </c>
      <c r="AY198">
        <v>-19.524999999999999</v>
      </c>
      <c r="AZ198">
        <v>9.3140000000000001</v>
      </c>
      <c r="BA198">
        <v>8.3260000000000005</v>
      </c>
      <c r="BB198">
        <v>12.813000000000001</v>
      </c>
      <c r="BC198">
        <v>9.9930000000000003</v>
      </c>
      <c r="BD198">
        <v>5.5259999999999998</v>
      </c>
      <c r="BE198">
        <v>1.6539999999999999</v>
      </c>
      <c r="BF198">
        <v>1.1439999999999999</v>
      </c>
      <c r="BG198">
        <v>2021</v>
      </c>
    </row>
    <row r="199" spans="1:59" x14ac:dyDescent="0.35">
      <c r="A199">
        <v>565</v>
      </c>
      <c r="B199" t="s">
        <v>494</v>
      </c>
      <c r="C199" t="s">
        <v>635</v>
      </c>
      <c r="D199" t="s">
        <v>491</v>
      </c>
      <c r="E199" t="s">
        <v>636</v>
      </c>
      <c r="F199" t="s">
        <v>637</v>
      </c>
      <c r="G199" t="s">
        <v>570</v>
      </c>
      <c r="I199" t="s">
        <v>720</v>
      </c>
      <c r="J199" t="s">
        <v>628</v>
      </c>
      <c r="K199" t="s">
        <v>628</v>
      </c>
      <c r="L199" t="s">
        <v>628</v>
      </c>
      <c r="M199" t="s">
        <v>628</v>
      </c>
      <c r="N199" t="s">
        <v>628</v>
      </c>
      <c r="O199" t="s">
        <v>628</v>
      </c>
      <c r="P199" t="s">
        <v>628</v>
      </c>
      <c r="Q199" t="s">
        <v>628</v>
      </c>
      <c r="R199" t="s">
        <v>628</v>
      </c>
      <c r="S199" t="s">
        <v>628</v>
      </c>
      <c r="T199" t="s">
        <v>628</v>
      </c>
      <c r="U199" t="s">
        <v>628</v>
      </c>
      <c r="V199" t="s">
        <v>628</v>
      </c>
      <c r="W199" t="s">
        <v>628</v>
      </c>
      <c r="X199" t="s">
        <v>628</v>
      </c>
      <c r="Y199" t="s">
        <v>628</v>
      </c>
      <c r="Z199" t="s">
        <v>628</v>
      </c>
      <c r="AA199" t="s">
        <v>628</v>
      </c>
      <c r="AB199" t="s">
        <v>628</v>
      </c>
      <c r="AC199" t="s">
        <v>628</v>
      </c>
      <c r="AD199" t="s">
        <v>628</v>
      </c>
      <c r="AE199">
        <v>-21.170999999999999</v>
      </c>
      <c r="AF199">
        <v>-4.3789999999999996</v>
      </c>
      <c r="AG199">
        <v>-13.436999999999999</v>
      </c>
      <c r="AH199">
        <v>10.554</v>
      </c>
      <c r="AI199">
        <v>-22.300999999999998</v>
      </c>
      <c r="AJ199">
        <v>-7.1920000000000002</v>
      </c>
      <c r="AK199">
        <v>-14.749000000000001</v>
      </c>
      <c r="AL199">
        <v>-10.475</v>
      </c>
      <c r="AM199">
        <v>2.83</v>
      </c>
      <c r="AN199">
        <v>-5.3479999999999999</v>
      </c>
      <c r="AO199">
        <v>1.0669999999999999</v>
      </c>
      <c r="AP199">
        <v>10.851000000000001</v>
      </c>
      <c r="AQ199">
        <v>6.6059999999999999</v>
      </c>
      <c r="AR199">
        <v>26.443999999999999</v>
      </c>
      <c r="AS199">
        <v>15.534000000000001</v>
      </c>
      <c r="AT199">
        <v>6.5910000000000002</v>
      </c>
      <c r="AU199">
        <v>-7.5659999999999998</v>
      </c>
      <c r="AV199">
        <v>-13.53</v>
      </c>
      <c r="AW199">
        <v>8.6229999999999993</v>
      </c>
      <c r="AX199">
        <v>18.248999999999999</v>
      </c>
      <c r="AY199">
        <v>-45.061</v>
      </c>
      <c r="AZ199">
        <v>-8.1959999999999997</v>
      </c>
      <c r="BA199">
        <v>11.94</v>
      </c>
      <c r="BB199">
        <v>11.026</v>
      </c>
      <c r="BC199">
        <v>8.1069999999999993</v>
      </c>
      <c r="BD199">
        <v>5.367</v>
      </c>
      <c r="BE199">
        <v>1.931</v>
      </c>
      <c r="BF199">
        <v>1.3859999999999999</v>
      </c>
      <c r="BG199">
        <v>2021</v>
      </c>
    </row>
    <row r="200" spans="1:59" x14ac:dyDescent="0.35">
      <c r="A200">
        <v>565</v>
      </c>
      <c r="B200" t="s">
        <v>494</v>
      </c>
      <c r="C200" t="s">
        <v>638</v>
      </c>
      <c r="D200" t="s">
        <v>491</v>
      </c>
      <c r="E200" t="s">
        <v>639</v>
      </c>
      <c r="F200" t="s">
        <v>640</v>
      </c>
      <c r="G200" t="s">
        <v>570</v>
      </c>
      <c r="I200" t="s">
        <v>720</v>
      </c>
      <c r="J200" t="s">
        <v>628</v>
      </c>
      <c r="K200" t="s">
        <v>628</v>
      </c>
      <c r="L200" t="s">
        <v>628</v>
      </c>
      <c r="M200" t="s">
        <v>628</v>
      </c>
      <c r="N200" t="s">
        <v>628</v>
      </c>
      <c r="O200" t="s">
        <v>628</v>
      </c>
      <c r="P200" t="s">
        <v>628</v>
      </c>
      <c r="Q200" t="s">
        <v>628</v>
      </c>
      <c r="R200" t="s">
        <v>628</v>
      </c>
      <c r="S200" t="s">
        <v>628</v>
      </c>
      <c r="T200" t="s">
        <v>628</v>
      </c>
      <c r="U200" t="s">
        <v>628</v>
      </c>
      <c r="V200" t="s">
        <v>628</v>
      </c>
      <c r="W200" t="s">
        <v>628</v>
      </c>
      <c r="X200" t="s">
        <v>628</v>
      </c>
      <c r="Y200" t="s">
        <v>628</v>
      </c>
      <c r="Z200" t="s">
        <v>628</v>
      </c>
      <c r="AA200" t="s">
        <v>628</v>
      </c>
      <c r="AB200" t="s">
        <v>628</v>
      </c>
      <c r="AC200" t="s">
        <v>628</v>
      </c>
      <c r="AD200" t="s">
        <v>628</v>
      </c>
      <c r="AE200">
        <v>20.672999999999998</v>
      </c>
      <c r="AF200">
        <v>7.3319999999999999</v>
      </c>
      <c r="AG200">
        <v>-24.04</v>
      </c>
      <c r="AH200">
        <v>0.83199999999999996</v>
      </c>
      <c r="AI200">
        <v>14.813000000000001</v>
      </c>
      <c r="AJ200">
        <v>1.948</v>
      </c>
      <c r="AK200">
        <v>-0.11</v>
      </c>
      <c r="AL200">
        <v>-5.6710000000000003</v>
      </c>
      <c r="AM200">
        <v>-8.9440000000000008</v>
      </c>
      <c r="AN200">
        <v>5.85</v>
      </c>
      <c r="AO200">
        <v>14.191000000000001</v>
      </c>
      <c r="AP200">
        <v>8.7870000000000008</v>
      </c>
      <c r="AQ200">
        <v>-3.7229999999999999</v>
      </c>
      <c r="AR200">
        <v>8.0990000000000002</v>
      </c>
      <c r="AS200">
        <v>13.916</v>
      </c>
      <c r="AT200">
        <v>-1.5089999999999999</v>
      </c>
      <c r="AU200">
        <v>-9.7260000000000009</v>
      </c>
      <c r="AV200">
        <v>-8.4789999999999992</v>
      </c>
      <c r="AW200">
        <v>-11.728999999999999</v>
      </c>
      <c r="AX200">
        <v>-50.536999999999999</v>
      </c>
      <c r="AY200">
        <v>-78.84</v>
      </c>
      <c r="AZ200">
        <v>99.771000000000001</v>
      </c>
      <c r="BA200">
        <v>136.20500000000001</v>
      </c>
      <c r="BB200">
        <v>43.66</v>
      </c>
      <c r="BC200">
        <v>29.382000000000001</v>
      </c>
      <c r="BD200">
        <v>17.448</v>
      </c>
      <c r="BE200">
        <v>1.3979999999999999</v>
      </c>
      <c r="BF200">
        <v>1.2290000000000001</v>
      </c>
      <c r="BG200">
        <v>2021</v>
      </c>
    </row>
    <row r="201" spans="1:59" x14ac:dyDescent="0.35">
      <c r="A201">
        <v>565</v>
      </c>
      <c r="B201" t="s">
        <v>494</v>
      </c>
      <c r="C201" t="s">
        <v>641</v>
      </c>
      <c r="D201" t="s">
        <v>491</v>
      </c>
      <c r="E201" t="s">
        <v>642</v>
      </c>
      <c r="F201" t="s">
        <v>643</v>
      </c>
      <c r="G201" t="s">
        <v>570</v>
      </c>
      <c r="I201" t="s">
        <v>720</v>
      </c>
      <c r="J201" t="s">
        <v>628</v>
      </c>
      <c r="K201" t="s">
        <v>628</v>
      </c>
      <c r="L201" t="s">
        <v>628</v>
      </c>
      <c r="M201" t="s">
        <v>628</v>
      </c>
      <c r="N201" t="s">
        <v>628</v>
      </c>
      <c r="O201" t="s">
        <v>628</v>
      </c>
      <c r="P201" t="s">
        <v>628</v>
      </c>
      <c r="Q201" t="s">
        <v>628</v>
      </c>
      <c r="R201" t="s">
        <v>628</v>
      </c>
      <c r="S201" t="s">
        <v>628</v>
      </c>
      <c r="T201" t="s">
        <v>628</v>
      </c>
      <c r="U201" t="s">
        <v>628</v>
      </c>
      <c r="V201" t="s">
        <v>628</v>
      </c>
      <c r="W201" t="s">
        <v>628</v>
      </c>
      <c r="X201" t="s">
        <v>628</v>
      </c>
      <c r="Y201" t="s">
        <v>628</v>
      </c>
      <c r="Z201" t="s">
        <v>628</v>
      </c>
      <c r="AA201" t="s">
        <v>628</v>
      </c>
      <c r="AB201" t="s">
        <v>628</v>
      </c>
      <c r="AC201" t="s">
        <v>628</v>
      </c>
      <c r="AD201" t="s">
        <v>628</v>
      </c>
      <c r="AE201">
        <v>95.477000000000004</v>
      </c>
      <c r="AF201">
        <v>30.353000000000002</v>
      </c>
      <c r="AG201">
        <v>-52.901000000000003</v>
      </c>
      <c r="AH201">
        <v>-30.678000000000001</v>
      </c>
      <c r="AI201">
        <v>-6.2679999999999998</v>
      </c>
      <c r="AJ201">
        <v>6.1459999999999999</v>
      </c>
      <c r="AK201">
        <v>-32.408999999999999</v>
      </c>
      <c r="AL201">
        <v>-15.705</v>
      </c>
      <c r="AM201">
        <v>-6.7220000000000004</v>
      </c>
      <c r="AN201">
        <v>0.245</v>
      </c>
      <c r="AO201">
        <v>-15.385999999999999</v>
      </c>
      <c r="AP201">
        <v>21.015000000000001</v>
      </c>
      <c r="AQ201">
        <v>-3.51</v>
      </c>
      <c r="AR201">
        <v>8.6080000000000005</v>
      </c>
      <c r="AS201">
        <v>22.503</v>
      </c>
      <c r="AT201">
        <v>7.7590000000000003</v>
      </c>
      <c r="AU201">
        <v>-6.1479999999999997</v>
      </c>
      <c r="AV201">
        <v>-16.853999999999999</v>
      </c>
      <c r="AW201">
        <v>-20.352</v>
      </c>
      <c r="AX201">
        <v>-60.764000000000003</v>
      </c>
      <c r="AY201">
        <v>-78.078000000000003</v>
      </c>
      <c r="AZ201">
        <v>60.478999999999999</v>
      </c>
      <c r="BA201">
        <v>-0.379</v>
      </c>
      <c r="BB201">
        <v>15.156000000000001</v>
      </c>
      <c r="BC201">
        <v>11.175000000000001</v>
      </c>
      <c r="BD201">
        <v>10.446999999999999</v>
      </c>
      <c r="BE201">
        <v>0.21199999999999999</v>
      </c>
      <c r="BF201">
        <v>-5.4509999999999996</v>
      </c>
      <c r="BG201">
        <v>2021</v>
      </c>
    </row>
    <row r="202" spans="1:59" x14ac:dyDescent="0.35">
      <c r="A202">
        <v>565</v>
      </c>
      <c r="B202" t="s">
        <v>494</v>
      </c>
      <c r="C202" t="s">
        <v>644</v>
      </c>
      <c r="D202" t="s">
        <v>491</v>
      </c>
      <c r="E202" t="s">
        <v>645</v>
      </c>
      <c r="F202" t="s">
        <v>646</v>
      </c>
      <c r="G202" t="s">
        <v>647</v>
      </c>
    </row>
    <row r="203" spans="1:59" x14ac:dyDescent="0.35">
      <c r="A203">
        <v>565</v>
      </c>
      <c r="B203" t="s">
        <v>494</v>
      </c>
      <c r="C203" t="s">
        <v>649</v>
      </c>
      <c r="D203" t="s">
        <v>491</v>
      </c>
      <c r="E203" t="s">
        <v>650</v>
      </c>
      <c r="F203" t="s">
        <v>651</v>
      </c>
      <c r="G203" t="s">
        <v>652</v>
      </c>
      <c r="H203" t="s">
        <v>653</v>
      </c>
    </row>
    <row r="204" spans="1:59" x14ac:dyDescent="0.35">
      <c r="A204">
        <v>565</v>
      </c>
      <c r="B204" t="s">
        <v>494</v>
      </c>
      <c r="C204" t="s">
        <v>654</v>
      </c>
      <c r="D204" t="s">
        <v>491</v>
      </c>
      <c r="E204" t="s">
        <v>655</v>
      </c>
      <c r="F204" t="s">
        <v>656</v>
      </c>
      <c r="G204" t="s">
        <v>652</v>
      </c>
      <c r="H204" t="s">
        <v>653</v>
      </c>
      <c r="I204" t="s">
        <v>721</v>
      </c>
      <c r="J204" t="s">
        <v>628</v>
      </c>
      <c r="K204" t="s">
        <v>628</v>
      </c>
      <c r="L204" t="s">
        <v>628</v>
      </c>
      <c r="M204" t="s">
        <v>628</v>
      </c>
      <c r="N204" t="s">
        <v>628</v>
      </c>
      <c r="O204" t="s">
        <v>628</v>
      </c>
      <c r="P204" t="s">
        <v>628</v>
      </c>
      <c r="Q204" t="s">
        <v>628</v>
      </c>
      <c r="R204" t="s">
        <v>628</v>
      </c>
      <c r="S204" t="s">
        <v>628</v>
      </c>
      <c r="T204" t="s">
        <v>628</v>
      </c>
      <c r="U204" t="s">
        <v>628</v>
      </c>
      <c r="V204" t="s">
        <v>628</v>
      </c>
      <c r="W204" t="s">
        <v>628</v>
      </c>
      <c r="X204" t="s">
        <v>628</v>
      </c>
      <c r="Y204" t="s">
        <v>628</v>
      </c>
      <c r="Z204" t="s">
        <v>628</v>
      </c>
      <c r="AA204" t="s">
        <v>628</v>
      </c>
      <c r="AB204" t="s">
        <v>628</v>
      </c>
      <c r="AC204" t="s">
        <v>628</v>
      </c>
      <c r="AD204">
        <v>1.9E-2</v>
      </c>
      <c r="AE204">
        <v>1.9E-2</v>
      </c>
      <c r="AF204">
        <v>1.9E-2</v>
      </c>
      <c r="AG204">
        <v>0.02</v>
      </c>
      <c r="AH204">
        <v>0.02</v>
      </c>
      <c r="AI204">
        <v>0.02</v>
      </c>
      <c r="AJ204">
        <v>0.02</v>
      </c>
      <c r="AK204">
        <v>1.9E-2</v>
      </c>
      <c r="AL204">
        <v>1.9E-2</v>
      </c>
      <c r="AM204">
        <v>1.9E-2</v>
      </c>
      <c r="AN204">
        <v>1.7999999999999999E-2</v>
      </c>
      <c r="AO204">
        <v>1.7999999999999999E-2</v>
      </c>
      <c r="AP204">
        <v>1.7999999999999999E-2</v>
      </c>
      <c r="AQ204">
        <v>1.7000000000000001E-2</v>
      </c>
      <c r="AR204">
        <v>1.7000000000000001E-2</v>
      </c>
      <c r="AS204">
        <v>1.7999999999999999E-2</v>
      </c>
      <c r="AT204">
        <v>1.7999999999999999E-2</v>
      </c>
      <c r="AU204">
        <v>1.7999999999999999E-2</v>
      </c>
      <c r="AV204">
        <v>1.7999999999999999E-2</v>
      </c>
      <c r="AW204">
        <v>1.7999999999999999E-2</v>
      </c>
      <c r="AX204">
        <v>1.7999999999999999E-2</v>
      </c>
      <c r="AY204">
        <v>1.7999999999999999E-2</v>
      </c>
      <c r="AZ204">
        <v>1.7999999999999999E-2</v>
      </c>
      <c r="BA204">
        <v>1.7999999999999999E-2</v>
      </c>
      <c r="BB204">
        <v>1.7999999999999999E-2</v>
      </c>
      <c r="BC204">
        <v>1.7999999999999999E-2</v>
      </c>
      <c r="BD204">
        <v>1.7999999999999999E-2</v>
      </c>
      <c r="BE204">
        <v>1.7999999999999999E-2</v>
      </c>
      <c r="BF204">
        <v>1.7999999999999999E-2</v>
      </c>
      <c r="BG204">
        <v>2021</v>
      </c>
    </row>
    <row r="205" spans="1:59" x14ac:dyDescent="0.35">
      <c r="A205">
        <v>565</v>
      </c>
      <c r="B205" t="s">
        <v>494</v>
      </c>
      <c r="C205" t="s">
        <v>658</v>
      </c>
      <c r="D205" t="s">
        <v>491</v>
      </c>
      <c r="E205" t="s">
        <v>659</v>
      </c>
      <c r="F205" t="s">
        <v>660</v>
      </c>
      <c r="G205" t="s">
        <v>565</v>
      </c>
      <c r="H205" t="s">
        <v>566</v>
      </c>
      <c r="I205" t="s">
        <v>722</v>
      </c>
      <c r="J205" t="s">
        <v>628</v>
      </c>
      <c r="K205" t="s">
        <v>628</v>
      </c>
      <c r="L205" t="s">
        <v>628</v>
      </c>
      <c r="M205" t="s">
        <v>628</v>
      </c>
      <c r="N205" t="s">
        <v>628</v>
      </c>
      <c r="O205" t="s">
        <v>628</v>
      </c>
      <c r="P205" t="s">
        <v>628</v>
      </c>
      <c r="Q205" t="s">
        <v>628</v>
      </c>
      <c r="R205" t="s">
        <v>628</v>
      </c>
      <c r="S205" t="s">
        <v>628</v>
      </c>
      <c r="T205" t="s">
        <v>628</v>
      </c>
      <c r="U205" t="s">
        <v>628</v>
      </c>
      <c r="V205" t="s">
        <v>628</v>
      </c>
      <c r="W205" t="s">
        <v>628</v>
      </c>
      <c r="X205" t="s">
        <v>628</v>
      </c>
      <c r="Y205" t="s">
        <v>628</v>
      </c>
      <c r="Z205" t="s">
        <v>628</v>
      </c>
      <c r="AA205" t="s">
        <v>628</v>
      </c>
      <c r="AB205" t="s">
        <v>628</v>
      </c>
      <c r="AC205" t="s">
        <v>628</v>
      </c>
      <c r="AD205">
        <v>6.5000000000000002E-2</v>
      </c>
      <c r="AE205">
        <v>5.1999999999999998E-2</v>
      </c>
      <c r="AF205">
        <v>5.8000000000000003E-2</v>
      </c>
      <c r="AG205">
        <v>7.0000000000000007E-2</v>
      </c>
      <c r="AH205">
        <v>7.2999999999999995E-2</v>
      </c>
      <c r="AI205">
        <v>7.6999999999999999E-2</v>
      </c>
      <c r="AJ205">
        <v>8.6999999999999994E-2</v>
      </c>
      <c r="AK205">
        <v>9.1999999999999998E-2</v>
      </c>
      <c r="AL205">
        <v>8.5000000000000006E-2</v>
      </c>
      <c r="AM205">
        <v>7.3999999999999996E-2</v>
      </c>
      <c r="AN205">
        <v>8.5999999999999993E-2</v>
      </c>
      <c r="AO205">
        <v>8.6999999999999994E-2</v>
      </c>
      <c r="AP205">
        <v>9.5000000000000001E-2</v>
      </c>
      <c r="AQ205">
        <v>9.1999999999999998E-2</v>
      </c>
      <c r="AR205">
        <v>0.107</v>
      </c>
      <c r="AS205">
        <v>0.115</v>
      </c>
      <c r="AT205">
        <v>0.125</v>
      </c>
      <c r="AU205">
        <v>0.115</v>
      </c>
      <c r="AV205">
        <v>0.127</v>
      </c>
      <c r="AW205">
        <v>0.11899999999999999</v>
      </c>
      <c r="AX205">
        <v>0.11700000000000001</v>
      </c>
      <c r="AY205">
        <v>0.13400000000000001</v>
      </c>
      <c r="AZ205">
        <v>0.14299999999999999</v>
      </c>
      <c r="BA205">
        <v>0.124</v>
      </c>
      <c r="BB205">
        <v>0.17399999999999999</v>
      </c>
      <c r="BC205">
        <v>0.184</v>
      </c>
      <c r="BD205">
        <v>0.19</v>
      </c>
      <c r="BE205">
        <v>0.19500000000000001</v>
      </c>
      <c r="BF205">
        <v>0.19900000000000001</v>
      </c>
      <c r="BG205">
        <v>2022</v>
      </c>
    </row>
    <row r="206" spans="1:59" x14ac:dyDescent="0.35">
      <c r="A206">
        <v>565</v>
      </c>
      <c r="B206" t="s">
        <v>494</v>
      </c>
      <c r="C206" t="s">
        <v>662</v>
      </c>
      <c r="D206" t="s">
        <v>491</v>
      </c>
      <c r="E206" t="s">
        <v>659</v>
      </c>
      <c r="F206" t="s">
        <v>660</v>
      </c>
      <c r="G206" t="s">
        <v>615</v>
      </c>
      <c r="I206" t="s">
        <v>663</v>
      </c>
      <c r="J206" t="s">
        <v>628</v>
      </c>
      <c r="K206" t="s">
        <v>628</v>
      </c>
      <c r="L206" t="s">
        <v>628</v>
      </c>
      <c r="M206" t="s">
        <v>628</v>
      </c>
      <c r="N206" t="s">
        <v>628</v>
      </c>
      <c r="O206" t="s">
        <v>628</v>
      </c>
      <c r="P206" t="s">
        <v>628</v>
      </c>
      <c r="Q206" t="s">
        <v>628</v>
      </c>
      <c r="R206" t="s">
        <v>628</v>
      </c>
      <c r="S206" t="s">
        <v>628</v>
      </c>
      <c r="T206" t="s">
        <v>628</v>
      </c>
      <c r="U206" t="s">
        <v>628</v>
      </c>
      <c r="V206" t="s">
        <v>628</v>
      </c>
      <c r="W206" t="s">
        <v>628</v>
      </c>
      <c r="X206" t="s">
        <v>628</v>
      </c>
      <c r="Y206" t="s">
        <v>628</v>
      </c>
      <c r="Z206" t="s">
        <v>628</v>
      </c>
      <c r="AA206" t="s">
        <v>628</v>
      </c>
      <c r="AB206" t="s">
        <v>628</v>
      </c>
      <c r="AC206" t="s">
        <v>628</v>
      </c>
      <c r="AD206">
        <v>43.158000000000001</v>
      </c>
      <c r="AE206">
        <v>32.857999999999997</v>
      </c>
      <c r="AF206">
        <v>35.848999999999997</v>
      </c>
      <c r="AG206">
        <v>45.033000000000001</v>
      </c>
      <c r="AH206">
        <v>43.701000000000001</v>
      </c>
      <c r="AI206">
        <v>41.673999999999999</v>
      </c>
      <c r="AJ206">
        <v>45.655999999999999</v>
      </c>
      <c r="AK206">
        <v>46.948999999999998</v>
      </c>
      <c r="AL206">
        <v>42.554000000000002</v>
      </c>
      <c r="AM206">
        <v>40.164000000000001</v>
      </c>
      <c r="AN206">
        <v>46.491999999999997</v>
      </c>
      <c r="AO206">
        <v>44.652999999999999</v>
      </c>
      <c r="AP206">
        <v>44.168999999999997</v>
      </c>
      <c r="AQ206">
        <v>40.645000000000003</v>
      </c>
      <c r="AR206">
        <v>43.402999999999999</v>
      </c>
      <c r="AS206">
        <v>40.552999999999997</v>
      </c>
      <c r="AT206">
        <v>41.106000000000002</v>
      </c>
      <c r="AU206">
        <v>39.631999999999998</v>
      </c>
      <c r="AV206">
        <v>43.911000000000001</v>
      </c>
      <c r="AW206">
        <v>42.353000000000002</v>
      </c>
      <c r="AX206">
        <v>45.439</v>
      </c>
      <c r="AY206">
        <v>57.622</v>
      </c>
      <c r="AZ206">
        <v>58.192999999999998</v>
      </c>
      <c r="BA206">
        <v>46.497999999999998</v>
      </c>
      <c r="BB206">
        <v>54.024000000000001</v>
      </c>
      <c r="BC206">
        <v>49.037999999999997</v>
      </c>
      <c r="BD206">
        <v>48.215000000000003</v>
      </c>
      <c r="BE206">
        <v>47.465000000000003</v>
      </c>
      <c r="BF206">
        <v>46.863999999999997</v>
      </c>
      <c r="BG206">
        <v>2022</v>
      </c>
    </row>
    <row r="207" spans="1:59" x14ac:dyDescent="0.35">
      <c r="A207">
        <v>565</v>
      </c>
      <c r="B207" t="s">
        <v>494</v>
      </c>
      <c r="C207" t="s">
        <v>186</v>
      </c>
      <c r="D207" t="s">
        <v>491</v>
      </c>
      <c r="E207" t="s">
        <v>664</v>
      </c>
      <c r="F207" t="s">
        <v>665</v>
      </c>
      <c r="G207" t="s">
        <v>565</v>
      </c>
      <c r="H207" t="s">
        <v>566</v>
      </c>
      <c r="I207" t="s">
        <v>722</v>
      </c>
      <c r="J207" t="s">
        <v>628</v>
      </c>
      <c r="K207" t="s">
        <v>628</v>
      </c>
      <c r="L207" t="s">
        <v>628</v>
      </c>
      <c r="M207" t="s">
        <v>628</v>
      </c>
      <c r="N207" t="s">
        <v>628</v>
      </c>
      <c r="O207" t="s">
        <v>628</v>
      </c>
      <c r="P207" t="s">
        <v>628</v>
      </c>
      <c r="Q207" t="s">
        <v>628</v>
      </c>
      <c r="R207" t="s">
        <v>628</v>
      </c>
      <c r="S207" t="s">
        <v>628</v>
      </c>
      <c r="T207" t="s">
        <v>628</v>
      </c>
      <c r="U207" t="s">
        <v>628</v>
      </c>
      <c r="V207" t="s">
        <v>628</v>
      </c>
      <c r="W207" t="s">
        <v>628</v>
      </c>
      <c r="X207" t="s">
        <v>628</v>
      </c>
      <c r="Y207" t="s">
        <v>628</v>
      </c>
      <c r="Z207" t="s">
        <v>628</v>
      </c>
      <c r="AA207" t="s">
        <v>628</v>
      </c>
      <c r="AB207" t="s">
        <v>628</v>
      </c>
      <c r="AC207" t="s">
        <v>628</v>
      </c>
      <c r="AD207">
        <v>8.5000000000000006E-2</v>
      </c>
      <c r="AE207">
        <v>7.9000000000000001E-2</v>
      </c>
      <c r="AF207">
        <v>7.9000000000000001E-2</v>
      </c>
      <c r="AG207">
        <v>7.4999999999999997E-2</v>
      </c>
      <c r="AH207">
        <v>8.1000000000000003E-2</v>
      </c>
      <c r="AI207">
        <v>7.4999999999999997E-2</v>
      </c>
      <c r="AJ207">
        <v>8.6999999999999994E-2</v>
      </c>
      <c r="AK207">
        <v>9.6000000000000002E-2</v>
      </c>
      <c r="AL207">
        <v>8.7999999999999995E-2</v>
      </c>
      <c r="AM207">
        <v>7.8E-2</v>
      </c>
      <c r="AN207">
        <v>8.7999999999999995E-2</v>
      </c>
      <c r="AO207">
        <v>8.5000000000000006E-2</v>
      </c>
      <c r="AP207">
        <v>9.2999999999999999E-2</v>
      </c>
      <c r="AQ207">
        <v>9.0999999999999998E-2</v>
      </c>
      <c r="AR207">
        <v>9.8000000000000004E-2</v>
      </c>
      <c r="AS207">
        <v>0.1</v>
      </c>
      <c r="AT207">
        <v>0.114</v>
      </c>
      <c r="AU207">
        <v>0.10100000000000001</v>
      </c>
      <c r="AV207">
        <v>0.109</v>
      </c>
      <c r="AW207">
        <v>0.124</v>
      </c>
      <c r="AX207">
        <v>0.158</v>
      </c>
      <c r="AY207">
        <v>0.158</v>
      </c>
      <c r="AZ207">
        <v>0.152</v>
      </c>
      <c r="BA207">
        <v>0.126</v>
      </c>
      <c r="BB207">
        <v>0.16300000000000001</v>
      </c>
      <c r="BC207">
        <v>0.17599999999999999</v>
      </c>
      <c r="BD207">
        <v>0.183</v>
      </c>
      <c r="BE207">
        <v>0.189</v>
      </c>
      <c r="BF207">
        <v>0.19500000000000001</v>
      </c>
      <c r="BG207">
        <v>2022</v>
      </c>
    </row>
    <row r="208" spans="1:59" x14ac:dyDescent="0.35">
      <c r="A208">
        <v>565</v>
      </c>
      <c r="B208" t="s">
        <v>494</v>
      </c>
      <c r="C208" t="s">
        <v>188</v>
      </c>
      <c r="D208" t="s">
        <v>491</v>
      </c>
      <c r="E208" t="s">
        <v>664</v>
      </c>
      <c r="F208" t="s">
        <v>665</v>
      </c>
      <c r="G208" t="s">
        <v>615</v>
      </c>
      <c r="I208" t="s">
        <v>666</v>
      </c>
      <c r="J208" t="s">
        <v>628</v>
      </c>
      <c r="K208" t="s">
        <v>628</v>
      </c>
      <c r="L208" t="s">
        <v>628</v>
      </c>
      <c r="M208" t="s">
        <v>628</v>
      </c>
      <c r="N208" t="s">
        <v>628</v>
      </c>
      <c r="O208" t="s">
        <v>628</v>
      </c>
      <c r="P208" t="s">
        <v>628</v>
      </c>
      <c r="Q208" t="s">
        <v>628</v>
      </c>
      <c r="R208" t="s">
        <v>628</v>
      </c>
      <c r="S208" t="s">
        <v>628</v>
      </c>
      <c r="T208" t="s">
        <v>628</v>
      </c>
      <c r="U208" t="s">
        <v>628</v>
      </c>
      <c r="V208" t="s">
        <v>628</v>
      </c>
      <c r="W208" t="s">
        <v>628</v>
      </c>
      <c r="X208" t="s">
        <v>628</v>
      </c>
      <c r="Y208" t="s">
        <v>628</v>
      </c>
      <c r="Z208" t="s">
        <v>628</v>
      </c>
      <c r="AA208" t="s">
        <v>628</v>
      </c>
      <c r="AB208" t="s">
        <v>628</v>
      </c>
      <c r="AC208" t="s">
        <v>628</v>
      </c>
      <c r="AD208">
        <v>56.584000000000003</v>
      </c>
      <c r="AE208">
        <v>49.536999999999999</v>
      </c>
      <c r="AF208">
        <v>48.545000000000002</v>
      </c>
      <c r="AG208">
        <v>48.198</v>
      </c>
      <c r="AH208">
        <v>48.514000000000003</v>
      </c>
      <c r="AI208">
        <v>40.292999999999999</v>
      </c>
      <c r="AJ208">
        <v>45.512999999999998</v>
      </c>
      <c r="AK208">
        <v>49.026000000000003</v>
      </c>
      <c r="AL208">
        <v>44.256999999999998</v>
      </c>
      <c r="AM208">
        <v>42.298999999999999</v>
      </c>
      <c r="AN208">
        <v>47.765000000000001</v>
      </c>
      <c r="AO208">
        <v>43.368000000000002</v>
      </c>
      <c r="AP208">
        <v>43.186999999999998</v>
      </c>
      <c r="AQ208">
        <v>40.100999999999999</v>
      </c>
      <c r="AR208">
        <v>39.813000000000002</v>
      </c>
      <c r="AS208">
        <v>35.473999999999997</v>
      </c>
      <c r="AT208">
        <v>37.591000000000001</v>
      </c>
      <c r="AU208">
        <v>34.878</v>
      </c>
      <c r="AV208">
        <v>37.734999999999999</v>
      </c>
      <c r="AW208">
        <v>44.018000000000001</v>
      </c>
      <c r="AX208">
        <v>61.523000000000003</v>
      </c>
      <c r="AY208">
        <v>67.962000000000003</v>
      </c>
      <c r="AZ208">
        <v>61.764000000000003</v>
      </c>
      <c r="BA208">
        <v>47</v>
      </c>
      <c r="BB208">
        <v>50.686</v>
      </c>
      <c r="BC208">
        <v>46.981000000000002</v>
      </c>
      <c r="BD208">
        <v>46.42</v>
      </c>
      <c r="BE208">
        <v>46.201999999999998</v>
      </c>
      <c r="BF208">
        <v>46.030999999999999</v>
      </c>
      <c r="BG208">
        <v>2022</v>
      </c>
    </row>
    <row r="209" spans="1:59" x14ac:dyDescent="0.35">
      <c r="A209">
        <v>565</v>
      </c>
      <c r="B209" t="s">
        <v>494</v>
      </c>
      <c r="C209" t="s">
        <v>667</v>
      </c>
      <c r="D209" t="s">
        <v>491</v>
      </c>
      <c r="E209" t="s">
        <v>668</v>
      </c>
      <c r="F209" t="s">
        <v>669</v>
      </c>
      <c r="G209" t="s">
        <v>565</v>
      </c>
      <c r="H209" t="s">
        <v>566</v>
      </c>
      <c r="I209" t="s">
        <v>722</v>
      </c>
      <c r="J209" t="s">
        <v>628</v>
      </c>
      <c r="K209" t="s">
        <v>628</v>
      </c>
      <c r="L209" t="s">
        <v>628</v>
      </c>
      <c r="M209" t="s">
        <v>628</v>
      </c>
      <c r="N209" t="s">
        <v>628</v>
      </c>
      <c r="O209" t="s">
        <v>628</v>
      </c>
      <c r="P209" t="s">
        <v>628</v>
      </c>
      <c r="Q209" t="s">
        <v>628</v>
      </c>
      <c r="R209" t="s">
        <v>628</v>
      </c>
      <c r="S209" t="s">
        <v>628</v>
      </c>
      <c r="T209" t="s">
        <v>628</v>
      </c>
      <c r="U209" t="s">
        <v>628</v>
      </c>
      <c r="V209" t="s">
        <v>628</v>
      </c>
      <c r="W209" t="s">
        <v>628</v>
      </c>
      <c r="X209" t="s">
        <v>628</v>
      </c>
      <c r="Y209" t="s">
        <v>628</v>
      </c>
      <c r="Z209" t="s">
        <v>628</v>
      </c>
      <c r="AA209" t="s">
        <v>628</v>
      </c>
      <c r="AB209" t="s">
        <v>628</v>
      </c>
      <c r="AC209" t="s">
        <v>628</v>
      </c>
      <c r="AD209">
        <v>-0.02</v>
      </c>
      <c r="AE209">
        <v>-2.7E-2</v>
      </c>
      <c r="AF209">
        <v>-2.1000000000000001E-2</v>
      </c>
      <c r="AG209">
        <v>-5.0000000000000001E-3</v>
      </c>
      <c r="AH209">
        <v>-8.0000000000000002E-3</v>
      </c>
      <c r="AI209">
        <v>3.0000000000000001E-3</v>
      </c>
      <c r="AJ209" t="s">
        <v>701</v>
      </c>
      <c r="AK209">
        <v>-4.0000000000000001E-3</v>
      </c>
      <c r="AL209">
        <v>-3.0000000000000001E-3</v>
      </c>
      <c r="AM209">
        <v>-4.0000000000000001E-3</v>
      </c>
      <c r="AN209">
        <v>-2E-3</v>
      </c>
      <c r="AO209">
        <v>3.0000000000000001E-3</v>
      </c>
      <c r="AP209">
        <v>2E-3</v>
      </c>
      <c r="AQ209">
        <v>1E-3</v>
      </c>
      <c r="AR209">
        <v>8.9999999999999993E-3</v>
      </c>
      <c r="AS209">
        <v>1.4E-2</v>
      </c>
      <c r="AT209">
        <v>1.0999999999999999E-2</v>
      </c>
      <c r="AU209">
        <v>1.4E-2</v>
      </c>
      <c r="AV209">
        <v>1.7999999999999999E-2</v>
      </c>
      <c r="AW209">
        <v>-5.0000000000000001E-3</v>
      </c>
      <c r="AX209">
        <v>-4.1000000000000002E-2</v>
      </c>
      <c r="AY209">
        <v>-2.4E-2</v>
      </c>
      <c r="AZ209">
        <v>-8.9999999999999993E-3</v>
      </c>
      <c r="BA209">
        <v>-1E-3</v>
      </c>
      <c r="BB209">
        <v>1.0999999999999999E-2</v>
      </c>
      <c r="BC209">
        <v>8.0000000000000002E-3</v>
      </c>
      <c r="BD209">
        <v>7.0000000000000001E-3</v>
      </c>
      <c r="BE209">
        <v>5.0000000000000001E-3</v>
      </c>
      <c r="BF209">
        <v>4.0000000000000001E-3</v>
      </c>
      <c r="BG209">
        <v>2022</v>
      </c>
    </row>
    <row r="210" spans="1:59" x14ac:dyDescent="0.35">
      <c r="A210">
        <v>565</v>
      </c>
      <c r="B210" t="s">
        <v>494</v>
      </c>
      <c r="C210" t="s">
        <v>670</v>
      </c>
      <c r="D210" t="s">
        <v>491</v>
      </c>
      <c r="E210" t="s">
        <v>668</v>
      </c>
      <c r="F210" t="s">
        <v>669</v>
      </c>
      <c r="G210" t="s">
        <v>615</v>
      </c>
      <c r="I210" t="s">
        <v>671</v>
      </c>
      <c r="J210" t="s">
        <v>628</v>
      </c>
      <c r="K210" t="s">
        <v>628</v>
      </c>
      <c r="L210" t="s">
        <v>628</v>
      </c>
      <c r="M210" t="s">
        <v>628</v>
      </c>
      <c r="N210" t="s">
        <v>628</v>
      </c>
      <c r="O210" t="s">
        <v>628</v>
      </c>
      <c r="P210" t="s">
        <v>628</v>
      </c>
      <c r="Q210" t="s">
        <v>628</v>
      </c>
      <c r="R210" t="s">
        <v>628</v>
      </c>
      <c r="S210" t="s">
        <v>628</v>
      </c>
      <c r="T210" t="s">
        <v>628</v>
      </c>
      <c r="U210" t="s">
        <v>628</v>
      </c>
      <c r="V210" t="s">
        <v>628</v>
      </c>
      <c r="W210" t="s">
        <v>628</v>
      </c>
      <c r="X210" t="s">
        <v>628</v>
      </c>
      <c r="Y210" t="s">
        <v>628</v>
      </c>
      <c r="Z210" t="s">
        <v>628</v>
      </c>
      <c r="AA210" t="s">
        <v>628</v>
      </c>
      <c r="AB210" t="s">
        <v>628</v>
      </c>
      <c r="AC210" t="s">
        <v>628</v>
      </c>
      <c r="AD210">
        <v>-13.426</v>
      </c>
      <c r="AE210">
        <v>-16.678999999999998</v>
      </c>
      <c r="AF210">
        <v>-12.696</v>
      </c>
      <c r="AG210">
        <v>-3.165</v>
      </c>
      <c r="AH210">
        <v>-4.8129999999999997</v>
      </c>
      <c r="AI210">
        <v>1.3819999999999999</v>
      </c>
      <c r="AJ210">
        <v>0.14299999999999999</v>
      </c>
      <c r="AK210">
        <v>-2.077</v>
      </c>
      <c r="AL210">
        <v>-1.7030000000000001</v>
      </c>
      <c r="AM210">
        <v>-2.1349999999999998</v>
      </c>
      <c r="AN210">
        <v>-1.2729999999999999</v>
      </c>
      <c r="AO210">
        <v>1.2849999999999999</v>
      </c>
      <c r="AP210">
        <v>0.98199999999999998</v>
      </c>
      <c r="AQ210">
        <v>0.54400000000000004</v>
      </c>
      <c r="AR210">
        <v>3.59</v>
      </c>
      <c r="AS210">
        <v>5.0780000000000003</v>
      </c>
      <c r="AT210">
        <v>3.5150000000000001</v>
      </c>
      <c r="AU210">
        <v>4.7539999999999996</v>
      </c>
      <c r="AV210">
        <v>6.1769999999999996</v>
      </c>
      <c r="AW210">
        <v>-1.665</v>
      </c>
      <c r="AX210">
        <v>-16.084</v>
      </c>
      <c r="AY210">
        <v>-10.34</v>
      </c>
      <c r="AZ210">
        <v>-3.5710000000000002</v>
      </c>
      <c r="BA210">
        <v>-0.502</v>
      </c>
      <c r="BB210">
        <v>3.339</v>
      </c>
      <c r="BC210">
        <v>2.0569999999999999</v>
      </c>
      <c r="BD210">
        <v>1.7949999999999999</v>
      </c>
      <c r="BE210">
        <v>1.262</v>
      </c>
      <c r="BF210">
        <v>0.83299999999999996</v>
      </c>
      <c r="BG210">
        <v>2022</v>
      </c>
    </row>
    <row r="211" spans="1:59" x14ac:dyDescent="0.35">
      <c r="A211">
        <v>565</v>
      </c>
      <c r="B211" t="s">
        <v>494</v>
      </c>
      <c r="C211" t="s">
        <v>672</v>
      </c>
      <c r="D211" t="s">
        <v>491</v>
      </c>
      <c r="E211" t="s">
        <v>673</v>
      </c>
      <c r="F211" t="s">
        <v>674</v>
      </c>
      <c r="G211" t="s">
        <v>565</v>
      </c>
      <c r="H211" t="s">
        <v>566</v>
      </c>
    </row>
    <row r="212" spans="1:59" x14ac:dyDescent="0.35">
      <c r="A212">
        <v>565</v>
      </c>
      <c r="B212" t="s">
        <v>494</v>
      </c>
      <c r="C212" t="s">
        <v>675</v>
      </c>
      <c r="D212" t="s">
        <v>491</v>
      </c>
      <c r="E212" t="s">
        <v>673</v>
      </c>
      <c r="F212" t="s">
        <v>674</v>
      </c>
      <c r="G212" t="s">
        <v>603</v>
      </c>
    </row>
    <row r="213" spans="1:59" x14ac:dyDescent="0.35">
      <c r="A213">
        <v>565</v>
      </c>
      <c r="B213" t="s">
        <v>494</v>
      </c>
      <c r="C213" t="s">
        <v>676</v>
      </c>
      <c r="D213" t="s">
        <v>491</v>
      </c>
      <c r="E213" t="s">
        <v>677</v>
      </c>
      <c r="F213" t="s">
        <v>678</v>
      </c>
      <c r="G213" t="s">
        <v>565</v>
      </c>
      <c r="H213" t="s">
        <v>566</v>
      </c>
    </row>
    <row r="214" spans="1:59" x14ac:dyDescent="0.35">
      <c r="A214">
        <v>565</v>
      </c>
      <c r="B214" t="s">
        <v>494</v>
      </c>
      <c r="C214" t="s">
        <v>679</v>
      </c>
      <c r="D214" t="s">
        <v>491</v>
      </c>
      <c r="E214" t="s">
        <v>677</v>
      </c>
      <c r="F214" t="s">
        <v>678</v>
      </c>
      <c r="G214" t="s">
        <v>615</v>
      </c>
    </row>
    <row r="215" spans="1:59" x14ac:dyDescent="0.35">
      <c r="A215">
        <v>565</v>
      </c>
      <c r="B215" t="s">
        <v>494</v>
      </c>
      <c r="C215" t="s">
        <v>681</v>
      </c>
      <c r="D215" t="s">
        <v>491</v>
      </c>
      <c r="E215" t="s">
        <v>682</v>
      </c>
      <c r="F215" t="s">
        <v>683</v>
      </c>
      <c r="G215" t="s">
        <v>565</v>
      </c>
      <c r="H215" t="s">
        <v>566</v>
      </c>
    </row>
    <row r="216" spans="1:59" x14ac:dyDescent="0.35">
      <c r="A216">
        <v>565</v>
      </c>
      <c r="B216" t="s">
        <v>494</v>
      </c>
      <c r="C216" t="s">
        <v>684</v>
      </c>
      <c r="D216" t="s">
        <v>491</v>
      </c>
      <c r="E216" t="s">
        <v>682</v>
      </c>
      <c r="F216" t="s">
        <v>683</v>
      </c>
      <c r="G216" t="s">
        <v>615</v>
      </c>
    </row>
    <row r="217" spans="1:59" x14ac:dyDescent="0.35">
      <c r="A217">
        <v>565</v>
      </c>
      <c r="B217" t="s">
        <v>494</v>
      </c>
      <c r="C217" t="s">
        <v>686</v>
      </c>
      <c r="D217" t="s">
        <v>491</v>
      </c>
      <c r="E217" t="s">
        <v>687</v>
      </c>
      <c r="F217" t="s">
        <v>688</v>
      </c>
      <c r="G217" t="s">
        <v>565</v>
      </c>
      <c r="H217" t="s">
        <v>566</v>
      </c>
      <c r="I217" t="s">
        <v>722</v>
      </c>
      <c r="J217" t="s">
        <v>628</v>
      </c>
      <c r="K217" t="s">
        <v>628</v>
      </c>
      <c r="L217" t="s">
        <v>628</v>
      </c>
      <c r="M217" t="s">
        <v>628</v>
      </c>
      <c r="N217" t="s">
        <v>628</v>
      </c>
      <c r="O217" t="s">
        <v>628</v>
      </c>
      <c r="P217" t="s">
        <v>628</v>
      </c>
      <c r="Q217" t="s">
        <v>628</v>
      </c>
      <c r="R217" t="s">
        <v>628</v>
      </c>
      <c r="S217" t="s">
        <v>628</v>
      </c>
      <c r="T217" t="s">
        <v>628</v>
      </c>
      <c r="U217" t="s">
        <v>628</v>
      </c>
      <c r="V217" t="s">
        <v>628</v>
      </c>
      <c r="W217" t="s">
        <v>628</v>
      </c>
      <c r="X217" t="s">
        <v>628</v>
      </c>
      <c r="Y217" t="s">
        <v>628</v>
      </c>
      <c r="Z217" t="s">
        <v>628</v>
      </c>
      <c r="AA217" t="s">
        <v>628</v>
      </c>
      <c r="AB217" t="s">
        <v>628</v>
      </c>
      <c r="AC217" t="s">
        <v>628</v>
      </c>
      <c r="AD217">
        <v>5.5E-2</v>
      </c>
      <c r="AE217">
        <v>5.5E-2</v>
      </c>
      <c r="AF217">
        <v>5.5E-2</v>
      </c>
      <c r="AG217">
        <v>5.3999999999999999E-2</v>
      </c>
      <c r="AH217">
        <v>5.7000000000000002E-2</v>
      </c>
      <c r="AI217">
        <v>5.7000000000000002E-2</v>
      </c>
      <c r="AJ217">
        <v>5.5E-2</v>
      </c>
      <c r="AK217">
        <v>6.6000000000000003E-2</v>
      </c>
      <c r="AL217">
        <v>6.4000000000000001E-2</v>
      </c>
      <c r="AM217">
        <v>6.7000000000000004E-2</v>
      </c>
      <c r="AN217">
        <v>6.3E-2</v>
      </c>
      <c r="AO217">
        <v>0.06</v>
      </c>
      <c r="AP217">
        <v>6.6000000000000003E-2</v>
      </c>
      <c r="AQ217">
        <v>6.2E-2</v>
      </c>
      <c r="AR217">
        <v>6.8000000000000005E-2</v>
      </c>
      <c r="AS217">
        <v>6.0999999999999999E-2</v>
      </c>
      <c r="AT217">
        <v>7.1999999999999995E-2</v>
      </c>
      <c r="AU217">
        <v>7.8E-2</v>
      </c>
      <c r="AV217">
        <v>8.5000000000000006E-2</v>
      </c>
      <c r="AW217">
        <v>8.5999999999999993E-2</v>
      </c>
      <c r="AX217">
        <v>0.13500000000000001</v>
      </c>
      <c r="AY217">
        <v>0.16400000000000001</v>
      </c>
      <c r="AZ217">
        <v>0.16900000000000001</v>
      </c>
      <c r="BA217">
        <v>0.22800000000000001</v>
      </c>
      <c r="BB217">
        <v>0.247</v>
      </c>
      <c r="BC217">
        <v>0.23499999999999999</v>
      </c>
      <c r="BD217">
        <v>0.219</v>
      </c>
      <c r="BE217">
        <v>0.20100000000000001</v>
      </c>
      <c r="BF217">
        <v>0.183</v>
      </c>
      <c r="BG217">
        <v>2022</v>
      </c>
    </row>
    <row r="218" spans="1:59" x14ac:dyDescent="0.35">
      <c r="A218">
        <v>565</v>
      </c>
      <c r="B218" t="s">
        <v>494</v>
      </c>
      <c r="C218" t="s">
        <v>689</v>
      </c>
      <c r="D218" t="s">
        <v>491</v>
      </c>
      <c r="E218" t="s">
        <v>687</v>
      </c>
      <c r="F218" t="s">
        <v>688</v>
      </c>
      <c r="G218" t="s">
        <v>615</v>
      </c>
      <c r="I218" t="s">
        <v>690</v>
      </c>
      <c r="J218" t="s">
        <v>628</v>
      </c>
      <c r="K218" t="s">
        <v>628</v>
      </c>
      <c r="L218" t="s">
        <v>628</v>
      </c>
      <c r="M218" t="s">
        <v>628</v>
      </c>
      <c r="N218" t="s">
        <v>628</v>
      </c>
      <c r="O218" t="s">
        <v>628</v>
      </c>
      <c r="P218" t="s">
        <v>628</v>
      </c>
      <c r="Q218" t="s">
        <v>628</v>
      </c>
      <c r="R218" t="s">
        <v>628</v>
      </c>
      <c r="S218" t="s">
        <v>628</v>
      </c>
      <c r="T218" t="s">
        <v>628</v>
      </c>
      <c r="U218" t="s">
        <v>628</v>
      </c>
      <c r="V218" t="s">
        <v>628</v>
      </c>
      <c r="W218" t="s">
        <v>628</v>
      </c>
      <c r="X218" t="s">
        <v>628</v>
      </c>
      <c r="Y218" t="s">
        <v>628</v>
      </c>
      <c r="Z218" t="s">
        <v>628</v>
      </c>
      <c r="AA218" t="s">
        <v>628</v>
      </c>
      <c r="AB218" t="s">
        <v>628</v>
      </c>
      <c r="AC218" t="s">
        <v>628</v>
      </c>
      <c r="AD218">
        <v>37.106000000000002</v>
      </c>
      <c r="AE218">
        <v>34.597999999999999</v>
      </c>
      <c r="AF218">
        <v>33.887</v>
      </c>
      <c r="AG218">
        <v>34.829000000000001</v>
      </c>
      <c r="AH218">
        <v>34.222000000000001</v>
      </c>
      <c r="AI218">
        <v>30.465</v>
      </c>
      <c r="AJ218">
        <v>28.616</v>
      </c>
      <c r="AK218">
        <v>33.637</v>
      </c>
      <c r="AL218">
        <v>31.991</v>
      </c>
      <c r="AM218">
        <v>36.573999999999998</v>
      </c>
      <c r="AN218">
        <v>34.444000000000003</v>
      </c>
      <c r="AO218">
        <v>30.559000000000001</v>
      </c>
      <c r="AP218">
        <v>30.722000000000001</v>
      </c>
      <c r="AQ218">
        <v>27.404</v>
      </c>
      <c r="AR218">
        <v>27.516999999999999</v>
      </c>
      <c r="AS218">
        <v>21.687999999999999</v>
      </c>
      <c r="AT218">
        <v>23.736999999999998</v>
      </c>
      <c r="AU218">
        <v>26.902999999999999</v>
      </c>
      <c r="AV218">
        <v>29.501999999999999</v>
      </c>
      <c r="AW218">
        <v>30.486999999999998</v>
      </c>
      <c r="AX218">
        <v>52.363999999999997</v>
      </c>
      <c r="AY218">
        <v>70.677999999999997</v>
      </c>
      <c r="AZ218">
        <v>68.387</v>
      </c>
      <c r="BA218">
        <v>85.387</v>
      </c>
      <c r="BB218">
        <v>76.66</v>
      </c>
      <c r="BC218">
        <v>62.747999999999998</v>
      </c>
      <c r="BD218">
        <v>55.512999999999998</v>
      </c>
      <c r="BE218">
        <v>49.104999999999997</v>
      </c>
      <c r="BF218">
        <v>43.292999999999999</v>
      </c>
      <c r="BG218">
        <v>2022</v>
      </c>
    </row>
    <row r="219" spans="1:59" x14ac:dyDescent="0.35">
      <c r="A219">
        <v>565</v>
      </c>
      <c r="B219" t="s">
        <v>494</v>
      </c>
      <c r="C219" t="s">
        <v>691</v>
      </c>
      <c r="D219" t="s">
        <v>491</v>
      </c>
      <c r="E219" t="s">
        <v>692</v>
      </c>
      <c r="F219" t="s">
        <v>693</v>
      </c>
      <c r="G219" t="s">
        <v>565</v>
      </c>
      <c r="H219" t="s">
        <v>566</v>
      </c>
      <c r="I219" t="s">
        <v>722</v>
      </c>
      <c r="J219" t="s">
        <v>628</v>
      </c>
      <c r="K219" t="s">
        <v>628</v>
      </c>
      <c r="L219" t="s">
        <v>628</v>
      </c>
      <c r="M219" t="s">
        <v>628</v>
      </c>
      <c r="N219" t="s">
        <v>628</v>
      </c>
      <c r="O219" t="s">
        <v>628</v>
      </c>
      <c r="P219" t="s">
        <v>628</v>
      </c>
      <c r="Q219" t="s">
        <v>628</v>
      </c>
      <c r="R219" t="s">
        <v>628</v>
      </c>
      <c r="S219" t="s">
        <v>628</v>
      </c>
      <c r="T219" t="s">
        <v>628</v>
      </c>
      <c r="U219" t="s">
        <v>628</v>
      </c>
      <c r="V219" t="s">
        <v>628</v>
      </c>
      <c r="W219" t="s">
        <v>628</v>
      </c>
      <c r="X219" t="s">
        <v>628</v>
      </c>
      <c r="Y219" t="s">
        <v>628</v>
      </c>
      <c r="Z219" t="s">
        <v>628</v>
      </c>
      <c r="AA219" t="s">
        <v>628</v>
      </c>
      <c r="AB219" t="s">
        <v>628</v>
      </c>
      <c r="AC219" t="s">
        <v>628</v>
      </c>
      <c r="AD219">
        <v>0.15</v>
      </c>
      <c r="AE219">
        <v>0.159</v>
      </c>
      <c r="AF219">
        <v>0.16300000000000001</v>
      </c>
      <c r="AG219">
        <v>0.155</v>
      </c>
      <c r="AH219">
        <v>0.16600000000000001</v>
      </c>
      <c r="AI219">
        <v>0.186</v>
      </c>
      <c r="AJ219">
        <v>0.191</v>
      </c>
      <c r="AK219">
        <v>0.19600000000000001</v>
      </c>
      <c r="AL219">
        <v>0.19900000000000001</v>
      </c>
      <c r="AM219">
        <v>0.184</v>
      </c>
      <c r="AN219">
        <v>0.184</v>
      </c>
      <c r="AO219">
        <v>0.19500000000000001</v>
      </c>
      <c r="AP219">
        <v>0.215</v>
      </c>
      <c r="AQ219">
        <v>0.22600000000000001</v>
      </c>
      <c r="AR219">
        <v>0.246</v>
      </c>
      <c r="AS219">
        <v>0.28299999999999997</v>
      </c>
      <c r="AT219">
        <v>0.30299999999999999</v>
      </c>
      <c r="AU219">
        <v>0.28999999999999998</v>
      </c>
      <c r="AV219">
        <v>0.28899999999999998</v>
      </c>
      <c r="AW219">
        <v>0.28199999999999997</v>
      </c>
      <c r="AX219">
        <v>0.25800000000000001</v>
      </c>
      <c r="AY219">
        <v>0.23300000000000001</v>
      </c>
      <c r="AZ219">
        <v>0.246</v>
      </c>
      <c r="BA219">
        <v>0.26700000000000002</v>
      </c>
      <c r="BB219">
        <v>0.32200000000000001</v>
      </c>
      <c r="BC219">
        <v>0.375</v>
      </c>
      <c r="BD219">
        <v>0.39500000000000002</v>
      </c>
      <c r="BE219">
        <v>0.41</v>
      </c>
      <c r="BF219">
        <v>0.42399999999999999</v>
      </c>
      <c r="BG219">
        <v>2022</v>
      </c>
    </row>
    <row r="220" spans="1:59" x14ac:dyDescent="0.35">
      <c r="A220">
        <v>565</v>
      </c>
      <c r="B220" t="s">
        <v>494</v>
      </c>
      <c r="C220" t="s">
        <v>694</v>
      </c>
      <c r="D220" t="s">
        <v>491</v>
      </c>
      <c r="E220" t="s">
        <v>695</v>
      </c>
      <c r="F220" t="s">
        <v>696</v>
      </c>
      <c r="G220" t="s">
        <v>575</v>
      </c>
      <c r="H220" t="s">
        <v>566</v>
      </c>
      <c r="I220" t="s">
        <v>723</v>
      </c>
      <c r="J220" t="s">
        <v>628</v>
      </c>
      <c r="K220" t="s">
        <v>628</v>
      </c>
      <c r="L220" t="s">
        <v>628</v>
      </c>
      <c r="M220" t="s">
        <v>628</v>
      </c>
      <c r="N220" t="s">
        <v>628</v>
      </c>
      <c r="O220" t="s">
        <v>628</v>
      </c>
      <c r="P220" t="s">
        <v>628</v>
      </c>
      <c r="Q220" t="s">
        <v>628</v>
      </c>
      <c r="R220" t="s">
        <v>628</v>
      </c>
      <c r="S220" t="s">
        <v>628</v>
      </c>
      <c r="T220" t="s">
        <v>628</v>
      </c>
      <c r="U220" t="s">
        <v>628</v>
      </c>
      <c r="V220" t="s">
        <v>628</v>
      </c>
      <c r="W220" t="s">
        <v>628</v>
      </c>
      <c r="X220" t="s">
        <v>628</v>
      </c>
      <c r="Y220" t="s">
        <v>628</v>
      </c>
      <c r="Z220" t="s">
        <v>628</v>
      </c>
      <c r="AA220" t="s">
        <v>628</v>
      </c>
      <c r="AB220" t="s">
        <v>628</v>
      </c>
      <c r="AC220" t="s">
        <v>628</v>
      </c>
      <c r="AD220">
        <v>-7.5999999999999998E-2</v>
      </c>
      <c r="AE220">
        <v>-5.2999999999999999E-2</v>
      </c>
      <c r="AF220">
        <v>-4.9000000000000002E-2</v>
      </c>
      <c r="AG220">
        <v>-4.2999999999999997E-2</v>
      </c>
      <c r="AH220">
        <v>-5.8000000000000003E-2</v>
      </c>
      <c r="AI220">
        <v>-0.05</v>
      </c>
      <c r="AJ220">
        <v>-5.3999999999999999E-2</v>
      </c>
      <c r="AK220">
        <v>-4.2999999999999997E-2</v>
      </c>
      <c r="AL220">
        <v>-4.5999999999999999E-2</v>
      </c>
      <c r="AM220">
        <v>-2.5999999999999999E-2</v>
      </c>
      <c r="AN220">
        <v>-2.3E-2</v>
      </c>
      <c r="AO220">
        <v>-3.3000000000000002E-2</v>
      </c>
      <c r="AP220">
        <v>-4.2999999999999997E-2</v>
      </c>
      <c r="AQ220">
        <v>-4.1000000000000002E-2</v>
      </c>
      <c r="AR220">
        <v>-5.6000000000000001E-2</v>
      </c>
      <c r="AS220">
        <v>-3.7999999999999999E-2</v>
      </c>
      <c r="AT220">
        <v>-4.9000000000000002E-2</v>
      </c>
      <c r="AU220">
        <v>-6.7000000000000004E-2</v>
      </c>
      <c r="AV220">
        <v>-5.5E-2</v>
      </c>
      <c r="AW220">
        <v>-8.6999999999999994E-2</v>
      </c>
      <c r="AX220">
        <v>-0.122</v>
      </c>
      <c r="AY220">
        <v>-0.10100000000000001</v>
      </c>
      <c r="AZ220">
        <v>-0.13500000000000001</v>
      </c>
      <c r="BA220">
        <v>-0.153</v>
      </c>
      <c r="BB220">
        <v>-0.13500000000000001</v>
      </c>
      <c r="BC220">
        <v>-0.129</v>
      </c>
      <c r="BD220">
        <v>-0.11700000000000001</v>
      </c>
      <c r="BE220">
        <v>-0.11600000000000001</v>
      </c>
      <c r="BF220">
        <v>-0.114</v>
      </c>
      <c r="BG220">
        <v>2021</v>
      </c>
    </row>
    <row r="221" spans="1:59" x14ac:dyDescent="0.35">
      <c r="A221">
        <v>565</v>
      </c>
      <c r="B221" t="s">
        <v>494</v>
      </c>
      <c r="C221" t="s">
        <v>698</v>
      </c>
      <c r="D221" t="s">
        <v>491</v>
      </c>
      <c r="E221" t="s">
        <v>695</v>
      </c>
      <c r="F221" t="s">
        <v>696</v>
      </c>
      <c r="G221" t="s">
        <v>615</v>
      </c>
      <c r="I221" t="s">
        <v>699</v>
      </c>
      <c r="J221" t="s">
        <v>628</v>
      </c>
      <c r="K221" t="s">
        <v>628</v>
      </c>
      <c r="L221" t="s">
        <v>628</v>
      </c>
      <c r="M221" t="s">
        <v>628</v>
      </c>
      <c r="N221" t="s">
        <v>628</v>
      </c>
      <c r="O221" t="s">
        <v>628</v>
      </c>
      <c r="P221" t="s">
        <v>628</v>
      </c>
      <c r="Q221" t="s">
        <v>628</v>
      </c>
      <c r="R221" t="s">
        <v>628</v>
      </c>
      <c r="S221" t="s">
        <v>628</v>
      </c>
      <c r="T221" t="s">
        <v>628</v>
      </c>
      <c r="U221" t="s">
        <v>628</v>
      </c>
      <c r="V221" t="s">
        <v>628</v>
      </c>
      <c r="W221" t="s">
        <v>628</v>
      </c>
      <c r="X221" t="s">
        <v>628</v>
      </c>
      <c r="Y221" t="s">
        <v>628</v>
      </c>
      <c r="Z221" t="s">
        <v>628</v>
      </c>
      <c r="AA221" t="s">
        <v>628</v>
      </c>
      <c r="AB221" t="s">
        <v>628</v>
      </c>
      <c r="AC221" t="s">
        <v>628</v>
      </c>
      <c r="AD221">
        <v>-50.649000000000001</v>
      </c>
      <c r="AE221">
        <v>-32.978000000000002</v>
      </c>
      <c r="AF221">
        <v>-29.858000000000001</v>
      </c>
      <c r="AG221">
        <v>-27.809000000000001</v>
      </c>
      <c r="AH221">
        <v>-34.674999999999997</v>
      </c>
      <c r="AI221">
        <v>-27.058</v>
      </c>
      <c r="AJ221">
        <v>-28.475999999999999</v>
      </c>
      <c r="AK221">
        <v>-21.838999999999999</v>
      </c>
      <c r="AL221">
        <v>-23.295999999999999</v>
      </c>
      <c r="AM221">
        <v>-13.888999999999999</v>
      </c>
      <c r="AN221">
        <v>-12.429</v>
      </c>
      <c r="AO221">
        <v>-17.132000000000001</v>
      </c>
      <c r="AP221">
        <v>-19.827999999999999</v>
      </c>
      <c r="AQ221">
        <v>-18.309999999999999</v>
      </c>
      <c r="AR221">
        <v>-22.905000000000001</v>
      </c>
      <c r="AS221">
        <v>-13.391999999999999</v>
      </c>
      <c r="AT221">
        <v>-16.216000000000001</v>
      </c>
      <c r="AU221">
        <v>-22.942</v>
      </c>
      <c r="AV221">
        <v>-18.978999999999999</v>
      </c>
      <c r="AW221">
        <v>-30.771999999999998</v>
      </c>
      <c r="AX221">
        <v>-47.170999999999999</v>
      </c>
      <c r="AY221">
        <v>-43.252000000000002</v>
      </c>
      <c r="AZ221">
        <v>-54.731000000000002</v>
      </c>
      <c r="BA221">
        <v>-57.265000000000001</v>
      </c>
      <c r="BB221">
        <v>-41.965000000000003</v>
      </c>
      <c r="BC221">
        <v>-34.316000000000003</v>
      </c>
      <c r="BD221">
        <v>-29.52</v>
      </c>
      <c r="BE221">
        <v>-28.177</v>
      </c>
      <c r="BF221">
        <v>-26.928000000000001</v>
      </c>
      <c r="BG221">
        <v>2021</v>
      </c>
    </row>
    <row r="222" spans="1:59" x14ac:dyDescent="0.35">
      <c r="A222">
        <v>853</v>
      </c>
      <c r="B222" t="s">
        <v>519</v>
      </c>
      <c r="C222" t="s">
        <v>562</v>
      </c>
      <c r="D222" t="s">
        <v>517</v>
      </c>
      <c r="E222" t="s">
        <v>563</v>
      </c>
      <c r="F222" t="s">
        <v>564</v>
      </c>
      <c r="G222" t="s">
        <v>565</v>
      </c>
      <c r="H222" t="s">
        <v>566</v>
      </c>
      <c r="I222" t="s">
        <v>724</v>
      </c>
      <c r="J222">
        <v>16.263999999999999</v>
      </c>
      <c r="K222">
        <v>16.451000000000001</v>
      </c>
      <c r="L222">
        <v>16.588000000000001</v>
      </c>
      <c r="M222">
        <v>17.158000000000001</v>
      </c>
      <c r="N222">
        <v>16.989000000000001</v>
      </c>
      <c r="O222">
        <v>17.597000000000001</v>
      </c>
      <c r="P222">
        <v>18.591999999999999</v>
      </c>
      <c r="Q222">
        <v>19.106000000000002</v>
      </c>
      <c r="R222">
        <v>19.661000000000001</v>
      </c>
      <c r="S222">
        <v>19.382000000000001</v>
      </c>
      <c r="T222">
        <v>18.774999999999999</v>
      </c>
      <c r="U222">
        <v>20.571000000000002</v>
      </c>
      <c r="V222">
        <v>23.414999999999999</v>
      </c>
      <c r="W222">
        <v>26.538</v>
      </c>
      <c r="X222">
        <v>29.321999999999999</v>
      </c>
      <c r="Y222">
        <v>28.311</v>
      </c>
      <c r="Z222">
        <v>30.18</v>
      </c>
      <c r="AA222">
        <v>28.265000000000001</v>
      </c>
      <c r="AB222">
        <v>29.588999999999999</v>
      </c>
      <c r="AC222">
        <v>30.138000000000002</v>
      </c>
      <c r="AD222">
        <v>29.385999999999999</v>
      </c>
      <c r="AE222">
        <v>29.35</v>
      </c>
      <c r="AF222">
        <v>29.303000000000001</v>
      </c>
      <c r="AG222">
        <v>31.954000000000001</v>
      </c>
      <c r="AH222">
        <v>32.139000000000003</v>
      </c>
      <c r="AI222">
        <v>33.505000000000003</v>
      </c>
      <c r="AJ222">
        <v>34.354999999999997</v>
      </c>
      <c r="AK222">
        <v>37.04</v>
      </c>
      <c r="AL222">
        <v>36.930999999999997</v>
      </c>
      <c r="AM222">
        <v>39.442</v>
      </c>
      <c r="AN222">
        <v>43.436999999999998</v>
      </c>
      <c r="AO222">
        <v>43.917999999999999</v>
      </c>
      <c r="AP222">
        <v>45.963000000000001</v>
      </c>
      <c r="AQ222">
        <v>47.720999999999997</v>
      </c>
      <c r="AR222">
        <v>54.185000000000002</v>
      </c>
      <c r="AS222">
        <v>57.747</v>
      </c>
      <c r="AT222">
        <v>60.918999999999997</v>
      </c>
      <c r="AU222">
        <v>63.072000000000003</v>
      </c>
      <c r="AV222">
        <v>62.896000000000001</v>
      </c>
      <c r="AW222">
        <v>65.713999999999999</v>
      </c>
      <c r="AX222">
        <v>63.633000000000003</v>
      </c>
      <c r="AY222">
        <v>63.677</v>
      </c>
      <c r="AZ222">
        <v>66.445999999999998</v>
      </c>
      <c r="BA222">
        <v>68.471000000000004</v>
      </c>
      <c r="BB222">
        <v>71.921000000000006</v>
      </c>
      <c r="BC222">
        <v>74.153000000000006</v>
      </c>
      <c r="BD222">
        <v>76.465999999999994</v>
      </c>
      <c r="BE222">
        <v>78.793999999999997</v>
      </c>
      <c r="BF222">
        <v>81.248999999999995</v>
      </c>
      <c r="BG222">
        <v>2020</v>
      </c>
    </row>
    <row r="223" spans="1:59" x14ac:dyDescent="0.35">
      <c r="A223">
        <v>853</v>
      </c>
      <c r="B223" t="s">
        <v>519</v>
      </c>
      <c r="C223" t="s">
        <v>568</v>
      </c>
      <c r="D223" t="s">
        <v>517</v>
      </c>
      <c r="E223" t="s">
        <v>563</v>
      </c>
      <c r="F223" t="s">
        <v>569</v>
      </c>
      <c r="G223" t="s">
        <v>570</v>
      </c>
      <c r="I223" t="s">
        <v>571</v>
      </c>
      <c r="J223">
        <v>-2.3090000000000002</v>
      </c>
      <c r="K223">
        <v>1.149</v>
      </c>
      <c r="L223">
        <v>0.83199999999999996</v>
      </c>
      <c r="M223">
        <v>3.4380000000000002</v>
      </c>
      <c r="N223">
        <v>-0.98299999999999998</v>
      </c>
      <c r="O223">
        <v>3.5779999999999998</v>
      </c>
      <c r="P223">
        <v>5.6539999999999999</v>
      </c>
      <c r="Q223">
        <v>2.762</v>
      </c>
      <c r="R223">
        <v>2.9089999999999998</v>
      </c>
      <c r="S223">
        <v>-1.4239999999999999</v>
      </c>
      <c r="T223">
        <v>-3.1320000000000001</v>
      </c>
      <c r="U223">
        <v>9.5679999999999996</v>
      </c>
      <c r="V223">
        <v>13.827</v>
      </c>
      <c r="W223">
        <v>13.334</v>
      </c>
      <c r="X223">
        <v>10.492000000000001</v>
      </c>
      <c r="Y223">
        <v>-3.4460000000000002</v>
      </c>
      <c r="Z223">
        <v>6.5990000000000002</v>
      </c>
      <c r="AA223">
        <v>-6.343</v>
      </c>
      <c r="AB223">
        <v>4.6820000000000004</v>
      </c>
      <c r="AC223">
        <v>1.8560000000000001</v>
      </c>
      <c r="AD223">
        <v>-2.4940000000000002</v>
      </c>
      <c r="AE223">
        <v>-0.123</v>
      </c>
      <c r="AF223">
        <v>-0.159</v>
      </c>
      <c r="AG223">
        <v>9.0459999999999994</v>
      </c>
      <c r="AH223">
        <v>0.57799999999999996</v>
      </c>
      <c r="AI223">
        <v>4.2519999999999998</v>
      </c>
      <c r="AJ223">
        <v>2.5369999999999999</v>
      </c>
      <c r="AK223">
        <v>7.8150000000000004</v>
      </c>
      <c r="AL223">
        <v>-0.29599999999999999</v>
      </c>
      <c r="AM223">
        <v>6.8</v>
      </c>
      <c r="AN223">
        <v>10.128</v>
      </c>
      <c r="AO223">
        <v>1.1080000000000001</v>
      </c>
      <c r="AP223">
        <v>4.657</v>
      </c>
      <c r="AQ223">
        <v>3.8250000000000002</v>
      </c>
      <c r="AR223">
        <v>13.544</v>
      </c>
      <c r="AS223">
        <v>6.5759999999999996</v>
      </c>
      <c r="AT223">
        <v>5.492</v>
      </c>
      <c r="AU223">
        <v>3.5350000000000001</v>
      </c>
      <c r="AV223">
        <v>-0.27900000000000003</v>
      </c>
      <c r="AW223">
        <v>4.4800000000000004</v>
      </c>
      <c r="AX223">
        <v>-3.1669999999999998</v>
      </c>
      <c r="AY223">
        <v>7.0000000000000007E-2</v>
      </c>
      <c r="AZ223">
        <v>4.3479999999999999</v>
      </c>
      <c r="BA223">
        <v>3.048</v>
      </c>
      <c r="BB223">
        <v>5.0389999999999997</v>
      </c>
      <c r="BC223">
        <v>3.1019999999999999</v>
      </c>
      <c r="BD223">
        <v>3.12</v>
      </c>
      <c r="BE223">
        <v>3.0449999999999999</v>
      </c>
      <c r="BF223">
        <v>3.1150000000000002</v>
      </c>
      <c r="BG223">
        <v>2020</v>
      </c>
    </row>
    <row r="224" spans="1:59" x14ac:dyDescent="0.35">
      <c r="A224">
        <v>853</v>
      </c>
      <c r="B224" t="s">
        <v>519</v>
      </c>
      <c r="C224" t="s">
        <v>179</v>
      </c>
      <c r="D224" t="s">
        <v>517</v>
      </c>
      <c r="E224" t="s">
        <v>572</v>
      </c>
      <c r="F224" t="s">
        <v>573</v>
      </c>
      <c r="G224" t="s">
        <v>565</v>
      </c>
      <c r="H224" t="s">
        <v>566</v>
      </c>
      <c r="I224" t="s">
        <v>724</v>
      </c>
      <c r="J224">
        <v>2.74</v>
      </c>
      <c r="K224">
        <v>2.6970000000000001</v>
      </c>
      <c r="L224">
        <v>2.806</v>
      </c>
      <c r="M224">
        <v>3.169</v>
      </c>
      <c r="N224">
        <v>3.1379999999999999</v>
      </c>
      <c r="O224">
        <v>3.25</v>
      </c>
      <c r="P224">
        <v>3.4340000000000002</v>
      </c>
      <c r="Q224">
        <v>3.528</v>
      </c>
      <c r="R224">
        <v>4.6820000000000004</v>
      </c>
      <c r="S224">
        <v>4.4980000000000002</v>
      </c>
      <c r="T224">
        <v>4.5430000000000001</v>
      </c>
      <c r="U224">
        <v>5.3250000000000002</v>
      </c>
      <c r="V224">
        <v>6.2370000000000001</v>
      </c>
      <c r="W224">
        <v>7.1890000000000001</v>
      </c>
      <c r="X224">
        <v>8.1679999999999993</v>
      </c>
      <c r="Y224">
        <v>9.15</v>
      </c>
      <c r="Z224">
        <v>10.036</v>
      </c>
      <c r="AA224">
        <v>10.457000000000001</v>
      </c>
      <c r="AB224">
        <v>11.526</v>
      </c>
      <c r="AC224">
        <v>13.039</v>
      </c>
      <c r="AD224">
        <v>14.38</v>
      </c>
      <c r="AE224">
        <v>15.355</v>
      </c>
      <c r="AF224">
        <v>17.087</v>
      </c>
      <c r="AG224">
        <v>19.558</v>
      </c>
      <c r="AH224">
        <v>20.234000000000002</v>
      </c>
      <c r="AI224">
        <v>22.765999999999998</v>
      </c>
      <c r="AJ224">
        <v>25.539000000000001</v>
      </c>
      <c r="AK224">
        <v>28.303999999999998</v>
      </c>
      <c r="AL224">
        <v>31.512</v>
      </c>
      <c r="AM224">
        <v>32.012999999999998</v>
      </c>
      <c r="AN224">
        <v>38.752000000000002</v>
      </c>
      <c r="AO224">
        <v>42.642000000000003</v>
      </c>
      <c r="AP224">
        <v>44.372</v>
      </c>
      <c r="AQ224">
        <v>47.720999999999997</v>
      </c>
      <c r="AR224">
        <v>57.131</v>
      </c>
      <c r="AS224">
        <v>60.139000000000003</v>
      </c>
      <c r="AT224">
        <v>65.037999999999997</v>
      </c>
      <c r="AU224">
        <v>72.522000000000006</v>
      </c>
      <c r="AV224">
        <v>79.405000000000001</v>
      </c>
      <c r="AW224">
        <v>83.843999999999994</v>
      </c>
      <c r="AX224">
        <v>82.515000000000001</v>
      </c>
      <c r="AY224">
        <v>92.322000000000003</v>
      </c>
      <c r="AZ224">
        <v>110.994</v>
      </c>
      <c r="BA224">
        <v>112.283</v>
      </c>
      <c r="BB224">
        <v>123.15600000000001</v>
      </c>
      <c r="BC224">
        <v>131.41499999999999</v>
      </c>
      <c r="BD224">
        <v>138.26499999999999</v>
      </c>
      <c r="BE224">
        <v>145.876</v>
      </c>
      <c r="BF224">
        <v>155.26300000000001</v>
      </c>
      <c r="BG224">
        <v>2020</v>
      </c>
    </row>
    <row r="225" spans="1:59" x14ac:dyDescent="0.35">
      <c r="A225">
        <v>853</v>
      </c>
      <c r="B225" t="s">
        <v>519</v>
      </c>
      <c r="C225" t="s">
        <v>181</v>
      </c>
      <c r="D225" t="s">
        <v>517</v>
      </c>
      <c r="E225" t="s">
        <v>572</v>
      </c>
      <c r="F225" t="s">
        <v>574</v>
      </c>
      <c r="G225" t="s">
        <v>575</v>
      </c>
      <c r="H225" t="s">
        <v>566</v>
      </c>
      <c r="I225" t="s">
        <v>576</v>
      </c>
      <c r="J225">
        <v>4.0869999999999997</v>
      </c>
      <c r="K225">
        <v>4.0110000000000001</v>
      </c>
      <c r="L225">
        <v>3.8050000000000002</v>
      </c>
      <c r="M225">
        <v>3.7989999999999999</v>
      </c>
      <c r="N225">
        <v>3.5089999999999999</v>
      </c>
      <c r="O225">
        <v>3.25</v>
      </c>
      <c r="P225">
        <v>3.5350000000000001</v>
      </c>
      <c r="Q225">
        <v>3.8849999999999998</v>
      </c>
      <c r="R225">
        <v>5.4</v>
      </c>
      <c r="S225">
        <v>5.2380000000000004</v>
      </c>
      <c r="T225">
        <v>4.7569999999999997</v>
      </c>
      <c r="U225">
        <v>5.5960000000000001</v>
      </c>
      <c r="V225">
        <v>6.4660000000000002</v>
      </c>
      <c r="W225">
        <v>7.3490000000000002</v>
      </c>
      <c r="X225">
        <v>8.077</v>
      </c>
      <c r="Y225">
        <v>7.149</v>
      </c>
      <c r="Z225">
        <v>7.6079999999999997</v>
      </c>
      <c r="AA225">
        <v>7.2720000000000002</v>
      </c>
      <c r="AB225">
        <v>5.5579999999999998</v>
      </c>
      <c r="AC225">
        <v>5.0720000000000001</v>
      </c>
      <c r="AD225">
        <v>5.1689999999999996</v>
      </c>
      <c r="AE225">
        <v>4.5309999999999997</v>
      </c>
      <c r="AF225">
        <v>4.3869999999999996</v>
      </c>
      <c r="AG225">
        <v>5.4880000000000004</v>
      </c>
      <c r="AH225">
        <v>6.2789999999999999</v>
      </c>
      <c r="AI225">
        <v>7.3390000000000004</v>
      </c>
      <c r="AJ225">
        <v>8.3550000000000004</v>
      </c>
      <c r="AK225">
        <v>9.5449999999999999</v>
      </c>
      <c r="AL225">
        <v>11.670999999999999</v>
      </c>
      <c r="AM225">
        <v>11.619</v>
      </c>
      <c r="AN225">
        <v>14.250999999999999</v>
      </c>
      <c r="AO225">
        <v>17.984999999999999</v>
      </c>
      <c r="AP225">
        <v>21.295000000000002</v>
      </c>
      <c r="AQ225">
        <v>21.260999999999999</v>
      </c>
      <c r="AR225">
        <v>23.210999999999999</v>
      </c>
      <c r="AS225">
        <v>21.722999999999999</v>
      </c>
      <c r="AT225">
        <v>20.759</v>
      </c>
      <c r="AU225">
        <v>22.742999999999999</v>
      </c>
      <c r="AV225">
        <v>24.11</v>
      </c>
      <c r="AW225">
        <v>24.751000000000001</v>
      </c>
      <c r="AX225">
        <v>23.847999999999999</v>
      </c>
      <c r="AY225">
        <v>26.312000000000001</v>
      </c>
      <c r="AZ225">
        <v>31.533000000000001</v>
      </c>
      <c r="BA225">
        <v>31.692</v>
      </c>
      <c r="BB225">
        <v>32.89</v>
      </c>
      <c r="BC225">
        <v>33.152000000000001</v>
      </c>
      <c r="BD225">
        <v>33.408000000000001</v>
      </c>
      <c r="BE225">
        <v>34.441000000000003</v>
      </c>
      <c r="BF225">
        <v>35.590000000000003</v>
      </c>
      <c r="BG225">
        <v>2020</v>
      </c>
    </row>
    <row r="226" spans="1:59" x14ac:dyDescent="0.35">
      <c r="A226">
        <v>853</v>
      </c>
      <c r="B226" t="s">
        <v>519</v>
      </c>
      <c r="C226" t="s">
        <v>577</v>
      </c>
      <c r="D226" t="s">
        <v>517</v>
      </c>
      <c r="E226" t="s">
        <v>572</v>
      </c>
      <c r="F226" t="s">
        <v>578</v>
      </c>
      <c r="G226" t="s">
        <v>579</v>
      </c>
      <c r="H226" t="s">
        <v>566</v>
      </c>
      <c r="I226" t="s">
        <v>576</v>
      </c>
      <c r="J226">
        <v>3.1789999999999998</v>
      </c>
      <c r="K226">
        <v>3.52</v>
      </c>
      <c r="L226">
        <v>3.7679999999999998</v>
      </c>
      <c r="M226">
        <v>4.05</v>
      </c>
      <c r="N226">
        <v>4.1550000000000002</v>
      </c>
      <c r="O226">
        <v>4.4400000000000004</v>
      </c>
      <c r="P226">
        <v>4.7859999999999996</v>
      </c>
      <c r="Q226">
        <v>5.0389999999999997</v>
      </c>
      <c r="R226">
        <v>5.3689999999999998</v>
      </c>
      <c r="S226">
        <v>5.5</v>
      </c>
      <c r="T226">
        <v>5.5270000000000001</v>
      </c>
      <c r="U226">
        <v>6.2610000000000001</v>
      </c>
      <c r="V226">
        <v>7.2889999999999997</v>
      </c>
      <c r="W226">
        <v>8.4570000000000007</v>
      </c>
      <c r="X226">
        <v>9.5429999999999993</v>
      </c>
      <c r="Y226">
        <v>9.4079999999999995</v>
      </c>
      <c r="Z226">
        <v>10.212</v>
      </c>
      <c r="AA226">
        <v>9.7289999999999992</v>
      </c>
      <c r="AB226">
        <v>10.298999999999999</v>
      </c>
      <c r="AC226">
        <v>10.638</v>
      </c>
      <c r="AD226">
        <v>10.608000000000001</v>
      </c>
      <c r="AE226">
        <v>10.834</v>
      </c>
      <c r="AF226">
        <v>10.984999999999999</v>
      </c>
      <c r="AG226">
        <v>12.215</v>
      </c>
      <c r="AH226">
        <v>12.616</v>
      </c>
      <c r="AI226">
        <v>13.565</v>
      </c>
      <c r="AJ226">
        <v>14.337999999999999</v>
      </c>
      <c r="AK226">
        <v>15.875999999999999</v>
      </c>
      <c r="AL226">
        <v>16.132999999999999</v>
      </c>
      <c r="AM226">
        <v>17.34</v>
      </c>
      <c r="AN226">
        <v>19.326000000000001</v>
      </c>
      <c r="AO226">
        <v>19.946000000000002</v>
      </c>
      <c r="AP226">
        <v>21.265000000000001</v>
      </c>
      <c r="AQ226">
        <v>22.465</v>
      </c>
      <c r="AR226">
        <v>25.984999999999999</v>
      </c>
      <c r="AS226">
        <v>27.971</v>
      </c>
      <c r="AT226">
        <v>29.803000000000001</v>
      </c>
      <c r="AU226">
        <v>31.442</v>
      </c>
      <c r="AV226">
        <v>32.107999999999997</v>
      </c>
      <c r="AW226">
        <v>34.149000000000001</v>
      </c>
      <c r="AX226">
        <v>33.497999999999998</v>
      </c>
      <c r="AY226">
        <v>35.027999999999999</v>
      </c>
      <c r="AZ226">
        <v>39.110999999999997</v>
      </c>
      <c r="BA226">
        <v>41.784999999999997</v>
      </c>
      <c r="BB226">
        <v>44.884999999999998</v>
      </c>
      <c r="BC226">
        <v>47.21</v>
      </c>
      <c r="BD226">
        <v>49.628</v>
      </c>
      <c r="BE226">
        <v>52.073999999999998</v>
      </c>
      <c r="BF226">
        <v>54.691000000000003</v>
      </c>
      <c r="BG226">
        <v>2020</v>
      </c>
    </row>
    <row r="227" spans="1:59" x14ac:dyDescent="0.35">
      <c r="A227">
        <v>853</v>
      </c>
      <c r="B227" t="s">
        <v>519</v>
      </c>
      <c r="C227" t="s">
        <v>580</v>
      </c>
      <c r="D227" t="s">
        <v>517</v>
      </c>
      <c r="E227" t="s">
        <v>581</v>
      </c>
      <c r="F227" t="s">
        <v>582</v>
      </c>
      <c r="G227" t="s">
        <v>583</v>
      </c>
      <c r="I227" t="s">
        <v>584</v>
      </c>
      <c r="J227">
        <v>16.847999999999999</v>
      </c>
      <c r="K227">
        <v>16.393999999999998</v>
      </c>
      <c r="L227">
        <v>16.916</v>
      </c>
      <c r="M227">
        <v>18.468</v>
      </c>
      <c r="N227">
        <v>18.468</v>
      </c>
      <c r="O227">
        <v>18.468</v>
      </c>
      <c r="P227">
        <v>18.468</v>
      </c>
      <c r="Q227">
        <v>18.468</v>
      </c>
      <c r="R227">
        <v>23.812999999999999</v>
      </c>
      <c r="S227">
        <v>23.21</v>
      </c>
      <c r="T227">
        <v>24.2</v>
      </c>
      <c r="U227">
        <v>25.888000000000002</v>
      </c>
      <c r="V227">
        <v>26.638000000000002</v>
      </c>
      <c r="W227">
        <v>27.088999999999999</v>
      </c>
      <c r="X227">
        <v>27.856999999999999</v>
      </c>
      <c r="Y227">
        <v>32.317</v>
      </c>
      <c r="Z227">
        <v>33.253</v>
      </c>
      <c r="AA227">
        <v>36.994</v>
      </c>
      <c r="AB227">
        <v>38.954000000000001</v>
      </c>
      <c r="AC227">
        <v>43.265999999999998</v>
      </c>
      <c r="AD227">
        <v>48.933999999999997</v>
      </c>
      <c r="AE227">
        <v>52.317999999999998</v>
      </c>
      <c r="AF227">
        <v>58.31</v>
      </c>
      <c r="AG227">
        <v>61.206000000000003</v>
      </c>
      <c r="AH227">
        <v>62.959000000000003</v>
      </c>
      <c r="AI227">
        <v>67.947999999999993</v>
      </c>
      <c r="AJ227">
        <v>74.337000000000003</v>
      </c>
      <c r="AK227">
        <v>76.415000000000006</v>
      </c>
      <c r="AL227">
        <v>85.328999999999994</v>
      </c>
      <c r="AM227">
        <v>81.165000000000006</v>
      </c>
      <c r="AN227">
        <v>89.215000000000003</v>
      </c>
      <c r="AO227">
        <v>97.094999999999999</v>
      </c>
      <c r="AP227">
        <v>96.537000000000006</v>
      </c>
      <c r="AQ227">
        <v>100</v>
      </c>
      <c r="AR227">
        <v>105.437</v>
      </c>
      <c r="AS227">
        <v>104.142</v>
      </c>
      <c r="AT227">
        <v>106.762</v>
      </c>
      <c r="AU227">
        <v>114.982</v>
      </c>
      <c r="AV227">
        <v>126.247</v>
      </c>
      <c r="AW227">
        <v>127.58799999999999</v>
      </c>
      <c r="AX227">
        <v>129.673</v>
      </c>
      <c r="AY227">
        <v>144.98400000000001</v>
      </c>
      <c r="AZ227">
        <v>167.04499999999999</v>
      </c>
      <c r="BA227">
        <v>163.98599999999999</v>
      </c>
      <c r="BB227">
        <v>171.23599999999999</v>
      </c>
      <c r="BC227">
        <v>177.22300000000001</v>
      </c>
      <c r="BD227">
        <v>180.81800000000001</v>
      </c>
      <c r="BE227">
        <v>185.136</v>
      </c>
      <c r="BF227">
        <v>191.095</v>
      </c>
      <c r="BG227">
        <v>2020</v>
      </c>
    </row>
    <row r="228" spans="1:59" x14ac:dyDescent="0.35">
      <c r="A228">
        <v>853</v>
      </c>
      <c r="B228" t="s">
        <v>519</v>
      </c>
      <c r="C228" t="s">
        <v>585</v>
      </c>
      <c r="D228" t="s">
        <v>517</v>
      </c>
      <c r="E228" t="s">
        <v>586</v>
      </c>
      <c r="F228" t="s">
        <v>587</v>
      </c>
      <c r="G228" t="s">
        <v>565</v>
      </c>
      <c r="H228" t="s">
        <v>558</v>
      </c>
      <c r="I228" t="s">
        <v>588</v>
      </c>
      <c r="J228" s="20">
        <v>5494.6260000000002</v>
      </c>
      <c r="K228" s="20">
        <v>5411.509</v>
      </c>
      <c r="L228" s="20">
        <v>5333.7389999999996</v>
      </c>
      <c r="M228" s="20">
        <v>5395.665</v>
      </c>
      <c r="N228" s="20">
        <v>5227.5280000000002</v>
      </c>
      <c r="O228" s="20">
        <v>5284.4709999999995</v>
      </c>
      <c r="P228" s="20">
        <v>5468.2939999999999</v>
      </c>
      <c r="Q228" s="20">
        <v>5703.18</v>
      </c>
      <c r="R228" s="20">
        <v>5698.9830000000002</v>
      </c>
      <c r="S228" s="20">
        <v>5383.77</v>
      </c>
      <c r="T228" s="20">
        <v>4995.5739999999996</v>
      </c>
      <c r="U228" s="20">
        <v>5308.9809999999998</v>
      </c>
      <c r="V228" s="20">
        <v>5600.7529999999997</v>
      </c>
      <c r="W228" s="20">
        <v>6188.098</v>
      </c>
      <c r="X228" s="20">
        <v>6661.8419999999996</v>
      </c>
      <c r="Y228" s="20">
        <v>6263.6040000000003</v>
      </c>
      <c r="Z228" s="20">
        <v>6504.5540000000001</v>
      </c>
      <c r="AA228" s="20">
        <v>5937.1629999999996</v>
      </c>
      <c r="AB228" s="20">
        <v>6059.7309999999998</v>
      </c>
      <c r="AC228" s="20">
        <v>6020.3810000000003</v>
      </c>
      <c r="AD228" s="20">
        <v>5728.2740000000003</v>
      </c>
      <c r="AE228" s="20">
        <v>5583.9610000000002</v>
      </c>
      <c r="AF228" s="20">
        <v>5442.3670000000002</v>
      </c>
      <c r="AG228" s="20">
        <v>5794.5259999999998</v>
      </c>
      <c r="AH228" s="20">
        <v>5691.491</v>
      </c>
      <c r="AI228" s="20">
        <v>5795.6289999999999</v>
      </c>
      <c r="AJ228" s="20">
        <v>5805.74</v>
      </c>
      <c r="AK228" s="20">
        <v>6116.4269999999997</v>
      </c>
      <c r="AL228" s="20">
        <v>5960.0990000000002</v>
      </c>
      <c r="AM228" s="20">
        <v>6222.38</v>
      </c>
      <c r="AN228" s="20">
        <v>6498.9650000000001</v>
      </c>
      <c r="AO228" s="20">
        <v>6231.8339999999998</v>
      </c>
      <c r="AP228" s="20">
        <v>6185.4709999999995</v>
      </c>
      <c r="AQ228" s="20">
        <v>6285.0169999999998</v>
      </c>
      <c r="AR228" s="20">
        <v>6986.34</v>
      </c>
      <c r="AS228" s="20">
        <v>7291.509</v>
      </c>
      <c r="AT228" s="20">
        <v>7534.8469999999998</v>
      </c>
      <c r="AU228" s="20">
        <v>7641.8069999999998</v>
      </c>
      <c r="AV228" s="20">
        <v>7464.7910000000002</v>
      </c>
      <c r="AW228" s="20">
        <v>7639.9189999999999</v>
      </c>
      <c r="AX228" s="20">
        <v>7246.8029999999999</v>
      </c>
      <c r="AY228" s="20">
        <v>5404.8190000000004</v>
      </c>
      <c r="AZ228" s="20">
        <v>5524.5910000000003</v>
      </c>
      <c r="BA228" s="20">
        <v>5576.7070000000003</v>
      </c>
      <c r="BB228" s="20">
        <v>5738.0469999999996</v>
      </c>
      <c r="BC228" s="20">
        <v>5795.2049999999999</v>
      </c>
      <c r="BD228" s="20">
        <v>5853.9080000000004</v>
      </c>
      <c r="BE228" s="20">
        <v>5908.9170000000004</v>
      </c>
      <c r="BF228" s="20">
        <v>5968.53</v>
      </c>
      <c r="BG228">
        <v>2020</v>
      </c>
    </row>
    <row r="229" spans="1:59" x14ac:dyDescent="0.35">
      <c r="A229">
        <v>853</v>
      </c>
      <c r="B229" t="s">
        <v>519</v>
      </c>
      <c r="C229" t="s">
        <v>589</v>
      </c>
      <c r="D229" t="s">
        <v>517</v>
      </c>
      <c r="E229" t="s">
        <v>586</v>
      </c>
      <c r="F229" t="s">
        <v>590</v>
      </c>
      <c r="G229" t="s">
        <v>591</v>
      </c>
      <c r="H229" t="s">
        <v>558</v>
      </c>
      <c r="I229" t="s">
        <v>588</v>
      </c>
      <c r="J229" s="20">
        <v>2739.127</v>
      </c>
      <c r="K229" s="20">
        <v>2697.6930000000002</v>
      </c>
      <c r="L229" s="20">
        <v>2658.924</v>
      </c>
      <c r="M229" s="20">
        <v>2689.7950000000001</v>
      </c>
      <c r="N229" s="20">
        <v>2605.9769999999999</v>
      </c>
      <c r="O229" s="20">
        <v>2634.3629999999998</v>
      </c>
      <c r="P229" s="20">
        <v>2726.0010000000002</v>
      </c>
      <c r="Q229" s="20">
        <v>2843.0940000000001</v>
      </c>
      <c r="R229" s="20">
        <v>2841.002</v>
      </c>
      <c r="S229" s="20">
        <v>2683.8649999999998</v>
      </c>
      <c r="T229" s="20">
        <v>2490.3449999999998</v>
      </c>
      <c r="U229" s="20">
        <v>2646.5819999999999</v>
      </c>
      <c r="V229" s="20">
        <v>2792.0329999999999</v>
      </c>
      <c r="W229" s="20">
        <v>3084.8310000000001</v>
      </c>
      <c r="X229" s="20">
        <v>3320.9969999999998</v>
      </c>
      <c r="Y229" s="20">
        <v>3122.471</v>
      </c>
      <c r="Z229" s="20">
        <v>3242.587</v>
      </c>
      <c r="AA229" s="20">
        <v>2959.7370000000001</v>
      </c>
      <c r="AB229" s="20">
        <v>3020.8389999999999</v>
      </c>
      <c r="AC229" s="20">
        <v>3001.2220000000002</v>
      </c>
      <c r="AD229" s="20">
        <v>2855.6030000000001</v>
      </c>
      <c r="AE229" s="20">
        <v>2783.6619999999998</v>
      </c>
      <c r="AF229" s="20">
        <v>2713.076</v>
      </c>
      <c r="AG229" s="20">
        <v>2888.6309999999999</v>
      </c>
      <c r="AH229" s="20">
        <v>2837.2669999999998</v>
      </c>
      <c r="AI229" s="20">
        <v>2889.181</v>
      </c>
      <c r="AJ229" s="20">
        <v>2894.221</v>
      </c>
      <c r="AK229" s="20">
        <v>3049.1019999999999</v>
      </c>
      <c r="AL229" s="20">
        <v>2971.1709999999998</v>
      </c>
      <c r="AM229" s="20">
        <v>3101.92</v>
      </c>
      <c r="AN229" s="20">
        <v>3239.8009999999999</v>
      </c>
      <c r="AO229" s="20">
        <v>3106.6329999999998</v>
      </c>
      <c r="AP229" s="20">
        <v>3083.5210000000002</v>
      </c>
      <c r="AQ229" s="20">
        <v>3133.1460000000002</v>
      </c>
      <c r="AR229" s="20">
        <v>3482.7620000000002</v>
      </c>
      <c r="AS229" s="20">
        <v>3634.8919999999998</v>
      </c>
      <c r="AT229" s="20">
        <v>3756.1990000000001</v>
      </c>
      <c r="AU229" s="20">
        <v>3809.52</v>
      </c>
      <c r="AV229" s="20">
        <v>3721.2750000000001</v>
      </c>
      <c r="AW229" s="20">
        <v>3808.5790000000002</v>
      </c>
      <c r="AX229" s="20">
        <v>3612.6060000000002</v>
      </c>
      <c r="AY229" s="20">
        <v>2694.3580000000002</v>
      </c>
      <c r="AZ229" s="20">
        <v>2754.0659999999998</v>
      </c>
      <c r="BA229" s="20">
        <v>2780.0459999999998</v>
      </c>
      <c r="BB229" s="20">
        <v>2860.4760000000001</v>
      </c>
      <c r="BC229" s="20">
        <v>2888.9690000000001</v>
      </c>
      <c r="BD229" s="20">
        <v>2918.2330000000002</v>
      </c>
      <c r="BE229" s="20">
        <v>2945.6559999999999</v>
      </c>
      <c r="BF229" s="20">
        <v>2975.3739999999998</v>
      </c>
      <c r="BG229">
        <v>2020</v>
      </c>
    </row>
    <row r="230" spans="1:59" x14ac:dyDescent="0.35">
      <c r="A230">
        <v>853</v>
      </c>
      <c r="B230" t="s">
        <v>519</v>
      </c>
      <c r="C230" t="s">
        <v>592</v>
      </c>
      <c r="D230" t="s">
        <v>517</v>
      </c>
      <c r="E230" t="s">
        <v>593</v>
      </c>
      <c r="F230" t="s">
        <v>594</v>
      </c>
      <c r="G230" t="s">
        <v>565</v>
      </c>
      <c r="H230" t="s">
        <v>558</v>
      </c>
      <c r="I230" t="s">
        <v>595</v>
      </c>
      <c r="J230">
        <v>925.71799999999996</v>
      </c>
      <c r="K230">
        <v>887.17</v>
      </c>
      <c r="L230">
        <v>902.25</v>
      </c>
      <c r="M230">
        <v>996.46199999999999</v>
      </c>
      <c r="N230">
        <v>965.41</v>
      </c>
      <c r="O230">
        <v>975.92700000000002</v>
      </c>
      <c r="P230" s="20">
        <v>1009.875</v>
      </c>
      <c r="Q230" s="20">
        <v>1053.2529999999999</v>
      </c>
      <c r="R230" s="20">
        <v>1357.0820000000001</v>
      </c>
      <c r="S230" s="20">
        <v>1249.58</v>
      </c>
      <c r="T230" s="20">
        <v>1208.9169999999999</v>
      </c>
      <c r="U230" s="20">
        <v>1374.367</v>
      </c>
      <c r="V230" s="20">
        <v>1491.93</v>
      </c>
      <c r="W230" s="20">
        <v>1676.3140000000001</v>
      </c>
      <c r="X230" s="20">
        <v>1855.7929999999999</v>
      </c>
      <c r="Y230" s="20">
        <v>2024.2370000000001</v>
      </c>
      <c r="Z230" s="20">
        <v>2162.9839999999999</v>
      </c>
      <c r="AA230" s="20">
        <v>2196.4160000000002</v>
      </c>
      <c r="AB230" s="20">
        <v>2360.5039999999999</v>
      </c>
      <c r="AC230" s="20">
        <v>2604.79</v>
      </c>
      <c r="AD230" s="20">
        <v>2803.069</v>
      </c>
      <c r="AE230" s="20">
        <v>2921.4079999999999</v>
      </c>
      <c r="AF230" s="20">
        <v>3173.44</v>
      </c>
      <c r="AG230" s="20">
        <v>3546.616</v>
      </c>
      <c r="AH230" s="20">
        <v>3583.2809999999999</v>
      </c>
      <c r="AI230" s="20">
        <v>3938.0059999999999</v>
      </c>
      <c r="AJ230" s="20">
        <v>4315.808</v>
      </c>
      <c r="AK230" s="20">
        <v>4673.857</v>
      </c>
      <c r="AL230" s="20">
        <v>5085.6909999999998</v>
      </c>
      <c r="AM230" s="20">
        <v>5050.4250000000002</v>
      </c>
      <c r="AN230" s="20">
        <v>5798.0379999999996</v>
      </c>
      <c r="AO230" s="20">
        <v>6050.817</v>
      </c>
      <c r="AP230" s="20">
        <v>5971.2839999999997</v>
      </c>
      <c r="AQ230" s="20">
        <v>6285.0290000000005</v>
      </c>
      <c r="AR230" s="20">
        <v>7366.2139999999999</v>
      </c>
      <c r="AS230" s="20">
        <v>7593.4930000000004</v>
      </c>
      <c r="AT230" s="20">
        <v>8044.3230000000003</v>
      </c>
      <c r="AU230" s="20">
        <v>8786.6669999999995</v>
      </c>
      <c r="AV230" s="20">
        <v>9424.0720000000001</v>
      </c>
      <c r="AW230" s="20">
        <v>9747.6280000000006</v>
      </c>
      <c r="AX230" s="20">
        <v>9397.1810000000005</v>
      </c>
      <c r="AY230" s="20">
        <v>7836.1120000000001</v>
      </c>
      <c r="AZ230" s="20">
        <v>9228.5519999999997</v>
      </c>
      <c r="BA230" s="20">
        <v>9145.0310000000009</v>
      </c>
      <c r="BB230" s="20">
        <v>9825.607</v>
      </c>
      <c r="BC230" s="20">
        <v>10270.413</v>
      </c>
      <c r="BD230" s="20">
        <v>10584.942999999999</v>
      </c>
      <c r="BE230" s="20">
        <v>10939.52</v>
      </c>
      <c r="BF230" s="20">
        <v>11405.569</v>
      </c>
      <c r="BG230">
        <v>2020</v>
      </c>
    </row>
    <row r="231" spans="1:59" x14ac:dyDescent="0.35">
      <c r="A231">
        <v>853</v>
      </c>
      <c r="B231" t="s">
        <v>519</v>
      </c>
      <c r="C231" t="s">
        <v>596</v>
      </c>
      <c r="D231" t="s">
        <v>517</v>
      </c>
      <c r="E231" t="s">
        <v>593</v>
      </c>
      <c r="F231" t="s">
        <v>597</v>
      </c>
      <c r="G231" t="s">
        <v>575</v>
      </c>
      <c r="H231" t="s">
        <v>558</v>
      </c>
      <c r="I231" t="s">
        <v>595</v>
      </c>
      <c r="J231" s="20">
        <v>1380.8440000000001</v>
      </c>
      <c r="K231" s="20">
        <v>1319.4079999999999</v>
      </c>
      <c r="L231" s="20">
        <v>1223.3900000000001</v>
      </c>
      <c r="M231" s="20">
        <v>1194.6579999999999</v>
      </c>
      <c r="N231" s="20">
        <v>1079.5940000000001</v>
      </c>
      <c r="O231">
        <v>975.96699999999998</v>
      </c>
      <c r="P231" s="20">
        <v>1039.809</v>
      </c>
      <c r="Q231" s="20">
        <v>1159.8330000000001</v>
      </c>
      <c r="R231" s="20">
        <v>1565.1669999999999</v>
      </c>
      <c r="S231" s="20">
        <v>1455.0350000000001</v>
      </c>
      <c r="T231" s="20">
        <v>1265.8820000000001</v>
      </c>
      <c r="U231" s="20">
        <v>1444.104</v>
      </c>
      <c r="V231" s="20">
        <v>1546.5809999999999</v>
      </c>
      <c r="W231" s="20">
        <v>1713.713</v>
      </c>
      <c r="X231" s="20">
        <v>1834.9839999999999</v>
      </c>
      <c r="Y231" s="20">
        <v>1581.6310000000001</v>
      </c>
      <c r="Z231" s="20">
        <v>1639.7729999999999</v>
      </c>
      <c r="AA231" s="20">
        <v>1527.441</v>
      </c>
      <c r="AB231" s="20">
        <v>1138.365</v>
      </c>
      <c r="AC231" s="20">
        <v>1013.232</v>
      </c>
      <c r="AD231" s="20">
        <v>1007.5170000000001</v>
      </c>
      <c r="AE231">
        <v>862.09900000000005</v>
      </c>
      <c r="AF231">
        <v>814.70100000000002</v>
      </c>
      <c r="AG231">
        <v>995.27499999999998</v>
      </c>
      <c r="AH231" s="20">
        <v>1111.943</v>
      </c>
      <c r="AI231" s="20">
        <v>1269.5260000000001</v>
      </c>
      <c r="AJ231" s="20">
        <v>1411.902</v>
      </c>
      <c r="AK231" s="20">
        <v>1576.1590000000001</v>
      </c>
      <c r="AL231" s="20">
        <v>1883.527</v>
      </c>
      <c r="AM231" s="20">
        <v>1833.09</v>
      </c>
      <c r="AN231" s="20">
        <v>2132.1849999999999</v>
      </c>
      <c r="AO231" s="20">
        <v>2552.0430000000001</v>
      </c>
      <c r="AP231" s="20">
        <v>2865.7829999999999</v>
      </c>
      <c r="AQ231" s="20">
        <v>2800.1779999999999</v>
      </c>
      <c r="AR231" s="20">
        <v>2992.7109999999998</v>
      </c>
      <c r="AS231" s="20">
        <v>2742.9059999999999</v>
      </c>
      <c r="AT231" s="20">
        <v>2567.5859999999998</v>
      </c>
      <c r="AU231" s="20">
        <v>2755.4879999999998</v>
      </c>
      <c r="AV231" s="20">
        <v>2861.4479999999999</v>
      </c>
      <c r="AW231" s="20">
        <v>2877.4969999999998</v>
      </c>
      <c r="AX231" s="20">
        <v>2715.9679999999998</v>
      </c>
      <c r="AY231" s="20">
        <v>2233.2919999999999</v>
      </c>
      <c r="AZ231" s="20">
        <v>2621.8319999999999</v>
      </c>
      <c r="BA231" s="20">
        <v>2581.1790000000001</v>
      </c>
      <c r="BB231" s="20">
        <v>2624.0410000000002</v>
      </c>
      <c r="BC231" s="20">
        <v>2590.9059999999999</v>
      </c>
      <c r="BD231" s="20">
        <v>2557.5949999999998</v>
      </c>
      <c r="BE231" s="20">
        <v>2582.8180000000002</v>
      </c>
      <c r="BF231" s="20">
        <v>2614.4090000000001</v>
      </c>
      <c r="BG231">
        <v>2020</v>
      </c>
    </row>
    <row r="232" spans="1:59" x14ac:dyDescent="0.35">
      <c r="A232">
        <v>853</v>
      </c>
      <c r="B232" t="s">
        <v>519</v>
      </c>
      <c r="C232" t="s">
        <v>598</v>
      </c>
      <c r="D232" t="s">
        <v>517</v>
      </c>
      <c r="E232" t="s">
        <v>593</v>
      </c>
      <c r="F232" t="s">
        <v>599</v>
      </c>
      <c r="G232" t="s">
        <v>579</v>
      </c>
      <c r="H232" t="s">
        <v>558</v>
      </c>
      <c r="I232" t="s">
        <v>595</v>
      </c>
      <c r="J232" s="20">
        <v>1073.961</v>
      </c>
      <c r="K232" s="20">
        <v>1157.7829999999999</v>
      </c>
      <c r="L232" s="20">
        <v>1211.6559999999999</v>
      </c>
      <c r="M232" s="20">
        <v>1273.723</v>
      </c>
      <c r="N232" s="20">
        <v>1278.57</v>
      </c>
      <c r="O232" s="20">
        <v>1333.365</v>
      </c>
      <c r="P232" s="20">
        <v>1407.528</v>
      </c>
      <c r="Q232" s="20">
        <v>1504.297</v>
      </c>
      <c r="R232" s="20">
        <v>1556.1959999999999</v>
      </c>
      <c r="S232" s="20">
        <v>1527.7729999999999</v>
      </c>
      <c r="T232" s="20">
        <v>1470.664</v>
      </c>
      <c r="U232" s="20">
        <v>1615.789</v>
      </c>
      <c r="V232" s="20">
        <v>1743.4359999999999</v>
      </c>
      <c r="W232" s="20">
        <v>1971.921</v>
      </c>
      <c r="X232" s="20">
        <v>2168.2310000000002</v>
      </c>
      <c r="Y232" s="20">
        <v>2081.3609999999999</v>
      </c>
      <c r="Z232" s="20">
        <v>2201.0059999999999</v>
      </c>
      <c r="AA232" s="20">
        <v>2043.653</v>
      </c>
      <c r="AB232" s="20">
        <v>2109.3209999999999</v>
      </c>
      <c r="AC232" s="20">
        <v>2125.152</v>
      </c>
      <c r="AD232" s="20">
        <v>2067.8510000000001</v>
      </c>
      <c r="AE232" s="20">
        <v>2061.1689999999999</v>
      </c>
      <c r="AF232" s="20">
        <v>2040.2139999999999</v>
      </c>
      <c r="AG232" s="20">
        <v>2215.1030000000001</v>
      </c>
      <c r="AH232" s="20">
        <v>2234.1190000000001</v>
      </c>
      <c r="AI232" s="20">
        <v>2346.34</v>
      </c>
      <c r="AJ232" s="20">
        <v>2422.96</v>
      </c>
      <c r="AK232" s="20">
        <v>2621.605</v>
      </c>
      <c r="AL232" s="20">
        <v>2603.5889999999999</v>
      </c>
      <c r="AM232" s="20">
        <v>2735.5839999999998</v>
      </c>
      <c r="AN232" s="20">
        <v>2891.5230000000001</v>
      </c>
      <c r="AO232" s="20">
        <v>2830.28</v>
      </c>
      <c r="AP232" s="20">
        <v>2861.7669999999998</v>
      </c>
      <c r="AQ232" s="20">
        <v>2958.748</v>
      </c>
      <c r="AR232" s="20">
        <v>3350.4009999999998</v>
      </c>
      <c r="AS232" s="20">
        <v>3531.732</v>
      </c>
      <c r="AT232" s="20">
        <v>3686.1660000000002</v>
      </c>
      <c r="AU232" s="20">
        <v>3809.52</v>
      </c>
      <c r="AV232" s="20">
        <v>3810.7429999999999</v>
      </c>
      <c r="AW232" s="20">
        <v>3970.0970000000002</v>
      </c>
      <c r="AX232" s="20">
        <v>3814.9589999999998</v>
      </c>
      <c r="AY232" s="20">
        <v>2973.0830000000001</v>
      </c>
      <c r="AZ232" s="20">
        <v>3251.8470000000002</v>
      </c>
      <c r="BA232" s="20">
        <v>3403.2370000000001</v>
      </c>
      <c r="BB232" s="20">
        <v>3581.0239999999999</v>
      </c>
      <c r="BC232" s="20">
        <v>3689.5949999999998</v>
      </c>
      <c r="BD232" s="20">
        <v>3799.2890000000002</v>
      </c>
      <c r="BE232" s="20">
        <v>3905.1089999999999</v>
      </c>
      <c r="BF232" s="20">
        <v>4017.598</v>
      </c>
      <c r="BG232">
        <v>2020</v>
      </c>
    </row>
    <row r="233" spans="1:59" x14ac:dyDescent="0.35">
      <c r="A233">
        <v>853</v>
      </c>
      <c r="B233" t="s">
        <v>519</v>
      </c>
      <c r="C233" t="s">
        <v>600</v>
      </c>
      <c r="D233" t="s">
        <v>517</v>
      </c>
      <c r="E233" t="s">
        <v>601</v>
      </c>
      <c r="F233" t="s">
        <v>602</v>
      </c>
      <c r="G233" t="s">
        <v>603</v>
      </c>
    </row>
    <row r="234" spans="1:59" x14ac:dyDescent="0.35">
      <c r="A234">
        <v>853</v>
      </c>
      <c r="B234" t="s">
        <v>519</v>
      </c>
      <c r="C234" t="s">
        <v>604</v>
      </c>
      <c r="D234" t="s">
        <v>517</v>
      </c>
      <c r="E234" t="s">
        <v>605</v>
      </c>
      <c r="F234" t="s">
        <v>606</v>
      </c>
      <c r="G234" t="s">
        <v>607</v>
      </c>
      <c r="I234" t="s">
        <v>576</v>
      </c>
      <c r="J234">
        <v>2.4E-2</v>
      </c>
      <c r="K234">
        <v>2.3E-2</v>
      </c>
      <c r="L234">
        <v>2.4E-2</v>
      </c>
      <c r="M234">
        <v>2.4E-2</v>
      </c>
      <c r="N234">
        <v>2.3E-2</v>
      </c>
      <c r="O234">
        <v>2.3E-2</v>
      </c>
      <c r="P234">
        <v>2.3E-2</v>
      </c>
      <c r="Q234">
        <v>2.3E-2</v>
      </c>
      <c r="R234">
        <v>2.3E-2</v>
      </c>
      <c r="S234">
        <v>2.1000000000000001E-2</v>
      </c>
      <c r="T234">
        <v>0.02</v>
      </c>
      <c r="U234">
        <v>2.1000000000000001E-2</v>
      </c>
      <c r="V234">
        <v>2.1999999999999999E-2</v>
      </c>
      <c r="W234">
        <v>2.4E-2</v>
      </c>
      <c r="X234">
        <v>2.5999999999999999E-2</v>
      </c>
      <c r="Y234">
        <v>2.4E-2</v>
      </c>
      <c r="Z234">
        <v>2.5000000000000001E-2</v>
      </c>
      <c r="AA234">
        <v>2.1999999999999999E-2</v>
      </c>
      <c r="AB234">
        <v>2.3E-2</v>
      </c>
      <c r="AC234">
        <v>2.3E-2</v>
      </c>
      <c r="AD234">
        <v>2.1000000000000001E-2</v>
      </c>
      <c r="AE234">
        <v>0.02</v>
      </c>
      <c r="AF234">
        <v>0.02</v>
      </c>
      <c r="AG234">
        <v>2.1000000000000001E-2</v>
      </c>
      <c r="AH234">
        <v>0.02</v>
      </c>
      <c r="AI234">
        <v>0.02</v>
      </c>
      <c r="AJ234">
        <v>1.9E-2</v>
      </c>
      <c r="AK234">
        <v>0.02</v>
      </c>
      <c r="AL234">
        <v>1.9E-2</v>
      </c>
      <c r="AM234">
        <v>0.02</v>
      </c>
      <c r="AN234">
        <v>2.1000000000000001E-2</v>
      </c>
      <c r="AO234">
        <v>2.1000000000000001E-2</v>
      </c>
      <c r="AP234">
        <v>2.1000000000000001E-2</v>
      </c>
      <c r="AQ234">
        <v>2.1000000000000001E-2</v>
      </c>
      <c r="AR234">
        <v>2.4E-2</v>
      </c>
      <c r="AS234">
        <v>2.5000000000000001E-2</v>
      </c>
      <c r="AT234">
        <v>2.5999999999999999E-2</v>
      </c>
      <c r="AU234">
        <v>2.5999999999999999E-2</v>
      </c>
      <c r="AV234">
        <v>2.5000000000000001E-2</v>
      </c>
      <c r="AW234">
        <v>2.5000000000000001E-2</v>
      </c>
      <c r="AX234">
        <v>2.5000000000000001E-2</v>
      </c>
      <c r="AY234">
        <v>2.4E-2</v>
      </c>
      <c r="AZ234">
        <v>2.4E-2</v>
      </c>
      <c r="BA234">
        <v>2.4E-2</v>
      </c>
      <c r="BB234">
        <v>2.4E-2</v>
      </c>
      <c r="BC234">
        <v>2.4E-2</v>
      </c>
      <c r="BD234">
        <v>2.4E-2</v>
      </c>
      <c r="BE234">
        <v>2.4E-2</v>
      </c>
      <c r="BF234">
        <v>2.4E-2</v>
      </c>
      <c r="BG234">
        <v>2020</v>
      </c>
    </row>
    <row r="235" spans="1:59" x14ac:dyDescent="0.35">
      <c r="A235">
        <v>853</v>
      </c>
      <c r="B235" t="s">
        <v>519</v>
      </c>
      <c r="C235" t="s">
        <v>608</v>
      </c>
      <c r="D235" t="s">
        <v>517</v>
      </c>
      <c r="E235" t="s">
        <v>609</v>
      </c>
      <c r="F235" t="s">
        <v>610</v>
      </c>
      <c r="G235" t="s">
        <v>611</v>
      </c>
      <c r="I235" t="s">
        <v>576</v>
      </c>
      <c r="J235">
        <v>0.86199999999999999</v>
      </c>
      <c r="K235">
        <v>0.76600000000000001</v>
      </c>
      <c r="L235">
        <v>0.745</v>
      </c>
      <c r="M235">
        <v>0.78200000000000003</v>
      </c>
      <c r="N235">
        <v>0.755</v>
      </c>
      <c r="O235">
        <v>0.73199999999999998</v>
      </c>
      <c r="P235">
        <v>0.71699999999999997</v>
      </c>
      <c r="Q235">
        <v>0.7</v>
      </c>
      <c r="R235">
        <v>0.872</v>
      </c>
      <c r="S235">
        <v>0.81799999999999995</v>
      </c>
      <c r="T235">
        <v>0.82199999999999995</v>
      </c>
      <c r="U235">
        <v>0.85099999999999998</v>
      </c>
      <c r="V235">
        <v>0.85599999999999998</v>
      </c>
      <c r="W235">
        <v>0.85</v>
      </c>
      <c r="X235">
        <v>0.85599999999999998</v>
      </c>
      <c r="Y235">
        <v>0.97299999999999998</v>
      </c>
      <c r="Z235">
        <v>0.98299999999999998</v>
      </c>
      <c r="AA235">
        <v>1.075</v>
      </c>
      <c r="AB235">
        <v>1.119</v>
      </c>
      <c r="AC235">
        <v>1.226</v>
      </c>
      <c r="AD235">
        <v>1.3560000000000001</v>
      </c>
      <c r="AE235">
        <v>1.417</v>
      </c>
      <c r="AF235">
        <v>1.5549999999999999</v>
      </c>
      <c r="AG235">
        <v>1.601</v>
      </c>
      <c r="AH235">
        <v>1.6040000000000001</v>
      </c>
      <c r="AI235">
        <v>1.6779999999999999</v>
      </c>
      <c r="AJ235">
        <v>1.7809999999999999</v>
      </c>
      <c r="AK235">
        <v>1.7829999999999999</v>
      </c>
      <c r="AL235">
        <v>1.9530000000000001</v>
      </c>
      <c r="AM235">
        <v>1.8460000000000001</v>
      </c>
      <c r="AN235">
        <v>2.0049999999999999</v>
      </c>
      <c r="AO235">
        <v>2.1379999999999999</v>
      </c>
      <c r="AP235">
        <v>2.0870000000000002</v>
      </c>
      <c r="AQ235">
        <v>2.1240000000000001</v>
      </c>
      <c r="AR235">
        <v>2.1989999999999998</v>
      </c>
      <c r="AS235">
        <v>2.15</v>
      </c>
      <c r="AT235">
        <v>2.1819999999999999</v>
      </c>
      <c r="AU235">
        <v>2.3069999999999999</v>
      </c>
      <c r="AV235">
        <v>2.4729999999999999</v>
      </c>
      <c r="AW235">
        <v>2.4550000000000001</v>
      </c>
      <c r="AX235">
        <v>2.4630000000000001</v>
      </c>
      <c r="AY235">
        <v>2.6360000000000001</v>
      </c>
      <c r="AZ235">
        <v>2.8380000000000001</v>
      </c>
      <c r="BA235">
        <v>2.6869999999999998</v>
      </c>
      <c r="BB235">
        <v>2.7440000000000002</v>
      </c>
      <c r="BC235">
        <v>2.7839999999999998</v>
      </c>
      <c r="BD235">
        <v>2.786</v>
      </c>
      <c r="BE235">
        <v>2.8010000000000002</v>
      </c>
      <c r="BF235">
        <v>2.839</v>
      </c>
      <c r="BG235">
        <v>2020</v>
      </c>
    </row>
    <row r="236" spans="1:59" x14ac:dyDescent="0.35">
      <c r="A236">
        <v>853</v>
      </c>
      <c r="B236" t="s">
        <v>519</v>
      </c>
      <c r="C236" t="s">
        <v>612</v>
      </c>
      <c r="D236" t="s">
        <v>517</v>
      </c>
      <c r="E236" t="s">
        <v>613</v>
      </c>
      <c r="F236" t="s">
        <v>614</v>
      </c>
      <c r="G236" t="s">
        <v>615</v>
      </c>
    </row>
    <row r="237" spans="1:59" x14ac:dyDescent="0.35">
      <c r="A237">
        <v>853</v>
      </c>
      <c r="B237" t="s">
        <v>519</v>
      </c>
      <c r="C237" t="s">
        <v>616</v>
      </c>
      <c r="D237" t="s">
        <v>517</v>
      </c>
      <c r="E237" t="s">
        <v>617</v>
      </c>
      <c r="F237" t="s">
        <v>618</v>
      </c>
      <c r="G237" t="s">
        <v>615</v>
      </c>
    </row>
    <row r="238" spans="1:59" x14ac:dyDescent="0.35">
      <c r="A238">
        <v>853</v>
      </c>
      <c r="B238" t="s">
        <v>519</v>
      </c>
      <c r="C238" t="s">
        <v>190</v>
      </c>
      <c r="D238" t="s">
        <v>517</v>
      </c>
      <c r="E238" t="s">
        <v>619</v>
      </c>
      <c r="F238" t="s">
        <v>620</v>
      </c>
      <c r="G238" t="s">
        <v>583</v>
      </c>
      <c r="I238" t="s">
        <v>725</v>
      </c>
      <c r="J238">
        <v>11.314</v>
      </c>
      <c r="K238">
        <v>12.225</v>
      </c>
      <c r="L238">
        <v>12.901999999999999</v>
      </c>
      <c r="M238">
        <v>13.920999999999999</v>
      </c>
      <c r="N238">
        <v>14.954000000000001</v>
      </c>
      <c r="O238">
        <v>15.509</v>
      </c>
      <c r="P238">
        <v>16.355</v>
      </c>
      <c r="Q238">
        <v>16.901</v>
      </c>
      <c r="R238">
        <v>17.821000000000002</v>
      </c>
      <c r="S238">
        <v>18.62</v>
      </c>
      <c r="T238">
        <v>19.914000000000001</v>
      </c>
      <c r="U238">
        <v>21.302</v>
      </c>
      <c r="V238">
        <v>22.22</v>
      </c>
      <c r="W238">
        <v>23.326000000000001</v>
      </c>
      <c r="X238">
        <v>23.99</v>
      </c>
      <c r="Y238">
        <v>28.135999999999999</v>
      </c>
      <c r="Z238">
        <v>31.408999999999999</v>
      </c>
      <c r="AA238">
        <v>32.646999999999998</v>
      </c>
      <c r="AB238">
        <v>37.084000000000003</v>
      </c>
      <c r="AC238">
        <v>42.621000000000002</v>
      </c>
      <c r="AD238">
        <v>49.268000000000001</v>
      </c>
      <c r="AE238">
        <v>53.848999999999997</v>
      </c>
      <c r="AF238">
        <v>60.203000000000003</v>
      </c>
      <c r="AG238">
        <v>69.058999999999997</v>
      </c>
      <c r="AH238">
        <v>70.55</v>
      </c>
      <c r="AI238">
        <v>71.805999999999997</v>
      </c>
      <c r="AJ238">
        <v>73.507000000000005</v>
      </c>
      <c r="AK238">
        <v>74.176000000000002</v>
      </c>
      <c r="AL238">
        <v>82.162999999999997</v>
      </c>
      <c r="AM238">
        <v>87.843000000000004</v>
      </c>
      <c r="AN238">
        <v>92.325000000000003</v>
      </c>
      <c r="AO238">
        <v>96.424999999999997</v>
      </c>
      <c r="AP238">
        <v>100.8</v>
      </c>
      <c r="AQ238">
        <v>105.8</v>
      </c>
      <c r="AR238">
        <v>111.325</v>
      </c>
      <c r="AS238">
        <v>118</v>
      </c>
      <c r="AT238">
        <v>125.875</v>
      </c>
      <c r="AU238">
        <v>132.69999999999999</v>
      </c>
      <c r="AV238">
        <v>138.554</v>
      </c>
      <c r="AW238">
        <v>143.946</v>
      </c>
      <c r="AX238">
        <v>150.959</v>
      </c>
      <c r="AY238">
        <v>157.727</v>
      </c>
      <c r="AZ238">
        <v>166.01300000000001</v>
      </c>
      <c r="BA238">
        <v>174.31200000000001</v>
      </c>
      <c r="BB238">
        <v>182.85300000000001</v>
      </c>
      <c r="BC238">
        <v>191.63</v>
      </c>
      <c r="BD238">
        <v>200.82900000000001</v>
      </c>
      <c r="BE238">
        <v>210.06700000000001</v>
      </c>
      <c r="BF238">
        <v>219.52</v>
      </c>
      <c r="BG238">
        <v>2022</v>
      </c>
    </row>
    <row r="239" spans="1:59" x14ac:dyDescent="0.35">
      <c r="A239">
        <v>853</v>
      </c>
      <c r="B239" t="s">
        <v>519</v>
      </c>
      <c r="C239" t="s">
        <v>622</v>
      </c>
      <c r="D239" t="s">
        <v>517</v>
      </c>
      <c r="E239" t="s">
        <v>619</v>
      </c>
      <c r="F239" t="s">
        <v>623</v>
      </c>
      <c r="G239" t="s">
        <v>570</v>
      </c>
      <c r="I239" t="s">
        <v>624</v>
      </c>
      <c r="J239">
        <v>12.064</v>
      </c>
      <c r="K239">
        <v>8.0540000000000003</v>
      </c>
      <c r="L239">
        <v>5.5350000000000001</v>
      </c>
      <c r="M239">
        <v>7.9020000000000001</v>
      </c>
      <c r="N239">
        <v>7.4210000000000003</v>
      </c>
      <c r="O239">
        <v>3.71</v>
      </c>
      <c r="P239">
        <v>5.4539999999999997</v>
      </c>
      <c r="Q239">
        <v>3.3370000000000002</v>
      </c>
      <c r="R239">
        <v>5.4450000000000003</v>
      </c>
      <c r="S239">
        <v>4.4800000000000004</v>
      </c>
      <c r="T239">
        <v>6.9530000000000003</v>
      </c>
      <c r="U239">
        <v>6.9660000000000002</v>
      </c>
      <c r="V239">
        <v>4.3099999999999996</v>
      </c>
      <c r="W239">
        <v>4.9770000000000003</v>
      </c>
      <c r="X239">
        <v>2.8490000000000002</v>
      </c>
      <c r="Y239">
        <v>17.280999999999999</v>
      </c>
      <c r="Z239">
        <v>11.632</v>
      </c>
      <c r="AA239">
        <v>3.9430000000000001</v>
      </c>
      <c r="AB239">
        <v>13.59</v>
      </c>
      <c r="AC239">
        <v>14.932</v>
      </c>
      <c r="AD239">
        <v>15.596</v>
      </c>
      <c r="AE239">
        <v>9.298</v>
      </c>
      <c r="AF239">
        <v>11.798999999999999</v>
      </c>
      <c r="AG239">
        <v>14.709</v>
      </c>
      <c r="AH239">
        <v>2.1589999999999998</v>
      </c>
      <c r="AI239">
        <v>1.7809999999999999</v>
      </c>
      <c r="AJ239">
        <v>2.3679999999999999</v>
      </c>
      <c r="AK239">
        <v>0.91100000000000003</v>
      </c>
      <c r="AL239">
        <v>10.766999999999999</v>
      </c>
      <c r="AM239">
        <v>6.9130000000000003</v>
      </c>
      <c r="AN239">
        <v>5.1020000000000003</v>
      </c>
      <c r="AO239">
        <v>4.4409999999999998</v>
      </c>
      <c r="AP239">
        <v>4.5369999999999999</v>
      </c>
      <c r="AQ239">
        <v>4.96</v>
      </c>
      <c r="AR239">
        <v>5.2220000000000004</v>
      </c>
      <c r="AS239">
        <v>5.9960000000000004</v>
      </c>
      <c r="AT239">
        <v>6.6740000000000004</v>
      </c>
      <c r="AU239">
        <v>5.4219999999999997</v>
      </c>
      <c r="AV239">
        <v>4.4119999999999999</v>
      </c>
      <c r="AW239">
        <v>3.8919999999999999</v>
      </c>
      <c r="AX239">
        <v>4.8719999999999999</v>
      </c>
      <c r="AY239">
        <v>4.4829999999999997</v>
      </c>
      <c r="AZ239">
        <v>5.2530000000000001</v>
      </c>
      <c r="BA239">
        <v>4.9989999999999997</v>
      </c>
      <c r="BB239">
        <v>4.9000000000000004</v>
      </c>
      <c r="BC239">
        <v>4.8</v>
      </c>
      <c r="BD239">
        <v>4.8</v>
      </c>
      <c r="BE239">
        <v>4.5999999999999996</v>
      </c>
      <c r="BF239">
        <v>4.5</v>
      </c>
      <c r="BG239">
        <v>2022</v>
      </c>
    </row>
    <row r="240" spans="1:59" x14ac:dyDescent="0.35">
      <c r="A240">
        <v>853</v>
      </c>
      <c r="B240" t="s">
        <v>519</v>
      </c>
      <c r="C240" t="s">
        <v>625</v>
      </c>
      <c r="D240" t="s">
        <v>517</v>
      </c>
      <c r="E240" t="s">
        <v>626</v>
      </c>
      <c r="F240" t="s">
        <v>627</v>
      </c>
      <c r="G240" t="s">
        <v>583</v>
      </c>
      <c r="I240" t="s">
        <v>725</v>
      </c>
      <c r="J240" t="s">
        <v>628</v>
      </c>
      <c r="K240" t="s">
        <v>628</v>
      </c>
      <c r="L240" t="s">
        <v>628</v>
      </c>
      <c r="M240">
        <v>14.518000000000001</v>
      </c>
      <c r="N240">
        <v>15.154999999999999</v>
      </c>
      <c r="O240">
        <v>15.813000000000001</v>
      </c>
      <c r="P240">
        <v>16.649000000000001</v>
      </c>
      <c r="Q240">
        <v>17.146999999999998</v>
      </c>
      <c r="R240">
        <v>18.440999999999999</v>
      </c>
      <c r="S240">
        <v>18.774999999999999</v>
      </c>
      <c r="T240">
        <v>20.443999999999999</v>
      </c>
      <c r="U240">
        <v>21.608000000000001</v>
      </c>
      <c r="V240">
        <v>22.681999999999999</v>
      </c>
      <c r="W240">
        <v>23.774000000000001</v>
      </c>
      <c r="X240">
        <v>25.324999999999999</v>
      </c>
      <c r="Y240">
        <v>30.062000000000001</v>
      </c>
      <c r="Z240">
        <v>31.65</v>
      </c>
      <c r="AA240">
        <v>33.337000000000003</v>
      </c>
      <c r="AB240">
        <v>40.609000000000002</v>
      </c>
      <c r="AC240">
        <v>45.968000000000004</v>
      </c>
      <c r="AD240">
        <v>50.552</v>
      </c>
      <c r="AE240">
        <v>55.784999999999997</v>
      </c>
      <c r="AF240">
        <v>64.049000000000007</v>
      </c>
      <c r="AG240">
        <v>69.453000000000003</v>
      </c>
      <c r="AH240">
        <v>71.103999999999999</v>
      </c>
      <c r="AI240">
        <v>74.460999999999999</v>
      </c>
      <c r="AJ240">
        <v>73.757000000000005</v>
      </c>
      <c r="AK240">
        <v>76.147999999999996</v>
      </c>
      <c r="AL240">
        <v>84.713999999999999</v>
      </c>
      <c r="AM240">
        <v>89.519000000000005</v>
      </c>
      <c r="AN240">
        <v>93.9</v>
      </c>
      <c r="AO240">
        <v>98</v>
      </c>
      <c r="AP240">
        <v>103.7</v>
      </c>
      <c r="AQ240">
        <v>106.7</v>
      </c>
      <c r="AR240">
        <v>113.8</v>
      </c>
      <c r="AS240">
        <v>121</v>
      </c>
      <c r="AT240">
        <v>129</v>
      </c>
      <c r="AU240">
        <v>135.06299999999999</v>
      </c>
      <c r="AV240">
        <v>141.54599999999999</v>
      </c>
      <c r="AW240">
        <v>145.417</v>
      </c>
      <c r="AX240">
        <v>152.893</v>
      </c>
      <c r="AY240">
        <v>161.59899999999999</v>
      </c>
      <c r="AZ240">
        <v>167.113</v>
      </c>
      <c r="BA240">
        <v>176.696</v>
      </c>
      <c r="BB240">
        <v>185.001</v>
      </c>
      <c r="BC240">
        <v>193.881</v>
      </c>
      <c r="BD240">
        <v>203.18700000000001</v>
      </c>
      <c r="BE240">
        <v>212.53399999999999</v>
      </c>
      <c r="BF240">
        <v>222.09800000000001</v>
      </c>
      <c r="BG240">
        <v>2022</v>
      </c>
    </row>
    <row r="241" spans="1:59" x14ac:dyDescent="0.35">
      <c r="A241">
        <v>853</v>
      </c>
      <c r="B241" t="s">
        <v>519</v>
      </c>
      <c r="C241" t="s">
        <v>629</v>
      </c>
      <c r="D241" t="s">
        <v>517</v>
      </c>
      <c r="E241" t="s">
        <v>626</v>
      </c>
      <c r="F241" t="s">
        <v>630</v>
      </c>
      <c r="G241" t="s">
        <v>570</v>
      </c>
      <c r="I241" t="s">
        <v>631</v>
      </c>
      <c r="J241" t="s">
        <v>628</v>
      </c>
      <c r="K241" t="s">
        <v>628</v>
      </c>
      <c r="L241" t="s">
        <v>628</v>
      </c>
      <c r="M241" t="s">
        <v>628</v>
      </c>
      <c r="N241">
        <v>4.3899999999999997</v>
      </c>
      <c r="O241">
        <v>4.3360000000000003</v>
      </c>
      <c r="P241">
        <v>5.29</v>
      </c>
      <c r="Q241">
        <v>2.99</v>
      </c>
      <c r="R241">
        <v>7.5490000000000004</v>
      </c>
      <c r="S241">
        <v>1.81</v>
      </c>
      <c r="T241">
        <v>8.89</v>
      </c>
      <c r="U241">
        <v>5.6929999999999996</v>
      </c>
      <c r="V241">
        <v>4.9690000000000003</v>
      </c>
      <c r="W241">
        <v>4.8129999999999997</v>
      </c>
      <c r="X241">
        <v>6.5279999999999996</v>
      </c>
      <c r="Y241">
        <v>18.702999999999999</v>
      </c>
      <c r="Z241">
        <v>5.282</v>
      </c>
      <c r="AA241">
        <v>5.3310000000000004</v>
      </c>
      <c r="AB241">
        <v>21.812999999999999</v>
      </c>
      <c r="AC241">
        <v>13.196999999999999</v>
      </c>
      <c r="AD241">
        <v>9.9710000000000001</v>
      </c>
      <c r="AE241">
        <v>10.352</v>
      </c>
      <c r="AF241">
        <v>14.815</v>
      </c>
      <c r="AG241">
        <v>8.4380000000000006</v>
      </c>
      <c r="AH241">
        <v>2.3769999999999998</v>
      </c>
      <c r="AI241">
        <v>4.72</v>
      </c>
      <c r="AJ241">
        <v>-0.94499999999999995</v>
      </c>
      <c r="AK241">
        <v>3.242</v>
      </c>
      <c r="AL241">
        <v>11.249000000000001</v>
      </c>
      <c r="AM241">
        <v>5.6719999999999997</v>
      </c>
      <c r="AN241">
        <v>4.8940000000000001</v>
      </c>
      <c r="AO241">
        <v>4.3659999999999997</v>
      </c>
      <c r="AP241">
        <v>5.8159999999999998</v>
      </c>
      <c r="AQ241">
        <v>2.8929999999999998</v>
      </c>
      <c r="AR241">
        <v>6.6539999999999999</v>
      </c>
      <c r="AS241">
        <v>6.327</v>
      </c>
      <c r="AT241">
        <v>6.6120000000000001</v>
      </c>
      <c r="AU241">
        <v>4.7</v>
      </c>
      <c r="AV241">
        <v>4.8</v>
      </c>
      <c r="AW241">
        <v>2.7349999999999999</v>
      </c>
      <c r="AX241">
        <v>5.141</v>
      </c>
      <c r="AY241">
        <v>5.694</v>
      </c>
      <c r="AZ241">
        <v>3.4119999999999999</v>
      </c>
      <c r="BA241">
        <v>5.734</v>
      </c>
      <c r="BB241">
        <v>4.7</v>
      </c>
      <c r="BC241">
        <v>4.8</v>
      </c>
      <c r="BD241">
        <v>4.8</v>
      </c>
      <c r="BE241">
        <v>4.5999999999999996</v>
      </c>
      <c r="BF241">
        <v>4.5</v>
      </c>
      <c r="BG241">
        <v>2022</v>
      </c>
    </row>
    <row r="242" spans="1:59" x14ac:dyDescent="0.35">
      <c r="A242">
        <v>853</v>
      </c>
      <c r="B242" t="s">
        <v>519</v>
      </c>
      <c r="C242" t="s">
        <v>632</v>
      </c>
      <c r="D242" t="s">
        <v>517</v>
      </c>
      <c r="E242" t="s">
        <v>633</v>
      </c>
      <c r="F242" t="s">
        <v>634</v>
      </c>
      <c r="G242" t="s">
        <v>570</v>
      </c>
      <c r="I242" t="s">
        <v>726</v>
      </c>
      <c r="J242" t="s">
        <v>628</v>
      </c>
      <c r="K242" t="s">
        <v>628</v>
      </c>
      <c r="L242" t="s">
        <v>628</v>
      </c>
      <c r="M242" t="s">
        <v>628</v>
      </c>
      <c r="N242" t="s">
        <v>628</v>
      </c>
      <c r="O242" t="s">
        <v>628</v>
      </c>
      <c r="P242" t="s">
        <v>628</v>
      </c>
      <c r="Q242" t="s">
        <v>628</v>
      </c>
      <c r="R242" t="s">
        <v>628</v>
      </c>
      <c r="S242" t="s">
        <v>628</v>
      </c>
      <c r="T242" t="s">
        <v>628</v>
      </c>
      <c r="U242" t="s">
        <v>628</v>
      </c>
      <c r="V242">
        <v>-1.54</v>
      </c>
      <c r="W242">
        <v>-6.8230000000000004</v>
      </c>
      <c r="X242">
        <v>6.617</v>
      </c>
      <c r="Y242">
        <v>-5.673</v>
      </c>
      <c r="Z242">
        <v>10.763</v>
      </c>
      <c r="AA242">
        <v>18.388999999999999</v>
      </c>
      <c r="AB242">
        <v>-9.5809999999999995</v>
      </c>
      <c r="AC242">
        <v>-12.051</v>
      </c>
      <c r="AD242">
        <v>-15.215</v>
      </c>
      <c r="AE242">
        <v>-6.3</v>
      </c>
      <c r="AF242">
        <v>-1.1439999999999999</v>
      </c>
      <c r="AG242">
        <v>4.1879999999999997</v>
      </c>
      <c r="AH242">
        <v>4.7610000000000001</v>
      </c>
      <c r="AI242">
        <v>-1.419</v>
      </c>
      <c r="AJ242">
        <v>29.533999999999999</v>
      </c>
      <c r="AK242">
        <v>4.2619999999999996</v>
      </c>
      <c r="AL242">
        <v>-4.9660000000000002</v>
      </c>
      <c r="AM242">
        <v>20.56</v>
      </c>
      <c r="AN242">
        <v>25.795999999999999</v>
      </c>
      <c r="AO242">
        <v>5.9039999999999999</v>
      </c>
      <c r="AP242">
        <v>16.12</v>
      </c>
      <c r="AQ242">
        <v>6.1970000000000001</v>
      </c>
      <c r="AR242">
        <v>-39.764000000000003</v>
      </c>
      <c r="AS242">
        <v>-4.2</v>
      </c>
      <c r="AT242">
        <v>-12.978999999999999</v>
      </c>
      <c r="AU242">
        <v>27.594999999999999</v>
      </c>
      <c r="AV242">
        <v>3.6230000000000002</v>
      </c>
      <c r="AW242">
        <v>4.9870000000000001</v>
      </c>
      <c r="AX242">
        <v>0.161</v>
      </c>
      <c r="AY242">
        <v>3.302</v>
      </c>
      <c r="AZ242">
        <v>-24.582999999999998</v>
      </c>
      <c r="BA242">
        <v>8.532</v>
      </c>
      <c r="BB242">
        <v>-2.1890000000000001</v>
      </c>
      <c r="BC242">
        <v>3.6739999999999999</v>
      </c>
      <c r="BD242">
        <v>3.0880000000000001</v>
      </c>
      <c r="BE242">
        <v>3.173</v>
      </c>
      <c r="BF242">
        <v>3.6850000000000001</v>
      </c>
      <c r="BG242">
        <v>2022</v>
      </c>
    </row>
    <row r="243" spans="1:59" x14ac:dyDescent="0.35">
      <c r="A243">
        <v>853</v>
      </c>
      <c r="B243" t="s">
        <v>519</v>
      </c>
      <c r="C243" t="s">
        <v>635</v>
      </c>
      <c r="D243" t="s">
        <v>517</v>
      </c>
      <c r="E243" t="s">
        <v>636</v>
      </c>
      <c r="F243" t="s">
        <v>637</v>
      </c>
      <c r="G243" t="s">
        <v>570</v>
      </c>
      <c r="I243" t="s">
        <v>726</v>
      </c>
      <c r="J243">
        <v>8.9369999999999994</v>
      </c>
      <c r="K243">
        <v>1.3280000000000001</v>
      </c>
      <c r="L243">
        <v>-13.462999999999999</v>
      </c>
      <c r="M243">
        <v>1.7000000000000001E-2</v>
      </c>
      <c r="N243">
        <v>-8.8849999999999998</v>
      </c>
      <c r="O243">
        <v>-14.651</v>
      </c>
      <c r="P243">
        <v>0.10100000000000001</v>
      </c>
      <c r="Q243">
        <v>16.663</v>
      </c>
      <c r="R243">
        <v>15.847</v>
      </c>
      <c r="S243">
        <v>-10.725</v>
      </c>
      <c r="T243">
        <v>-26.733000000000001</v>
      </c>
      <c r="U243">
        <v>22.03</v>
      </c>
      <c r="V243">
        <v>3.9260000000000002</v>
      </c>
      <c r="W243">
        <v>-9.3460000000000001</v>
      </c>
      <c r="X243">
        <v>18.527000000000001</v>
      </c>
      <c r="Y243">
        <v>-15.055</v>
      </c>
      <c r="Z243">
        <v>19.998000000000001</v>
      </c>
      <c r="AA243">
        <v>12.39</v>
      </c>
      <c r="AB243">
        <v>-14.238</v>
      </c>
      <c r="AC243">
        <v>-10.616</v>
      </c>
      <c r="AD243">
        <v>-15.587999999999999</v>
      </c>
      <c r="AE243">
        <v>-7.7990000000000004</v>
      </c>
      <c r="AF243">
        <v>-2.907</v>
      </c>
      <c r="AG243">
        <v>1.0089999999999999</v>
      </c>
      <c r="AH243">
        <v>7.1159999999999997</v>
      </c>
      <c r="AI243">
        <v>-11.929</v>
      </c>
      <c r="AJ243">
        <v>19.440999999999999</v>
      </c>
      <c r="AK243">
        <v>24.591000000000001</v>
      </c>
      <c r="AL243">
        <v>1.4279999999999999</v>
      </c>
      <c r="AM243">
        <v>22.245000000000001</v>
      </c>
      <c r="AN243">
        <v>-3.746</v>
      </c>
      <c r="AO243">
        <v>4.556</v>
      </c>
      <c r="AP243">
        <v>10.26</v>
      </c>
      <c r="AQ243">
        <v>16.245999999999999</v>
      </c>
      <c r="AR243">
        <v>-23.594999999999999</v>
      </c>
      <c r="AS243">
        <v>-11.138999999999999</v>
      </c>
      <c r="AT243">
        <v>-10.285</v>
      </c>
      <c r="AU243">
        <v>30.562999999999999</v>
      </c>
      <c r="AV243">
        <v>7.4189999999999996</v>
      </c>
      <c r="AW243">
        <v>7.6920000000000002</v>
      </c>
      <c r="AX243">
        <v>3.4550000000000001</v>
      </c>
      <c r="AY243">
        <v>8.3930000000000007</v>
      </c>
      <c r="AZ243">
        <v>-32.462000000000003</v>
      </c>
      <c r="BA243">
        <v>10.846</v>
      </c>
      <c r="BB243">
        <v>-3.0059999999999998</v>
      </c>
      <c r="BC243">
        <v>5.4379999999999997</v>
      </c>
      <c r="BD243">
        <v>4.4160000000000004</v>
      </c>
      <c r="BE243">
        <v>4.5389999999999997</v>
      </c>
      <c r="BF243">
        <v>5.2389999999999999</v>
      </c>
      <c r="BG243">
        <v>2022</v>
      </c>
    </row>
    <row r="244" spans="1:59" x14ac:dyDescent="0.35">
      <c r="A244">
        <v>853</v>
      </c>
      <c r="B244" t="s">
        <v>519</v>
      </c>
      <c r="C244" t="s">
        <v>638</v>
      </c>
      <c r="D244" t="s">
        <v>517</v>
      </c>
      <c r="E244" t="s">
        <v>639</v>
      </c>
      <c r="F244" t="s">
        <v>640</v>
      </c>
      <c r="G244" t="s">
        <v>570</v>
      </c>
      <c r="I244" t="s">
        <v>726</v>
      </c>
      <c r="J244" t="s">
        <v>628</v>
      </c>
      <c r="K244" t="s">
        <v>628</v>
      </c>
      <c r="L244" t="s">
        <v>628</v>
      </c>
      <c r="M244" t="s">
        <v>628</v>
      </c>
      <c r="N244" t="s">
        <v>628</v>
      </c>
      <c r="O244" t="s">
        <v>628</v>
      </c>
      <c r="P244" t="s">
        <v>628</v>
      </c>
      <c r="Q244" t="s">
        <v>628</v>
      </c>
      <c r="R244" t="s">
        <v>628</v>
      </c>
      <c r="S244" t="s">
        <v>628</v>
      </c>
      <c r="T244" t="s">
        <v>628</v>
      </c>
      <c r="U244" t="s">
        <v>628</v>
      </c>
      <c r="V244">
        <v>-37.689</v>
      </c>
      <c r="W244">
        <v>40.658999999999999</v>
      </c>
      <c r="X244">
        <v>-5.7309999999999999</v>
      </c>
      <c r="Y244">
        <v>-3.1120000000000001</v>
      </c>
      <c r="Z244">
        <v>-4.0670000000000002</v>
      </c>
      <c r="AA244">
        <v>-18.603999999999999</v>
      </c>
      <c r="AB244">
        <v>8.5879999999999992</v>
      </c>
      <c r="AC244">
        <v>9.4139999999999997</v>
      </c>
      <c r="AD244">
        <v>-5.3540000000000001</v>
      </c>
      <c r="AE244">
        <v>-1.3140000000000001</v>
      </c>
      <c r="AF244">
        <v>-20.920999999999999</v>
      </c>
      <c r="AG244">
        <v>10.096</v>
      </c>
      <c r="AH244">
        <v>-9.0190000000000001</v>
      </c>
      <c r="AI244">
        <v>10.971</v>
      </c>
      <c r="AJ244">
        <v>-7.9210000000000003</v>
      </c>
      <c r="AK244">
        <v>3.0190000000000001</v>
      </c>
      <c r="AL244">
        <v>1.7689999999999999</v>
      </c>
      <c r="AM244">
        <v>-14.837999999999999</v>
      </c>
      <c r="AN244">
        <v>4.9240000000000004</v>
      </c>
      <c r="AO244">
        <v>-1.411</v>
      </c>
      <c r="AP244">
        <v>-2.069</v>
      </c>
      <c r="AQ244">
        <v>1.554</v>
      </c>
      <c r="AR244">
        <v>99.417000000000002</v>
      </c>
      <c r="AS244">
        <v>35.628</v>
      </c>
      <c r="AT244">
        <v>-3.528</v>
      </c>
      <c r="AU244">
        <v>24.45</v>
      </c>
      <c r="AV244">
        <v>-7.681</v>
      </c>
      <c r="AW244">
        <v>9.2710000000000008</v>
      </c>
      <c r="AX244">
        <v>-1.4890000000000001</v>
      </c>
      <c r="AY244">
        <v>10.5</v>
      </c>
      <c r="AZ244">
        <v>-9.4610000000000003</v>
      </c>
      <c r="BA244">
        <v>7.1379999999999999</v>
      </c>
      <c r="BB244">
        <v>4.6159999999999997</v>
      </c>
      <c r="BC244">
        <v>3.198</v>
      </c>
      <c r="BD244">
        <v>2.5409999999999999</v>
      </c>
      <c r="BE244">
        <v>2.7010000000000001</v>
      </c>
      <c r="BF244">
        <v>3.177</v>
      </c>
      <c r="BG244">
        <v>2022</v>
      </c>
    </row>
    <row r="245" spans="1:59" x14ac:dyDescent="0.35">
      <c r="A245">
        <v>853</v>
      </c>
      <c r="B245" t="s">
        <v>519</v>
      </c>
      <c r="C245" t="s">
        <v>641</v>
      </c>
      <c r="D245" t="s">
        <v>517</v>
      </c>
      <c r="E245" t="s">
        <v>642</v>
      </c>
      <c r="F245" t="s">
        <v>643</v>
      </c>
      <c r="G245" t="s">
        <v>570</v>
      </c>
      <c r="I245" t="s">
        <v>726</v>
      </c>
      <c r="J245">
        <v>-8.9030000000000005</v>
      </c>
      <c r="K245">
        <v>4.45</v>
      </c>
      <c r="L245">
        <v>2.7650000000000001</v>
      </c>
      <c r="M245">
        <v>0.38500000000000001</v>
      </c>
      <c r="N245">
        <v>-1.343</v>
      </c>
      <c r="O245">
        <v>0.66800000000000004</v>
      </c>
      <c r="P245">
        <v>13.465999999999999</v>
      </c>
      <c r="Q245">
        <v>8.782</v>
      </c>
      <c r="R245">
        <v>5.0190000000000001</v>
      </c>
      <c r="S245">
        <v>-1.923</v>
      </c>
      <c r="T245">
        <v>-5.6189999999999998</v>
      </c>
      <c r="U245">
        <v>15.311</v>
      </c>
      <c r="V245">
        <v>26.721</v>
      </c>
      <c r="W245">
        <v>54.768000000000001</v>
      </c>
      <c r="X245">
        <v>-4.1840000000000002</v>
      </c>
      <c r="Y245">
        <v>-8.1329999999999991</v>
      </c>
      <c r="Z245">
        <v>-5.33</v>
      </c>
      <c r="AA245">
        <v>-21.67</v>
      </c>
      <c r="AB245">
        <v>10.215</v>
      </c>
      <c r="AC245">
        <v>12.250999999999999</v>
      </c>
      <c r="AD245">
        <v>-4.63</v>
      </c>
      <c r="AE245">
        <v>-5.2919999999999998</v>
      </c>
      <c r="AF245">
        <v>-17.404</v>
      </c>
      <c r="AG245">
        <v>14.943</v>
      </c>
      <c r="AH245">
        <v>-6.7569999999999997</v>
      </c>
      <c r="AI245">
        <v>12.361000000000001</v>
      </c>
      <c r="AJ245">
        <v>-7.4039999999999999</v>
      </c>
      <c r="AK245">
        <v>1.9279999999999999</v>
      </c>
      <c r="AL245">
        <v>2.7570000000000001</v>
      </c>
      <c r="AM245">
        <v>-12.875</v>
      </c>
      <c r="AN245">
        <v>3.7440000000000002</v>
      </c>
      <c r="AO245">
        <v>-2.2120000000000002</v>
      </c>
      <c r="AP245">
        <v>-3.4609999999999999</v>
      </c>
      <c r="AQ245">
        <v>1.986</v>
      </c>
      <c r="AR245">
        <v>109.04300000000001</v>
      </c>
      <c r="AS245">
        <v>36.353000000000002</v>
      </c>
      <c r="AT245">
        <v>-3.496</v>
      </c>
      <c r="AU245">
        <v>22.748999999999999</v>
      </c>
      <c r="AV245">
        <v>-7.6189999999999998</v>
      </c>
      <c r="AW245">
        <v>9.6690000000000005</v>
      </c>
      <c r="AX245">
        <v>5.2999999999999999E-2</v>
      </c>
      <c r="AY245">
        <v>9.923</v>
      </c>
      <c r="AZ245">
        <v>-8.843</v>
      </c>
      <c r="BA245">
        <v>6.5389999999999997</v>
      </c>
      <c r="BB245">
        <v>4.6399999999999997</v>
      </c>
      <c r="BC245">
        <v>3.2469999999999999</v>
      </c>
      <c r="BD245">
        <v>2.577</v>
      </c>
      <c r="BE245">
        <v>2.7370000000000001</v>
      </c>
      <c r="BF245">
        <v>3.2160000000000002</v>
      </c>
      <c r="BG245">
        <v>2022</v>
      </c>
    </row>
    <row r="246" spans="1:59" x14ac:dyDescent="0.35">
      <c r="A246">
        <v>853</v>
      </c>
      <c r="B246" t="s">
        <v>519</v>
      </c>
      <c r="C246" t="s">
        <v>644</v>
      </c>
      <c r="D246" t="s">
        <v>517</v>
      </c>
      <c r="E246" t="s">
        <v>645</v>
      </c>
      <c r="F246" t="s">
        <v>646</v>
      </c>
      <c r="G246" t="s">
        <v>647</v>
      </c>
    </row>
    <row r="247" spans="1:59" x14ac:dyDescent="0.35">
      <c r="A247">
        <v>853</v>
      </c>
      <c r="B247" t="s">
        <v>519</v>
      </c>
      <c r="C247" t="s">
        <v>649</v>
      </c>
      <c r="D247" t="s">
        <v>517</v>
      </c>
      <c r="E247" t="s">
        <v>650</v>
      </c>
      <c r="F247" t="s">
        <v>651</v>
      </c>
      <c r="G247" t="s">
        <v>652</v>
      </c>
      <c r="H247" t="s">
        <v>653</v>
      </c>
    </row>
    <row r="248" spans="1:59" x14ac:dyDescent="0.35">
      <c r="A248">
        <v>853</v>
      </c>
      <c r="B248" t="s">
        <v>519</v>
      </c>
      <c r="C248" t="s">
        <v>654</v>
      </c>
      <c r="D248" t="s">
        <v>517</v>
      </c>
      <c r="E248" t="s">
        <v>655</v>
      </c>
      <c r="F248" t="s">
        <v>656</v>
      </c>
      <c r="G248" t="s">
        <v>652</v>
      </c>
      <c r="H248" t="s">
        <v>653</v>
      </c>
      <c r="I248" t="s">
        <v>727</v>
      </c>
      <c r="J248">
        <v>2.96</v>
      </c>
      <c r="K248">
        <v>3.04</v>
      </c>
      <c r="L248">
        <v>3.11</v>
      </c>
      <c r="M248">
        <v>3.18</v>
      </c>
      <c r="N248">
        <v>3.25</v>
      </c>
      <c r="O248">
        <v>3.33</v>
      </c>
      <c r="P248">
        <v>3.4</v>
      </c>
      <c r="Q248">
        <v>3.35</v>
      </c>
      <c r="R248">
        <v>3.45</v>
      </c>
      <c r="S248">
        <v>3.6</v>
      </c>
      <c r="T248">
        <v>3.758</v>
      </c>
      <c r="U248">
        <v>3.875</v>
      </c>
      <c r="V248">
        <v>4.181</v>
      </c>
      <c r="W248">
        <v>4.2880000000000003</v>
      </c>
      <c r="X248">
        <v>4.4009999999999998</v>
      </c>
      <c r="Y248">
        <v>4.5199999999999996</v>
      </c>
      <c r="Z248">
        <v>4.6399999999999997</v>
      </c>
      <c r="AA248">
        <v>4.7610000000000001</v>
      </c>
      <c r="AB248">
        <v>4.883</v>
      </c>
      <c r="AC248">
        <v>5.0060000000000002</v>
      </c>
      <c r="AD248">
        <v>5.13</v>
      </c>
      <c r="AE248">
        <v>5.2560000000000002</v>
      </c>
      <c r="AF248">
        <v>5.3840000000000003</v>
      </c>
      <c r="AG248">
        <v>5.5149999999999997</v>
      </c>
      <c r="AH248">
        <v>5.6470000000000002</v>
      </c>
      <c r="AI248">
        <v>5.7809999999999997</v>
      </c>
      <c r="AJ248">
        <v>5.9169999999999998</v>
      </c>
      <c r="AK248">
        <v>6.056</v>
      </c>
      <c r="AL248">
        <v>6.1959999999999997</v>
      </c>
      <c r="AM248">
        <v>6.3390000000000004</v>
      </c>
      <c r="AN248">
        <v>6.6840000000000002</v>
      </c>
      <c r="AO248">
        <v>7.0469999999999997</v>
      </c>
      <c r="AP248">
        <v>7.431</v>
      </c>
      <c r="AQ248">
        <v>7.593</v>
      </c>
      <c r="AR248">
        <v>7.7560000000000002</v>
      </c>
      <c r="AS248">
        <v>7.92</v>
      </c>
      <c r="AT248">
        <v>8.0850000000000009</v>
      </c>
      <c r="AU248">
        <v>8.2539999999999996</v>
      </c>
      <c r="AV248">
        <v>8.4260000000000002</v>
      </c>
      <c r="AW248">
        <v>8.6010000000000009</v>
      </c>
      <c r="AX248">
        <v>8.7810000000000006</v>
      </c>
      <c r="AY248">
        <v>11.782</v>
      </c>
      <c r="AZ248">
        <v>12.026999999999999</v>
      </c>
      <c r="BA248">
        <v>12.278</v>
      </c>
      <c r="BB248">
        <v>12.534000000000001</v>
      </c>
      <c r="BC248">
        <v>12.795999999999999</v>
      </c>
      <c r="BD248">
        <v>13.061999999999999</v>
      </c>
      <c r="BE248">
        <v>13.335000000000001</v>
      </c>
      <c r="BF248">
        <v>13.613</v>
      </c>
      <c r="BG248">
        <v>2021</v>
      </c>
    </row>
    <row r="249" spans="1:59" x14ac:dyDescent="0.35">
      <c r="A249">
        <v>853</v>
      </c>
      <c r="B249" t="s">
        <v>519</v>
      </c>
      <c r="C249" t="s">
        <v>658</v>
      </c>
      <c r="D249" t="s">
        <v>517</v>
      </c>
      <c r="E249" t="s">
        <v>659</v>
      </c>
      <c r="F249" t="s">
        <v>660</v>
      </c>
      <c r="G249" t="s">
        <v>565</v>
      </c>
      <c r="H249" t="s">
        <v>566</v>
      </c>
      <c r="I249" t="s">
        <v>728</v>
      </c>
      <c r="J249" t="s">
        <v>628</v>
      </c>
      <c r="K249" t="s">
        <v>628</v>
      </c>
      <c r="L249" t="s">
        <v>628</v>
      </c>
      <c r="M249">
        <v>0.63200000000000001</v>
      </c>
      <c r="N249">
        <v>0.72299999999999998</v>
      </c>
      <c r="O249">
        <v>0.74299999999999999</v>
      </c>
      <c r="P249">
        <v>0.79200000000000004</v>
      </c>
      <c r="Q249">
        <v>0.84299999999999997</v>
      </c>
      <c r="R249">
        <v>0.91100000000000003</v>
      </c>
      <c r="S249">
        <v>1.02</v>
      </c>
      <c r="T249">
        <v>1.022</v>
      </c>
      <c r="U249">
        <v>1.159</v>
      </c>
      <c r="V249">
        <v>1.151</v>
      </c>
      <c r="W249">
        <v>1.34</v>
      </c>
      <c r="X249">
        <v>1.4930000000000001</v>
      </c>
      <c r="Y249">
        <v>1.663</v>
      </c>
      <c r="Z249">
        <v>1.9690000000000001</v>
      </c>
      <c r="AA249">
        <v>2.2210000000000001</v>
      </c>
      <c r="AB249">
        <v>2.29</v>
      </c>
      <c r="AC249">
        <v>2.544</v>
      </c>
      <c r="AD249">
        <v>2.9849999999999999</v>
      </c>
      <c r="AE249">
        <v>3.1070000000000002</v>
      </c>
      <c r="AF249">
        <v>3.258</v>
      </c>
      <c r="AG249">
        <v>3.6880000000000002</v>
      </c>
      <c r="AH249">
        <v>4.343</v>
      </c>
      <c r="AI249">
        <v>5.3410000000000002</v>
      </c>
      <c r="AJ249">
        <v>6.3289999999999997</v>
      </c>
      <c r="AK249">
        <v>7.0540000000000003</v>
      </c>
      <c r="AL249">
        <v>7.0869999999999997</v>
      </c>
      <c r="AM249">
        <v>6.1360000000000001</v>
      </c>
      <c r="AN249">
        <v>8.3149999999999995</v>
      </c>
      <c r="AO249">
        <v>9.34</v>
      </c>
      <c r="AP249">
        <v>9.4190000000000005</v>
      </c>
      <c r="AQ249">
        <v>9.8970000000000002</v>
      </c>
      <c r="AR249">
        <v>11.875</v>
      </c>
      <c r="AS249">
        <v>11.003</v>
      </c>
      <c r="AT249">
        <v>10.486000000000001</v>
      </c>
      <c r="AU249">
        <v>11.525</v>
      </c>
      <c r="AV249">
        <v>14.086</v>
      </c>
      <c r="AW249">
        <v>13.680999999999999</v>
      </c>
      <c r="AX249">
        <v>12.093</v>
      </c>
      <c r="AY249">
        <v>13.86</v>
      </c>
      <c r="AZ249">
        <v>18.538</v>
      </c>
      <c r="BA249">
        <v>19.582000000000001</v>
      </c>
      <c r="BB249">
        <v>22.893000000000001</v>
      </c>
      <c r="BC249">
        <v>24.725000000000001</v>
      </c>
      <c r="BD249">
        <v>26.03</v>
      </c>
      <c r="BE249">
        <v>27.7</v>
      </c>
      <c r="BF249">
        <v>29.73</v>
      </c>
      <c r="BG249">
        <v>2022</v>
      </c>
    </row>
    <row r="250" spans="1:59" x14ac:dyDescent="0.35">
      <c r="A250">
        <v>853</v>
      </c>
      <c r="B250" t="s">
        <v>519</v>
      </c>
      <c r="C250" t="s">
        <v>662</v>
      </c>
      <c r="D250" t="s">
        <v>517</v>
      </c>
      <c r="E250" t="s">
        <v>659</v>
      </c>
      <c r="F250" t="s">
        <v>660</v>
      </c>
      <c r="G250" t="s">
        <v>615</v>
      </c>
      <c r="I250" t="s">
        <v>663</v>
      </c>
      <c r="J250" t="s">
        <v>628</v>
      </c>
      <c r="K250" t="s">
        <v>628</v>
      </c>
      <c r="L250" t="s">
        <v>628</v>
      </c>
      <c r="M250">
        <v>19.956</v>
      </c>
      <c r="N250">
        <v>23.058</v>
      </c>
      <c r="O250">
        <v>22.864999999999998</v>
      </c>
      <c r="P250">
        <v>23.076000000000001</v>
      </c>
      <c r="Q250">
        <v>23.902000000000001</v>
      </c>
      <c r="R250">
        <v>19.454999999999998</v>
      </c>
      <c r="S250">
        <v>22.684999999999999</v>
      </c>
      <c r="T250">
        <v>22.497</v>
      </c>
      <c r="U250">
        <v>21.765000000000001</v>
      </c>
      <c r="V250">
        <v>18.459</v>
      </c>
      <c r="W250">
        <v>18.643999999999998</v>
      </c>
      <c r="X250">
        <v>18.282</v>
      </c>
      <c r="Y250">
        <v>18.172000000000001</v>
      </c>
      <c r="Z250">
        <v>19.622</v>
      </c>
      <c r="AA250">
        <v>21.236000000000001</v>
      </c>
      <c r="AB250">
        <v>19.864000000000001</v>
      </c>
      <c r="AC250">
        <v>19.509</v>
      </c>
      <c r="AD250">
        <v>20.76</v>
      </c>
      <c r="AE250">
        <v>20.236000000000001</v>
      </c>
      <c r="AF250">
        <v>19.067</v>
      </c>
      <c r="AG250">
        <v>18.856999999999999</v>
      </c>
      <c r="AH250">
        <v>21.462</v>
      </c>
      <c r="AI250">
        <v>23.460999999999999</v>
      </c>
      <c r="AJ250">
        <v>24.782</v>
      </c>
      <c r="AK250">
        <v>24.920999999999999</v>
      </c>
      <c r="AL250">
        <v>22.488</v>
      </c>
      <c r="AM250">
        <v>19.169</v>
      </c>
      <c r="AN250">
        <v>21.456</v>
      </c>
      <c r="AO250">
        <v>21.902999999999999</v>
      </c>
      <c r="AP250">
        <v>21.227</v>
      </c>
      <c r="AQ250">
        <v>20.74</v>
      </c>
      <c r="AR250">
        <v>20.785</v>
      </c>
      <c r="AS250">
        <v>18.295999999999999</v>
      </c>
      <c r="AT250">
        <v>16.122</v>
      </c>
      <c r="AU250">
        <v>15.891999999999999</v>
      </c>
      <c r="AV250">
        <v>17.739000000000001</v>
      </c>
      <c r="AW250">
        <v>16.317</v>
      </c>
      <c r="AX250">
        <v>14.656000000000001</v>
      </c>
      <c r="AY250">
        <v>15</v>
      </c>
      <c r="AZ250">
        <v>16.835999999999999</v>
      </c>
      <c r="BA250">
        <v>17.050999999999998</v>
      </c>
      <c r="BB250">
        <v>18.747</v>
      </c>
      <c r="BC250">
        <v>19.256</v>
      </c>
      <c r="BD250">
        <v>19.081</v>
      </c>
      <c r="BE250">
        <v>19.088000000000001</v>
      </c>
      <c r="BF250">
        <v>19.279</v>
      </c>
      <c r="BG250">
        <v>2022</v>
      </c>
    </row>
    <row r="251" spans="1:59" x14ac:dyDescent="0.35">
      <c r="A251">
        <v>853</v>
      </c>
      <c r="B251" t="s">
        <v>519</v>
      </c>
      <c r="C251" t="s">
        <v>186</v>
      </c>
      <c r="D251" t="s">
        <v>517</v>
      </c>
      <c r="E251" t="s">
        <v>664</v>
      </c>
      <c r="F251" t="s">
        <v>665</v>
      </c>
      <c r="G251" t="s">
        <v>565</v>
      </c>
      <c r="H251" t="s">
        <v>566</v>
      </c>
      <c r="I251" t="s">
        <v>728</v>
      </c>
      <c r="J251" t="s">
        <v>628</v>
      </c>
      <c r="K251" t="s">
        <v>628</v>
      </c>
      <c r="L251" t="s">
        <v>628</v>
      </c>
      <c r="M251">
        <v>0.72799999999999998</v>
      </c>
      <c r="N251">
        <v>0.75800000000000001</v>
      </c>
      <c r="O251">
        <v>0.80300000000000005</v>
      </c>
      <c r="P251">
        <v>0.876</v>
      </c>
      <c r="Q251">
        <v>0.83199999999999996</v>
      </c>
      <c r="R251">
        <v>0.89600000000000002</v>
      </c>
      <c r="S251">
        <v>1.0049999999999999</v>
      </c>
      <c r="T251">
        <v>1.115</v>
      </c>
      <c r="U251">
        <v>1.1919999999999999</v>
      </c>
      <c r="V251">
        <v>1.4219999999999999</v>
      </c>
      <c r="W251">
        <v>1.6930000000000001</v>
      </c>
      <c r="X251">
        <v>1.5760000000000001</v>
      </c>
      <c r="Y251">
        <v>1.5640000000000001</v>
      </c>
      <c r="Z251">
        <v>1.7629999999999999</v>
      </c>
      <c r="AA251">
        <v>2.15</v>
      </c>
      <c r="AB251">
        <v>2.3090000000000002</v>
      </c>
      <c r="AC251">
        <v>2.7959999999999998</v>
      </c>
      <c r="AD251">
        <v>2.9420000000000002</v>
      </c>
      <c r="AE251">
        <v>3.3109999999999999</v>
      </c>
      <c r="AF251">
        <v>3.5569999999999999</v>
      </c>
      <c r="AG251">
        <v>3.6509999999999998</v>
      </c>
      <c r="AH251">
        <v>3.9329999999999998</v>
      </c>
      <c r="AI251">
        <v>4.6920000000000002</v>
      </c>
      <c r="AJ251">
        <v>4.9660000000000002</v>
      </c>
      <c r="AK251">
        <v>5.101</v>
      </c>
      <c r="AL251">
        <v>6.2249999999999996</v>
      </c>
      <c r="AM251">
        <v>7.8920000000000003</v>
      </c>
      <c r="AN251">
        <v>7.1280000000000001</v>
      </c>
      <c r="AO251">
        <v>8.3949999999999996</v>
      </c>
      <c r="AP251">
        <v>9.9469999999999992</v>
      </c>
      <c r="AQ251">
        <v>13.176</v>
      </c>
      <c r="AR251">
        <v>15.454000000000001</v>
      </c>
      <c r="AS251">
        <v>13.739000000000001</v>
      </c>
      <c r="AT251">
        <v>13.571999999999999</v>
      </c>
      <c r="AU251">
        <v>13.32</v>
      </c>
      <c r="AV251">
        <v>16.134</v>
      </c>
      <c r="AW251">
        <v>17.396000000000001</v>
      </c>
      <c r="AX251">
        <v>19.398</v>
      </c>
      <c r="AY251">
        <v>20.131</v>
      </c>
      <c r="AZ251">
        <v>24.39</v>
      </c>
      <c r="BA251">
        <v>24.567</v>
      </c>
      <c r="BB251">
        <v>27.77</v>
      </c>
      <c r="BC251">
        <v>27.963999999999999</v>
      </c>
      <c r="BD251">
        <v>28.015000000000001</v>
      </c>
      <c r="BE251">
        <v>27.969000000000001</v>
      </c>
      <c r="BF251">
        <v>29.768999999999998</v>
      </c>
      <c r="BG251">
        <v>2022</v>
      </c>
    </row>
    <row r="252" spans="1:59" x14ac:dyDescent="0.35">
      <c r="A252">
        <v>853</v>
      </c>
      <c r="B252" t="s">
        <v>519</v>
      </c>
      <c r="C252" t="s">
        <v>188</v>
      </c>
      <c r="D252" t="s">
        <v>517</v>
      </c>
      <c r="E252" t="s">
        <v>664</v>
      </c>
      <c r="F252" t="s">
        <v>665</v>
      </c>
      <c r="G252" t="s">
        <v>615</v>
      </c>
      <c r="I252" t="s">
        <v>666</v>
      </c>
      <c r="J252" t="s">
        <v>628</v>
      </c>
      <c r="K252" t="s">
        <v>628</v>
      </c>
      <c r="L252" t="s">
        <v>628</v>
      </c>
      <c r="M252">
        <v>22.971</v>
      </c>
      <c r="N252">
        <v>24.152999999999999</v>
      </c>
      <c r="O252">
        <v>24.719000000000001</v>
      </c>
      <c r="P252">
        <v>25.507000000000001</v>
      </c>
      <c r="Q252">
        <v>23.588000000000001</v>
      </c>
      <c r="R252">
        <v>19.143000000000001</v>
      </c>
      <c r="S252">
        <v>22.347000000000001</v>
      </c>
      <c r="T252">
        <v>24.533000000000001</v>
      </c>
      <c r="U252">
        <v>22.388000000000002</v>
      </c>
      <c r="V252">
        <v>22.792000000000002</v>
      </c>
      <c r="W252">
        <v>23.547999999999998</v>
      </c>
      <c r="X252">
        <v>19.292000000000002</v>
      </c>
      <c r="Y252">
        <v>17.094999999999999</v>
      </c>
      <c r="Z252">
        <v>17.567</v>
      </c>
      <c r="AA252">
        <v>20.562999999999999</v>
      </c>
      <c r="AB252">
        <v>20.029</v>
      </c>
      <c r="AC252">
        <v>21.445</v>
      </c>
      <c r="AD252">
        <v>20.457000000000001</v>
      </c>
      <c r="AE252">
        <v>21.565000000000001</v>
      </c>
      <c r="AF252">
        <v>20.817</v>
      </c>
      <c r="AG252">
        <v>18.669</v>
      </c>
      <c r="AH252">
        <v>19.437000000000001</v>
      </c>
      <c r="AI252">
        <v>20.611999999999998</v>
      </c>
      <c r="AJ252">
        <v>19.445</v>
      </c>
      <c r="AK252">
        <v>18.021000000000001</v>
      </c>
      <c r="AL252">
        <v>19.754000000000001</v>
      </c>
      <c r="AM252">
        <v>24.651</v>
      </c>
      <c r="AN252">
        <v>18.393999999999998</v>
      </c>
      <c r="AO252">
        <v>19.687999999999999</v>
      </c>
      <c r="AP252">
        <v>22.417000000000002</v>
      </c>
      <c r="AQ252">
        <v>27.61</v>
      </c>
      <c r="AR252">
        <v>27.05</v>
      </c>
      <c r="AS252">
        <v>22.846</v>
      </c>
      <c r="AT252">
        <v>20.867999999999999</v>
      </c>
      <c r="AU252">
        <v>18.367000000000001</v>
      </c>
      <c r="AV252">
        <v>20.318999999999999</v>
      </c>
      <c r="AW252">
        <v>20.748000000000001</v>
      </c>
      <c r="AX252">
        <v>23.507999999999999</v>
      </c>
      <c r="AY252">
        <v>21.786000000000001</v>
      </c>
      <c r="AZ252">
        <v>22.151</v>
      </c>
      <c r="BA252">
        <v>21.390999999999998</v>
      </c>
      <c r="BB252">
        <v>22.741</v>
      </c>
      <c r="BC252">
        <v>21.779</v>
      </c>
      <c r="BD252">
        <v>20.536000000000001</v>
      </c>
      <c r="BE252">
        <v>19.273</v>
      </c>
      <c r="BF252">
        <v>19.303999999999998</v>
      </c>
      <c r="BG252">
        <v>2022</v>
      </c>
    </row>
    <row r="253" spans="1:59" x14ac:dyDescent="0.35">
      <c r="A253">
        <v>853</v>
      </c>
      <c r="B253" t="s">
        <v>519</v>
      </c>
      <c r="C253" t="s">
        <v>667</v>
      </c>
      <c r="D253" t="s">
        <v>517</v>
      </c>
      <c r="E253" t="s">
        <v>668</v>
      </c>
      <c r="F253" t="s">
        <v>669</v>
      </c>
      <c r="G253" t="s">
        <v>565</v>
      </c>
      <c r="H253" t="s">
        <v>566</v>
      </c>
      <c r="I253" t="s">
        <v>728</v>
      </c>
      <c r="J253" t="s">
        <v>628</v>
      </c>
      <c r="K253" t="s">
        <v>628</v>
      </c>
      <c r="L253" t="s">
        <v>628</v>
      </c>
      <c r="M253">
        <v>-9.6000000000000002E-2</v>
      </c>
      <c r="N253">
        <v>-3.4000000000000002E-2</v>
      </c>
      <c r="O253">
        <v>-0.06</v>
      </c>
      <c r="P253">
        <v>-8.3000000000000004E-2</v>
      </c>
      <c r="Q253">
        <v>1.0999999999999999E-2</v>
      </c>
      <c r="R253">
        <v>1.4999999999999999E-2</v>
      </c>
      <c r="S253">
        <v>1.4999999999999999E-2</v>
      </c>
      <c r="T253">
        <v>-9.1999999999999998E-2</v>
      </c>
      <c r="U253">
        <v>-3.3000000000000002E-2</v>
      </c>
      <c r="V253">
        <v>-0.27</v>
      </c>
      <c r="W253">
        <v>-0.35299999999999998</v>
      </c>
      <c r="X253">
        <v>-8.2000000000000003E-2</v>
      </c>
      <c r="Y253">
        <v>9.9000000000000005E-2</v>
      </c>
      <c r="Z253">
        <v>0.20599999999999999</v>
      </c>
      <c r="AA253">
        <v>7.0000000000000007E-2</v>
      </c>
      <c r="AB253">
        <v>-1.9E-2</v>
      </c>
      <c r="AC253">
        <v>-0.253</v>
      </c>
      <c r="AD253">
        <v>4.3999999999999997E-2</v>
      </c>
      <c r="AE253">
        <v>-0.20399999999999999</v>
      </c>
      <c r="AF253">
        <v>-0.29899999999999999</v>
      </c>
      <c r="AG253">
        <v>3.6999999999999998E-2</v>
      </c>
      <c r="AH253">
        <v>0.41</v>
      </c>
      <c r="AI253">
        <v>0.64900000000000002</v>
      </c>
      <c r="AJ253">
        <v>1.363</v>
      </c>
      <c r="AK253">
        <v>1.9530000000000001</v>
      </c>
      <c r="AL253">
        <v>0.86199999999999999</v>
      </c>
      <c r="AM253">
        <v>-1.7549999999999999</v>
      </c>
      <c r="AN253">
        <v>1.1870000000000001</v>
      </c>
      <c r="AO253">
        <v>0.94499999999999995</v>
      </c>
      <c r="AP253">
        <v>-0.52800000000000002</v>
      </c>
      <c r="AQ253">
        <v>-3.278</v>
      </c>
      <c r="AR253">
        <v>-3.5790000000000002</v>
      </c>
      <c r="AS253">
        <v>-2.7360000000000002</v>
      </c>
      <c r="AT253">
        <v>-3.0870000000000002</v>
      </c>
      <c r="AU253">
        <v>-1.7949999999999999</v>
      </c>
      <c r="AV253">
        <v>-2.048</v>
      </c>
      <c r="AW253">
        <v>-3.7149999999999999</v>
      </c>
      <c r="AX253">
        <v>-7.3049999999999997</v>
      </c>
      <c r="AY253">
        <v>-6.27</v>
      </c>
      <c r="AZ253">
        <v>-5.8520000000000003</v>
      </c>
      <c r="BA253">
        <v>-4.9850000000000003</v>
      </c>
      <c r="BB253">
        <v>-4.8769999999999998</v>
      </c>
      <c r="BC253">
        <v>-3.2389999999999999</v>
      </c>
      <c r="BD253">
        <v>-1.9850000000000001</v>
      </c>
      <c r="BE253">
        <v>-0.26900000000000002</v>
      </c>
      <c r="BF253">
        <v>-3.9E-2</v>
      </c>
      <c r="BG253">
        <v>2022</v>
      </c>
    </row>
    <row r="254" spans="1:59" x14ac:dyDescent="0.35">
      <c r="A254">
        <v>853</v>
      </c>
      <c r="B254" t="s">
        <v>519</v>
      </c>
      <c r="C254" t="s">
        <v>670</v>
      </c>
      <c r="D254" t="s">
        <v>517</v>
      </c>
      <c r="E254" t="s">
        <v>668</v>
      </c>
      <c r="F254" t="s">
        <v>669</v>
      </c>
      <c r="G254" t="s">
        <v>615</v>
      </c>
      <c r="I254" t="s">
        <v>671</v>
      </c>
      <c r="J254" t="s">
        <v>628</v>
      </c>
      <c r="K254" t="s">
        <v>628</v>
      </c>
      <c r="L254" t="s">
        <v>628</v>
      </c>
      <c r="M254">
        <v>-3.0150000000000001</v>
      </c>
      <c r="N254">
        <v>-1.095</v>
      </c>
      <c r="O254">
        <v>-1.855</v>
      </c>
      <c r="P254">
        <v>-2.431</v>
      </c>
      <c r="Q254">
        <v>0.314</v>
      </c>
      <c r="R254">
        <v>0.312</v>
      </c>
      <c r="S254">
        <v>0.33900000000000002</v>
      </c>
      <c r="T254">
        <v>-2.0350000000000001</v>
      </c>
      <c r="U254">
        <v>-0.623</v>
      </c>
      <c r="V254">
        <v>-4.3330000000000002</v>
      </c>
      <c r="W254">
        <v>-4.9050000000000002</v>
      </c>
      <c r="X254">
        <v>-1.0089999999999999</v>
      </c>
      <c r="Y254">
        <v>1.077</v>
      </c>
      <c r="Z254">
        <v>2.0550000000000002</v>
      </c>
      <c r="AA254">
        <v>0.67300000000000004</v>
      </c>
      <c r="AB254">
        <v>-0.16500000000000001</v>
      </c>
      <c r="AC254">
        <v>-1.9359999999999999</v>
      </c>
      <c r="AD254">
        <v>0.30399999999999999</v>
      </c>
      <c r="AE254">
        <v>-1.329</v>
      </c>
      <c r="AF254">
        <v>-1.75</v>
      </c>
      <c r="AG254">
        <v>0.188</v>
      </c>
      <c r="AH254">
        <v>2.0249999999999999</v>
      </c>
      <c r="AI254">
        <v>2.8490000000000002</v>
      </c>
      <c r="AJ254">
        <v>5.3369999999999997</v>
      </c>
      <c r="AK254">
        <v>6.899</v>
      </c>
      <c r="AL254">
        <v>2.734</v>
      </c>
      <c r="AM254">
        <v>-5.4829999999999997</v>
      </c>
      <c r="AN254">
        <v>3.0619999999999998</v>
      </c>
      <c r="AO254">
        <v>2.2149999999999999</v>
      </c>
      <c r="AP254">
        <v>-1.19</v>
      </c>
      <c r="AQ254">
        <v>-6.87</v>
      </c>
      <c r="AR254">
        <v>-6.2649999999999997</v>
      </c>
      <c r="AS254">
        <v>-4.55</v>
      </c>
      <c r="AT254">
        <v>-4.7460000000000004</v>
      </c>
      <c r="AU254">
        <v>-2.4750000000000001</v>
      </c>
      <c r="AV254">
        <v>-2.58</v>
      </c>
      <c r="AW254">
        <v>-4.431</v>
      </c>
      <c r="AX254">
        <v>-8.8520000000000003</v>
      </c>
      <c r="AY254">
        <v>-6.7859999999999996</v>
      </c>
      <c r="AZ254">
        <v>-5.3140000000000001</v>
      </c>
      <c r="BA254">
        <v>-4.3410000000000002</v>
      </c>
      <c r="BB254">
        <v>-3.9940000000000002</v>
      </c>
      <c r="BC254">
        <v>-2.5219999999999998</v>
      </c>
      <c r="BD254">
        <v>-1.4550000000000001</v>
      </c>
      <c r="BE254">
        <v>-0.185</v>
      </c>
      <c r="BF254">
        <v>-2.5000000000000001E-2</v>
      </c>
      <c r="BG254">
        <v>2022</v>
      </c>
    </row>
    <row r="255" spans="1:59" x14ac:dyDescent="0.35">
      <c r="A255">
        <v>853</v>
      </c>
      <c r="B255" t="s">
        <v>519</v>
      </c>
      <c r="C255" t="s">
        <v>672</v>
      </c>
      <c r="D255" t="s">
        <v>517</v>
      </c>
      <c r="E255" t="s">
        <v>673</v>
      </c>
      <c r="F255" t="s">
        <v>674</v>
      </c>
      <c r="G255" t="s">
        <v>565</v>
      </c>
      <c r="H255" t="s">
        <v>566</v>
      </c>
    </row>
    <row r="256" spans="1:59" x14ac:dyDescent="0.35">
      <c r="A256">
        <v>853</v>
      </c>
      <c r="B256" t="s">
        <v>519</v>
      </c>
      <c r="C256" t="s">
        <v>675</v>
      </c>
      <c r="D256" t="s">
        <v>517</v>
      </c>
      <c r="E256" t="s">
        <v>673</v>
      </c>
      <c r="F256" t="s">
        <v>674</v>
      </c>
      <c r="G256" t="s">
        <v>603</v>
      </c>
    </row>
    <row r="257" spans="1:59" x14ac:dyDescent="0.35">
      <c r="A257">
        <v>853</v>
      </c>
      <c r="B257" t="s">
        <v>519</v>
      </c>
      <c r="C257" t="s">
        <v>676</v>
      </c>
      <c r="D257" t="s">
        <v>517</v>
      </c>
      <c r="E257" t="s">
        <v>677</v>
      </c>
      <c r="F257" t="s">
        <v>678</v>
      </c>
      <c r="G257" t="s">
        <v>565</v>
      </c>
      <c r="H257" t="s">
        <v>566</v>
      </c>
      <c r="I257" t="s">
        <v>728</v>
      </c>
      <c r="J257" t="s">
        <v>628</v>
      </c>
      <c r="K257" t="s">
        <v>628</v>
      </c>
      <c r="L257" t="s">
        <v>628</v>
      </c>
      <c r="M257" t="s">
        <v>628</v>
      </c>
      <c r="N257" t="s">
        <v>628</v>
      </c>
      <c r="O257" t="s">
        <v>628</v>
      </c>
      <c r="P257" t="s">
        <v>628</v>
      </c>
      <c r="Q257" t="s">
        <v>628</v>
      </c>
      <c r="R257" t="s">
        <v>628</v>
      </c>
      <c r="S257" t="s">
        <v>628</v>
      </c>
      <c r="T257" t="s">
        <v>628</v>
      </c>
      <c r="U257" t="s">
        <v>628</v>
      </c>
      <c r="V257">
        <v>-0.14799999999999999</v>
      </c>
      <c r="W257">
        <v>-0.20300000000000001</v>
      </c>
      <c r="X257">
        <v>0.105</v>
      </c>
      <c r="Y257">
        <v>0.36899999999999999</v>
      </c>
      <c r="Z257">
        <v>0.46600000000000003</v>
      </c>
      <c r="AA257">
        <v>0.35199999999999998</v>
      </c>
      <c r="AB257">
        <v>0.32400000000000001</v>
      </c>
      <c r="AC257">
        <v>0.151</v>
      </c>
      <c r="AD257">
        <v>0.48099999999999998</v>
      </c>
      <c r="AE257">
        <v>0.23100000000000001</v>
      </c>
      <c r="AF257">
        <v>0.155</v>
      </c>
      <c r="AG257">
        <v>0.752</v>
      </c>
      <c r="AH257">
        <v>0.79500000000000004</v>
      </c>
      <c r="AI257">
        <v>0.995</v>
      </c>
      <c r="AJ257">
        <v>1.6830000000000001</v>
      </c>
      <c r="AK257">
        <v>2.339</v>
      </c>
      <c r="AL257">
        <v>1.258</v>
      </c>
      <c r="AM257">
        <v>-1.2929999999999999</v>
      </c>
      <c r="AN257">
        <v>1.554</v>
      </c>
      <c r="AO257">
        <v>1.3660000000000001</v>
      </c>
      <c r="AP257">
        <v>-7.5999999999999998E-2</v>
      </c>
      <c r="AQ257">
        <v>-2.7570000000000001</v>
      </c>
      <c r="AR257">
        <v>-2.6459999999999999</v>
      </c>
      <c r="AS257">
        <v>-1.6950000000000001</v>
      </c>
      <c r="AT257">
        <v>-1.839</v>
      </c>
      <c r="AU257">
        <v>-0.27</v>
      </c>
      <c r="AV257">
        <v>-0.19600000000000001</v>
      </c>
      <c r="AW257">
        <v>-1.5860000000000001</v>
      </c>
      <c r="AX257">
        <v>-5.1449999999999996</v>
      </c>
      <c r="AY257">
        <v>-4.0209999999999999</v>
      </c>
      <c r="AZ257">
        <v>-3.2789999999999999</v>
      </c>
      <c r="BA257">
        <v>-2.4900000000000002</v>
      </c>
      <c r="BB257">
        <v>-1.28</v>
      </c>
      <c r="BC257">
        <v>0.39300000000000002</v>
      </c>
      <c r="BD257">
        <v>1.879</v>
      </c>
      <c r="BE257">
        <v>3.847</v>
      </c>
      <c r="BF257">
        <v>2.6720000000000002</v>
      </c>
      <c r="BG257">
        <v>2022</v>
      </c>
    </row>
    <row r="258" spans="1:59" x14ac:dyDescent="0.35">
      <c r="A258">
        <v>853</v>
      </c>
      <c r="B258" t="s">
        <v>519</v>
      </c>
      <c r="C258" t="s">
        <v>679</v>
      </c>
      <c r="D258" t="s">
        <v>517</v>
      </c>
      <c r="E258" t="s">
        <v>677</v>
      </c>
      <c r="F258" t="s">
        <v>678</v>
      </c>
      <c r="G258" t="s">
        <v>615</v>
      </c>
      <c r="I258" t="s">
        <v>680</v>
      </c>
      <c r="J258" t="s">
        <v>628</v>
      </c>
      <c r="K258" t="s">
        <v>628</v>
      </c>
      <c r="L258" t="s">
        <v>628</v>
      </c>
      <c r="M258" t="s">
        <v>628</v>
      </c>
      <c r="N258" t="s">
        <v>628</v>
      </c>
      <c r="O258" t="s">
        <v>628</v>
      </c>
      <c r="P258" t="s">
        <v>628</v>
      </c>
      <c r="Q258" t="s">
        <v>628</v>
      </c>
      <c r="R258" t="s">
        <v>628</v>
      </c>
      <c r="S258" t="s">
        <v>628</v>
      </c>
      <c r="T258" t="s">
        <v>628</v>
      </c>
      <c r="U258" t="s">
        <v>628</v>
      </c>
      <c r="V258">
        <v>-2.3780000000000001</v>
      </c>
      <c r="W258">
        <v>-2.827</v>
      </c>
      <c r="X258">
        <v>1.286</v>
      </c>
      <c r="Y258">
        <v>4.0350000000000001</v>
      </c>
      <c r="Z258">
        <v>4.6479999999999997</v>
      </c>
      <c r="AA258">
        <v>3.37</v>
      </c>
      <c r="AB258">
        <v>2.81</v>
      </c>
      <c r="AC258">
        <v>1.155</v>
      </c>
      <c r="AD258">
        <v>3.343</v>
      </c>
      <c r="AE258">
        <v>1.504</v>
      </c>
      <c r="AF258">
        <v>0.91</v>
      </c>
      <c r="AG258">
        <v>3.8450000000000002</v>
      </c>
      <c r="AH258">
        <v>3.9289999999999998</v>
      </c>
      <c r="AI258">
        <v>4.3730000000000002</v>
      </c>
      <c r="AJ258">
        <v>6.59</v>
      </c>
      <c r="AK258">
        <v>8.2620000000000005</v>
      </c>
      <c r="AL258">
        <v>3.992</v>
      </c>
      <c r="AM258">
        <v>-4.04</v>
      </c>
      <c r="AN258">
        <v>4.01</v>
      </c>
      <c r="AO258">
        <v>3.2040000000000002</v>
      </c>
      <c r="AP258">
        <v>-0.17100000000000001</v>
      </c>
      <c r="AQ258">
        <v>-5.7779999999999996</v>
      </c>
      <c r="AR258">
        <v>-4.6319999999999997</v>
      </c>
      <c r="AS258">
        <v>-2.819</v>
      </c>
      <c r="AT258">
        <v>-2.827</v>
      </c>
      <c r="AU258">
        <v>-0.372</v>
      </c>
      <c r="AV258">
        <v>-0.247</v>
      </c>
      <c r="AW258">
        <v>-1.8919999999999999</v>
      </c>
      <c r="AX258">
        <v>-6.2350000000000003</v>
      </c>
      <c r="AY258">
        <v>-4.3520000000000003</v>
      </c>
      <c r="AZ258">
        <v>-2.9780000000000002</v>
      </c>
      <c r="BA258">
        <v>-2.1680000000000001</v>
      </c>
      <c r="BB258">
        <v>-1.048</v>
      </c>
      <c r="BC258">
        <v>0.30599999999999999</v>
      </c>
      <c r="BD258">
        <v>1.377</v>
      </c>
      <c r="BE258">
        <v>2.6509999999999998</v>
      </c>
      <c r="BF258">
        <v>1.7330000000000001</v>
      </c>
      <c r="BG258">
        <v>2022</v>
      </c>
    </row>
    <row r="259" spans="1:59" x14ac:dyDescent="0.35">
      <c r="A259">
        <v>853</v>
      </c>
      <c r="B259" t="s">
        <v>519</v>
      </c>
      <c r="C259" t="s">
        <v>681</v>
      </c>
      <c r="D259" t="s">
        <v>517</v>
      </c>
      <c r="E259" t="s">
        <v>682</v>
      </c>
      <c r="F259" t="s">
        <v>683</v>
      </c>
      <c r="G259" t="s">
        <v>565</v>
      </c>
      <c r="H259" t="s">
        <v>566</v>
      </c>
    </row>
    <row r="260" spans="1:59" x14ac:dyDescent="0.35">
      <c r="A260">
        <v>853</v>
      </c>
      <c r="B260" t="s">
        <v>519</v>
      </c>
      <c r="C260" t="s">
        <v>684</v>
      </c>
      <c r="D260" t="s">
        <v>517</v>
      </c>
      <c r="E260" t="s">
        <v>682</v>
      </c>
      <c r="F260" t="s">
        <v>683</v>
      </c>
      <c r="G260" t="s">
        <v>615</v>
      </c>
    </row>
    <row r="261" spans="1:59" x14ac:dyDescent="0.35">
      <c r="A261">
        <v>853</v>
      </c>
      <c r="B261" t="s">
        <v>519</v>
      </c>
      <c r="C261" t="s">
        <v>686</v>
      </c>
      <c r="D261" t="s">
        <v>517</v>
      </c>
      <c r="E261" t="s">
        <v>687</v>
      </c>
      <c r="F261" t="s">
        <v>688</v>
      </c>
      <c r="G261" t="s">
        <v>565</v>
      </c>
      <c r="H261" t="s">
        <v>566</v>
      </c>
      <c r="I261" t="s">
        <v>728</v>
      </c>
      <c r="J261" t="s">
        <v>628</v>
      </c>
      <c r="K261" t="s">
        <v>628</v>
      </c>
      <c r="L261" t="s">
        <v>628</v>
      </c>
      <c r="M261" t="s">
        <v>628</v>
      </c>
      <c r="N261" t="s">
        <v>628</v>
      </c>
      <c r="O261" t="s">
        <v>628</v>
      </c>
      <c r="P261" t="s">
        <v>628</v>
      </c>
      <c r="Q261" t="s">
        <v>628</v>
      </c>
      <c r="R261" t="s">
        <v>628</v>
      </c>
      <c r="S261" t="s">
        <v>628</v>
      </c>
      <c r="T261" t="s">
        <v>628</v>
      </c>
      <c r="U261" t="s">
        <v>628</v>
      </c>
      <c r="V261" t="s">
        <v>628</v>
      </c>
      <c r="W261" t="s">
        <v>628</v>
      </c>
      <c r="X261">
        <v>3.2730000000000001</v>
      </c>
      <c r="Y261">
        <v>3.3460000000000001</v>
      </c>
      <c r="Z261">
        <v>3.7930000000000001</v>
      </c>
      <c r="AA261">
        <v>4.5919999999999996</v>
      </c>
      <c r="AB261">
        <v>5.2709999999999999</v>
      </c>
      <c r="AC261">
        <v>5.4450000000000003</v>
      </c>
      <c r="AD261">
        <v>6.0869999999999997</v>
      </c>
      <c r="AE261">
        <v>7.319</v>
      </c>
      <c r="AF261">
        <v>8.2759999999999998</v>
      </c>
      <c r="AG261">
        <v>7.9050000000000002</v>
      </c>
      <c r="AH261">
        <v>7.5220000000000002</v>
      </c>
      <c r="AI261">
        <v>7.1849999999999996</v>
      </c>
      <c r="AJ261">
        <v>6.6349999999999998</v>
      </c>
      <c r="AK261">
        <v>6.2709999999999999</v>
      </c>
      <c r="AL261">
        <v>6.7930000000000001</v>
      </c>
      <c r="AM261">
        <v>6.952</v>
      </c>
      <c r="AN261">
        <v>6.6989999999999998</v>
      </c>
      <c r="AO261">
        <v>6.9409999999999998</v>
      </c>
      <c r="AP261">
        <v>8.4860000000000007</v>
      </c>
      <c r="AQ261">
        <v>11.878</v>
      </c>
      <c r="AR261">
        <v>15.365</v>
      </c>
      <c r="AS261">
        <v>18</v>
      </c>
      <c r="AT261">
        <v>21.943999999999999</v>
      </c>
      <c r="AU261">
        <v>23.558</v>
      </c>
      <c r="AV261">
        <v>29.123000000000001</v>
      </c>
      <c r="AW261">
        <v>33.677999999999997</v>
      </c>
      <c r="AX261">
        <v>40.167999999999999</v>
      </c>
      <c r="AY261">
        <v>48.173000000000002</v>
      </c>
      <c r="AZ261">
        <v>53.68</v>
      </c>
      <c r="BA261">
        <v>56.814999999999998</v>
      </c>
      <c r="BB261">
        <v>59.976999999999997</v>
      </c>
      <c r="BC261">
        <v>62.040999999999997</v>
      </c>
      <c r="BD261">
        <v>62.298000000000002</v>
      </c>
      <c r="BE261">
        <v>62.110999999999997</v>
      </c>
      <c r="BF261">
        <v>64.856999999999999</v>
      </c>
      <c r="BG261">
        <v>2022</v>
      </c>
    </row>
    <row r="262" spans="1:59" x14ac:dyDescent="0.35">
      <c r="A262">
        <v>853</v>
      </c>
      <c r="B262" t="s">
        <v>519</v>
      </c>
      <c r="C262" t="s">
        <v>689</v>
      </c>
      <c r="D262" t="s">
        <v>517</v>
      </c>
      <c r="E262" t="s">
        <v>687</v>
      </c>
      <c r="F262" t="s">
        <v>688</v>
      </c>
      <c r="G262" t="s">
        <v>615</v>
      </c>
      <c r="I262" t="s">
        <v>690</v>
      </c>
      <c r="J262" t="s">
        <v>628</v>
      </c>
      <c r="K262" t="s">
        <v>628</v>
      </c>
      <c r="L262" t="s">
        <v>628</v>
      </c>
      <c r="M262" t="s">
        <v>628</v>
      </c>
      <c r="N262" t="s">
        <v>628</v>
      </c>
      <c r="O262" t="s">
        <v>628</v>
      </c>
      <c r="P262" t="s">
        <v>628</v>
      </c>
      <c r="Q262" t="s">
        <v>628</v>
      </c>
      <c r="R262" t="s">
        <v>628</v>
      </c>
      <c r="S262" t="s">
        <v>628</v>
      </c>
      <c r="T262" t="s">
        <v>628</v>
      </c>
      <c r="U262" t="s">
        <v>628</v>
      </c>
      <c r="V262" t="s">
        <v>628</v>
      </c>
      <c r="W262" t="s">
        <v>628</v>
      </c>
      <c r="X262">
        <v>40.066000000000003</v>
      </c>
      <c r="Y262">
        <v>36.566000000000003</v>
      </c>
      <c r="Z262">
        <v>37.796999999999997</v>
      </c>
      <c r="AA262">
        <v>43.917999999999999</v>
      </c>
      <c r="AB262">
        <v>45.731000000000002</v>
      </c>
      <c r="AC262">
        <v>41.756999999999998</v>
      </c>
      <c r="AD262">
        <v>42.332999999999998</v>
      </c>
      <c r="AE262">
        <v>47.664000000000001</v>
      </c>
      <c r="AF262">
        <v>48.432000000000002</v>
      </c>
      <c r="AG262">
        <v>40.42</v>
      </c>
      <c r="AH262">
        <v>37.176000000000002</v>
      </c>
      <c r="AI262">
        <v>31.562000000000001</v>
      </c>
      <c r="AJ262">
        <v>25.98</v>
      </c>
      <c r="AK262">
        <v>22.157</v>
      </c>
      <c r="AL262">
        <v>21.555</v>
      </c>
      <c r="AM262">
        <v>21.716000000000001</v>
      </c>
      <c r="AN262">
        <v>17.286000000000001</v>
      </c>
      <c r="AO262">
        <v>16.277999999999999</v>
      </c>
      <c r="AP262">
        <v>19.123999999999999</v>
      </c>
      <c r="AQ262">
        <v>24.89</v>
      </c>
      <c r="AR262">
        <v>26.895</v>
      </c>
      <c r="AS262">
        <v>29.931000000000001</v>
      </c>
      <c r="AT262">
        <v>33.74</v>
      </c>
      <c r="AU262">
        <v>32.484000000000002</v>
      </c>
      <c r="AV262">
        <v>36.676000000000002</v>
      </c>
      <c r="AW262">
        <v>40.167000000000002</v>
      </c>
      <c r="AX262">
        <v>48.68</v>
      </c>
      <c r="AY262">
        <v>52.134999999999998</v>
      </c>
      <c r="AZ262">
        <v>48.752000000000002</v>
      </c>
      <c r="BA262">
        <v>49.470999999999997</v>
      </c>
      <c r="BB262">
        <v>49.115000000000002</v>
      </c>
      <c r="BC262">
        <v>48.317999999999998</v>
      </c>
      <c r="BD262">
        <v>45.667000000000002</v>
      </c>
      <c r="BE262">
        <v>42.801000000000002</v>
      </c>
      <c r="BF262">
        <v>42.058</v>
      </c>
      <c r="BG262">
        <v>2022</v>
      </c>
    </row>
    <row r="263" spans="1:59" x14ac:dyDescent="0.35">
      <c r="A263">
        <v>853</v>
      </c>
      <c r="B263" t="s">
        <v>519</v>
      </c>
      <c r="C263" t="s">
        <v>691</v>
      </c>
      <c r="D263" t="s">
        <v>517</v>
      </c>
      <c r="E263" t="s">
        <v>692</v>
      </c>
      <c r="F263" t="s">
        <v>693</v>
      </c>
      <c r="G263" t="s">
        <v>565</v>
      </c>
      <c r="H263" t="s">
        <v>566</v>
      </c>
      <c r="I263" t="s">
        <v>728</v>
      </c>
      <c r="J263">
        <v>2.74</v>
      </c>
      <c r="K263">
        <v>2.6970000000000001</v>
      </c>
      <c r="L263">
        <v>2.806</v>
      </c>
      <c r="M263">
        <v>3.169</v>
      </c>
      <c r="N263">
        <v>3.1379999999999999</v>
      </c>
      <c r="O263">
        <v>3.25</v>
      </c>
      <c r="P263">
        <v>3.4340000000000002</v>
      </c>
      <c r="Q263">
        <v>3.528</v>
      </c>
      <c r="R263">
        <v>4.6820000000000004</v>
      </c>
      <c r="S263">
        <v>4.4980000000000002</v>
      </c>
      <c r="T263">
        <v>4.5430000000000001</v>
      </c>
      <c r="U263">
        <v>5.3250000000000002</v>
      </c>
      <c r="V263">
        <v>6.2370000000000001</v>
      </c>
      <c r="W263">
        <v>7.1890000000000001</v>
      </c>
      <c r="X263">
        <v>8.1679999999999993</v>
      </c>
      <c r="Y263">
        <v>9.15</v>
      </c>
      <c r="Z263">
        <v>10.036</v>
      </c>
      <c r="AA263">
        <v>10.457000000000001</v>
      </c>
      <c r="AB263">
        <v>11.526</v>
      </c>
      <c r="AC263">
        <v>13.039</v>
      </c>
      <c r="AD263">
        <v>14.38</v>
      </c>
      <c r="AE263">
        <v>15.355</v>
      </c>
      <c r="AF263">
        <v>17.087</v>
      </c>
      <c r="AG263">
        <v>19.558</v>
      </c>
      <c r="AH263">
        <v>20.234000000000002</v>
      </c>
      <c r="AI263">
        <v>22.765999999999998</v>
      </c>
      <c r="AJ263">
        <v>25.539000000000001</v>
      </c>
      <c r="AK263">
        <v>28.303999999999998</v>
      </c>
      <c r="AL263">
        <v>31.512</v>
      </c>
      <c r="AM263">
        <v>32.012999999999998</v>
      </c>
      <c r="AN263">
        <v>38.752000000000002</v>
      </c>
      <c r="AO263">
        <v>42.642000000000003</v>
      </c>
      <c r="AP263">
        <v>44.372</v>
      </c>
      <c r="AQ263">
        <v>47.720999999999997</v>
      </c>
      <c r="AR263">
        <v>57.131</v>
      </c>
      <c r="AS263">
        <v>60.139000000000003</v>
      </c>
      <c r="AT263">
        <v>65.037999999999997</v>
      </c>
      <c r="AU263">
        <v>72.522000000000006</v>
      </c>
      <c r="AV263">
        <v>79.405000000000001</v>
      </c>
      <c r="AW263">
        <v>83.843999999999994</v>
      </c>
      <c r="AX263">
        <v>82.515000000000001</v>
      </c>
      <c r="AY263">
        <v>92.400999999999996</v>
      </c>
      <c r="AZ263">
        <v>110.108</v>
      </c>
      <c r="BA263">
        <v>114.845</v>
      </c>
      <c r="BB263">
        <v>122.11499999999999</v>
      </c>
      <c r="BC263">
        <v>128.40100000000001</v>
      </c>
      <c r="BD263">
        <v>136.41900000000001</v>
      </c>
      <c r="BE263">
        <v>145.11600000000001</v>
      </c>
      <c r="BF263">
        <v>154.208</v>
      </c>
      <c r="BG263">
        <v>2022</v>
      </c>
    </row>
    <row r="264" spans="1:59" x14ac:dyDescent="0.35">
      <c r="A264">
        <v>853</v>
      </c>
      <c r="B264" t="s">
        <v>519</v>
      </c>
      <c r="C264" t="s">
        <v>694</v>
      </c>
      <c r="D264" t="s">
        <v>517</v>
      </c>
      <c r="E264" t="s">
        <v>695</v>
      </c>
      <c r="F264" t="s">
        <v>696</v>
      </c>
      <c r="G264" t="s">
        <v>575</v>
      </c>
      <c r="H264" t="s">
        <v>566</v>
      </c>
      <c r="I264" t="s">
        <v>729</v>
      </c>
      <c r="J264">
        <v>-0.23</v>
      </c>
      <c r="K264">
        <v>-0.41</v>
      </c>
      <c r="L264">
        <v>-0.29899999999999999</v>
      </c>
      <c r="M264">
        <v>-0.375</v>
      </c>
      <c r="N264">
        <v>-0.32100000000000001</v>
      </c>
      <c r="O264">
        <v>-0.15</v>
      </c>
      <c r="P264">
        <v>-0.105</v>
      </c>
      <c r="Q264">
        <v>-0.215</v>
      </c>
      <c r="R264">
        <v>-0.33700000000000002</v>
      </c>
      <c r="S264">
        <v>-0.35499999999999998</v>
      </c>
      <c r="T264">
        <v>-9.1999999999999998E-2</v>
      </c>
      <c r="U264">
        <v>-0.152</v>
      </c>
      <c r="V264">
        <v>-1E-3</v>
      </c>
      <c r="W264">
        <v>0.51800000000000002</v>
      </c>
      <c r="X264">
        <v>0.48799999999999999</v>
      </c>
      <c r="Y264">
        <v>0.91700000000000004</v>
      </c>
      <c r="Z264">
        <v>0.19400000000000001</v>
      </c>
      <c r="AA264">
        <v>-0.45500000000000002</v>
      </c>
      <c r="AB264">
        <v>-0.313</v>
      </c>
      <c r="AC264">
        <v>-0.115</v>
      </c>
      <c r="AD264">
        <v>0.22900000000000001</v>
      </c>
      <c r="AE264">
        <v>0.223</v>
      </c>
      <c r="AF264">
        <v>6.2E-2</v>
      </c>
      <c r="AG264">
        <v>0.08</v>
      </c>
      <c r="AH264">
        <v>-1.7000000000000001E-2</v>
      </c>
      <c r="AI264">
        <v>0.625</v>
      </c>
      <c r="AJ264">
        <v>-9.7000000000000003E-2</v>
      </c>
      <c r="AK264">
        <v>0.23599999999999999</v>
      </c>
      <c r="AL264">
        <v>0.63300000000000001</v>
      </c>
      <c r="AM264">
        <v>-1.2749999999999999</v>
      </c>
      <c r="AN264">
        <v>-1.4039999999999999</v>
      </c>
      <c r="AO264">
        <v>-1.728</v>
      </c>
      <c r="AP264">
        <v>-4.2549999999999999</v>
      </c>
      <c r="AQ264">
        <v>-5.0830000000000002</v>
      </c>
      <c r="AR264">
        <v>2.8740000000000001</v>
      </c>
      <c r="AS264">
        <v>2.375</v>
      </c>
      <c r="AT264">
        <v>2.84</v>
      </c>
      <c r="AU264">
        <v>3.6269999999999998</v>
      </c>
      <c r="AV264">
        <v>3.12</v>
      </c>
      <c r="AW264">
        <v>3.6549999999999998</v>
      </c>
      <c r="AX264">
        <v>3.3530000000000002</v>
      </c>
      <c r="AY264">
        <v>3.3159999999999998</v>
      </c>
      <c r="AZ264">
        <v>8.7859999999999996</v>
      </c>
      <c r="BA264">
        <v>5.0389999999999997</v>
      </c>
      <c r="BB264">
        <v>5.8369999999999997</v>
      </c>
      <c r="BC264">
        <v>4.7329999999999997</v>
      </c>
      <c r="BD264">
        <v>4.1189999999999998</v>
      </c>
      <c r="BE264">
        <v>4.0190000000000001</v>
      </c>
      <c r="BF264">
        <v>3.4209999999999998</v>
      </c>
      <c r="BG264">
        <v>2022</v>
      </c>
    </row>
    <row r="265" spans="1:59" x14ac:dyDescent="0.35">
      <c r="A265">
        <v>853</v>
      </c>
      <c r="B265" t="s">
        <v>519</v>
      </c>
      <c r="C265" t="s">
        <v>698</v>
      </c>
      <c r="D265" t="s">
        <v>517</v>
      </c>
      <c r="E265" t="s">
        <v>695</v>
      </c>
      <c r="F265" t="s">
        <v>696</v>
      </c>
      <c r="G265" t="s">
        <v>615</v>
      </c>
      <c r="I265" t="s">
        <v>699</v>
      </c>
      <c r="J265">
        <v>-5.6280000000000001</v>
      </c>
      <c r="K265">
        <v>-10.222</v>
      </c>
      <c r="L265">
        <v>-7.8650000000000002</v>
      </c>
      <c r="M265">
        <v>-9.8659999999999997</v>
      </c>
      <c r="N265">
        <v>-9.1460000000000008</v>
      </c>
      <c r="O265">
        <v>-4.6059999999999999</v>
      </c>
      <c r="P265">
        <v>-2.9780000000000002</v>
      </c>
      <c r="Q265">
        <v>-5.5229999999999997</v>
      </c>
      <c r="R265">
        <v>-6.2320000000000002</v>
      </c>
      <c r="S265">
        <v>-6.7830000000000004</v>
      </c>
      <c r="T265">
        <v>-1.9359999999999999</v>
      </c>
      <c r="U265">
        <v>-2.7109999999999999</v>
      </c>
      <c r="V265">
        <v>-0.02</v>
      </c>
      <c r="W265">
        <v>7.0540000000000003</v>
      </c>
      <c r="X265">
        <v>6.0469999999999997</v>
      </c>
      <c r="Y265">
        <v>12.826000000000001</v>
      </c>
      <c r="Z265">
        <v>2.5539999999999998</v>
      </c>
      <c r="AA265">
        <v>-6.2610000000000001</v>
      </c>
      <c r="AB265">
        <v>-5.63</v>
      </c>
      <c r="AC265">
        <v>-2.2599999999999998</v>
      </c>
      <c r="AD265">
        <v>4.4279999999999999</v>
      </c>
      <c r="AE265">
        <v>4.9210000000000003</v>
      </c>
      <c r="AF265">
        <v>1.409</v>
      </c>
      <c r="AG265">
        <v>1.4550000000000001</v>
      </c>
      <c r="AH265">
        <v>-0.26300000000000001</v>
      </c>
      <c r="AI265">
        <v>8.5180000000000007</v>
      </c>
      <c r="AJ265">
        <v>-1.157</v>
      </c>
      <c r="AK265">
        <v>2.4700000000000002</v>
      </c>
      <c r="AL265">
        <v>5.4269999999999996</v>
      </c>
      <c r="AM265">
        <v>-10.968999999999999</v>
      </c>
      <c r="AN265">
        <v>-9.8520000000000003</v>
      </c>
      <c r="AO265">
        <v>-9.6050000000000004</v>
      </c>
      <c r="AP265">
        <v>-19.981000000000002</v>
      </c>
      <c r="AQ265">
        <v>-23.907</v>
      </c>
      <c r="AR265">
        <v>12.382</v>
      </c>
      <c r="AS265">
        <v>10.933</v>
      </c>
      <c r="AT265">
        <v>13.682</v>
      </c>
      <c r="AU265">
        <v>15.946999999999999</v>
      </c>
      <c r="AV265">
        <v>12.939</v>
      </c>
      <c r="AW265">
        <v>14.769</v>
      </c>
      <c r="AX265">
        <v>14.061</v>
      </c>
      <c r="AY265">
        <v>12.603999999999999</v>
      </c>
      <c r="AZ265">
        <v>27.863</v>
      </c>
      <c r="BA265">
        <v>15.901</v>
      </c>
      <c r="BB265">
        <v>17.747</v>
      </c>
      <c r="BC265">
        <v>14.276999999999999</v>
      </c>
      <c r="BD265">
        <v>12.33</v>
      </c>
      <c r="BE265">
        <v>11.67</v>
      </c>
      <c r="BF265">
        <v>9.6140000000000008</v>
      </c>
      <c r="BG265">
        <v>2020</v>
      </c>
    </row>
    <row r="266" spans="1:59" x14ac:dyDescent="0.35">
      <c r="A266">
        <v>862</v>
      </c>
      <c r="B266" t="s">
        <v>289</v>
      </c>
      <c r="C266" t="s">
        <v>562</v>
      </c>
      <c r="D266" t="s">
        <v>287</v>
      </c>
      <c r="E266" t="s">
        <v>563</v>
      </c>
      <c r="F266" t="s">
        <v>564</v>
      </c>
      <c r="G266" t="s">
        <v>565</v>
      </c>
      <c r="H266" t="s">
        <v>566</v>
      </c>
      <c r="I266" t="s">
        <v>730</v>
      </c>
      <c r="J266">
        <v>0.92500000000000004</v>
      </c>
      <c r="K266">
        <v>0.84099999999999997</v>
      </c>
      <c r="L266">
        <v>0.83299999999999996</v>
      </c>
      <c r="M266">
        <v>0.83699999999999997</v>
      </c>
      <c r="N266">
        <v>0.85299999999999998</v>
      </c>
      <c r="O266">
        <v>0.90300000000000002</v>
      </c>
      <c r="P266">
        <v>0.94599999999999995</v>
      </c>
      <c r="Q266">
        <v>0.95099999999999996</v>
      </c>
      <c r="R266">
        <v>0.97799999999999998</v>
      </c>
      <c r="S266">
        <v>1.0349999999999999</v>
      </c>
      <c r="T266">
        <v>0.96899999999999997</v>
      </c>
      <c r="U266">
        <v>0.94499999999999995</v>
      </c>
      <c r="V266">
        <v>0.98399999999999999</v>
      </c>
      <c r="W266">
        <v>1.0009999999999999</v>
      </c>
      <c r="X266">
        <v>1.0649999999999999</v>
      </c>
      <c r="Y266">
        <v>1.1339999999999999</v>
      </c>
      <c r="Z266">
        <v>1.2170000000000001</v>
      </c>
      <c r="AA266">
        <v>1.2270000000000001</v>
      </c>
      <c r="AB266">
        <v>1.24</v>
      </c>
      <c r="AC266">
        <v>1.232</v>
      </c>
      <c r="AD266">
        <v>1.2949999999999999</v>
      </c>
      <c r="AE266">
        <v>1.391</v>
      </c>
      <c r="AF266">
        <v>1.4690000000000001</v>
      </c>
      <c r="AG266">
        <v>1.546</v>
      </c>
      <c r="AH266">
        <v>1.5940000000000001</v>
      </c>
      <c r="AI266">
        <v>1.6990000000000001</v>
      </c>
      <c r="AJ266">
        <v>1.736</v>
      </c>
      <c r="AK266">
        <v>1.744</v>
      </c>
      <c r="AL266">
        <v>1.806</v>
      </c>
      <c r="AM266">
        <v>1.796</v>
      </c>
      <c r="AN266">
        <v>1.8420000000000001</v>
      </c>
      <c r="AO266">
        <v>1.913</v>
      </c>
      <c r="AP266">
        <v>1.841</v>
      </c>
      <c r="AQ266">
        <v>1.843</v>
      </c>
      <c r="AR266">
        <v>1.8560000000000001</v>
      </c>
      <c r="AS266">
        <v>1.927</v>
      </c>
      <c r="AT266">
        <v>2.081</v>
      </c>
      <c r="AU266">
        <v>2.11</v>
      </c>
      <c r="AV266">
        <v>2.097</v>
      </c>
      <c r="AW266">
        <v>2.1909999999999998</v>
      </c>
      <c r="AX266">
        <v>2.1230000000000002</v>
      </c>
      <c r="AY266">
        <v>1.972</v>
      </c>
      <c r="AZ266">
        <v>1.8680000000000001</v>
      </c>
      <c r="BA266">
        <v>2.0169999999999999</v>
      </c>
      <c r="BB266">
        <v>2.09</v>
      </c>
      <c r="BC266">
        <v>2.161</v>
      </c>
      <c r="BD266">
        <v>2.226</v>
      </c>
      <c r="BE266">
        <v>2.2839999999999998</v>
      </c>
      <c r="BF266">
        <v>2.3359999999999999</v>
      </c>
      <c r="BG266">
        <v>2022</v>
      </c>
    </row>
    <row r="267" spans="1:59" x14ac:dyDescent="0.35">
      <c r="A267">
        <v>862</v>
      </c>
      <c r="B267" t="s">
        <v>289</v>
      </c>
      <c r="C267" t="s">
        <v>568</v>
      </c>
      <c r="D267" t="s">
        <v>287</v>
      </c>
      <c r="E267" t="s">
        <v>563</v>
      </c>
      <c r="F267" t="s">
        <v>569</v>
      </c>
      <c r="G267" t="s">
        <v>570</v>
      </c>
      <c r="I267" t="s">
        <v>571</v>
      </c>
      <c r="J267">
        <v>-6.1230000000000002</v>
      </c>
      <c r="K267">
        <v>-9.0559999999999992</v>
      </c>
      <c r="L267">
        <v>-1.014</v>
      </c>
      <c r="M267">
        <v>0.48499999999999999</v>
      </c>
      <c r="N267">
        <v>1.98</v>
      </c>
      <c r="O267">
        <v>5.8259999999999996</v>
      </c>
      <c r="P267">
        <v>4.79</v>
      </c>
      <c r="Q267">
        <v>0.50900000000000001</v>
      </c>
      <c r="R267">
        <v>2.871</v>
      </c>
      <c r="S267">
        <v>5.819</v>
      </c>
      <c r="T267">
        <v>-6.444</v>
      </c>
      <c r="U267">
        <v>-2.4430000000000001</v>
      </c>
      <c r="V267">
        <v>4.1349999999999998</v>
      </c>
      <c r="W267">
        <v>1.6830000000000001</v>
      </c>
      <c r="X267">
        <v>6.39</v>
      </c>
      <c r="Y267">
        <v>6.556</v>
      </c>
      <c r="Z267">
        <v>7.274</v>
      </c>
      <c r="AA267">
        <v>0.80300000000000005</v>
      </c>
      <c r="AB267">
        <v>1.1000000000000001</v>
      </c>
      <c r="AC267">
        <v>-0.63600000000000001</v>
      </c>
      <c r="AD267">
        <v>5.093</v>
      </c>
      <c r="AE267">
        <v>7.39</v>
      </c>
      <c r="AF267">
        <v>5.6520000000000001</v>
      </c>
      <c r="AG267">
        <v>5.2130000000000001</v>
      </c>
      <c r="AH267">
        <v>3.0870000000000002</v>
      </c>
      <c r="AI267">
        <v>6.6390000000000002</v>
      </c>
      <c r="AJ267">
        <v>2.1320000000000001</v>
      </c>
      <c r="AK267">
        <v>0.48599999999999999</v>
      </c>
      <c r="AL267">
        <v>3.556</v>
      </c>
      <c r="AM267">
        <v>-0.53600000000000003</v>
      </c>
      <c r="AN267">
        <v>2.5329999999999999</v>
      </c>
      <c r="AO267">
        <v>3.8490000000000002</v>
      </c>
      <c r="AP267">
        <v>-3.7320000000000002</v>
      </c>
      <c r="AQ267">
        <v>0.107</v>
      </c>
      <c r="AR267">
        <v>0.66</v>
      </c>
      <c r="AS267">
        <v>3.85</v>
      </c>
      <c r="AT267">
        <v>7.984</v>
      </c>
      <c r="AU267">
        <v>1.4059999999999999</v>
      </c>
      <c r="AV267">
        <v>-0.61</v>
      </c>
      <c r="AW267">
        <v>4.452</v>
      </c>
      <c r="AX267">
        <v>-3.109</v>
      </c>
      <c r="AY267">
        <v>-7.0789999999999997</v>
      </c>
      <c r="AZ267">
        <v>-5.31</v>
      </c>
      <c r="BA267">
        <v>8.0109999999999992</v>
      </c>
      <c r="BB267">
        <v>3.6</v>
      </c>
      <c r="BC267">
        <v>3.4239999999999999</v>
      </c>
      <c r="BD267">
        <v>3.0070000000000001</v>
      </c>
      <c r="BE267">
        <v>2.6080000000000001</v>
      </c>
      <c r="BF267">
        <v>2.25</v>
      </c>
      <c r="BG267">
        <v>2022</v>
      </c>
    </row>
    <row r="268" spans="1:59" x14ac:dyDescent="0.35">
      <c r="A268">
        <v>862</v>
      </c>
      <c r="B268" t="s">
        <v>289</v>
      </c>
      <c r="C268" t="s">
        <v>179</v>
      </c>
      <c r="D268" t="s">
        <v>287</v>
      </c>
      <c r="E268" t="s">
        <v>572</v>
      </c>
      <c r="F268" t="s">
        <v>573</v>
      </c>
      <c r="G268" t="s">
        <v>565</v>
      </c>
      <c r="H268" t="s">
        <v>566</v>
      </c>
      <c r="I268" t="s">
        <v>730</v>
      </c>
      <c r="J268">
        <v>0.11600000000000001</v>
      </c>
      <c r="K268">
        <v>0.123</v>
      </c>
      <c r="L268">
        <v>0.14699999999999999</v>
      </c>
      <c r="M268">
        <v>0.17499999999999999</v>
      </c>
      <c r="N268">
        <v>0.20599999999999999</v>
      </c>
      <c r="O268">
        <v>0.23699999999999999</v>
      </c>
      <c r="P268">
        <v>0.251</v>
      </c>
      <c r="Q268">
        <v>0.26300000000000001</v>
      </c>
      <c r="R268">
        <v>0.28699999999999998</v>
      </c>
      <c r="S268">
        <v>0.32100000000000001</v>
      </c>
      <c r="T268">
        <v>0.42</v>
      </c>
      <c r="U268">
        <v>0.42299999999999999</v>
      </c>
      <c r="V268">
        <v>0.47499999999999998</v>
      </c>
      <c r="W268">
        <v>0.50900000000000001</v>
      </c>
      <c r="X268">
        <v>0.4</v>
      </c>
      <c r="Y268">
        <v>0.59699999999999998</v>
      </c>
      <c r="Z268">
        <v>0.63500000000000001</v>
      </c>
      <c r="AA268">
        <v>0.71599999999999997</v>
      </c>
      <c r="AB268">
        <v>0.78800000000000003</v>
      </c>
      <c r="AC268">
        <v>0.78600000000000003</v>
      </c>
      <c r="AD268">
        <v>0.84299999999999997</v>
      </c>
      <c r="AE268">
        <v>0.93600000000000005</v>
      </c>
      <c r="AF268">
        <v>1.004</v>
      </c>
      <c r="AG268">
        <v>1.083</v>
      </c>
      <c r="AH268">
        <v>1.1950000000000001</v>
      </c>
      <c r="AI268">
        <v>1.3260000000000001</v>
      </c>
      <c r="AJ268">
        <v>1.425</v>
      </c>
      <c r="AK268">
        <v>1.5389999999999999</v>
      </c>
      <c r="AL268">
        <v>1.74</v>
      </c>
      <c r="AM268">
        <v>1.7589999999999999</v>
      </c>
      <c r="AN268">
        <v>1.726</v>
      </c>
      <c r="AO268">
        <v>1.776</v>
      </c>
      <c r="AP268">
        <v>1.7789999999999999</v>
      </c>
      <c r="AQ268">
        <v>1.823</v>
      </c>
      <c r="AR268">
        <v>1.85</v>
      </c>
      <c r="AS268">
        <v>1.998</v>
      </c>
      <c r="AT268">
        <v>2.206</v>
      </c>
      <c r="AU268">
        <v>2.2440000000000002</v>
      </c>
      <c r="AV268">
        <v>2.254</v>
      </c>
      <c r="AW268">
        <v>2.39</v>
      </c>
      <c r="AX268">
        <v>2.3439999999999999</v>
      </c>
      <c r="AY268">
        <v>2.169</v>
      </c>
      <c r="AZ268">
        <v>2.17</v>
      </c>
      <c r="BA268">
        <v>2.5630000000000002</v>
      </c>
      <c r="BB268">
        <v>2.7709999999999999</v>
      </c>
      <c r="BC268">
        <v>2.9609999999999999</v>
      </c>
      <c r="BD268">
        <v>3.1419999999999999</v>
      </c>
      <c r="BE268">
        <v>3.3210000000000002</v>
      </c>
      <c r="BF268">
        <v>3.4969999999999999</v>
      </c>
      <c r="BG268">
        <v>2022</v>
      </c>
    </row>
    <row r="269" spans="1:59" x14ac:dyDescent="0.35">
      <c r="A269">
        <v>862</v>
      </c>
      <c r="B269" t="s">
        <v>289</v>
      </c>
      <c r="C269" t="s">
        <v>181</v>
      </c>
      <c r="D269" t="s">
        <v>287</v>
      </c>
      <c r="E269" t="s">
        <v>572</v>
      </c>
      <c r="F269" t="s">
        <v>574</v>
      </c>
      <c r="G269" t="s">
        <v>575</v>
      </c>
      <c r="H269" t="s">
        <v>566</v>
      </c>
      <c r="I269" t="s">
        <v>576</v>
      </c>
      <c r="J269">
        <v>0.127</v>
      </c>
      <c r="K269">
        <v>0.11899999999999999</v>
      </c>
      <c r="L269">
        <v>0.122</v>
      </c>
      <c r="M269">
        <v>0.113</v>
      </c>
      <c r="N269">
        <v>0.111</v>
      </c>
      <c r="O269">
        <v>0.106</v>
      </c>
      <c r="P269">
        <v>0.112</v>
      </c>
      <c r="Q269">
        <v>0.124</v>
      </c>
      <c r="R269">
        <v>0.13800000000000001</v>
      </c>
      <c r="S269">
        <v>0.14099999999999999</v>
      </c>
      <c r="T269">
        <v>0.182</v>
      </c>
      <c r="U269">
        <v>0.17599999999999999</v>
      </c>
      <c r="V269">
        <v>0.193</v>
      </c>
      <c r="W269">
        <v>0.19800000000000001</v>
      </c>
      <c r="X269">
        <v>0.158</v>
      </c>
      <c r="Y269">
        <v>0.24199999999999999</v>
      </c>
      <c r="Z269">
        <v>0.25800000000000001</v>
      </c>
      <c r="AA269">
        <v>0.28000000000000003</v>
      </c>
      <c r="AB269">
        <v>0.28599999999999998</v>
      </c>
      <c r="AC269">
        <v>0.26200000000000001</v>
      </c>
      <c r="AD269">
        <v>0.27100000000000002</v>
      </c>
      <c r="AE269">
        <v>0.27300000000000002</v>
      </c>
      <c r="AF269">
        <v>0.28899999999999998</v>
      </c>
      <c r="AG269">
        <v>0.34200000000000003</v>
      </c>
      <c r="AH269">
        <v>0.41799999999999998</v>
      </c>
      <c r="AI269">
        <v>0.48599999999999999</v>
      </c>
      <c r="AJ269">
        <v>0.51600000000000001</v>
      </c>
      <c r="AK269">
        <v>0.56799999999999995</v>
      </c>
      <c r="AL269">
        <v>0.68400000000000005</v>
      </c>
      <c r="AM269">
        <v>0.61799999999999999</v>
      </c>
      <c r="AN269">
        <v>0.68</v>
      </c>
      <c r="AO269">
        <v>0.74399999999999999</v>
      </c>
      <c r="AP269">
        <v>0.77300000000000002</v>
      </c>
      <c r="AQ269">
        <v>0.79800000000000004</v>
      </c>
      <c r="AR269">
        <v>0.79700000000000004</v>
      </c>
      <c r="AS269">
        <v>0.82399999999999995</v>
      </c>
      <c r="AT269">
        <v>0.84399999999999997</v>
      </c>
      <c r="AU269">
        <v>0.88500000000000001</v>
      </c>
      <c r="AV269">
        <v>0.878</v>
      </c>
      <c r="AW269">
        <v>0.91300000000000003</v>
      </c>
      <c r="AX269">
        <v>0.86899999999999999</v>
      </c>
      <c r="AY269">
        <v>0.84399999999999997</v>
      </c>
      <c r="AZ269">
        <v>0.83299999999999996</v>
      </c>
      <c r="BA269">
        <v>0.93899999999999995</v>
      </c>
      <c r="BB269">
        <v>0.996</v>
      </c>
      <c r="BC269">
        <v>1.052</v>
      </c>
      <c r="BD269">
        <v>1.1100000000000001</v>
      </c>
      <c r="BE269">
        <v>1.167</v>
      </c>
      <c r="BF269">
        <v>1.2210000000000001</v>
      </c>
      <c r="BG269">
        <v>2022</v>
      </c>
    </row>
    <row r="270" spans="1:59" x14ac:dyDescent="0.35">
      <c r="A270">
        <v>862</v>
      </c>
      <c r="B270" t="s">
        <v>289</v>
      </c>
      <c r="C270" t="s">
        <v>577</v>
      </c>
      <c r="D270" t="s">
        <v>287</v>
      </c>
      <c r="E270" t="s">
        <v>572</v>
      </c>
      <c r="F270" t="s">
        <v>578</v>
      </c>
      <c r="G270" t="s">
        <v>579</v>
      </c>
      <c r="H270" t="s">
        <v>566</v>
      </c>
      <c r="I270" t="s">
        <v>576</v>
      </c>
      <c r="J270">
        <v>0.19500000000000001</v>
      </c>
      <c r="K270">
        <v>0.19400000000000001</v>
      </c>
      <c r="L270">
        <v>0.20399999999999999</v>
      </c>
      <c r="M270">
        <v>0.21299999999999999</v>
      </c>
      <c r="N270">
        <v>0.22500000000000001</v>
      </c>
      <c r="O270">
        <v>0.245</v>
      </c>
      <c r="P270">
        <v>0.26200000000000001</v>
      </c>
      <c r="Q270">
        <v>0.27</v>
      </c>
      <c r="R270">
        <v>0.28799999999999998</v>
      </c>
      <c r="S270">
        <v>0.316</v>
      </c>
      <c r="T270">
        <v>0.307</v>
      </c>
      <c r="U270">
        <v>0.309</v>
      </c>
      <c r="V270">
        <v>0.33</v>
      </c>
      <c r="W270">
        <v>0.34300000000000003</v>
      </c>
      <c r="X270">
        <v>0.373</v>
      </c>
      <c r="Y270">
        <v>0.40600000000000003</v>
      </c>
      <c r="Z270">
        <v>0.443</v>
      </c>
      <c r="AA270">
        <v>0.45400000000000001</v>
      </c>
      <c r="AB270">
        <v>0.46500000000000002</v>
      </c>
      <c r="AC270">
        <v>0.46800000000000003</v>
      </c>
      <c r="AD270">
        <v>0.503</v>
      </c>
      <c r="AE270">
        <v>0.55200000000000005</v>
      </c>
      <c r="AF270">
        <v>0.59299999999999997</v>
      </c>
      <c r="AG270">
        <v>0.63600000000000001</v>
      </c>
      <c r="AH270">
        <v>0.67300000000000004</v>
      </c>
      <c r="AI270">
        <v>0.74</v>
      </c>
      <c r="AJ270">
        <v>0.77900000000000003</v>
      </c>
      <c r="AK270">
        <v>0.80400000000000005</v>
      </c>
      <c r="AL270">
        <v>0.84899999999999998</v>
      </c>
      <c r="AM270">
        <v>0.85</v>
      </c>
      <c r="AN270">
        <v>0.88200000000000001</v>
      </c>
      <c r="AO270">
        <v>0.93500000000000005</v>
      </c>
      <c r="AP270">
        <v>0.91700000000000004</v>
      </c>
      <c r="AQ270">
        <v>0.93400000000000005</v>
      </c>
      <c r="AR270">
        <v>0.95799999999999996</v>
      </c>
      <c r="AS270">
        <v>1.004</v>
      </c>
      <c r="AT270">
        <v>1.095</v>
      </c>
      <c r="AU270">
        <v>1.1319999999999999</v>
      </c>
      <c r="AV270">
        <v>1.1519999999999999</v>
      </c>
      <c r="AW270">
        <v>1.2250000000000001</v>
      </c>
      <c r="AX270">
        <v>1.202</v>
      </c>
      <c r="AY270">
        <v>1.167</v>
      </c>
      <c r="AZ270">
        <v>1.1830000000000001</v>
      </c>
      <c r="BA270">
        <v>1.325</v>
      </c>
      <c r="BB270">
        <v>1.403</v>
      </c>
      <c r="BC270">
        <v>1.4810000000000001</v>
      </c>
      <c r="BD270">
        <v>1.5549999999999999</v>
      </c>
      <c r="BE270">
        <v>1.625</v>
      </c>
      <c r="BF270">
        <v>1.6919999999999999</v>
      </c>
      <c r="BG270">
        <v>2022</v>
      </c>
    </row>
    <row r="271" spans="1:59" x14ac:dyDescent="0.35">
      <c r="A271">
        <v>862</v>
      </c>
      <c r="B271" t="s">
        <v>289</v>
      </c>
      <c r="C271" t="s">
        <v>580</v>
      </c>
      <c r="D271" t="s">
        <v>287</v>
      </c>
      <c r="E271" t="s">
        <v>581</v>
      </c>
      <c r="F271" t="s">
        <v>582</v>
      </c>
      <c r="G271" t="s">
        <v>583</v>
      </c>
      <c r="I271" t="s">
        <v>584</v>
      </c>
      <c r="J271">
        <v>12.592000000000001</v>
      </c>
      <c r="K271">
        <v>14.638</v>
      </c>
      <c r="L271">
        <v>17.707999999999998</v>
      </c>
      <c r="M271">
        <v>20.866</v>
      </c>
      <c r="N271">
        <v>24.138000000000002</v>
      </c>
      <c r="O271">
        <v>26.231000000000002</v>
      </c>
      <c r="P271">
        <v>26.497</v>
      </c>
      <c r="Q271">
        <v>27.613</v>
      </c>
      <c r="R271">
        <v>29.36</v>
      </c>
      <c r="S271">
        <v>30.969000000000001</v>
      </c>
      <c r="T271">
        <v>43.389000000000003</v>
      </c>
      <c r="U271">
        <v>44.72</v>
      </c>
      <c r="V271">
        <v>48.308999999999997</v>
      </c>
      <c r="W271">
        <v>50.844999999999999</v>
      </c>
      <c r="X271">
        <v>37.552999999999997</v>
      </c>
      <c r="Y271">
        <v>52.670999999999999</v>
      </c>
      <c r="Z271">
        <v>52.151000000000003</v>
      </c>
      <c r="AA271">
        <v>58.393999999999998</v>
      </c>
      <c r="AB271">
        <v>63.512999999999998</v>
      </c>
      <c r="AC271">
        <v>63.795000000000002</v>
      </c>
      <c r="AD271">
        <v>65.119</v>
      </c>
      <c r="AE271">
        <v>67.311000000000007</v>
      </c>
      <c r="AF271">
        <v>68.308999999999997</v>
      </c>
      <c r="AG271">
        <v>70.049000000000007</v>
      </c>
      <c r="AH271">
        <v>75.003</v>
      </c>
      <c r="AI271">
        <v>78</v>
      </c>
      <c r="AJ271">
        <v>82.113</v>
      </c>
      <c r="AK271">
        <v>88.263000000000005</v>
      </c>
      <c r="AL271">
        <v>96.311999999999998</v>
      </c>
      <c r="AM271">
        <v>97.92</v>
      </c>
      <c r="AN271">
        <v>93.721999999999994</v>
      </c>
      <c r="AO271">
        <v>92.869</v>
      </c>
      <c r="AP271">
        <v>96.608000000000004</v>
      </c>
      <c r="AQ271">
        <v>98.875</v>
      </c>
      <c r="AR271">
        <v>99.718000000000004</v>
      </c>
      <c r="AS271">
        <v>103.672</v>
      </c>
      <c r="AT271">
        <v>105.999</v>
      </c>
      <c r="AU271">
        <v>106.322</v>
      </c>
      <c r="AV271">
        <v>107.489</v>
      </c>
      <c r="AW271">
        <v>109.101</v>
      </c>
      <c r="AX271">
        <v>110.435</v>
      </c>
      <c r="AY271">
        <v>109.99299999999999</v>
      </c>
      <c r="AZ271">
        <v>116.199</v>
      </c>
      <c r="BA271">
        <v>127.078</v>
      </c>
      <c r="BB271">
        <v>132.589</v>
      </c>
      <c r="BC271">
        <v>137.01400000000001</v>
      </c>
      <c r="BD271">
        <v>141.124</v>
      </c>
      <c r="BE271">
        <v>145.358</v>
      </c>
      <c r="BF271">
        <v>149.71899999999999</v>
      </c>
      <c r="BG271">
        <v>2022</v>
      </c>
    </row>
    <row r="272" spans="1:59" x14ac:dyDescent="0.35">
      <c r="A272">
        <v>862</v>
      </c>
      <c r="B272" t="s">
        <v>289</v>
      </c>
      <c r="C272" t="s">
        <v>585</v>
      </c>
      <c r="D272" t="s">
        <v>287</v>
      </c>
      <c r="E272" t="s">
        <v>586</v>
      </c>
      <c r="F272" t="s">
        <v>587</v>
      </c>
      <c r="G272" t="s">
        <v>565</v>
      </c>
      <c r="H272" t="s">
        <v>558</v>
      </c>
      <c r="I272" t="s">
        <v>588</v>
      </c>
      <c r="J272" t="s">
        <v>628</v>
      </c>
      <c r="K272" t="s">
        <v>628</v>
      </c>
      <c r="L272" t="s">
        <v>628</v>
      </c>
      <c r="M272" t="s">
        <v>628</v>
      </c>
      <c r="N272" t="s">
        <v>628</v>
      </c>
      <c r="O272" t="s">
        <v>628</v>
      </c>
      <c r="P272" t="s">
        <v>628</v>
      </c>
      <c r="Q272" t="s">
        <v>628</v>
      </c>
      <c r="R272" t="s">
        <v>628</v>
      </c>
      <c r="S272" t="s">
        <v>628</v>
      </c>
      <c r="T272" t="s">
        <v>628</v>
      </c>
      <c r="U272" t="s">
        <v>628</v>
      </c>
      <c r="V272" t="s">
        <v>628</v>
      </c>
      <c r="W272" t="s">
        <v>628</v>
      </c>
      <c r="X272" t="s">
        <v>628</v>
      </c>
      <c r="Y272" t="s">
        <v>628</v>
      </c>
      <c r="Z272" t="s">
        <v>628</v>
      </c>
      <c r="AA272" t="s">
        <v>628</v>
      </c>
      <c r="AB272" s="20">
        <v>7175.31</v>
      </c>
      <c r="AC272" s="20">
        <v>7098.1580000000004</v>
      </c>
      <c r="AD272" s="20">
        <v>7423.41</v>
      </c>
      <c r="AE272" s="20">
        <v>7929.2839999999997</v>
      </c>
      <c r="AF272" s="20">
        <v>8329.1959999999999</v>
      </c>
      <c r="AG272" s="20">
        <v>8710.4840000000004</v>
      </c>
      <c r="AH272" s="20">
        <v>8923.2900000000009</v>
      </c>
      <c r="AI272" s="20">
        <v>9456.16</v>
      </c>
      <c r="AJ272" s="20">
        <v>9596.2659999999996</v>
      </c>
      <c r="AK272" s="20">
        <v>9580.8739999999998</v>
      </c>
      <c r="AL272" s="20">
        <v>9855.2630000000008</v>
      </c>
      <c r="AM272" s="20">
        <v>9734.27</v>
      </c>
      <c r="AN272" s="20">
        <v>9906.1360000000004</v>
      </c>
      <c r="AO272" s="20">
        <v>10203.745999999999</v>
      </c>
      <c r="AP272" s="20">
        <v>9738.7720000000008</v>
      </c>
      <c r="AQ272" s="20">
        <v>9666.2530000000006</v>
      </c>
      <c r="AR272" s="20">
        <v>9653.7090000000007</v>
      </c>
      <c r="AS272" s="20">
        <v>9958.58</v>
      </c>
      <c r="AT272" s="20">
        <v>10696.723</v>
      </c>
      <c r="AU272" s="20">
        <v>10801.73</v>
      </c>
      <c r="AV272" s="20">
        <v>10693.728999999999</v>
      </c>
      <c r="AW272" s="20">
        <v>11115.109</v>
      </c>
      <c r="AX272" s="20">
        <v>10698.1</v>
      </c>
      <c r="AY272" s="20">
        <v>9874.8289999999997</v>
      </c>
      <c r="AZ272" s="20">
        <v>9288.4449999999997</v>
      </c>
      <c r="BA272" s="20">
        <v>9965.9130000000005</v>
      </c>
      <c r="BB272" s="20">
        <v>10256.153</v>
      </c>
      <c r="BC272" s="20">
        <v>10536.939</v>
      </c>
      <c r="BD272" s="20">
        <v>10781.733</v>
      </c>
      <c r="BE272" s="20">
        <v>10989.51</v>
      </c>
      <c r="BF272" s="20">
        <v>11162.2</v>
      </c>
      <c r="BG272">
        <v>2021</v>
      </c>
    </row>
    <row r="273" spans="1:59" x14ac:dyDescent="0.35">
      <c r="A273">
        <v>862</v>
      </c>
      <c r="B273" t="s">
        <v>289</v>
      </c>
      <c r="C273" t="s">
        <v>589</v>
      </c>
      <c r="D273" t="s">
        <v>287</v>
      </c>
      <c r="E273" t="s">
        <v>586</v>
      </c>
      <c r="F273" t="s">
        <v>590</v>
      </c>
      <c r="G273" t="s">
        <v>591</v>
      </c>
      <c r="H273" t="s">
        <v>558</v>
      </c>
      <c r="I273" t="s">
        <v>588</v>
      </c>
      <c r="J273" t="s">
        <v>628</v>
      </c>
      <c r="K273" t="s">
        <v>628</v>
      </c>
      <c r="L273" t="s">
        <v>628</v>
      </c>
      <c r="M273" t="s">
        <v>628</v>
      </c>
      <c r="N273" t="s">
        <v>628</v>
      </c>
      <c r="O273" t="s">
        <v>628</v>
      </c>
      <c r="P273" t="s">
        <v>628</v>
      </c>
      <c r="Q273" t="s">
        <v>628</v>
      </c>
      <c r="R273" t="s">
        <v>628</v>
      </c>
      <c r="S273" t="s">
        <v>628</v>
      </c>
      <c r="T273" t="s">
        <v>628</v>
      </c>
      <c r="U273" t="s">
        <v>628</v>
      </c>
      <c r="V273" t="s">
        <v>628</v>
      </c>
      <c r="W273" t="s">
        <v>628</v>
      </c>
      <c r="X273" t="s">
        <v>628</v>
      </c>
      <c r="Y273" t="s">
        <v>628</v>
      </c>
      <c r="Z273" t="s">
        <v>628</v>
      </c>
      <c r="AA273" t="s">
        <v>628</v>
      </c>
      <c r="AB273" s="20">
        <v>3849.0569999999998</v>
      </c>
      <c r="AC273" s="20">
        <v>3807.67</v>
      </c>
      <c r="AD273" s="20">
        <v>3982.145</v>
      </c>
      <c r="AE273" s="20">
        <v>4253.5119999999997</v>
      </c>
      <c r="AF273" s="20">
        <v>4468.0370000000003</v>
      </c>
      <c r="AG273" s="20">
        <v>4672.5720000000001</v>
      </c>
      <c r="AH273" s="20">
        <v>4786.7269999999999</v>
      </c>
      <c r="AI273" s="20">
        <v>5072.5749999999998</v>
      </c>
      <c r="AJ273" s="20">
        <v>5147.732</v>
      </c>
      <c r="AK273" s="20">
        <v>5139.4759999999997</v>
      </c>
      <c r="AL273" s="20">
        <v>5286.6660000000002</v>
      </c>
      <c r="AM273" s="20">
        <v>5221.7619999999997</v>
      </c>
      <c r="AN273" s="20">
        <v>5313.9560000000001</v>
      </c>
      <c r="AO273" s="20">
        <v>5473.6030000000001</v>
      </c>
      <c r="AP273" s="20">
        <v>5224.1769999999997</v>
      </c>
      <c r="AQ273" s="20">
        <v>5185.2759999999998</v>
      </c>
      <c r="AR273" s="20">
        <v>5178.5469999999996</v>
      </c>
      <c r="AS273" s="20">
        <v>5342.0879999999997</v>
      </c>
      <c r="AT273" s="20">
        <v>5738.0510000000004</v>
      </c>
      <c r="AU273" s="20">
        <v>5794.38</v>
      </c>
      <c r="AV273" s="20">
        <v>5736.4449999999997</v>
      </c>
      <c r="AW273" s="20">
        <v>5962.4859999999999</v>
      </c>
      <c r="AX273" s="20">
        <v>5738.79</v>
      </c>
      <c r="AY273" s="20">
        <v>5297.1620000000003</v>
      </c>
      <c r="AZ273" s="20">
        <v>4982.6080000000002</v>
      </c>
      <c r="BA273" s="20">
        <v>5346.0219999999999</v>
      </c>
      <c r="BB273" s="20">
        <v>5501.7160000000003</v>
      </c>
      <c r="BC273" s="20">
        <v>5652.3379999999997</v>
      </c>
      <c r="BD273" s="20">
        <v>5783.6530000000002</v>
      </c>
      <c r="BE273" s="20">
        <v>5895.1109999999999</v>
      </c>
      <c r="BF273" s="20">
        <v>5987.7479999999996</v>
      </c>
      <c r="BG273">
        <v>2021</v>
      </c>
    </row>
    <row r="274" spans="1:59" x14ac:dyDescent="0.35">
      <c r="A274">
        <v>862</v>
      </c>
      <c r="B274" t="s">
        <v>289</v>
      </c>
      <c r="C274" t="s">
        <v>592</v>
      </c>
      <c r="D274" t="s">
        <v>287</v>
      </c>
      <c r="E274" t="s">
        <v>593</v>
      </c>
      <c r="F274" t="s">
        <v>594</v>
      </c>
      <c r="G274" t="s">
        <v>565</v>
      </c>
      <c r="H274" t="s">
        <v>558</v>
      </c>
      <c r="I274" t="s">
        <v>595</v>
      </c>
      <c r="J274" t="s">
        <v>628</v>
      </c>
      <c r="K274" t="s">
        <v>628</v>
      </c>
      <c r="L274" t="s">
        <v>628</v>
      </c>
      <c r="M274" t="s">
        <v>628</v>
      </c>
      <c r="N274" t="s">
        <v>628</v>
      </c>
      <c r="O274" t="s">
        <v>628</v>
      </c>
      <c r="P274" t="s">
        <v>628</v>
      </c>
      <c r="Q274" t="s">
        <v>628</v>
      </c>
      <c r="R274" t="s">
        <v>628</v>
      </c>
      <c r="S274" t="s">
        <v>628</v>
      </c>
      <c r="T274" t="s">
        <v>628</v>
      </c>
      <c r="U274" t="s">
        <v>628</v>
      </c>
      <c r="V274" t="s">
        <v>628</v>
      </c>
      <c r="W274" t="s">
        <v>628</v>
      </c>
      <c r="X274" t="s">
        <v>628</v>
      </c>
      <c r="Y274" t="s">
        <v>628</v>
      </c>
      <c r="Z274" t="s">
        <v>628</v>
      </c>
      <c r="AA274" t="s">
        <v>628</v>
      </c>
      <c r="AB274" s="20">
        <v>4557.2820000000002</v>
      </c>
      <c r="AC274" s="20">
        <v>4528.2920000000004</v>
      </c>
      <c r="AD274" s="20">
        <v>4834.0510000000004</v>
      </c>
      <c r="AE274" s="20">
        <v>5337.3180000000002</v>
      </c>
      <c r="AF274" s="20">
        <v>5689.5559999999996</v>
      </c>
      <c r="AG274" s="20">
        <v>6101.5839999999998</v>
      </c>
      <c r="AH274" s="20">
        <v>6692.7460000000001</v>
      </c>
      <c r="AI274" s="20">
        <v>7375.7659999999996</v>
      </c>
      <c r="AJ274" s="20">
        <v>7879.8180000000002</v>
      </c>
      <c r="AK274" s="20">
        <v>8456.3289999999997</v>
      </c>
      <c r="AL274" s="20">
        <v>9491.7999999999993</v>
      </c>
      <c r="AM274" s="20">
        <v>9531.8109999999997</v>
      </c>
      <c r="AN274" s="20">
        <v>9284.1910000000007</v>
      </c>
      <c r="AO274" s="20">
        <v>9476.1049999999996</v>
      </c>
      <c r="AP274" s="20">
        <v>9408.4549999999999</v>
      </c>
      <c r="AQ274" s="20">
        <v>9557.5010000000002</v>
      </c>
      <c r="AR274" s="20">
        <v>9626.5290000000005</v>
      </c>
      <c r="AS274" s="20">
        <v>10324.253000000001</v>
      </c>
      <c r="AT274" s="20">
        <v>11338.433999999999</v>
      </c>
      <c r="AU274" s="20">
        <v>11484.651</v>
      </c>
      <c r="AV274" s="20">
        <v>11494.615</v>
      </c>
      <c r="AW274" s="20">
        <v>12126.706</v>
      </c>
      <c r="AX274" s="20">
        <v>11814.395</v>
      </c>
      <c r="AY274" s="20">
        <v>10861.615</v>
      </c>
      <c r="AZ274" s="20">
        <v>10793.040999999999</v>
      </c>
      <c r="BA274" s="20">
        <v>12664.444</v>
      </c>
      <c r="BB274" s="20">
        <v>13598.540999999999</v>
      </c>
      <c r="BC274" s="20">
        <v>14437.054</v>
      </c>
      <c r="BD274" s="20">
        <v>15215.629000000001</v>
      </c>
      <c r="BE274" s="20">
        <v>15974.118</v>
      </c>
      <c r="BF274" s="20">
        <v>16711.891</v>
      </c>
      <c r="BG274">
        <v>2021</v>
      </c>
    </row>
    <row r="275" spans="1:59" x14ac:dyDescent="0.35">
      <c r="A275">
        <v>862</v>
      </c>
      <c r="B275" t="s">
        <v>289</v>
      </c>
      <c r="C275" t="s">
        <v>596</v>
      </c>
      <c r="D275" t="s">
        <v>287</v>
      </c>
      <c r="E275" t="s">
        <v>593</v>
      </c>
      <c r="F275" t="s">
        <v>597</v>
      </c>
      <c r="G275" t="s">
        <v>575</v>
      </c>
      <c r="H275" t="s">
        <v>558</v>
      </c>
      <c r="I275" t="s">
        <v>595</v>
      </c>
      <c r="J275" t="s">
        <v>628</v>
      </c>
      <c r="K275" t="s">
        <v>628</v>
      </c>
      <c r="L275" t="s">
        <v>628</v>
      </c>
      <c r="M275" t="s">
        <v>628</v>
      </c>
      <c r="N275" t="s">
        <v>628</v>
      </c>
      <c r="O275" t="s">
        <v>628</v>
      </c>
      <c r="P275" t="s">
        <v>628</v>
      </c>
      <c r="Q275" t="s">
        <v>628</v>
      </c>
      <c r="R275" t="s">
        <v>628</v>
      </c>
      <c r="S275" t="s">
        <v>628</v>
      </c>
      <c r="T275" t="s">
        <v>628</v>
      </c>
      <c r="U275" t="s">
        <v>628</v>
      </c>
      <c r="V275" t="s">
        <v>628</v>
      </c>
      <c r="W275" t="s">
        <v>628</v>
      </c>
      <c r="X275" t="s">
        <v>628</v>
      </c>
      <c r="Y275" t="s">
        <v>628</v>
      </c>
      <c r="Z275" t="s">
        <v>628</v>
      </c>
      <c r="AA275" t="s">
        <v>628</v>
      </c>
      <c r="AB275" s="20">
        <v>1655.952</v>
      </c>
      <c r="AC275" s="20">
        <v>1509.117</v>
      </c>
      <c r="AD275" s="20">
        <v>1552.03</v>
      </c>
      <c r="AE275" s="20">
        <v>1557.508</v>
      </c>
      <c r="AF275" s="20">
        <v>1638.5350000000001</v>
      </c>
      <c r="AG275" s="20">
        <v>1927.085</v>
      </c>
      <c r="AH275" s="20">
        <v>2341.9110000000001</v>
      </c>
      <c r="AI275" s="20">
        <v>2704.2959999999998</v>
      </c>
      <c r="AJ275" s="20">
        <v>2850.163</v>
      </c>
      <c r="AK275" s="20">
        <v>3121.319</v>
      </c>
      <c r="AL275" s="20">
        <v>3733.9050000000002</v>
      </c>
      <c r="AM275" s="20">
        <v>3348.7739999999999</v>
      </c>
      <c r="AN275" s="20">
        <v>3658.4180000000001</v>
      </c>
      <c r="AO275" s="20">
        <v>3969.1729999999998</v>
      </c>
      <c r="AP275" s="20">
        <v>4088.7710000000002</v>
      </c>
      <c r="AQ275" s="20">
        <v>4182.9369999999999</v>
      </c>
      <c r="AR275" s="20">
        <v>4144.6450000000004</v>
      </c>
      <c r="AS275" s="20">
        <v>4258.9549999999999</v>
      </c>
      <c r="AT275" s="20">
        <v>4338.0529999999999</v>
      </c>
      <c r="AU275" s="20">
        <v>4529.348</v>
      </c>
      <c r="AV275" s="20">
        <v>4478.9549999999999</v>
      </c>
      <c r="AW275" s="20">
        <v>4632.08</v>
      </c>
      <c r="AX275" s="20">
        <v>4379.2389999999996</v>
      </c>
      <c r="AY275" s="20">
        <v>4225.2</v>
      </c>
      <c r="AZ275" s="20">
        <v>4142.5429999999997</v>
      </c>
      <c r="BA275" s="20">
        <v>4638.1450000000004</v>
      </c>
      <c r="BB275" s="20">
        <v>4889.1469999999999</v>
      </c>
      <c r="BC275" s="20">
        <v>5128.4570000000003</v>
      </c>
      <c r="BD275" s="20">
        <v>5377.4170000000004</v>
      </c>
      <c r="BE275" s="20">
        <v>5612.7190000000001</v>
      </c>
      <c r="BF275" s="20">
        <v>5835.08</v>
      </c>
      <c r="BG275">
        <v>2021</v>
      </c>
    </row>
    <row r="276" spans="1:59" x14ac:dyDescent="0.35">
      <c r="A276">
        <v>862</v>
      </c>
      <c r="B276" t="s">
        <v>289</v>
      </c>
      <c r="C276" t="s">
        <v>598</v>
      </c>
      <c r="D276" t="s">
        <v>287</v>
      </c>
      <c r="E276" t="s">
        <v>593</v>
      </c>
      <c r="F276" t="s">
        <v>599</v>
      </c>
      <c r="G276" t="s">
        <v>579</v>
      </c>
      <c r="H276" t="s">
        <v>558</v>
      </c>
      <c r="I276" t="s">
        <v>595</v>
      </c>
      <c r="J276" t="s">
        <v>628</v>
      </c>
      <c r="K276" t="s">
        <v>628</v>
      </c>
      <c r="L276" t="s">
        <v>628</v>
      </c>
      <c r="M276" t="s">
        <v>628</v>
      </c>
      <c r="N276" t="s">
        <v>628</v>
      </c>
      <c r="O276" t="s">
        <v>628</v>
      </c>
      <c r="P276" t="s">
        <v>628</v>
      </c>
      <c r="Q276" t="s">
        <v>628</v>
      </c>
      <c r="R276" t="s">
        <v>628</v>
      </c>
      <c r="S276" t="s">
        <v>628</v>
      </c>
      <c r="T276" t="s">
        <v>628</v>
      </c>
      <c r="U276" t="s">
        <v>628</v>
      </c>
      <c r="V276" t="s">
        <v>628</v>
      </c>
      <c r="W276" t="s">
        <v>628</v>
      </c>
      <c r="X276" t="s">
        <v>628</v>
      </c>
      <c r="Y276" t="s">
        <v>628</v>
      </c>
      <c r="Z276" t="s">
        <v>628</v>
      </c>
      <c r="AA276" t="s">
        <v>628</v>
      </c>
      <c r="AB276" s="20">
        <v>2687.63</v>
      </c>
      <c r="AC276" s="20">
        <v>2696.194</v>
      </c>
      <c r="AD276" s="20">
        <v>2883.623</v>
      </c>
      <c r="AE276" s="20">
        <v>3149.5230000000001</v>
      </c>
      <c r="AF276" s="20">
        <v>3359.931</v>
      </c>
      <c r="AG276" s="20">
        <v>3583.0909999999999</v>
      </c>
      <c r="AH276" s="20">
        <v>3769.163</v>
      </c>
      <c r="AI276" s="20">
        <v>4119.5029999999997</v>
      </c>
      <c r="AJ276" s="20">
        <v>4309.5370000000003</v>
      </c>
      <c r="AK276" s="20">
        <v>4418.8999999999996</v>
      </c>
      <c r="AL276" s="20">
        <v>4632.62</v>
      </c>
      <c r="AM276" s="20">
        <v>4605.0720000000001</v>
      </c>
      <c r="AN276" s="20">
        <v>4742.7079999999996</v>
      </c>
      <c r="AO276" s="20">
        <v>4986.6949999999997</v>
      </c>
      <c r="AP276" s="20">
        <v>4848.4769999999999</v>
      </c>
      <c r="AQ276" s="20">
        <v>4896.6530000000002</v>
      </c>
      <c r="AR276" s="20">
        <v>4981.7380000000003</v>
      </c>
      <c r="AS276" s="20">
        <v>5190.4759999999997</v>
      </c>
      <c r="AT276" s="20">
        <v>5631.067</v>
      </c>
      <c r="AU276" s="20">
        <v>5794.38</v>
      </c>
      <c r="AV276" s="20">
        <v>5874.3620000000001</v>
      </c>
      <c r="AW276" s="20">
        <v>6215.3509999999997</v>
      </c>
      <c r="AX276" s="20">
        <v>6060.2370000000001</v>
      </c>
      <c r="AY276" s="20">
        <v>5845.1409999999996</v>
      </c>
      <c r="AZ276" s="20">
        <v>5883.1850000000004</v>
      </c>
      <c r="BA276" s="20">
        <v>6544.4170000000004</v>
      </c>
      <c r="BB276" s="20">
        <v>6887.5879999999997</v>
      </c>
      <c r="BC276" s="20">
        <v>7218.7820000000002</v>
      </c>
      <c r="BD276" s="20">
        <v>7529.8190000000004</v>
      </c>
      <c r="BE276" s="20">
        <v>7815.2539999999999</v>
      </c>
      <c r="BF276" s="20">
        <v>8085.1559999999999</v>
      </c>
      <c r="BG276">
        <v>2021</v>
      </c>
    </row>
    <row r="277" spans="1:59" x14ac:dyDescent="0.35">
      <c r="A277">
        <v>862</v>
      </c>
      <c r="B277" t="s">
        <v>289</v>
      </c>
      <c r="C277" t="s">
        <v>600</v>
      </c>
      <c r="D277" t="s">
        <v>287</v>
      </c>
      <c r="E277" t="s">
        <v>601</v>
      </c>
      <c r="F277" t="s">
        <v>602</v>
      </c>
      <c r="G277" t="s">
        <v>603</v>
      </c>
    </row>
    <row r="278" spans="1:59" x14ac:dyDescent="0.35">
      <c r="A278">
        <v>862</v>
      </c>
      <c r="B278" t="s">
        <v>289</v>
      </c>
      <c r="C278" t="s">
        <v>604</v>
      </c>
      <c r="D278" t="s">
        <v>287</v>
      </c>
      <c r="E278" t="s">
        <v>605</v>
      </c>
      <c r="F278" t="s">
        <v>606</v>
      </c>
      <c r="G278" t="s">
        <v>607</v>
      </c>
      <c r="I278" t="s">
        <v>576</v>
      </c>
      <c r="J278">
        <v>1E-3</v>
      </c>
      <c r="K278">
        <v>1E-3</v>
      </c>
      <c r="L278">
        <v>1E-3</v>
      </c>
      <c r="M278">
        <v>1E-3</v>
      </c>
      <c r="N278">
        <v>1E-3</v>
      </c>
      <c r="O278">
        <v>1E-3</v>
      </c>
      <c r="P278">
        <v>1E-3</v>
      </c>
      <c r="Q278">
        <v>1E-3</v>
      </c>
      <c r="R278">
        <v>1E-3</v>
      </c>
      <c r="S278">
        <v>1E-3</v>
      </c>
      <c r="T278">
        <v>1E-3</v>
      </c>
      <c r="U278">
        <v>1E-3</v>
      </c>
      <c r="V278">
        <v>1E-3</v>
      </c>
      <c r="W278">
        <v>1E-3</v>
      </c>
      <c r="X278">
        <v>1E-3</v>
      </c>
      <c r="Y278">
        <v>1E-3</v>
      </c>
      <c r="Z278">
        <v>1E-3</v>
      </c>
      <c r="AA278">
        <v>1E-3</v>
      </c>
      <c r="AB278">
        <v>1E-3</v>
      </c>
      <c r="AC278">
        <v>1E-3</v>
      </c>
      <c r="AD278">
        <v>1E-3</v>
      </c>
      <c r="AE278">
        <v>1E-3</v>
      </c>
      <c r="AF278">
        <v>1E-3</v>
      </c>
      <c r="AG278">
        <v>1E-3</v>
      </c>
      <c r="AH278">
        <v>1E-3</v>
      </c>
      <c r="AI278">
        <v>1E-3</v>
      </c>
      <c r="AJ278">
        <v>1E-3</v>
      </c>
      <c r="AK278">
        <v>1E-3</v>
      </c>
      <c r="AL278">
        <v>1E-3</v>
      </c>
      <c r="AM278">
        <v>1E-3</v>
      </c>
      <c r="AN278">
        <v>1E-3</v>
      </c>
      <c r="AO278">
        <v>1E-3</v>
      </c>
      <c r="AP278">
        <v>1E-3</v>
      </c>
      <c r="AQ278">
        <v>1E-3</v>
      </c>
      <c r="AR278">
        <v>1E-3</v>
      </c>
      <c r="AS278">
        <v>1E-3</v>
      </c>
      <c r="AT278">
        <v>1E-3</v>
      </c>
      <c r="AU278">
        <v>1E-3</v>
      </c>
      <c r="AV278">
        <v>1E-3</v>
      </c>
      <c r="AW278">
        <v>1E-3</v>
      </c>
      <c r="AX278">
        <v>1E-3</v>
      </c>
      <c r="AY278">
        <v>1E-3</v>
      </c>
      <c r="AZ278">
        <v>1E-3</v>
      </c>
      <c r="BA278">
        <v>1E-3</v>
      </c>
      <c r="BB278">
        <v>1E-3</v>
      </c>
      <c r="BC278">
        <v>1E-3</v>
      </c>
      <c r="BD278">
        <v>1E-3</v>
      </c>
      <c r="BE278">
        <v>1E-3</v>
      </c>
      <c r="BF278">
        <v>1E-3</v>
      </c>
      <c r="BG278">
        <v>2022</v>
      </c>
    </row>
    <row r="279" spans="1:59" x14ac:dyDescent="0.35">
      <c r="A279">
        <v>862</v>
      </c>
      <c r="B279" t="s">
        <v>289</v>
      </c>
      <c r="C279" t="s">
        <v>608</v>
      </c>
      <c r="D279" t="s">
        <v>287</v>
      </c>
      <c r="E279" t="s">
        <v>609</v>
      </c>
      <c r="F279" t="s">
        <v>610</v>
      </c>
      <c r="G279" t="s">
        <v>611</v>
      </c>
      <c r="I279" t="s">
        <v>576</v>
      </c>
      <c r="J279">
        <v>0.59899999999999998</v>
      </c>
      <c r="K279">
        <v>0.63600000000000001</v>
      </c>
      <c r="L279">
        <v>0.72399999999999998</v>
      </c>
      <c r="M279">
        <v>0.82099999999999995</v>
      </c>
      <c r="N279">
        <v>0.91700000000000004</v>
      </c>
      <c r="O279">
        <v>0.96599999999999997</v>
      </c>
      <c r="P279">
        <v>0.95699999999999996</v>
      </c>
      <c r="Q279">
        <v>0.97299999999999998</v>
      </c>
      <c r="R279">
        <v>0.999</v>
      </c>
      <c r="S279">
        <v>1.014</v>
      </c>
      <c r="T279">
        <v>1.37</v>
      </c>
      <c r="U279">
        <v>1.365</v>
      </c>
      <c r="V279">
        <v>1.4419999999999999</v>
      </c>
      <c r="W279">
        <v>1.4830000000000001</v>
      </c>
      <c r="X279">
        <v>1.0720000000000001</v>
      </c>
      <c r="Y279">
        <v>1.4730000000000001</v>
      </c>
      <c r="Z279">
        <v>1.4319999999999999</v>
      </c>
      <c r="AA279">
        <v>1.577</v>
      </c>
      <c r="AB279">
        <v>1.696</v>
      </c>
      <c r="AC279">
        <v>1.68</v>
      </c>
      <c r="AD279">
        <v>1.6759999999999999</v>
      </c>
      <c r="AE279">
        <v>1.6950000000000001</v>
      </c>
      <c r="AF279">
        <v>1.6930000000000001</v>
      </c>
      <c r="AG279">
        <v>1.7030000000000001</v>
      </c>
      <c r="AH279">
        <v>1.776</v>
      </c>
      <c r="AI279">
        <v>1.79</v>
      </c>
      <c r="AJ279">
        <v>1.8280000000000001</v>
      </c>
      <c r="AK279">
        <v>1.9139999999999999</v>
      </c>
      <c r="AL279">
        <v>2.0489999999999999</v>
      </c>
      <c r="AM279">
        <v>2.0699999999999998</v>
      </c>
      <c r="AN279">
        <v>1.958</v>
      </c>
      <c r="AO279">
        <v>1.9</v>
      </c>
      <c r="AP279">
        <v>1.94</v>
      </c>
      <c r="AQ279">
        <v>1.952</v>
      </c>
      <c r="AR279">
        <v>1.9319999999999999</v>
      </c>
      <c r="AS279">
        <v>1.9890000000000001</v>
      </c>
      <c r="AT279">
        <v>2.0139999999999998</v>
      </c>
      <c r="AU279">
        <v>1.982</v>
      </c>
      <c r="AV279">
        <v>1.9570000000000001</v>
      </c>
      <c r="AW279">
        <v>1.9510000000000001</v>
      </c>
      <c r="AX279">
        <v>1.9490000000000001</v>
      </c>
      <c r="AY279">
        <v>1.8580000000000001</v>
      </c>
      <c r="AZ279">
        <v>1.835</v>
      </c>
      <c r="BA279">
        <v>1.9350000000000001</v>
      </c>
      <c r="BB279">
        <v>1.974</v>
      </c>
      <c r="BC279">
        <v>2</v>
      </c>
      <c r="BD279">
        <v>2.0209999999999999</v>
      </c>
      <c r="BE279">
        <v>2.044</v>
      </c>
      <c r="BF279">
        <v>2.0670000000000002</v>
      </c>
      <c r="BG279">
        <v>2022</v>
      </c>
    </row>
    <row r="280" spans="1:59" x14ac:dyDescent="0.35">
      <c r="A280">
        <v>862</v>
      </c>
      <c r="B280" t="s">
        <v>289</v>
      </c>
      <c r="C280" t="s">
        <v>612</v>
      </c>
      <c r="D280" t="s">
        <v>287</v>
      </c>
      <c r="E280" t="s">
        <v>613</v>
      </c>
      <c r="F280" t="s">
        <v>614</v>
      </c>
      <c r="G280" t="s">
        <v>615</v>
      </c>
    </row>
    <row r="281" spans="1:59" x14ac:dyDescent="0.35">
      <c r="A281">
        <v>862</v>
      </c>
      <c r="B281" t="s">
        <v>289</v>
      </c>
      <c r="C281" t="s">
        <v>616</v>
      </c>
      <c r="D281" t="s">
        <v>287</v>
      </c>
      <c r="E281" t="s">
        <v>617</v>
      </c>
      <c r="F281" t="s">
        <v>618</v>
      </c>
      <c r="G281" t="s">
        <v>615</v>
      </c>
    </row>
    <row r="282" spans="1:59" x14ac:dyDescent="0.35">
      <c r="A282">
        <v>862</v>
      </c>
      <c r="B282" t="s">
        <v>289</v>
      </c>
      <c r="C282" t="s">
        <v>190</v>
      </c>
      <c r="D282" t="s">
        <v>287</v>
      </c>
      <c r="E282" t="s">
        <v>619</v>
      </c>
      <c r="F282" t="s">
        <v>620</v>
      </c>
      <c r="G282" t="s">
        <v>583</v>
      </c>
      <c r="I282" t="s">
        <v>731</v>
      </c>
      <c r="J282">
        <v>12.768000000000001</v>
      </c>
      <c r="K282">
        <v>15.387</v>
      </c>
      <c r="L282">
        <v>18.202999999999999</v>
      </c>
      <c r="M282">
        <v>21.199000000000002</v>
      </c>
      <c r="N282">
        <v>23.713000000000001</v>
      </c>
      <c r="O282">
        <v>25.869</v>
      </c>
      <c r="P282">
        <v>26.562999999999999</v>
      </c>
      <c r="Q282">
        <v>29.527000000000001</v>
      </c>
      <c r="R282">
        <v>30.47</v>
      </c>
      <c r="S282">
        <v>34.201999999999998</v>
      </c>
      <c r="T282">
        <v>37.103999999999999</v>
      </c>
      <c r="U282">
        <v>36.427999999999997</v>
      </c>
      <c r="V282">
        <v>39.72</v>
      </c>
      <c r="W282">
        <v>40.399000000000001</v>
      </c>
      <c r="X282">
        <v>45.280999999999999</v>
      </c>
      <c r="Y282">
        <v>43.956000000000003</v>
      </c>
      <c r="Z282">
        <v>46.338000000000001</v>
      </c>
      <c r="AA282">
        <v>49.534999999999997</v>
      </c>
      <c r="AB282">
        <v>52.21</v>
      </c>
      <c r="AC282">
        <v>52.405000000000001</v>
      </c>
      <c r="AD282">
        <v>52.317999999999998</v>
      </c>
      <c r="AE282">
        <v>53.308</v>
      </c>
      <c r="AF282">
        <v>57.268999999999998</v>
      </c>
      <c r="AG282">
        <v>59.768999999999998</v>
      </c>
      <c r="AH282">
        <v>64.459000000000003</v>
      </c>
      <c r="AI282">
        <v>69.5</v>
      </c>
      <c r="AJ282">
        <v>71.745999999999995</v>
      </c>
      <c r="AK282">
        <v>74.962000000000003</v>
      </c>
      <c r="AL282">
        <v>79.659000000000006</v>
      </c>
      <c r="AM282">
        <v>91.322999999999993</v>
      </c>
      <c r="AN282">
        <v>91.14</v>
      </c>
      <c r="AO282">
        <v>93.76</v>
      </c>
      <c r="AP282">
        <v>99.564999999999998</v>
      </c>
      <c r="AQ282">
        <v>99.358000000000004</v>
      </c>
      <c r="AR282">
        <v>98.129000000000005</v>
      </c>
      <c r="AS282">
        <v>100.015</v>
      </c>
      <c r="AT282">
        <v>100.089</v>
      </c>
      <c r="AU282">
        <v>101.43600000000001</v>
      </c>
      <c r="AV282">
        <v>105.172</v>
      </c>
      <c r="AW282">
        <v>107.47499999999999</v>
      </c>
      <c r="AX282">
        <v>109.065</v>
      </c>
      <c r="AY282">
        <v>105.782</v>
      </c>
      <c r="AZ282">
        <v>115.03400000000001</v>
      </c>
      <c r="BA282">
        <v>128.81700000000001</v>
      </c>
      <c r="BB282">
        <v>135.25800000000001</v>
      </c>
      <c r="BC282">
        <v>140.66800000000001</v>
      </c>
      <c r="BD282">
        <v>144.88800000000001</v>
      </c>
      <c r="BE282">
        <v>149.23400000000001</v>
      </c>
      <c r="BF282">
        <v>153.71199999999999</v>
      </c>
      <c r="BG282">
        <v>2022</v>
      </c>
    </row>
    <row r="283" spans="1:59" x14ac:dyDescent="0.35">
      <c r="A283">
        <v>862</v>
      </c>
      <c r="B283" t="s">
        <v>289</v>
      </c>
      <c r="C283" t="s">
        <v>622</v>
      </c>
      <c r="D283" t="s">
        <v>287</v>
      </c>
      <c r="E283" t="s">
        <v>619</v>
      </c>
      <c r="F283" t="s">
        <v>623</v>
      </c>
      <c r="G283" t="s">
        <v>570</v>
      </c>
      <c r="I283" t="s">
        <v>624</v>
      </c>
      <c r="J283">
        <v>33.049999999999997</v>
      </c>
      <c r="K283">
        <v>20.51</v>
      </c>
      <c r="L283">
        <v>18.3</v>
      </c>
      <c r="M283">
        <v>16.46</v>
      </c>
      <c r="N283">
        <v>11.86</v>
      </c>
      <c r="O283">
        <v>9.0909999999999993</v>
      </c>
      <c r="P283">
        <v>2.6819999999999999</v>
      </c>
      <c r="Q283">
        <v>11.161</v>
      </c>
      <c r="R283">
        <v>3.1920000000000002</v>
      </c>
      <c r="S283">
        <v>12.25</v>
      </c>
      <c r="T283">
        <v>8.4830000000000005</v>
      </c>
      <c r="U283">
        <v>-1.82</v>
      </c>
      <c r="V283">
        <v>9.0340000000000007</v>
      </c>
      <c r="W283">
        <v>1.7090000000000001</v>
      </c>
      <c r="X283">
        <v>12.087</v>
      </c>
      <c r="Y283">
        <v>-2.9260000000000002</v>
      </c>
      <c r="Z283">
        <v>5.4180000000000001</v>
      </c>
      <c r="AA283">
        <v>6.9</v>
      </c>
      <c r="AB283">
        <v>5.4</v>
      </c>
      <c r="AC283">
        <v>0.373</v>
      </c>
      <c r="AD283">
        <v>-0.16500000000000001</v>
      </c>
      <c r="AE283">
        <v>1.891</v>
      </c>
      <c r="AF283">
        <v>7.43</v>
      </c>
      <c r="AG283">
        <v>4.367</v>
      </c>
      <c r="AH283">
        <v>7.8470000000000004</v>
      </c>
      <c r="AI283">
        <v>7.8209999999999997</v>
      </c>
      <c r="AJ283">
        <v>3.2309999999999999</v>
      </c>
      <c r="AK283">
        <v>4.4820000000000002</v>
      </c>
      <c r="AL283">
        <v>6.2670000000000003</v>
      </c>
      <c r="AM283">
        <v>14.641999999999999</v>
      </c>
      <c r="AN283">
        <v>-0.20100000000000001</v>
      </c>
      <c r="AO283">
        <v>2.875</v>
      </c>
      <c r="AP283">
        <v>6.1909999999999998</v>
      </c>
      <c r="AQ283">
        <v>-0.20699999999999999</v>
      </c>
      <c r="AR283">
        <v>-1.238</v>
      </c>
      <c r="AS283">
        <v>1.923</v>
      </c>
      <c r="AT283">
        <v>7.2999999999999995E-2</v>
      </c>
      <c r="AU283">
        <v>1.3460000000000001</v>
      </c>
      <c r="AV283">
        <v>3.6829999999999998</v>
      </c>
      <c r="AW283">
        <v>2.1890000000000001</v>
      </c>
      <c r="AX283">
        <v>1.48</v>
      </c>
      <c r="AY283">
        <v>-3.01</v>
      </c>
      <c r="AZ283">
        <v>8.7469999999999999</v>
      </c>
      <c r="BA283">
        <v>11.981</v>
      </c>
      <c r="BB283">
        <v>5</v>
      </c>
      <c r="BC283">
        <v>4</v>
      </c>
      <c r="BD283">
        <v>3</v>
      </c>
      <c r="BE283">
        <v>3</v>
      </c>
      <c r="BF283">
        <v>3</v>
      </c>
      <c r="BG283">
        <v>2022</v>
      </c>
    </row>
    <row r="284" spans="1:59" x14ac:dyDescent="0.35">
      <c r="A284">
        <v>862</v>
      </c>
      <c r="B284" t="s">
        <v>289</v>
      </c>
      <c r="C284" t="s">
        <v>625</v>
      </c>
      <c r="D284" t="s">
        <v>287</v>
      </c>
      <c r="E284" t="s">
        <v>626</v>
      </c>
      <c r="F284" t="s">
        <v>627</v>
      </c>
      <c r="G284" t="s">
        <v>583</v>
      </c>
      <c r="I284" t="s">
        <v>731</v>
      </c>
      <c r="J284" t="s">
        <v>628</v>
      </c>
      <c r="K284" t="s">
        <v>628</v>
      </c>
      <c r="L284" t="s">
        <v>628</v>
      </c>
      <c r="M284" t="s">
        <v>628</v>
      </c>
      <c r="N284" t="s">
        <v>628</v>
      </c>
      <c r="O284">
        <v>27.359000000000002</v>
      </c>
      <c r="P284">
        <v>28.091999999999999</v>
      </c>
      <c r="Q284">
        <v>31.228000000000002</v>
      </c>
      <c r="R284">
        <v>32.223999999999997</v>
      </c>
      <c r="S284">
        <v>36.171999999999997</v>
      </c>
      <c r="T284">
        <v>39.213000000000001</v>
      </c>
      <c r="U284">
        <v>39.436999999999998</v>
      </c>
      <c r="V284">
        <v>42.109000000000002</v>
      </c>
      <c r="W284">
        <v>43.948999999999998</v>
      </c>
      <c r="X284">
        <v>46.661000000000001</v>
      </c>
      <c r="Y284">
        <v>47.459000000000003</v>
      </c>
      <c r="Z284">
        <v>50.171999999999997</v>
      </c>
      <c r="AA284">
        <v>52.088000000000001</v>
      </c>
      <c r="AB284">
        <v>53.204999999999998</v>
      </c>
      <c r="AC284">
        <v>52.893999999999998</v>
      </c>
      <c r="AD284">
        <v>54.347000000000001</v>
      </c>
      <c r="AE284">
        <v>54.976999999999997</v>
      </c>
      <c r="AF284">
        <v>60.402999999999999</v>
      </c>
      <c r="AG284">
        <v>60.402999999999999</v>
      </c>
      <c r="AH284">
        <v>69.661000000000001</v>
      </c>
      <c r="AI284">
        <v>70.394000000000005</v>
      </c>
      <c r="AJ284">
        <v>71.861000000000004</v>
      </c>
      <c r="AK284">
        <v>77.635000000000005</v>
      </c>
      <c r="AL284">
        <v>84.51</v>
      </c>
      <c r="AM284">
        <v>92.941999999999993</v>
      </c>
      <c r="AN284">
        <v>92.667000000000002</v>
      </c>
      <c r="AO284">
        <v>95.325000000000003</v>
      </c>
      <c r="AP284">
        <v>100.55</v>
      </c>
      <c r="AQ284">
        <v>98.808000000000007</v>
      </c>
      <c r="AR284">
        <v>98.992000000000004</v>
      </c>
      <c r="AS284">
        <v>99.358000000000004</v>
      </c>
      <c r="AT284">
        <v>101.6</v>
      </c>
      <c r="AU284">
        <v>102.633</v>
      </c>
      <c r="AV284">
        <v>108.56699999999999</v>
      </c>
      <c r="AW284">
        <v>108.473</v>
      </c>
      <c r="AX284">
        <v>104.913</v>
      </c>
      <c r="AY284">
        <v>109.193</v>
      </c>
      <c r="AZ284">
        <v>121</v>
      </c>
      <c r="BA284">
        <v>133.9</v>
      </c>
      <c r="BB284">
        <v>139.92599999999999</v>
      </c>
      <c r="BC284">
        <v>144.12299999999999</v>
      </c>
      <c r="BD284">
        <v>148.447</v>
      </c>
      <c r="BE284">
        <v>152.9</v>
      </c>
      <c r="BF284">
        <v>157.48699999999999</v>
      </c>
      <c r="BG284">
        <v>2022</v>
      </c>
    </row>
    <row r="285" spans="1:59" x14ac:dyDescent="0.35">
      <c r="A285">
        <v>862</v>
      </c>
      <c r="B285" t="s">
        <v>289</v>
      </c>
      <c r="C285" t="s">
        <v>629</v>
      </c>
      <c r="D285" t="s">
        <v>287</v>
      </c>
      <c r="E285" t="s">
        <v>626</v>
      </c>
      <c r="F285" t="s">
        <v>630</v>
      </c>
      <c r="G285" t="s">
        <v>570</v>
      </c>
      <c r="I285" t="s">
        <v>631</v>
      </c>
      <c r="J285" t="s">
        <v>628</v>
      </c>
      <c r="K285" t="s">
        <v>628</v>
      </c>
      <c r="L285" t="s">
        <v>628</v>
      </c>
      <c r="M285" t="s">
        <v>628</v>
      </c>
      <c r="N285" t="s">
        <v>628</v>
      </c>
      <c r="O285" t="s">
        <v>628</v>
      </c>
      <c r="P285">
        <v>2.6819999999999999</v>
      </c>
      <c r="Q285">
        <v>11.161</v>
      </c>
      <c r="R285">
        <v>3.1920000000000002</v>
      </c>
      <c r="S285">
        <v>12.25</v>
      </c>
      <c r="T285">
        <v>8.407</v>
      </c>
      <c r="U285">
        <v>0.56999999999999995</v>
      </c>
      <c r="V285">
        <v>6.7759999999999998</v>
      </c>
      <c r="W285">
        <v>4.3710000000000004</v>
      </c>
      <c r="X285">
        <v>6.17</v>
      </c>
      <c r="Y285">
        <v>1.71</v>
      </c>
      <c r="Z285">
        <v>5.7169999999999996</v>
      </c>
      <c r="AA285">
        <v>3.8180000000000001</v>
      </c>
      <c r="AB285">
        <v>2.145</v>
      </c>
      <c r="AC285">
        <v>-0.58499999999999996</v>
      </c>
      <c r="AD285">
        <v>2.7480000000000002</v>
      </c>
      <c r="AE285">
        <v>1.1599999999999999</v>
      </c>
      <c r="AF285">
        <v>9.8689999999999998</v>
      </c>
      <c r="AG285">
        <v>0</v>
      </c>
      <c r="AH285">
        <v>15.326000000000001</v>
      </c>
      <c r="AI285">
        <v>1.0529999999999999</v>
      </c>
      <c r="AJ285">
        <v>2.0830000000000002</v>
      </c>
      <c r="AK285">
        <v>8.0359999999999996</v>
      </c>
      <c r="AL285">
        <v>8.8550000000000004</v>
      </c>
      <c r="AM285">
        <v>9.9779999999999998</v>
      </c>
      <c r="AN285">
        <v>-0.29599999999999999</v>
      </c>
      <c r="AO285">
        <v>2.8679999999999999</v>
      </c>
      <c r="AP285">
        <v>5.4809999999999999</v>
      </c>
      <c r="AQ285">
        <v>-1.732</v>
      </c>
      <c r="AR285">
        <v>0.186</v>
      </c>
      <c r="AS285">
        <v>0.37</v>
      </c>
      <c r="AT285">
        <v>2.2559999999999998</v>
      </c>
      <c r="AU285">
        <v>1.0169999999999999</v>
      </c>
      <c r="AV285">
        <v>5.782</v>
      </c>
      <c r="AW285">
        <v>-8.6999999999999994E-2</v>
      </c>
      <c r="AX285">
        <v>-3.282</v>
      </c>
      <c r="AY285">
        <v>4.08</v>
      </c>
      <c r="AZ285">
        <v>10.813000000000001</v>
      </c>
      <c r="BA285">
        <v>10.661</v>
      </c>
      <c r="BB285">
        <v>4.5</v>
      </c>
      <c r="BC285">
        <v>3</v>
      </c>
      <c r="BD285">
        <v>3</v>
      </c>
      <c r="BE285">
        <v>3</v>
      </c>
      <c r="BF285">
        <v>3</v>
      </c>
      <c r="BG285">
        <v>2022</v>
      </c>
    </row>
    <row r="286" spans="1:59" x14ac:dyDescent="0.35">
      <c r="A286">
        <v>862</v>
      </c>
      <c r="B286" t="s">
        <v>289</v>
      </c>
      <c r="C286" t="s">
        <v>632</v>
      </c>
      <c r="D286" t="s">
        <v>287</v>
      </c>
      <c r="E286" t="s">
        <v>633</v>
      </c>
      <c r="F286" t="s">
        <v>634</v>
      </c>
      <c r="G286" t="s">
        <v>570</v>
      </c>
    </row>
    <row r="287" spans="1:59" x14ac:dyDescent="0.35">
      <c r="A287">
        <v>862</v>
      </c>
      <c r="B287" t="s">
        <v>289</v>
      </c>
      <c r="C287" t="s">
        <v>635</v>
      </c>
      <c r="D287" t="s">
        <v>287</v>
      </c>
      <c r="E287" t="s">
        <v>636</v>
      </c>
      <c r="F287" t="s">
        <v>637</v>
      </c>
      <c r="G287" t="s">
        <v>570</v>
      </c>
    </row>
    <row r="288" spans="1:59" x14ac:dyDescent="0.35">
      <c r="A288">
        <v>862</v>
      </c>
      <c r="B288" t="s">
        <v>289</v>
      </c>
      <c r="C288" t="s">
        <v>638</v>
      </c>
      <c r="D288" t="s">
        <v>287</v>
      </c>
      <c r="E288" t="s">
        <v>639</v>
      </c>
      <c r="F288" t="s">
        <v>640</v>
      </c>
      <c r="G288" t="s">
        <v>570</v>
      </c>
    </row>
    <row r="289" spans="1:59" x14ac:dyDescent="0.35">
      <c r="A289">
        <v>862</v>
      </c>
      <c r="B289" t="s">
        <v>289</v>
      </c>
      <c r="C289" t="s">
        <v>641</v>
      </c>
      <c r="D289" t="s">
        <v>287</v>
      </c>
      <c r="E289" t="s">
        <v>642</v>
      </c>
      <c r="F289" t="s">
        <v>643</v>
      </c>
      <c r="G289" t="s">
        <v>570</v>
      </c>
    </row>
    <row r="290" spans="1:59" x14ac:dyDescent="0.35">
      <c r="A290">
        <v>862</v>
      </c>
      <c r="B290" t="s">
        <v>289</v>
      </c>
      <c r="C290" t="s">
        <v>644</v>
      </c>
      <c r="D290" t="s">
        <v>287</v>
      </c>
      <c r="E290" t="s">
        <v>645</v>
      </c>
      <c r="F290" t="s">
        <v>646</v>
      </c>
      <c r="G290" t="s">
        <v>647</v>
      </c>
    </row>
    <row r="291" spans="1:59" x14ac:dyDescent="0.35">
      <c r="A291">
        <v>862</v>
      </c>
      <c r="B291" t="s">
        <v>289</v>
      </c>
      <c r="C291" t="s">
        <v>649</v>
      </c>
      <c r="D291" t="s">
        <v>287</v>
      </c>
      <c r="E291" t="s">
        <v>650</v>
      </c>
      <c r="F291" t="s">
        <v>651</v>
      </c>
      <c r="G291" t="s">
        <v>652</v>
      </c>
      <c r="H291" t="s">
        <v>653</v>
      </c>
    </row>
    <row r="292" spans="1:59" x14ac:dyDescent="0.35">
      <c r="A292">
        <v>862</v>
      </c>
      <c r="B292" t="s">
        <v>289</v>
      </c>
      <c r="C292" t="s">
        <v>654</v>
      </c>
      <c r="D292" t="s">
        <v>287</v>
      </c>
      <c r="E292" t="s">
        <v>655</v>
      </c>
      <c r="F292" t="s">
        <v>656</v>
      </c>
      <c r="G292" t="s">
        <v>652</v>
      </c>
      <c r="H292" t="s">
        <v>653</v>
      </c>
      <c r="I292" t="s">
        <v>732</v>
      </c>
      <c r="J292" t="s">
        <v>628</v>
      </c>
      <c r="K292" t="s">
        <v>628</v>
      </c>
      <c r="L292" t="s">
        <v>628</v>
      </c>
      <c r="M292" t="s">
        <v>628</v>
      </c>
      <c r="N292" t="s">
        <v>628</v>
      </c>
      <c r="O292" t="s">
        <v>628</v>
      </c>
      <c r="P292" t="s">
        <v>628</v>
      </c>
      <c r="Q292" t="s">
        <v>628</v>
      </c>
      <c r="R292" t="s">
        <v>628</v>
      </c>
      <c r="S292" t="s">
        <v>628</v>
      </c>
      <c r="T292" t="s">
        <v>628</v>
      </c>
      <c r="U292" t="s">
        <v>628</v>
      </c>
      <c r="V292" t="s">
        <v>628</v>
      </c>
      <c r="W292" t="s">
        <v>628</v>
      </c>
      <c r="X292" t="s">
        <v>628</v>
      </c>
      <c r="Y292" t="s">
        <v>628</v>
      </c>
      <c r="Z292" t="s">
        <v>628</v>
      </c>
      <c r="AA292" t="s">
        <v>628</v>
      </c>
      <c r="AB292">
        <v>0.17299999999999999</v>
      </c>
      <c r="AC292">
        <v>0.17399999999999999</v>
      </c>
      <c r="AD292">
        <v>0.17399999999999999</v>
      </c>
      <c r="AE292">
        <v>0.17499999999999999</v>
      </c>
      <c r="AF292">
        <v>0.17599999999999999</v>
      </c>
      <c r="AG292">
        <v>0.17699999999999999</v>
      </c>
      <c r="AH292">
        <v>0.17899999999999999</v>
      </c>
      <c r="AI292">
        <v>0.18</v>
      </c>
      <c r="AJ292">
        <v>0.18099999999999999</v>
      </c>
      <c r="AK292">
        <v>0.182</v>
      </c>
      <c r="AL292">
        <v>0.183</v>
      </c>
      <c r="AM292">
        <v>0.185</v>
      </c>
      <c r="AN292">
        <v>0.186</v>
      </c>
      <c r="AO292">
        <v>0.187</v>
      </c>
      <c r="AP292">
        <v>0.189</v>
      </c>
      <c r="AQ292">
        <v>0.191</v>
      </c>
      <c r="AR292">
        <v>0.192</v>
      </c>
      <c r="AS292">
        <v>0.19400000000000001</v>
      </c>
      <c r="AT292">
        <v>0.19500000000000001</v>
      </c>
      <c r="AU292">
        <v>0.19500000000000001</v>
      </c>
      <c r="AV292">
        <v>0.19600000000000001</v>
      </c>
      <c r="AW292">
        <v>0.19700000000000001</v>
      </c>
      <c r="AX292">
        <v>0.19800000000000001</v>
      </c>
      <c r="AY292">
        <v>0.2</v>
      </c>
      <c r="AZ292">
        <v>0.20100000000000001</v>
      </c>
      <c r="BA292">
        <v>0.20200000000000001</v>
      </c>
      <c r="BB292">
        <v>0.20399999999999999</v>
      </c>
      <c r="BC292">
        <v>0.20499999999999999</v>
      </c>
      <c r="BD292">
        <v>0.20599999999999999</v>
      </c>
      <c r="BE292">
        <v>0.20799999999999999</v>
      </c>
      <c r="BF292">
        <v>0.20899999999999999</v>
      </c>
      <c r="BG292">
        <v>2021</v>
      </c>
    </row>
    <row r="293" spans="1:59" x14ac:dyDescent="0.35">
      <c r="A293">
        <v>862</v>
      </c>
      <c r="B293" t="s">
        <v>289</v>
      </c>
      <c r="C293" t="s">
        <v>658</v>
      </c>
      <c r="D293" t="s">
        <v>287</v>
      </c>
      <c r="E293" t="s">
        <v>659</v>
      </c>
      <c r="F293" t="s">
        <v>660</v>
      </c>
      <c r="G293" t="s">
        <v>565</v>
      </c>
      <c r="H293" t="s">
        <v>566</v>
      </c>
      <c r="I293" t="s">
        <v>733</v>
      </c>
      <c r="J293" t="s">
        <v>628</v>
      </c>
      <c r="K293" t="s">
        <v>628</v>
      </c>
      <c r="L293" t="s">
        <v>628</v>
      </c>
      <c r="M293" t="s">
        <v>628</v>
      </c>
      <c r="N293" t="s">
        <v>628</v>
      </c>
      <c r="O293" t="s">
        <v>628</v>
      </c>
      <c r="P293" t="s">
        <v>628</v>
      </c>
      <c r="Q293" t="s">
        <v>628</v>
      </c>
      <c r="R293" t="s">
        <v>628</v>
      </c>
      <c r="S293" t="s">
        <v>628</v>
      </c>
      <c r="T293" t="s">
        <v>628</v>
      </c>
      <c r="U293" t="s">
        <v>628</v>
      </c>
      <c r="V293">
        <v>0.159</v>
      </c>
      <c r="W293">
        <v>0.185</v>
      </c>
      <c r="X293">
        <v>0.17799999999999999</v>
      </c>
      <c r="Y293">
        <v>0.217</v>
      </c>
      <c r="Z293">
        <v>0.254</v>
      </c>
      <c r="AA293">
        <v>0.23599999999999999</v>
      </c>
      <c r="AB293">
        <v>0.23400000000000001</v>
      </c>
      <c r="AC293">
        <v>0.26800000000000002</v>
      </c>
      <c r="AD293">
        <v>0.251</v>
      </c>
      <c r="AE293">
        <v>0.26200000000000001</v>
      </c>
      <c r="AF293">
        <v>0.29099999999999998</v>
      </c>
      <c r="AG293">
        <v>0.30399999999999999</v>
      </c>
      <c r="AH293">
        <v>0.318</v>
      </c>
      <c r="AI293">
        <v>0.40799999999999997</v>
      </c>
      <c r="AJ293">
        <v>0.38800000000000001</v>
      </c>
      <c r="AK293">
        <v>0.48699999999999999</v>
      </c>
      <c r="AL293">
        <v>0.47499999999999998</v>
      </c>
      <c r="AM293">
        <v>0.501</v>
      </c>
      <c r="AN293">
        <v>0.41299999999999998</v>
      </c>
      <c r="AO293">
        <v>0.505</v>
      </c>
      <c r="AP293">
        <v>0.46600000000000003</v>
      </c>
      <c r="AQ293">
        <v>0.49099999999999999</v>
      </c>
      <c r="AR293">
        <v>0.55500000000000005</v>
      </c>
      <c r="AS293">
        <v>0.53400000000000003</v>
      </c>
      <c r="AT293">
        <v>0.59599999999999997</v>
      </c>
      <c r="AU293">
        <v>0.64800000000000002</v>
      </c>
      <c r="AV293">
        <v>0.67700000000000005</v>
      </c>
      <c r="AW293">
        <v>0.79500000000000004</v>
      </c>
      <c r="AX293">
        <v>0.84199999999999997</v>
      </c>
      <c r="AY293">
        <v>0.79100000000000004</v>
      </c>
      <c r="AZ293">
        <v>0.83499999999999996</v>
      </c>
      <c r="BA293">
        <v>0.82599999999999996</v>
      </c>
      <c r="BB293">
        <v>0.90300000000000002</v>
      </c>
      <c r="BC293">
        <v>0.96599999999999997</v>
      </c>
      <c r="BD293">
        <v>1.0309999999999999</v>
      </c>
      <c r="BE293">
        <v>1.1000000000000001</v>
      </c>
      <c r="BF293">
        <v>1.159</v>
      </c>
      <c r="BG293">
        <v>2022</v>
      </c>
    </row>
    <row r="294" spans="1:59" x14ac:dyDescent="0.35">
      <c r="A294">
        <v>862</v>
      </c>
      <c r="B294" t="s">
        <v>289</v>
      </c>
      <c r="C294" t="s">
        <v>662</v>
      </c>
      <c r="D294" t="s">
        <v>287</v>
      </c>
      <c r="E294" t="s">
        <v>659</v>
      </c>
      <c r="F294" t="s">
        <v>660</v>
      </c>
      <c r="G294" t="s">
        <v>615</v>
      </c>
      <c r="I294" t="s">
        <v>663</v>
      </c>
      <c r="J294" t="s">
        <v>628</v>
      </c>
      <c r="K294" t="s">
        <v>628</v>
      </c>
      <c r="L294" t="s">
        <v>628</v>
      </c>
      <c r="M294" t="s">
        <v>628</v>
      </c>
      <c r="N294" t="s">
        <v>628</v>
      </c>
      <c r="O294" t="s">
        <v>628</v>
      </c>
      <c r="P294" t="s">
        <v>628</v>
      </c>
      <c r="Q294" t="s">
        <v>628</v>
      </c>
      <c r="R294" t="s">
        <v>628</v>
      </c>
      <c r="S294" t="s">
        <v>628</v>
      </c>
      <c r="T294" t="s">
        <v>628</v>
      </c>
      <c r="U294" t="s">
        <v>628</v>
      </c>
      <c r="V294">
        <v>33.509</v>
      </c>
      <c r="W294">
        <v>36.283000000000001</v>
      </c>
      <c r="X294">
        <v>44.573999999999998</v>
      </c>
      <c r="Y294">
        <v>36.384999999999998</v>
      </c>
      <c r="Z294">
        <v>40.07</v>
      </c>
      <c r="AA294">
        <v>32.969000000000001</v>
      </c>
      <c r="AB294">
        <v>29.763999999999999</v>
      </c>
      <c r="AC294">
        <v>34.078000000000003</v>
      </c>
      <c r="AD294">
        <v>29.765999999999998</v>
      </c>
      <c r="AE294">
        <v>28.035</v>
      </c>
      <c r="AF294">
        <v>28.972999999999999</v>
      </c>
      <c r="AG294">
        <v>28.029</v>
      </c>
      <c r="AH294">
        <v>26.577999999999999</v>
      </c>
      <c r="AI294">
        <v>30.811</v>
      </c>
      <c r="AJ294">
        <v>27.24</v>
      </c>
      <c r="AK294">
        <v>31.617999999999999</v>
      </c>
      <c r="AL294">
        <v>27.332000000000001</v>
      </c>
      <c r="AM294">
        <v>28.477</v>
      </c>
      <c r="AN294">
        <v>23.902999999999999</v>
      </c>
      <c r="AO294">
        <v>28.402999999999999</v>
      </c>
      <c r="AP294">
        <v>26.178999999999998</v>
      </c>
      <c r="AQ294">
        <v>26.922000000000001</v>
      </c>
      <c r="AR294">
        <v>29.972999999999999</v>
      </c>
      <c r="AS294">
        <v>26.747</v>
      </c>
      <c r="AT294">
        <v>27.001000000000001</v>
      </c>
      <c r="AU294">
        <v>28.895</v>
      </c>
      <c r="AV294">
        <v>30.030999999999999</v>
      </c>
      <c r="AW294">
        <v>33.256999999999998</v>
      </c>
      <c r="AX294">
        <v>35.911000000000001</v>
      </c>
      <c r="AY294">
        <v>36.473999999999997</v>
      </c>
      <c r="AZ294">
        <v>38.488999999999997</v>
      </c>
      <c r="BA294">
        <v>32.222000000000001</v>
      </c>
      <c r="BB294">
        <v>32.591999999999999</v>
      </c>
      <c r="BC294">
        <v>32.624000000000002</v>
      </c>
      <c r="BD294">
        <v>32.819000000000003</v>
      </c>
      <c r="BE294">
        <v>33.125999999999998</v>
      </c>
      <c r="BF294">
        <v>33.125999999999998</v>
      </c>
      <c r="BG294">
        <v>2022</v>
      </c>
    </row>
    <row r="295" spans="1:59" x14ac:dyDescent="0.35">
      <c r="A295">
        <v>862</v>
      </c>
      <c r="B295" t="s">
        <v>289</v>
      </c>
      <c r="C295" t="s">
        <v>186</v>
      </c>
      <c r="D295" t="s">
        <v>287</v>
      </c>
      <c r="E295" t="s">
        <v>664</v>
      </c>
      <c r="F295" t="s">
        <v>665</v>
      </c>
      <c r="G295" t="s">
        <v>565</v>
      </c>
      <c r="H295" t="s">
        <v>566</v>
      </c>
      <c r="I295" t="s">
        <v>733</v>
      </c>
      <c r="J295" t="s">
        <v>628</v>
      </c>
      <c r="K295" t="s">
        <v>628</v>
      </c>
      <c r="L295" t="s">
        <v>628</v>
      </c>
      <c r="M295" t="s">
        <v>628</v>
      </c>
      <c r="N295" t="s">
        <v>628</v>
      </c>
      <c r="O295" t="s">
        <v>628</v>
      </c>
      <c r="P295" t="s">
        <v>628</v>
      </c>
      <c r="Q295" t="s">
        <v>628</v>
      </c>
      <c r="R295" t="s">
        <v>628</v>
      </c>
      <c r="S295" t="s">
        <v>628</v>
      </c>
      <c r="T295" t="s">
        <v>628</v>
      </c>
      <c r="U295" t="s">
        <v>628</v>
      </c>
      <c r="V295">
        <v>0.20599999999999999</v>
      </c>
      <c r="W295">
        <v>0.252</v>
      </c>
      <c r="X295">
        <v>0.216</v>
      </c>
      <c r="Y295">
        <v>0.252</v>
      </c>
      <c r="Z295">
        <v>0.247</v>
      </c>
      <c r="AA295">
        <v>0.222</v>
      </c>
      <c r="AB295">
        <v>0.222</v>
      </c>
      <c r="AC295">
        <v>0.26600000000000001</v>
      </c>
      <c r="AD295">
        <v>0.25600000000000001</v>
      </c>
      <c r="AE295">
        <v>0.28100000000000003</v>
      </c>
      <c r="AF295">
        <v>0.309</v>
      </c>
      <c r="AG295">
        <v>0.309</v>
      </c>
      <c r="AH295">
        <v>0.32700000000000001</v>
      </c>
      <c r="AI295">
        <v>0.40500000000000003</v>
      </c>
      <c r="AJ295">
        <v>0.39500000000000002</v>
      </c>
      <c r="AK295">
        <v>0.47799999999999998</v>
      </c>
      <c r="AL295">
        <v>0.48199999999999998</v>
      </c>
      <c r="AM295">
        <v>0.55300000000000005</v>
      </c>
      <c r="AN295">
        <v>0.50700000000000001</v>
      </c>
      <c r="AO295">
        <v>0.59799999999999998</v>
      </c>
      <c r="AP295">
        <v>0.59799999999999998</v>
      </c>
      <c r="AQ295">
        <v>0.56000000000000005</v>
      </c>
      <c r="AR295">
        <v>0.65400000000000003</v>
      </c>
      <c r="AS295">
        <v>0.61</v>
      </c>
      <c r="AT295">
        <v>0.60299999999999998</v>
      </c>
      <c r="AU295">
        <v>0.69299999999999995</v>
      </c>
      <c r="AV295">
        <v>0.67600000000000005</v>
      </c>
      <c r="AW295">
        <v>0.75900000000000001</v>
      </c>
      <c r="AX295">
        <v>0.71499999999999997</v>
      </c>
      <c r="AY295">
        <v>0.753</v>
      </c>
      <c r="AZ295">
        <v>0.71899999999999997</v>
      </c>
      <c r="BA295">
        <v>0.83499999999999996</v>
      </c>
      <c r="BB295">
        <v>0.96699999999999997</v>
      </c>
      <c r="BC295">
        <v>1.0349999999999999</v>
      </c>
      <c r="BD295">
        <v>1.1060000000000001</v>
      </c>
      <c r="BE295">
        <v>1.179</v>
      </c>
      <c r="BF295">
        <v>1.242</v>
      </c>
      <c r="BG295">
        <v>2022</v>
      </c>
    </row>
    <row r="296" spans="1:59" x14ac:dyDescent="0.35">
      <c r="A296">
        <v>862</v>
      </c>
      <c r="B296" t="s">
        <v>289</v>
      </c>
      <c r="C296" t="s">
        <v>188</v>
      </c>
      <c r="D296" t="s">
        <v>287</v>
      </c>
      <c r="E296" t="s">
        <v>664</v>
      </c>
      <c r="F296" t="s">
        <v>665</v>
      </c>
      <c r="G296" t="s">
        <v>615</v>
      </c>
      <c r="I296" t="s">
        <v>666</v>
      </c>
      <c r="J296" t="s">
        <v>628</v>
      </c>
      <c r="K296" t="s">
        <v>628</v>
      </c>
      <c r="L296" t="s">
        <v>628</v>
      </c>
      <c r="M296" t="s">
        <v>628</v>
      </c>
      <c r="N296" t="s">
        <v>628</v>
      </c>
      <c r="O296" t="s">
        <v>628</v>
      </c>
      <c r="P296" t="s">
        <v>628</v>
      </c>
      <c r="Q296" t="s">
        <v>628</v>
      </c>
      <c r="R296" t="s">
        <v>628</v>
      </c>
      <c r="S296" t="s">
        <v>628</v>
      </c>
      <c r="T296" t="s">
        <v>628</v>
      </c>
      <c r="U296" t="s">
        <v>628</v>
      </c>
      <c r="V296">
        <v>43.395000000000003</v>
      </c>
      <c r="W296">
        <v>49.451999999999998</v>
      </c>
      <c r="X296">
        <v>54.079000000000001</v>
      </c>
      <c r="Y296">
        <v>42.21</v>
      </c>
      <c r="Z296">
        <v>38.856999999999999</v>
      </c>
      <c r="AA296">
        <v>31.047999999999998</v>
      </c>
      <c r="AB296">
        <v>28.126999999999999</v>
      </c>
      <c r="AC296">
        <v>33.805</v>
      </c>
      <c r="AD296">
        <v>30.382000000000001</v>
      </c>
      <c r="AE296">
        <v>29.992999999999999</v>
      </c>
      <c r="AF296">
        <v>30.742999999999999</v>
      </c>
      <c r="AG296">
        <v>28.541</v>
      </c>
      <c r="AH296">
        <v>27.321000000000002</v>
      </c>
      <c r="AI296">
        <v>30.58</v>
      </c>
      <c r="AJ296">
        <v>27.684000000000001</v>
      </c>
      <c r="AK296">
        <v>31.073</v>
      </c>
      <c r="AL296">
        <v>27.687999999999999</v>
      </c>
      <c r="AM296">
        <v>31.46</v>
      </c>
      <c r="AN296">
        <v>29.39</v>
      </c>
      <c r="AO296">
        <v>33.652999999999999</v>
      </c>
      <c r="AP296">
        <v>33.609000000000002</v>
      </c>
      <c r="AQ296">
        <v>30.738</v>
      </c>
      <c r="AR296">
        <v>35.348999999999997</v>
      </c>
      <c r="AS296">
        <v>30.533999999999999</v>
      </c>
      <c r="AT296">
        <v>27.347999999999999</v>
      </c>
      <c r="AU296">
        <v>30.872</v>
      </c>
      <c r="AV296">
        <v>29.974</v>
      </c>
      <c r="AW296">
        <v>31.75</v>
      </c>
      <c r="AX296">
        <v>30.503</v>
      </c>
      <c r="AY296">
        <v>34.728999999999999</v>
      </c>
      <c r="AZ296">
        <v>33.119999999999997</v>
      </c>
      <c r="BA296">
        <v>32.561999999999998</v>
      </c>
      <c r="BB296">
        <v>34.905000000000001</v>
      </c>
      <c r="BC296">
        <v>34.957999999999998</v>
      </c>
      <c r="BD296">
        <v>35.216000000000001</v>
      </c>
      <c r="BE296">
        <v>35.506999999999998</v>
      </c>
      <c r="BF296">
        <v>35.51</v>
      </c>
      <c r="BG296">
        <v>2022</v>
      </c>
    </row>
    <row r="297" spans="1:59" x14ac:dyDescent="0.35">
      <c r="A297">
        <v>862</v>
      </c>
      <c r="B297" t="s">
        <v>289</v>
      </c>
      <c r="C297" t="s">
        <v>667</v>
      </c>
      <c r="D297" t="s">
        <v>287</v>
      </c>
      <c r="E297" t="s">
        <v>668</v>
      </c>
      <c r="F297" t="s">
        <v>669</v>
      </c>
      <c r="G297" t="s">
        <v>565</v>
      </c>
      <c r="H297" t="s">
        <v>566</v>
      </c>
      <c r="I297" t="s">
        <v>733</v>
      </c>
      <c r="J297" t="s">
        <v>628</v>
      </c>
      <c r="K297" t="s">
        <v>628</v>
      </c>
      <c r="L297" t="s">
        <v>628</v>
      </c>
      <c r="M297" t="s">
        <v>628</v>
      </c>
      <c r="N297" t="s">
        <v>628</v>
      </c>
      <c r="O297" t="s">
        <v>628</v>
      </c>
      <c r="P297" t="s">
        <v>628</v>
      </c>
      <c r="Q297" t="s">
        <v>628</v>
      </c>
      <c r="R297" t="s">
        <v>628</v>
      </c>
      <c r="S297" t="s">
        <v>628</v>
      </c>
      <c r="T297" t="s">
        <v>628</v>
      </c>
      <c r="U297" t="s">
        <v>628</v>
      </c>
      <c r="V297">
        <v>-4.7E-2</v>
      </c>
      <c r="W297">
        <v>-6.7000000000000004E-2</v>
      </c>
      <c r="X297">
        <v>-3.7999999999999999E-2</v>
      </c>
      <c r="Y297">
        <v>-3.5000000000000003E-2</v>
      </c>
      <c r="Z297">
        <v>8.0000000000000002E-3</v>
      </c>
      <c r="AA297">
        <v>1.4E-2</v>
      </c>
      <c r="AB297">
        <v>1.2999999999999999E-2</v>
      </c>
      <c r="AC297">
        <v>2E-3</v>
      </c>
      <c r="AD297">
        <v>-5.0000000000000001E-3</v>
      </c>
      <c r="AE297">
        <v>-1.7999999999999999E-2</v>
      </c>
      <c r="AF297">
        <v>-1.7999999999999999E-2</v>
      </c>
      <c r="AG297">
        <v>-6.0000000000000001E-3</v>
      </c>
      <c r="AH297">
        <v>-8.9999999999999993E-3</v>
      </c>
      <c r="AI297">
        <v>3.0000000000000001E-3</v>
      </c>
      <c r="AJ297">
        <v>-6.0000000000000001E-3</v>
      </c>
      <c r="AK297">
        <v>8.0000000000000002E-3</v>
      </c>
      <c r="AL297">
        <v>-6.0000000000000001E-3</v>
      </c>
      <c r="AM297">
        <v>-5.1999999999999998E-2</v>
      </c>
      <c r="AN297">
        <v>-9.5000000000000001E-2</v>
      </c>
      <c r="AO297">
        <v>-9.2999999999999999E-2</v>
      </c>
      <c r="AP297">
        <v>-0.13200000000000001</v>
      </c>
      <c r="AQ297">
        <v>-7.0000000000000007E-2</v>
      </c>
      <c r="AR297">
        <v>-9.9000000000000005E-2</v>
      </c>
      <c r="AS297">
        <v>-7.5999999999999998E-2</v>
      </c>
      <c r="AT297">
        <v>-8.0000000000000002E-3</v>
      </c>
      <c r="AU297">
        <v>-4.3999999999999997E-2</v>
      </c>
      <c r="AV297">
        <v>1E-3</v>
      </c>
      <c r="AW297">
        <v>3.5999999999999997E-2</v>
      </c>
      <c r="AX297">
        <v>0.127</v>
      </c>
      <c r="AY297">
        <v>3.7999999999999999E-2</v>
      </c>
      <c r="AZ297">
        <v>0.11700000000000001</v>
      </c>
      <c r="BA297">
        <v>-8.9999999999999993E-3</v>
      </c>
      <c r="BB297">
        <v>-6.4000000000000001E-2</v>
      </c>
      <c r="BC297">
        <v>-6.9000000000000006E-2</v>
      </c>
      <c r="BD297">
        <v>-7.4999999999999997E-2</v>
      </c>
      <c r="BE297">
        <v>-7.9000000000000001E-2</v>
      </c>
      <c r="BF297">
        <v>-8.3000000000000004E-2</v>
      </c>
      <c r="BG297">
        <v>2022</v>
      </c>
    </row>
    <row r="298" spans="1:59" x14ac:dyDescent="0.35">
      <c r="A298">
        <v>862</v>
      </c>
      <c r="B298" t="s">
        <v>289</v>
      </c>
      <c r="C298" t="s">
        <v>670</v>
      </c>
      <c r="D298" t="s">
        <v>287</v>
      </c>
      <c r="E298" t="s">
        <v>668</v>
      </c>
      <c r="F298" t="s">
        <v>669</v>
      </c>
      <c r="G298" t="s">
        <v>615</v>
      </c>
      <c r="I298" t="s">
        <v>671</v>
      </c>
      <c r="J298" t="s">
        <v>628</v>
      </c>
      <c r="K298" t="s">
        <v>628</v>
      </c>
      <c r="L298" t="s">
        <v>628</v>
      </c>
      <c r="M298" t="s">
        <v>628</v>
      </c>
      <c r="N298" t="s">
        <v>628</v>
      </c>
      <c r="O298" t="s">
        <v>628</v>
      </c>
      <c r="P298" t="s">
        <v>628</v>
      </c>
      <c r="Q298" t="s">
        <v>628</v>
      </c>
      <c r="R298" t="s">
        <v>628</v>
      </c>
      <c r="S298" t="s">
        <v>628</v>
      </c>
      <c r="T298" t="s">
        <v>628</v>
      </c>
      <c r="U298" t="s">
        <v>628</v>
      </c>
      <c r="V298">
        <v>-9.8859999999999992</v>
      </c>
      <c r="W298">
        <v>-13.169</v>
      </c>
      <c r="X298">
        <v>-9.5050000000000008</v>
      </c>
      <c r="Y298">
        <v>-5.8239999999999998</v>
      </c>
      <c r="Z298">
        <v>1.2130000000000001</v>
      </c>
      <c r="AA298">
        <v>1.921</v>
      </c>
      <c r="AB298">
        <v>1.637</v>
      </c>
      <c r="AC298">
        <v>0.27400000000000002</v>
      </c>
      <c r="AD298">
        <v>-0.61599999999999999</v>
      </c>
      <c r="AE298">
        <v>-1.9570000000000001</v>
      </c>
      <c r="AF298">
        <v>-1.77</v>
      </c>
      <c r="AG298">
        <v>-0.51200000000000001</v>
      </c>
      <c r="AH298">
        <v>-0.74299999999999999</v>
      </c>
      <c r="AI298">
        <v>0.23100000000000001</v>
      </c>
      <c r="AJ298">
        <v>-0.44400000000000001</v>
      </c>
      <c r="AK298">
        <v>0.54600000000000004</v>
      </c>
      <c r="AL298">
        <v>-0.35599999999999998</v>
      </c>
      <c r="AM298">
        <v>-2.9820000000000002</v>
      </c>
      <c r="AN298">
        <v>-5.4859999999999998</v>
      </c>
      <c r="AO298">
        <v>-5.25</v>
      </c>
      <c r="AP298">
        <v>-7.43</v>
      </c>
      <c r="AQ298">
        <v>-3.8170000000000002</v>
      </c>
      <c r="AR298">
        <v>-5.3760000000000003</v>
      </c>
      <c r="AS298">
        <v>-3.7869999999999999</v>
      </c>
      <c r="AT298">
        <v>-0.34599999999999997</v>
      </c>
      <c r="AU298">
        <v>-1.9770000000000001</v>
      </c>
      <c r="AV298">
        <v>5.7000000000000002E-2</v>
      </c>
      <c r="AW298">
        <v>1.5069999999999999</v>
      </c>
      <c r="AX298">
        <v>5.4080000000000004</v>
      </c>
      <c r="AY298">
        <v>1.7450000000000001</v>
      </c>
      <c r="AZ298">
        <v>5.3689999999999998</v>
      </c>
      <c r="BA298">
        <v>-0.34</v>
      </c>
      <c r="BB298">
        <v>-2.3140000000000001</v>
      </c>
      <c r="BC298">
        <v>-2.3340000000000001</v>
      </c>
      <c r="BD298">
        <v>-2.3969999999999998</v>
      </c>
      <c r="BE298">
        <v>-2.3809999999999998</v>
      </c>
      <c r="BF298">
        <v>-2.3839999999999999</v>
      </c>
      <c r="BG298">
        <v>2022</v>
      </c>
    </row>
    <row r="299" spans="1:59" x14ac:dyDescent="0.35">
      <c r="A299">
        <v>862</v>
      </c>
      <c r="B299" t="s">
        <v>289</v>
      </c>
      <c r="C299" t="s">
        <v>672</v>
      </c>
      <c r="D299" t="s">
        <v>287</v>
      </c>
      <c r="E299" t="s">
        <v>673</v>
      </c>
      <c r="F299" t="s">
        <v>674</v>
      </c>
      <c r="G299" t="s">
        <v>565</v>
      </c>
      <c r="H299" t="s">
        <v>566</v>
      </c>
    </row>
    <row r="300" spans="1:59" x14ac:dyDescent="0.35">
      <c r="A300">
        <v>862</v>
      </c>
      <c r="B300" t="s">
        <v>289</v>
      </c>
      <c r="C300" t="s">
        <v>675</v>
      </c>
      <c r="D300" t="s">
        <v>287</v>
      </c>
      <c r="E300" t="s">
        <v>673</v>
      </c>
      <c r="F300" t="s">
        <v>674</v>
      </c>
      <c r="G300" t="s">
        <v>603</v>
      </c>
    </row>
    <row r="301" spans="1:59" x14ac:dyDescent="0.35">
      <c r="A301">
        <v>862</v>
      </c>
      <c r="B301" t="s">
        <v>289</v>
      </c>
      <c r="C301" t="s">
        <v>676</v>
      </c>
      <c r="D301" t="s">
        <v>287</v>
      </c>
      <c r="E301" t="s">
        <v>677</v>
      </c>
      <c r="F301" t="s">
        <v>678</v>
      </c>
      <c r="G301" t="s">
        <v>565</v>
      </c>
      <c r="H301" t="s">
        <v>566</v>
      </c>
    </row>
    <row r="302" spans="1:59" x14ac:dyDescent="0.35">
      <c r="A302">
        <v>862</v>
      </c>
      <c r="B302" t="s">
        <v>289</v>
      </c>
      <c r="C302" t="s">
        <v>679</v>
      </c>
      <c r="D302" t="s">
        <v>287</v>
      </c>
      <c r="E302" t="s">
        <v>677</v>
      </c>
      <c r="F302" t="s">
        <v>678</v>
      </c>
      <c r="G302" t="s">
        <v>615</v>
      </c>
    </row>
    <row r="303" spans="1:59" x14ac:dyDescent="0.35">
      <c r="A303">
        <v>862</v>
      </c>
      <c r="B303" t="s">
        <v>289</v>
      </c>
      <c r="C303" t="s">
        <v>681</v>
      </c>
      <c r="D303" t="s">
        <v>287</v>
      </c>
      <c r="E303" t="s">
        <v>682</v>
      </c>
      <c r="F303" t="s">
        <v>683</v>
      </c>
      <c r="G303" t="s">
        <v>565</v>
      </c>
      <c r="H303" t="s">
        <v>566</v>
      </c>
    </row>
    <row r="304" spans="1:59" x14ac:dyDescent="0.35">
      <c r="A304">
        <v>862</v>
      </c>
      <c r="B304" t="s">
        <v>289</v>
      </c>
      <c r="C304" t="s">
        <v>684</v>
      </c>
      <c r="D304" t="s">
        <v>287</v>
      </c>
      <c r="E304" t="s">
        <v>682</v>
      </c>
      <c r="F304" t="s">
        <v>683</v>
      </c>
      <c r="G304" t="s">
        <v>615</v>
      </c>
    </row>
    <row r="305" spans="1:59" x14ac:dyDescent="0.35">
      <c r="A305">
        <v>862</v>
      </c>
      <c r="B305" t="s">
        <v>289</v>
      </c>
      <c r="C305" t="s">
        <v>686</v>
      </c>
      <c r="D305" t="s">
        <v>287</v>
      </c>
      <c r="E305" t="s">
        <v>687</v>
      </c>
      <c r="F305" t="s">
        <v>688</v>
      </c>
      <c r="G305" t="s">
        <v>565</v>
      </c>
      <c r="H305" t="s">
        <v>566</v>
      </c>
      <c r="I305" t="s">
        <v>733</v>
      </c>
      <c r="J305" t="s">
        <v>628</v>
      </c>
      <c r="K305" t="s">
        <v>628</v>
      </c>
      <c r="L305" t="s">
        <v>628</v>
      </c>
      <c r="M305" t="s">
        <v>628</v>
      </c>
      <c r="N305" t="s">
        <v>628</v>
      </c>
      <c r="O305" t="s">
        <v>628</v>
      </c>
      <c r="P305" t="s">
        <v>628</v>
      </c>
      <c r="Q305" t="s">
        <v>628</v>
      </c>
      <c r="R305" t="s">
        <v>628</v>
      </c>
      <c r="S305" t="s">
        <v>628</v>
      </c>
      <c r="T305" t="s">
        <v>628</v>
      </c>
      <c r="U305" t="s">
        <v>628</v>
      </c>
      <c r="V305" t="s">
        <v>628</v>
      </c>
      <c r="W305" t="s">
        <v>628</v>
      </c>
      <c r="X305" t="s">
        <v>628</v>
      </c>
      <c r="Y305" t="s">
        <v>628</v>
      </c>
      <c r="Z305" t="s">
        <v>628</v>
      </c>
      <c r="AA305" t="s">
        <v>628</v>
      </c>
      <c r="AB305">
        <v>0.46400000000000002</v>
      </c>
      <c r="AC305">
        <v>0.46700000000000003</v>
      </c>
      <c r="AD305">
        <v>0.47</v>
      </c>
      <c r="AE305">
        <v>0.503</v>
      </c>
      <c r="AF305">
        <v>0.505</v>
      </c>
      <c r="AG305">
        <v>0.46300000000000002</v>
      </c>
      <c r="AH305">
        <v>0.47599999999999998</v>
      </c>
      <c r="AI305">
        <v>0.45300000000000001</v>
      </c>
      <c r="AJ305">
        <v>0.47699999999999998</v>
      </c>
      <c r="AK305">
        <v>0.48399999999999999</v>
      </c>
      <c r="AL305">
        <v>0.49</v>
      </c>
      <c r="AM305">
        <v>0.58499999999999996</v>
      </c>
      <c r="AN305">
        <v>0.69499999999999995</v>
      </c>
      <c r="AO305">
        <v>0.73799999999999999</v>
      </c>
      <c r="AP305">
        <v>0.90600000000000003</v>
      </c>
      <c r="AQ305">
        <v>0.98599999999999999</v>
      </c>
      <c r="AR305">
        <v>1.0149999999999999</v>
      </c>
      <c r="AS305">
        <v>1.1259999999999999</v>
      </c>
      <c r="AT305">
        <v>1.081</v>
      </c>
      <c r="AU305">
        <v>1.0469999999999999</v>
      </c>
      <c r="AV305">
        <v>1.1140000000000001</v>
      </c>
      <c r="AW305">
        <v>1.0589999999999999</v>
      </c>
      <c r="AX305">
        <v>1.012</v>
      </c>
      <c r="AY305">
        <v>1.004</v>
      </c>
      <c r="AZ305">
        <v>0.94799999999999995</v>
      </c>
      <c r="BA305">
        <v>0.92700000000000005</v>
      </c>
      <c r="BB305">
        <v>1.0009999999999999</v>
      </c>
      <c r="BC305">
        <v>1.0820000000000001</v>
      </c>
      <c r="BD305">
        <v>1.1619999999999999</v>
      </c>
      <c r="BE305">
        <v>1.248</v>
      </c>
      <c r="BF305">
        <v>1.339</v>
      </c>
      <c r="BG305">
        <v>2022</v>
      </c>
    </row>
    <row r="306" spans="1:59" x14ac:dyDescent="0.35">
      <c r="A306">
        <v>862</v>
      </c>
      <c r="B306" t="s">
        <v>289</v>
      </c>
      <c r="C306" t="s">
        <v>689</v>
      </c>
      <c r="D306" t="s">
        <v>287</v>
      </c>
      <c r="E306" t="s">
        <v>687</v>
      </c>
      <c r="F306" t="s">
        <v>688</v>
      </c>
      <c r="G306" t="s">
        <v>615</v>
      </c>
      <c r="I306" t="s">
        <v>690</v>
      </c>
      <c r="J306" t="s">
        <v>628</v>
      </c>
      <c r="K306" t="s">
        <v>628</v>
      </c>
      <c r="L306" t="s">
        <v>628</v>
      </c>
      <c r="M306" t="s">
        <v>628</v>
      </c>
      <c r="N306" t="s">
        <v>628</v>
      </c>
      <c r="O306" t="s">
        <v>628</v>
      </c>
      <c r="P306" t="s">
        <v>628</v>
      </c>
      <c r="Q306" t="s">
        <v>628</v>
      </c>
      <c r="R306" t="s">
        <v>628</v>
      </c>
      <c r="S306" t="s">
        <v>628</v>
      </c>
      <c r="T306" t="s">
        <v>628</v>
      </c>
      <c r="U306" t="s">
        <v>628</v>
      </c>
      <c r="V306" t="s">
        <v>628</v>
      </c>
      <c r="W306" t="s">
        <v>628</v>
      </c>
      <c r="X306" t="s">
        <v>628</v>
      </c>
      <c r="Y306" t="s">
        <v>628</v>
      </c>
      <c r="Z306" t="s">
        <v>628</v>
      </c>
      <c r="AA306" t="s">
        <v>628</v>
      </c>
      <c r="AB306">
        <v>58.947000000000003</v>
      </c>
      <c r="AC306">
        <v>59.444000000000003</v>
      </c>
      <c r="AD306">
        <v>55.768999999999998</v>
      </c>
      <c r="AE306">
        <v>53.783999999999999</v>
      </c>
      <c r="AF306">
        <v>50.286999999999999</v>
      </c>
      <c r="AG306">
        <v>42.762999999999998</v>
      </c>
      <c r="AH306">
        <v>39.841999999999999</v>
      </c>
      <c r="AI306">
        <v>34.151000000000003</v>
      </c>
      <c r="AJ306">
        <v>33.496000000000002</v>
      </c>
      <c r="AK306">
        <v>31.466000000000001</v>
      </c>
      <c r="AL306">
        <v>28.18</v>
      </c>
      <c r="AM306">
        <v>33.256</v>
      </c>
      <c r="AN306">
        <v>40.280999999999999</v>
      </c>
      <c r="AO306">
        <v>41.526000000000003</v>
      </c>
      <c r="AP306">
        <v>50.927999999999997</v>
      </c>
      <c r="AQ306">
        <v>54.08</v>
      </c>
      <c r="AR306">
        <v>54.874000000000002</v>
      </c>
      <c r="AS306">
        <v>56.366</v>
      </c>
      <c r="AT306">
        <v>48.994</v>
      </c>
      <c r="AU306">
        <v>46.683999999999997</v>
      </c>
      <c r="AV306">
        <v>49.405000000000001</v>
      </c>
      <c r="AW306">
        <v>44.290999999999997</v>
      </c>
      <c r="AX306">
        <v>43.186</v>
      </c>
      <c r="AY306">
        <v>46.296999999999997</v>
      </c>
      <c r="AZ306">
        <v>43.701000000000001</v>
      </c>
      <c r="BA306">
        <v>36.171999999999997</v>
      </c>
      <c r="BB306">
        <v>36.124000000000002</v>
      </c>
      <c r="BC306">
        <v>36.523000000000003</v>
      </c>
      <c r="BD306">
        <v>36.988999999999997</v>
      </c>
      <c r="BE306">
        <v>37.576999999999998</v>
      </c>
      <c r="BF306">
        <v>38.280999999999999</v>
      </c>
      <c r="BG306">
        <v>2022</v>
      </c>
    </row>
    <row r="307" spans="1:59" x14ac:dyDescent="0.35">
      <c r="A307">
        <v>862</v>
      </c>
      <c r="B307" t="s">
        <v>289</v>
      </c>
      <c r="C307" t="s">
        <v>691</v>
      </c>
      <c r="D307" t="s">
        <v>287</v>
      </c>
      <c r="E307" t="s">
        <v>692</v>
      </c>
      <c r="F307" t="s">
        <v>693</v>
      </c>
      <c r="G307" t="s">
        <v>565</v>
      </c>
      <c r="H307" t="s">
        <v>566</v>
      </c>
      <c r="I307" t="s">
        <v>733</v>
      </c>
      <c r="J307">
        <v>0.11600000000000001</v>
      </c>
      <c r="K307">
        <v>0.123</v>
      </c>
      <c r="L307">
        <v>0.14699999999999999</v>
      </c>
      <c r="M307">
        <v>0.17499999999999999</v>
      </c>
      <c r="N307">
        <v>0.20599999999999999</v>
      </c>
      <c r="O307">
        <v>0.23699999999999999</v>
      </c>
      <c r="P307">
        <v>0.251</v>
      </c>
      <c r="Q307">
        <v>0.26300000000000001</v>
      </c>
      <c r="R307">
        <v>0.28699999999999998</v>
      </c>
      <c r="S307">
        <v>0.32100000000000001</v>
      </c>
      <c r="T307">
        <v>0.42</v>
      </c>
      <c r="U307">
        <v>0.42299999999999999</v>
      </c>
      <c r="V307">
        <v>0.47499999999999998</v>
      </c>
      <c r="W307">
        <v>0.50900000000000001</v>
      </c>
      <c r="X307">
        <v>0.4</v>
      </c>
      <c r="Y307">
        <v>0.59699999999999998</v>
      </c>
      <c r="Z307">
        <v>0.63500000000000001</v>
      </c>
      <c r="AA307">
        <v>0.71599999999999997</v>
      </c>
      <c r="AB307">
        <v>0.78800000000000003</v>
      </c>
      <c r="AC307">
        <v>0.78600000000000003</v>
      </c>
      <c r="AD307">
        <v>0.84299999999999997</v>
      </c>
      <c r="AE307">
        <v>0.93600000000000005</v>
      </c>
      <c r="AF307">
        <v>1.004</v>
      </c>
      <c r="AG307">
        <v>1.083</v>
      </c>
      <c r="AH307">
        <v>1.1950000000000001</v>
      </c>
      <c r="AI307">
        <v>1.3260000000000001</v>
      </c>
      <c r="AJ307">
        <v>1.425</v>
      </c>
      <c r="AK307">
        <v>1.5389999999999999</v>
      </c>
      <c r="AL307">
        <v>1.74</v>
      </c>
      <c r="AM307">
        <v>1.7589999999999999</v>
      </c>
      <c r="AN307">
        <v>1.726</v>
      </c>
      <c r="AO307">
        <v>1.776</v>
      </c>
      <c r="AP307">
        <v>1.7789999999999999</v>
      </c>
      <c r="AQ307">
        <v>1.823</v>
      </c>
      <c r="AR307">
        <v>1.85</v>
      </c>
      <c r="AS307">
        <v>1.998</v>
      </c>
      <c r="AT307">
        <v>2.206</v>
      </c>
      <c r="AU307">
        <v>2.2440000000000002</v>
      </c>
      <c r="AV307">
        <v>2.254</v>
      </c>
      <c r="AW307">
        <v>2.39</v>
      </c>
      <c r="AX307">
        <v>2.3439999999999999</v>
      </c>
      <c r="AY307">
        <v>2.169</v>
      </c>
      <c r="AZ307">
        <v>2.17</v>
      </c>
      <c r="BA307">
        <v>2.5630000000000002</v>
      </c>
      <c r="BB307">
        <v>2.7709999999999999</v>
      </c>
      <c r="BC307">
        <v>2.9609999999999999</v>
      </c>
      <c r="BD307">
        <v>3.1419999999999999</v>
      </c>
      <c r="BE307">
        <v>3.3210000000000002</v>
      </c>
      <c r="BF307">
        <v>3.4969999999999999</v>
      </c>
      <c r="BG307">
        <v>2022</v>
      </c>
    </row>
    <row r="308" spans="1:59" x14ac:dyDescent="0.35">
      <c r="A308">
        <v>862</v>
      </c>
      <c r="B308" t="s">
        <v>289</v>
      </c>
      <c r="C308" t="s">
        <v>694</v>
      </c>
      <c r="D308" t="s">
        <v>287</v>
      </c>
      <c r="E308" t="s">
        <v>695</v>
      </c>
      <c r="F308" t="s">
        <v>696</v>
      </c>
      <c r="G308" t="s">
        <v>575</v>
      </c>
      <c r="H308" t="s">
        <v>566</v>
      </c>
      <c r="I308" t="s">
        <v>734</v>
      </c>
      <c r="J308">
        <v>-1.6E-2</v>
      </c>
      <c r="K308">
        <v>-1.7000000000000001E-2</v>
      </c>
      <c r="L308">
        <v>-8.9999999999999993E-3</v>
      </c>
      <c r="M308">
        <v>1E-3</v>
      </c>
      <c r="N308">
        <v>-3.0000000000000001E-3</v>
      </c>
      <c r="O308">
        <v>2E-3</v>
      </c>
      <c r="P308">
        <v>0.01</v>
      </c>
      <c r="Q308">
        <v>1.0999999999999999E-2</v>
      </c>
      <c r="R308">
        <v>1.2999999999999999E-2</v>
      </c>
      <c r="S308">
        <v>1.4E-2</v>
      </c>
      <c r="T308">
        <v>1.2999999999999999E-2</v>
      </c>
      <c r="U308">
        <v>-3.1E-2</v>
      </c>
      <c r="V308">
        <v>-2.5000000000000001E-2</v>
      </c>
      <c r="W308">
        <v>-3.5000000000000003E-2</v>
      </c>
      <c r="X308">
        <v>4.0000000000000001E-3</v>
      </c>
      <c r="Y308">
        <v>0.01</v>
      </c>
      <c r="Z308">
        <v>1.0999999999999999E-2</v>
      </c>
      <c r="AA308">
        <v>-8.9999999999999993E-3</v>
      </c>
      <c r="AB308">
        <v>3.0000000000000001E-3</v>
      </c>
      <c r="AC308">
        <v>-2.1999999999999999E-2</v>
      </c>
      <c r="AD308">
        <v>-4.0000000000000001E-3</v>
      </c>
      <c r="AE308">
        <v>-1.0999999999999999E-2</v>
      </c>
      <c r="AF308">
        <v>-2.4E-2</v>
      </c>
      <c r="AG308">
        <v>-1.2999999999999999E-2</v>
      </c>
      <c r="AH308">
        <v>-1.4E-2</v>
      </c>
      <c r="AI308">
        <v>-3.5000000000000003E-2</v>
      </c>
      <c r="AJ308">
        <v>-4.3999999999999997E-2</v>
      </c>
      <c r="AK308">
        <v>-7.5999999999999998E-2</v>
      </c>
      <c r="AL308">
        <v>-3.2000000000000001E-2</v>
      </c>
      <c r="AM308">
        <v>-2.9000000000000001E-2</v>
      </c>
      <c r="AN308">
        <v>-3.6999999999999998E-2</v>
      </c>
      <c r="AO308">
        <v>-2.1999999999999999E-2</v>
      </c>
      <c r="AP308">
        <v>-0.05</v>
      </c>
      <c r="AQ308">
        <v>-1.2E-2</v>
      </c>
      <c r="AR308">
        <v>-6.9000000000000006E-2</v>
      </c>
      <c r="AS308">
        <v>-2.1999999999999999E-2</v>
      </c>
      <c r="AT308">
        <v>-3.5999999999999997E-2</v>
      </c>
      <c r="AU308">
        <v>-1.6E-2</v>
      </c>
      <c r="AV308">
        <v>7.0000000000000001E-3</v>
      </c>
      <c r="AW308">
        <v>2.5999999999999999E-2</v>
      </c>
      <c r="AX308">
        <v>5.0000000000000001E-3</v>
      </c>
      <c r="AY308">
        <v>-0.122</v>
      </c>
      <c r="AZ308">
        <v>-9.4E-2</v>
      </c>
      <c r="BA308">
        <v>-3.1E-2</v>
      </c>
      <c r="BB308">
        <v>-0.04</v>
      </c>
      <c r="BC308">
        <v>-0.04</v>
      </c>
      <c r="BD308">
        <v>-3.7999999999999999E-2</v>
      </c>
      <c r="BE308">
        <v>-2.7E-2</v>
      </c>
      <c r="BF308">
        <v>-1.4E-2</v>
      </c>
      <c r="BG308">
        <v>2022</v>
      </c>
    </row>
    <row r="309" spans="1:59" x14ac:dyDescent="0.35">
      <c r="A309">
        <v>862</v>
      </c>
      <c r="B309" t="s">
        <v>289</v>
      </c>
      <c r="C309" t="s">
        <v>698</v>
      </c>
      <c r="D309" t="s">
        <v>287</v>
      </c>
      <c r="E309" t="s">
        <v>695</v>
      </c>
      <c r="F309" t="s">
        <v>696</v>
      </c>
      <c r="G309" t="s">
        <v>615</v>
      </c>
      <c r="I309" t="s">
        <v>699</v>
      </c>
      <c r="J309">
        <v>-12.622</v>
      </c>
      <c r="K309">
        <v>-13.888999999999999</v>
      </c>
      <c r="L309">
        <v>-7.6719999999999997</v>
      </c>
      <c r="M309">
        <v>1.099</v>
      </c>
      <c r="N309">
        <v>-2.3940000000000001</v>
      </c>
      <c r="O309">
        <v>1.788</v>
      </c>
      <c r="P309">
        <v>8.6660000000000004</v>
      </c>
      <c r="Q309">
        <v>8.9819999999999993</v>
      </c>
      <c r="R309">
        <v>9.7680000000000007</v>
      </c>
      <c r="S309">
        <v>10.122999999999999</v>
      </c>
      <c r="T309">
        <v>7.1429999999999998</v>
      </c>
      <c r="U309">
        <v>-17.417000000000002</v>
      </c>
      <c r="V309">
        <v>-13.173</v>
      </c>
      <c r="W309">
        <v>-17.565000000000001</v>
      </c>
      <c r="X309">
        <v>2.4089999999999998</v>
      </c>
      <c r="Y309">
        <v>4.0129999999999999</v>
      </c>
      <c r="Z309">
        <v>4.383</v>
      </c>
      <c r="AA309">
        <v>-3.1389999999999998</v>
      </c>
      <c r="AB309">
        <v>0.90100000000000002</v>
      </c>
      <c r="AC309">
        <v>-8.2170000000000005</v>
      </c>
      <c r="AD309">
        <v>-1.653</v>
      </c>
      <c r="AE309">
        <v>-3.9780000000000002</v>
      </c>
      <c r="AF309">
        <v>-8.2959999999999994</v>
      </c>
      <c r="AG309">
        <v>-3.7679999999999998</v>
      </c>
      <c r="AH309">
        <v>-3.3239999999999998</v>
      </c>
      <c r="AI309">
        <v>-7.1390000000000002</v>
      </c>
      <c r="AJ309">
        <v>-8.5210000000000008</v>
      </c>
      <c r="AK309">
        <v>-13.452999999999999</v>
      </c>
      <c r="AL309">
        <v>-4.7480000000000002</v>
      </c>
      <c r="AM309">
        <v>-4.6150000000000002</v>
      </c>
      <c r="AN309">
        <v>-5.391</v>
      </c>
      <c r="AO309">
        <v>-2.9670000000000001</v>
      </c>
      <c r="AP309">
        <v>-6.48</v>
      </c>
      <c r="AQ309">
        <v>-1.454</v>
      </c>
      <c r="AR309">
        <v>-8.6310000000000002</v>
      </c>
      <c r="AS309">
        <v>-2.6349999999999998</v>
      </c>
      <c r="AT309">
        <v>-4.2329999999999997</v>
      </c>
      <c r="AU309">
        <v>-1.7929999999999999</v>
      </c>
      <c r="AV309">
        <v>0.80100000000000005</v>
      </c>
      <c r="AW309">
        <v>2.839</v>
      </c>
      <c r="AX309">
        <v>0.63200000000000001</v>
      </c>
      <c r="AY309">
        <v>-14.465999999999999</v>
      </c>
      <c r="AZ309">
        <v>-11.316000000000001</v>
      </c>
      <c r="BA309">
        <v>-3.3170000000000002</v>
      </c>
      <c r="BB309">
        <v>-4.032</v>
      </c>
      <c r="BC309">
        <v>-3.8340000000000001</v>
      </c>
      <c r="BD309">
        <v>-3.3820000000000001</v>
      </c>
      <c r="BE309">
        <v>-2.282</v>
      </c>
      <c r="BF309">
        <v>-1.17</v>
      </c>
      <c r="BG309">
        <v>2022</v>
      </c>
    </row>
    <row r="310" spans="1:59" x14ac:dyDescent="0.35">
      <c r="A310">
        <v>813</v>
      </c>
      <c r="B310" t="s">
        <v>446</v>
      </c>
      <c r="C310" t="s">
        <v>562</v>
      </c>
      <c r="D310" t="s">
        <v>444</v>
      </c>
      <c r="E310" t="s">
        <v>563</v>
      </c>
      <c r="F310" t="s">
        <v>564</v>
      </c>
      <c r="G310" t="s">
        <v>565</v>
      </c>
      <c r="H310" t="s">
        <v>566</v>
      </c>
      <c r="I310" t="s">
        <v>735</v>
      </c>
      <c r="J310">
        <v>3.96</v>
      </c>
      <c r="K310">
        <v>3.8889999999999998</v>
      </c>
      <c r="L310">
        <v>3.8239999999999998</v>
      </c>
      <c r="M310">
        <v>3.9729999999999999</v>
      </c>
      <c r="N310">
        <v>3.98</v>
      </c>
      <c r="O310">
        <v>3.855</v>
      </c>
      <c r="P310">
        <v>3.847</v>
      </c>
      <c r="Q310">
        <v>4.1710000000000003</v>
      </c>
      <c r="R310">
        <v>4.2229999999999999</v>
      </c>
      <c r="S310">
        <v>4.4029999999999996</v>
      </c>
      <c r="T310">
        <v>4.5</v>
      </c>
      <c r="U310">
        <v>4.7699999999999996</v>
      </c>
      <c r="V310">
        <v>5.3760000000000003</v>
      </c>
      <c r="W310">
        <v>5.5910000000000002</v>
      </c>
      <c r="X310">
        <v>6.0439999999999996</v>
      </c>
      <c r="Y310">
        <v>6.6539999999999999</v>
      </c>
      <c r="Z310">
        <v>6.7610000000000001</v>
      </c>
      <c r="AA310">
        <v>6.6989999999999998</v>
      </c>
      <c r="AB310">
        <v>6.7859999999999996</v>
      </c>
      <c r="AC310">
        <v>6.7530000000000001</v>
      </c>
      <c r="AD310">
        <v>5.7889999999999997</v>
      </c>
      <c r="AE310">
        <v>5.3280000000000003</v>
      </c>
      <c r="AF310">
        <v>5.1790000000000003</v>
      </c>
      <c r="AG310">
        <v>5.5170000000000003</v>
      </c>
      <c r="AH310">
        <v>5.8840000000000003</v>
      </c>
      <c r="AI310">
        <v>6.21</v>
      </c>
      <c r="AJ310">
        <v>6.5119999999999996</v>
      </c>
      <c r="AK310">
        <v>6.8019999999999996</v>
      </c>
      <c r="AL310">
        <v>7.1970000000000001</v>
      </c>
      <c r="AM310">
        <v>7.3810000000000002</v>
      </c>
      <c r="AN310">
        <v>8.0169999999999995</v>
      </c>
      <c r="AO310">
        <v>8.6</v>
      </c>
      <c r="AP310">
        <v>8.718</v>
      </c>
      <c r="AQ310">
        <v>9.1739999999999995</v>
      </c>
      <c r="AR310">
        <v>9.2829999999999995</v>
      </c>
      <c r="AS310">
        <v>9.4390000000000001</v>
      </c>
      <c r="AT310">
        <v>9.9629999999999992</v>
      </c>
      <c r="AU310">
        <v>10.27</v>
      </c>
      <c r="AV310">
        <v>10.552</v>
      </c>
      <c r="AW310">
        <v>10.736000000000001</v>
      </c>
      <c r="AX310">
        <v>10.372999999999999</v>
      </c>
      <c r="AY310">
        <v>10.314</v>
      </c>
      <c r="AZ310">
        <v>9.8949999999999996</v>
      </c>
      <c r="BA310">
        <v>10.143000000000001</v>
      </c>
      <c r="BB310">
        <v>10.388</v>
      </c>
      <c r="BC310">
        <v>10.704000000000001</v>
      </c>
      <c r="BD310">
        <v>11.023</v>
      </c>
      <c r="BE310">
        <v>11.355</v>
      </c>
      <c r="BF310">
        <v>11.7</v>
      </c>
      <c r="BG310">
        <v>2020</v>
      </c>
    </row>
    <row r="311" spans="1:59" x14ac:dyDescent="0.35">
      <c r="A311">
        <v>813</v>
      </c>
      <c r="B311" t="s">
        <v>446</v>
      </c>
      <c r="C311" t="s">
        <v>568</v>
      </c>
      <c r="D311" t="s">
        <v>444</v>
      </c>
      <c r="E311" t="s">
        <v>563</v>
      </c>
      <c r="F311" t="s">
        <v>569</v>
      </c>
      <c r="G311" t="s">
        <v>570</v>
      </c>
      <c r="I311" t="s">
        <v>571</v>
      </c>
      <c r="J311">
        <v>-2.6629999999999998</v>
      </c>
      <c r="K311">
        <v>-1.7969999999999999</v>
      </c>
      <c r="L311">
        <v>-1.67</v>
      </c>
      <c r="M311">
        <v>3.891</v>
      </c>
      <c r="N311">
        <v>0.17</v>
      </c>
      <c r="O311">
        <v>-3.1320000000000001</v>
      </c>
      <c r="P311">
        <v>-0.20100000000000001</v>
      </c>
      <c r="Q311">
        <v>8.4209999999999994</v>
      </c>
      <c r="R311">
        <v>1.25</v>
      </c>
      <c r="S311">
        <v>4.2640000000000002</v>
      </c>
      <c r="T311">
        <v>2.2000000000000002</v>
      </c>
      <c r="U311">
        <v>6</v>
      </c>
      <c r="V311">
        <v>12.7</v>
      </c>
      <c r="W311">
        <v>4</v>
      </c>
      <c r="X311">
        <v>8.1</v>
      </c>
      <c r="Y311">
        <v>10.089</v>
      </c>
      <c r="Z311">
        <v>1.61</v>
      </c>
      <c r="AA311">
        <v>-0.91400000000000003</v>
      </c>
      <c r="AB311">
        <v>1.292</v>
      </c>
      <c r="AC311">
        <v>-0.48599999999999999</v>
      </c>
      <c r="AD311">
        <v>-14.276999999999999</v>
      </c>
      <c r="AE311">
        <v>-7.9569999999999999</v>
      </c>
      <c r="AF311">
        <v>-2.8</v>
      </c>
      <c r="AG311">
        <v>6.5229999999999997</v>
      </c>
      <c r="AH311">
        <v>6.6669999999999998</v>
      </c>
      <c r="AI311">
        <v>5.5259999999999998</v>
      </c>
      <c r="AJ311">
        <v>4.8739999999999997</v>
      </c>
      <c r="AK311">
        <v>4.4420000000000002</v>
      </c>
      <c r="AL311">
        <v>5.806</v>
      </c>
      <c r="AM311">
        <v>2.569</v>
      </c>
      <c r="AN311">
        <v>8.6159999999999997</v>
      </c>
      <c r="AO311">
        <v>7.2670000000000003</v>
      </c>
      <c r="AP311">
        <v>1.367</v>
      </c>
      <c r="AQ311">
        <v>5.2370000000000001</v>
      </c>
      <c r="AR311">
        <v>1.1859999999999999</v>
      </c>
      <c r="AS311">
        <v>1.6779999999999999</v>
      </c>
      <c r="AT311">
        <v>5.556</v>
      </c>
      <c r="AU311">
        <v>3.077</v>
      </c>
      <c r="AV311">
        <v>2.7450000000000001</v>
      </c>
      <c r="AW311">
        <v>1.7490000000000001</v>
      </c>
      <c r="AX311">
        <v>-3.3820000000000001</v>
      </c>
      <c r="AY311">
        <v>-0.56499999999999995</v>
      </c>
      <c r="AZ311">
        <v>-4.0709999999999997</v>
      </c>
      <c r="BA311">
        <v>2.5059999999999998</v>
      </c>
      <c r="BB311">
        <v>2.4209999999999998</v>
      </c>
      <c r="BC311">
        <v>3.0369999999999999</v>
      </c>
      <c r="BD311">
        <v>2.9860000000000002</v>
      </c>
      <c r="BE311">
        <v>3.0129999999999999</v>
      </c>
      <c r="BF311">
        <v>3.0369999999999999</v>
      </c>
      <c r="BG311">
        <v>2020</v>
      </c>
    </row>
    <row r="312" spans="1:59" x14ac:dyDescent="0.35">
      <c r="A312">
        <v>813</v>
      </c>
      <c r="B312" t="s">
        <v>446</v>
      </c>
      <c r="C312" t="s">
        <v>179</v>
      </c>
      <c r="D312" t="s">
        <v>444</v>
      </c>
      <c r="E312" t="s">
        <v>572</v>
      </c>
      <c r="F312" t="s">
        <v>573</v>
      </c>
      <c r="G312" t="s">
        <v>565</v>
      </c>
      <c r="H312" t="s">
        <v>566</v>
      </c>
      <c r="I312" t="s">
        <v>735</v>
      </c>
      <c r="J312">
        <v>0.152</v>
      </c>
      <c r="K312">
        <v>0.16900000000000001</v>
      </c>
      <c r="L312">
        <v>0.187</v>
      </c>
      <c r="M312">
        <v>0.20799999999999999</v>
      </c>
      <c r="N312">
        <v>0.23100000000000001</v>
      </c>
      <c r="O312">
        <v>0.245</v>
      </c>
      <c r="P312">
        <v>0.25700000000000001</v>
      </c>
      <c r="Q312">
        <v>0.311</v>
      </c>
      <c r="R312">
        <v>0.36799999999999999</v>
      </c>
      <c r="S312">
        <v>0.39600000000000002</v>
      </c>
      <c r="T312">
        <v>0.54300000000000004</v>
      </c>
      <c r="U312">
        <v>0.61799999999999999</v>
      </c>
      <c r="V312">
        <v>0.78800000000000003</v>
      </c>
      <c r="W312">
        <v>0.95899999999999996</v>
      </c>
      <c r="X312">
        <v>1.3260000000000001</v>
      </c>
      <c r="Y312">
        <v>1.599</v>
      </c>
      <c r="Z312">
        <v>1.821</v>
      </c>
      <c r="AA312">
        <v>1.9570000000000001</v>
      </c>
      <c r="AB312">
        <v>2.2040000000000002</v>
      </c>
      <c r="AC312">
        <v>2.3610000000000002</v>
      </c>
      <c r="AD312">
        <v>2.137</v>
      </c>
      <c r="AE312">
        <v>2.161</v>
      </c>
      <c r="AF312">
        <v>2.3380000000000001</v>
      </c>
      <c r="AG312">
        <v>2.6459999999999999</v>
      </c>
      <c r="AH312">
        <v>2.976</v>
      </c>
      <c r="AI312">
        <v>3.5910000000000002</v>
      </c>
      <c r="AJ312">
        <v>4.0990000000000002</v>
      </c>
      <c r="AK312">
        <v>4.7460000000000004</v>
      </c>
      <c r="AL312">
        <v>5.4169999999999998</v>
      </c>
      <c r="AM312">
        <v>5.9279999999999999</v>
      </c>
      <c r="AN312">
        <v>6.8289999999999997</v>
      </c>
      <c r="AO312">
        <v>8.0229999999999997</v>
      </c>
      <c r="AP312">
        <v>8.718</v>
      </c>
      <c r="AQ312">
        <v>9.39</v>
      </c>
      <c r="AR312">
        <v>9.85</v>
      </c>
      <c r="AS312">
        <v>10.352</v>
      </c>
      <c r="AT312">
        <v>10.964</v>
      </c>
      <c r="AU312">
        <v>11.593</v>
      </c>
      <c r="AV312">
        <v>12.847</v>
      </c>
      <c r="AW312">
        <v>13.234</v>
      </c>
      <c r="AX312">
        <v>12.617000000000001</v>
      </c>
      <c r="AY312">
        <v>12.69</v>
      </c>
      <c r="AZ312">
        <v>13.026</v>
      </c>
      <c r="BA312">
        <v>13.991</v>
      </c>
      <c r="BB312">
        <v>14.852</v>
      </c>
      <c r="BC312">
        <v>15.817</v>
      </c>
      <c r="BD312">
        <v>16.805</v>
      </c>
      <c r="BE312">
        <v>17.888000000000002</v>
      </c>
      <c r="BF312">
        <v>19.021000000000001</v>
      </c>
      <c r="BG312">
        <v>2020</v>
      </c>
    </row>
    <row r="313" spans="1:59" x14ac:dyDescent="0.35">
      <c r="A313">
        <v>813</v>
      </c>
      <c r="B313" t="s">
        <v>446</v>
      </c>
      <c r="C313" t="s">
        <v>181</v>
      </c>
      <c r="D313" t="s">
        <v>444</v>
      </c>
      <c r="E313" t="s">
        <v>572</v>
      </c>
      <c r="F313" t="s">
        <v>574</v>
      </c>
      <c r="G313" t="s">
        <v>575</v>
      </c>
      <c r="H313" t="s">
        <v>566</v>
      </c>
      <c r="I313" t="s">
        <v>576</v>
      </c>
      <c r="J313">
        <v>0.183</v>
      </c>
      <c r="K313">
        <v>0.19400000000000001</v>
      </c>
      <c r="L313">
        <v>0.193</v>
      </c>
      <c r="M313">
        <v>0.18099999999999999</v>
      </c>
      <c r="N313">
        <v>0.182</v>
      </c>
      <c r="O313">
        <v>0.16600000000000001</v>
      </c>
      <c r="P313">
        <v>0.14799999999999999</v>
      </c>
      <c r="Q313">
        <v>0.155</v>
      </c>
      <c r="R313">
        <v>0.17599999999999999</v>
      </c>
      <c r="S313">
        <v>0.17299999999999999</v>
      </c>
      <c r="T313">
        <v>0.215</v>
      </c>
      <c r="U313">
        <v>0.22800000000000001</v>
      </c>
      <c r="V313">
        <v>0.26900000000000002</v>
      </c>
      <c r="W313">
        <v>0.30099999999999999</v>
      </c>
      <c r="X313">
        <v>0.40300000000000002</v>
      </c>
      <c r="Y313">
        <v>0.46899999999999997</v>
      </c>
      <c r="Z313">
        <v>0.51100000000000001</v>
      </c>
      <c r="AA313">
        <v>0.52700000000000002</v>
      </c>
      <c r="AB313">
        <v>0.45800000000000002</v>
      </c>
      <c r="AC313">
        <v>0.48799999999999999</v>
      </c>
      <c r="AD313">
        <v>0.42</v>
      </c>
      <c r="AE313">
        <v>0.41</v>
      </c>
      <c r="AF313">
        <v>0.34599999999999997</v>
      </c>
      <c r="AG313">
        <v>0.35299999999999998</v>
      </c>
      <c r="AH313">
        <v>0.39800000000000002</v>
      </c>
      <c r="AI313">
        <v>0.47699999999999998</v>
      </c>
      <c r="AJ313">
        <v>0.53900000000000003</v>
      </c>
      <c r="AK313">
        <v>0.62</v>
      </c>
      <c r="AL313">
        <v>0.69899999999999995</v>
      </c>
      <c r="AM313">
        <v>0.73599999999999999</v>
      </c>
      <c r="AN313">
        <v>0.84699999999999998</v>
      </c>
      <c r="AO313">
        <v>1.05</v>
      </c>
      <c r="AP313">
        <v>1.1850000000000001</v>
      </c>
      <c r="AQ313">
        <v>1.286</v>
      </c>
      <c r="AR313">
        <v>1.3360000000000001</v>
      </c>
      <c r="AS313">
        <v>1.3080000000000001</v>
      </c>
      <c r="AT313">
        <v>1.379</v>
      </c>
      <c r="AU313">
        <v>1.47</v>
      </c>
      <c r="AV313">
        <v>1.615</v>
      </c>
      <c r="AW313">
        <v>1.619</v>
      </c>
      <c r="AX313">
        <v>1.536</v>
      </c>
      <c r="AY313">
        <v>1.5449999999999999</v>
      </c>
      <c r="AZ313">
        <v>1.591</v>
      </c>
      <c r="BA313">
        <v>1.69</v>
      </c>
      <c r="BB313">
        <v>1.794</v>
      </c>
      <c r="BC313">
        <v>1.911</v>
      </c>
      <c r="BD313">
        <v>2.0299999999999998</v>
      </c>
      <c r="BE313">
        <v>2.161</v>
      </c>
      <c r="BF313">
        <v>2.298</v>
      </c>
      <c r="BG313">
        <v>2020</v>
      </c>
    </row>
    <row r="314" spans="1:59" x14ac:dyDescent="0.35">
      <c r="A314">
        <v>813</v>
      </c>
      <c r="B314" t="s">
        <v>446</v>
      </c>
      <c r="C314" t="s">
        <v>577</v>
      </c>
      <c r="D314" t="s">
        <v>444</v>
      </c>
      <c r="E314" t="s">
        <v>572</v>
      </c>
      <c r="F314" t="s">
        <v>578</v>
      </c>
      <c r="G314" t="s">
        <v>579</v>
      </c>
      <c r="H314" t="s">
        <v>566</v>
      </c>
      <c r="I314" t="s">
        <v>576</v>
      </c>
      <c r="J314">
        <v>0.223</v>
      </c>
      <c r="K314">
        <v>0.24</v>
      </c>
      <c r="L314">
        <v>0.25</v>
      </c>
      <c r="M314">
        <v>0.27</v>
      </c>
      <c r="N314">
        <v>0.28000000000000003</v>
      </c>
      <c r="O314">
        <v>0.28000000000000003</v>
      </c>
      <c r="P314">
        <v>0.28499999999999998</v>
      </c>
      <c r="Q314">
        <v>0.317</v>
      </c>
      <c r="R314">
        <v>0.33200000000000002</v>
      </c>
      <c r="S314">
        <v>0.36</v>
      </c>
      <c r="T314">
        <v>0.38200000000000001</v>
      </c>
      <c r="U314">
        <v>0.41799999999999998</v>
      </c>
      <c r="V314">
        <v>0.48199999999999998</v>
      </c>
      <c r="W314">
        <v>0.51300000000000001</v>
      </c>
      <c r="X314">
        <v>0.56699999999999995</v>
      </c>
      <c r="Y314">
        <v>0.63700000000000001</v>
      </c>
      <c r="Z314">
        <v>0.65900000000000003</v>
      </c>
      <c r="AA314">
        <v>0.66400000000000003</v>
      </c>
      <c r="AB314">
        <v>0.68</v>
      </c>
      <c r="AC314">
        <v>0.68700000000000006</v>
      </c>
      <c r="AD314">
        <v>0.60199999999999998</v>
      </c>
      <c r="AE314">
        <v>0.56599999999999995</v>
      </c>
      <c r="AF314">
        <v>0.55900000000000005</v>
      </c>
      <c r="AG314">
        <v>0.60699999999999998</v>
      </c>
      <c r="AH314">
        <v>0.66500000000000004</v>
      </c>
      <c r="AI314">
        <v>0.72399999999999998</v>
      </c>
      <c r="AJ314">
        <v>0.78300000000000003</v>
      </c>
      <c r="AK314">
        <v>0.84</v>
      </c>
      <c r="AL314">
        <v>0.90500000000000003</v>
      </c>
      <c r="AM314">
        <v>0.93500000000000005</v>
      </c>
      <c r="AN314">
        <v>1.0269999999999999</v>
      </c>
      <c r="AO314">
        <v>1.125</v>
      </c>
      <c r="AP314">
        <v>1.1619999999999999</v>
      </c>
      <c r="AQ314">
        <v>1.244</v>
      </c>
      <c r="AR314">
        <v>1.282</v>
      </c>
      <c r="AS314">
        <v>1.3169999999999999</v>
      </c>
      <c r="AT314">
        <v>1.4039999999999999</v>
      </c>
      <c r="AU314">
        <v>1.4750000000000001</v>
      </c>
      <c r="AV314">
        <v>1.552</v>
      </c>
      <c r="AW314">
        <v>1.607</v>
      </c>
      <c r="AX314">
        <v>1.573</v>
      </c>
      <c r="AY314">
        <v>1.6339999999999999</v>
      </c>
      <c r="AZ314">
        <v>1.6779999999999999</v>
      </c>
      <c r="BA314">
        <v>1.7829999999999999</v>
      </c>
      <c r="BB314">
        <v>1.867</v>
      </c>
      <c r="BC314">
        <v>1.9630000000000001</v>
      </c>
      <c r="BD314">
        <v>2.0609999999999999</v>
      </c>
      <c r="BE314">
        <v>2.1619999999999999</v>
      </c>
      <c r="BF314">
        <v>2.2679999999999998</v>
      </c>
      <c r="BG314">
        <v>2020</v>
      </c>
    </row>
    <row r="315" spans="1:59" x14ac:dyDescent="0.35">
      <c r="A315">
        <v>813</v>
      </c>
      <c r="B315" t="s">
        <v>446</v>
      </c>
      <c r="C315" t="s">
        <v>580</v>
      </c>
      <c r="D315" t="s">
        <v>444</v>
      </c>
      <c r="E315" t="s">
        <v>581</v>
      </c>
      <c r="F315" t="s">
        <v>582</v>
      </c>
      <c r="G315" t="s">
        <v>583</v>
      </c>
      <c r="I315" t="s">
        <v>584</v>
      </c>
      <c r="J315">
        <v>3.8319999999999999</v>
      </c>
      <c r="K315">
        <v>4.335</v>
      </c>
      <c r="L315">
        <v>4.899</v>
      </c>
      <c r="M315">
        <v>5.2389999999999999</v>
      </c>
      <c r="N315">
        <v>5.8109999999999999</v>
      </c>
      <c r="O315">
        <v>6.3579999999999997</v>
      </c>
      <c r="P315">
        <v>6.6820000000000004</v>
      </c>
      <c r="Q315">
        <v>7.45</v>
      </c>
      <c r="R315">
        <v>8.7029999999999994</v>
      </c>
      <c r="S315">
        <v>9.0039999999999996</v>
      </c>
      <c r="T315">
        <v>12.074</v>
      </c>
      <c r="U315">
        <v>12.949</v>
      </c>
      <c r="V315">
        <v>14.653</v>
      </c>
      <c r="W315">
        <v>17.146999999999998</v>
      </c>
      <c r="X315">
        <v>21.937000000000001</v>
      </c>
      <c r="Y315">
        <v>24.03</v>
      </c>
      <c r="Z315">
        <v>26.933</v>
      </c>
      <c r="AA315">
        <v>29.215</v>
      </c>
      <c r="AB315">
        <v>32.473999999999997</v>
      </c>
      <c r="AC315">
        <v>34.966000000000001</v>
      </c>
      <c r="AD315">
        <v>36.909999999999997</v>
      </c>
      <c r="AE315">
        <v>40.566000000000003</v>
      </c>
      <c r="AF315">
        <v>45.142000000000003</v>
      </c>
      <c r="AG315">
        <v>47.965000000000003</v>
      </c>
      <c r="AH315">
        <v>50.567</v>
      </c>
      <c r="AI315">
        <v>57.822000000000003</v>
      </c>
      <c r="AJ315">
        <v>62.936</v>
      </c>
      <c r="AK315">
        <v>69.775000000000006</v>
      </c>
      <c r="AL315">
        <v>75.277000000000001</v>
      </c>
      <c r="AM315">
        <v>80.316000000000003</v>
      </c>
      <c r="AN315">
        <v>85.174000000000007</v>
      </c>
      <c r="AO315">
        <v>93.284999999999997</v>
      </c>
      <c r="AP315">
        <v>100</v>
      </c>
      <c r="AQ315">
        <v>102.35299999999999</v>
      </c>
      <c r="AR315">
        <v>106.11</v>
      </c>
      <c r="AS315">
        <v>109.675</v>
      </c>
      <c r="AT315">
        <v>110.05</v>
      </c>
      <c r="AU315">
        <v>112.883</v>
      </c>
      <c r="AV315">
        <v>121.753</v>
      </c>
      <c r="AW315">
        <v>123.268</v>
      </c>
      <c r="AX315">
        <v>121.633</v>
      </c>
      <c r="AY315">
        <v>123.03100000000001</v>
      </c>
      <c r="AZ315">
        <v>131.65299999999999</v>
      </c>
      <c r="BA315">
        <v>137.94300000000001</v>
      </c>
      <c r="BB315">
        <v>142.971</v>
      </c>
      <c r="BC315">
        <v>147.77000000000001</v>
      </c>
      <c r="BD315">
        <v>152.45500000000001</v>
      </c>
      <c r="BE315">
        <v>157.529</v>
      </c>
      <c r="BF315">
        <v>162.572</v>
      </c>
      <c r="BG315">
        <v>2020</v>
      </c>
    </row>
    <row r="316" spans="1:59" x14ac:dyDescent="0.35">
      <c r="A316">
        <v>813</v>
      </c>
      <c r="B316" t="s">
        <v>446</v>
      </c>
      <c r="C316" t="s">
        <v>585</v>
      </c>
      <c r="D316" t="s">
        <v>444</v>
      </c>
      <c r="E316" t="s">
        <v>586</v>
      </c>
      <c r="F316" t="s">
        <v>587</v>
      </c>
      <c r="G316" t="s">
        <v>565</v>
      </c>
      <c r="H316" t="s">
        <v>558</v>
      </c>
      <c r="I316" t="s">
        <v>588</v>
      </c>
      <c r="J316" s="20">
        <v>17176.953000000001</v>
      </c>
      <c r="K316" s="20">
        <v>16311.27</v>
      </c>
      <c r="L316" s="20">
        <v>15516.483</v>
      </c>
      <c r="M316" s="20">
        <v>15606.290999999999</v>
      </c>
      <c r="N316" s="20">
        <v>15149.331</v>
      </c>
      <c r="O316" s="20">
        <v>14236.057000000001</v>
      </c>
      <c r="P316" s="20">
        <v>13797.364</v>
      </c>
      <c r="Q316" s="20">
        <v>14540.182000000001</v>
      </c>
      <c r="R316" s="20">
        <v>14317.45</v>
      </c>
      <c r="S316" s="20">
        <v>14519.628000000001</v>
      </c>
      <c r="T316" s="20">
        <v>14430.005999999999</v>
      </c>
      <c r="U316" s="20">
        <v>14870.855</v>
      </c>
      <c r="V316" s="20">
        <v>16291.058000000001</v>
      </c>
      <c r="W316" s="20">
        <v>16468.755000000001</v>
      </c>
      <c r="X316" s="20">
        <v>17304.637999999999</v>
      </c>
      <c r="Y316" s="20">
        <v>18520.031999999999</v>
      </c>
      <c r="Z316" s="20">
        <v>18296.650000000001</v>
      </c>
      <c r="AA316" s="20">
        <v>17629.364000000001</v>
      </c>
      <c r="AB316" s="20">
        <v>17367.823</v>
      </c>
      <c r="AC316" s="20">
        <v>16814.785</v>
      </c>
      <c r="AD316" s="20">
        <v>14027.365</v>
      </c>
      <c r="AE316" s="20">
        <v>12567.611999999999</v>
      </c>
      <c r="AF316" s="20">
        <v>11893.519</v>
      </c>
      <c r="AG316" s="20">
        <v>12341.13</v>
      </c>
      <c r="AH316" s="20">
        <v>12832.835999999999</v>
      </c>
      <c r="AI316" s="20">
        <v>13214.385</v>
      </c>
      <c r="AJ316" s="20">
        <v>13536.772000000001</v>
      </c>
      <c r="AK316" s="20">
        <v>13820.75</v>
      </c>
      <c r="AL316" s="20">
        <v>14296.803</v>
      </c>
      <c r="AM316" s="20">
        <v>14327.825999999999</v>
      </c>
      <c r="AN316" s="20">
        <v>15188.503000000001</v>
      </c>
      <c r="AO316" s="20">
        <v>15881.2</v>
      </c>
      <c r="AP316" s="20">
        <v>15677.276</v>
      </c>
      <c r="AQ316" s="20">
        <v>16057.473</v>
      </c>
      <c r="AR316" s="20">
        <v>15812.012000000001</v>
      </c>
      <c r="AS316" s="20">
        <v>15649.45</v>
      </c>
      <c r="AT316" s="20">
        <v>16084.096</v>
      </c>
      <c r="AU316" s="20">
        <v>16146.565000000001</v>
      </c>
      <c r="AV316" s="20">
        <v>16162.216</v>
      </c>
      <c r="AW316" s="20">
        <v>16028.312</v>
      </c>
      <c r="AX316" s="20">
        <v>15101.691999999999</v>
      </c>
      <c r="AY316" s="20">
        <v>14651.225</v>
      </c>
      <c r="AZ316" s="20">
        <v>13713.067999999999</v>
      </c>
      <c r="BA316" s="20">
        <v>13715</v>
      </c>
      <c r="BB316" s="20">
        <v>13705.507</v>
      </c>
      <c r="BC316" s="20">
        <v>13778.411</v>
      </c>
      <c r="BD316" s="20">
        <v>13844.808000000001</v>
      </c>
      <c r="BE316" s="20">
        <v>13915.19</v>
      </c>
      <c r="BF316" s="20">
        <v>13989.224</v>
      </c>
      <c r="BG316">
        <v>2019</v>
      </c>
    </row>
    <row r="317" spans="1:59" x14ac:dyDescent="0.35">
      <c r="A317">
        <v>813</v>
      </c>
      <c r="B317" t="s">
        <v>446</v>
      </c>
      <c r="C317" t="s">
        <v>589</v>
      </c>
      <c r="D317" t="s">
        <v>444</v>
      </c>
      <c r="E317" t="s">
        <v>586</v>
      </c>
      <c r="F317" t="s">
        <v>590</v>
      </c>
      <c r="G317" t="s">
        <v>591</v>
      </c>
      <c r="H317" t="s">
        <v>558</v>
      </c>
      <c r="I317" t="s">
        <v>588</v>
      </c>
      <c r="J317" s="20">
        <v>2466.3980000000001</v>
      </c>
      <c r="K317" s="20">
        <v>2342.0970000000002</v>
      </c>
      <c r="L317" s="20">
        <v>2227.9749999999999</v>
      </c>
      <c r="M317" s="20">
        <v>2240.8710000000001</v>
      </c>
      <c r="N317" s="20">
        <v>2175.2570000000001</v>
      </c>
      <c r="O317" s="20">
        <v>2044.1220000000001</v>
      </c>
      <c r="P317" s="20">
        <v>1981.1310000000001</v>
      </c>
      <c r="Q317" s="20">
        <v>2087.7910000000002</v>
      </c>
      <c r="R317" s="20">
        <v>2055.8090000000002</v>
      </c>
      <c r="S317" s="20">
        <v>2084.8389999999999</v>
      </c>
      <c r="T317" s="20">
        <v>2071.971</v>
      </c>
      <c r="U317" s="20">
        <v>2135.2710000000002</v>
      </c>
      <c r="V317" s="20">
        <v>2339.1950000000002</v>
      </c>
      <c r="W317" s="20">
        <v>2364.71</v>
      </c>
      <c r="X317" s="20">
        <v>2484.732</v>
      </c>
      <c r="Y317" s="20">
        <v>2659.248</v>
      </c>
      <c r="Z317" s="20">
        <v>2627.1729999999998</v>
      </c>
      <c r="AA317" s="20">
        <v>2531.3589999999999</v>
      </c>
      <c r="AB317" s="20">
        <v>2493.8049999999998</v>
      </c>
      <c r="AC317" s="20">
        <v>2414.3960000000002</v>
      </c>
      <c r="AD317" s="20">
        <v>2014.1559999999999</v>
      </c>
      <c r="AE317" s="20">
        <v>1804.5540000000001</v>
      </c>
      <c r="AF317" s="20">
        <v>1707.7619999999999</v>
      </c>
      <c r="AG317" s="20">
        <v>1772.0340000000001</v>
      </c>
      <c r="AH317" s="20">
        <v>1842.6369999999999</v>
      </c>
      <c r="AI317" s="20">
        <v>1897.422</v>
      </c>
      <c r="AJ317" s="20">
        <v>1943.713</v>
      </c>
      <c r="AK317" s="20">
        <v>1984.489</v>
      </c>
      <c r="AL317" s="20">
        <v>2052.8440000000001</v>
      </c>
      <c r="AM317" s="20">
        <v>2057.299</v>
      </c>
      <c r="AN317" s="20">
        <v>2180.8809999999999</v>
      </c>
      <c r="AO317" s="20">
        <v>2280.3440000000001</v>
      </c>
      <c r="AP317" s="20">
        <v>2251.0630000000001</v>
      </c>
      <c r="AQ317" s="20">
        <v>2305.6550000000002</v>
      </c>
      <c r="AR317" s="20">
        <v>2270.41</v>
      </c>
      <c r="AS317" s="20">
        <v>2247.0680000000002</v>
      </c>
      <c r="AT317" s="20">
        <v>2309.4780000000001</v>
      </c>
      <c r="AU317" s="20">
        <v>2318.4470000000001</v>
      </c>
      <c r="AV317" s="20">
        <v>2320.6950000000002</v>
      </c>
      <c r="AW317" s="20">
        <v>2301.4679999999998</v>
      </c>
      <c r="AX317" s="20">
        <v>2168.4169999999999</v>
      </c>
      <c r="AY317" s="20">
        <v>2103.7350000000001</v>
      </c>
      <c r="AZ317" s="20">
        <v>1969.027</v>
      </c>
      <c r="BA317" s="20">
        <v>1969.3050000000001</v>
      </c>
      <c r="BB317" s="20">
        <v>1967.942</v>
      </c>
      <c r="BC317" s="20">
        <v>1978.41</v>
      </c>
      <c r="BD317" s="20">
        <v>1987.943</v>
      </c>
      <c r="BE317" s="20">
        <v>1998.05</v>
      </c>
      <c r="BF317" s="20">
        <v>2008.68</v>
      </c>
      <c r="BG317">
        <v>2019</v>
      </c>
    </row>
    <row r="318" spans="1:59" x14ac:dyDescent="0.35">
      <c r="A318">
        <v>813</v>
      </c>
      <c r="B318" t="s">
        <v>446</v>
      </c>
      <c r="C318" t="s">
        <v>592</v>
      </c>
      <c r="D318" t="s">
        <v>444</v>
      </c>
      <c r="E318" t="s">
        <v>593</v>
      </c>
      <c r="F318" t="s">
        <v>594</v>
      </c>
      <c r="G318" t="s">
        <v>565</v>
      </c>
      <c r="H318" t="s">
        <v>558</v>
      </c>
      <c r="I318" t="s">
        <v>595</v>
      </c>
      <c r="J318">
        <v>658.14599999999996</v>
      </c>
      <c r="K318">
        <v>707.12599999999998</v>
      </c>
      <c r="L318">
        <v>760.10199999999998</v>
      </c>
      <c r="M318">
        <v>817.63499999999999</v>
      </c>
      <c r="N318">
        <v>880.38400000000001</v>
      </c>
      <c r="O318">
        <v>905.154</v>
      </c>
      <c r="P318">
        <v>921.98299999999995</v>
      </c>
      <c r="Q318" s="20">
        <v>1083.3009999999999</v>
      </c>
      <c r="R318" s="20">
        <v>1246.0419999999999</v>
      </c>
      <c r="S318" s="20">
        <v>1307.279</v>
      </c>
      <c r="T318" s="20">
        <v>1742.3309999999999</v>
      </c>
      <c r="U318" s="20">
        <v>1925.6610000000001</v>
      </c>
      <c r="V318" s="20">
        <v>2387.123</v>
      </c>
      <c r="W318" s="20">
        <v>2823.848</v>
      </c>
      <c r="X318" s="20">
        <v>3796.116</v>
      </c>
      <c r="Y318" s="20">
        <v>4450.2740000000003</v>
      </c>
      <c r="Z318" s="20">
        <v>4927.8760000000002</v>
      </c>
      <c r="AA318" s="20">
        <v>5150.4759999999997</v>
      </c>
      <c r="AB318" s="20">
        <v>5639.9610000000002</v>
      </c>
      <c r="AC318" s="20">
        <v>5879.43</v>
      </c>
      <c r="AD318" s="20">
        <v>5177.4449999999997</v>
      </c>
      <c r="AE318" s="20">
        <v>5098.2070000000003</v>
      </c>
      <c r="AF318" s="20">
        <v>5368.942</v>
      </c>
      <c r="AG318" s="20">
        <v>5919.4030000000002</v>
      </c>
      <c r="AH318" s="20">
        <v>6489.1620000000003</v>
      </c>
      <c r="AI318" s="20">
        <v>7640.7640000000001</v>
      </c>
      <c r="AJ318" s="20">
        <v>8519.4509999999991</v>
      </c>
      <c r="AK318" s="20">
        <v>9643.4429999999993</v>
      </c>
      <c r="AL318" s="20">
        <v>10762.268</v>
      </c>
      <c r="AM318" s="20">
        <v>11507.504000000001</v>
      </c>
      <c r="AN318" s="20">
        <v>12936.659</v>
      </c>
      <c r="AO318" s="20">
        <v>14814.767</v>
      </c>
      <c r="AP318" s="20">
        <v>15677.276</v>
      </c>
      <c r="AQ318" s="20">
        <v>16435.364000000001</v>
      </c>
      <c r="AR318" s="20">
        <v>16778.151000000002</v>
      </c>
      <c r="AS318" s="20">
        <v>17163.544000000002</v>
      </c>
      <c r="AT318" s="20">
        <v>17700.561000000002</v>
      </c>
      <c r="AU318" s="20">
        <v>18226.655999999999</v>
      </c>
      <c r="AV318" s="20">
        <v>19677.999</v>
      </c>
      <c r="AW318" s="20">
        <v>19757.815999999999</v>
      </c>
      <c r="AX318" s="20">
        <v>18368.618999999999</v>
      </c>
      <c r="AY318" s="20">
        <v>18025.542000000001</v>
      </c>
      <c r="AZ318" s="20">
        <v>18053.689999999999</v>
      </c>
      <c r="BA318" s="20">
        <v>18918.867999999999</v>
      </c>
      <c r="BB318" s="20">
        <v>19594.870999999999</v>
      </c>
      <c r="BC318" s="20">
        <v>20360.402999999998</v>
      </c>
      <c r="BD318" s="20">
        <v>21107.119999999999</v>
      </c>
      <c r="BE318" s="20">
        <v>21920.418000000001</v>
      </c>
      <c r="BF318" s="20">
        <v>22742.491999999998</v>
      </c>
      <c r="BG318">
        <v>2019</v>
      </c>
    </row>
    <row r="319" spans="1:59" x14ac:dyDescent="0.35">
      <c r="A319">
        <v>813</v>
      </c>
      <c r="B319" t="s">
        <v>446</v>
      </c>
      <c r="C319" t="s">
        <v>596</v>
      </c>
      <c r="D319" t="s">
        <v>444</v>
      </c>
      <c r="E319" t="s">
        <v>593</v>
      </c>
      <c r="F319" t="s">
        <v>597</v>
      </c>
      <c r="G319" t="s">
        <v>575</v>
      </c>
      <c r="H319" t="s">
        <v>558</v>
      </c>
      <c r="I319" t="s">
        <v>595</v>
      </c>
      <c r="J319">
        <v>793.11199999999997</v>
      </c>
      <c r="K319">
        <v>812.63300000000004</v>
      </c>
      <c r="L319">
        <v>782.71900000000005</v>
      </c>
      <c r="M319">
        <v>711.88</v>
      </c>
      <c r="N319">
        <v>691.19399999999996</v>
      </c>
      <c r="O319">
        <v>611.274</v>
      </c>
      <c r="P319">
        <v>529.41899999999998</v>
      </c>
      <c r="Q319">
        <v>540.76099999999997</v>
      </c>
      <c r="R319">
        <v>598.33500000000004</v>
      </c>
      <c r="S319">
        <v>570.05700000000002</v>
      </c>
      <c r="T319">
        <v>689</v>
      </c>
      <c r="U319">
        <v>709.33299999999997</v>
      </c>
      <c r="V319">
        <v>815.24599999999998</v>
      </c>
      <c r="W319">
        <v>885.84799999999996</v>
      </c>
      <c r="X319" s="20">
        <v>1153.3579999999999</v>
      </c>
      <c r="Y319" s="20">
        <v>1306.6369999999999</v>
      </c>
      <c r="Z319" s="20">
        <v>1381.7670000000001</v>
      </c>
      <c r="AA319" s="20">
        <v>1385.6759999999999</v>
      </c>
      <c r="AB319" s="20">
        <v>1171.173</v>
      </c>
      <c r="AC319" s="20">
        <v>1215.2249999999999</v>
      </c>
      <c r="AD319" s="20">
        <v>1017.394</v>
      </c>
      <c r="AE319">
        <v>965.93799999999999</v>
      </c>
      <c r="AF319">
        <v>795.54399999999998</v>
      </c>
      <c r="AG319">
        <v>788.62900000000002</v>
      </c>
      <c r="AH319">
        <v>866.98500000000001</v>
      </c>
      <c r="AI319" s="20">
        <v>1014.727</v>
      </c>
      <c r="AJ319" s="20">
        <v>1119.587</v>
      </c>
      <c r="AK319" s="20">
        <v>1260.251</v>
      </c>
      <c r="AL319" s="20">
        <v>1389.0530000000001</v>
      </c>
      <c r="AM319" s="20">
        <v>1428.6089999999999</v>
      </c>
      <c r="AN319" s="20">
        <v>1604.1489999999999</v>
      </c>
      <c r="AO319" s="20">
        <v>1938.7860000000001</v>
      </c>
      <c r="AP319" s="20">
        <v>2131.4540000000002</v>
      </c>
      <c r="AQ319" s="20">
        <v>2250.761</v>
      </c>
      <c r="AR319" s="20">
        <v>2274.8969999999999</v>
      </c>
      <c r="AS319" s="20">
        <v>2168.5680000000002</v>
      </c>
      <c r="AT319" s="20">
        <v>2227.0030000000002</v>
      </c>
      <c r="AU319" s="20">
        <v>2310.86</v>
      </c>
      <c r="AV319" s="20">
        <v>2474.44</v>
      </c>
      <c r="AW319" s="20">
        <v>2417.3319999999999</v>
      </c>
      <c r="AX319" s="20">
        <v>2236.4169999999999</v>
      </c>
      <c r="AY319" s="20">
        <v>2194.6469999999999</v>
      </c>
      <c r="AZ319" s="20">
        <v>2204.607</v>
      </c>
      <c r="BA319" s="20">
        <v>2285.3989999999999</v>
      </c>
      <c r="BB319" s="20">
        <v>2367.06</v>
      </c>
      <c r="BC319" s="20">
        <v>2459.5369999999998</v>
      </c>
      <c r="BD319" s="20">
        <v>2549.7399999999998</v>
      </c>
      <c r="BE319" s="20">
        <v>2647.9859999999999</v>
      </c>
      <c r="BF319" s="20">
        <v>2747.2930000000001</v>
      </c>
      <c r="BG319">
        <v>2019</v>
      </c>
    </row>
    <row r="320" spans="1:59" x14ac:dyDescent="0.35">
      <c r="A320">
        <v>813</v>
      </c>
      <c r="B320" t="s">
        <v>446</v>
      </c>
      <c r="C320" t="s">
        <v>598</v>
      </c>
      <c r="D320" t="s">
        <v>444</v>
      </c>
      <c r="E320" t="s">
        <v>593</v>
      </c>
      <c r="F320" t="s">
        <v>599</v>
      </c>
      <c r="G320" t="s">
        <v>579</v>
      </c>
      <c r="H320" t="s">
        <v>558</v>
      </c>
      <c r="I320" t="s">
        <v>595</v>
      </c>
      <c r="J320">
        <v>967.029</v>
      </c>
      <c r="K320" s="20">
        <v>1005.17</v>
      </c>
      <c r="L320" s="20">
        <v>1015.275</v>
      </c>
      <c r="M320" s="20">
        <v>1061.1400000000001</v>
      </c>
      <c r="N320" s="20">
        <v>1067.2460000000001</v>
      </c>
      <c r="O320" s="20">
        <v>1034.6179999999999</v>
      </c>
      <c r="P320" s="20">
        <v>1022.926</v>
      </c>
      <c r="Q320" s="20">
        <v>1104.662</v>
      </c>
      <c r="R320" s="20">
        <v>1126.097</v>
      </c>
      <c r="S320" s="20">
        <v>1186.7809999999999</v>
      </c>
      <c r="T320" s="20">
        <v>1223.595</v>
      </c>
      <c r="U320" s="20">
        <v>1303.624</v>
      </c>
      <c r="V320" s="20">
        <v>1460.6690000000001</v>
      </c>
      <c r="W320" s="20">
        <v>1511.597</v>
      </c>
      <c r="X320" s="20">
        <v>1622.2460000000001</v>
      </c>
      <c r="Y320" s="20">
        <v>1772.588</v>
      </c>
      <c r="Z320" s="20">
        <v>1783.2750000000001</v>
      </c>
      <c r="AA320" s="20">
        <v>1747.865</v>
      </c>
      <c r="AB320" s="20">
        <v>1741.316</v>
      </c>
      <c r="AC320" s="20">
        <v>1709.623</v>
      </c>
      <c r="AD320" s="20">
        <v>1458.527</v>
      </c>
      <c r="AE320" s="20">
        <v>1336.1859999999999</v>
      </c>
      <c r="AF320" s="20">
        <v>1284.2249999999999</v>
      </c>
      <c r="AG320" s="20">
        <v>1358.857</v>
      </c>
      <c r="AH320" s="20">
        <v>1450.9280000000001</v>
      </c>
      <c r="AI320" s="20">
        <v>1540.921</v>
      </c>
      <c r="AJ320" s="20">
        <v>1627.222</v>
      </c>
      <c r="AK320" s="20">
        <v>1706.2560000000001</v>
      </c>
      <c r="AL320" s="20">
        <v>1798.874</v>
      </c>
      <c r="AM320" s="20">
        <v>1814.3320000000001</v>
      </c>
      <c r="AN320" s="20">
        <v>1946.4380000000001</v>
      </c>
      <c r="AO320" s="20">
        <v>2077.4940000000001</v>
      </c>
      <c r="AP320" s="20">
        <v>2089.1759999999999</v>
      </c>
      <c r="AQ320" s="20">
        <v>2177.317</v>
      </c>
      <c r="AR320" s="20">
        <v>2184.1239999999998</v>
      </c>
      <c r="AS320" s="20">
        <v>2183.2950000000001</v>
      </c>
      <c r="AT320" s="20">
        <v>2266.4180000000001</v>
      </c>
      <c r="AU320" s="20">
        <v>2318.4470000000001</v>
      </c>
      <c r="AV320" s="20">
        <v>2376.489</v>
      </c>
      <c r="AW320" s="20">
        <v>2399.0709999999999</v>
      </c>
      <c r="AX320" s="20">
        <v>2289.8760000000002</v>
      </c>
      <c r="AY320" s="20">
        <v>2321.3609999999999</v>
      </c>
      <c r="AZ320" s="20">
        <v>2324.9169999999999</v>
      </c>
      <c r="BA320" s="20">
        <v>2410.7550000000001</v>
      </c>
      <c r="BB320" s="20">
        <v>2463.6619999999998</v>
      </c>
      <c r="BC320" s="20">
        <v>2526.69</v>
      </c>
      <c r="BD320" s="20">
        <v>2588.1320000000001</v>
      </c>
      <c r="BE320" s="20">
        <v>2648.85</v>
      </c>
      <c r="BF320" s="20">
        <v>2712.2869999999998</v>
      </c>
      <c r="BG320">
        <v>2019</v>
      </c>
    </row>
    <row r="321" spans="1:59" x14ac:dyDescent="0.35">
      <c r="A321">
        <v>813</v>
      </c>
      <c r="B321" t="s">
        <v>446</v>
      </c>
      <c r="C321" t="s">
        <v>600</v>
      </c>
      <c r="D321" t="s">
        <v>444</v>
      </c>
      <c r="E321" t="s">
        <v>601</v>
      </c>
      <c r="F321" t="s">
        <v>602</v>
      </c>
      <c r="G321" t="s">
        <v>603</v>
      </c>
    </row>
    <row r="322" spans="1:59" x14ac:dyDescent="0.35">
      <c r="A322">
        <v>813</v>
      </c>
      <c r="B322" t="s">
        <v>446</v>
      </c>
      <c r="C322" t="s">
        <v>604</v>
      </c>
      <c r="D322" t="s">
        <v>444</v>
      </c>
      <c r="E322" t="s">
        <v>605</v>
      </c>
      <c r="F322" t="s">
        <v>606</v>
      </c>
      <c r="G322" t="s">
        <v>607</v>
      </c>
      <c r="I322" t="s">
        <v>576</v>
      </c>
      <c r="J322">
        <v>2E-3</v>
      </c>
      <c r="K322">
        <v>2E-3</v>
      </c>
      <c r="L322">
        <v>2E-3</v>
      </c>
      <c r="M322">
        <v>2E-3</v>
      </c>
      <c r="N322">
        <v>2E-3</v>
      </c>
      <c r="O322">
        <v>1E-3</v>
      </c>
      <c r="P322">
        <v>1E-3</v>
      </c>
      <c r="Q322">
        <v>1E-3</v>
      </c>
      <c r="R322">
        <v>1E-3</v>
      </c>
      <c r="S322">
        <v>1E-3</v>
      </c>
      <c r="T322">
        <v>1E-3</v>
      </c>
      <c r="U322">
        <v>1E-3</v>
      </c>
      <c r="V322">
        <v>1E-3</v>
      </c>
      <c r="W322">
        <v>1E-3</v>
      </c>
      <c r="X322">
        <v>2E-3</v>
      </c>
      <c r="Y322">
        <v>2E-3</v>
      </c>
      <c r="Z322">
        <v>2E-3</v>
      </c>
      <c r="AA322">
        <v>2E-3</v>
      </c>
      <c r="AB322">
        <v>2E-3</v>
      </c>
      <c r="AC322">
        <v>1E-3</v>
      </c>
      <c r="AD322">
        <v>1E-3</v>
      </c>
      <c r="AE322">
        <v>1E-3</v>
      </c>
      <c r="AF322">
        <v>1E-3</v>
      </c>
      <c r="AG322">
        <v>1E-3</v>
      </c>
      <c r="AH322">
        <v>1E-3</v>
      </c>
      <c r="AI322">
        <v>1E-3</v>
      </c>
      <c r="AJ322">
        <v>1E-3</v>
      </c>
      <c r="AK322">
        <v>1E-3</v>
      </c>
      <c r="AL322">
        <v>1E-3</v>
      </c>
      <c r="AM322">
        <v>1E-3</v>
      </c>
      <c r="AN322">
        <v>1E-3</v>
      </c>
      <c r="AO322">
        <v>1E-3</v>
      </c>
      <c r="AP322">
        <v>1E-3</v>
      </c>
      <c r="AQ322">
        <v>1E-3</v>
      </c>
      <c r="AR322">
        <v>1E-3</v>
      </c>
      <c r="AS322">
        <v>1E-3</v>
      </c>
      <c r="AT322">
        <v>1E-3</v>
      </c>
      <c r="AU322">
        <v>1E-3</v>
      </c>
      <c r="AV322">
        <v>1E-3</v>
      </c>
      <c r="AW322">
        <v>1E-3</v>
      </c>
      <c r="AX322">
        <v>1E-3</v>
      </c>
      <c r="AY322">
        <v>1E-3</v>
      </c>
      <c r="AZ322">
        <v>1E-3</v>
      </c>
      <c r="BA322">
        <v>1E-3</v>
      </c>
      <c r="BB322">
        <v>1E-3</v>
      </c>
      <c r="BC322">
        <v>1E-3</v>
      </c>
      <c r="BD322">
        <v>1E-3</v>
      </c>
      <c r="BE322">
        <v>1E-3</v>
      </c>
      <c r="BF322">
        <v>1E-3</v>
      </c>
      <c r="BG322">
        <v>2020</v>
      </c>
    </row>
    <row r="323" spans="1:59" x14ac:dyDescent="0.35">
      <c r="A323">
        <v>813</v>
      </c>
      <c r="B323" t="s">
        <v>446</v>
      </c>
      <c r="C323" t="s">
        <v>608</v>
      </c>
      <c r="D323" t="s">
        <v>444</v>
      </c>
      <c r="E323" t="s">
        <v>609</v>
      </c>
      <c r="F323" t="s">
        <v>610</v>
      </c>
      <c r="G323" t="s">
        <v>611</v>
      </c>
      <c r="I323" t="s">
        <v>576</v>
      </c>
      <c r="J323">
        <v>0.68100000000000005</v>
      </c>
      <c r="K323">
        <v>0.70299999999999996</v>
      </c>
      <c r="L323">
        <v>0.749</v>
      </c>
      <c r="M323">
        <v>0.77100000000000002</v>
      </c>
      <c r="N323">
        <v>0.82499999999999996</v>
      </c>
      <c r="O323">
        <v>0.875</v>
      </c>
      <c r="P323">
        <v>0.90100000000000002</v>
      </c>
      <c r="Q323">
        <v>0.98099999999999998</v>
      </c>
      <c r="R323">
        <v>1.107</v>
      </c>
      <c r="S323">
        <v>1.1020000000000001</v>
      </c>
      <c r="T323">
        <v>1.4239999999999999</v>
      </c>
      <c r="U323">
        <v>1.4770000000000001</v>
      </c>
      <c r="V323">
        <v>1.6339999999999999</v>
      </c>
      <c r="W323">
        <v>1.8680000000000001</v>
      </c>
      <c r="X323">
        <v>2.34</v>
      </c>
      <c r="Y323">
        <v>2.5110000000000001</v>
      </c>
      <c r="Z323">
        <v>2.7629999999999999</v>
      </c>
      <c r="AA323">
        <v>2.9470000000000001</v>
      </c>
      <c r="AB323">
        <v>3.2389999999999999</v>
      </c>
      <c r="AC323">
        <v>3.4390000000000001</v>
      </c>
      <c r="AD323">
        <v>3.55</v>
      </c>
      <c r="AE323">
        <v>3.8149999999999999</v>
      </c>
      <c r="AF323">
        <v>4.181</v>
      </c>
      <c r="AG323">
        <v>4.3559999999999999</v>
      </c>
      <c r="AH323">
        <v>4.4720000000000004</v>
      </c>
      <c r="AI323">
        <v>4.9589999999999996</v>
      </c>
      <c r="AJ323">
        <v>5.2359999999999998</v>
      </c>
      <c r="AK323">
        <v>5.6520000000000001</v>
      </c>
      <c r="AL323">
        <v>5.9829999999999997</v>
      </c>
      <c r="AM323">
        <v>6.343</v>
      </c>
      <c r="AN323">
        <v>6.6459999999999999</v>
      </c>
      <c r="AO323">
        <v>7.1310000000000002</v>
      </c>
      <c r="AP323">
        <v>7.5039999999999996</v>
      </c>
      <c r="AQ323">
        <v>7.548</v>
      </c>
      <c r="AR323">
        <v>7.6820000000000004</v>
      </c>
      <c r="AS323">
        <v>7.8609999999999998</v>
      </c>
      <c r="AT323">
        <v>7.81</v>
      </c>
      <c r="AU323">
        <v>7.8620000000000001</v>
      </c>
      <c r="AV323">
        <v>8.2799999999999994</v>
      </c>
      <c r="AW323">
        <v>8.2360000000000007</v>
      </c>
      <c r="AX323">
        <v>8.0220000000000002</v>
      </c>
      <c r="AY323">
        <v>7.7649999999999997</v>
      </c>
      <c r="AZ323">
        <v>7.7649999999999997</v>
      </c>
      <c r="BA323">
        <v>7.8479999999999999</v>
      </c>
      <c r="BB323">
        <v>7.9539999999999997</v>
      </c>
      <c r="BC323">
        <v>8.0579999999999998</v>
      </c>
      <c r="BD323">
        <v>8.1549999999999994</v>
      </c>
      <c r="BE323">
        <v>8.2750000000000004</v>
      </c>
      <c r="BF323">
        <v>8.3849999999999998</v>
      </c>
      <c r="BG323">
        <v>2020</v>
      </c>
    </row>
    <row r="324" spans="1:59" x14ac:dyDescent="0.35">
      <c r="A324">
        <v>813</v>
      </c>
      <c r="B324" t="s">
        <v>446</v>
      </c>
      <c r="C324" t="s">
        <v>612</v>
      </c>
      <c r="D324" t="s">
        <v>444</v>
      </c>
      <c r="E324" t="s">
        <v>613</v>
      </c>
      <c r="F324" t="s">
        <v>614</v>
      </c>
      <c r="G324" t="s">
        <v>615</v>
      </c>
      <c r="I324" t="s">
        <v>735</v>
      </c>
      <c r="J324">
        <v>3.65</v>
      </c>
      <c r="K324">
        <v>3.65</v>
      </c>
      <c r="L324">
        <v>3.65</v>
      </c>
      <c r="M324">
        <v>3.65</v>
      </c>
      <c r="N324">
        <v>3.65</v>
      </c>
      <c r="O324">
        <v>3.65</v>
      </c>
      <c r="P324">
        <v>6.673</v>
      </c>
      <c r="Q324">
        <v>11.221</v>
      </c>
      <c r="R324">
        <v>8.9580000000000002</v>
      </c>
      <c r="S324">
        <v>11.2</v>
      </c>
      <c r="T324">
        <v>7.5279999999999996</v>
      </c>
      <c r="U324">
        <v>9.4849999999999994</v>
      </c>
      <c r="V324">
        <v>7.9580000000000002</v>
      </c>
      <c r="W324">
        <v>9.0830000000000002</v>
      </c>
      <c r="X324">
        <v>6.8650000000000002</v>
      </c>
      <c r="Y324">
        <v>5.2270000000000003</v>
      </c>
      <c r="Z324">
        <v>5.7050000000000001</v>
      </c>
      <c r="AA324">
        <v>6.6139999999999999</v>
      </c>
      <c r="AB324">
        <v>7.2389999999999999</v>
      </c>
      <c r="AC324">
        <v>6.883</v>
      </c>
      <c r="AD324">
        <v>7.6130000000000004</v>
      </c>
      <c r="AE324">
        <v>7.9139999999999997</v>
      </c>
      <c r="AF324">
        <v>5.9669999999999996</v>
      </c>
      <c r="AG324">
        <v>10.706</v>
      </c>
      <c r="AH324">
        <v>6.3680000000000003</v>
      </c>
      <c r="AI324">
        <v>9.218</v>
      </c>
      <c r="AJ324">
        <v>11.797000000000001</v>
      </c>
      <c r="AK324">
        <v>15.34</v>
      </c>
      <c r="AL324">
        <v>14.237</v>
      </c>
      <c r="AM324">
        <v>13.439</v>
      </c>
      <c r="AN324">
        <v>20.661999999999999</v>
      </c>
      <c r="AO324">
        <v>16.216999999999999</v>
      </c>
      <c r="AP324">
        <v>14.282999999999999</v>
      </c>
      <c r="AQ324">
        <v>15.59</v>
      </c>
      <c r="AR324">
        <v>13.064</v>
      </c>
      <c r="AS324">
        <v>15.493</v>
      </c>
      <c r="AT324">
        <v>16.247</v>
      </c>
      <c r="AU324">
        <v>19.459</v>
      </c>
      <c r="AV324">
        <v>18.867999999999999</v>
      </c>
      <c r="AW324">
        <v>22.681000000000001</v>
      </c>
      <c r="AX324">
        <v>17.608000000000001</v>
      </c>
      <c r="AY324">
        <v>19.407</v>
      </c>
      <c r="AZ324">
        <v>25.11</v>
      </c>
      <c r="BA324">
        <v>28.905000000000001</v>
      </c>
      <c r="BB324">
        <v>26.209</v>
      </c>
      <c r="BC324">
        <v>22.614000000000001</v>
      </c>
      <c r="BD324">
        <v>21.173999999999999</v>
      </c>
      <c r="BE324">
        <v>19.687999999999999</v>
      </c>
      <c r="BF324">
        <v>18.137</v>
      </c>
      <c r="BG324">
        <v>2020</v>
      </c>
    </row>
    <row r="325" spans="1:59" x14ac:dyDescent="0.35">
      <c r="A325">
        <v>813</v>
      </c>
      <c r="B325" t="s">
        <v>446</v>
      </c>
      <c r="C325" t="s">
        <v>616</v>
      </c>
      <c r="D325" t="s">
        <v>444</v>
      </c>
      <c r="E325" t="s">
        <v>617</v>
      </c>
      <c r="F325" t="s">
        <v>618</v>
      </c>
      <c r="G325" t="s">
        <v>615</v>
      </c>
      <c r="I325" t="s">
        <v>735</v>
      </c>
      <c r="J325">
        <v>7.1219999999999999</v>
      </c>
      <c r="K325">
        <v>-0.32400000000000001</v>
      </c>
      <c r="L325">
        <v>8.8559999999999999</v>
      </c>
      <c r="M325">
        <v>6.952</v>
      </c>
      <c r="N325">
        <v>11.112</v>
      </c>
      <c r="O325">
        <v>-7.1710000000000003</v>
      </c>
      <c r="P325">
        <v>29.140999999999998</v>
      </c>
      <c r="Q325">
        <v>36.136000000000003</v>
      </c>
      <c r="R325">
        <v>15.222</v>
      </c>
      <c r="S325">
        <v>20.324999999999999</v>
      </c>
      <c r="T325">
        <v>12.435</v>
      </c>
      <c r="U325">
        <v>18.129000000000001</v>
      </c>
      <c r="V325">
        <v>28.16</v>
      </c>
      <c r="W325">
        <v>28.04</v>
      </c>
      <c r="X325">
        <v>22.42</v>
      </c>
      <c r="Y325">
        <v>-18.077999999999999</v>
      </c>
      <c r="Z325">
        <v>-6.782</v>
      </c>
      <c r="AA325">
        <v>-3.94</v>
      </c>
      <c r="AB325">
        <v>-1.218</v>
      </c>
      <c r="AC325">
        <v>2.8319999999999999</v>
      </c>
      <c r="AD325">
        <v>-7.27</v>
      </c>
      <c r="AE325">
        <v>-6.298</v>
      </c>
      <c r="AF325">
        <v>-4.2320000000000002</v>
      </c>
      <c r="AG325">
        <v>16.613</v>
      </c>
      <c r="AH325">
        <v>21.731999999999999</v>
      </c>
      <c r="AI325">
        <v>3.1669999999999998</v>
      </c>
      <c r="AJ325">
        <v>3.806</v>
      </c>
      <c r="AK325">
        <v>2.4340000000000002</v>
      </c>
      <c r="AL325">
        <v>-1.6359999999999999</v>
      </c>
      <c r="AM325">
        <v>-4.3090000000000002</v>
      </c>
      <c r="AN325">
        <v>-5.7089999999999996</v>
      </c>
      <c r="AO325">
        <v>8.9740000000000002</v>
      </c>
      <c r="AP325">
        <v>15.664</v>
      </c>
      <c r="AQ325">
        <v>12.596</v>
      </c>
      <c r="AR325">
        <v>9.3089999999999993</v>
      </c>
      <c r="AS325">
        <v>12.795999999999999</v>
      </c>
      <c r="AT325">
        <v>12.712999999999999</v>
      </c>
      <c r="AU325">
        <v>15.183999999999999</v>
      </c>
      <c r="AV325">
        <v>15.907999999999999</v>
      </c>
      <c r="AW325">
        <v>13.17</v>
      </c>
      <c r="AX325">
        <v>15.977</v>
      </c>
      <c r="AY325">
        <v>14.324</v>
      </c>
      <c r="AZ325">
        <v>13.055</v>
      </c>
      <c r="BA325">
        <v>17.640999999999998</v>
      </c>
      <c r="BB325">
        <v>16.559000000000001</v>
      </c>
      <c r="BC325">
        <v>12.74</v>
      </c>
      <c r="BD325">
        <v>13.365</v>
      </c>
      <c r="BE325">
        <v>12.755000000000001</v>
      </c>
      <c r="BF325">
        <v>11.782999999999999</v>
      </c>
      <c r="BG325">
        <v>2020</v>
      </c>
    </row>
    <row r="326" spans="1:59" x14ac:dyDescent="0.35">
      <c r="A326">
        <v>813</v>
      </c>
      <c r="B326" t="s">
        <v>446</v>
      </c>
      <c r="C326" t="s">
        <v>190</v>
      </c>
      <c r="D326" t="s">
        <v>444</v>
      </c>
      <c r="E326" t="s">
        <v>619</v>
      </c>
      <c r="F326" t="s">
        <v>620</v>
      </c>
      <c r="G326" t="s">
        <v>583</v>
      </c>
      <c r="I326" t="s">
        <v>736</v>
      </c>
      <c r="J326">
        <v>4.2210000000000001</v>
      </c>
      <c r="K326">
        <v>4.7759999999999998</v>
      </c>
      <c r="L326">
        <v>5.3970000000000002</v>
      </c>
      <c r="M326">
        <v>5.7720000000000002</v>
      </c>
      <c r="N326">
        <v>6.4020000000000001</v>
      </c>
      <c r="O326">
        <v>7.0049999999999999</v>
      </c>
      <c r="P326">
        <v>7.9219999999999997</v>
      </c>
      <c r="Q326">
        <v>8.8330000000000002</v>
      </c>
      <c r="R326">
        <v>10.318</v>
      </c>
      <c r="S326">
        <v>11.859</v>
      </c>
      <c r="T326">
        <v>12.891</v>
      </c>
      <c r="U326">
        <v>14.824</v>
      </c>
      <c r="V326">
        <v>16.425000000000001</v>
      </c>
      <c r="W326">
        <v>17.936</v>
      </c>
      <c r="X326">
        <v>20.321000000000002</v>
      </c>
      <c r="Y326">
        <v>22.274000000000001</v>
      </c>
      <c r="Z326">
        <v>24.896000000000001</v>
      </c>
      <c r="AA326">
        <v>26.904</v>
      </c>
      <c r="AB326">
        <v>30.228000000000002</v>
      </c>
      <c r="AC326">
        <v>32.631999999999998</v>
      </c>
      <c r="AD326">
        <v>34.893000000000001</v>
      </c>
      <c r="AE326">
        <v>37.555</v>
      </c>
      <c r="AF326">
        <v>41.072000000000003</v>
      </c>
      <c r="AG326">
        <v>45.210999999999999</v>
      </c>
      <c r="AH326">
        <v>48.337000000000003</v>
      </c>
      <c r="AI326">
        <v>51.976999999999997</v>
      </c>
      <c r="AJ326">
        <v>57.817</v>
      </c>
      <c r="AK326">
        <v>62.241999999999997</v>
      </c>
      <c r="AL326">
        <v>73.033000000000001</v>
      </c>
      <c r="AM326">
        <v>78.266999999999996</v>
      </c>
      <c r="AN326">
        <v>78.974999999999994</v>
      </c>
      <c r="AO326">
        <v>84.832999999999998</v>
      </c>
      <c r="AP326">
        <v>89.85</v>
      </c>
      <c r="AQ326">
        <v>94.566999999999993</v>
      </c>
      <c r="AR326">
        <v>99.575000000000003</v>
      </c>
      <c r="AS326">
        <v>99.007999999999996</v>
      </c>
      <c r="AT326">
        <v>99.5</v>
      </c>
      <c r="AU326">
        <v>100</v>
      </c>
      <c r="AV326">
        <v>103.47499999999999</v>
      </c>
      <c r="AW326">
        <v>105.167</v>
      </c>
      <c r="AX326">
        <v>108.283</v>
      </c>
      <c r="AY326">
        <v>108.167</v>
      </c>
      <c r="AZ326">
        <v>114.124</v>
      </c>
      <c r="BA326">
        <v>119.754</v>
      </c>
      <c r="BB326">
        <v>124.53100000000001</v>
      </c>
      <c r="BC326">
        <v>128.80000000000001</v>
      </c>
      <c r="BD326">
        <v>133.059</v>
      </c>
      <c r="BE326">
        <v>137.45099999999999</v>
      </c>
      <c r="BF326">
        <v>141.9</v>
      </c>
      <c r="BG326">
        <v>2022</v>
      </c>
    </row>
    <row r="327" spans="1:59" x14ac:dyDescent="0.35">
      <c r="A327">
        <v>813</v>
      </c>
      <c r="B327" t="s">
        <v>446</v>
      </c>
      <c r="C327" t="s">
        <v>622</v>
      </c>
      <c r="D327" t="s">
        <v>444</v>
      </c>
      <c r="E327" t="s">
        <v>619</v>
      </c>
      <c r="F327" t="s">
        <v>623</v>
      </c>
      <c r="G327" t="s">
        <v>570</v>
      </c>
      <c r="I327" t="s">
        <v>624</v>
      </c>
      <c r="J327">
        <v>8.25</v>
      </c>
      <c r="K327">
        <v>13.144</v>
      </c>
      <c r="L327">
        <v>12.997999999999999</v>
      </c>
      <c r="M327">
        <v>6.95</v>
      </c>
      <c r="N327">
        <v>10.922000000000001</v>
      </c>
      <c r="O327">
        <v>9.4090000000000007</v>
      </c>
      <c r="P327">
        <v>13.1</v>
      </c>
      <c r="Q327">
        <v>11.494</v>
      </c>
      <c r="R327">
        <v>16.812000000000001</v>
      </c>
      <c r="S327">
        <v>14.936</v>
      </c>
      <c r="T327">
        <v>8.6999999999999993</v>
      </c>
      <c r="U327">
        <v>15</v>
      </c>
      <c r="V327">
        <v>10.8</v>
      </c>
      <c r="W327">
        <v>9.1999999999999993</v>
      </c>
      <c r="X327">
        <v>13.294</v>
      </c>
      <c r="Y327">
        <v>9.6120000000000001</v>
      </c>
      <c r="Z327">
        <v>11.773</v>
      </c>
      <c r="AA327">
        <v>8.0649999999999995</v>
      </c>
      <c r="AB327">
        <v>12.355</v>
      </c>
      <c r="AC327">
        <v>7.9530000000000003</v>
      </c>
      <c r="AD327">
        <v>6.9279999999999999</v>
      </c>
      <c r="AE327">
        <v>7.6280000000000001</v>
      </c>
      <c r="AF327">
        <v>9.3659999999999997</v>
      </c>
      <c r="AG327">
        <v>10.077</v>
      </c>
      <c r="AH327">
        <v>6.9160000000000004</v>
      </c>
      <c r="AI327">
        <v>7.53</v>
      </c>
      <c r="AJ327">
        <v>11.234999999999999</v>
      </c>
      <c r="AK327">
        <v>7.6539999999999999</v>
      </c>
      <c r="AL327">
        <v>17.338000000000001</v>
      </c>
      <c r="AM327">
        <v>7.1660000000000004</v>
      </c>
      <c r="AN327">
        <v>0.90500000000000003</v>
      </c>
      <c r="AO327">
        <v>7.4180000000000001</v>
      </c>
      <c r="AP327">
        <v>5.9139999999999997</v>
      </c>
      <c r="AQ327">
        <v>5.2489999999999997</v>
      </c>
      <c r="AR327">
        <v>5.2960000000000003</v>
      </c>
      <c r="AS327">
        <v>-0.56899999999999995</v>
      </c>
      <c r="AT327">
        <v>0.497</v>
      </c>
      <c r="AU327">
        <v>0.503</v>
      </c>
      <c r="AV327">
        <v>3.4750000000000001</v>
      </c>
      <c r="AW327">
        <v>1.635</v>
      </c>
      <c r="AX327">
        <v>2.964</v>
      </c>
      <c r="AY327">
        <v>-0.108</v>
      </c>
      <c r="AZ327">
        <v>5.5069999999999997</v>
      </c>
      <c r="BA327">
        <v>4.9340000000000002</v>
      </c>
      <c r="BB327">
        <v>3.9889999999999999</v>
      </c>
      <c r="BC327">
        <v>3.4279999999999999</v>
      </c>
      <c r="BD327">
        <v>3.3069999999999999</v>
      </c>
      <c r="BE327">
        <v>3.3010000000000002</v>
      </c>
      <c r="BF327">
        <v>3.2360000000000002</v>
      </c>
      <c r="BG327">
        <v>2022</v>
      </c>
    </row>
    <row r="328" spans="1:59" x14ac:dyDescent="0.35">
      <c r="A328">
        <v>813</v>
      </c>
      <c r="B328" t="s">
        <v>446</v>
      </c>
      <c r="C328" t="s">
        <v>625</v>
      </c>
      <c r="D328" t="s">
        <v>444</v>
      </c>
      <c r="E328" t="s">
        <v>626</v>
      </c>
      <c r="F328" t="s">
        <v>627</v>
      </c>
      <c r="G328" t="s">
        <v>583</v>
      </c>
      <c r="I328" t="s">
        <v>736</v>
      </c>
      <c r="J328" t="s">
        <v>628</v>
      </c>
      <c r="K328" t="s">
        <v>628</v>
      </c>
      <c r="L328" t="s">
        <v>628</v>
      </c>
      <c r="M328" t="s">
        <v>628</v>
      </c>
      <c r="N328" t="s">
        <v>628</v>
      </c>
      <c r="O328" t="s">
        <v>628</v>
      </c>
      <c r="P328" t="s">
        <v>628</v>
      </c>
      <c r="Q328" t="s">
        <v>628</v>
      </c>
      <c r="R328" t="s">
        <v>628</v>
      </c>
      <c r="S328" t="s">
        <v>628</v>
      </c>
      <c r="T328" t="s">
        <v>628</v>
      </c>
      <c r="U328" t="s">
        <v>628</v>
      </c>
      <c r="V328" t="s">
        <v>628</v>
      </c>
      <c r="W328">
        <v>18.632000000000001</v>
      </c>
      <c r="X328">
        <v>21.042999999999999</v>
      </c>
      <c r="Y328">
        <v>23.29</v>
      </c>
      <c r="Z328">
        <v>25.53</v>
      </c>
      <c r="AA328">
        <v>28.157</v>
      </c>
      <c r="AB328">
        <v>31.068999999999999</v>
      </c>
      <c r="AC328">
        <v>33.179000000000002</v>
      </c>
      <c r="AD328">
        <v>35.878999999999998</v>
      </c>
      <c r="AE328">
        <v>38.191000000000003</v>
      </c>
      <c r="AF328">
        <v>44.058</v>
      </c>
      <c r="AG328">
        <v>45.726999999999997</v>
      </c>
      <c r="AH328">
        <v>49.156999999999996</v>
      </c>
      <c r="AI328">
        <v>53.5</v>
      </c>
      <c r="AJ328">
        <v>58.8</v>
      </c>
      <c r="AK328">
        <v>65.3</v>
      </c>
      <c r="AL328">
        <v>77.099999999999994</v>
      </c>
      <c r="AM328">
        <v>78.400000000000006</v>
      </c>
      <c r="AN328">
        <v>79.099999999999994</v>
      </c>
      <c r="AO328">
        <v>86.5</v>
      </c>
      <c r="AP328">
        <v>90.9</v>
      </c>
      <c r="AQ328">
        <v>91.7</v>
      </c>
      <c r="AR328">
        <v>97</v>
      </c>
      <c r="AS328">
        <v>100.4</v>
      </c>
      <c r="AT328">
        <v>98.2</v>
      </c>
      <c r="AU328">
        <v>100.3</v>
      </c>
      <c r="AV328">
        <v>104.1</v>
      </c>
      <c r="AW328">
        <v>106.9</v>
      </c>
      <c r="AX328">
        <v>104.2</v>
      </c>
      <c r="AY328">
        <v>107.8</v>
      </c>
      <c r="AZ328">
        <v>116.95699999999999</v>
      </c>
      <c r="BA328">
        <v>122.15600000000001</v>
      </c>
      <c r="BB328">
        <v>126.56399999999999</v>
      </c>
      <c r="BC328">
        <v>130.71199999999999</v>
      </c>
      <c r="BD328">
        <v>135.06800000000001</v>
      </c>
      <c r="BE328">
        <v>139.49</v>
      </c>
      <c r="BF328">
        <v>143.96</v>
      </c>
      <c r="BG328">
        <v>2022</v>
      </c>
    </row>
    <row r="329" spans="1:59" x14ac:dyDescent="0.35">
      <c r="A329">
        <v>813</v>
      </c>
      <c r="B329" t="s">
        <v>446</v>
      </c>
      <c r="C329" t="s">
        <v>629</v>
      </c>
      <c r="D329" t="s">
        <v>444</v>
      </c>
      <c r="E329" t="s">
        <v>626</v>
      </c>
      <c r="F329" t="s">
        <v>630</v>
      </c>
      <c r="G329" t="s">
        <v>570</v>
      </c>
      <c r="I329" t="s">
        <v>631</v>
      </c>
      <c r="J329" t="s">
        <v>628</v>
      </c>
      <c r="K329" t="s">
        <v>628</v>
      </c>
      <c r="L329" t="s">
        <v>628</v>
      </c>
      <c r="M329" t="s">
        <v>628</v>
      </c>
      <c r="N329" t="s">
        <v>628</v>
      </c>
      <c r="O329" t="s">
        <v>628</v>
      </c>
      <c r="P329" t="s">
        <v>628</v>
      </c>
      <c r="Q329" t="s">
        <v>628</v>
      </c>
      <c r="R329" t="s">
        <v>628</v>
      </c>
      <c r="S329" t="s">
        <v>628</v>
      </c>
      <c r="T329" t="s">
        <v>628</v>
      </c>
      <c r="U329" t="s">
        <v>628</v>
      </c>
      <c r="V329" t="s">
        <v>628</v>
      </c>
      <c r="W329" t="s">
        <v>628</v>
      </c>
      <c r="X329">
        <v>12.936999999999999</v>
      </c>
      <c r="Y329">
        <v>10.678000000000001</v>
      </c>
      <c r="Z329">
        <v>9.6189999999999998</v>
      </c>
      <c r="AA329">
        <v>10.292</v>
      </c>
      <c r="AB329">
        <v>10.342000000000001</v>
      </c>
      <c r="AC329">
        <v>6.7910000000000004</v>
      </c>
      <c r="AD329">
        <v>8.1359999999999992</v>
      </c>
      <c r="AE329">
        <v>6.444</v>
      </c>
      <c r="AF329">
        <v>15.363</v>
      </c>
      <c r="AG329">
        <v>3.7890000000000001</v>
      </c>
      <c r="AH329">
        <v>7.5010000000000003</v>
      </c>
      <c r="AI329">
        <v>8.8360000000000003</v>
      </c>
      <c r="AJ329">
        <v>9.907</v>
      </c>
      <c r="AK329">
        <v>11.054</v>
      </c>
      <c r="AL329">
        <v>18.07</v>
      </c>
      <c r="AM329">
        <v>1.6859999999999999</v>
      </c>
      <c r="AN329">
        <v>0.89300000000000002</v>
      </c>
      <c r="AO329">
        <v>9.3550000000000004</v>
      </c>
      <c r="AP329">
        <v>5.0869999999999997</v>
      </c>
      <c r="AQ329">
        <v>0.88</v>
      </c>
      <c r="AR329">
        <v>5.78</v>
      </c>
      <c r="AS329">
        <v>3.5049999999999999</v>
      </c>
      <c r="AT329">
        <v>-2.1909999999999998</v>
      </c>
      <c r="AU329">
        <v>2.1379999999999999</v>
      </c>
      <c r="AV329">
        <v>3.7890000000000001</v>
      </c>
      <c r="AW329">
        <v>2.69</v>
      </c>
      <c r="AX329">
        <v>-2.5259999999999998</v>
      </c>
      <c r="AY329">
        <v>3.4550000000000001</v>
      </c>
      <c r="AZ329">
        <v>8.4939999999999998</v>
      </c>
      <c r="BA329">
        <v>4.4459999999999997</v>
      </c>
      <c r="BB329">
        <v>3.6080000000000001</v>
      </c>
      <c r="BC329">
        <v>3.2770000000000001</v>
      </c>
      <c r="BD329">
        <v>3.3330000000000002</v>
      </c>
      <c r="BE329">
        <v>3.274</v>
      </c>
      <c r="BF329">
        <v>3.2050000000000001</v>
      </c>
      <c r="BG329">
        <v>2022</v>
      </c>
    </row>
    <row r="330" spans="1:59" x14ac:dyDescent="0.35">
      <c r="A330">
        <v>813</v>
      </c>
      <c r="B330" t="s">
        <v>446</v>
      </c>
      <c r="C330" t="s">
        <v>632</v>
      </c>
      <c r="D330" t="s">
        <v>444</v>
      </c>
      <c r="E330" t="s">
        <v>633</v>
      </c>
      <c r="F330" t="s">
        <v>634</v>
      </c>
      <c r="G330" t="s">
        <v>570</v>
      </c>
      <c r="I330" t="s">
        <v>737</v>
      </c>
      <c r="J330">
        <v>14.1</v>
      </c>
      <c r="K330">
        <v>-2.4089999999999998</v>
      </c>
      <c r="L330">
        <v>-29.652000000000001</v>
      </c>
      <c r="M330">
        <v>-5.9020000000000001</v>
      </c>
      <c r="N330">
        <v>18.591000000000001</v>
      </c>
      <c r="O330">
        <v>-6.6040000000000001</v>
      </c>
      <c r="P330">
        <v>-23.329000000000001</v>
      </c>
      <c r="Q330">
        <v>-15.045999999999999</v>
      </c>
      <c r="R330">
        <v>28.27</v>
      </c>
      <c r="S330">
        <v>3.6890000000000001</v>
      </c>
      <c r="T330">
        <v>-8.8810000000000002</v>
      </c>
      <c r="U330">
        <v>-20.494</v>
      </c>
      <c r="V330">
        <v>-9.9619999999999997</v>
      </c>
      <c r="W330">
        <v>27.344000000000001</v>
      </c>
      <c r="X330">
        <v>11.374000000000001</v>
      </c>
      <c r="Y330">
        <v>-5.891</v>
      </c>
      <c r="Z330">
        <v>-21.202000000000002</v>
      </c>
      <c r="AA330">
        <v>9.5790000000000006</v>
      </c>
      <c r="AB330">
        <v>-27.844999999999999</v>
      </c>
      <c r="AC330">
        <v>-22.49</v>
      </c>
      <c r="AD330">
        <v>-26.869</v>
      </c>
      <c r="AE330">
        <v>-12.61</v>
      </c>
      <c r="AF330">
        <v>-29.122</v>
      </c>
      <c r="AG330">
        <v>-4.7460000000000004</v>
      </c>
      <c r="AH330">
        <v>18.763000000000002</v>
      </c>
      <c r="AI330">
        <v>45.951999999999998</v>
      </c>
      <c r="AJ330">
        <v>41.853999999999999</v>
      </c>
      <c r="AK330">
        <v>27.600999999999999</v>
      </c>
      <c r="AL330">
        <v>-2.552</v>
      </c>
      <c r="AM330">
        <v>-0.95</v>
      </c>
      <c r="AN330">
        <v>44.131</v>
      </c>
      <c r="AO330">
        <v>-1.3580000000000001</v>
      </c>
      <c r="AP330">
        <v>4.6660000000000004</v>
      </c>
      <c r="AQ330">
        <v>11.747999999999999</v>
      </c>
      <c r="AR330">
        <v>-2.4</v>
      </c>
      <c r="AS330">
        <v>6.0819999999999999</v>
      </c>
      <c r="AT330">
        <v>3.88</v>
      </c>
      <c r="AU330">
        <v>1.9239999999999999</v>
      </c>
      <c r="AV330">
        <v>3.246</v>
      </c>
      <c r="AW330">
        <v>3.298</v>
      </c>
      <c r="AX330">
        <v>-21.052</v>
      </c>
      <c r="AY330">
        <v>-8.81</v>
      </c>
      <c r="AZ330">
        <v>6.673</v>
      </c>
      <c r="BA330">
        <v>11.651</v>
      </c>
      <c r="BB330">
        <v>0.88600000000000001</v>
      </c>
      <c r="BC330">
        <v>4.4930000000000003</v>
      </c>
      <c r="BD330">
        <v>-0.30599999999999999</v>
      </c>
      <c r="BE330">
        <v>3.6549999999999998</v>
      </c>
      <c r="BF330">
        <v>2.1589999999999998</v>
      </c>
      <c r="BG330">
        <v>2022</v>
      </c>
    </row>
    <row r="331" spans="1:59" x14ac:dyDescent="0.35">
      <c r="A331">
        <v>813</v>
      </c>
      <c r="B331" t="s">
        <v>446</v>
      </c>
      <c r="C331" t="s">
        <v>635</v>
      </c>
      <c r="D331" t="s">
        <v>444</v>
      </c>
      <c r="E331" t="s">
        <v>636</v>
      </c>
      <c r="F331" t="s">
        <v>637</v>
      </c>
      <c r="G331" t="s">
        <v>570</v>
      </c>
      <c r="I331" t="s">
        <v>737</v>
      </c>
      <c r="J331">
        <v>25.654</v>
      </c>
      <c r="K331">
        <v>-1.7969999999999999</v>
      </c>
      <c r="L331">
        <v>-1.67</v>
      </c>
      <c r="M331">
        <v>3.891</v>
      </c>
      <c r="N331">
        <v>0.17</v>
      </c>
      <c r="O331">
        <v>-3.1320000000000001</v>
      </c>
      <c r="P331">
        <v>4.1879999999999997</v>
      </c>
      <c r="Q331">
        <v>14.002000000000001</v>
      </c>
      <c r="R331">
        <v>28.27</v>
      </c>
      <c r="S331">
        <v>-16.84</v>
      </c>
      <c r="T331">
        <v>-25.623999999999999</v>
      </c>
      <c r="U331">
        <v>13.246</v>
      </c>
      <c r="V331">
        <v>-8.8360000000000003</v>
      </c>
      <c r="W331">
        <v>13.548999999999999</v>
      </c>
      <c r="X331">
        <v>-2.1890000000000001</v>
      </c>
      <c r="Y331">
        <v>1.5509999999999999</v>
      </c>
      <c r="Z331">
        <v>-25.53</v>
      </c>
      <c r="AA331">
        <v>7.1109999999999998</v>
      </c>
      <c r="AB331">
        <v>-35.829000000000001</v>
      </c>
      <c r="AC331">
        <v>-17.474</v>
      </c>
      <c r="AD331">
        <v>-22.181999999999999</v>
      </c>
      <c r="AE331">
        <v>-14.704000000000001</v>
      </c>
      <c r="AF331">
        <v>-22.707999999999998</v>
      </c>
      <c r="AG331">
        <v>-1.6870000000000001</v>
      </c>
      <c r="AH331">
        <v>14.952999999999999</v>
      </c>
      <c r="AI331">
        <v>53.472000000000001</v>
      </c>
      <c r="AJ331">
        <v>26.754999999999999</v>
      </c>
      <c r="AK331">
        <v>25.501000000000001</v>
      </c>
      <c r="AL331">
        <v>-5.6950000000000003</v>
      </c>
      <c r="AM331">
        <v>-2.5430000000000001</v>
      </c>
      <c r="AN331">
        <v>36.450000000000003</v>
      </c>
      <c r="AO331">
        <v>4.0010000000000003</v>
      </c>
      <c r="AP331">
        <v>2.8029999999999999</v>
      </c>
      <c r="AQ331">
        <v>6.9740000000000002</v>
      </c>
      <c r="AR331">
        <v>0.72199999999999998</v>
      </c>
      <c r="AS331">
        <v>11.205</v>
      </c>
      <c r="AT331">
        <v>-1.429</v>
      </c>
      <c r="AU331">
        <v>3.5</v>
      </c>
      <c r="AV331">
        <v>7.4850000000000003</v>
      </c>
      <c r="AW331">
        <v>-3.5830000000000002</v>
      </c>
      <c r="AX331">
        <v>-13.182</v>
      </c>
      <c r="AY331">
        <v>-5.04</v>
      </c>
      <c r="AZ331">
        <v>2.3159999999999998</v>
      </c>
      <c r="BA331">
        <v>11.336</v>
      </c>
      <c r="BB331">
        <v>-1.619</v>
      </c>
      <c r="BC331">
        <v>5.2</v>
      </c>
      <c r="BD331">
        <v>-2.1859999999999999</v>
      </c>
      <c r="BE331">
        <v>3.3980000000000001</v>
      </c>
      <c r="BF331">
        <v>1.9890000000000001</v>
      </c>
      <c r="BG331">
        <v>2022</v>
      </c>
    </row>
    <row r="332" spans="1:59" x14ac:dyDescent="0.35">
      <c r="A332">
        <v>813</v>
      </c>
      <c r="B332" t="s">
        <v>446</v>
      </c>
      <c r="C332" t="s">
        <v>638</v>
      </c>
      <c r="D332" t="s">
        <v>444</v>
      </c>
      <c r="E332" t="s">
        <v>639</v>
      </c>
      <c r="F332" t="s">
        <v>640</v>
      </c>
      <c r="G332" t="s">
        <v>570</v>
      </c>
      <c r="I332" t="s">
        <v>737</v>
      </c>
      <c r="J332">
        <v>3.0209999999999999</v>
      </c>
      <c r="K332">
        <v>5.5570000000000004</v>
      </c>
      <c r="L332">
        <v>-20.673999999999999</v>
      </c>
      <c r="M332">
        <v>4.7850000000000001</v>
      </c>
      <c r="N332">
        <v>9.8840000000000003</v>
      </c>
      <c r="O332">
        <v>-27.986999999999998</v>
      </c>
      <c r="P332">
        <v>-8.2550000000000008</v>
      </c>
      <c r="Q332">
        <v>-34.075000000000003</v>
      </c>
      <c r="R332">
        <v>-2.96</v>
      </c>
      <c r="S332">
        <v>-7.2850000000000001</v>
      </c>
      <c r="T332">
        <v>-4.9349999999999996</v>
      </c>
      <c r="U332">
        <v>10.031000000000001</v>
      </c>
      <c r="V332">
        <v>4.2910000000000004</v>
      </c>
      <c r="W332">
        <v>-4.67</v>
      </c>
      <c r="X332">
        <v>5.2229999999999999</v>
      </c>
      <c r="Y332">
        <v>14.054</v>
      </c>
      <c r="Z332">
        <v>9.5660000000000007</v>
      </c>
      <c r="AA332">
        <v>4.4020000000000001</v>
      </c>
      <c r="AB332">
        <v>-10.025</v>
      </c>
      <c r="AC332">
        <v>5.8890000000000002</v>
      </c>
      <c r="AD332">
        <v>-29.327999999999999</v>
      </c>
      <c r="AE332">
        <v>-33.957999999999998</v>
      </c>
      <c r="AF332">
        <v>-7.3150000000000004</v>
      </c>
      <c r="AG332">
        <v>18.375</v>
      </c>
      <c r="AH332">
        <v>23.654</v>
      </c>
      <c r="AI332">
        <v>9.2100000000000009</v>
      </c>
      <c r="AJ332">
        <v>8.02</v>
      </c>
      <c r="AK332">
        <v>4.7190000000000003</v>
      </c>
      <c r="AL332">
        <v>15.605</v>
      </c>
      <c r="AM332">
        <v>-13.2</v>
      </c>
      <c r="AN332">
        <v>27.814</v>
      </c>
      <c r="AO332">
        <v>35.311</v>
      </c>
      <c r="AP332">
        <v>22.943000000000001</v>
      </c>
      <c r="AQ332">
        <v>5.0129999999999999</v>
      </c>
      <c r="AR332">
        <v>3.367</v>
      </c>
      <c r="AS332">
        <v>2.8410000000000002</v>
      </c>
      <c r="AT332">
        <v>-4.3869999999999996</v>
      </c>
      <c r="AU332">
        <v>12.842000000000001</v>
      </c>
      <c r="AV332">
        <v>13.058</v>
      </c>
      <c r="AW332">
        <v>-14.885</v>
      </c>
      <c r="AX332">
        <v>-28.449000000000002</v>
      </c>
      <c r="AY332">
        <v>-13.257999999999999</v>
      </c>
      <c r="AZ332">
        <v>4.6239999999999997</v>
      </c>
      <c r="BA332">
        <v>20.222000000000001</v>
      </c>
      <c r="BB332">
        <v>0.39200000000000002</v>
      </c>
      <c r="BC332">
        <v>3.3250000000000002</v>
      </c>
      <c r="BD332">
        <v>5.0250000000000004</v>
      </c>
      <c r="BE332">
        <v>4.6070000000000002</v>
      </c>
      <c r="BF332">
        <v>3.5190000000000001</v>
      </c>
      <c r="BG332">
        <v>2022</v>
      </c>
    </row>
    <row r="333" spans="1:59" x14ac:dyDescent="0.35">
      <c r="A333">
        <v>813</v>
      </c>
      <c r="B333" t="s">
        <v>446</v>
      </c>
      <c r="C333" t="s">
        <v>641</v>
      </c>
      <c r="D333" t="s">
        <v>444</v>
      </c>
      <c r="E333" t="s">
        <v>642</v>
      </c>
      <c r="F333" t="s">
        <v>643</v>
      </c>
      <c r="G333" t="s">
        <v>570</v>
      </c>
      <c r="I333" t="s">
        <v>737</v>
      </c>
      <c r="J333">
        <v>7.056</v>
      </c>
      <c r="K333">
        <v>-1.7969999999999999</v>
      </c>
      <c r="L333">
        <v>-1.67</v>
      </c>
      <c r="M333">
        <v>3.891</v>
      </c>
      <c r="N333">
        <v>0.17</v>
      </c>
      <c r="O333">
        <v>-3.1320000000000001</v>
      </c>
      <c r="P333">
        <v>22.472999999999999</v>
      </c>
      <c r="Q333">
        <v>6.0229999999999997</v>
      </c>
      <c r="R333">
        <v>10.021000000000001</v>
      </c>
      <c r="S333">
        <v>3.7919999999999998</v>
      </c>
      <c r="T333">
        <v>-6.7859999999999996</v>
      </c>
      <c r="U333">
        <v>2.7149999999999999</v>
      </c>
      <c r="V333">
        <v>9.9339999999999993</v>
      </c>
      <c r="W333">
        <v>-12.797000000000001</v>
      </c>
      <c r="X333">
        <v>-1.9830000000000001</v>
      </c>
      <c r="Y333">
        <v>15.243</v>
      </c>
      <c r="Z333">
        <v>5.27</v>
      </c>
      <c r="AA333">
        <v>-4.3780000000000001</v>
      </c>
      <c r="AB333">
        <v>-16.132999999999999</v>
      </c>
      <c r="AC333">
        <v>9.5920000000000005</v>
      </c>
      <c r="AD333">
        <v>-42.616999999999997</v>
      </c>
      <c r="AE333">
        <v>-24.334</v>
      </c>
      <c r="AF333">
        <v>9.5830000000000002</v>
      </c>
      <c r="AG333">
        <v>18.655000000000001</v>
      </c>
      <c r="AH333">
        <v>21.024999999999999</v>
      </c>
      <c r="AI333">
        <v>5.9960000000000004</v>
      </c>
      <c r="AJ333">
        <v>-0.41199999999999998</v>
      </c>
      <c r="AK333">
        <v>13.191000000000001</v>
      </c>
      <c r="AL333">
        <v>22.524000000000001</v>
      </c>
      <c r="AM333">
        <v>-20.997</v>
      </c>
      <c r="AN333">
        <v>27.626999999999999</v>
      </c>
      <c r="AO333">
        <v>49.100999999999999</v>
      </c>
      <c r="AP333">
        <v>27.074999999999999</v>
      </c>
      <c r="AQ333">
        <v>1.5469999999999999</v>
      </c>
      <c r="AR333">
        <v>6.2789999999999999</v>
      </c>
      <c r="AS333">
        <v>2.238</v>
      </c>
      <c r="AT333">
        <v>-6.6870000000000003</v>
      </c>
      <c r="AU333">
        <v>13.653</v>
      </c>
      <c r="AV333">
        <v>13.478</v>
      </c>
      <c r="AW333">
        <v>-15.742000000000001</v>
      </c>
      <c r="AX333">
        <v>-18.939</v>
      </c>
      <c r="AY333">
        <v>-11.884</v>
      </c>
      <c r="AZ333">
        <v>-2.1709999999999998</v>
      </c>
      <c r="BA333">
        <v>-0.115</v>
      </c>
      <c r="BB333">
        <v>5.859</v>
      </c>
      <c r="BC333">
        <v>3.2080000000000002</v>
      </c>
      <c r="BD333">
        <v>5.6849999999999996</v>
      </c>
      <c r="BE333">
        <v>5.9909999999999997</v>
      </c>
      <c r="BF333">
        <v>4.0039999999999996</v>
      </c>
      <c r="BG333">
        <v>2022</v>
      </c>
    </row>
    <row r="334" spans="1:59" x14ac:dyDescent="0.35">
      <c r="A334">
        <v>813</v>
      </c>
      <c r="B334" t="s">
        <v>446</v>
      </c>
      <c r="C334" t="s">
        <v>644</v>
      </c>
      <c r="D334" t="s">
        <v>444</v>
      </c>
      <c r="E334" t="s">
        <v>645</v>
      </c>
      <c r="F334" t="s">
        <v>646</v>
      </c>
      <c r="G334" t="s">
        <v>647</v>
      </c>
    </row>
    <row r="335" spans="1:59" x14ac:dyDescent="0.35">
      <c r="A335">
        <v>813</v>
      </c>
      <c r="B335" t="s">
        <v>446</v>
      </c>
      <c r="C335" t="s">
        <v>649</v>
      </c>
      <c r="D335" t="s">
        <v>444</v>
      </c>
      <c r="E335" t="s">
        <v>650</v>
      </c>
      <c r="F335" t="s">
        <v>651</v>
      </c>
      <c r="G335" t="s">
        <v>652</v>
      </c>
      <c r="H335" t="s">
        <v>653</v>
      </c>
    </row>
    <row r="336" spans="1:59" x14ac:dyDescent="0.35">
      <c r="A336">
        <v>813</v>
      </c>
      <c r="B336" t="s">
        <v>446</v>
      </c>
      <c r="C336" t="s">
        <v>654</v>
      </c>
      <c r="D336" t="s">
        <v>444</v>
      </c>
      <c r="E336" t="s">
        <v>655</v>
      </c>
      <c r="F336" t="s">
        <v>656</v>
      </c>
      <c r="G336" t="s">
        <v>652</v>
      </c>
      <c r="H336" t="s">
        <v>653</v>
      </c>
      <c r="I336" t="s">
        <v>738</v>
      </c>
      <c r="J336">
        <v>0.23100000000000001</v>
      </c>
      <c r="K336">
        <v>0.23799999999999999</v>
      </c>
      <c r="L336">
        <v>0.246</v>
      </c>
      <c r="M336">
        <v>0.255</v>
      </c>
      <c r="N336">
        <v>0.26300000000000001</v>
      </c>
      <c r="O336">
        <v>0.27100000000000002</v>
      </c>
      <c r="P336">
        <v>0.27900000000000003</v>
      </c>
      <c r="Q336">
        <v>0.28699999999999998</v>
      </c>
      <c r="R336">
        <v>0.29499999999999998</v>
      </c>
      <c r="S336">
        <v>0.30299999999999999</v>
      </c>
      <c r="T336">
        <v>0.312</v>
      </c>
      <c r="U336">
        <v>0.32100000000000001</v>
      </c>
      <c r="V336">
        <v>0.33</v>
      </c>
      <c r="W336">
        <v>0.34</v>
      </c>
      <c r="X336">
        <v>0.34899999999999998</v>
      </c>
      <c r="Y336">
        <v>0.35899999999999999</v>
      </c>
      <c r="Z336">
        <v>0.37</v>
      </c>
      <c r="AA336">
        <v>0.38</v>
      </c>
      <c r="AB336">
        <v>0.39100000000000001</v>
      </c>
      <c r="AC336">
        <v>0.40200000000000002</v>
      </c>
      <c r="AD336">
        <v>0.41299999999999998</v>
      </c>
      <c r="AE336">
        <v>0.42399999999999999</v>
      </c>
      <c r="AF336">
        <v>0.435</v>
      </c>
      <c r="AG336">
        <v>0.44700000000000001</v>
      </c>
      <c r="AH336">
        <v>0.45900000000000002</v>
      </c>
      <c r="AI336">
        <v>0.47</v>
      </c>
      <c r="AJ336">
        <v>0.48099999999999998</v>
      </c>
      <c r="AK336">
        <v>0.49199999999999999</v>
      </c>
      <c r="AL336">
        <v>0.503</v>
      </c>
      <c r="AM336">
        <v>0.51500000000000001</v>
      </c>
      <c r="AN336">
        <v>0.52800000000000002</v>
      </c>
      <c r="AO336">
        <v>0.54200000000000004</v>
      </c>
      <c r="AP336">
        <v>0.55600000000000005</v>
      </c>
      <c r="AQ336">
        <v>0.57099999999999995</v>
      </c>
      <c r="AR336">
        <v>0.58699999999999997</v>
      </c>
      <c r="AS336">
        <v>0.60299999999999998</v>
      </c>
      <c r="AT336">
        <v>0.61899999999999999</v>
      </c>
      <c r="AU336">
        <v>0.63600000000000001</v>
      </c>
      <c r="AV336">
        <v>0.65300000000000002</v>
      </c>
      <c r="AW336">
        <v>0.67</v>
      </c>
      <c r="AX336">
        <v>0.68700000000000006</v>
      </c>
      <c r="AY336">
        <v>0.70399999999999996</v>
      </c>
      <c r="AZ336">
        <v>0.72199999999999998</v>
      </c>
      <c r="BA336">
        <v>0.74</v>
      </c>
      <c r="BB336">
        <v>0.75800000000000001</v>
      </c>
      <c r="BC336">
        <v>0.77700000000000002</v>
      </c>
      <c r="BD336">
        <v>0.79600000000000004</v>
      </c>
      <c r="BE336">
        <v>0.81599999999999995</v>
      </c>
      <c r="BF336">
        <v>0.83599999999999997</v>
      </c>
      <c r="BG336">
        <v>2019</v>
      </c>
    </row>
    <row r="337" spans="1:59" x14ac:dyDescent="0.35">
      <c r="A337">
        <v>813</v>
      </c>
      <c r="B337" t="s">
        <v>446</v>
      </c>
      <c r="C337" t="s">
        <v>658</v>
      </c>
      <c r="D337" t="s">
        <v>444</v>
      </c>
      <c r="E337" t="s">
        <v>659</v>
      </c>
      <c r="F337" t="s">
        <v>660</v>
      </c>
      <c r="G337" t="s">
        <v>565</v>
      </c>
      <c r="H337" t="s">
        <v>566</v>
      </c>
      <c r="I337" t="s">
        <v>739</v>
      </c>
      <c r="J337">
        <v>4.4999999999999998E-2</v>
      </c>
      <c r="K337">
        <v>4.5999999999999999E-2</v>
      </c>
      <c r="L337">
        <v>0.05</v>
      </c>
      <c r="M337">
        <v>0.05</v>
      </c>
      <c r="N337">
        <v>5.8999999999999997E-2</v>
      </c>
      <c r="O337">
        <v>6.5000000000000002E-2</v>
      </c>
      <c r="P337">
        <v>7.0000000000000007E-2</v>
      </c>
      <c r="Q337">
        <v>9.0999999999999998E-2</v>
      </c>
      <c r="R337">
        <v>0.11600000000000001</v>
      </c>
      <c r="S337">
        <v>0.14000000000000001</v>
      </c>
      <c r="T337">
        <v>0.20499999999999999</v>
      </c>
      <c r="U337">
        <v>0.3</v>
      </c>
      <c r="V337">
        <v>0.38</v>
      </c>
      <c r="W337">
        <v>0.42099999999999999</v>
      </c>
      <c r="X337">
        <v>0.56299999999999994</v>
      </c>
      <c r="Y337">
        <v>0.54800000000000004</v>
      </c>
      <c r="Z337">
        <v>0.625</v>
      </c>
      <c r="AA337">
        <v>0.51600000000000001</v>
      </c>
      <c r="AB337">
        <v>0.49299999999999999</v>
      </c>
      <c r="AC337">
        <v>0.46600000000000003</v>
      </c>
      <c r="AD337">
        <v>0.373</v>
      </c>
      <c r="AE337">
        <v>0.45200000000000001</v>
      </c>
      <c r="AF337">
        <v>0.314</v>
      </c>
      <c r="AG337">
        <v>0.85099999999999998</v>
      </c>
      <c r="AH337">
        <v>1.196</v>
      </c>
      <c r="AI337">
        <v>1.448</v>
      </c>
      <c r="AJ337">
        <v>1.726</v>
      </c>
      <c r="AK337">
        <v>2.5339999999999998</v>
      </c>
      <c r="AL337">
        <v>1.9890000000000001</v>
      </c>
      <c r="AM337">
        <v>2.52</v>
      </c>
      <c r="AN337">
        <v>3.2559999999999998</v>
      </c>
      <c r="AO337">
        <v>3.601</v>
      </c>
      <c r="AP337">
        <v>3.669</v>
      </c>
      <c r="AQ337">
        <v>3.7589999999999999</v>
      </c>
      <c r="AR337">
        <v>3.7189999999999999</v>
      </c>
      <c r="AS337">
        <v>3.9319999999999999</v>
      </c>
      <c r="AT337">
        <v>3.899</v>
      </c>
      <c r="AU337">
        <v>4.2249999999999996</v>
      </c>
      <c r="AV337">
        <v>4.375</v>
      </c>
      <c r="AW337">
        <v>4.26</v>
      </c>
      <c r="AX337">
        <v>3.91</v>
      </c>
      <c r="AY337">
        <v>3.5449999999999999</v>
      </c>
      <c r="AZ337">
        <v>3.83</v>
      </c>
      <c r="BA337">
        <v>3.7909999999999999</v>
      </c>
      <c r="BB337">
        <v>4.0529999999999999</v>
      </c>
      <c r="BC337">
        <v>4.3479999999999999</v>
      </c>
      <c r="BD337">
        <v>4.58</v>
      </c>
      <c r="BE337">
        <v>4.8540000000000001</v>
      </c>
      <c r="BF337">
        <v>5.1360000000000001</v>
      </c>
      <c r="BG337">
        <v>2022</v>
      </c>
    </row>
    <row r="338" spans="1:59" x14ac:dyDescent="0.35">
      <c r="A338">
        <v>813</v>
      </c>
      <c r="B338" t="s">
        <v>446</v>
      </c>
      <c r="C338" t="s">
        <v>662</v>
      </c>
      <c r="D338" t="s">
        <v>444</v>
      </c>
      <c r="E338" t="s">
        <v>659</v>
      </c>
      <c r="F338" t="s">
        <v>660</v>
      </c>
      <c r="G338" t="s">
        <v>615</v>
      </c>
      <c r="I338" t="s">
        <v>663</v>
      </c>
      <c r="J338">
        <v>29.92</v>
      </c>
      <c r="K338">
        <v>27.146000000000001</v>
      </c>
      <c r="L338">
        <v>26.928000000000001</v>
      </c>
      <c r="M338">
        <v>23.821000000000002</v>
      </c>
      <c r="N338">
        <v>25.535</v>
      </c>
      <c r="O338">
        <v>26.452999999999999</v>
      </c>
      <c r="P338">
        <v>27.326000000000001</v>
      </c>
      <c r="Q338">
        <v>29.414999999999999</v>
      </c>
      <c r="R338">
        <v>31.454000000000001</v>
      </c>
      <c r="S338">
        <v>35.435000000000002</v>
      </c>
      <c r="T338">
        <v>37.668999999999997</v>
      </c>
      <c r="U338">
        <v>48.625</v>
      </c>
      <c r="V338">
        <v>48.29</v>
      </c>
      <c r="W338">
        <v>43.908999999999999</v>
      </c>
      <c r="X338">
        <v>42.470999999999997</v>
      </c>
      <c r="Y338">
        <v>34.292999999999999</v>
      </c>
      <c r="Z338">
        <v>34.325000000000003</v>
      </c>
      <c r="AA338">
        <v>26.376999999999999</v>
      </c>
      <c r="AB338">
        <v>22.361999999999998</v>
      </c>
      <c r="AC338">
        <v>19.741</v>
      </c>
      <c r="AD338">
        <v>17.463000000000001</v>
      </c>
      <c r="AE338">
        <v>20.922999999999998</v>
      </c>
      <c r="AF338">
        <v>13.420999999999999</v>
      </c>
      <c r="AG338">
        <v>32.174999999999997</v>
      </c>
      <c r="AH338">
        <v>40.19</v>
      </c>
      <c r="AI338">
        <v>40.328000000000003</v>
      </c>
      <c r="AJ338">
        <v>42.121000000000002</v>
      </c>
      <c r="AK338">
        <v>53.398000000000003</v>
      </c>
      <c r="AL338">
        <v>36.716000000000001</v>
      </c>
      <c r="AM338">
        <v>42.499000000000002</v>
      </c>
      <c r="AN338">
        <v>47.683</v>
      </c>
      <c r="AO338">
        <v>44.890999999999998</v>
      </c>
      <c r="AP338">
        <v>42.088000000000001</v>
      </c>
      <c r="AQ338">
        <v>40.036000000000001</v>
      </c>
      <c r="AR338">
        <v>37.756999999999998</v>
      </c>
      <c r="AS338">
        <v>37.985999999999997</v>
      </c>
      <c r="AT338">
        <v>35.564</v>
      </c>
      <c r="AU338">
        <v>36.448</v>
      </c>
      <c r="AV338">
        <v>34.052</v>
      </c>
      <c r="AW338">
        <v>32.192</v>
      </c>
      <c r="AX338">
        <v>30.991</v>
      </c>
      <c r="AY338">
        <v>27.94</v>
      </c>
      <c r="AZ338">
        <v>29.405999999999999</v>
      </c>
      <c r="BA338">
        <v>27.093</v>
      </c>
      <c r="BB338">
        <v>27.292000000000002</v>
      </c>
      <c r="BC338">
        <v>27.492000000000001</v>
      </c>
      <c r="BD338">
        <v>27.253</v>
      </c>
      <c r="BE338">
        <v>27.134</v>
      </c>
      <c r="BF338">
        <v>27.003</v>
      </c>
      <c r="BG338">
        <v>2022</v>
      </c>
    </row>
    <row r="339" spans="1:59" x14ac:dyDescent="0.35">
      <c r="A339">
        <v>813</v>
      </c>
      <c r="B339" t="s">
        <v>446</v>
      </c>
      <c r="C339" t="s">
        <v>186</v>
      </c>
      <c r="D339" t="s">
        <v>444</v>
      </c>
      <c r="E339" t="s">
        <v>664</v>
      </c>
      <c r="F339" t="s">
        <v>665</v>
      </c>
      <c r="G339" t="s">
        <v>565</v>
      </c>
      <c r="H339" t="s">
        <v>566</v>
      </c>
      <c r="I339" t="s">
        <v>739</v>
      </c>
      <c r="J339">
        <v>0.04</v>
      </c>
      <c r="K339">
        <v>4.9000000000000002E-2</v>
      </c>
      <c r="L339">
        <v>0.05</v>
      </c>
      <c r="M339">
        <v>5.2999999999999999E-2</v>
      </c>
      <c r="N339">
        <v>0.08</v>
      </c>
      <c r="O339">
        <v>9.2999999999999999E-2</v>
      </c>
      <c r="P339">
        <v>0.107</v>
      </c>
      <c r="Q339">
        <v>0.19400000000000001</v>
      </c>
      <c r="R339">
        <v>0.19500000000000001</v>
      </c>
      <c r="S339">
        <v>0.22</v>
      </c>
      <c r="T339">
        <v>0.20499999999999999</v>
      </c>
      <c r="U339">
        <v>0.30599999999999999</v>
      </c>
      <c r="V339">
        <v>0.34699999999999998</v>
      </c>
      <c r="W339">
        <v>0.4</v>
      </c>
      <c r="X339">
        <v>0.503</v>
      </c>
      <c r="Y339">
        <v>0.496</v>
      </c>
      <c r="Z339">
        <v>0.55300000000000005</v>
      </c>
      <c r="AA339">
        <v>0.47399999999999998</v>
      </c>
      <c r="AB339">
        <v>0.38200000000000001</v>
      </c>
      <c r="AC339">
        <v>0.47399999999999998</v>
      </c>
      <c r="AD339">
        <v>0.436</v>
      </c>
      <c r="AE339">
        <v>0.504</v>
      </c>
      <c r="AF339">
        <v>0.41499999999999998</v>
      </c>
      <c r="AG339">
        <v>0.57199999999999995</v>
      </c>
      <c r="AH339">
        <v>0.68899999999999995</v>
      </c>
      <c r="AI339">
        <v>0.96699999999999997</v>
      </c>
      <c r="AJ339">
        <v>1.1950000000000001</v>
      </c>
      <c r="AK339">
        <v>1.8080000000000001</v>
      </c>
      <c r="AL339">
        <v>1.8839999999999999</v>
      </c>
      <c r="AM339">
        <v>2.38</v>
      </c>
      <c r="AN339">
        <v>2.8450000000000002</v>
      </c>
      <c r="AO339">
        <v>3.1019999999999999</v>
      </c>
      <c r="AP339">
        <v>3.2679999999999998</v>
      </c>
      <c r="AQ339">
        <v>3.41</v>
      </c>
      <c r="AR339">
        <v>3.4889999999999999</v>
      </c>
      <c r="AS339">
        <v>3.8090000000000002</v>
      </c>
      <c r="AT339">
        <v>4.2450000000000001</v>
      </c>
      <c r="AU339">
        <v>4.3310000000000004</v>
      </c>
      <c r="AV339">
        <v>4.1840000000000002</v>
      </c>
      <c r="AW339">
        <v>4.4619999999999997</v>
      </c>
      <c r="AX339">
        <v>4.218</v>
      </c>
      <c r="AY339">
        <v>4.0039999999999996</v>
      </c>
      <c r="AZ339">
        <v>4.367</v>
      </c>
      <c r="BA339">
        <v>4.6760000000000002</v>
      </c>
      <c r="BB339">
        <v>4.7210000000000001</v>
      </c>
      <c r="BC339">
        <v>4.8780000000000001</v>
      </c>
      <c r="BD339">
        <v>5.133</v>
      </c>
      <c r="BE339">
        <v>5.4450000000000003</v>
      </c>
      <c r="BF339">
        <v>5.76</v>
      </c>
      <c r="BG339">
        <v>2022</v>
      </c>
    </row>
    <row r="340" spans="1:59" x14ac:dyDescent="0.35">
      <c r="A340">
        <v>813</v>
      </c>
      <c r="B340" t="s">
        <v>446</v>
      </c>
      <c r="C340" t="s">
        <v>188</v>
      </c>
      <c r="D340" t="s">
        <v>444</v>
      </c>
      <c r="E340" t="s">
        <v>664</v>
      </c>
      <c r="F340" t="s">
        <v>665</v>
      </c>
      <c r="G340" t="s">
        <v>615</v>
      </c>
      <c r="I340" t="s">
        <v>666</v>
      </c>
      <c r="J340">
        <v>26.242000000000001</v>
      </c>
      <c r="K340">
        <v>29.041</v>
      </c>
      <c r="L340">
        <v>26.661999999999999</v>
      </c>
      <c r="M340">
        <v>25.364999999999998</v>
      </c>
      <c r="N340">
        <v>34.69</v>
      </c>
      <c r="O340">
        <v>38.146999999999998</v>
      </c>
      <c r="P340">
        <v>41.595999999999997</v>
      </c>
      <c r="Q340">
        <v>62.436</v>
      </c>
      <c r="R340">
        <v>53.148000000000003</v>
      </c>
      <c r="S340">
        <v>55.414000000000001</v>
      </c>
      <c r="T340">
        <v>37.72</v>
      </c>
      <c r="U340">
        <v>49.46</v>
      </c>
      <c r="V340">
        <v>44.106000000000002</v>
      </c>
      <c r="W340">
        <v>41.738999999999997</v>
      </c>
      <c r="X340">
        <v>37.914000000000001</v>
      </c>
      <c r="Y340">
        <v>30.995999999999999</v>
      </c>
      <c r="Z340">
        <v>30.35</v>
      </c>
      <c r="AA340">
        <v>24.241</v>
      </c>
      <c r="AB340">
        <v>17.321999999999999</v>
      </c>
      <c r="AC340">
        <v>20.062999999999999</v>
      </c>
      <c r="AD340">
        <v>20.391999999999999</v>
      </c>
      <c r="AE340">
        <v>23.318999999999999</v>
      </c>
      <c r="AF340">
        <v>17.771000000000001</v>
      </c>
      <c r="AG340">
        <v>21.614000000000001</v>
      </c>
      <c r="AH340">
        <v>23.158000000000001</v>
      </c>
      <c r="AI340">
        <v>26.937999999999999</v>
      </c>
      <c r="AJ340">
        <v>29.161000000000001</v>
      </c>
      <c r="AK340">
        <v>38.085999999999999</v>
      </c>
      <c r="AL340">
        <v>34.777999999999999</v>
      </c>
      <c r="AM340">
        <v>40.148000000000003</v>
      </c>
      <c r="AN340">
        <v>41.665999999999997</v>
      </c>
      <c r="AO340">
        <v>38.665999999999997</v>
      </c>
      <c r="AP340">
        <v>37.487000000000002</v>
      </c>
      <c r="AQ340">
        <v>36.314999999999998</v>
      </c>
      <c r="AR340">
        <v>35.42</v>
      </c>
      <c r="AS340">
        <v>36.796999999999997</v>
      </c>
      <c r="AT340">
        <v>38.719000000000001</v>
      </c>
      <c r="AU340">
        <v>37.356999999999999</v>
      </c>
      <c r="AV340">
        <v>32.564999999999998</v>
      </c>
      <c r="AW340">
        <v>33.716000000000001</v>
      </c>
      <c r="AX340">
        <v>33.429000000000002</v>
      </c>
      <c r="AY340">
        <v>31.548999999999999</v>
      </c>
      <c r="AZ340">
        <v>33.526000000000003</v>
      </c>
      <c r="BA340">
        <v>33.421999999999997</v>
      </c>
      <c r="BB340">
        <v>31.785</v>
      </c>
      <c r="BC340">
        <v>30.84</v>
      </c>
      <c r="BD340">
        <v>30.541</v>
      </c>
      <c r="BE340">
        <v>30.437000000000001</v>
      </c>
      <c r="BF340">
        <v>30.283000000000001</v>
      </c>
      <c r="BG340">
        <v>2022</v>
      </c>
    </row>
    <row r="341" spans="1:59" x14ac:dyDescent="0.35">
      <c r="A341">
        <v>813</v>
      </c>
      <c r="B341" t="s">
        <v>446</v>
      </c>
      <c r="C341" t="s">
        <v>667</v>
      </c>
      <c r="D341" t="s">
        <v>444</v>
      </c>
      <c r="E341" t="s">
        <v>668</v>
      </c>
      <c r="F341" t="s">
        <v>669</v>
      </c>
      <c r="G341" t="s">
        <v>565</v>
      </c>
      <c r="H341" t="s">
        <v>566</v>
      </c>
      <c r="I341" t="s">
        <v>739</v>
      </c>
      <c r="J341">
        <v>6.0000000000000001E-3</v>
      </c>
      <c r="K341">
        <v>-3.0000000000000001E-3</v>
      </c>
      <c r="L341" t="s">
        <v>701</v>
      </c>
      <c r="M341">
        <v>-3.0000000000000001E-3</v>
      </c>
      <c r="N341">
        <v>-2.1000000000000001E-2</v>
      </c>
      <c r="O341">
        <v>-2.9000000000000001E-2</v>
      </c>
      <c r="P341">
        <v>-3.6999999999999998E-2</v>
      </c>
      <c r="Q341">
        <v>-0.10299999999999999</v>
      </c>
      <c r="R341">
        <v>-0.08</v>
      </c>
      <c r="S341">
        <v>-7.9000000000000001E-2</v>
      </c>
      <c r="T341" t="s">
        <v>701</v>
      </c>
      <c r="U341">
        <v>-5.0000000000000001E-3</v>
      </c>
      <c r="V341">
        <v>3.3000000000000002E-2</v>
      </c>
      <c r="W341">
        <v>2.1000000000000001E-2</v>
      </c>
      <c r="X341">
        <v>0.06</v>
      </c>
      <c r="Y341">
        <v>5.2999999999999999E-2</v>
      </c>
      <c r="Z341">
        <v>7.1999999999999995E-2</v>
      </c>
      <c r="AA341">
        <v>4.2000000000000003E-2</v>
      </c>
      <c r="AB341">
        <v>0.111</v>
      </c>
      <c r="AC341">
        <v>-8.0000000000000002E-3</v>
      </c>
      <c r="AD341">
        <v>-6.3E-2</v>
      </c>
      <c r="AE341">
        <v>-5.1999999999999998E-2</v>
      </c>
      <c r="AF341">
        <v>-0.10199999999999999</v>
      </c>
      <c r="AG341">
        <v>0.27900000000000003</v>
      </c>
      <c r="AH341">
        <v>0.50700000000000001</v>
      </c>
      <c r="AI341">
        <v>0.48099999999999998</v>
      </c>
      <c r="AJ341">
        <v>0.53100000000000003</v>
      </c>
      <c r="AK341">
        <v>0.72699999999999998</v>
      </c>
      <c r="AL341">
        <v>0.105</v>
      </c>
      <c r="AM341">
        <v>0.13900000000000001</v>
      </c>
      <c r="AN341">
        <v>0.41099999999999998</v>
      </c>
      <c r="AO341">
        <v>0.499</v>
      </c>
      <c r="AP341">
        <v>0.40100000000000002</v>
      </c>
      <c r="AQ341">
        <v>0.34899999999999998</v>
      </c>
      <c r="AR341">
        <v>0.23</v>
      </c>
      <c r="AS341">
        <v>0.123</v>
      </c>
      <c r="AT341">
        <v>-0.34599999999999997</v>
      </c>
      <c r="AU341">
        <v>-0.105</v>
      </c>
      <c r="AV341">
        <v>0.191</v>
      </c>
      <c r="AW341">
        <v>-0.20200000000000001</v>
      </c>
      <c r="AX341">
        <v>-0.308</v>
      </c>
      <c r="AY341">
        <v>-0.45800000000000002</v>
      </c>
      <c r="AZ341">
        <v>-0.53700000000000003</v>
      </c>
      <c r="BA341">
        <v>-0.88500000000000001</v>
      </c>
      <c r="BB341">
        <v>-0.66700000000000004</v>
      </c>
      <c r="BC341">
        <v>-0.53</v>
      </c>
      <c r="BD341">
        <v>-0.55300000000000005</v>
      </c>
      <c r="BE341">
        <v>-0.59099999999999997</v>
      </c>
      <c r="BF341">
        <v>-0.624</v>
      </c>
      <c r="BG341">
        <v>2022</v>
      </c>
    </row>
    <row r="342" spans="1:59" x14ac:dyDescent="0.35">
      <c r="A342">
        <v>813</v>
      </c>
      <c r="B342" t="s">
        <v>446</v>
      </c>
      <c r="C342" t="s">
        <v>670</v>
      </c>
      <c r="D342" t="s">
        <v>444</v>
      </c>
      <c r="E342" t="s">
        <v>668</v>
      </c>
      <c r="F342" t="s">
        <v>669</v>
      </c>
      <c r="G342" t="s">
        <v>615</v>
      </c>
      <c r="I342" t="s">
        <v>671</v>
      </c>
      <c r="J342">
        <v>3.6779999999999999</v>
      </c>
      <c r="K342">
        <v>-1.895</v>
      </c>
      <c r="L342">
        <v>0.26600000000000001</v>
      </c>
      <c r="M342">
        <v>-1.544</v>
      </c>
      <c r="N342">
        <v>-9.1539999999999999</v>
      </c>
      <c r="O342">
        <v>-11.694000000000001</v>
      </c>
      <c r="P342">
        <v>-14.269</v>
      </c>
      <c r="Q342">
        <v>-33.021000000000001</v>
      </c>
      <c r="R342">
        <v>-21.695</v>
      </c>
      <c r="S342">
        <v>-19.978999999999999</v>
      </c>
      <c r="T342">
        <v>-5.0999999999999997E-2</v>
      </c>
      <c r="U342">
        <v>-0.83499999999999996</v>
      </c>
      <c r="V342">
        <v>4.1840000000000002</v>
      </c>
      <c r="W342">
        <v>2.17</v>
      </c>
      <c r="X342">
        <v>4.556</v>
      </c>
      <c r="Y342">
        <v>3.2970000000000002</v>
      </c>
      <c r="Z342">
        <v>3.9750000000000001</v>
      </c>
      <c r="AA342">
        <v>2.1360000000000001</v>
      </c>
      <c r="AB342">
        <v>5.04</v>
      </c>
      <c r="AC342">
        <v>-0.32200000000000001</v>
      </c>
      <c r="AD342">
        <v>-2.9289999999999998</v>
      </c>
      <c r="AE342">
        <v>-2.3959999999999999</v>
      </c>
      <c r="AF342">
        <v>-4.3499999999999996</v>
      </c>
      <c r="AG342">
        <v>10.561</v>
      </c>
      <c r="AH342">
        <v>17.032</v>
      </c>
      <c r="AI342">
        <v>13.39</v>
      </c>
      <c r="AJ342">
        <v>12.96</v>
      </c>
      <c r="AK342">
        <v>15.311</v>
      </c>
      <c r="AL342">
        <v>1.9379999999999999</v>
      </c>
      <c r="AM342">
        <v>2.351</v>
      </c>
      <c r="AN342">
        <v>6.0170000000000003</v>
      </c>
      <c r="AO342">
        <v>6.2249999999999996</v>
      </c>
      <c r="AP342">
        <v>4.601</v>
      </c>
      <c r="AQ342">
        <v>3.7210000000000001</v>
      </c>
      <c r="AR342">
        <v>2.3370000000000002</v>
      </c>
      <c r="AS342">
        <v>1.1890000000000001</v>
      </c>
      <c r="AT342">
        <v>-3.1549999999999998</v>
      </c>
      <c r="AU342">
        <v>-0.90900000000000003</v>
      </c>
      <c r="AV342">
        <v>1.488</v>
      </c>
      <c r="AW342">
        <v>-1.524</v>
      </c>
      <c r="AX342">
        <v>-2.4380000000000002</v>
      </c>
      <c r="AY342">
        <v>-3.609</v>
      </c>
      <c r="AZ342">
        <v>-4.12</v>
      </c>
      <c r="BA342">
        <v>-6.3289999999999997</v>
      </c>
      <c r="BB342">
        <v>-4.4930000000000003</v>
      </c>
      <c r="BC342">
        <v>-3.3479999999999999</v>
      </c>
      <c r="BD342">
        <v>-3.2890000000000001</v>
      </c>
      <c r="BE342">
        <v>-3.3029999999999999</v>
      </c>
      <c r="BF342">
        <v>-3.28</v>
      </c>
      <c r="BG342">
        <v>2022</v>
      </c>
    </row>
    <row r="343" spans="1:59" x14ac:dyDescent="0.35">
      <c r="A343">
        <v>813</v>
      </c>
      <c r="B343" t="s">
        <v>446</v>
      </c>
      <c r="C343" t="s">
        <v>672</v>
      </c>
      <c r="D343" t="s">
        <v>444</v>
      </c>
      <c r="E343" t="s">
        <v>673</v>
      </c>
      <c r="F343" t="s">
        <v>674</v>
      </c>
      <c r="G343" t="s">
        <v>565</v>
      </c>
      <c r="H343" t="s">
        <v>566</v>
      </c>
    </row>
    <row r="344" spans="1:59" x14ac:dyDescent="0.35">
      <c r="A344">
        <v>813</v>
      </c>
      <c r="B344" t="s">
        <v>446</v>
      </c>
      <c r="C344" t="s">
        <v>675</v>
      </c>
      <c r="D344" t="s">
        <v>444</v>
      </c>
      <c r="E344" t="s">
        <v>673</v>
      </c>
      <c r="F344" t="s">
        <v>674</v>
      </c>
      <c r="G344" t="s">
        <v>603</v>
      </c>
    </row>
    <row r="345" spans="1:59" x14ac:dyDescent="0.35">
      <c r="A345">
        <v>813</v>
      </c>
      <c r="B345" t="s">
        <v>446</v>
      </c>
      <c r="C345" t="s">
        <v>676</v>
      </c>
      <c r="D345" t="s">
        <v>444</v>
      </c>
      <c r="E345" t="s">
        <v>677</v>
      </c>
      <c r="F345" t="s">
        <v>678</v>
      </c>
      <c r="G345" t="s">
        <v>565</v>
      </c>
      <c r="H345" t="s">
        <v>566</v>
      </c>
      <c r="I345" t="s">
        <v>739</v>
      </c>
      <c r="J345" t="s">
        <v>628</v>
      </c>
      <c r="K345" t="s">
        <v>628</v>
      </c>
      <c r="L345" t="s">
        <v>628</v>
      </c>
      <c r="M345" t="s">
        <v>628</v>
      </c>
      <c r="N345" t="s">
        <v>628</v>
      </c>
      <c r="O345" t="s">
        <v>628</v>
      </c>
      <c r="P345" t="s">
        <v>628</v>
      </c>
      <c r="Q345" t="s">
        <v>628</v>
      </c>
      <c r="R345" t="s">
        <v>628</v>
      </c>
      <c r="S345" t="s">
        <v>628</v>
      </c>
      <c r="T345" t="s">
        <v>628</v>
      </c>
      <c r="U345" t="s">
        <v>628</v>
      </c>
      <c r="V345" t="s">
        <v>628</v>
      </c>
      <c r="W345" t="s">
        <v>628</v>
      </c>
      <c r="X345" t="s">
        <v>628</v>
      </c>
      <c r="Y345" t="s">
        <v>628</v>
      </c>
      <c r="Z345" t="s">
        <v>628</v>
      </c>
      <c r="AA345">
        <v>8.4000000000000005E-2</v>
      </c>
      <c r="AB345">
        <v>0.114</v>
      </c>
      <c r="AC345">
        <v>5.1999999999999998E-2</v>
      </c>
      <c r="AD345">
        <v>-1.7000000000000001E-2</v>
      </c>
      <c r="AE345">
        <v>-4.9000000000000002E-2</v>
      </c>
      <c r="AF345">
        <v>-8.4000000000000005E-2</v>
      </c>
      <c r="AG345">
        <v>0.28899999999999998</v>
      </c>
      <c r="AH345">
        <v>0.53500000000000003</v>
      </c>
      <c r="AI345">
        <v>0.50700000000000001</v>
      </c>
      <c r="AJ345">
        <v>0.55300000000000005</v>
      </c>
      <c r="AK345">
        <v>0.86799999999999999</v>
      </c>
      <c r="AL345">
        <v>0.151</v>
      </c>
      <c r="AM345">
        <v>0.17</v>
      </c>
      <c r="AN345">
        <v>0.435</v>
      </c>
      <c r="AO345">
        <v>0.52200000000000002</v>
      </c>
      <c r="AP345">
        <v>0.41899999999999998</v>
      </c>
      <c r="AQ345">
        <v>0.36399999999999999</v>
      </c>
      <c r="AR345">
        <v>0.24399999999999999</v>
      </c>
      <c r="AS345">
        <v>0.13500000000000001</v>
      </c>
      <c r="AT345">
        <v>-0.33500000000000002</v>
      </c>
      <c r="AU345">
        <v>-9.1999999999999998E-2</v>
      </c>
      <c r="AV345">
        <v>0.20200000000000001</v>
      </c>
      <c r="AW345">
        <v>-0.18099999999999999</v>
      </c>
      <c r="AX345">
        <v>-0.28299999999999997</v>
      </c>
      <c r="AY345">
        <v>-0.43099999999999999</v>
      </c>
      <c r="AZ345">
        <v>-0.498</v>
      </c>
      <c r="BA345">
        <v>-0.81699999999999995</v>
      </c>
      <c r="BB345">
        <v>-0.59599999999999997</v>
      </c>
      <c r="BC345">
        <v>-0.42899999999999999</v>
      </c>
      <c r="BD345">
        <v>-0.42899999999999999</v>
      </c>
      <c r="BE345">
        <v>-0.42099999999999999</v>
      </c>
      <c r="BF345">
        <v>-0.42499999999999999</v>
      </c>
      <c r="BG345">
        <v>2022</v>
      </c>
    </row>
    <row r="346" spans="1:59" x14ac:dyDescent="0.35">
      <c r="A346">
        <v>813</v>
      </c>
      <c r="B346" t="s">
        <v>446</v>
      </c>
      <c r="C346" t="s">
        <v>679</v>
      </c>
      <c r="D346" t="s">
        <v>444</v>
      </c>
      <c r="E346" t="s">
        <v>677</v>
      </c>
      <c r="F346" t="s">
        <v>678</v>
      </c>
      <c r="G346" t="s">
        <v>615</v>
      </c>
      <c r="I346" t="s">
        <v>680</v>
      </c>
      <c r="J346" t="s">
        <v>628</v>
      </c>
      <c r="K346" t="s">
        <v>628</v>
      </c>
      <c r="L346" t="s">
        <v>628</v>
      </c>
      <c r="M346" t="s">
        <v>628</v>
      </c>
      <c r="N346" t="s">
        <v>628</v>
      </c>
      <c r="O346" t="s">
        <v>628</v>
      </c>
      <c r="P346" t="s">
        <v>628</v>
      </c>
      <c r="Q346" t="s">
        <v>628</v>
      </c>
      <c r="R346" t="s">
        <v>628</v>
      </c>
      <c r="S346" t="s">
        <v>628</v>
      </c>
      <c r="T346" t="s">
        <v>628</v>
      </c>
      <c r="U346" t="s">
        <v>628</v>
      </c>
      <c r="V346" t="s">
        <v>628</v>
      </c>
      <c r="W346" t="s">
        <v>628</v>
      </c>
      <c r="X346" t="s">
        <v>628</v>
      </c>
      <c r="Y346" t="s">
        <v>628</v>
      </c>
      <c r="Z346" t="s">
        <v>628</v>
      </c>
      <c r="AA346">
        <v>4.2679999999999998</v>
      </c>
      <c r="AB346">
        <v>5.1959999999999997</v>
      </c>
      <c r="AC346">
        <v>2.222</v>
      </c>
      <c r="AD346">
        <v>-0.77800000000000002</v>
      </c>
      <c r="AE346">
        <v>-2.2599999999999998</v>
      </c>
      <c r="AF346">
        <v>-3.5750000000000002</v>
      </c>
      <c r="AG346">
        <v>10.933</v>
      </c>
      <c r="AH346">
        <v>17.969000000000001</v>
      </c>
      <c r="AI346">
        <v>14.114000000000001</v>
      </c>
      <c r="AJ346">
        <v>13.493</v>
      </c>
      <c r="AK346">
        <v>18.286000000000001</v>
      </c>
      <c r="AL346">
        <v>2.7850000000000001</v>
      </c>
      <c r="AM346">
        <v>2.875</v>
      </c>
      <c r="AN346">
        <v>6.3639999999999999</v>
      </c>
      <c r="AO346">
        <v>6.5060000000000002</v>
      </c>
      <c r="AP346">
        <v>4.8120000000000003</v>
      </c>
      <c r="AQ346">
        <v>3.8780000000000001</v>
      </c>
      <c r="AR346">
        <v>2.4729999999999999</v>
      </c>
      <c r="AS346">
        <v>1.3</v>
      </c>
      <c r="AT346">
        <v>-3.0569999999999999</v>
      </c>
      <c r="AU346">
        <v>-0.79100000000000004</v>
      </c>
      <c r="AV346">
        <v>1.569</v>
      </c>
      <c r="AW346">
        <v>-1.371</v>
      </c>
      <c r="AX346">
        <v>-2.242</v>
      </c>
      <c r="AY346">
        <v>-3.4</v>
      </c>
      <c r="AZ346">
        <v>-3.8250000000000002</v>
      </c>
      <c r="BA346">
        <v>-5.8410000000000002</v>
      </c>
      <c r="BB346">
        <v>-4.0149999999999997</v>
      </c>
      <c r="BC346">
        <v>-2.714</v>
      </c>
      <c r="BD346">
        <v>-2.5510000000000002</v>
      </c>
      <c r="BE346">
        <v>-2.3559999999999999</v>
      </c>
      <c r="BF346">
        <v>-2.2320000000000002</v>
      </c>
      <c r="BG346">
        <v>2022</v>
      </c>
    </row>
    <row r="347" spans="1:59" x14ac:dyDescent="0.35">
      <c r="A347">
        <v>813</v>
      </c>
      <c r="B347" t="s">
        <v>446</v>
      </c>
      <c r="C347" t="s">
        <v>681</v>
      </c>
      <c r="D347" t="s">
        <v>444</v>
      </c>
      <c r="E347" t="s">
        <v>682</v>
      </c>
      <c r="F347" t="s">
        <v>683</v>
      </c>
      <c r="G347" t="s">
        <v>565</v>
      </c>
      <c r="H347" t="s">
        <v>566</v>
      </c>
      <c r="I347" t="s">
        <v>739</v>
      </c>
      <c r="J347" t="s">
        <v>628</v>
      </c>
      <c r="K347" t="s">
        <v>628</v>
      </c>
      <c r="L347" t="s">
        <v>628</v>
      </c>
      <c r="M347" t="s">
        <v>628</v>
      </c>
      <c r="N347" t="s">
        <v>628</v>
      </c>
      <c r="O347" t="s">
        <v>628</v>
      </c>
      <c r="P347" t="s">
        <v>628</v>
      </c>
      <c r="Q347" t="s">
        <v>628</v>
      </c>
      <c r="R347" t="s">
        <v>628</v>
      </c>
      <c r="S347" t="s">
        <v>628</v>
      </c>
      <c r="T347" t="s">
        <v>628</v>
      </c>
      <c r="U347" t="s">
        <v>628</v>
      </c>
      <c r="V347" t="s">
        <v>628</v>
      </c>
      <c r="W347" t="s">
        <v>628</v>
      </c>
      <c r="X347" t="s">
        <v>628</v>
      </c>
      <c r="Y347" t="s">
        <v>628</v>
      </c>
      <c r="Z347" t="s">
        <v>628</v>
      </c>
      <c r="AA347" t="s">
        <v>628</v>
      </c>
      <c r="AB347" t="s">
        <v>628</v>
      </c>
      <c r="AC347" t="s">
        <v>628</v>
      </c>
      <c r="AD347" t="s">
        <v>628</v>
      </c>
      <c r="AE347" t="s">
        <v>628</v>
      </c>
      <c r="AF347" t="s">
        <v>628</v>
      </c>
      <c r="AG347">
        <v>1.5369999999999999</v>
      </c>
      <c r="AH347">
        <v>1.3080000000000001</v>
      </c>
      <c r="AI347">
        <v>1.38</v>
      </c>
      <c r="AJ347">
        <v>1.399</v>
      </c>
      <c r="AK347">
        <v>0.54200000000000004</v>
      </c>
      <c r="AL347">
        <v>0.54200000000000004</v>
      </c>
      <c r="AM347">
        <v>0.84299999999999997</v>
      </c>
      <c r="AN347">
        <v>0.54200000000000004</v>
      </c>
      <c r="AO347">
        <v>-1.6E-2</v>
      </c>
      <c r="AP347">
        <v>-0.247</v>
      </c>
      <c r="AQ347">
        <v>-0.52</v>
      </c>
      <c r="AR347">
        <v>-0.86399999999999999</v>
      </c>
      <c r="AS347">
        <v>-0.73299999999999998</v>
      </c>
      <c r="AT347">
        <v>-0.626</v>
      </c>
      <c r="AU347">
        <v>-0.35</v>
      </c>
      <c r="AV347">
        <v>-0.47</v>
      </c>
      <c r="AW347">
        <v>-0.34100000000000003</v>
      </c>
      <c r="AX347">
        <v>0.34399999999999997</v>
      </c>
      <c r="AY347">
        <v>0.69</v>
      </c>
      <c r="AZ347">
        <v>1.2450000000000001</v>
      </c>
      <c r="BA347">
        <v>2.089</v>
      </c>
      <c r="BB347">
        <v>2.7410000000000001</v>
      </c>
      <c r="BC347">
        <v>3.2549999999999999</v>
      </c>
      <c r="BD347">
        <v>3.7909999999999999</v>
      </c>
      <c r="BE347">
        <v>4.3639999999999999</v>
      </c>
      <c r="BF347">
        <v>4.9690000000000003</v>
      </c>
      <c r="BG347">
        <v>2022</v>
      </c>
    </row>
    <row r="348" spans="1:59" x14ac:dyDescent="0.35">
      <c r="A348">
        <v>813</v>
      </c>
      <c r="B348" t="s">
        <v>446</v>
      </c>
      <c r="C348" t="s">
        <v>684</v>
      </c>
      <c r="D348" t="s">
        <v>444</v>
      </c>
      <c r="E348" t="s">
        <v>682</v>
      </c>
      <c r="F348" t="s">
        <v>683</v>
      </c>
      <c r="G348" t="s">
        <v>615</v>
      </c>
      <c r="I348" t="s">
        <v>685</v>
      </c>
      <c r="J348" t="s">
        <v>628</v>
      </c>
      <c r="K348" t="s">
        <v>628</v>
      </c>
      <c r="L348" t="s">
        <v>628</v>
      </c>
      <c r="M348" t="s">
        <v>628</v>
      </c>
      <c r="N348" t="s">
        <v>628</v>
      </c>
      <c r="O348" t="s">
        <v>628</v>
      </c>
      <c r="P348" t="s">
        <v>628</v>
      </c>
      <c r="Q348" t="s">
        <v>628</v>
      </c>
      <c r="R348" t="s">
        <v>628</v>
      </c>
      <c r="S348" t="s">
        <v>628</v>
      </c>
      <c r="T348" t="s">
        <v>628</v>
      </c>
      <c r="U348" t="s">
        <v>628</v>
      </c>
      <c r="V348" t="s">
        <v>628</v>
      </c>
      <c r="W348" t="s">
        <v>628</v>
      </c>
      <c r="X348" t="s">
        <v>628</v>
      </c>
      <c r="Y348" t="s">
        <v>628</v>
      </c>
      <c r="Z348" t="s">
        <v>628</v>
      </c>
      <c r="AA348" t="s">
        <v>628</v>
      </c>
      <c r="AB348" t="s">
        <v>628</v>
      </c>
      <c r="AC348" t="s">
        <v>628</v>
      </c>
      <c r="AD348" t="s">
        <v>628</v>
      </c>
      <c r="AE348" t="s">
        <v>628</v>
      </c>
      <c r="AF348" t="s">
        <v>628</v>
      </c>
      <c r="AG348">
        <v>58.100999999999999</v>
      </c>
      <c r="AH348">
        <v>43.941000000000003</v>
      </c>
      <c r="AI348">
        <v>38.442999999999998</v>
      </c>
      <c r="AJ348">
        <v>34.142000000000003</v>
      </c>
      <c r="AK348">
        <v>11.43</v>
      </c>
      <c r="AL348">
        <v>10.013</v>
      </c>
      <c r="AM348">
        <v>14.212</v>
      </c>
      <c r="AN348">
        <v>7.9429999999999996</v>
      </c>
      <c r="AO348">
        <v>-0.19400000000000001</v>
      </c>
      <c r="AP348">
        <v>-2.8340000000000001</v>
      </c>
      <c r="AQ348">
        <v>-5.5410000000000004</v>
      </c>
      <c r="AR348">
        <v>-8.7729999999999997</v>
      </c>
      <c r="AS348">
        <v>-7.0819999999999999</v>
      </c>
      <c r="AT348">
        <v>-5.71</v>
      </c>
      <c r="AU348">
        <v>-3.0219999999999998</v>
      </c>
      <c r="AV348">
        <v>-3.6549999999999998</v>
      </c>
      <c r="AW348">
        <v>-2.5739999999999998</v>
      </c>
      <c r="AX348">
        <v>2.726</v>
      </c>
      <c r="AY348">
        <v>5.4379999999999997</v>
      </c>
      <c r="AZ348">
        <v>9.5589999999999993</v>
      </c>
      <c r="BA348">
        <v>14.930999999999999</v>
      </c>
      <c r="BB348">
        <v>18.454000000000001</v>
      </c>
      <c r="BC348">
        <v>20.577000000000002</v>
      </c>
      <c r="BD348">
        <v>22.561</v>
      </c>
      <c r="BE348">
        <v>24.396000000000001</v>
      </c>
      <c r="BF348">
        <v>26.126000000000001</v>
      </c>
      <c r="BG348">
        <v>2022</v>
      </c>
    </row>
    <row r="349" spans="1:59" x14ac:dyDescent="0.35">
      <c r="A349">
        <v>813</v>
      </c>
      <c r="B349" t="s">
        <v>446</v>
      </c>
      <c r="C349" t="s">
        <v>686</v>
      </c>
      <c r="D349" t="s">
        <v>444</v>
      </c>
      <c r="E349" t="s">
        <v>687</v>
      </c>
      <c r="F349" t="s">
        <v>688</v>
      </c>
      <c r="G349" t="s">
        <v>565</v>
      </c>
      <c r="H349" t="s">
        <v>566</v>
      </c>
      <c r="I349" t="s">
        <v>739</v>
      </c>
      <c r="J349" t="s">
        <v>628</v>
      </c>
      <c r="K349" t="s">
        <v>628</v>
      </c>
      <c r="L349" t="s">
        <v>628</v>
      </c>
      <c r="M349" t="s">
        <v>628</v>
      </c>
      <c r="N349" t="s">
        <v>628</v>
      </c>
      <c r="O349" t="s">
        <v>628</v>
      </c>
      <c r="P349" t="s">
        <v>628</v>
      </c>
      <c r="Q349" t="s">
        <v>628</v>
      </c>
      <c r="R349" t="s">
        <v>628</v>
      </c>
      <c r="S349" t="s">
        <v>628</v>
      </c>
      <c r="T349" t="s">
        <v>628</v>
      </c>
      <c r="U349" t="s">
        <v>628</v>
      </c>
      <c r="V349" t="s">
        <v>628</v>
      </c>
      <c r="W349" t="s">
        <v>628</v>
      </c>
      <c r="X349" t="s">
        <v>628</v>
      </c>
      <c r="Y349" t="s">
        <v>628</v>
      </c>
      <c r="Z349" t="s">
        <v>628</v>
      </c>
      <c r="AA349">
        <v>0.50700000000000001</v>
      </c>
      <c r="AB349">
        <v>0.87</v>
      </c>
      <c r="AC349">
        <v>0.99099999999999999</v>
      </c>
      <c r="AD349">
        <v>0.94699999999999995</v>
      </c>
      <c r="AE349">
        <v>1.141</v>
      </c>
      <c r="AF349">
        <v>1.536</v>
      </c>
      <c r="AG349">
        <v>1.623</v>
      </c>
      <c r="AH349">
        <v>1.732</v>
      </c>
      <c r="AI349">
        <v>1.6040000000000001</v>
      </c>
      <c r="AJ349">
        <v>1.734</v>
      </c>
      <c r="AK349">
        <v>1.5669999999999999</v>
      </c>
      <c r="AL349">
        <v>1.5669999999999999</v>
      </c>
      <c r="AM349">
        <v>1.1180000000000001</v>
      </c>
      <c r="AN349">
        <v>1.5669999999999999</v>
      </c>
      <c r="AO349">
        <v>1.472</v>
      </c>
      <c r="AP349">
        <v>1.327</v>
      </c>
      <c r="AQ349">
        <v>1.2649999999999999</v>
      </c>
      <c r="AR349">
        <v>1.0309999999999999</v>
      </c>
      <c r="AS349">
        <v>0.92800000000000005</v>
      </c>
      <c r="AT349">
        <v>0.77500000000000002</v>
      </c>
      <c r="AU349">
        <v>0.98099999999999998</v>
      </c>
      <c r="AV349">
        <v>1.012</v>
      </c>
      <c r="AW349">
        <v>1.042</v>
      </c>
      <c r="AX349">
        <v>1.7050000000000001</v>
      </c>
      <c r="AY349">
        <v>1.9490000000000001</v>
      </c>
      <c r="AZ349">
        <v>2.2040000000000002</v>
      </c>
      <c r="BA349">
        <v>3.11</v>
      </c>
      <c r="BB349">
        <v>3.8220000000000001</v>
      </c>
      <c r="BC349">
        <v>4.3860000000000001</v>
      </c>
      <c r="BD349">
        <v>4.923</v>
      </c>
      <c r="BE349">
        <v>5.4960000000000004</v>
      </c>
      <c r="BF349">
        <v>6.101</v>
      </c>
      <c r="BG349">
        <v>2022</v>
      </c>
    </row>
    <row r="350" spans="1:59" x14ac:dyDescent="0.35">
      <c r="A350">
        <v>813</v>
      </c>
      <c r="B350" t="s">
        <v>446</v>
      </c>
      <c r="C350" t="s">
        <v>689</v>
      </c>
      <c r="D350" t="s">
        <v>444</v>
      </c>
      <c r="E350" t="s">
        <v>687</v>
      </c>
      <c r="F350" t="s">
        <v>688</v>
      </c>
      <c r="G350" t="s">
        <v>615</v>
      </c>
      <c r="I350" t="s">
        <v>690</v>
      </c>
      <c r="J350" t="s">
        <v>628</v>
      </c>
      <c r="K350" t="s">
        <v>628</v>
      </c>
      <c r="L350" t="s">
        <v>628</v>
      </c>
      <c r="M350" t="s">
        <v>628</v>
      </c>
      <c r="N350" t="s">
        <v>628</v>
      </c>
      <c r="O350" t="s">
        <v>628</v>
      </c>
      <c r="P350" t="s">
        <v>628</v>
      </c>
      <c r="Q350" t="s">
        <v>628</v>
      </c>
      <c r="R350" t="s">
        <v>628</v>
      </c>
      <c r="S350" t="s">
        <v>628</v>
      </c>
      <c r="T350" t="s">
        <v>628</v>
      </c>
      <c r="U350" t="s">
        <v>628</v>
      </c>
      <c r="V350" t="s">
        <v>628</v>
      </c>
      <c r="W350" t="s">
        <v>628</v>
      </c>
      <c r="X350" t="s">
        <v>628</v>
      </c>
      <c r="Y350" t="s">
        <v>628</v>
      </c>
      <c r="Z350" t="s">
        <v>628</v>
      </c>
      <c r="AA350">
        <v>25.93</v>
      </c>
      <c r="AB350">
        <v>39.485999999999997</v>
      </c>
      <c r="AC350">
        <v>41.959000000000003</v>
      </c>
      <c r="AD350">
        <v>44.302999999999997</v>
      </c>
      <c r="AE350">
        <v>52.805999999999997</v>
      </c>
      <c r="AF350">
        <v>65.722999999999999</v>
      </c>
      <c r="AG350">
        <v>61.326999999999998</v>
      </c>
      <c r="AH350">
        <v>58.210999999999999</v>
      </c>
      <c r="AI350">
        <v>44.673999999999999</v>
      </c>
      <c r="AJ350">
        <v>42.305</v>
      </c>
      <c r="AK350">
        <v>33.018999999999998</v>
      </c>
      <c r="AL350">
        <v>28.925999999999998</v>
      </c>
      <c r="AM350">
        <v>18.864999999999998</v>
      </c>
      <c r="AN350">
        <v>22.948</v>
      </c>
      <c r="AO350">
        <v>18.344000000000001</v>
      </c>
      <c r="AP350">
        <v>15.221</v>
      </c>
      <c r="AQ350">
        <v>13.473000000000001</v>
      </c>
      <c r="AR350">
        <v>10.462999999999999</v>
      </c>
      <c r="AS350">
        <v>8.9610000000000003</v>
      </c>
      <c r="AT350">
        <v>7.0659999999999998</v>
      </c>
      <c r="AU350">
        <v>8.4659999999999993</v>
      </c>
      <c r="AV350">
        <v>7.8789999999999996</v>
      </c>
      <c r="AW350">
        <v>7.87</v>
      </c>
      <c r="AX350">
        <v>13.516</v>
      </c>
      <c r="AY350">
        <v>15.356</v>
      </c>
      <c r="AZ350">
        <v>16.919</v>
      </c>
      <c r="BA350">
        <v>22.23</v>
      </c>
      <c r="BB350">
        <v>25.733000000000001</v>
      </c>
      <c r="BC350">
        <v>27.731999999999999</v>
      </c>
      <c r="BD350">
        <v>29.295000000000002</v>
      </c>
      <c r="BE350">
        <v>30.722999999999999</v>
      </c>
      <c r="BF350">
        <v>32.075000000000003</v>
      </c>
      <c r="BG350">
        <v>2022</v>
      </c>
    </row>
    <row r="351" spans="1:59" x14ac:dyDescent="0.35">
      <c r="A351">
        <v>813</v>
      </c>
      <c r="B351" t="s">
        <v>446</v>
      </c>
      <c r="C351" t="s">
        <v>691</v>
      </c>
      <c r="D351" t="s">
        <v>444</v>
      </c>
      <c r="E351" t="s">
        <v>692</v>
      </c>
      <c r="F351" t="s">
        <v>693</v>
      </c>
      <c r="G351" t="s">
        <v>565</v>
      </c>
      <c r="H351" t="s">
        <v>566</v>
      </c>
      <c r="I351" t="s">
        <v>739</v>
      </c>
      <c r="J351">
        <v>0.152</v>
      </c>
      <c r="K351">
        <v>0.16900000000000001</v>
      </c>
      <c r="L351">
        <v>0.187</v>
      </c>
      <c r="M351">
        <v>0.20799999999999999</v>
      </c>
      <c r="N351">
        <v>0.23100000000000001</v>
      </c>
      <c r="O351">
        <v>0.245</v>
      </c>
      <c r="P351">
        <v>0.25700000000000001</v>
      </c>
      <c r="Q351">
        <v>0.311</v>
      </c>
      <c r="R351">
        <v>0.36799999999999999</v>
      </c>
      <c r="S351">
        <v>0.39600000000000002</v>
      </c>
      <c r="T351">
        <v>0.54300000000000004</v>
      </c>
      <c r="U351">
        <v>0.61799999999999999</v>
      </c>
      <c r="V351">
        <v>0.78800000000000003</v>
      </c>
      <c r="W351">
        <v>0.95899999999999996</v>
      </c>
      <c r="X351">
        <v>1.3260000000000001</v>
      </c>
      <c r="Y351">
        <v>1.599</v>
      </c>
      <c r="Z351">
        <v>1.821</v>
      </c>
      <c r="AA351">
        <v>1.9570000000000001</v>
      </c>
      <c r="AB351">
        <v>2.2040000000000002</v>
      </c>
      <c r="AC351">
        <v>2.3610000000000002</v>
      </c>
      <c r="AD351">
        <v>2.137</v>
      </c>
      <c r="AE351">
        <v>2.161</v>
      </c>
      <c r="AF351">
        <v>2.3380000000000001</v>
      </c>
      <c r="AG351">
        <v>2.6459999999999999</v>
      </c>
      <c r="AH351">
        <v>2.976</v>
      </c>
      <c r="AI351">
        <v>3.5910000000000002</v>
      </c>
      <c r="AJ351">
        <v>4.0990000000000002</v>
      </c>
      <c r="AK351">
        <v>4.7460000000000004</v>
      </c>
      <c r="AL351">
        <v>5.4169999999999998</v>
      </c>
      <c r="AM351">
        <v>5.9279999999999999</v>
      </c>
      <c r="AN351">
        <v>6.8289999999999997</v>
      </c>
      <c r="AO351">
        <v>8.0229999999999997</v>
      </c>
      <c r="AP351">
        <v>8.718</v>
      </c>
      <c r="AQ351">
        <v>9.39</v>
      </c>
      <c r="AR351">
        <v>9.85</v>
      </c>
      <c r="AS351">
        <v>10.352</v>
      </c>
      <c r="AT351">
        <v>10.964</v>
      </c>
      <c r="AU351">
        <v>11.593</v>
      </c>
      <c r="AV351">
        <v>12.847</v>
      </c>
      <c r="AW351">
        <v>13.234</v>
      </c>
      <c r="AX351">
        <v>12.617000000000001</v>
      </c>
      <c r="AY351">
        <v>12.69</v>
      </c>
      <c r="AZ351">
        <v>13.026</v>
      </c>
      <c r="BA351">
        <v>13.991</v>
      </c>
      <c r="BB351">
        <v>14.852</v>
      </c>
      <c r="BC351">
        <v>15.817</v>
      </c>
      <c r="BD351">
        <v>16.805</v>
      </c>
      <c r="BE351">
        <v>17.888000000000002</v>
      </c>
      <c r="BF351">
        <v>19.021000000000001</v>
      </c>
      <c r="BG351">
        <v>2022</v>
      </c>
    </row>
    <row r="352" spans="1:59" x14ac:dyDescent="0.35">
      <c r="A352">
        <v>813</v>
      </c>
      <c r="B352" t="s">
        <v>446</v>
      </c>
      <c r="C352" t="s">
        <v>694</v>
      </c>
      <c r="D352" t="s">
        <v>444</v>
      </c>
      <c r="E352" t="s">
        <v>695</v>
      </c>
      <c r="F352" t="s">
        <v>696</v>
      </c>
      <c r="G352" t="s">
        <v>575</v>
      </c>
      <c r="H352" t="s">
        <v>566</v>
      </c>
      <c r="I352" t="s">
        <v>740</v>
      </c>
      <c r="J352">
        <v>-6.0000000000000001E-3</v>
      </c>
      <c r="K352">
        <v>-2.1000000000000001E-2</v>
      </c>
      <c r="L352">
        <v>-4.0000000000000001E-3</v>
      </c>
      <c r="M352">
        <v>-6.0000000000000001E-3</v>
      </c>
      <c r="N352" t="s">
        <v>701</v>
      </c>
      <c r="O352">
        <v>-2.9000000000000001E-2</v>
      </c>
      <c r="P352">
        <v>8.0000000000000002E-3</v>
      </c>
      <c r="Q352" t="s">
        <v>701</v>
      </c>
      <c r="R352">
        <v>-2.1000000000000001E-2</v>
      </c>
      <c r="S352">
        <v>-2.5999999999999999E-2</v>
      </c>
      <c r="T352">
        <v>-2.5999999999999999E-2</v>
      </c>
      <c r="U352">
        <v>-3.5999999999999997E-2</v>
      </c>
      <c r="V352">
        <v>-7.0000000000000001E-3</v>
      </c>
      <c r="W352">
        <v>-7.0000000000000001E-3</v>
      </c>
      <c r="X352">
        <v>1E-3</v>
      </c>
      <c r="Y352">
        <v>-8.5000000000000006E-2</v>
      </c>
      <c r="Z352">
        <v>-3.5000000000000003E-2</v>
      </c>
      <c r="AA352">
        <v>-2.1000000000000001E-2</v>
      </c>
      <c r="AB352">
        <v>-6.0000000000000001E-3</v>
      </c>
      <c r="AC352">
        <v>1.4E-2</v>
      </c>
      <c r="AD352">
        <v>-3.1E-2</v>
      </c>
      <c r="AE352">
        <v>-2.5999999999999999E-2</v>
      </c>
      <c r="AF352">
        <v>-1.4999999999999999E-2</v>
      </c>
      <c r="AG352">
        <v>2.1000000000000001E-2</v>
      </c>
      <c r="AH352">
        <v>6.0999999999999999E-2</v>
      </c>
      <c r="AI352">
        <v>-2.9000000000000001E-2</v>
      </c>
      <c r="AJ352">
        <v>-4.2999999999999997E-2</v>
      </c>
      <c r="AK352">
        <v>-0.08</v>
      </c>
      <c r="AL352">
        <v>-0.111</v>
      </c>
      <c r="AM352">
        <v>-0.13100000000000001</v>
      </c>
      <c r="AN352">
        <v>-0.223</v>
      </c>
      <c r="AO352">
        <v>-7.5999999999999998E-2</v>
      </c>
      <c r="AP352">
        <v>1.6E-2</v>
      </c>
      <c r="AQ352">
        <v>-3.9E-2</v>
      </c>
      <c r="AR352">
        <v>-0.05</v>
      </c>
      <c r="AS352">
        <v>-3.5000000000000003E-2</v>
      </c>
      <c r="AT352">
        <v>-4.9000000000000002E-2</v>
      </c>
      <c r="AU352">
        <v>-6.3E-2</v>
      </c>
      <c r="AV352">
        <v>-4.8000000000000001E-2</v>
      </c>
      <c r="AW352">
        <v>-0.154</v>
      </c>
      <c r="AX352">
        <v>-2.5000000000000001E-2</v>
      </c>
      <c r="AY352">
        <v>-7.9000000000000001E-2</v>
      </c>
      <c r="AZ352">
        <v>-0.192</v>
      </c>
      <c r="BA352">
        <v>-0.19</v>
      </c>
      <c r="BB352">
        <v>-0.17299999999999999</v>
      </c>
      <c r="BC352">
        <v>-0.189</v>
      </c>
      <c r="BD352">
        <v>-0.159</v>
      </c>
      <c r="BE352">
        <v>-0.15</v>
      </c>
      <c r="BF352">
        <v>-0.14599999999999999</v>
      </c>
      <c r="BG352">
        <v>2022</v>
      </c>
    </row>
    <row r="353" spans="1:59" x14ac:dyDescent="0.35">
      <c r="A353">
        <v>813</v>
      </c>
      <c r="B353" t="s">
        <v>446</v>
      </c>
      <c r="C353" t="s">
        <v>698</v>
      </c>
      <c r="D353" t="s">
        <v>444</v>
      </c>
      <c r="E353" t="s">
        <v>695</v>
      </c>
      <c r="F353" t="s">
        <v>696</v>
      </c>
      <c r="G353" t="s">
        <v>615</v>
      </c>
      <c r="I353" t="s">
        <v>699</v>
      </c>
      <c r="J353">
        <v>-3.109</v>
      </c>
      <c r="K353">
        <v>-10.862</v>
      </c>
      <c r="L353">
        <v>-2.1440000000000001</v>
      </c>
      <c r="M353">
        <v>-3.5720000000000001</v>
      </c>
      <c r="N353">
        <v>0.23</v>
      </c>
      <c r="O353">
        <v>-17.228999999999999</v>
      </c>
      <c r="P353">
        <v>5.6559999999999997</v>
      </c>
      <c r="Q353">
        <v>0.13200000000000001</v>
      </c>
      <c r="R353">
        <v>-11.964</v>
      </c>
      <c r="S353">
        <v>-15.212999999999999</v>
      </c>
      <c r="T353">
        <v>-12.182</v>
      </c>
      <c r="U353">
        <v>-15.993</v>
      </c>
      <c r="V353">
        <v>-2.7120000000000002</v>
      </c>
      <c r="W353">
        <v>-2.444</v>
      </c>
      <c r="X353">
        <v>0.317</v>
      </c>
      <c r="Y353">
        <v>-18.077999999999999</v>
      </c>
      <c r="Z353">
        <v>-6.782</v>
      </c>
      <c r="AA353">
        <v>-3.94</v>
      </c>
      <c r="AB353">
        <v>-1.218</v>
      </c>
      <c r="AC353">
        <v>2.8319999999999999</v>
      </c>
      <c r="AD353">
        <v>-7.27</v>
      </c>
      <c r="AE353">
        <v>-6.298</v>
      </c>
      <c r="AF353">
        <v>-4.2320000000000002</v>
      </c>
      <c r="AG353">
        <v>5.9059999999999997</v>
      </c>
      <c r="AH353">
        <v>15.364000000000001</v>
      </c>
      <c r="AI353">
        <v>-6.0510000000000002</v>
      </c>
      <c r="AJ353">
        <v>-7.992</v>
      </c>
      <c r="AK353">
        <v>-12.906000000000001</v>
      </c>
      <c r="AL353">
        <v>-15.872999999999999</v>
      </c>
      <c r="AM353">
        <v>-17.747</v>
      </c>
      <c r="AN353">
        <v>-26.372</v>
      </c>
      <c r="AO353">
        <v>-7.2430000000000003</v>
      </c>
      <c r="AP353">
        <v>1.381</v>
      </c>
      <c r="AQ353">
        <v>-2.9950000000000001</v>
      </c>
      <c r="AR353">
        <v>-3.7549999999999999</v>
      </c>
      <c r="AS353">
        <v>-2.6970000000000001</v>
      </c>
      <c r="AT353">
        <v>-3.5350000000000001</v>
      </c>
      <c r="AU353">
        <v>-4.2750000000000004</v>
      </c>
      <c r="AV353">
        <v>-2.96</v>
      </c>
      <c r="AW353">
        <v>-9.5109999999999992</v>
      </c>
      <c r="AX353">
        <v>-1.631</v>
      </c>
      <c r="AY353">
        <v>-5.0830000000000002</v>
      </c>
      <c r="AZ353">
        <v>-12.055</v>
      </c>
      <c r="BA353">
        <v>-11.263999999999999</v>
      </c>
      <c r="BB353">
        <v>-9.65</v>
      </c>
      <c r="BC353">
        <v>-9.8740000000000006</v>
      </c>
      <c r="BD353">
        <v>-7.81</v>
      </c>
      <c r="BE353">
        <v>-6.9329999999999998</v>
      </c>
      <c r="BF353">
        <v>-6.3540000000000001</v>
      </c>
      <c r="BG353">
        <v>2020</v>
      </c>
    </row>
    <row r="354" spans="1:59" x14ac:dyDescent="0.35">
      <c r="A354">
        <v>537</v>
      </c>
      <c r="B354" t="s">
        <v>741</v>
      </c>
      <c r="C354" t="s">
        <v>562</v>
      </c>
      <c r="D354" t="s">
        <v>742</v>
      </c>
      <c r="E354" t="s">
        <v>563</v>
      </c>
      <c r="F354" t="s">
        <v>564</v>
      </c>
      <c r="G354" t="s">
        <v>565</v>
      </c>
      <c r="H354" t="s">
        <v>566</v>
      </c>
      <c r="I354" t="s">
        <v>743</v>
      </c>
      <c r="J354" t="s">
        <v>628</v>
      </c>
      <c r="K354" t="s">
        <v>628</v>
      </c>
      <c r="L354" t="s">
        <v>628</v>
      </c>
      <c r="M354" t="s">
        <v>628</v>
      </c>
      <c r="N354" t="s">
        <v>628</v>
      </c>
      <c r="O354" t="s">
        <v>628</v>
      </c>
      <c r="P354" t="s">
        <v>628</v>
      </c>
      <c r="Q354" t="s">
        <v>628</v>
      </c>
      <c r="R354" t="s">
        <v>628</v>
      </c>
      <c r="S354" t="s">
        <v>628</v>
      </c>
      <c r="T354" t="s">
        <v>628</v>
      </c>
      <c r="U354" t="s">
        <v>628</v>
      </c>
      <c r="V354" t="s">
        <v>628</v>
      </c>
      <c r="W354" t="s">
        <v>628</v>
      </c>
      <c r="X354" t="s">
        <v>628</v>
      </c>
      <c r="Y354" t="s">
        <v>628</v>
      </c>
      <c r="Z354" t="s">
        <v>628</v>
      </c>
      <c r="AA354" t="s">
        <v>628</v>
      </c>
      <c r="AB354" t="s">
        <v>628</v>
      </c>
      <c r="AC354" t="s">
        <v>628</v>
      </c>
      <c r="AD354">
        <v>0.83299999999999996</v>
      </c>
      <c r="AE354">
        <v>0.96899999999999997</v>
      </c>
      <c r="AF354">
        <v>0.90400000000000003</v>
      </c>
      <c r="AG354">
        <v>0.88400000000000001</v>
      </c>
      <c r="AH354">
        <v>0.88800000000000001</v>
      </c>
      <c r="AI354">
        <v>0.91400000000000003</v>
      </c>
      <c r="AJ354">
        <v>0.877</v>
      </c>
      <c r="AK354">
        <v>0.96699999999999997</v>
      </c>
      <c r="AL354">
        <v>1.077</v>
      </c>
      <c r="AM354">
        <v>1.1859999999999999</v>
      </c>
      <c r="AN354">
        <v>1.296</v>
      </c>
      <c r="AO354">
        <v>1.3740000000000001</v>
      </c>
      <c r="AP354">
        <v>1.44</v>
      </c>
      <c r="AQ354">
        <v>1.4850000000000001</v>
      </c>
      <c r="AR354">
        <v>1.552</v>
      </c>
      <c r="AS354">
        <v>1.5940000000000001</v>
      </c>
      <c r="AT354">
        <v>1.6479999999999999</v>
      </c>
      <c r="AU354">
        <v>1.5980000000000001</v>
      </c>
      <c r="AV354">
        <v>1.587</v>
      </c>
      <c r="AW354">
        <v>1.62</v>
      </c>
      <c r="AX354">
        <v>1.486</v>
      </c>
      <c r="AY354">
        <v>1.528</v>
      </c>
      <c r="AZ354">
        <v>1.5880000000000001</v>
      </c>
      <c r="BA354">
        <v>1.6120000000000001</v>
      </c>
      <c r="BB354">
        <v>1.6619999999999999</v>
      </c>
      <c r="BC354">
        <v>1.7130000000000001</v>
      </c>
      <c r="BD354">
        <v>1.764</v>
      </c>
      <c r="BE354">
        <v>1.8169999999999999</v>
      </c>
      <c r="BF354">
        <v>1.8720000000000001</v>
      </c>
      <c r="BG354">
        <v>2021</v>
      </c>
    </row>
    <row r="355" spans="1:59" x14ac:dyDescent="0.35">
      <c r="A355">
        <v>537</v>
      </c>
      <c r="B355" t="s">
        <v>741</v>
      </c>
      <c r="C355" t="s">
        <v>568</v>
      </c>
      <c r="D355" t="s">
        <v>742</v>
      </c>
      <c r="E355" t="s">
        <v>563</v>
      </c>
      <c r="F355" t="s">
        <v>569</v>
      </c>
      <c r="G355" t="s">
        <v>570</v>
      </c>
      <c r="I355" t="s">
        <v>571</v>
      </c>
      <c r="J355" t="s">
        <v>628</v>
      </c>
      <c r="K355" t="s">
        <v>628</v>
      </c>
      <c r="L355" t="s">
        <v>628</v>
      </c>
      <c r="M355" t="s">
        <v>628</v>
      </c>
      <c r="N355" t="s">
        <v>628</v>
      </c>
      <c r="O355" t="s">
        <v>628</v>
      </c>
      <c r="P355" t="s">
        <v>628</v>
      </c>
      <c r="Q355" t="s">
        <v>628</v>
      </c>
      <c r="R355" t="s">
        <v>628</v>
      </c>
      <c r="S355" t="s">
        <v>628</v>
      </c>
      <c r="T355" t="s">
        <v>628</v>
      </c>
      <c r="U355" t="s">
        <v>628</v>
      </c>
      <c r="V355" t="s">
        <v>628</v>
      </c>
      <c r="W355" t="s">
        <v>628</v>
      </c>
      <c r="X355" t="s">
        <v>628</v>
      </c>
      <c r="Y355" t="s">
        <v>628</v>
      </c>
      <c r="Z355" t="s">
        <v>628</v>
      </c>
      <c r="AA355" t="s">
        <v>628</v>
      </c>
      <c r="AB355" t="s">
        <v>628</v>
      </c>
      <c r="AC355" t="s">
        <v>628</v>
      </c>
      <c r="AD355" t="s">
        <v>628</v>
      </c>
      <c r="AE355">
        <v>16.347999999999999</v>
      </c>
      <c r="AF355">
        <v>-6.7009999999999996</v>
      </c>
      <c r="AG355">
        <v>-2.1819999999999999</v>
      </c>
      <c r="AH355">
        <v>0.4</v>
      </c>
      <c r="AI355">
        <v>2.988</v>
      </c>
      <c r="AJ355">
        <v>-4.1189999999999998</v>
      </c>
      <c r="AK355">
        <v>10.262</v>
      </c>
      <c r="AL355">
        <v>11.391</v>
      </c>
      <c r="AM355">
        <v>10.144</v>
      </c>
      <c r="AN355">
        <v>9.3290000000000006</v>
      </c>
      <c r="AO355">
        <v>5.9560000000000004</v>
      </c>
      <c r="AP355">
        <v>4.8529999999999998</v>
      </c>
      <c r="AQ355">
        <v>3.0680000000000001</v>
      </c>
      <c r="AR355">
        <v>4.5119999999999996</v>
      </c>
      <c r="AS355">
        <v>2.7610000000000001</v>
      </c>
      <c r="AT355">
        <v>3.3849999999999998</v>
      </c>
      <c r="AU355">
        <v>-3.0579999999999998</v>
      </c>
      <c r="AV355">
        <v>-0.69</v>
      </c>
      <c r="AW355">
        <v>2.081</v>
      </c>
      <c r="AX355">
        <v>-8.282</v>
      </c>
      <c r="AY355">
        <v>2.8530000000000002</v>
      </c>
      <c r="AZ355">
        <v>3.9</v>
      </c>
      <c r="BA355">
        <v>1.5</v>
      </c>
      <c r="BB355">
        <v>3.1</v>
      </c>
      <c r="BC355">
        <v>3.1</v>
      </c>
      <c r="BD355">
        <v>3</v>
      </c>
      <c r="BE355">
        <v>3</v>
      </c>
      <c r="BF355">
        <v>3</v>
      </c>
      <c r="BG355">
        <v>2021</v>
      </c>
    </row>
    <row r="356" spans="1:59" x14ac:dyDescent="0.35">
      <c r="A356">
        <v>537</v>
      </c>
      <c r="B356" t="s">
        <v>741</v>
      </c>
      <c r="C356" t="s">
        <v>179</v>
      </c>
      <c r="D356" t="s">
        <v>742</v>
      </c>
      <c r="E356" t="s">
        <v>572</v>
      </c>
      <c r="F356" t="s">
        <v>573</v>
      </c>
      <c r="G356" t="s">
        <v>565</v>
      </c>
      <c r="H356" t="s">
        <v>566</v>
      </c>
      <c r="I356" t="s">
        <v>743</v>
      </c>
      <c r="J356" t="s">
        <v>628</v>
      </c>
      <c r="K356" t="s">
        <v>628</v>
      </c>
      <c r="L356" t="s">
        <v>628</v>
      </c>
      <c r="M356" t="s">
        <v>628</v>
      </c>
      <c r="N356" t="s">
        <v>628</v>
      </c>
      <c r="O356" t="s">
        <v>628</v>
      </c>
      <c r="P356" t="s">
        <v>628</v>
      </c>
      <c r="Q356" t="s">
        <v>628</v>
      </c>
      <c r="R356" t="s">
        <v>628</v>
      </c>
      <c r="S356" t="s">
        <v>628</v>
      </c>
      <c r="T356" t="s">
        <v>628</v>
      </c>
      <c r="U356" t="s">
        <v>628</v>
      </c>
      <c r="V356" t="s">
        <v>628</v>
      </c>
      <c r="W356" t="s">
        <v>628</v>
      </c>
      <c r="X356" t="s">
        <v>628</v>
      </c>
      <c r="Y356" t="s">
        <v>628</v>
      </c>
      <c r="Z356" t="s">
        <v>628</v>
      </c>
      <c r="AA356" t="s">
        <v>628</v>
      </c>
      <c r="AB356" t="s">
        <v>628</v>
      </c>
      <c r="AC356" t="s">
        <v>628</v>
      </c>
      <c r="AD356">
        <v>0.36699999999999999</v>
      </c>
      <c r="AE356">
        <v>0.47699999999999998</v>
      </c>
      <c r="AF356">
        <v>0.47</v>
      </c>
      <c r="AG356">
        <v>0.49</v>
      </c>
      <c r="AH356">
        <v>0.441</v>
      </c>
      <c r="AI356">
        <v>0.46200000000000002</v>
      </c>
      <c r="AJ356">
        <v>0.45400000000000001</v>
      </c>
      <c r="AK356">
        <v>0.54300000000000004</v>
      </c>
      <c r="AL356">
        <v>0.64800000000000002</v>
      </c>
      <c r="AM356">
        <v>0.72699999999999998</v>
      </c>
      <c r="AN356">
        <v>0.88200000000000001</v>
      </c>
      <c r="AO356">
        <v>1.042</v>
      </c>
      <c r="AP356">
        <v>1.1599999999999999</v>
      </c>
      <c r="AQ356">
        <v>1.3959999999999999</v>
      </c>
      <c r="AR356">
        <v>1.4470000000000001</v>
      </c>
      <c r="AS356">
        <v>1.5940000000000001</v>
      </c>
      <c r="AT356">
        <v>1.651</v>
      </c>
      <c r="AU356">
        <v>1.5960000000000001</v>
      </c>
      <c r="AV356">
        <v>1.5640000000000001</v>
      </c>
      <c r="AW356">
        <v>1.6839999999999999</v>
      </c>
      <c r="AX356">
        <v>1.577</v>
      </c>
      <c r="AY356">
        <v>1.5589999999999999</v>
      </c>
      <c r="AZ356">
        <v>1.7330000000000001</v>
      </c>
      <c r="BA356">
        <v>1.891</v>
      </c>
      <c r="BB356">
        <v>2.0369999999999999</v>
      </c>
      <c r="BC356">
        <v>2.1850000000000001</v>
      </c>
      <c r="BD356">
        <v>2.34</v>
      </c>
      <c r="BE356">
        <v>2.5070000000000001</v>
      </c>
      <c r="BF356">
        <v>2.6850000000000001</v>
      </c>
      <c r="BG356">
        <v>2021</v>
      </c>
    </row>
    <row r="357" spans="1:59" x14ac:dyDescent="0.35">
      <c r="A357">
        <v>537</v>
      </c>
      <c r="B357" t="s">
        <v>741</v>
      </c>
      <c r="C357" t="s">
        <v>181</v>
      </c>
      <c r="D357" t="s">
        <v>742</v>
      </c>
      <c r="E357" t="s">
        <v>572</v>
      </c>
      <c r="F357" t="s">
        <v>574</v>
      </c>
      <c r="G357" t="s">
        <v>575</v>
      </c>
      <c r="H357" t="s">
        <v>566</v>
      </c>
      <c r="I357" t="s">
        <v>576</v>
      </c>
      <c r="J357" t="s">
        <v>628</v>
      </c>
      <c r="K357" t="s">
        <v>628</v>
      </c>
      <c r="L357" t="s">
        <v>628</v>
      </c>
      <c r="M357" t="s">
        <v>628</v>
      </c>
      <c r="N357" t="s">
        <v>628</v>
      </c>
      <c r="O357" t="s">
        <v>628</v>
      </c>
      <c r="P357" t="s">
        <v>628</v>
      </c>
      <c r="Q357" t="s">
        <v>628</v>
      </c>
      <c r="R357" t="s">
        <v>628</v>
      </c>
      <c r="S357" t="s">
        <v>628</v>
      </c>
      <c r="T357" t="s">
        <v>628</v>
      </c>
      <c r="U357" t="s">
        <v>628</v>
      </c>
      <c r="V357" t="s">
        <v>628</v>
      </c>
      <c r="W357" t="s">
        <v>628</v>
      </c>
      <c r="X357" t="s">
        <v>628</v>
      </c>
      <c r="Y357" t="s">
        <v>628</v>
      </c>
      <c r="Z357" t="s">
        <v>628</v>
      </c>
      <c r="AA357" t="s">
        <v>628</v>
      </c>
      <c r="AB357" t="s">
        <v>628</v>
      </c>
      <c r="AC357" t="s">
        <v>628</v>
      </c>
      <c r="AD357">
        <v>0.36699999999999999</v>
      </c>
      <c r="AE357">
        <v>0.47699999999999998</v>
      </c>
      <c r="AF357">
        <v>0.47</v>
      </c>
      <c r="AG357">
        <v>0.49</v>
      </c>
      <c r="AH357">
        <v>0.441</v>
      </c>
      <c r="AI357">
        <v>0.46200000000000002</v>
      </c>
      <c r="AJ357">
        <v>0.45400000000000001</v>
      </c>
      <c r="AK357">
        <v>0.54300000000000004</v>
      </c>
      <c r="AL357">
        <v>0.64800000000000002</v>
      </c>
      <c r="AM357">
        <v>0.72699999999999998</v>
      </c>
      <c r="AN357">
        <v>0.88200000000000001</v>
      </c>
      <c r="AO357">
        <v>1.042</v>
      </c>
      <c r="AP357">
        <v>1.1599999999999999</v>
      </c>
      <c r="AQ357">
        <v>1.3959999999999999</v>
      </c>
      <c r="AR357">
        <v>1.4470000000000001</v>
      </c>
      <c r="AS357">
        <v>1.5940000000000001</v>
      </c>
      <c r="AT357">
        <v>1.651</v>
      </c>
      <c r="AU357">
        <v>1.5960000000000001</v>
      </c>
      <c r="AV357">
        <v>1.5640000000000001</v>
      </c>
      <c r="AW357">
        <v>2.0289999999999999</v>
      </c>
      <c r="AX357">
        <v>2.1579999999999999</v>
      </c>
      <c r="AY357">
        <v>3.621</v>
      </c>
      <c r="AZ357">
        <v>4.9039999999999999</v>
      </c>
      <c r="BA357">
        <v>2.0230000000000001</v>
      </c>
      <c r="BB357">
        <v>2.0369999999999999</v>
      </c>
      <c r="BC357">
        <v>2.1850000000000001</v>
      </c>
      <c r="BD357">
        <v>2.34</v>
      </c>
      <c r="BE357">
        <v>2.5070000000000001</v>
      </c>
      <c r="BF357">
        <v>2.6850000000000001</v>
      </c>
      <c r="BG357">
        <v>2021</v>
      </c>
    </row>
    <row r="358" spans="1:59" x14ac:dyDescent="0.35">
      <c r="A358">
        <v>537</v>
      </c>
      <c r="B358" t="s">
        <v>741</v>
      </c>
      <c r="C358" t="s">
        <v>577</v>
      </c>
      <c r="D358" t="s">
        <v>742</v>
      </c>
      <c r="E358" t="s">
        <v>572</v>
      </c>
      <c r="F358" t="s">
        <v>578</v>
      </c>
      <c r="G358" t="s">
        <v>579</v>
      </c>
      <c r="H358" t="s">
        <v>566</v>
      </c>
      <c r="I358" t="s">
        <v>576</v>
      </c>
      <c r="J358" t="s">
        <v>628</v>
      </c>
      <c r="K358" t="s">
        <v>628</v>
      </c>
      <c r="L358" t="s">
        <v>628</v>
      </c>
      <c r="M358" t="s">
        <v>628</v>
      </c>
      <c r="N358" t="s">
        <v>628</v>
      </c>
      <c r="O358" t="s">
        <v>628</v>
      </c>
      <c r="P358" t="s">
        <v>628</v>
      </c>
      <c r="Q358" t="s">
        <v>628</v>
      </c>
      <c r="R358" t="s">
        <v>628</v>
      </c>
      <c r="S358" t="s">
        <v>628</v>
      </c>
      <c r="T358" t="s">
        <v>628</v>
      </c>
      <c r="U358" t="s">
        <v>628</v>
      </c>
      <c r="V358" t="s">
        <v>628</v>
      </c>
      <c r="W358" t="s">
        <v>628</v>
      </c>
      <c r="X358" t="s">
        <v>628</v>
      </c>
      <c r="Y358" t="s">
        <v>628</v>
      </c>
      <c r="Z358" t="s">
        <v>628</v>
      </c>
      <c r="AA358" t="s">
        <v>628</v>
      </c>
      <c r="AB358" t="s">
        <v>628</v>
      </c>
      <c r="AC358" t="s">
        <v>628</v>
      </c>
      <c r="AD358">
        <v>1.105</v>
      </c>
      <c r="AE358">
        <v>1.3149999999999999</v>
      </c>
      <c r="AF358">
        <v>1.246</v>
      </c>
      <c r="AG358">
        <v>1.242</v>
      </c>
      <c r="AH358">
        <v>1.2809999999999999</v>
      </c>
      <c r="AI358">
        <v>1.361</v>
      </c>
      <c r="AJ358">
        <v>1.345</v>
      </c>
      <c r="AK358">
        <v>1.5229999999999999</v>
      </c>
      <c r="AL358">
        <v>1.7290000000000001</v>
      </c>
      <c r="AM358">
        <v>1.9159999999999999</v>
      </c>
      <c r="AN358">
        <v>2.12</v>
      </c>
      <c r="AO358">
        <v>2.2930000000000001</v>
      </c>
      <c r="AP358">
        <v>2.6579999999999999</v>
      </c>
      <c r="AQ358">
        <v>2.8639999999999999</v>
      </c>
      <c r="AR358">
        <v>3.1949999999999998</v>
      </c>
      <c r="AS358">
        <v>3.4849999999999999</v>
      </c>
      <c r="AT358">
        <v>3.8170000000000002</v>
      </c>
      <c r="AU358">
        <v>3.9020000000000001</v>
      </c>
      <c r="AV358">
        <v>3.968</v>
      </c>
      <c r="AW358">
        <v>4.9889999999999999</v>
      </c>
      <c r="AX358">
        <v>6.6669999999999998</v>
      </c>
      <c r="AY358">
        <v>7.335</v>
      </c>
      <c r="AZ358">
        <v>9.407</v>
      </c>
      <c r="BA358">
        <v>5.0620000000000003</v>
      </c>
      <c r="BB358">
        <v>5.0789999999999997</v>
      </c>
      <c r="BC358">
        <v>5.3419999999999996</v>
      </c>
      <c r="BD358">
        <v>5.609</v>
      </c>
      <c r="BE358">
        <v>5.883</v>
      </c>
      <c r="BF358">
        <v>6.1719999999999997</v>
      </c>
      <c r="BG358">
        <v>2021</v>
      </c>
    </row>
    <row r="359" spans="1:59" x14ac:dyDescent="0.35">
      <c r="A359">
        <v>537</v>
      </c>
      <c r="B359" t="s">
        <v>741</v>
      </c>
      <c r="C359" t="s">
        <v>580</v>
      </c>
      <c r="D359" t="s">
        <v>742</v>
      </c>
      <c r="E359" t="s">
        <v>581</v>
      </c>
      <c r="F359" t="s">
        <v>582</v>
      </c>
      <c r="G359" t="s">
        <v>583</v>
      </c>
      <c r="I359" t="s">
        <v>584</v>
      </c>
      <c r="J359" t="s">
        <v>628</v>
      </c>
      <c r="K359" t="s">
        <v>628</v>
      </c>
      <c r="L359" t="s">
        <v>628</v>
      </c>
      <c r="M359" t="s">
        <v>628</v>
      </c>
      <c r="N359" t="s">
        <v>628</v>
      </c>
      <c r="O359" t="s">
        <v>628</v>
      </c>
      <c r="P359" t="s">
        <v>628</v>
      </c>
      <c r="Q359" t="s">
        <v>628</v>
      </c>
      <c r="R359" t="s">
        <v>628</v>
      </c>
      <c r="S359" t="s">
        <v>628</v>
      </c>
      <c r="T359" t="s">
        <v>628</v>
      </c>
      <c r="U359" t="s">
        <v>628</v>
      </c>
      <c r="V359" t="s">
        <v>628</v>
      </c>
      <c r="W359" t="s">
        <v>628</v>
      </c>
      <c r="X359" t="s">
        <v>628</v>
      </c>
      <c r="Y359" t="s">
        <v>628</v>
      </c>
      <c r="Z359" t="s">
        <v>628</v>
      </c>
      <c r="AA359" t="s">
        <v>628</v>
      </c>
      <c r="AB359" t="s">
        <v>628</v>
      </c>
      <c r="AC359" t="s">
        <v>628</v>
      </c>
      <c r="AD359">
        <v>44.076000000000001</v>
      </c>
      <c r="AE359">
        <v>49.28</v>
      </c>
      <c r="AF359">
        <v>51.941000000000003</v>
      </c>
      <c r="AG359">
        <v>55.466999999999999</v>
      </c>
      <c r="AH359">
        <v>49.651000000000003</v>
      </c>
      <c r="AI359">
        <v>50.564</v>
      </c>
      <c r="AJ359">
        <v>51.768999999999998</v>
      </c>
      <c r="AK359">
        <v>56.158000000000001</v>
      </c>
      <c r="AL359">
        <v>60.232999999999997</v>
      </c>
      <c r="AM359">
        <v>61.295999999999999</v>
      </c>
      <c r="AN359">
        <v>68.016000000000005</v>
      </c>
      <c r="AO359">
        <v>75.882000000000005</v>
      </c>
      <c r="AP359">
        <v>80.561000000000007</v>
      </c>
      <c r="AQ359">
        <v>94.001000000000005</v>
      </c>
      <c r="AR359">
        <v>93.28</v>
      </c>
      <c r="AS359">
        <v>100</v>
      </c>
      <c r="AT359">
        <v>100.13500000000001</v>
      </c>
      <c r="AU359">
        <v>99.858000000000004</v>
      </c>
      <c r="AV359">
        <v>98.546000000000006</v>
      </c>
      <c r="AW359">
        <v>103.96</v>
      </c>
      <c r="AX359">
        <v>106.149</v>
      </c>
      <c r="AY359">
        <v>102.005</v>
      </c>
      <c r="AZ359">
        <v>109.151</v>
      </c>
      <c r="BA359">
        <v>117.337</v>
      </c>
      <c r="BB359">
        <v>122.617</v>
      </c>
      <c r="BC359">
        <v>127.52200000000001</v>
      </c>
      <c r="BD359">
        <v>132.62299999999999</v>
      </c>
      <c r="BE359">
        <v>137.928</v>
      </c>
      <c r="BF359">
        <v>143.44499999999999</v>
      </c>
      <c r="BG359">
        <v>2021</v>
      </c>
    </row>
    <row r="360" spans="1:59" x14ac:dyDescent="0.35">
      <c r="A360">
        <v>537</v>
      </c>
      <c r="B360" t="s">
        <v>741</v>
      </c>
      <c r="C360" t="s">
        <v>585</v>
      </c>
      <c r="D360" t="s">
        <v>742</v>
      </c>
      <c r="E360" t="s">
        <v>586</v>
      </c>
      <c r="F360" t="s">
        <v>587</v>
      </c>
      <c r="G360" t="s">
        <v>565</v>
      </c>
      <c r="H360" t="s">
        <v>558</v>
      </c>
      <c r="I360" t="s">
        <v>588</v>
      </c>
      <c r="J360" t="s">
        <v>628</v>
      </c>
      <c r="K360" t="s">
        <v>628</v>
      </c>
      <c r="L360" t="s">
        <v>628</v>
      </c>
      <c r="M360" t="s">
        <v>628</v>
      </c>
      <c r="N360" t="s">
        <v>628</v>
      </c>
      <c r="O360" t="s">
        <v>628</v>
      </c>
      <c r="P360" t="s">
        <v>628</v>
      </c>
      <c r="Q360" t="s">
        <v>628</v>
      </c>
      <c r="R360" t="s">
        <v>628</v>
      </c>
      <c r="S360" t="s">
        <v>628</v>
      </c>
      <c r="T360" t="s">
        <v>628</v>
      </c>
      <c r="U360" t="s">
        <v>628</v>
      </c>
      <c r="V360" t="s">
        <v>628</v>
      </c>
      <c r="W360" t="s">
        <v>628</v>
      </c>
      <c r="X360" t="s">
        <v>628</v>
      </c>
      <c r="Y360" t="s">
        <v>628</v>
      </c>
      <c r="Z360" t="s">
        <v>628</v>
      </c>
      <c r="AA360" t="s">
        <v>628</v>
      </c>
      <c r="AB360" t="s">
        <v>628</v>
      </c>
      <c r="AC360" t="s">
        <v>628</v>
      </c>
      <c r="AD360">
        <v>955.05399999999997</v>
      </c>
      <c r="AE360" s="20">
        <v>1094.9559999999999</v>
      </c>
      <c r="AF360" s="20">
        <v>1003.038</v>
      </c>
      <c r="AG360">
        <v>963.07500000000005</v>
      </c>
      <c r="AH360">
        <v>949.09199999999998</v>
      </c>
      <c r="AI360">
        <v>955.70299999999997</v>
      </c>
      <c r="AJ360">
        <v>892.66099999999994</v>
      </c>
      <c r="AK360">
        <v>959.70699999999999</v>
      </c>
      <c r="AL360" s="20">
        <v>1043.674</v>
      </c>
      <c r="AM360" s="20">
        <v>1124.511</v>
      </c>
      <c r="AN360" s="20">
        <v>1204.3430000000001</v>
      </c>
      <c r="AO360" s="20">
        <v>1248.3219999999999</v>
      </c>
      <c r="AP360" s="20">
        <v>1279.8440000000001</v>
      </c>
      <c r="AQ360" s="20">
        <v>1291.6079999999999</v>
      </c>
      <c r="AR360" s="20">
        <v>1322.4490000000001</v>
      </c>
      <c r="AS360" s="20">
        <v>1332.702</v>
      </c>
      <c r="AT360" s="20">
        <v>1356.4469999999999</v>
      </c>
      <c r="AU360" s="20">
        <v>1295.069</v>
      </c>
      <c r="AV360" s="20">
        <v>1266.9590000000001</v>
      </c>
      <c r="AW360" s="20">
        <v>1542.0319999999999</v>
      </c>
      <c r="AX360" s="20">
        <v>2004.7760000000001</v>
      </c>
      <c r="AY360" s="20">
        <v>2077.86</v>
      </c>
      <c r="AZ360" s="20">
        <v>2450.335</v>
      </c>
      <c r="BA360" s="20">
        <v>1253.5519999999999</v>
      </c>
      <c r="BB360" s="20">
        <v>1212.549</v>
      </c>
      <c r="BC360" s="20">
        <v>1232.8820000000001</v>
      </c>
      <c r="BD360" s="20">
        <v>1252.4290000000001</v>
      </c>
      <c r="BE360" s="20">
        <v>1272.4690000000001</v>
      </c>
      <c r="BF360" s="20">
        <v>1293.21</v>
      </c>
      <c r="BG360">
        <v>2019</v>
      </c>
    </row>
    <row r="361" spans="1:59" x14ac:dyDescent="0.35">
      <c r="A361">
        <v>537</v>
      </c>
      <c r="B361" t="s">
        <v>741</v>
      </c>
      <c r="C361" t="s">
        <v>589</v>
      </c>
      <c r="D361" t="s">
        <v>742</v>
      </c>
      <c r="E361" t="s">
        <v>586</v>
      </c>
      <c r="F361" t="s">
        <v>590</v>
      </c>
      <c r="G361" t="s">
        <v>591</v>
      </c>
      <c r="H361" t="s">
        <v>558</v>
      </c>
      <c r="I361" t="s">
        <v>588</v>
      </c>
      <c r="J361" t="s">
        <v>628</v>
      </c>
      <c r="K361" t="s">
        <v>628</v>
      </c>
      <c r="L361" t="s">
        <v>628</v>
      </c>
      <c r="M361" t="s">
        <v>628</v>
      </c>
      <c r="N361" t="s">
        <v>628</v>
      </c>
      <c r="O361" t="s">
        <v>628</v>
      </c>
      <c r="P361" t="s">
        <v>628</v>
      </c>
      <c r="Q361" t="s">
        <v>628</v>
      </c>
      <c r="R361" t="s">
        <v>628</v>
      </c>
      <c r="S361" t="s">
        <v>628</v>
      </c>
      <c r="T361" t="s">
        <v>628</v>
      </c>
      <c r="U361" t="s">
        <v>628</v>
      </c>
      <c r="V361" t="s">
        <v>628</v>
      </c>
      <c r="W361" t="s">
        <v>628</v>
      </c>
      <c r="X361" t="s">
        <v>628</v>
      </c>
      <c r="Y361" t="s">
        <v>628</v>
      </c>
      <c r="Z361" t="s">
        <v>628</v>
      </c>
      <c r="AA361" t="s">
        <v>628</v>
      </c>
      <c r="AB361" t="s">
        <v>628</v>
      </c>
      <c r="AC361" t="s">
        <v>628</v>
      </c>
      <c r="AD361" s="20">
        <v>2331.9630000000002</v>
      </c>
      <c r="AE361" s="20">
        <v>2673.5650000000001</v>
      </c>
      <c r="AF361" s="20">
        <v>2449.1289999999999</v>
      </c>
      <c r="AG361" s="20">
        <v>2351.549</v>
      </c>
      <c r="AH361" s="20">
        <v>2317.4059999999999</v>
      </c>
      <c r="AI361" s="20">
        <v>2333.549</v>
      </c>
      <c r="AJ361" s="20">
        <v>2179.6190000000001</v>
      </c>
      <c r="AK361" s="20">
        <v>2343.3270000000002</v>
      </c>
      <c r="AL361" s="20">
        <v>2548.348</v>
      </c>
      <c r="AM361" s="20">
        <v>2745.73</v>
      </c>
      <c r="AN361" s="20">
        <v>2940.6550000000002</v>
      </c>
      <c r="AO361" s="20">
        <v>3048.0390000000002</v>
      </c>
      <c r="AP361" s="20">
        <v>3125.0070000000001</v>
      </c>
      <c r="AQ361" s="20">
        <v>3153.7330000000002</v>
      </c>
      <c r="AR361" s="20">
        <v>3229.0369999999998</v>
      </c>
      <c r="AS361" s="20">
        <v>3254.0720000000001</v>
      </c>
      <c r="AT361" s="20">
        <v>3312.0509999999999</v>
      </c>
      <c r="AU361" s="20">
        <v>3162.1819999999998</v>
      </c>
      <c r="AV361" s="20">
        <v>3093.547</v>
      </c>
      <c r="AW361" s="20">
        <v>3765.194</v>
      </c>
      <c r="AX361" s="20">
        <v>4895.08</v>
      </c>
      <c r="AY361" s="20">
        <v>5073.53</v>
      </c>
      <c r="AZ361" s="20">
        <v>5983.0069999999996</v>
      </c>
      <c r="BA361" s="20">
        <v>3060.8110000000001</v>
      </c>
      <c r="BB361" s="20">
        <v>2960.692</v>
      </c>
      <c r="BC361" s="20">
        <v>3010.3389999999999</v>
      </c>
      <c r="BD361" s="20">
        <v>3058.0680000000002</v>
      </c>
      <c r="BE361" s="20">
        <v>3106.9989999999998</v>
      </c>
      <c r="BF361" s="20">
        <v>3157.6439999999998</v>
      </c>
      <c r="BG361">
        <v>2019</v>
      </c>
    </row>
    <row r="362" spans="1:59" x14ac:dyDescent="0.35">
      <c r="A362">
        <v>537</v>
      </c>
      <c r="B362" t="s">
        <v>741</v>
      </c>
      <c r="C362" t="s">
        <v>592</v>
      </c>
      <c r="D362" t="s">
        <v>742</v>
      </c>
      <c r="E362" t="s">
        <v>593</v>
      </c>
      <c r="F362" t="s">
        <v>594</v>
      </c>
      <c r="G362" t="s">
        <v>565</v>
      </c>
      <c r="H362" t="s">
        <v>558</v>
      </c>
      <c r="I362" t="s">
        <v>595</v>
      </c>
      <c r="J362" t="s">
        <v>628</v>
      </c>
      <c r="K362" t="s">
        <v>628</v>
      </c>
      <c r="L362" t="s">
        <v>628</v>
      </c>
      <c r="M362" t="s">
        <v>628</v>
      </c>
      <c r="N362" t="s">
        <v>628</v>
      </c>
      <c r="O362" t="s">
        <v>628</v>
      </c>
      <c r="P362" t="s">
        <v>628</v>
      </c>
      <c r="Q362" t="s">
        <v>628</v>
      </c>
      <c r="R362" t="s">
        <v>628</v>
      </c>
      <c r="S362" t="s">
        <v>628</v>
      </c>
      <c r="T362" t="s">
        <v>628</v>
      </c>
      <c r="U362" t="s">
        <v>628</v>
      </c>
      <c r="V362" t="s">
        <v>628</v>
      </c>
      <c r="W362" t="s">
        <v>628</v>
      </c>
      <c r="X362" t="s">
        <v>628</v>
      </c>
      <c r="Y362" t="s">
        <v>628</v>
      </c>
      <c r="Z362" t="s">
        <v>628</v>
      </c>
      <c r="AA362" t="s">
        <v>628</v>
      </c>
      <c r="AB362" t="s">
        <v>628</v>
      </c>
      <c r="AC362" t="s">
        <v>628</v>
      </c>
      <c r="AD362">
        <v>420.94600000000003</v>
      </c>
      <c r="AE362">
        <v>539.59400000000005</v>
      </c>
      <c r="AF362">
        <v>520.99</v>
      </c>
      <c r="AG362">
        <v>534.19200000000001</v>
      </c>
      <c r="AH362">
        <v>471.23099999999999</v>
      </c>
      <c r="AI362">
        <v>483.24200000000002</v>
      </c>
      <c r="AJ362">
        <v>462.12400000000002</v>
      </c>
      <c r="AK362">
        <v>538.952</v>
      </c>
      <c r="AL362">
        <v>628.63199999999995</v>
      </c>
      <c r="AM362">
        <v>689.27599999999995</v>
      </c>
      <c r="AN362">
        <v>819.14700000000005</v>
      </c>
      <c r="AO362">
        <v>947.25699999999995</v>
      </c>
      <c r="AP362" s="20">
        <v>1031</v>
      </c>
      <c r="AQ362" s="20">
        <v>1213.6510000000001</v>
      </c>
      <c r="AR362" s="20">
        <v>1233.5820000000001</v>
      </c>
      <c r="AS362" s="20">
        <v>1332.702</v>
      </c>
      <c r="AT362" s="20">
        <v>1358.2840000000001</v>
      </c>
      <c r="AU362" s="20">
        <v>1293.2360000000001</v>
      </c>
      <c r="AV362" s="20">
        <v>1248.5429999999999</v>
      </c>
      <c r="AW362" s="20">
        <v>1595.876</v>
      </c>
      <c r="AX362" s="20">
        <v>1673.492</v>
      </c>
      <c r="AY362" s="20">
        <v>2763.7939999999999</v>
      </c>
      <c r="AZ362" s="20">
        <v>3682.4740000000002</v>
      </c>
      <c r="BA362" s="20">
        <v>1497.4079999999999</v>
      </c>
      <c r="BB362" s="20">
        <v>1486.876</v>
      </c>
      <c r="BC362" s="20">
        <v>1572.1769999999999</v>
      </c>
      <c r="BD362" s="20">
        <v>1661.011</v>
      </c>
      <c r="BE362" s="20">
        <v>1755.1389999999999</v>
      </c>
      <c r="BF362" s="20">
        <v>1855.0409999999999</v>
      </c>
      <c r="BG362">
        <v>2019</v>
      </c>
    </row>
    <row r="363" spans="1:59" x14ac:dyDescent="0.35">
      <c r="A363">
        <v>537</v>
      </c>
      <c r="B363" t="s">
        <v>741</v>
      </c>
      <c r="C363" t="s">
        <v>596</v>
      </c>
      <c r="D363" t="s">
        <v>742</v>
      </c>
      <c r="E363" t="s">
        <v>593</v>
      </c>
      <c r="F363" t="s">
        <v>597</v>
      </c>
      <c r="G363" t="s">
        <v>575</v>
      </c>
      <c r="H363" t="s">
        <v>558</v>
      </c>
      <c r="I363" t="s">
        <v>595</v>
      </c>
      <c r="J363" t="s">
        <v>628</v>
      </c>
      <c r="K363" t="s">
        <v>628</v>
      </c>
      <c r="L363" t="s">
        <v>628</v>
      </c>
      <c r="M363" t="s">
        <v>628</v>
      </c>
      <c r="N363" t="s">
        <v>628</v>
      </c>
      <c r="O363" t="s">
        <v>628</v>
      </c>
      <c r="P363" t="s">
        <v>628</v>
      </c>
      <c r="Q363" t="s">
        <v>628</v>
      </c>
      <c r="R363" t="s">
        <v>628</v>
      </c>
      <c r="S363" t="s">
        <v>628</v>
      </c>
      <c r="T363" t="s">
        <v>628</v>
      </c>
      <c r="U363" t="s">
        <v>628</v>
      </c>
      <c r="V363" t="s">
        <v>628</v>
      </c>
      <c r="W363" t="s">
        <v>628</v>
      </c>
      <c r="X363" t="s">
        <v>628</v>
      </c>
      <c r="Y363" t="s">
        <v>628</v>
      </c>
      <c r="Z363" t="s">
        <v>628</v>
      </c>
      <c r="AA363" t="s">
        <v>628</v>
      </c>
      <c r="AB363" t="s">
        <v>628</v>
      </c>
      <c r="AC363" t="s">
        <v>628</v>
      </c>
      <c r="AD363">
        <v>420.94600000000003</v>
      </c>
      <c r="AE363">
        <v>539.59400000000005</v>
      </c>
      <c r="AF363">
        <v>520.99</v>
      </c>
      <c r="AG363">
        <v>534.19200000000001</v>
      </c>
      <c r="AH363">
        <v>471.23099999999999</v>
      </c>
      <c r="AI363">
        <v>483.24200000000002</v>
      </c>
      <c r="AJ363">
        <v>462.12400000000002</v>
      </c>
      <c r="AK363">
        <v>538.952</v>
      </c>
      <c r="AL363">
        <v>628.63199999999995</v>
      </c>
      <c r="AM363">
        <v>689.27599999999995</v>
      </c>
      <c r="AN363">
        <v>819.14700000000005</v>
      </c>
      <c r="AO363">
        <v>947.25699999999995</v>
      </c>
      <c r="AP363" s="20">
        <v>1031</v>
      </c>
      <c r="AQ363" s="20">
        <v>1213.6510000000001</v>
      </c>
      <c r="AR363" s="20">
        <v>1233.5820000000001</v>
      </c>
      <c r="AS363" s="20">
        <v>1332.702</v>
      </c>
      <c r="AT363" s="20">
        <v>1358.2840000000001</v>
      </c>
      <c r="AU363" s="20">
        <v>1293.2360000000001</v>
      </c>
      <c r="AV363" s="20">
        <v>1248.5429999999999</v>
      </c>
      <c r="AW363" s="20">
        <v>1595.876</v>
      </c>
      <c r="AX363" s="20">
        <v>1673.492</v>
      </c>
      <c r="AY363" s="20">
        <v>2763.7939999999999</v>
      </c>
      <c r="AZ363" s="20">
        <v>3682.4740000000002</v>
      </c>
      <c r="BA363" s="20">
        <v>1497.4079999999999</v>
      </c>
      <c r="BB363" s="20">
        <v>1486.876</v>
      </c>
      <c r="BC363" s="20">
        <v>1572.1769999999999</v>
      </c>
      <c r="BD363" s="20">
        <v>1661.011</v>
      </c>
      <c r="BE363" s="20">
        <v>1755.1389999999999</v>
      </c>
      <c r="BF363" s="20">
        <v>1855.0409999999999</v>
      </c>
      <c r="BG363">
        <v>2019</v>
      </c>
    </row>
    <row r="364" spans="1:59" x14ac:dyDescent="0.35">
      <c r="A364">
        <v>537</v>
      </c>
      <c r="B364" t="s">
        <v>741</v>
      </c>
      <c r="C364" t="s">
        <v>598</v>
      </c>
      <c r="D364" t="s">
        <v>742</v>
      </c>
      <c r="E364" t="s">
        <v>593</v>
      </c>
      <c r="F364" t="s">
        <v>599</v>
      </c>
      <c r="G364" t="s">
        <v>579</v>
      </c>
      <c r="H364" t="s">
        <v>558</v>
      </c>
      <c r="I364" t="s">
        <v>595</v>
      </c>
      <c r="J364" t="s">
        <v>628</v>
      </c>
      <c r="K364" t="s">
        <v>628</v>
      </c>
      <c r="L364" t="s">
        <v>628</v>
      </c>
      <c r="M364" t="s">
        <v>628</v>
      </c>
      <c r="N364" t="s">
        <v>628</v>
      </c>
      <c r="O364" t="s">
        <v>628</v>
      </c>
      <c r="P364" t="s">
        <v>628</v>
      </c>
      <c r="Q364" t="s">
        <v>628</v>
      </c>
      <c r="R364" t="s">
        <v>628</v>
      </c>
      <c r="S364" t="s">
        <v>628</v>
      </c>
      <c r="T364" t="s">
        <v>628</v>
      </c>
      <c r="U364" t="s">
        <v>628</v>
      </c>
      <c r="V364" t="s">
        <v>628</v>
      </c>
      <c r="W364" t="s">
        <v>628</v>
      </c>
      <c r="X364" t="s">
        <v>628</v>
      </c>
      <c r="Y364" t="s">
        <v>628</v>
      </c>
      <c r="Z364" t="s">
        <v>628</v>
      </c>
      <c r="AA364" t="s">
        <v>628</v>
      </c>
      <c r="AB364" t="s">
        <v>628</v>
      </c>
      <c r="AC364" t="s">
        <v>628</v>
      </c>
      <c r="AD364" s="20">
        <v>1267.32</v>
      </c>
      <c r="AE364" s="20">
        <v>1485.7</v>
      </c>
      <c r="AF364" s="20">
        <v>1382.192</v>
      </c>
      <c r="AG364" s="20">
        <v>1353.316</v>
      </c>
      <c r="AH364" s="20">
        <v>1369.4670000000001</v>
      </c>
      <c r="AI364" s="20">
        <v>1422.252</v>
      </c>
      <c r="AJ364" s="20">
        <v>1369.4259999999999</v>
      </c>
      <c r="AK364" s="20">
        <v>1512.068</v>
      </c>
      <c r="AL364" s="20">
        <v>1675.895</v>
      </c>
      <c r="AM364" s="20">
        <v>1817.2739999999999</v>
      </c>
      <c r="AN364" s="20">
        <v>1969.68</v>
      </c>
      <c r="AO364" s="20">
        <v>2084.0259999999998</v>
      </c>
      <c r="AP364" s="20">
        <v>2361.1819999999998</v>
      </c>
      <c r="AQ364" s="20">
        <v>2490.5949999999998</v>
      </c>
      <c r="AR364" s="20">
        <v>2723.5410000000002</v>
      </c>
      <c r="AS364" s="20">
        <v>2912.5410000000002</v>
      </c>
      <c r="AT364" s="20">
        <v>3141.0639999999999</v>
      </c>
      <c r="AU364" s="20">
        <v>3162.1819999999998</v>
      </c>
      <c r="AV364" s="20">
        <v>3167.9229999999998</v>
      </c>
      <c r="AW364" s="20">
        <v>3924.8719999999998</v>
      </c>
      <c r="AX364" s="20">
        <v>5169.268</v>
      </c>
      <c r="AY364" s="20">
        <v>5598.375</v>
      </c>
      <c r="AZ364" s="20">
        <v>7064.4009999999998</v>
      </c>
      <c r="BA364" s="20">
        <v>3746.94</v>
      </c>
      <c r="BB364" s="20">
        <v>3706.4839999999999</v>
      </c>
      <c r="BC364" s="20">
        <v>3844.6</v>
      </c>
      <c r="BD364" s="20">
        <v>3981.3420000000001</v>
      </c>
      <c r="BE364" s="20">
        <v>4119.0039999999999</v>
      </c>
      <c r="BF364" s="20">
        <v>4263.7150000000001</v>
      </c>
      <c r="BG364">
        <v>2019</v>
      </c>
    </row>
    <row r="365" spans="1:59" x14ac:dyDescent="0.35">
      <c r="A365">
        <v>537</v>
      </c>
      <c r="B365" t="s">
        <v>741</v>
      </c>
      <c r="C365" t="s">
        <v>600</v>
      </c>
      <c r="D365" t="s">
        <v>742</v>
      </c>
      <c r="E365" t="s">
        <v>601</v>
      </c>
      <c r="F365" t="s">
        <v>602</v>
      </c>
      <c r="G365" t="s">
        <v>603</v>
      </c>
    </row>
    <row r="366" spans="1:59" x14ac:dyDescent="0.35">
      <c r="A366">
        <v>537</v>
      </c>
      <c r="B366" t="s">
        <v>741</v>
      </c>
      <c r="C366" t="s">
        <v>604</v>
      </c>
      <c r="D366" t="s">
        <v>742</v>
      </c>
      <c r="E366" t="s">
        <v>605</v>
      </c>
      <c r="F366" t="s">
        <v>606</v>
      </c>
      <c r="G366" t="s">
        <v>607</v>
      </c>
      <c r="I366" t="s">
        <v>576</v>
      </c>
      <c r="J366" t="s">
        <v>628</v>
      </c>
      <c r="K366" t="s">
        <v>628</v>
      </c>
      <c r="L366" t="s">
        <v>628</v>
      </c>
      <c r="M366" t="s">
        <v>628</v>
      </c>
      <c r="N366" t="s">
        <v>628</v>
      </c>
      <c r="O366" t="s">
        <v>628</v>
      </c>
      <c r="P366" t="s">
        <v>628</v>
      </c>
      <c r="Q366" t="s">
        <v>628</v>
      </c>
      <c r="R366" t="s">
        <v>628</v>
      </c>
      <c r="S366" t="s">
        <v>628</v>
      </c>
      <c r="T366" t="s">
        <v>628</v>
      </c>
      <c r="U366" t="s">
        <v>628</v>
      </c>
      <c r="V366" t="s">
        <v>628</v>
      </c>
      <c r="W366" t="s">
        <v>628</v>
      </c>
      <c r="X366" t="s">
        <v>628</v>
      </c>
      <c r="Y366" t="s">
        <v>628</v>
      </c>
      <c r="Z366" t="s">
        <v>628</v>
      </c>
      <c r="AA366" t="s">
        <v>628</v>
      </c>
      <c r="AB366" t="s">
        <v>628</v>
      </c>
      <c r="AC366" t="s">
        <v>628</v>
      </c>
      <c r="AD366">
        <v>2E-3</v>
      </c>
      <c r="AE366">
        <v>2E-3</v>
      </c>
      <c r="AF366">
        <v>2E-3</v>
      </c>
      <c r="AG366">
        <v>2E-3</v>
      </c>
      <c r="AH366">
        <v>2E-3</v>
      </c>
      <c r="AI366">
        <v>2E-3</v>
      </c>
      <c r="AJ366">
        <v>2E-3</v>
      </c>
      <c r="AK366">
        <v>2E-3</v>
      </c>
      <c r="AL366">
        <v>2E-3</v>
      </c>
      <c r="AM366">
        <v>2E-3</v>
      </c>
      <c r="AN366">
        <v>2E-3</v>
      </c>
      <c r="AO366">
        <v>2E-3</v>
      </c>
      <c r="AP366">
        <v>3.0000000000000001E-3</v>
      </c>
      <c r="AQ366">
        <v>3.0000000000000001E-3</v>
      </c>
      <c r="AR366">
        <v>3.0000000000000001E-3</v>
      </c>
      <c r="AS366">
        <v>3.0000000000000001E-3</v>
      </c>
      <c r="AT366">
        <v>3.0000000000000001E-3</v>
      </c>
      <c r="AU366">
        <v>3.0000000000000001E-3</v>
      </c>
      <c r="AV366">
        <v>3.0000000000000001E-3</v>
      </c>
      <c r="AW366">
        <v>4.0000000000000001E-3</v>
      </c>
      <c r="AX366">
        <v>5.0000000000000001E-3</v>
      </c>
      <c r="AY366">
        <v>5.0000000000000001E-3</v>
      </c>
      <c r="AZ366">
        <v>6.0000000000000001E-3</v>
      </c>
      <c r="BA366">
        <v>3.0000000000000001E-3</v>
      </c>
      <c r="BB366">
        <v>3.0000000000000001E-3</v>
      </c>
      <c r="BC366">
        <v>3.0000000000000001E-3</v>
      </c>
      <c r="BD366">
        <v>3.0000000000000001E-3</v>
      </c>
      <c r="BE366">
        <v>3.0000000000000001E-3</v>
      </c>
      <c r="BF366">
        <v>3.0000000000000001E-3</v>
      </c>
      <c r="BG366">
        <v>2021</v>
      </c>
    </row>
    <row r="367" spans="1:59" x14ac:dyDescent="0.35">
      <c r="A367">
        <v>537</v>
      </c>
      <c r="B367" t="s">
        <v>741</v>
      </c>
      <c r="C367" t="s">
        <v>608</v>
      </c>
      <c r="D367" t="s">
        <v>742</v>
      </c>
      <c r="E367" t="s">
        <v>609</v>
      </c>
      <c r="F367" t="s">
        <v>610</v>
      </c>
      <c r="G367" t="s">
        <v>611</v>
      </c>
      <c r="I367" t="s">
        <v>576</v>
      </c>
      <c r="J367" t="s">
        <v>628</v>
      </c>
      <c r="K367" t="s">
        <v>628</v>
      </c>
      <c r="L367" t="s">
        <v>628</v>
      </c>
      <c r="M367" t="s">
        <v>628</v>
      </c>
      <c r="N367" t="s">
        <v>628</v>
      </c>
      <c r="O367" t="s">
        <v>628</v>
      </c>
      <c r="P367" t="s">
        <v>628</v>
      </c>
      <c r="Q367" t="s">
        <v>628</v>
      </c>
      <c r="R367" t="s">
        <v>628</v>
      </c>
      <c r="S367" t="s">
        <v>628</v>
      </c>
      <c r="T367" t="s">
        <v>628</v>
      </c>
      <c r="U367" t="s">
        <v>628</v>
      </c>
      <c r="V367" t="s">
        <v>628</v>
      </c>
      <c r="W367" t="s">
        <v>628</v>
      </c>
      <c r="X367" t="s">
        <v>628</v>
      </c>
      <c r="Y367" t="s">
        <v>628</v>
      </c>
      <c r="Z367" t="s">
        <v>628</v>
      </c>
      <c r="AA367" t="s">
        <v>628</v>
      </c>
      <c r="AB367" t="s">
        <v>628</v>
      </c>
      <c r="AC367" t="s">
        <v>628</v>
      </c>
      <c r="AD367">
        <v>0.33200000000000002</v>
      </c>
      <c r="AE367">
        <v>0.36299999999999999</v>
      </c>
      <c r="AF367">
        <v>0.377</v>
      </c>
      <c r="AG367">
        <v>0.39500000000000002</v>
      </c>
      <c r="AH367">
        <v>0.34399999999999997</v>
      </c>
      <c r="AI367">
        <v>0.34</v>
      </c>
      <c r="AJ367">
        <v>0.33700000000000002</v>
      </c>
      <c r="AK367">
        <v>0.35599999999999998</v>
      </c>
      <c r="AL367">
        <v>0.375</v>
      </c>
      <c r="AM367">
        <v>0.379</v>
      </c>
      <c r="AN367">
        <v>0.41599999999999998</v>
      </c>
      <c r="AO367">
        <v>0.45500000000000002</v>
      </c>
      <c r="AP367">
        <v>0.437</v>
      </c>
      <c r="AQ367">
        <v>0.48699999999999999</v>
      </c>
      <c r="AR367">
        <v>0.45300000000000001</v>
      </c>
      <c r="AS367">
        <v>0.45800000000000002</v>
      </c>
      <c r="AT367">
        <v>0.432</v>
      </c>
      <c r="AU367">
        <v>0.40899999999999997</v>
      </c>
      <c r="AV367">
        <v>0.39400000000000002</v>
      </c>
      <c r="AW367">
        <v>0.40699999999999997</v>
      </c>
      <c r="AX367">
        <v>0.32400000000000001</v>
      </c>
      <c r="AY367">
        <v>0.49399999999999999</v>
      </c>
      <c r="AZ367">
        <v>0.52100000000000002</v>
      </c>
      <c r="BA367">
        <v>0.4</v>
      </c>
      <c r="BB367">
        <v>0.40100000000000002</v>
      </c>
      <c r="BC367">
        <v>0.40899999999999997</v>
      </c>
      <c r="BD367">
        <v>0.41699999999999998</v>
      </c>
      <c r="BE367">
        <v>0.42599999999999999</v>
      </c>
      <c r="BF367">
        <v>0.435</v>
      </c>
      <c r="BG367">
        <v>2021</v>
      </c>
    </row>
    <row r="368" spans="1:59" x14ac:dyDescent="0.35">
      <c r="A368">
        <v>537</v>
      </c>
      <c r="B368" t="s">
        <v>741</v>
      </c>
      <c r="C368" t="s">
        <v>612</v>
      </c>
      <c r="D368" t="s">
        <v>742</v>
      </c>
      <c r="E368" t="s">
        <v>613</v>
      </c>
      <c r="F368" t="s">
        <v>614</v>
      </c>
      <c r="G368" t="s">
        <v>615</v>
      </c>
      <c r="I368" t="s">
        <v>743</v>
      </c>
      <c r="J368" t="s">
        <v>628</v>
      </c>
      <c r="K368" t="s">
        <v>628</v>
      </c>
      <c r="L368" t="s">
        <v>628</v>
      </c>
      <c r="M368" t="s">
        <v>628</v>
      </c>
      <c r="N368" t="s">
        <v>628</v>
      </c>
      <c r="O368" t="s">
        <v>628</v>
      </c>
      <c r="P368" t="s">
        <v>628</v>
      </c>
      <c r="Q368" t="s">
        <v>628</v>
      </c>
      <c r="R368" t="s">
        <v>628</v>
      </c>
      <c r="S368" t="s">
        <v>628</v>
      </c>
      <c r="T368" t="s">
        <v>628</v>
      </c>
      <c r="U368" t="s">
        <v>628</v>
      </c>
      <c r="V368" t="s">
        <v>628</v>
      </c>
      <c r="W368" t="s">
        <v>628</v>
      </c>
      <c r="X368" t="s">
        <v>628</v>
      </c>
      <c r="Y368" t="s">
        <v>628</v>
      </c>
      <c r="Z368" t="s">
        <v>628</v>
      </c>
      <c r="AA368" t="s">
        <v>628</v>
      </c>
      <c r="AB368" t="s">
        <v>628</v>
      </c>
      <c r="AC368" t="s">
        <v>628</v>
      </c>
      <c r="AD368">
        <v>33.476999999999997</v>
      </c>
      <c r="AE368">
        <v>30.163</v>
      </c>
      <c r="AF368">
        <v>27.87</v>
      </c>
      <c r="AG368">
        <v>22.273</v>
      </c>
      <c r="AH368">
        <v>17.071000000000002</v>
      </c>
      <c r="AI368">
        <v>15.778</v>
      </c>
      <c r="AJ368">
        <v>12.124000000000001</v>
      </c>
      <c r="AK368">
        <v>18.652000000000001</v>
      </c>
      <c r="AL368">
        <v>31.312000000000001</v>
      </c>
      <c r="AM368">
        <v>48.847999999999999</v>
      </c>
      <c r="AN368">
        <v>42.698999999999998</v>
      </c>
      <c r="AO368">
        <v>70.317999999999998</v>
      </c>
      <c r="AP368">
        <v>60.008000000000003</v>
      </c>
      <c r="AQ368">
        <v>41.765999999999998</v>
      </c>
      <c r="AR368">
        <v>43.122999999999998</v>
      </c>
      <c r="AS368">
        <v>36.823999999999998</v>
      </c>
      <c r="AT368">
        <v>39.578000000000003</v>
      </c>
      <c r="AU368">
        <v>35.366999999999997</v>
      </c>
      <c r="AV368">
        <v>35.718000000000004</v>
      </c>
      <c r="AW368">
        <v>26.812999999999999</v>
      </c>
      <c r="AX368">
        <v>17.306000000000001</v>
      </c>
      <c r="AY368">
        <v>14.438000000000001</v>
      </c>
      <c r="AZ368">
        <v>51.488</v>
      </c>
      <c r="BA368">
        <v>18.542999999999999</v>
      </c>
      <c r="BB368">
        <v>17.547000000000001</v>
      </c>
      <c r="BC368">
        <v>21.07</v>
      </c>
      <c r="BD368">
        <v>24.231999999999999</v>
      </c>
      <c r="BE368">
        <v>27.385999999999999</v>
      </c>
      <c r="BF368">
        <v>29.712</v>
      </c>
      <c r="BG368">
        <v>2021</v>
      </c>
    </row>
    <row r="369" spans="1:59" x14ac:dyDescent="0.35">
      <c r="A369">
        <v>537</v>
      </c>
      <c r="B369" t="s">
        <v>741</v>
      </c>
      <c r="C369" t="s">
        <v>616</v>
      </c>
      <c r="D369" t="s">
        <v>742</v>
      </c>
      <c r="E369" t="s">
        <v>617</v>
      </c>
      <c r="F369" t="s">
        <v>618</v>
      </c>
      <c r="G369" t="s">
        <v>615</v>
      </c>
    </row>
    <row r="370" spans="1:59" x14ac:dyDescent="0.35">
      <c r="A370">
        <v>537</v>
      </c>
      <c r="B370" t="s">
        <v>741</v>
      </c>
      <c r="C370" t="s">
        <v>190</v>
      </c>
      <c r="D370" t="s">
        <v>742</v>
      </c>
      <c r="E370" t="s">
        <v>619</v>
      </c>
      <c r="F370" t="s">
        <v>620</v>
      </c>
      <c r="G370" t="s">
        <v>583</v>
      </c>
      <c r="I370" t="s">
        <v>744</v>
      </c>
      <c r="J370" t="s">
        <v>628</v>
      </c>
      <c r="K370" t="s">
        <v>628</v>
      </c>
      <c r="L370" t="s">
        <v>628</v>
      </c>
      <c r="M370" t="s">
        <v>628</v>
      </c>
      <c r="N370" t="s">
        <v>628</v>
      </c>
      <c r="O370" t="s">
        <v>628</v>
      </c>
      <c r="P370" t="s">
        <v>628</v>
      </c>
      <c r="Q370" t="s">
        <v>628</v>
      </c>
      <c r="R370" t="s">
        <v>628</v>
      </c>
      <c r="S370" t="s">
        <v>628</v>
      </c>
      <c r="T370" t="s">
        <v>628</v>
      </c>
      <c r="U370" t="s">
        <v>628</v>
      </c>
      <c r="V370" t="s">
        <v>628</v>
      </c>
      <c r="W370" t="s">
        <v>628</v>
      </c>
      <c r="X370" t="s">
        <v>628</v>
      </c>
      <c r="Y370" t="s">
        <v>628</v>
      </c>
      <c r="Z370" t="s">
        <v>628</v>
      </c>
      <c r="AA370" t="s">
        <v>628</v>
      </c>
      <c r="AB370" t="s">
        <v>628</v>
      </c>
      <c r="AC370" t="s">
        <v>628</v>
      </c>
      <c r="AD370">
        <v>45.362000000000002</v>
      </c>
      <c r="AE370">
        <v>46.99</v>
      </c>
      <c r="AF370">
        <v>48.911000000000001</v>
      </c>
      <c r="AG370">
        <v>52.832000000000001</v>
      </c>
      <c r="AH370">
        <v>54</v>
      </c>
      <c r="AI370">
        <v>54.87</v>
      </c>
      <c r="AJ370">
        <v>57.741</v>
      </c>
      <c r="AK370">
        <v>62.728999999999999</v>
      </c>
      <c r="AL370">
        <v>67.388000000000005</v>
      </c>
      <c r="AM370">
        <v>67.247</v>
      </c>
      <c r="AN370">
        <v>70.728999999999999</v>
      </c>
      <c r="AO370">
        <v>80.046999999999997</v>
      </c>
      <c r="AP370">
        <v>88.8</v>
      </c>
      <c r="AQ370">
        <v>97.191999999999993</v>
      </c>
      <c r="AR370">
        <v>98.016999999999996</v>
      </c>
      <c r="AS370">
        <v>98.65</v>
      </c>
      <c r="AT370">
        <v>97.2</v>
      </c>
      <c r="AU370">
        <v>97.707999999999998</v>
      </c>
      <c r="AV370">
        <v>99.95</v>
      </c>
      <c r="AW370">
        <v>100.842</v>
      </c>
      <c r="AX370">
        <v>101.333</v>
      </c>
      <c r="AY370">
        <v>105.158</v>
      </c>
      <c r="AZ370">
        <v>112.52500000000001</v>
      </c>
      <c r="BA370">
        <v>119.277</v>
      </c>
      <c r="BB370">
        <v>122.258</v>
      </c>
      <c r="BC370">
        <v>124.70399999999999</v>
      </c>
      <c r="BD370">
        <v>127.19799999999999</v>
      </c>
      <c r="BE370">
        <v>129.74199999999999</v>
      </c>
      <c r="BF370">
        <v>132.33600000000001</v>
      </c>
      <c r="BG370">
        <v>2021</v>
      </c>
    </row>
    <row r="371" spans="1:59" x14ac:dyDescent="0.35">
      <c r="A371">
        <v>537</v>
      </c>
      <c r="B371" t="s">
        <v>741</v>
      </c>
      <c r="C371" t="s">
        <v>622</v>
      </c>
      <c r="D371" t="s">
        <v>742</v>
      </c>
      <c r="E371" t="s">
        <v>619</v>
      </c>
      <c r="F371" t="s">
        <v>623</v>
      </c>
      <c r="G371" t="s">
        <v>570</v>
      </c>
      <c r="I371" t="s">
        <v>624</v>
      </c>
      <c r="J371" t="s">
        <v>628</v>
      </c>
      <c r="K371" t="s">
        <v>628</v>
      </c>
      <c r="L371" t="s">
        <v>628</v>
      </c>
      <c r="M371" t="s">
        <v>628</v>
      </c>
      <c r="N371" t="s">
        <v>628</v>
      </c>
      <c r="O371" t="s">
        <v>628</v>
      </c>
      <c r="P371" t="s">
        <v>628</v>
      </c>
      <c r="Q371" t="s">
        <v>628</v>
      </c>
      <c r="R371" t="s">
        <v>628</v>
      </c>
      <c r="S371" t="s">
        <v>628</v>
      </c>
      <c r="T371" t="s">
        <v>628</v>
      </c>
      <c r="U371" t="s">
        <v>628</v>
      </c>
      <c r="V371" t="s">
        <v>628</v>
      </c>
      <c r="W371" t="s">
        <v>628</v>
      </c>
      <c r="X371" t="s">
        <v>628</v>
      </c>
      <c r="Y371" t="s">
        <v>628</v>
      </c>
      <c r="Z371" t="s">
        <v>628</v>
      </c>
      <c r="AA371" t="s">
        <v>628</v>
      </c>
      <c r="AB371" t="s">
        <v>628</v>
      </c>
      <c r="AC371" t="s">
        <v>628</v>
      </c>
      <c r="AD371" t="s">
        <v>628</v>
      </c>
      <c r="AE371">
        <v>3.589</v>
      </c>
      <c r="AF371">
        <v>4.0869999999999997</v>
      </c>
      <c r="AG371">
        <v>8.0169999999999995</v>
      </c>
      <c r="AH371">
        <v>2.21</v>
      </c>
      <c r="AI371">
        <v>1.6120000000000001</v>
      </c>
      <c r="AJ371">
        <v>5.2320000000000002</v>
      </c>
      <c r="AK371">
        <v>8.6389999999999993</v>
      </c>
      <c r="AL371">
        <v>7.4269999999999996</v>
      </c>
      <c r="AM371">
        <v>-0.20899999999999999</v>
      </c>
      <c r="AN371">
        <v>5.1779999999999999</v>
      </c>
      <c r="AO371">
        <v>13.173999999999999</v>
      </c>
      <c r="AP371">
        <v>10.935</v>
      </c>
      <c r="AQ371">
        <v>9.4510000000000005</v>
      </c>
      <c r="AR371">
        <v>0.84899999999999998</v>
      </c>
      <c r="AS371">
        <v>0.64600000000000002</v>
      </c>
      <c r="AT371">
        <v>-1.47</v>
      </c>
      <c r="AU371">
        <v>0.52300000000000002</v>
      </c>
      <c r="AV371">
        <v>2.294</v>
      </c>
      <c r="AW371">
        <v>0.89200000000000002</v>
      </c>
      <c r="AX371">
        <v>0.48799999999999999</v>
      </c>
      <c r="AY371">
        <v>3.7749999999999999</v>
      </c>
      <c r="AZ371">
        <v>7.0049999999999999</v>
      </c>
      <c r="BA371">
        <v>6</v>
      </c>
      <c r="BB371">
        <v>2.5</v>
      </c>
      <c r="BC371">
        <v>2</v>
      </c>
      <c r="BD371">
        <v>2</v>
      </c>
      <c r="BE371">
        <v>2</v>
      </c>
      <c r="BF371">
        <v>2</v>
      </c>
      <c r="BG371">
        <v>2021</v>
      </c>
    </row>
    <row r="372" spans="1:59" x14ac:dyDescent="0.35">
      <c r="A372">
        <v>537</v>
      </c>
      <c r="B372" t="s">
        <v>741</v>
      </c>
      <c r="C372" t="s">
        <v>625</v>
      </c>
      <c r="D372" t="s">
        <v>742</v>
      </c>
      <c r="E372" t="s">
        <v>626</v>
      </c>
      <c r="F372" t="s">
        <v>627</v>
      </c>
      <c r="G372" t="s">
        <v>583</v>
      </c>
      <c r="I372" t="s">
        <v>744</v>
      </c>
      <c r="J372" t="s">
        <v>628</v>
      </c>
      <c r="K372" t="s">
        <v>628</v>
      </c>
      <c r="L372" t="s">
        <v>628</v>
      </c>
      <c r="M372" t="s">
        <v>628</v>
      </c>
      <c r="N372" t="s">
        <v>628</v>
      </c>
      <c r="O372" t="s">
        <v>628</v>
      </c>
      <c r="P372" t="s">
        <v>628</v>
      </c>
      <c r="Q372" t="s">
        <v>628</v>
      </c>
      <c r="R372" t="s">
        <v>628</v>
      </c>
      <c r="S372" t="s">
        <v>628</v>
      </c>
      <c r="T372" t="s">
        <v>628</v>
      </c>
      <c r="U372" t="s">
        <v>628</v>
      </c>
      <c r="V372" t="s">
        <v>628</v>
      </c>
      <c r="W372" t="s">
        <v>628</v>
      </c>
      <c r="X372" t="s">
        <v>628</v>
      </c>
      <c r="Y372" t="s">
        <v>628</v>
      </c>
      <c r="Z372" t="s">
        <v>628</v>
      </c>
      <c r="AA372" t="s">
        <v>628</v>
      </c>
      <c r="AB372" t="s">
        <v>628</v>
      </c>
      <c r="AC372" t="s">
        <v>628</v>
      </c>
      <c r="AD372">
        <v>45.860999999999997</v>
      </c>
      <c r="AE372">
        <v>48.627000000000002</v>
      </c>
      <c r="AF372">
        <v>51.375999999999998</v>
      </c>
      <c r="AG372">
        <v>54.192</v>
      </c>
      <c r="AH372">
        <v>55.564</v>
      </c>
      <c r="AI372">
        <v>56.137</v>
      </c>
      <c r="AJ372">
        <v>59.866999999999997</v>
      </c>
      <c r="AK372">
        <v>64.457999999999998</v>
      </c>
      <c r="AL372">
        <v>68.474000000000004</v>
      </c>
      <c r="AM372">
        <v>69.144000000000005</v>
      </c>
      <c r="AN372">
        <v>74.691000000000003</v>
      </c>
      <c r="AO372">
        <v>86.262</v>
      </c>
      <c r="AP372">
        <v>94.2</v>
      </c>
      <c r="AQ372">
        <v>98</v>
      </c>
      <c r="AR372">
        <v>98.3</v>
      </c>
      <c r="AS372">
        <v>97.7</v>
      </c>
      <c r="AT372">
        <v>97.7</v>
      </c>
      <c r="AU372">
        <v>98.3</v>
      </c>
      <c r="AV372">
        <v>100.4</v>
      </c>
      <c r="AW372">
        <v>100.7</v>
      </c>
      <c r="AX372">
        <v>101.9</v>
      </c>
      <c r="AY372">
        <v>107.3</v>
      </c>
      <c r="AZ372">
        <v>114.7</v>
      </c>
      <c r="BA372">
        <v>121.58199999999999</v>
      </c>
      <c r="BB372">
        <v>124.622</v>
      </c>
      <c r="BC372">
        <v>127.114</v>
      </c>
      <c r="BD372">
        <v>129.65600000000001</v>
      </c>
      <c r="BE372">
        <v>132.249</v>
      </c>
      <c r="BF372">
        <v>134.89400000000001</v>
      </c>
      <c r="BG372">
        <v>2021</v>
      </c>
    </row>
    <row r="373" spans="1:59" x14ac:dyDescent="0.35">
      <c r="A373">
        <v>537</v>
      </c>
      <c r="B373" t="s">
        <v>741</v>
      </c>
      <c r="C373" t="s">
        <v>629</v>
      </c>
      <c r="D373" t="s">
        <v>742</v>
      </c>
      <c r="E373" t="s">
        <v>626</v>
      </c>
      <c r="F373" t="s">
        <v>630</v>
      </c>
      <c r="G373" t="s">
        <v>570</v>
      </c>
      <c r="I373" t="s">
        <v>631</v>
      </c>
      <c r="J373" t="s">
        <v>628</v>
      </c>
      <c r="K373" t="s">
        <v>628</v>
      </c>
      <c r="L373" t="s">
        <v>628</v>
      </c>
      <c r="M373" t="s">
        <v>628</v>
      </c>
      <c r="N373" t="s">
        <v>628</v>
      </c>
      <c r="O373" t="s">
        <v>628</v>
      </c>
      <c r="P373" t="s">
        <v>628</v>
      </c>
      <c r="Q373" t="s">
        <v>628</v>
      </c>
      <c r="R373" t="s">
        <v>628</v>
      </c>
      <c r="S373" t="s">
        <v>628</v>
      </c>
      <c r="T373" t="s">
        <v>628</v>
      </c>
      <c r="U373" t="s">
        <v>628</v>
      </c>
      <c r="V373" t="s">
        <v>628</v>
      </c>
      <c r="W373" t="s">
        <v>628</v>
      </c>
      <c r="X373" t="s">
        <v>628</v>
      </c>
      <c r="Y373" t="s">
        <v>628</v>
      </c>
      <c r="Z373" t="s">
        <v>628</v>
      </c>
      <c r="AA373" t="s">
        <v>628</v>
      </c>
      <c r="AB373" t="s">
        <v>628</v>
      </c>
      <c r="AC373" t="s">
        <v>628</v>
      </c>
      <c r="AD373" t="s">
        <v>628</v>
      </c>
      <c r="AE373">
        <v>6.03</v>
      </c>
      <c r="AF373">
        <v>5.6539999999999999</v>
      </c>
      <c r="AG373">
        <v>5.48</v>
      </c>
      <c r="AH373">
        <v>2.532</v>
      </c>
      <c r="AI373">
        <v>1.0329999999999999</v>
      </c>
      <c r="AJ373">
        <v>6.6440000000000001</v>
      </c>
      <c r="AK373">
        <v>7.6680000000000001</v>
      </c>
      <c r="AL373">
        <v>6.2309999999999999</v>
      </c>
      <c r="AM373">
        <v>0.97799999999999998</v>
      </c>
      <c r="AN373">
        <v>8.0220000000000002</v>
      </c>
      <c r="AO373">
        <v>15.493</v>
      </c>
      <c r="AP373">
        <v>9.202</v>
      </c>
      <c r="AQ373">
        <v>4.0339999999999998</v>
      </c>
      <c r="AR373">
        <v>0.30599999999999999</v>
      </c>
      <c r="AS373">
        <v>-0.61</v>
      </c>
      <c r="AT373">
        <v>0</v>
      </c>
      <c r="AU373">
        <v>0.61399999999999999</v>
      </c>
      <c r="AV373">
        <v>2.1360000000000001</v>
      </c>
      <c r="AW373">
        <v>0.29899999999999999</v>
      </c>
      <c r="AX373">
        <v>1.1919999999999999</v>
      </c>
      <c r="AY373">
        <v>5.2990000000000004</v>
      </c>
      <c r="AZ373">
        <v>6.8970000000000002</v>
      </c>
      <c r="BA373">
        <v>6</v>
      </c>
      <c r="BB373">
        <v>2.5</v>
      </c>
      <c r="BC373">
        <v>2</v>
      </c>
      <c r="BD373">
        <v>2</v>
      </c>
      <c r="BE373">
        <v>2</v>
      </c>
      <c r="BF373">
        <v>2</v>
      </c>
      <c r="BG373">
        <v>2021</v>
      </c>
    </row>
    <row r="374" spans="1:59" x14ac:dyDescent="0.35">
      <c r="A374">
        <v>537</v>
      </c>
      <c r="B374" t="s">
        <v>741</v>
      </c>
      <c r="C374" t="s">
        <v>632</v>
      </c>
      <c r="D374" t="s">
        <v>742</v>
      </c>
      <c r="E374" t="s">
        <v>633</v>
      </c>
      <c r="F374" t="s">
        <v>634</v>
      </c>
      <c r="G374" t="s">
        <v>570</v>
      </c>
    </row>
    <row r="375" spans="1:59" x14ac:dyDescent="0.35">
      <c r="A375">
        <v>537</v>
      </c>
      <c r="B375" t="s">
        <v>741</v>
      </c>
      <c r="C375" t="s">
        <v>635</v>
      </c>
      <c r="D375" t="s">
        <v>742</v>
      </c>
      <c r="E375" t="s">
        <v>636</v>
      </c>
      <c r="F375" t="s">
        <v>637</v>
      </c>
      <c r="G375" t="s">
        <v>570</v>
      </c>
    </row>
    <row r="376" spans="1:59" x14ac:dyDescent="0.35">
      <c r="A376">
        <v>537</v>
      </c>
      <c r="B376" t="s">
        <v>741</v>
      </c>
      <c r="C376" t="s">
        <v>638</v>
      </c>
      <c r="D376" t="s">
        <v>742</v>
      </c>
      <c r="E376" t="s">
        <v>639</v>
      </c>
      <c r="F376" t="s">
        <v>640</v>
      </c>
      <c r="G376" t="s">
        <v>570</v>
      </c>
    </row>
    <row r="377" spans="1:59" x14ac:dyDescent="0.35">
      <c r="A377">
        <v>537</v>
      </c>
      <c r="B377" t="s">
        <v>741</v>
      </c>
      <c r="C377" t="s">
        <v>641</v>
      </c>
      <c r="D377" t="s">
        <v>742</v>
      </c>
      <c r="E377" t="s">
        <v>642</v>
      </c>
      <c r="F377" t="s">
        <v>643</v>
      </c>
      <c r="G377" t="s">
        <v>570</v>
      </c>
    </row>
    <row r="378" spans="1:59" x14ac:dyDescent="0.35">
      <c r="A378">
        <v>537</v>
      </c>
      <c r="B378" t="s">
        <v>741</v>
      </c>
      <c r="C378" t="s">
        <v>644</v>
      </c>
      <c r="D378" t="s">
        <v>742</v>
      </c>
      <c r="E378" t="s">
        <v>645</v>
      </c>
      <c r="F378" t="s">
        <v>646</v>
      </c>
      <c r="G378" t="s">
        <v>647</v>
      </c>
    </row>
    <row r="379" spans="1:59" x14ac:dyDescent="0.35">
      <c r="A379">
        <v>537</v>
      </c>
      <c r="B379" t="s">
        <v>741</v>
      </c>
      <c r="C379" t="s">
        <v>649</v>
      </c>
      <c r="D379" t="s">
        <v>742</v>
      </c>
      <c r="E379" t="s">
        <v>650</v>
      </c>
      <c r="F379" t="s">
        <v>651</v>
      </c>
      <c r="G379" t="s">
        <v>652</v>
      </c>
      <c r="H379" t="s">
        <v>653</v>
      </c>
    </row>
    <row r="380" spans="1:59" x14ac:dyDescent="0.35">
      <c r="A380">
        <v>537</v>
      </c>
      <c r="B380" t="s">
        <v>741</v>
      </c>
      <c r="C380" t="s">
        <v>654</v>
      </c>
      <c r="D380" t="s">
        <v>742</v>
      </c>
      <c r="E380" t="s">
        <v>655</v>
      </c>
      <c r="F380" t="s">
        <v>656</v>
      </c>
      <c r="G380" t="s">
        <v>652</v>
      </c>
      <c r="H380" t="s">
        <v>653</v>
      </c>
      <c r="I380" t="s">
        <v>745</v>
      </c>
      <c r="J380" t="s">
        <v>628</v>
      </c>
      <c r="K380" t="s">
        <v>628</v>
      </c>
      <c r="L380" t="s">
        <v>628</v>
      </c>
      <c r="M380" t="s">
        <v>628</v>
      </c>
      <c r="N380" t="s">
        <v>628</v>
      </c>
      <c r="O380" t="s">
        <v>628</v>
      </c>
      <c r="P380" t="s">
        <v>628</v>
      </c>
      <c r="Q380" t="s">
        <v>628</v>
      </c>
      <c r="R380" t="s">
        <v>628</v>
      </c>
      <c r="S380" t="s">
        <v>628</v>
      </c>
      <c r="T380" t="s">
        <v>628</v>
      </c>
      <c r="U380" t="s">
        <v>628</v>
      </c>
      <c r="V380" t="s">
        <v>628</v>
      </c>
      <c r="W380" t="s">
        <v>628</v>
      </c>
      <c r="X380" t="s">
        <v>628</v>
      </c>
      <c r="Y380" t="s">
        <v>628</v>
      </c>
      <c r="Z380" t="s">
        <v>628</v>
      </c>
      <c r="AA380" t="s">
        <v>628</v>
      </c>
      <c r="AB380" t="s">
        <v>628</v>
      </c>
      <c r="AC380">
        <v>0.86099999999999999</v>
      </c>
      <c r="AD380">
        <v>0.872</v>
      </c>
      <c r="AE380">
        <v>0.88500000000000001</v>
      </c>
      <c r="AF380">
        <v>0.90100000000000002</v>
      </c>
      <c r="AG380">
        <v>0.91800000000000004</v>
      </c>
      <c r="AH380">
        <v>0.93500000000000005</v>
      </c>
      <c r="AI380">
        <v>0.95699999999999996</v>
      </c>
      <c r="AJ380">
        <v>0.98199999999999998</v>
      </c>
      <c r="AK380">
        <v>1.0069999999999999</v>
      </c>
      <c r="AL380">
        <v>1.032</v>
      </c>
      <c r="AM380">
        <v>1.0549999999999999</v>
      </c>
      <c r="AN380">
        <v>1.077</v>
      </c>
      <c r="AO380">
        <v>1.1000000000000001</v>
      </c>
      <c r="AP380">
        <v>1.125</v>
      </c>
      <c r="AQ380">
        <v>1.1499999999999999</v>
      </c>
      <c r="AR380">
        <v>1.173</v>
      </c>
      <c r="AS380">
        <v>1.196</v>
      </c>
      <c r="AT380">
        <v>1.2150000000000001</v>
      </c>
      <c r="AU380">
        <v>1.234</v>
      </c>
      <c r="AV380">
        <v>1.2529999999999999</v>
      </c>
      <c r="AW380">
        <v>1.2709999999999999</v>
      </c>
      <c r="AX380">
        <v>1.29</v>
      </c>
      <c r="AY380">
        <v>1.31</v>
      </c>
      <c r="AZ380">
        <v>1.3320000000000001</v>
      </c>
      <c r="BA380">
        <v>1.351</v>
      </c>
      <c r="BB380">
        <v>1.37</v>
      </c>
      <c r="BC380">
        <v>1.39</v>
      </c>
      <c r="BD380">
        <v>1.409</v>
      </c>
      <c r="BE380">
        <v>1.4279999999999999</v>
      </c>
      <c r="BF380">
        <v>1.448</v>
      </c>
      <c r="BG380">
        <v>2019</v>
      </c>
    </row>
    <row r="381" spans="1:59" x14ac:dyDescent="0.35">
      <c r="A381">
        <v>537</v>
      </c>
      <c r="B381" t="s">
        <v>741</v>
      </c>
      <c r="C381" t="s">
        <v>658</v>
      </c>
      <c r="D381" t="s">
        <v>742</v>
      </c>
      <c r="E381" t="s">
        <v>659</v>
      </c>
      <c r="F381" t="s">
        <v>660</v>
      </c>
      <c r="G381" t="s">
        <v>565</v>
      </c>
      <c r="H381" t="s">
        <v>566</v>
      </c>
      <c r="I381" t="s">
        <v>746</v>
      </c>
      <c r="J381" t="s">
        <v>628</v>
      </c>
      <c r="K381" t="s">
        <v>628</v>
      </c>
      <c r="L381" t="s">
        <v>628</v>
      </c>
      <c r="M381" t="s">
        <v>628</v>
      </c>
      <c r="N381" t="s">
        <v>628</v>
      </c>
      <c r="O381" t="s">
        <v>628</v>
      </c>
      <c r="P381" t="s">
        <v>628</v>
      </c>
      <c r="Q381" t="s">
        <v>628</v>
      </c>
      <c r="R381" t="s">
        <v>628</v>
      </c>
      <c r="S381" t="s">
        <v>628</v>
      </c>
      <c r="T381" t="s">
        <v>628</v>
      </c>
      <c r="U381" t="s">
        <v>628</v>
      </c>
      <c r="V381" t="s">
        <v>628</v>
      </c>
      <c r="W381" t="s">
        <v>628</v>
      </c>
      <c r="X381" t="s">
        <v>628</v>
      </c>
      <c r="Y381" t="s">
        <v>628</v>
      </c>
      <c r="Z381" t="s">
        <v>628</v>
      </c>
      <c r="AA381" t="s">
        <v>628</v>
      </c>
      <c r="AB381" t="s">
        <v>628</v>
      </c>
      <c r="AC381" t="s">
        <v>628</v>
      </c>
      <c r="AD381">
        <v>0.40100000000000002</v>
      </c>
      <c r="AE381">
        <v>0.47199999999999998</v>
      </c>
      <c r="AF381">
        <v>0.40300000000000002</v>
      </c>
      <c r="AG381">
        <v>0.35299999999999998</v>
      </c>
      <c r="AH381">
        <v>0.29399999999999998</v>
      </c>
      <c r="AI381">
        <v>0.221</v>
      </c>
      <c r="AJ381">
        <v>0.45800000000000002</v>
      </c>
      <c r="AK381">
        <v>0.249</v>
      </c>
      <c r="AL381">
        <v>0.67300000000000004</v>
      </c>
      <c r="AM381">
        <v>0.76100000000000001</v>
      </c>
      <c r="AN381">
        <v>0.89500000000000002</v>
      </c>
      <c r="AO381">
        <v>1.125</v>
      </c>
      <c r="AP381">
        <v>1.052</v>
      </c>
      <c r="AQ381">
        <v>1.141</v>
      </c>
      <c r="AR381">
        <v>1.0629999999999999</v>
      </c>
      <c r="AS381">
        <v>1.0309999999999999</v>
      </c>
      <c r="AT381">
        <v>0.92600000000000005</v>
      </c>
      <c r="AU381">
        <v>0.84799999999999998</v>
      </c>
      <c r="AV381">
        <v>0.91200000000000003</v>
      </c>
      <c r="AW381">
        <v>0.879</v>
      </c>
      <c r="AX381">
        <v>0.91</v>
      </c>
      <c r="AY381">
        <v>0.91800000000000004</v>
      </c>
      <c r="AZ381">
        <v>0.96599999999999997</v>
      </c>
      <c r="BA381">
        <v>0.97499999999999998</v>
      </c>
      <c r="BB381">
        <v>0.98399999999999999</v>
      </c>
      <c r="BC381">
        <v>0.995</v>
      </c>
      <c r="BD381">
        <v>1.006</v>
      </c>
      <c r="BE381">
        <v>0.98399999999999999</v>
      </c>
      <c r="BF381">
        <v>0.96599999999999997</v>
      </c>
      <c r="BG381">
        <v>2022</v>
      </c>
    </row>
    <row r="382" spans="1:59" x14ac:dyDescent="0.35">
      <c r="A382">
        <v>537</v>
      </c>
      <c r="B382" t="s">
        <v>741</v>
      </c>
      <c r="C382" t="s">
        <v>662</v>
      </c>
      <c r="D382" t="s">
        <v>742</v>
      </c>
      <c r="E382" t="s">
        <v>659</v>
      </c>
      <c r="F382" t="s">
        <v>660</v>
      </c>
      <c r="G382" t="s">
        <v>615</v>
      </c>
      <c r="I382" t="s">
        <v>663</v>
      </c>
      <c r="J382" t="s">
        <v>628</v>
      </c>
      <c r="K382" t="s">
        <v>628</v>
      </c>
      <c r="L382" t="s">
        <v>628</v>
      </c>
      <c r="M382" t="s">
        <v>628</v>
      </c>
      <c r="N382" t="s">
        <v>628</v>
      </c>
      <c r="O382" t="s">
        <v>628</v>
      </c>
      <c r="P382" t="s">
        <v>628</v>
      </c>
      <c r="Q382" t="s">
        <v>628</v>
      </c>
      <c r="R382" t="s">
        <v>628</v>
      </c>
      <c r="S382" t="s">
        <v>628</v>
      </c>
      <c r="T382" t="s">
        <v>628</v>
      </c>
      <c r="U382" t="s">
        <v>628</v>
      </c>
      <c r="V382" t="s">
        <v>628</v>
      </c>
      <c r="W382" t="s">
        <v>628</v>
      </c>
      <c r="X382" t="s">
        <v>628</v>
      </c>
      <c r="Y382" t="s">
        <v>628</v>
      </c>
      <c r="Z382" t="s">
        <v>628</v>
      </c>
      <c r="AA382" t="s">
        <v>628</v>
      </c>
      <c r="AB382" t="s">
        <v>628</v>
      </c>
      <c r="AC382" t="s">
        <v>628</v>
      </c>
      <c r="AD382">
        <v>109.206</v>
      </c>
      <c r="AE382">
        <v>98.9</v>
      </c>
      <c r="AF382">
        <v>85.906000000000006</v>
      </c>
      <c r="AG382">
        <v>71.881</v>
      </c>
      <c r="AH382">
        <v>66.674000000000007</v>
      </c>
      <c r="AI382">
        <v>47.838000000000001</v>
      </c>
      <c r="AJ382">
        <v>100.873</v>
      </c>
      <c r="AK382">
        <v>45.895000000000003</v>
      </c>
      <c r="AL382">
        <v>103.791</v>
      </c>
      <c r="AM382">
        <v>104.66500000000001</v>
      </c>
      <c r="AN382">
        <v>101.494</v>
      </c>
      <c r="AO382">
        <v>107.898</v>
      </c>
      <c r="AP382">
        <v>90.638000000000005</v>
      </c>
      <c r="AQ382">
        <v>81.775999999999996</v>
      </c>
      <c r="AR382">
        <v>73.459999999999994</v>
      </c>
      <c r="AS382">
        <v>64.688000000000002</v>
      </c>
      <c r="AT382">
        <v>56.088000000000001</v>
      </c>
      <c r="AU382">
        <v>53.134</v>
      </c>
      <c r="AV382">
        <v>58.335999999999999</v>
      </c>
      <c r="AW382">
        <v>43.31</v>
      </c>
      <c r="AX382">
        <v>42.140999999999998</v>
      </c>
      <c r="AY382">
        <v>25.341999999999999</v>
      </c>
      <c r="AZ382">
        <v>19.702000000000002</v>
      </c>
      <c r="BA382">
        <v>48.173000000000002</v>
      </c>
      <c r="BB382">
        <v>48.320999999999998</v>
      </c>
      <c r="BC382">
        <v>45.548999999999999</v>
      </c>
      <c r="BD382">
        <v>42.975999999999999</v>
      </c>
      <c r="BE382">
        <v>39.267000000000003</v>
      </c>
      <c r="BF382">
        <v>35.963000000000001</v>
      </c>
      <c r="BG382">
        <v>2022</v>
      </c>
    </row>
    <row r="383" spans="1:59" x14ac:dyDescent="0.35">
      <c r="A383">
        <v>537</v>
      </c>
      <c r="B383" t="s">
        <v>741</v>
      </c>
      <c r="C383" t="s">
        <v>186</v>
      </c>
      <c r="D383" t="s">
        <v>742</v>
      </c>
      <c r="E383" t="s">
        <v>664</v>
      </c>
      <c r="F383" t="s">
        <v>665</v>
      </c>
      <c r="G383" t="s">
        <v>565</v>
      </c>
      <c r="H383" t="s">
        <v>566</v>
      </c>
      <c r="I383" t="s">
        <v>746</v>
      </c>
      <c r="J383" t="s">
        <v>628</v>
      </c>
      <c r="K383" t="s">
        <v>628</v>
      </c>
      <c r="L383" t="s">
        <v>628</v>
      </c>
      <c r="M383" t="s">
        <v>628</v>
      </c>
      <c r="N383" t="s">
        <v>628</v>
      </c>
      <c r="O383" t="s">
        <v>628</v>
      </c>
      <c r="P383" t="s">
        <v>628</v>
      </c>
      <c r="Q383" t="s">
        <v>628</v>
      </c>
      <c r="R383" t="s">
        <v>628</v>
      </c>
      <c r="S383" t="s">
        <v>628</v>
      </c>
      <c r="T383" t="s">
        <v>628</v>
      </c>
      <c r="U383" t="s">
        <v>628</v>
      </c>
      <c r="V383" t="s">
        <v>628</v>
      </c>
      <c r="W383" t="s">
        <v>628</v>
      </c>
      <c r="X383" t="s">
        <v>628</v>
      </c>
      <c r="Y383" t="s">
        <v>628</v>
      </c>
      <c r="Z383" t="s">
        <v>628</v>
      </c>
      <c r="AA383" t="s">
        <v>628</v>
      </c>
      <c r="AB383" t="s">
        <v>628</v>
      </c>
      <c r="AC383" t="s">
        <v>628</v>
      </c>
      <c r="AD383" t="s">
        <v>628</v>
      </c>
      <c r="AE383">
        <v>0.45700000000000002</v>
      </c>
      <c r="AF383">
        <v>0.439</v>
      </c>
      <c r="AG383">
        <v>0.39300000000000002</v>
      </c>
      <c r="AH383">
        <v>0.32700000000000001</v>
      </c>
      <c r="AI383">
        <v>0.27</v>
      </c>
      <c r="AJ383">
        <v>0.27200000000000002</v>
      </c>
      <c r="AK383">
        <v>0.41199999999999998</v>
      </c>
      <c r="AL383">
        <v>0.79300000000000004</v>
      </c>
      <c r="AM383">
        <v>0.88600000000000001</v>
      </c>
      <c r="AN383">
        <v>1.07</v>
      </c>
      <c r="AO383">
        <v>1.389</v>
      </c>
      <c r="AP383">
        <v>1.5009999999999999</v>
      </c>
      <c r="AQ383">
        <v>1.3420000000000001</v>
      </c>
      <c r="AR383">
        <v>1.6060000000000001</v>
      </c>
      <c r="AS383">
        <v>1.5589999999999999</v>
      </c>
      <c r="AT383">
        <v>1.84</v>
      </c>
      <c r="AU383">
        <v>1.383</v>
      </c>
      <c r="AV383">
        <v>1.331</v>
      </c>
      <c r="AW383">
        <v>1.3959999999999999</v>
      </c>
      <c r="AX383">
        <v>1.3180000000000001</v>
      </c>
      <c r="AY383">
        <v>1.623</v>
      </c>
      <c r="AZ383">
        <v>1.9410000000000001</v>
      </c>
      <c r="BA383">
        <v>1.716</v>
      </c>
      <c r="BB383">
        <v>1.8009999999999999</v>
      </c>
      <c r="BC383">
        <v>1.8819999999999999</v>
      </c>
      <c r="BD383">
        <v>1.9650000000000001</v>
      </c>
      <c r="BE383">
        <v>2.02</v>
      </c>
      <c r="BF383">
        <v>2.0779999999999998</v>
      </c>
      <c r="BG383">
        <v>2022</v>
      </c>
    </row>
    <row r="384" spans="1:59" x14ac:dyDescent="0.35">
      <c r="A384">
        <v>537</v>
      </c>
      <c r="B384" t="s">
        <v>741</v>
      </c>
      <c r="C384" t="s">
        <v>188</v>
      </c>
      <c r="D384" t="s">
        <v>742</v>
      </c>
      <c r="E384" t="s">
        <v>664</v>
      </c>
      <c r="F384" t="s">
        <v>665</v>
      </c>
      <c r="G384" t="s">
        <v>615</v>
      </c>
      <c r="I384" t="s">
        <v>666</v>
      </c>
      <c r="J384" t="s">
        <v>628</v>
      </c>
      <c r="K384" t="s">
        <v>628</v>
      </c>
      <c r="L384" t="s">
        <v>628</v>
      </c>
      <c r="M384" t="s">
        <v>628</v>
      </c>
      <c r="N384" t="s">
        <v>628</v>
      </c>
      <c r="O384" t="s">
        <v>628</v>
      </c>
      <c r="P384" t="s">
        <v>628</v>
      </c>
      <c r="Q384" t="s">
        <v>628</v>
      </c>
      <c r="R384" t="s">
        <v>628</v>
      </c>
      <c r="S384" t="s">
        <v>628</v>
      </c>
      <c r="T384" t="s">
        <v>628</v>
      </c>
      <c r="U384" t="s">
        <v>628</v>
      </c>
      <c r="V384" t="s">
        <v>628</v>
      </c>
      <c r="W384" t="s">
        <v>628</v>
      </c>
      <c r="X384" t="s">
        <v>628</v>
      </c>
      <c r="Y384" t="s">
        <v>628</v>
      </c>
      <c r="Z384" t="s">
        <v>628</v>
      </c>
      <c r="AA384" t="s">
        <v>628</v>
      </c>
      <c r="AB384" t="s">
        <v>628</v>
      </c>
      <c r="AC384" t="s">
        <v>628</v>
      </c>
      <c r="AD384" t="s">
        <v>628</v>
      </c>
      <c r="AE384">
        <v>95.659000000000006</v>
      </c>
      <c r="AF384">
        <v>93.545000000000002</v>
      </c>
      <c r="AG384">
        <v>80.119</v>
      </c>
      <c r="AH384">
        <v>74.153000000000006</v>
      </c>
      <c r="AI384">
        <v>58.335000000000001</v>
      </c>
      <c r="AJ384">
        <v>59.841000000000001</v>
      </c>
      <c r="AK384">
        <v>75.826999999999998</v>
      </c>
      <c r="AL384">
        <v>122.35299999999999</v>
      </c>
      <c r="AM384">
        <v>121.83499999999999</v>
      </c>
      <c r="AN384">
        <v>121.28700000000001</v>
      </c>
      <c r="AO384">
        <v>133.27799999999999</v>
      </c>
      <c r="AP384">
        <v>129.327</v>
      </c>
      <c r="AQ384">
        <v>96.143000000000001</v>
      </c>
      <c r="AR384">
        <v>110.989</v>
      </c>
      <c r="AS384">
        <v>97.805999999999997</v>
      </c>
      <c r="AT384">
        <v>111.495</v>
      </c>
      <c r="AU384">
        <v>86.679000000000002</v>
      </c>
      <c r="AV384">
        <v>85.105000000000004</v>
      </c>
      <c r="AW384">
        <v>68.799000000000007</v>
      </c>
      <c r="AX384">
        <v>61.076999999999998</v>
      </c>
      <c r="AY384">
        <v>44.813000000000002</v>
      </c>
      <c r="AZ384">
        <v>39.585000000000001</v>
      </c>
      <c r="BA384">
        <v>84.834000000000003</v>
      </c>
      <c r="BB384">
        <v>88.406999999999996</v>
      </c>
      <c r="BC384">
        <v>86.126999999999995</v>
      </c>
      <c r="BD384">
        <v>83.983999999999995</v>
      </c>
      <c r="BE384">
        <v>80.59</v>
      </c>
      <c r="BF384">
        <v>77.403999999999996</v>
      </c>
      <c r="BG384">
        <v>2022</v>
      </c>
    </row>
    <row r="385" spans="1:59" x14ac:dyDescent="0.35">
      <c r="A385">
        <v>537</v>
      </c>
      <c r="B385" t="s">
        <v>741</v>
      </c>
      <c r="C385" t="s">
        <v>667</v>
      </c>
      <c r="D385" t="s">
        <v>742</v>
      </c>
      <c r="E385" t="s">
        <v>668</v>
      </c>
      <c r="F385" t="s">
        <v>669</v>
      </c>
      <c r="G385" t="s">
        <v>565</v>
      </c>
      <c r="H385" t="s">
        <v>566</v>
      </c>
      <c r="I385" t="s">
        <v>746</v>
      </c>
      <c r="J385" t="s">
        <v>628</v>
      </c>
      <c r="K385" t="s">
        <v>628</v>
      </c>
      <c r="L385" t="s">
        <v>628</v>
      </c>
      <c r="M385" t="s">
        <v>628</v>
      </c>
      <c r="N385" t="s">
        <v>628</v>
      </c>
      <c r="O385" t="s">
        <v>628</v>
      </c>
      <c r="P385" t="s">
        <v>628</v>
      </c>
      <c r="Q385" t="s">
        <v>628</v>
      </c>
      <c r="R385" t="s">
        <v>628</v>
      </c>
      <c r="S385" t="s">
        <v>628</v>
      </c>
      <c r="T385" t="s">
        <v>628</v>
      </c>
      <c r="U385" t="s">
        <v>628</v>
      </c>
      <c r="V385" t="s">
        <v>628</v>
      </c>
      <c r="W385" t="s">
        <v>628</v>
      </c>
      <c r="X385" t="s">
        <v>628</v>
      </c>
      <c r="Y385" t="s">
        <v>628</v>
      </c>
      <c r="Z385" t="s">
        <v>628</v>
      </c>
      <c r="AA385" t="s">
        <v>628</v>
      </c>
      <c r="AB385" t="s">
        <v>628</v>
      </c>
      <c r="AC385" t="s">
        <v>628</v>
      </c>
      <c r="AD385" t="s">
        <v>628</v>
      </c>
      <c r="AE385">
        <v>1.4999999999999999E-2</v>
      </c>
      <c r="AF385">
        <v>-3.5999999999999997E-2</v>
      </c>
      <c r="AG385">
        <v>-0.04</v>
      </c>
      <c r="AH385">
        <v>-3.3000000000000002E-2</v>
      </c>
      <c r="AI385">
        <v>-4.9000000000000002E-2</v>
      </c>
      <c r="AJ385">
        <v>0.186</v>
      </c>
      <c r="AK385">
        <v>-0.16200000000000001</v>
      </c>
      <c r="AL385">
        <v>-0.12</v>
      </c>
      <c r="AM385">
        <v>-0.125</v>
      </c>
      <c r="AN385">
        <v>-0.17499999999999999</v>
      </c>
      <c r="AO385">
        <v>-0.26500000000000001</v>
      </c>
      <c r="AP385">
        <v>-0.44900000000000001</v>
      </c>
      <c r="AQ385">
        <v>-0.20100000000000001</v>
      </c>
      <c r="AR385">
        <v>-0.54300000000000004</v>
      </c>
      <c r="AS385">
        <v>-0.52800000000000002</v>
      </c>
      <c r="AT385">
        <v>-0.91500000000000004</v>
      </c>
      <c r="AU385">
        <v>-0.53500000000000003</v>
      </c>
      <c r="AV385">
        <v>-0.41899999999999998</v>
      </c>
      <c r="AW385">
        <v>-0.51700000000000002</v>
      </c>
      <c r="AX385">
        <v>-0.40899999999999997</v>
      </c>
      <c r="AY385">
        <v>-0.70499999999999996</v>
      </c>
      <c r="AZ385">
        <v>-0.97499999999999998</v>
      </c>
      <c r="BA385">
        <v>-0.74199999999999999</v>
      </c>
      <c r="BB385">
        <v>-0.81699999999999995</v>
      </c>
      <c r="BC385">
        <v>-0.88600000000000001</v>
      </c>
      <c r="BD385">
        <v>-0.96</v>
      </c>
      <c r="BE385">
        <v>-1.036</v>
      </c>
      <c r="BF385">
        <v>-1.113</v>
      </c>
      <c r="BG385">
        <v>2022</v>
      </c>
    </row>
    <row r="386" spans="1:59" x14ac:dyDescent="0.35">
      <c r="A386">
        <v>537</v>
      </c>
      <c r="B386" t="s">
        <v>741</v>
      </c>
      <c r="C386" t="s">
        <v>670</v>
      </c>
      <c r="D386" t="s">
        <v>742</v>
      </c>
      <c r="E386" t="s">
        <v>668</v>
      </c>
      <c r="F386" t="s">
        <v>669</v>
      </c>
      <c r="G386" t="s">
        <v>615</v>
      </c>
      <c r="I386" t="s">
        <v>671</v>
      </c>
      <c r="J386" t="s">
        <v>628</v>
      </c>
      <c r="K386" t="s">
        <v>628</v>
      </c>
      <c r="L386" t="s">
        <v>628</v>
      </c>
      <c r="M386" t="s">
        <v>628</v>
      </c>
      <c r="N386" t="s">
        <v>628</v>
      </c>
      <c r="O386" t="s">
        <v>628</v>
      </c>
      <c r="P386" t="s">
        <v>628</v>
      </c>
      <c r="Q386" t="s">
        <v>628</v>
      </c>
      <c r="R386" t="s">
        <v>628</v>
      </c>
      <c r="S386" t="s">
        <v>628</v>
      </c>
      <c r="T386" t="s">
        <v>628</v>
      </c>
      <c r="U386" t="s">
        <v>628</v>
      </c>
      <c r="V386" t="s">
        <v>628</v>
      </c>
      <c r="W386" t="s">
        <v>628</v>
      </c>
      <c r="X386" t="s">
        <v>628</v>
      </c>
      <c r="Y386" t="s">
        <v>628</v>
      </c>
      <c r="Z386" t="s">
        <v>628</v>
      </c>
      <c r="AA386" t="s">
        <v>628</v>
      </c>
      <c r="AB386" t="s">
        <v>628</v>
      </c>
      <c r="AC386" t="s">
        <v>628</v>
      </c>
      <c r="AD386" t="s">
        <v>628</v>
      </c>
      <c r="AE386">
        <v>3.242</v>
      </c>
      <c r="AF386">
        <v>-7.6390000000000002</v>
      </c>
      <c r="AG386">
        <v>-8.2379999999999995</v>
      </c>
      <c r="AH386">
        <v>-7.4790000000000001</v>
      </c>
      <c r="AI386">
        <v>-10.497</v>
      </c>
      <c r="AJ386">
        <v>41.031999999999996</v>
      </c>
      <c r="AK386">
        <v>-29.931999999999999</v>
      </c>
      <c r="AL386">
        <v>-18.562000000000001</v>
      </c>
      <c r="AM386">
        <v>-17.170000000000002</v>
      </c>
      <c r="AN386">
        <v>-19.792999999999999</v>
      </c>
      <c r="AO386">
        <v>-25.38</v>
      </c>
      <c r="AP386">
        <v>-38.689</v>
      </c>
      <c r="AQ386">
        <v>-14.367000000000001</v>
      </c>
      <c r="AR386">
        <v>-37.527999999999999</v>
      </c>
      <c r="AS386">
        <v>-33.118000000000002</v>
      </c>
      <c r="AT386">
        <v>-55.405999999999999</v>
      </c>
      <c r="AU386">
        <v>-33.545000000000002</v>
      </c>
      <c r="AV386">
        <v>-26.768999999999998</v>
      </c>
      <c r="AW386">
        <v>-25.489000000000001</v>
      </c>
      <c r="AX386">
        <v>-18.936</v>
      </c>
      <c r="AY386">
        <v>-19.471</v>
      </c>
      <c r="AZ386">
        <v>-19.882999999999999</v>
      </c>
      <c r="BA386">
        <v>-36.661000000000001</v>
      </c>
      <c r="BB386">
        <v>-40.085999999999999</v>
      </c>
      <c r="BC386">
        <v>-40.576999999999998</v>
      </c>
      <c r="BD386">
        <v>-41.008000000000003</v>
      </c>
      <c r="BE386">
        <v>-41.323</v>
      </c>
      <c r="BF386">
        <v>-41.441000000000003</v>
      </c>
      <c r="BG386">
        <v>2022</v>
      </c>
    </row>
    <row r="387" spans="1:59" x14ac:dyDescent="0.35">
      <c r="A387">
        <v>537</v>
      </c>
      <c r="B387" t="s">
        <v>741</v>
      </c>
      <c r="C387" t="s">
        <v>672</v>
      </c>
      <c r="D387" t="s">
        <v>742</v>
      </c>
      <c r="E387" t="s">
        <v>673</v>
      </c>
      <c r="F387" t="s">
        <v>674</v>
      </c>
      <c r="G387" t="s">
        <v>565</v>
      </c>
      <c r="H387" t="s">
        <v>566</v>
      </c>
    </row>
    <row r="388" spans="1:59" x14ac:dyDescent="0.35">
      <c r="A388">
        <v>537</v>
      </c>
      <c r="B388" t="s">
        <v>741</v>
      </c>
      <c r="C388" t="s">
        <v>675</v>
      </c>
      <c r="D388" t="s">
        <v>742</v>
      </c>
      <c r="E388" t="s">
        <v>673</v>
      </c>
      <c r="F388" t="s">
        <v>674</v>
      </c>
      <c r="G388" t="s">
        <v>603</v>
      </c>
    </row>
    <row r="389" spans="1:59" x14ac:dyDescent="0.35">
      <c r="A389">
        <v>537</v>
      </c>
      <c r="B389" t="s">
        <v>741</v>
      </c>
      <c r="C389" t="s">
        <v>676</v>
      </c>
      <c r="D389" t="s">
        <v>742</v>
      </c>
      <c r="E389" t="s">
        <v>677</v>
      </c>
      <c r="F389" t="s">
        <v>678</v>
      </c>
      <c r="G389" t="s">
        <v>565</v>
      </c>
      <c r="H389" t="s">
        <v>566</v>
      </c>
      <c r="I389" t="s">
        <v>746</v>
      </c>
      <c r="J389" t="s">
        <v>628</v>
      </c>
      <c r="K389" t="s">
        <v>628</v>
      </c>
      <c r="L389" t="s">
        <v>628</v>
      </c>
      <c r="M389" t="s">
        <v>628</v>
      </c>
      <c r="N389" t="s">
        <v>628</v>
      </c>
      <c r="O389" t="s">
        <v>628</v>
      </c>
      <c r="P389" t="s">
        <v>628</v>
      </c>
      <c r="Q389" t="s">
        <v>628</v>
      </c>
      <c r="R389" t="s">
        <v>628</v>
      </c>
      <c r="S389" t="s">
        <v>628</v>
      </c>
      <c r="T389" t="s">
        <v>628</v>
      </c>
      <c r="U389" t="s">
        <v>628</v>
      </c>
      <c r="V389" t="s">
        <v>628</v>
      </c>
      <c r="W389" t="s">
        <v>628</v>
      </c>
      <c r="X389" t="s">
        <v>628</v>
      </c>
      <c r="Y389" t="s">
        <v>628</v>
      </c>
      <c r="Z389" t="s">
        <v>628</v>
      </c>
      <c r="AA389" t="s">
        <v>628</v>
      </c>
      <c r="AB389" t="s">
        <v>628</v>
      </c>
      <c r="AC389" t="s">
        <v>628</v>
      </c>
      <c r="AD389" t="s">
        <v>628</v>
      </c>
      <c r="AE389" t="s">
        <v>628</v>
      </c>
      <c r="AF389">
        <v>-3.5999999999999997E-2</v>
      </c>
      <c r="AG389">
        <v>-0.04</v>
      </c>
      <c r="AH389">
        <v>-3.3000000000000002E-2</v>
      </c>
      <c r="AI389">
        <v>-4.9000000000000002E-2</v>
      </c>
      <c r="AJ389">
        <v>0.186</v>
      </c>
      <c r="AK389">
        <v>-0.16200000000000001</v>
      </c>
      <c r="AL389">
        <v>-0.12</v>
      </c>
      <c r="AM389">
        <v>-0.125</v>
      </c>
      <c r="AN389">
        <v>-0.17499999999999999</v>
      </c>
      <c r="AO389">
        <v>-0.26500000000000001</v>
      </c>
      <c r="AP389">
        <v>-0.44900000000000001</v>
      </c>
      <c r="AQ389">
        <v>-0.20100000000000001</v>
      </c>
      <c r="AR389">
        <v>-0.54300000000000004</v>
      </c>
      <c r="AS389">
        <v>-0.52800000000000002</v>
      </c>
      <c r="AT389">
        <v>-0.91500000000000004</v>
      </c>
      <c r="AU389">
        <v>-0.53400000000000003</v>
      </c>
      <c r="AV389">
        <v>-0.41699999999999998</v>
      </c>
      <c r="AW389">
        <v>-0.51400000000000001</v>
      </c>
      <c r="AX389">
        <v>-0.40699999999999997</v>
      </c>
      <c r="AY389">
        <v>-0.70099999999999996</v>
      </c>
      <c r="AZ389">
        <v>-0.97</v>
      </c>
      <c r="BA389">
        <v>-0.73599999999999999</v>
      </c>
      <c r="BB389">
        <v>-0.81</v>
      </c>
      <c r="BC389">
        <v>-0.878</v>
      </c>
      <c r="BD389">
        <v>-0.95</v>
      </c>
      <c r="BE389">
        <v>-1.0249999999999999</v>
      </c>
      <c r="BF389">
        <v>-1.1000000000000001</v>
      </c>
      <c r="BG389">
        <v>2022</v>
      </c>
    </row>
    <row r="390" spans="1:59" x14ac:dyDescent="0.35">
      <c r="A390">
        <v>537</v>
      </c>
      <c r="B390" t="s">
        <v>741</v>
      </c>
      <c r="C390" t="s">
        <v>679</v>
      </c>
      <c r="D390" t="s">
        <v>742</v>
      </c>
      <c r="E390" t="s">
        <v>677</v>
      </c>
      <c r="F390" t="s">
        <v>678</v>
      </c>
      <c r="G390" t="s">
        <v>615</v>
      </c>
      <c r="I390" t="s">
        <v>680</v>
      </c>
      <c r="J390" t="s">
        <v>628</v>
      </c>
      <c r="K390" t="s">
        <v>628</v>
      </c>
      <c r="L390" t="s">
        <v>628</v>
      </c>
      <c r="M390" t="s">
        <v>628</v>
      </c>
      <c r="N390" t="s">
        <v>628</v>
      </c>
      <c r="O390" t="s">
        <v>628</v>
      </c>
      <c r="P390" t="s">
        <v>628</v>
      </c>
      <c r="Q390" t="s">
        <v>628</v>
      </c>
      <c r="R390" t="s">
        <v>628</v>
      </c>
      <c r="S390" t="s">
        <v>628</v>
      </c>
      <c r="T390" t="s">
        <v>628</v>
      </c>
      <c r="U390" t="s">
        <v>628</v>
      </c>
      <c r="V390" t="s">
        <v>628</v>
      </c>
      <c r="W390" t="s">
        <v>628</v>
      </c>
      <c r="X390" t="s">
        <v>628</v>
      </c>
      <c r="Y390" t="s">
        <v>628</v>
      </c>
      <c r="Z390" t="s">
        <v>628</v>
      </c>
      <c r="AA390" t="s">
        <v>628</v>
      </c>
      <c r="AB390" t="s">
        <v>628</v>
      </c>
      <c r="AC390" t="s">
        <v>628</v>
      </c>
      <c r="AD390" t="s">
        <v>628</v>
      </c>
      <c r="AE390" t="s">
        <v>628</v>
      </c>
      <c r="AF390">
        <v>-7.6390000000000002</v>
      </c>
      <c r="AG390">
        <v>-8.2379999999999995</v>
      </c>
      <c r="AH390">
        <v>-7.4790000000000001</v>
      </c>
      <c r="AI390">
        <v>-10.497</v>
      </c>
      <c r="AJ390">
        <v>41.031999999999996</v>
      </c>
      <c r="AK390">
        <v>-29.931999999999999</v>
      </c>
      <c r="AL390">
        <v>-18.562000000000001</v>
      </c>
      <c r="AM390">
        <v>-17.170000000000002</v>
      </c>
      <c r="AN390">
        <v>-19.792999999999999</v>
      </c>
      <c r="AO390">
        <v>-25.38</v>
      </c>
      <c r="AP390">
        <v>-38.689</v>
      </c>
      <c r="AQ390">
        <v>-14.367000000000001</v>
      </c>
      <c r="AR390">
        <v>-37.527999999999999</v>
      </c>
      <c r="AS390">
        <v>-33.118000000000002</v>
      </c>
      <c r="AT390">
        <v>-55.405999999999999</v>
      </c>
      <c r="AU390">
        <v>-33.472999999999999</v>
      </c>
      <c r="AV390">
        <v>-26.635000000000002</v>
      </c>
      <c r="AW390">
        <v>-25.321000000000002</v>
      </c>
      <c r="AX390">
        <v>-18.856999999999999</v>
      </c>
      <c r="AY390">
        <v>-19.349</v>
      </c>
      <c r="AZ390">
        <v>-19.786000000000001</v>
      </c>
      <c r="BA390">
        <v>-36.387</v>
      </c>
      <c r="BB390">
        <v>-39.756999999999998</v>
      </c>
      <c r="BC390">
        <v>-40.206000000000003</v>
      </c>
      <c r="BD390">
        <v>-40.601999999999997</v>
      </c>
      <c r="BE390">
        <v>-40.884999999999998</v>
      </c>
      <c r="BF390">
        <v>-40.972000000000001</v>
      </c>
      <c r="BG390">
        <v>2022</v>
      </c>
    </row>
    <row r="391" spans="1:59" x14ac:dyDescent="0.35">
      <c r="A391">
        <v>537</v>
      </c>
      <c r="B391" t="s">
        <v>741</v>
      </c>
      <c r="C391" t="s">
        <v>681</v>
      </c>
      <c r="D391" t="s">
        <v>742</v>
      </c>
      <c r="E391" t="s">
        <v>682</v>
      </c>
      <c r="F391" t="s">
        <v>683</v>
      </c>
      <c r="G391" t="s">
        <v>565</v>
      </c>
      <c r="H391" t="s">
        <v>566</v>
      </c>
    </row>
    <row r="392" spans="1:59" x14ac:dyDescent="0.35">
      <c r="A392">
        <v>537</v>
      </c>
      <c r="B392" t="s">
        <v>741</v>
      </c>
      <c r="C392" t="s">
        <v>684</v>
      </c>
      <c r="D392" t="s">
        <v>742</v>
      </c>
      <c r="E392" t="s">
        <v>682</v>
      </c>
      <c r="F392" t="s">
        <v>683</v>
      </c>
      <c r="G392" t="s">
        <v>615</v>
      </c>
    </row>
    <row r="393" spans="1:59" x14ac:dyDescent="0.35">
      <c r="A393">
        <v>537</v>
      </c>
      <c r="B393" t="s">
        <v>741</v>
      </c>
      <c r="C393" t="s">
        <v>686</v>
      </c>
      <c r="D393" t="s">
        <v>742</v>
      </c>
      <c r="E393" t="s">
        <v>687</v>
      </c>
      <c r="F393" t="s">
        <v>688</v>
      </c>
      <c r="G393" t="s">
        <v>565</v>
      </c>
      <c r="H393" t="s">
        <v>566</v>
      </c>
      <c r="I393" t="s">
        <v>746</v>
      </c>
      <c r="J393" t="s">
        <v>628</v>
      </c>
      <c r="K393" t="s">
        <v>628</v>
      </c>
      <c r="L393" t="s">
        <v>628</v>
      </c>
      <c r="M393" t="s">
        <v>628</v>
      </c>
      <c r="N393" t="s">
        <v>628</v>
      </c>
      <c r="O393" t="s">
        <v>628</v>
      </c>
      <c r="P393" t="s">
        <v>628</v>
      </c>
      <c r="Q393" t="s">
        <v>628</v>
      </c>
      <c r="R393" t="s">
        <v>628</v>
      </c>
      <c r="S393" t="s">
        <v>628</v>
      </c>
      <c r="T393" t="s">
        <v>628</v>
      </c>
      <c r="U393" t="s">
        <v>628</v>
      </c>
      <c r="V393" t="s">
        <v>628</v>
      </c>
      <c r="W393" t="s">
        <v>628</v>
      </c>
      <c r="X393" t="s">
        <v>628</v>
      </c>
      <c r="Y393" t="s">
        <v>628</v>
      </c>
      <c r="Z393" t="s">
        <v>628</v>
      </c>
      <c r="AA393" t="s">
        <v>628</v>
      </c>
      <c r="AB393" t="s">
        <v>628</v>
      </c>
      <c r="AC393" t="s">
        <v>628</v>
      </c>
      <c r="AD393" t="s">
        <v>628</v>
      </c>
      <c r="AE393">
        <v>0</v>
      </c>
      <c r="AF393">
        <v>0</v>
      </c>
      <c r="AG393">
        <v>0</v>
      </c>
      <c r="AH393">
        <v>0</v>
      </c>
      <c r="AI393">
        <v>0</v>
      </c>
      <c r="AJ393">
        <v>0</v>
      </c>
      <c r="AK393">
        <v>0</v>
      </c>
      <c r="AL393">
        <v>0</v>
      </c>
      <c r="AM393">
        <v>0</v>
      </c>
      <c r="AN393">
        <v>0</v>
      </c>
      <c r="AO393">
        <v>0</v>
      </c>
      <c r="AP393" t="s">
        <v>701</v>
      </c>
      <c r="AQ393">
        <v>6.0000000000000001E-3</v>
      </c>
      <c r="AR393">
        <v>2.1999999999999999E-2</v>
      </c>
      <c r="AS393">
        <v>4.7E-2</v>
      </c>
      <c r="AT393">
        <v>7.6999999999999999E-2</v>
      </c>
      <c r="AU393">
        <v>0.106</v>
      </c>
      <c r="AV393">
        <v>0.14499999999999999</v>
      </c>
      <c r="AW393">
        <v>0.193</v>
      </c>
      <c r="AX393">
        <v>0.218</v>
      </c>
      <c r="AY393">
        <v>0.23699999999999999</v>
      </c>
      <c r="AZ393">
        <v>0.27400000000000002</v>
      </c>
      <c r="BA393">
        <v>0.33200000000000002</v>
      </c>
      <c r="BB393">
        <v>0.40100000000000002</v>
      </c>
      <c r="BC393">
        <v>0.47</v>
      </c>
      <c r="BD393">
        <v>0.54300000000000004</v>
      </c>
      <c r="BE393">
        <v>0.622</v>
      </c>
      <c r="BF393">
        <v>0.70599999999999996</v>
      </c>
      <c r="BG393">
        <v>2022</v>
      </c>
    </row>
    <row r="394" spans="1:59" x14ac:dyDescent="0.35">
      <c r="A394">
        <v>537</v>
      </c>
      <c r="B394" t="s">
        <v>741</v>
      </c>
      <c r="C394" t="s">
        <v>689</v>
      </c>
      <c r="D394" t="s">
        <v>742</v>
      </c>
      <c r="E394" t="s">
        <v>687</v>
      </c>
      <c r="F394" t="s">
        <v>688</v>
      </c>
      <c r="G394" t="s">
        <v>615</v>
      </c>
      <c r="I394" t="s">
        <v>690</v>
      </c>
      <c r="J394" t="s">
        <v>628</v>
      </c>
      <c r="K394" t="s">
        <v>628</v>
      </c>
      <c r="L394" t="s">
        <v>628</v>
      </c>
      <c r="M394" t="s">
        <v>628</v>
      </c>
      <c r="N394" t="s">
        <v>628</v>
      </c>
      <c r="O394" t="s">
        <v>628</v>
      </c>
      <c r="P394" t="s">
        <v>628</v>
      </c>
      <c r="Q394" t="s">
        <v>628</v>
      </c>
      <c r="R394" t="s">
        <v>628</v>
      </c>
      <c r="S394" t="s">
        <v>628</v>
      </c>
      <c r="T394" t="s">
        <v>628</v>
      </c>
      <c r="U394" t="s">
        <v>628</v>
      </c>
      <c r="V394" t="s">
        <v>628</v>
      </c>
      <c r="W394" t="s">
        <v>628</v>
      </c>
      <c r="X394" t="s">
        <v>628</v>
      </c>
      <c r="Y394" t="s">
        <v>628</v>
      </c>
      <c r="Z394" t="s">
        <v>628</v>
      </c>
      <c r="AA394" t="s">
        <v>628</v>
      </c>
      <c r="AB394" t="s">
        <v>628</v>
      </c>
      <c r="AC394" t="s">
        <v>628</v>
      </c>
      <c r="AD394" t="s">
        <v>628</v>
      </c>
      <c r="AE394">
        <v>0</v>
      </c>
      <c r="AF394">
        <v>0</v>
      </c>
      <c r="AG394">
        <v>0</v>
      </c>
      <c r="AH394">
        <v>0</v>
      </c>
      <c r="AI394">
        <v>0</v>
      </c>
      <c r="AJ394">
        <v>0</v>
      </c>
      <c r="AK394">
        <v>0</v>
      </c>
      <c r="AL394">
        <v>0</v>
      </c>
      <c r="AM394">
        <v>0</v>
      </c>
      <c r="AN394">
        <v>0</v>
      </c>
      <c r="AO394">
        <v>0</v>
      </c>
      <c r="AP394">
        <v>2E-3</v>
      </c>
      <c r="AQ394">
        <v>0.45600000000000002</v>
      </c>
      <c r="AR394">
        <v>1.5249999999999999</v>
      </c>
      <c r="AS394">
        <v>2.9420000000000002</v>
      </c>
      <c r="AT394">
        <v>4.6760000000000002</v>
      </c>
      <c r="AU394">
        <v>6.66</v>
      </c>
      <c r="AV394">
        <v>9.2650000000000006</v>
      </c>
      <c r="AW394">
        <v>9.5250000000000004</v>
      </c>
      <c r="AX394">
        <v>10.111000000000001</v>
      </c>
      <c r="AY394">
        <v>6.5339999999999998</v>
      </c>
      <c r="AZ394">
        <v>5.5890000000000004</v>
      </c>
      <c r="BA394">
        <v>16.407</v>
      </c>
      <c r="BB394">
        <v>19.701000000000001</v>
      </c>
      <c r="BC394">
        <v>21.513999999999999</v>
      </c>
      <c r="BD394">
        <v>23.222999999999999</v>
      </c>
      <c r="BE394">
        <v>24.818999999999999</v>
      </c>
      <c r="BF394">
        <v>26.309000000000001</v>
      </c>
      <c r="BG394">
        <v>2022</v>
      </c>
    </row>
    <row r="395" spans="1:59" x14ac:dyDescent="0.35">
      <c r="A395">
        <v>537</v>
      </c>
      <c r="B395" t="s">
        <v>741</v>
      </c>
      <c r="C395" t="s">
        <v>691</v>
      </c>
      <c r="D395" t="s">
        <v>742</v>
      </c>
      <c r="E395" t="s">
        <v>692</v>
      </c>
      <c r="F395" t="s">
        <v>693</v>
      </c>
      <c r="G395" t="s">
        <v>565</v>
      </c>
      <c r="H395" t="s">
        <v>566</v>
      </c>
      <c r="I395" t="s">
        <v>746</v>
      </c>
      <c r="J395" t="s">
        <v>628</v>
      </c>
      <c r="K395" t="s">
        <v>628</v>
      </c>
      <c r="L395" t="s">
        <v>628</v>
      </c>
      <c r="M395" t="s">
        <v>628</v>
      </c>
      <c r="N395" t="s">
        <v>628</v>
      </c>
      <c r="O395" t="s">
        <v>628</v>
      </c>
      <c r="P395" t="s">
        <v>628</v>
      </c>
      <c r="Q395" t="s">
        <v>628</v>
      </c>
      <c r="R395" t="s">
        <v>628</v>
      </c>
      <c r="S395" t="s">
        <v>628</v>
      </c>
      <c r="T395" t="s">
        <v>628</v>
      </c>
      <c r="U395" t="s">
        <v>628</v>
      </c>
      <c r="V395" t="s">
        <v>628</v>
      </c>
      <c r="W395" t="s">
        <v>628</v>
      </c>
      <c r="X395" t="s">
        <v>628</v>
      </c>
      <c r="Y395" t="s">
        <v>628</v>
      </c>
      <c r="Z395" t="s">
        <v>628</v>
      </c>
      <c r="AA395" t="s">
        <v>628</v>
      </c>
      <c r="AB395" t="s">
        <v>628</v>
      </c>
      <c r="AC395" t="s">
        <v>628</v>
      </c>
      <c r="AD395">
        <v>0.36699999999999999</v>
      </c>
      <c r="AE395">
        <v>0.47699999999999998</v>
      </c>
      <c r="AF395">
        <v>0.47</v>
      </c>
      <c r="AG395">
        <v>0.49</v>
      </c>
      <c r="AH395">
        <v>0.441</v>
      </c>
      <c r="AI395">
        <v>0.46200000000000002</v>
      </c>
      <c r="AJ395">
        <v>0.45400000000000001</v>
      </c>
      <c r="AK395">
        <v>0.54300000000000004</v>
      </c>
      <c r="AL395">
        <v>0.64800000000000002</v>
      </c>
      <c r="AM395">
        <v>0.72699999999999998</v>
      </c>
      <c r="AN395">
        <v>0.88200000000000001</v>
      </c>
      <c r="AO395">
        <v>1.042</v>
      </c>
      <c r="AP395">
        <v>1.1599999999999999</v>
      </c>
      <c r="AQ395">
        <v>1.3959999999999999</v>
      </c>
      <c r="AR395">
        <v>1.4470000000000001</v>
      </c>
      <c r="AS395">
        <v>1.5940000000000001</v>
      </c>
      <c r="AT395">
        <v>1.651</v>
      </c>
      <c r="AU395">
        <v>1.5960000000000001</v>
      </c>
      <c r="AV395">
        <v>1.5640000000000001</v>
      </c>
      <c r="AW395">
        <v>2.0289999999999999</v>
      </c>
      <c r="AX395">
        <v>2.1579999999999999</v>
      </c>
      <c r="AY395">
        <v>3.621</v>
      </c>
      <c r="AZ395">
        <v>4.9039999999999999</v>
      </c>
      <c r="BA395">
        <v>2.0230000000000001</v>
      </c>
      <c r="BB395">
        <v>2.0369999999999999</v>
      </c>
      <c r="BC395">
        <v>2.1850000000000001</v>
      </c>
      <c r="BD395">
        <v>2.34</v>
      </c>
      <c r="BE395">
        <v>2.5070000000000001</v>
      </c>
      <c r="BF395">
        <v>2.6850000000000001</v>
      </c>
      <c r="BG395">
        <v>2022</v>
      </c>
    </row>
    <row r="396" spans="1:59" x14ac:dyDescent="0.35">
      <c r="A396">
        <v>537</v>
      </c>
      <c r="B396" t="s">
        <v>741</v>
      </c>
      <c r="C396" t="s">
        <v>694</v>
      </c>
      <c r="D396" t="s">
        <v>742</v>
      </c>
      <c r="E396" t="s">
        <v>695</v>
      </c>
      <c r="F396" t="s">
        <v>696</v>
      </c>
      <c r="G396" t="s">
        <v>575</v>
      </c>
      <c r="H396" t="s">
        <v>566</v>
      </c>
      <c r="I396" t="s">
        <v>747</v>
      </c>
      <c r="J396" t="s">
        <v>628</v>
      </c>
      <c r="K396" t="s">
        <v>628</v>
      </c>
      <c r="L396" t="s">
        <v>628</v>
      </c>
      <c r="M396" t="s">
        <v>628</v>
      </c>
      <c r="N396" t="s">
        <v>628</v>
      </c>
      <c r="O396" t="s">
        <v>628</v>
      </c>
      <c r="P396" t="s">
        <v>628</v>
      </c>
      <c r="Q396" t="s">
        <v>628</v>
      </c>
      <c r="R396" t="s">
        <v>628</v>
      </c>
      <c r="S396" t="s">
        <v>628</v>
      </c>
      <c r="T396" t="s">
        <v>628</v>
      </c>
      <c r="U396" t="s">
        <v>628</v>
      </c>
      <c r="V396" t="s">
        <v>628</v>
      </c>
      <c r="W396" t="s">
        <v>628</v>
      </c>
      <c r="X396" t="s">
        <v>628</v>
      </c>
      <c r="Y396" t="s">
        <v>628</v>
      </c>
      <c r="Z396" t="s">
        <v>628</v>
      </c>
      <c r="AA396" t="s">
        <v>628</v>
      </c>
      <c r="AB396" t="s">
        <v>628</v>
      </c>
      <c r="AC396" t="s">
        <v>628</v>
      </c>
      <c r="AD396">
        <v>-1.4999999999999999E-2</v>
      </c>
      <c r="AE396">
        <v>-3.2000000000000001E-2</v>
      </c>
      <c r="AF396">
        <v>-4.2000000000000003E-2</v>
      </c>
      <c r="AG396">
        <v>-4.3999999999999997E-2</v>
      </c>
      <c r="AH396">
        <v>6.6000000000000003E-2</v>
      </c>
      <c r="AI396">
        <v>0.26200000000000001</v>
      </c>
      <c r="AJ396">
        <v>0.54400000000000004</v>
      </c>
      <c r="AK396">
        <v>1.167</v>
      </c>
      <c r="AL396">
        <v>2.0419999999999998</v>
      </c>
      <c r="AM396">
        <v>1.1950000000000001</v>
      </c>
      <c r="AN396">
        <v>1.589</v>
      </c>
      <c r="AO396">
        <v>2.2189999999999999</v>
      </c>
      <c r="AP396">
        <v>2.6480000000000001</v>
      </c>
      <c r="AQ396">
        <v>2.3919999999999999</v>
      </c>
      <c r="AR396">
        <v>1.0940000000000001</v>
      </c>
      <c r="AS396">
        <v>0.20399999999999999</v>
      </c>
      <c r="AT396">
        <v>-0.54400000000000004</v>
      </c>
      <c r="AU396">
        <v>-0.28399999999999997</v>
      </c>
      <c r="AV396">
        <v>-0.191</v>
      </c>
      <c r="AW396">
        <v>0.13300000000000001</v>
      </c>
      <c r="AX396">
        <v>-0.308</v>
      </c>
      <c r="AY396">
        <v>4.7E-2</v>
      </c>
      <c r="AZ396">
        <v>0.246</v>
      </c>
      <c r="BA396">
        <v>-0.86799999999999999</v>
      </c>
      <c r="BB396">
        <v>-1.008</v>
      </c>
      <c r="BC396">
        <v>-1.099</v>
      </c>
      <c r="BD396">
        <v>-1.1919999999999999</v>
      </c>
      <c r="BE396">
        <v>-1.302</v>
      </c>
      <c r="BF396">
        <v>-1.395</v>
      </c>
      <c r="BG396">
        <v>2021</v>
      </c>
    </row>
    <row r="397" spans="1:59" x14ac:dyDescent="0.35">
      <c r="A397">
        <v>537</v>
      </c>
      <c r="B397" t="s">
        <v>741</v>
      </c>
      <c r="C397" t="s">
        <v>698</v>
      </c>
      <c r="D397" t="s">
        <v>742</v>
      </c>
      <c r="E397" t="s">
        <v>695</v>
      </c>
      <c r="F397" t="s">
        <v>696</v>
      </c>
      <c r="G397" t="s">
        <v>615</v>
      </c>
      <c r="I397" t="s">
        <v>699</v>
      </c>
      <c r="J397" t="s">
        <v>628</v>
      </c>
      <c r="K397" t="s">
        <v>628</v>
      </c>
      <c r="L397" t="s">
        <v>628</v>
      </c>
      <c r="M397" t="s">
        <v>628</v>
      </c>
      <c r="N397" t="s">
        <v>628</v>
      </c>
      <c r="O397" t="s">
        <v>628</v>
      </c>
      <c r="P397" t="s">
        <v>628</v>
      </c>
      <c r="Q397" t="s">
        <v>628</v>
      </c>
      <c r="R397" t="s">
        <v>628</v>
      </c>
      <c r="S397" t="s">
        <v>628</v>
      </c>
      <c r="T397" t="s">
        <v>628</v>
      </c>
      <c r="U397" t="s">
        <v>628</v>
      </c>
      <c r="V397" t="s">
        <v>628</v>
      </c>
      <c r="W397" t="s">
        <v>628</v>
      </c>
      <c r="X397" t="s">
        <v>628</v>
      </c>
      <c r="Y397" t="s">
        <v>628</v>
      </c>
      <c r="Z397" t="s">
        <v>628</v>
      </c>
      <c r="AA397" t="s">
        <v>628</v>
      </c>
      <c r="AB397" t="s">
        <v>628</v>
      </c>
      <c r="AC397" t="s">
        <v>628</v>
      </c>
      <c r="AD397">
        <v>-4.141</v>
      </c>
      <c r="AE397">
        <v>-6.6349999999999998</v>
      </c>
      <c r="AF397">
        <v>-9</v>
      </c>
      <c r="AG397">
        <v>-8.99</v>
      </c>
      <c r="AH397">
        <v>14.878</v>
      </c>
      <c r="AI397">
        <v>56.7</v>
      </c>
      <c r="AJ397">
        <v>119.782</v>
      </c>
      <c r="AK397">
        <v>215.06700000000001</v>
      </c>
      <c r="AL397">
        <v>314.90600000000001</v>
      </c>
      <c r="AM397">
        <v>164.452</v>
      </c>
      <c r="AN397">
        <v>180.18</v>
      </c>
      <c r="AO397">
        <v>212.852</v>
      </c>
      <c r="AP397">
        <v>228.19200000000001</v>
      </c>
      <c r="AQ397">
        <v>171.38200000000001</v>
      </c>
      <c r="AR397">
        <v>75.576999999999998</v>
      </c>
      <c r="AS397">
        <v>12.771000000000001</v>
      </c>
      <c r="AT397">
        <v>-32.987000000000002</v>
      </c>
      <c r="AU397">
        <v>-17.768000000000001</v>
      </c>
      <c r="AV397">
        <v>-12.225</v>
      </c>
      <c r="AW397">
        <v>6.5540000000000003</v>
      </c>
      <c r="AX397">
        <v>-14.271000000000001</v>
      </c>
      <c r="AY397">
        <v>1.292</v>
      </c>
      <c r="AZ397">
        <v>5.008</v>
      </c>
      <c r="BA397">
        <v>-42.893000000000001</v>
      </c>
      <c r="BB397">
        <v>-49.472000000000001</v>
      </c>
      <c r="BC397">
        <v>-50.29</v>
      </c>
      <c r="BD397">
        <v>-50.956000000000003</v>
      </c>
      <c r="BE397">
        <v>-51.945999999999998</v>
      </c>
      <c r="BF397">
        <v>-51.939</v>
      </c>
      <c r="BG397">
        <v>2021</v>
      </c>
    </row>
    <row r="398" spans="1:59" x14ac:dyDescent="0.35">
      <c r="A398">
        <v>866</v>
      </c>
      <c r="B398" t="s">
        <v>207</v>
      </c>
      <c r="C398" t="s">
        <v>562</v>
      </c>
      <c r="D398" t="s">
        <v>204</v>
      </c>
      <c r="E398" t="s">
        <v>563</v>
      </c>
      <c r="F398" t="s">
        <v>564</v>
      </c>
      <c r="G398" t="s">
        <v>565</v>
      </c>
      <c r="H398" t="s">
        <v>566</v>
      </c>
      <c r="I398" t="s">
        <v>748</v>
      </c>
      <c r="J398">
        <v>0.29599999999999999</v>
      </c>
      <c r="K398">
        <v>0.33700000000000002</v>
      </c>
      <c r="L398">
        <v>0.38100000000000001</v>
      </c>
      <c r="M398">
        <v>0.40300000000000002</v>
      </c>
      <c r="N398">
        <v>0.57999999999999996</v>
      </c>
      <c r="O398">
        <v>0.61299999999999999</v>
      </c>
      <c r="P398">
        <v>0.66700000000000004</v>
      </c>
      <c r="Q398">
        <v>0.67800000000000005</v>
      </c>
      <c r="R398">
        <v>0.65400000000000003</v>
      </c>
      <c r="S398">
        <v>0.66100000000000003</v>
      </c>
      <c r="T398">
        <v>0.69199999999999995</v>
      </c>
      <c r="U398">
        <v>0.73299999999999998</v>
      </c>
      <c r="V398">
        <v>0.70499999999999996</v>
      </c>
      <c r="W398">
        <v>0.70499999999999996</v>
      </c>
      <c r="X398">
        <v>0.71899999999999997</v>
      </c>
      <c r="Y398">
        <v>0.77600000000000002</v>
      </c>
      <c r="Z398">
        <v>0.77600000000000002</v>
      </c>
      <c r="AA398">
        <v>0.77100000000000002</v>
      </c>
      <c r="AB398">
        <v>0.78900000000000003</v>
      </c>
      <c r="AC398">
        <v>0.80700000000000005</v>
      </c>
      <c r="AD398">
        <v>0.83799999999999997</v>
      </c>
      <c r="AE398">
        <v>0.85</v>
      </c>
      <c r="AF398">
        <v>0.88800000000000001</v>
      </c>
      <c r="AG398">
        <v>0.88900000000000001</v>
      </c>
      <c r="AH398">
        <v>0.872</v>
      </c>
      <c r="AI398">
        <v>0.86799999999999999</v>
      </c>
      <c r="AJ398">
        <v>0.84899999999999998</v>
      </c>
      <c r="AK398">
        <v>0.82799999999999996</v>
      </c>
      <c r="AL398">
        <v>0.86699999999999999</v>
      </c>
      <c r="AM398">
        <v>0.82199999999999995</v>
      </c>
      <c r="AN398">
        <v>0.82899999999999996</v>
      </c>
      <c r="AO398">
        <v>0.88500000000000001</v>
      </c>
      <c r="AP398">
        <v>0.89300000000000002</v>
      </c>
      <c r="AQ398">
        <v>0.89500000000000002</v>
      </c>
      <c r="AR398">
        <v>0.91400000000000003</v>
      </c>
      <c r="AS398">
        <v>0.92400000000000004</v>
      </c>
      <c r="AT398">
        <v>0.98499999999999999</v>
      </c>
      <c r="AU398">
        <v>1.018</v>
      </c>
      <c r="AV398">
        <v>1.02</v>
      </c>
      <c r="AW398">
        <v>1.0269999999999999</v>
      </c>
      <c r="AX398">
        <v>1.032</v>
      </c>
      <c r="AY398">
        <v>1.0049999999999999</v>
      </c>
      <c r="AZ398">
        <v>0.98499999999999999</v>
      </c>
      <c r="BA398">
        <v>1.01</v>
      </c>
      <c r="BB398">
        <v>1.036</v>
      </c>
      <c r="BC398">
        <v>1.0589999999999999</v>
      </c>
      <c r="BD398">
        <v>1.0760000000000001</v>
      </c>
      <c r="BE398">
        <v>1.089</v>
      </c>
      <c r="BF398">
        <v>1.1020000000000001</v>
      </c>
      <c r="BG398">
        <v>2022</v>
      </c>
    </row>
    <row r="399" spans="1:59" x14ac:dyDescent="0.35">
      <c r="A399">
        <v>866</v>
      </c>
      <c r="B399" t="s">
        <v>207</v>
      </c>
      <c r="C399" t="s">
        <v>568</v>
      </c>
      <c r="D399" t="s">
        <v>204</v>
      </c>
      <c r="E399" t="s">
        <v>563</v>
      </c>
      <c r="F399" t="s">
        <v>569</v>
      </c>
      <c r="G399" t="s">
        <v>570</v>
      </c>
      <c r="I399" t="s">
        <v>571</v>
      </c>
      <c r="J399">
        <v>15.8</v>
      </c>
      <c r="K399">
        <v>14</v>
      </c>
      <c r="L399">
        <v>12.8</v>
      </c>
      <c r="M399">
        <v>5.8</v>
      </c>
      <c r="N399">
        <v>44.1</v>
      </c>
      <c r="O399">
        <v>5.6</v>
      </c>
      <c r="P399">
        <v>8.8000000000000007</v>
      </c>
      <c r="Q399">
        <v>1.7</v>
      </c>
      <c r="R399">
        <v>-3.5</v>
      </c>
      <c r="S399">
        <v>1.1000000000000001</v>
      </c>
      <c r="T399">
        <v>4.7</v>
      </c>
      <c r="U399">
        <v>5.9</v>
      </c>
      <c r="V399">
        <v>-3.8</v>
      </c>
      <c r="W399">
        <v>-0.1</v>
      </c>
      <c r="X399">
        <v>1.9790000000000001</v>
      </c>
      <c r="Y399">
        <v>7.93</v>
      </c>
      <c r="Z399">
        <v>0.09</v>
      </c>
      <c r="AA399">
        <v>-0.63600000000000001</v>
      </c>
      <c r="AB399">
        <v>2.306</v>
      </c>
      <c r="AC399">
        <v>2.2959999999999998</v>
      </c>
      <c r="AD399">
        <v>3.766</v>
      </c>
      <c r="AE399">
        <v>1.46</v>
      </c>
      <c r="AF399">
        <v>4.4950000000000001</v>
      </c>
      <c r="AG399">
        <v>5.6000000000000001E-2</v>
      </c>
      <c r="AH399">
        <v>-1.885</v>
      </c>
      <c r="AI399">
        <v>-0.41599999999999998</v>
      </c>
      <c r="AJ399">
        <v>-2.194</v>
      </c>
      <c r="AK399">
        <v>-2.5</v>
      </c>
      <c r="AL399">
        <v>4.75</v>
      </c>
      <c r="AM399">
        <v>-5.1989999999999998</v>
      </c>
      <c r="AN399">
        <v>0.80300000000000005</v>
      </c>
      <c r="AO399">
        <v>6.8179999999999996</v>
      </c>
      <c r="AP399">
        <v>0.82299999999999995</v>
      </c>
      <c r="AQ399">
        <v>0.312</v>
      </c>
      <c r="AR399">
        <v>2.0190000000000001</v>
      </c>
      <c r="AS399">
        <v>1.1719999999999999</v>
      </c>
      <c r="AT399">
        <v>6.5709999999999997</v>
      </c>
      <c r="AU399">
        <v>3.3220000000000001</v>
      </c>
      <c r="AV399">
        <v>0.24099999999999999</v>
      </c>
      <c r="AW399">
        <v>0.70599999999999996</v>
      </c>
      <c r="AX399">
        <v>0.48899999999999999</v>
      </c>
      <c r="AY399">
        <v>-2.6669999999999998</v>
      </c>
      <c r="AZ399">
        <v>-1.962</v>
      </c>
      <c r="BA399">
        <v>2.5579999999999998</v>
      </c>
      <c r="BB399">
        <v>2.5289999999999999</v>
      </c>
      <c r="BC399">
        <v>2.206</v>
      </c>
      <c r="BD399">
        <v>1.6080000000000001</v>
      </c>
      <c r="BE399">
        <v>1.2350000000000001</v>
      </c>
      <c r="BF399">
        <v>1.2</v>
      </c>
      <c r="BG399">
        <v>2022</v>
      </c>
    </row>
    <row r="400" spans="1:59" x14ac:dyDescent="0.35">
      <c r="A400">
        <v>866</v>
      </c>
      <c r="B400" t="s">
        <v>207</v>
      </c>
      <c r="C400" t="s">
        <v>179</v>
      </c>
      <c r="D400" t="s">
        <v>204</v>
      </c>
      <c r="E400" t="s">
        <v>572</v>
      </c>
      <c r="F400" t="s">
        <v>573</v>
      </c>
      <c r="G400" t="s">
        <v>565</v>
      </c>
      <c r="H400" t="s">
        <v>566</v>
      </c>
      <c r="I400" t="s">
        <v>748</v>
      </c>
      <c r="J400">
        <v>6.2E-2</v>
      </c>
      <c r="K400">
        <v>6.9000000000000006E-2</v>
      </c>
      <c r="L400">
        <v>7.6999999999999999E-2</v>
      </c>
      <c r="M400">
        <v>8.5999999999999993E-2</v>
      </c>
      <c r="N400">
        <v>9.2999999999999999E-2</v>
      </c>
      <c r="O400">
        <v>0.109</v>
      </c>
      <c r="P400">
        <v>0.129</v>
      </c>
      <c r="Q400">
        <v>0.14799999999999999</v>
      </c>
      <c r="R400">
        <v>0.158</v>
      </c>
      <c r="S400">
        <v>0.17100000000000001</v>
      </c>
      <c r="T400">
        <v>0.186</v>
      </c>
      <c r="U400">
        <v>0.218</v>
      </c>
      <c r="V400">
        <v>0.23400000000000001</v>
      </c>
      <c r="W400">
        <v>0.251</v>
      </c>
      <c r="X400">
        <v>0.25900000000000001</v>
      </c>
      <c r="Y400">
        <v>0.26500000000000001</v>
      </c>
      <c r="Z400">
        <v>0.27400000000000002</v>
      </c>
      <c r="AA400">
        <v>0.27200000000000002</v>
      </c>
      <c r="AB400">
        <v>0.28599999999999998</v>
      </c>
      <c r="AC400">
        <v>0.315</v>
      </c>
      <c r="AD400">
        <v>0.33600000000000002</v>
      </c>
      <c r="AE400">
        <v>0.35399999999999998</v>
      </c>
      <c r="AF400">
        <v>0.39800000000000002</v>
      </c>
      <c r="AG400">
        <v>0.44400000000000001</v>
      </c>
      <c r="AH400">
        <v>0.47199999999999998</v>
      </c>
      <c r="AI400">
        <v>0.50700000000000001</v>
      </c>
      <c r="AJ400">
        <v>0.58699999999999997</v>
      </c>
      <c r="AK400">
        <v>0.59799999999999998</v>
      </c>
      <c r="AL400">
        <v>0.65500000000000003</v>
      </c>
      <c r="AM400">
        <v>0.65200000000000002</v>
      </c>
      <c r="AN400">
        <v>0.70799999999999996</v>
      </c>
      <c r="AO400">
        <v>0.75900000000000001</v>
      </c>
      <c r="AP400">
        <v>0.79800000000000004</v>
      </c>
      <c r="AQ400">
        <v>0.78100000000000003</v>
      </c>
      <c r="AR400">
        <v>0.79700000000000004</v>
      </c>
      <c r="AS400">
        <v>0.84899999999999998</v>
      </c>
      <c r="AT400">
        <v>0.93300000000000005</v>
      </c>
      <c r="AU400">
        <v>1.018</v>
      </c>
      <c r="AV400">
        <v>1.073</v>
      </c>
      <c r="AW400">
        <v>1.163</v>
      </c>
      <c r="AX400">
        <v>1.1200000000000001</v>
      </c>
      <c r="AY400">
        <v>1.069</v>
      </c>
      <c r="AZ400">
        <v>1.137</v>
      </c>
      <c r="BA400">
        <v>1.2829999999999999</v>
      </c>
      <c r="BB400">
        <v>1.3919999999999999</v>
      </c>
      <c r="BC400">
        <v>1.4810000000000001</v>
      </c>
      <c r="BD400">
        <v>1.556</v>
      </c>
      <c r="BE400">
        <v>1.6259999999999999</v>
      </c>
      <c r="BF400">
        <v>1.702</v>
      </c>
      <c r="BG400">
        <v>2022</v>
      </c>
    </row>
    <row r="401" spans="1:59" x14ac:dyDescent="0.35">
      <c r="A401">
        <v>866</v>
      </c>
      <c r="B401" t="s">
        <v>207</v>
      </c>
      <c r="C401" t="s">
        <v>181</v>
      </c>
      <c r="D401" t="s">
        <v>204</v>
      </c>
      <c r="E401" t="s">
        <v>572</v>
      </c>
      <c r="F401" t="s">
        <v>574</v>
      </c>
      <c r="G401" t="s">
        <v>575</v>
      </c>
      <c r="H401" t="s">
        <v>566</v>
      </c>
      <c r="I401" t="s">
        <v>576</v>
      </c>
      <c r="J401">
        <v>7.0999999999999994E-2</v>
      </c>
      <c r="K401">
        <v>7.9000000000000001E-2</v>
      </c>
      <c r="L401">
        <v>7.9000000000000001E-2</v>
      </c>
      <c r="M401">
        <v>7.6999999999999999E-2</v>
      </c>
      <c r="N401">
        <v>8.1000000000000003E-2</v>
      </c>
      <c r="O401">
        <v>7.5999999999999998E-2</v>
      </c>
      <c r="P401">
        <v>0.09</v>
      </c>
      <c r="Q401">
        <v>9.8000000000000004E-2</v>
      </c>
      <c r="R401">
        <v>0.115</v>
      </c>
      <c r="S401">
        <v>0.13900000000000001</v>
      </c>
      <c r="T401">
        <v>0.14399999999999999</v>
      </c>
      <c r="U401">
        <v>0.16900000000000001</v>
      </c>
      <c r="V401">
        <v>0.17799999999999999</v>
      </c>
      <c r="W401">
        <v>0.183</v>
      </c>
      <c r="X401">
        <v>0.189</v>
      </c>
      <c r="Y401">
        <v>0.20699999999999999</v>
      </c>
      <c r="Z401">
        <v>0.218</v>
      </c>
      <c r="AA401">
        <v>0.222</v>
      </c>
      <c r="AB401">
        <v>0.21199999999999999</v>
      </c>
      <c r="AC401">
        <v>0.19900000000000001</v>
      </c>
      <c r="AD401">
        <v>0.20499999999999999</v>
      </c>
      <c r="AE401">
        <v>0.18099999999999999</v>
      </c>
      <c r="AF401">
        <v>0.183</v>
      </c>
      <c r="AG401">
        <v>0.20200000000000001</v>
      </c>
      <c r="AH401">
        <v>0.23100000000000001</v>
      </c>
      <c r="AI401">
        <v>0.26200000000000001</v>
      </c>
      <c r="AJ401">
        <v>0.29199999999999998</v>
      </c>
      <c r="AK401">
        <v>0.29899999999999999</v>
      </c>
      <c r="AL401">
        <v>0.34399999999999997</v>
      </c>
      <c r="AM401">
        <v>0.312</v>
      </c>
      <c r="AN401">
        <v>0.36699999999999999</v>
      </c>
      <c r="AO401">
        <v>0.41499999999999998</v>
      </c>
      <c r="AP401">
        <v>0.47099999999999997</v>
      </c>
      <c r="AQ401">
        <v>0.45100000000000001</v>
      </c>
      <c r="AR401">
        <v>0.44</v>
      </c>
      <c r="AS401">
        <v>0.437</v>
      </c>
      <c r="AT401">
        <v>0.42099999999999999</v>
      </c>
      <c r="AU401">
        <v>0.46</v>
      </c>
      <c r="AV401">
        <v>0.48099999999999998</v>
      </c>
      <c r="AW401">
        <v>0.51100000000000001</v>
      </c>
      <c r="AX401">
        <v>0.49</v>
      </c>
      <c r="AY401">
        <v>0.47</v>
      </c>
      <c r="AZ401">
        <v>0.498</v>
      </c>
      <c r="BA401">
        <v>0.54700000000000004</v>
      </c>
      <c r="BB401">
        <v>0.58099999999999996</v>
      </c>
      <c r="BC401">
        <v>0.60699999999999998</v>
      </c>
      <c r="BD401">
        <v>0.63</v>
      </c>
      <c r="BE401">
        <v>0.65200000000000002</v>
      </c>
      <c r="BF401">
        <v>0.67400000000000004</v>
      </c>
      <c r="BG401">
        <v>2022</v>
      </c>
    </row>
    <row r="402" spans="1:59" x14ac:dyDescent="0.35">
      <c r="A402">
        <v>866</v>
      </c>
      <c r="B402" t="s">
        <v>207</v>
      </c>
      <c r="C402" t="s">
        <v>577</v>
      </c>
      <c r="D402" t="s">
        <v>204</v>
      </c>
      <c r="E402" t="s">
        <v>572</v>
      </c>
      <c r="F402" t="s">
        <v>578</v>
      </c>
      <c r="G402" t="s">
        <v>579</v>
      </c>
      <c r="H402" t="s">
        <v>566</v>
      </c>
      <c r="I402" t="s">
        <v>576</v>
      </c>
      <c r="J402">
        <v>6.7000000000000004E-2</v>
      </c>
      <c r="K402">
        <v>8.3000000000000004E-2</v>
      </c>
      <c r="L402">
        <v>0.1</v>
      </c>
      <c r="M402">
        <v>0.11</v>
      </c>
      <c r="N402">
        <v>0.16400000000000001</v>
      </c>
      <c r="O402">
        <v>0.17799999999999999</v>
      </c>
      <c r="P402">
        <v>0.19800000000000001</v>
      </c>
      <c r="Q402">
        <v>0.20599999999999999</v>
      </c>
      <c r="R402">
        <v>0.20599999999999999</v>
      </c>
      <c r="S402">
        <v>0.216</v>
      </c>
      <c r="T402">
        <v>0.23499999999999999</v>
      </c>
      <c r="U402">
        <v>0.25700000000000001</v>
      </c>
      <c r="V402">
        <v>0.253</v>
      </c>
      <c r="W402">
        <v>0.25900000000000001</v>
      </c>
      <c r="X402">
        <v>0.27</v>
      </c>
      <c r="Y402">
        <v>0.29699999999999999</v>
      </c>
      <c r="Z402">
        <v>0.30299999999999999</v>
      </c>
      <c r="AA402">
        <v>0.30599999999999999</v>
      </c>
      <c r="AB402">
        <v>0.317</v>
      </c>
      <c r="AC402">
        <v>0.32800000000000001</v>
      </c>
      <c r="AD402">
        <v>0.34899999999999998</v>
      </c>
      <c r="AE402">
        <v>0.36199999999999999</v>
      </c>
      <c r="AF402">
        <v>0.38400000000000001</v>
      </c>
      <c r="AG402">
        <v>0.39200000000000002</v>
      </c>
      <c r="AH402">
        <v>0.39400000000000002</v>
      </c>
      <c r="AI402">
        <v>0.40500000000000003</v>
      </c>
      <c r="AJ402">
        <v>0.40799999999999997</v>
      </c>
      <c r="AK402">
        <v>0.40899999999999997</v>
      </c>
      <c r="AL402">
        <v>0.437</v>
      </c>
      <c r="AM402">
        <v>0.41699999999999998</v>
      </c>
      <c r="AN402">
        <v>0.42499999999999999</v>
      </c>
      <c r="AO402">
        <v>0.46300000000000002</v>
      </c>
      <c r="AP402">
        <v>0.47599999999999998</v>
      </c>
      <c r="AQ402">
        <v>0.48599999999999999</v>
      </c>
      <c r="AR402">
        <v>0.505</v>
      </c>
      <c r="AS402">
        <v>0.51600000000000001</v>
      </c>
      <c r="AT402">
        <v>0.55500000000000005</v>
      </c>
      <c r="AU402">
        <v>0.58499999999999996</v>
      </c>
      <c r="AV402">
        <v>0.6</v>
      </c>
      <c r="AW402">
        <v>0.61499999999999999</v>
      </c>
      <c r="AX402">
        <v>0.626</v>
      </c>
      <c r="AY402">
        <v>0.63700000000000001</v>
      </c>
      <c r="AZ402">
        <v>0.66800000000000004</v>
      </c>
      <c r="BA402">
        <v>0.71099999999999997</v>
      </c>
      <c r="BB402">
        <v>0.745</v>
      </c>
      <c r="BC402">
        <v>0.77700000000000002</v>
      </c>
      <c r="BD402">
        <v>0.80500000000000005</v>
      </c>
      <c r="BE402">
        <v>0.82899999999999996</v>
      </c>
      <c r="BF402">
        <v>0.85499999999999998</v>
      </c>
      <c r="BG402">
        <v>2022</v>
      </c>
    </row>
    <row r="403" spans="1:59" x14ac:dyDescent="0.35">
      <c r="A403">
        <v>866</v>
      </c>
      <c r="B403" t="s">
        <v>207</v>
      </c>
      <c r="C403" t="s">
        <v>580</v>
      </c>
      <c r="D403" t="s">
        <v>204</v>
      </c>
      <c r="E403" t="s">
        <v>581</v>
      </c>
      <c r="F403" t="s">
        <v>582</v>
      </c>
      <c r="G403" t="s">
        <v>583</v>
      </c>
      <c r="I403" t="s">
        <v>584</v>
      </c>
      <c r="J403">
        <v>21.076000000000001</v>
      </c>
      <c r="K403">
        <v>20.337</v>
      </c>
      <c r="L403">
        <v>20.356999999999999</v>
      </c>
      <c r="M403">
        <v>21.253</v>
      </c>
      <c r="N403">
        <v>15.971</v>
      </c>
      <c r="O403">
        <v>17.768999999999998</v>
      </c>
      <c r="P403">
        <v>19.37</v>
      </c>
      <c r="Q403">
        <v>21.771999999999998</v>
      </c>
      <c r="R403">
        <v>24.149000000000001</v>
      </c>
      <c r="S403">
        <v>25.838000000000001</v>
      </c>
      <c r="T403">
        <v>26.853999999999999</v>
      </c>
      <c r="U403">
        <v>29.707000000000001</v>
      </c>
      <c r="V403">
        <v>33.177999999999997</v>
      </c>
      <c r="W403">
        <v>35.671999999999997</v>
      </c>
      <c r="X403">
        <v>36.003999999999998</v>
      </c>
      <c r="Y403">
        <v>34.223999999999997</v>
      </c>
      <c r="Z403">
        <v>35.243000000000002</v>
      </c>
      <c r="AA403">
        <v>35.213999999999999</v>
      </c>
      <c r="AB403">
        <v>36.204000000000001</v>
      </c>
      <c r="AC403">
        <v>39.055</v>
      </c>
      <c r="AD403">
        <v>40.081000000000003</v>
      </c>
      <c r="AE403">
        <v>41.706000000000003</v>
      </c>
      <c r="AF403">
        <v>44.854999999999997</v>
      </c>
      <c r="AG403">
        <v>49.966999999999999</v>
      </c>
      <c r="AH403">
        <v>54.118000000000002</v>
      </c>
      <c r="AI403">
        <v>58.442</v>
      </c>
      <c r="AJ403">
        <v>69.129000000000005</v>
      </c>
      <c r="AK403">
        <v>72.201999999999998</v>
      </c>
      <c r="AL403">
        <v>75.483000000000004</v>
      </c>
      <c r="AM403">
        <v>79.238</v>
      </c>
      <c r="AN403">
        <v>85.372</v>
      </c>
      <c r="AO403">
        <v>85.778999999999996</v>
      </c>
      <c r="AP403">
        <v>89.376000000000005</v>
      </c>
      <c r="AQ403">
        <v>87.257000000000005</v>
      </c>
      <c r="AR403">
        <v>87.266999999999996</v>
      </c>
      <c r="AS403">
        <v>91.878</v>
      </c>
      <c r="AT403">
        <v>94.685000000000002</v>
      </c>
      <c r="AU403">
        <v>100</v>
      </c>
      <c r="AV403">
        <v>105.14</v>
      </c>
      <c r="AW403">
        <v>113.193</v>
      </c>
      <c r="AX403">
        <v>108.462</v>
      </c>
      <c r="AY403">
        <v>106.35599999999999</v>
      </c>
      <c r="AZ403">
        <v>115.41800000000001</v>
      </c>
      <c r="BA403">
        <v>127.01</v>
      </c>
      <c r="BB403">
        <v>134.36600000000001</v>
      </c>
      <c r="BC403">
        <v>139.89699999999999</v>
      </c>
      <c r="BD403">
        <v>144.69</v>
      </c>
      <c r="BE403">
        <v>149.33199999999999</v>
      </c>
      <c r="BF403">
        <v>154.41</v>
      </c>
      <c r="BG403">
        <v>2022</v>
      </c>
    </row>
    <row r="404" spans="1:59" x14ac:dyDescent="0.35">
      <c r="A404">
        <v>866</v>
      </c>
      <c r="B404" t="s">
        <v>207</v>
      </c>
      <c r="C404" t="s">
        <v>585</v>
      </c>
      <c r="D404" t="s">
        <v>204</v>
      </c>
      <c r="E404" t="s">
        <v>586</v>
      </c>
      <c r="F404" t="s">
        <v>587</v>
      </c>
      <c r="G404" t="s">
        <v>565</v>
      </c>
      <c r="H404" t="s">
        <v>558</v>
      </c>
      <c r="I404" t="s">
        <v>588</v>
      </c>
      <c r="J404" s="20">
        <v>3209.8719999999998</v>
      </c>
      <c r="K404" s="20">
        <v>3639.5810000000001</v>
      </c>
      <c r="L404" s="20">
        <v>4083.4929999999999</v>
      </c>
      <c r="M404" s="20">
        <v>4274.6180000000004</v>
      </c>
      <c r="N404" s="20">
        <v>6095.2250000000004</v>
      </c>
      <c r="O404" s="20">
        <v>6470.4340000000002</v>
      </c>
      <c r="P404" s="20">
        <v>7077.08</v>
      </c>
      <c r="Q404" s="20">
        <v>7178.6270000000004</v>
      </c>
      <c r="R404" s="20">
        <v>6892.8919999999998</v>
      </c>
      <c r="S404" s="20">
        <v>6934.0510000000004</v>
      </c>
      <c r="T404" s="20">
        <v>7223.8680000000004</v>
      </c>
      <c r="U404" s="20">
        <v>7604.375</v>
      </c>
      <c r="V404" s="20">
        <v>7279.0709999999999</v>
      </c>
      <c r="W404" s="20">
        <v>7238.2939999999999</v>
      </c>
      <c r="X404" s="20">
        <v>7401.6760000000004</v>
      </c>
      <c r="Y404" s="20">
        <v>7961.9539999999997</v>
      </c>
      <c r="Z404" s="20">
        <v>7942.54</v>
      </c>
      <c r="AA404" s="20">
        <v>7878.8810000000003</v>
      </c>
      <c r="AB404" s="20">
        <v>8027.44</v>
      </c>
      <c r="AC404" s="20">
        <v>8177.9960000000001</v>
      </c>
      <c r="AD404" s="20">
        <v>8451.0949999999993</v>
      </c>
      <c r="AE404" s="20">
        <v>8539.2420000000002</v>
      </c>
      <c r="AF404" s="20">
        <v>8886.4410000000007</v>
      </c>
      <c r="AG404" s="20">
        <v>8854.875</v>
      </c>
      <c r="AH404" s="20">
        <v>8652.2469999999994</v>
      </c>
      <c r="AI404" s="20">
        <v>8563.0390000000007</v>
      </c>
      <c r="AJ404" s="20">
        <v>8326.5220000000008</v>
      </c>
      <c r="AK404" s="20">
        <v>8098.3280000000004</v>
      </c>
      <c r="AL404" s="20">
        <v>8462.1479999999992</v>
      </c>
      <c r="AM404" s="20">
        <v>8002.5010000000002</v>
      </c>
      <c r="AN404" s="20">
        <v>8047.049</v>
      </c>
      <c r="AO404" s="20">
        <v>8574.723</v>
      </c>
      <c r="AP404" s="20">
        <v>8689.0789999999997</v>
      </c>
      <c r="AQ404" s="20">
        <v>8760.5759999999991</v>
      </c>
      <c r="AR404" s="20">
        <v>8983.1460000000006</v>
      </c>
      <c r="AS404" s="20">
        <v>9135.15</v>
      </c>
      <c r="AT404" s="20">
        <v>9785.7389999999996</v>
      </c>
      <c r="AU404" s="20">
        <v>10119.75</v>
      </c>
      <c r="AV404" s="20">
        <v>10153.085999999999</v>
      </c>
      <c r="AW404" s="20">
        <v>10233.817999999999</v>
      </c>
      <c r="AX404" s="20">
        <v>10292.888999999999</v>
      </c>
      <c r="AY404" s="20">
        <v>10027.165000000001</v>
      </c>
      <c r="AZ404" s="20">
        <v>9855.0010000000002</v>
      </c>
      <c r="BA404" s="20">
        <v>10132.342000000001</v>
      </c>
      <c r="BB404" s="20">
        <v>10414.499</v>
      </c>
      <c r="BC404" s="20">
        <v>10670.84</v>
      </c>
      <c r="BD404" s="20">
        <v>10869.460999999999</v>
      </c>
      <c r="BE404" s="20">
        <v>11031.124</v>
      </c>
      <c r="BF404" s="20">
        <v>11191.373</v>
      </c>
      <c r="BG404">
        <v>2020</v>
      </c>
    </row>
    <row r="405" spans="1:59" x14ac:dyDescent="0.35">
      <c r="A405">
        <v>866</v>
      </c>
      <c r="B405" t="s">
        <v>207</v>
      </c>
      <c r="C405" t="s">
        <v>589</v>
      </c>
      <c r="D405" t="s">
        <v>204</v>
      </c>
      <c r="E405" t="s">
        <v>586</v>
      </c>
      <c r="F405" t="s">
        <v>590</v>
      </c>
      <c r="G405" t="s">
        <v>591</v>
      </c>
      <c r="H405" t="s">
        <v>558</v>
      </c>
      <c r="I405" t="s">
        <v>588</v>
      </c>
      <c r="J405" s="20">
        <v>1844.2670000000001</v>
      </c>
      <c r="K405" s="20">
        <v>2091.1610000000001</v>
      </c>
      <c r="L405" s="20">
        <v>2346.2159999999999</v>
      </c>
      <c r="M405" s="20">
        <v>2456.029</v>
      </c>
      <c r="N405" s="20">
        <v>3502.078</v>
      </c>
      <c r="O405" s="20">
        <v>3717.6590000000001</v>
      </c>
      <c r="P405" s="20">
        <v>4066.2139999999999</v>
      </c>
      <c r="Q405" s="20">
        <v>4124.5590000000002</v>
      </c>
      <c r="R405" s="20">
        <v>3960.386</v>
      </c>
      <c r="S405" s="20">
        <v>3984.0349999999999</v>
      </c>
      <c r="T405" s="20">
        <v>4150.5529999999999</v>
      </c>
      <c r="U405" s="20">
        <v>4369.1769999999997</v>
      </c>
      <c r="V405" s="20">
        <v>4182.2700000000004</v>
      </c>
      <c r="W405" s="20">
        <v>4158.8410000000003</v>
      </c>
      <c r="X405" s="20">
        <v>4252.7139999999999</v>
      </c>
      <c r="Y405" s="20">
        <v>4574.6279999999997</v>
      </c>
      <c r="Z405" s="20">
        <v>4563.473</v>
      </c>
      <c r="AA405" s="20">
        <v>4526.8969999999999</v>
      </c>
      <c r="AB405" s="20">
        <v>4612.2539999999999</v>
      </c>
      <c r="AC405" s="20">
        <v>4698.7569999999996</v>
      </c>
      <c r="AD405" s="20">
        <v>4855.6689999999999</v>
      </c>
      <c r="AE405" s="20">
        <v>4906.3149999999996</v>
      </c>
      <c r="AF405" s="20">
        <v>5105.8019999999997</v>
      </c>
      <c r="AG405" s="20">
        <v>5087.6660000000002</v>
      </c>
      <c r="AH405" s="20">
        <v>4971.2430000000004</v>
      </c>
      <c r="AI405" s="20">
        <v>4919.9880000000003</v>
      </c>
      <c r="AJ405" s="20">
        <v>4784.0940000000001</v>
      </c>
      <c r="AK405" s="20">
        <v>4652.9830000000002</v>
      </c>
      <c r="AL405" s="20">
        <v>4862.0200000000004</v>
      </c>
      <c r="AM405" s="20">
        <v>4597.9250000000002</v>
      </c>
      <c r="AN405" s="20">
        <v>4623.5200000000004</v>
      </c>
      <c r="AO405" s="20">
        <v>4926.701</v>
      </c>
      <c r="AP405" s="20">
        <v>4992.4049999999997</v>
      </c>
      <c r="AQ405" s="20">
        <v>5033.4849999999997</v>
      </c>
      <c r="AR405" s="20">
        <v>5161.3649999999998</v>
      </c>
      <c r="AS405" s="20">
        <v>5248.701</v>
      </c>
      <c r="AT405" s="20">
        <v>5622.5029999999997</v>
      </c>
      <c r="AU405" s="20">
        <v>5814.4129999999996</v>
      </c>
      <c r="AV405" s="20">
        <v>5833.567</v>
      </c>
      <c r="AW405" s="20">
        <v>5879.9520000000002</v>
      </c>
      <c r="AX405" s="20">
        <v>5913.8919999999998</v>
      </c>
      <c r="AY405" s="20">
        <v>5761.2179999999998</v>
      </c>
      <c r="AZ405" s="20">
        <v>5662.299</v>
      </c>
      <c r="BA405" s="20">
        <v>5821.6480000000001</v>
      </c>
      <c r="BB405" s="20">
        <v>5983.7640000000001</v>
      </c>
      <c r="BC405" s="20">
        <v>6131.0479999999998</v>
      </c>
      <c r="BD405" s="20">
        <v>6245.1679999999997</v>
      </c>
      <c r="BE405" s="20">
        <v>6338.0529999999999</v>
      </c>
      <c r="BF405" s="20">
        <v>6430.1260000000002</v>
      </c>
      <c r="BG405">
        <v>2020</v>
      </c>
    </row>
    <row r="406" spans="1:59" x14ac:dyDescent="0.35">
      <c r="A406">
        <v>866</v>
      </c>
      <c r="B406" t="s">
        <v>207</v>
      </c>
      <c r="C406" t="s">
        <v>592</v>
      </c>
      <c r="D406" t="s">
        <v>204</v>
      </c>
      <c r="E406" t="s">
        <v>593</v>
      </c>
      <c r="F406" t="s">
        <v>594</v>
      </c>
      <c r="G406" t="s">
        <v>565</v>
      </c>
      <c r="H406" t="s">
        <v>558</v>
      </c>
      <c r="I406" t="s">
        <v>595</v>
      </c>
      <c r="J406">
        <v>676.51400000000001</v>
      </c>
      <c r="K406">
        <v>740.16399999999999</v>
      </c>
      <c r="L406">
        <v>831.28800000000001</v>
      </c>
      <c r="M406">
        <v>908.50400000000002</v>
      </c>
      <c r="N406">
        <v>973.46299999999997</v>
      </c>
      <c r="O406" s="20">
        <v>1149.7059999999999</v>
      </c>
      <c r="P406" s="20">
        <v>1370.819</v>
      </c>
      <c r="Q406" s="20">
        <v>1562.9490000000001</v>
      </c>
      <c r="R406" s="20">
        <v>1664.538</v>
      </c>
      <c r="S406" s="20">
        <v>1791.626</v>
      </c>
      <c r="T406" s="20">
        <v>1939.865</v>
      </c>
      <c r="U406" s="20">
        <v>2259.0630000000001</v>
      </c>
      <c r="V406" s="20">
        <v>2415.0250000000001</v>
      </c>
      <c r="W406" s="20">
        <v>2582.0149999999999</v>
      </c>
      <c r="X406" s="20">
        <v>2664.8989999999999</v>
      </c>
      <c r="Y406" s="20">
        <v>2724.8649999999998</v>
      </c>
      <c r="Z406" s="20">
        <v>2799.1640000000002</v>
      </c>
      <c r="AA406" s="20">
        <v>2774.431</v>
      </c>
      <c r="AB406" s="20">
        <v>2906.2820000000002</v>
      </c>
      <c r="AC406" s="20">
        <v>3193.893</v>
      </c>
      <c r="AD406" s="20">
        <v>3387.2930000000001</v>
      </c>
      <c r="AE406" s="20">
        <v>3561.3780000000002</v>
      </c>
      <c r="AF406" s="20">
        <v>3986.0419999999999</v>
      </c>
      <c r="AG406" s="20">
        <v>4424.482</v>
      </c>
      <c r="AH406" s="20">
        <v>4682.4049999999997</v>
      </c>
      <c r="AI406" s="20">
        <v>5004.4390000000003</v>
      </c>
      <c r="AJ406" s="20">
        <v>5756.0479999999998</v>
      </c>
      <c r="AK406" s="20">
        <v>5847.1689999999999</v>
      </c>
      <c r="AL406" s="20">
        <v>6387.5050000000001</v>
      </c>
      <c r="AM406" s="20">
        <v>6341.0290000000005</v>
      </c>
      <c r="AN406" s="20">
        <v>6869.893</v>
      </c>
      <c r="AO406" s="20">
        <v>7355.2889999999998</v>
      </c>
      <c r="AP406" s="20">
        <v>7765.982</v>
      </c>
      <c r="AQ406" s="20">
        <v>7644.2</v>
      </c>
      <c r="AR406" s="20">
        <v>7839.33</v>
      </c>
      <c r="AS406" s="20">
        <v>8393.1689999999999</v>
      </c>
      <c r="AT406" s="20">
        <v>9265.5840000000007</v>
      </c>
      <c r="AU406" s="20">
        <v>10119.75</v>
      </c>
      <c r="AV406" s="20">
        <v>10674.938</v>
      </c>
      <c r="AW406" s="20">
        <v>11583.927</v>
      </c>
      <c r="AX406" s="20">
        <v>11163.91</v>
      </c>
      <c r="AY406" s="20">
        <v>10664.514999999999</v>
      </c>
      <c r="AZ406" s="20">
        <v>11374.413</v>
      </c>
      <c r="BA406" s="20">
        <v>12869.089</v>
      </c>
      <c r="BB406" s="20">
        <v>13993.591</v>
      </c>
      <c r="BC406" s="20">
        <v>14928.189</v>
      </c>
      <c r="BD406" s="20">
        <v>15727.066000000001</v>
      </c>
      <c r="BE406" s="20">
        <v>16473.034</v>
      </c>
      <c r="BF406" s="20">
        <v>17280.625</v>
      </c>
      <c r="BG406">
        <v>2020</v>
      </c>
    </row>
    <row r="407" spans="1:59" x14ac:dyDescent="0.35">
      <c r="A407">
        <v>866</v>
      </c>
      <c r="B407" t="s">
        <v>207</v>
      </c>
      <c r="C407" t="s">
        <v>596</v>
      </c>
      <c r="D407" t="s">
        <v>204</v>
      </c>
      <c r="E407" t="s">
        <v>593</v>
      </c>
      <c r="F407" t="s">
        <v>597</v>
      </c>
      <c r="G407" t="s">
        <v>575</v>
      </c>
      <c r="H407" t="s">
        <v>558</v>
      </c>
      <c r="I407" t="s">
        <v>595</v>
      </c>
      <c r="J407">
        <v>770.303</v>
      </c>
      <c r="K407">
        <v>850.55399999999997</v>
      </c>
      <c r="L407">
        <v>843.20899999999995</v>
      </c>
      <c r="M407">
        <v>818.46100000000001</v>
      </c>
      <c r="N407">
        <v>854.27499999999998</v>
      </c>
      <c r="O407">
        <v>802.92600000000004</v>
      </c>
      <c r="P407">
        <v>959.28599999999994</v>
      </c>
      <c r="Q407" s="20">
        <v>1037.126</v>
      </c>
      <c r="R407" s="20">
        <v>1213.22</v>
      </c>
      <c r="S407" s="20">
        <v>1461.3589999999999</v>
      </c>
      <c r="T407" s="20">
        <v>1498.5039999999999</v>
      </c>
      <c r="U407" s="20">
        <v>1750.8579999999999</v>
      </c>
      <c r="V407" s="20">
        <v>1832.835</v>
      </c>
      <c r="W407" s="20">
        <v>1884.492</v>
      </c>
      <c r="X407" s="20">
        <v>1948.1369999999999</v>
      </c>
      <c r="Y407" s="20">
        <v>2123.2829999999999</v>
      </c>
      <c r="Z407" s="20">
        <v>2228.2930000000001</v>
      </c>
      <c r="AA407" s="20">
        <v>2263.6610000000001</v>
      </c>
      <c r="AB407" s="20">
        <v>2153.2449999999999</v>
      </c>
      <c r="AC407" s="20">
        <v>2017.943</v>
      </c>
      <c r="AD407" s="20">
        <v>2066.5450000000001</v>
      </c>
      <c r="AE407" s="20">
        <v>1819.6320000000001</v>
      </c>
      <c r="AF407" s="20">
        <v>1828.634</v>
      </c>
      <c r="AG407" s="20">
        <v>2015.2470000000001</v>
      </c>
      <c r="AH407" s="20">
        <v>2288.8969999999999</v>
      </c>
      <c r="AI407" s="20">
        <v>2581.9299999999998</v>
      </c>
      <c r="AJ407" s="20">
        <v>2865.259</v>
      </c>
      <c r="AK407" s="20">
        <v>2919.6930000000002</v>
      </c>
      <c r="AL407" s="20">
        <v>3360.5070000000001</v>
      </c>
      <c r="AM407" s="20">
        <v>3040.2440000000001</v>
      </c>
      <c r="AN407" s="20">
        <v>3561.4839999999999</v>
      </c>
      <c r="AO407" s="20">
        <v>4014.77</v>
      </c>
      <c r="AP407" s="20">
        <v>4581.8850000000002</v>
      </c>
      <c r="AQ407" s="20">
        <v>4408.9979999999996</v>
      </c>
      <c r="AR407" s="20">
        <v>4325.6139999999996</v>
      </c>
      <c r="AS407" s="20">
        <v>4319.442</v>
      </c>
      <c r="AT407" s="20">
        <v>4178.2889999999998</v>
      </c>
      <c r="AU407" s="20">
        <v>4577.9880000000003</v>
      </c>
      <c r="AV407" s="20">
        <v>4784.3680000000004</v>
      </c>
      <c r="AW407" s="20">
        <v>5092.8729999999996</v>
      </c>
      <c r="AX407" s="20">
        <v>4887.4859999999999</v>
      </c>
      <c r="AY407" s="20">
        <v>4695.1589999999997</v>
      </c>
      <c r="AZ407" s="20">
        <v>4977.9650000000001</v>
      </c>
      <c r="BA407" s="20">
        <v>5487.6670000000004</v>
      </c>
      <c r="BB407" s="20">
        <v>5842.06</v>
      </c>
      <c r="BC407" s="20">
        <v>6122.0559999999996</v>
      </c>
      <c r="BD407" s="20">
        <v>6368.7</v>
      </c>
      <c r="BE407" s="20">
        <v>6600.3760000000002</v>
      </c>
      <c r="BF407" s="20">
        <v>6843.7060000000001</v>
      </c>
      <c r="BG407">
        <v>2020</v>
      </c>
    </row>
    <row r="408" spans="1:59" x14ac:dyDescent="0.35">
      <c r="A408">
        <v>866</v>
      </c>
      <c r="B408" t="s">
        <v>207</v>
      </c>
      <c r="C408" t="s">
        <v>598</v>
      </c>
      <c r="D408" t="s">
        <v>204</v>
      </c>
      <c r="E408" t="s">
        <v>593</v>
      </c>
      <c r="F408" t="s">
        <v>599</v>
      </c>
      <c r="G408" t="s">
        <v>579</v>
      </c>
      <c r="H408" t="s">
        <v>558</v>
      </c>
      <c r="I408" t="s">
        <v>595</v>
      </c>
      <c r="J408">
        <v>723.10299999999995</v>
      </c>
      <c r="K408">
        <v>897.47400000000005</v>
      </c>
      <c r="L408" s="20">
        <v>1069.1559999999999</v>
      </c>
      <c r="M408" s="20">
        <v>1163.0250000000001</v>
      </c>
      <c r="N408" s="20">
        <v>1718.2249999999999</v>
      </c>
      <c r="O408" s="20">
        <v>1881.6679999999999</v>
      </c>
      <c r="P408" s="20">
        <v>2099.5259999999998</v>
      </c>
      <c r="Q408" s="20">
        <v>2182.3270000000002</v>
      </c>
      <c r="R408" s="20">
        <v>2169.3539999999998</v>
      </c>
      <c r="S408" s="20">
        <v>2267.886</v>
      </c>
      <c r="T408" s="20">
        <v>2451.0940000000001</v>
      </c>
      <c r="U408" s="20">
        <v>2667.4659999999999</v>
      </c>
      <c r="V408" s="20">
        <v>2611.5450000000001</v>
      </c>
      <c r="W408" s="20">
        <v>2658.462</v>
      </c>
      <c r="X408" s="20">
        <v>2776.5349999999999</v>
      </c>
      <c r="Y408" s="20">
        <v>3049.3330000000001</v>
      </c>
      <c r="Z408" s="20">
        <v>3097.598</v>
      </c>
      <c r="AA408" s="20">
        <v>3125.7530000000002</v>
      </c>
      <c r="AB408" s="20">
        <v>3220.5369999999998</v>
      </c>
      <c r="AC408" s="20">
        <v>3327.1689999999999</v>
      </c>
      <c r="AD408" s="20">
        <v>3516.174</v>
      </c>
      <c r="AE408" s="20">
        <v>3632.8919999999998</v>
      </c>
      <c r="AF408" s="20">
        <v>3839.5259999999998</v>
      </c>
      <c r="AG408" s="20">
        <v>3901.3989999999999</v>
      </c>
      <c r="AH408" s="20">
        <v>3914.4540000000002</v>
      </c>
      <c r="AI408" s="20">
        <v>3995.585</v>
      </c>
      <c r="AJ408" s="20">
        <v>4005.1089999999999</v>
      </c>
      <c r="AK408" s="20">
        <v>4000.616</v>
      </c>
      <c r="AL408" s="20">
        <v>4260.51</v>
      </c>
      <c r="AM408" s="20">
        <v>4054.91</v>
      </c>
      <c r="AN408" s="20">
        <v>4126.4930000000004</v>
      </c>
      <c r="AO408" s="20">
        <v>4488.4430000000002</v>
      </c>
      <c r="AP408" s="20">
        <v>4633.3729999999996</v>
      </c>
      <c r="AQ408" s="20">
        <v>4753.3109999999997</v>
      </c>
      <c r="AR408" s="20">
        <v>4965.2089999999998</v>
      </c>
      <c r="AS408" s="20">
        <v>5099.7389999999996</v>
      </c>
      <c r="AT408" s="20">
        <v>5517.6729999999998</v>
      </c>
      <c r="AU408" s="20">
        <v>5814.4129999999996</v>
      </c>
      <c r="AV408" s="20">
        <v>5973.8190000000004</v>
      </c>
      <c r="AW408" s="20">
        <v>6129.3159999999998</v>
      </c>
      <c r="AX408" s="20">
        <v>6245.1469999999999</v>
      </c>
      <c r="AY408" s="20">
        <v>6357.2020000000002</v>
      </c>
      <c r="AZ408" s="20">
        <v>6685.7269999999999</v>
      </c>
      <c r="BA408" s="20">
        <v>7126.6620000000003</v>
      </c>
      <c r="BB408" s="20">
        <v>7491.0640000000003</v>
      </c>
      <c r="BC408" s="20">
        <v>7830.1580000000004</v>
      </c>
      <c r="BD408" s="20">
        <v>8130.6719999999996</v>
      </c>
      <c r="BE408" s="20">
        <v>8402.4699999999993</v>
      </c>
      <c r="BF408" s="20">
        <v>8682.4930000000004</v>
      </c>
      <c r="BG408">
        <v>2020</v>
      </c>
    </row>
    <row r="409" spans="1:59" x14ac:dyDescent="0.35">
      <c r="A409">
        <v>866</v>
      </c>
      <c r="B409" t="s">
        <v>207</v>
      </c>
      <c r="C409" t="s">
        <v>600</v>
      </c>
      <c r="D409" t="s">
        <v>204</v>
      </c>
      <c r="E409" t="s">
        <v>601</v>
      </c>
      <c r="F409" t="s">
        <v>602</v>
      </c>
      <c r="G409" t="s">
        <v>603</v>
      </c>
    </row>
    <row r="410" spans="1:59" x14ac:dyDescent="0.35">
      <c r="A410">
        <v>866</v>
      </c>
      <c r="B410" t="s">
        <v>207</v>
      </c>
      <c r="C410" t="s">
        <v>604</v>
      </c>
      <c r="D410" t="s">
        <v>204</v>
      </c>
      <c r="E410" t="s">
        <v>605</v>
      </c>
      <c r="F410" t="s">
        <v>606</v>
      </c>
      <c r="G410" t="s">
        <v>607</v>
      </c>
      <c r="I410" t="s">
        <v>576</v>
      </c>
      <c r="J410" t="s">
        <v>701</v>
      </c>
      <c r="K410">
        <v>1E-3</v>
      </c>
      <c r="L410">
        <v>1E-3</v>
      </c>
      <c r="M410">
        <v>1E-3</v>
      </c>
      <c r="N410">
        <v>1E-3</v>
      </c>
      <c r="O410">
        <v>1E-3</v>
      </c>
      <c r="P410">
        <v>1E-3</v>
      </c>
      <c r="Q410">
        <v>1E-3</v>
      </c>
      <c r="R410">
        <v>1E-3</v>
      </c>
      <c r="S410">
        <v>1E-3</v>
      </c>
      <c r="T410">
        <v>1E-3</v>
      </c>
      <c r="U410">
        <v>1E-3</v>
      </c>
      <c r="V410">
        <v>1E-3</v>
      </c>
      <c r="W410">
        <v>1E-3</v>
      </c>
      <c r="X410">
        <v>1E-3</v>
      </c>
      <c r="Y410">
        <v>1E-3</v>
      </c>
      <c r="Z410">
        <v>1E-3</v>
      </c>
      <c r="AA410">
        <v>1E-3</v>
      </c>
      <c r="AB410">
        <v>1E-3</v>
      </c>
      <c r="AC410">
        <v>1E-3</v>
      </c>
      <c r="AD410">
        <v>1E-3</v>
      </c>
      <c r="AE410">
        <v>1E-3</v>
      </c>
      <c r="AF410">
        <v>1E-3</v>
      </c>
      <c r="AG410">
        <v>1E-3</v>
      </c>
      <c r="AH410">
        <v>1E-3</v>
      </c>
      <c r="AI410">
        <v>1E-3</v>
      </c>
      <c r="AJ410">
        <v>1E-3</v>
      </c>
      <c r="AK410">
        <v>1E-3</v>
      </c>
      <c r="AL410">
        <v>1E-3</v>
      </c>
      <c r="AM410" t="s">
        <v>701</v>
      </c>
      <c r="AN410" t="s">
        <v>701</v>
      </c>
      <c r="AO410" t="s">
        <v>701</v>
      </c>
      <c r="AP410" t="s">
        <v>701</v>
      </c>
      <c r="AQ410" t="s">
        <v>701</v>
      </c>
      <c r="AR410" t="s">
        <v>701</v>
      </c>
      <c r="AS410" t="s">
        <v>701</v>
      </c>
      <c r="AT410" t="s">
        <v>701</v>
      </c>
      <c r="AU410" t="s">
        <v>701</v>
      </c>
      <c r="AV410" t="s">
        <v>701</v>
      </c>
      <c r="AW410" t="s">
        <v>701</v>
      </c>
      <c r="AX410" t="s">
        <v>701</v>
      </c>
      <c r="AY410" t="s">
        <v>701</v>
      </c>
      <c r="AZ410" t="s">
        <v>701</v>
      </c>
      <c r="BA410" t="s">
        <v>701</v>
      </c>
      <c r="BB410" t="s">
        <v>701</v>
      </c>
      <c r="BC410" t="s">
        <v>701</v>
      </c>
      <c r="BD410" t="s">
        <v>701</v>
      </c>
      <c r="BE410" t="s">
        <v>701</v>
      </c>
      <c r="BF410" t="s">
        <v>701</v>
      </c>
      <c r="BG410">
        <v>2022</v>
      </c>
    </row>
    <row r="411" spans="1:59" x14ac:dyDescent="0.35">
      <c r="A411">
        <v>866</v>
      </c>
      <c r="B411" t="s">
        <v>207</v>
      </c>
      <c r="C411" t="s">
        <v>608</v>
      </c>
      <c r="D411" t="s">
        <v>204</v>
      </c>
      <c r="E411" t="s">
        <v>609</v>
      </c>
      <c r="F411" t="s">
        <v>610</v>
      </c>
      <c r="G411" t="s">
        <v>611</v>
      </c>
      <c r="I411" t="s">
        <v>576</v>
      </c>
      <c r="J411">
        <v>0.93600000000000005</v>
      </c>
      <c r="K411">
        <v>0.82499999999999996</v>
      </c>
      <c r="L411">
        <v>0.77800000000000002</v>
      </c>
      <c r="M411">
        <v>0.78100000000000003</v>
      </c>
      <c r="N411">
        <v>0.56699999999999995</v>
      </c>
      <c r="O411">
        <v>0.61099999999999999</v>
      </c>
      <c r="P411">
        <v>0.65300000000000002</v>
      </c>
      <c r="Q411">
        <v>0.71599999999999997</v>
      </c>
      <c r="R411">
        <v>0.76700000000000002</v>
      </c>
      <c r="S411">
        <v>0.79</v>
      </c>
      <c r="T411">
        <v>0.79100000000000004</v>
      </c>
      <c r="U411">
        <v>0.84699999999999998</v>
      </c>
      <c r="V411">
        <v>0.92500000000000004</v>
      </c>
      <c r="W411">
        <v>0.97099999999999997</v>
      </c>
      <c r="X411">
        <v>0.96</v>
      </c>
      <c r="Y411">
        <v>0.89400000000000002</v>
      </c>
      <c r="Z411">
        <v>0.90400000000000003</v>
      </c>
      <c r="AA411">
        <v>0.88800000000000001</v>
      </c>
      <c r="AB411">
        <v>0.90200000000000002</v>
      </c>
      <c r="AC411">
        <v>0.96</v>
      </c>
      <c r="AD411">
        <v>0.96299999999999997</v>
      </c>
      <c r="AE411">
        <v>0.98</v>
      </c>
      <c r="AF411">
        <v>1.038</v>
      </c>
      <c r="AG411">
        <v>1.1339999999999999</v>
      </c>
      <c r="AH411">
        <v>1.196</v>
      </c>
      <c r="AI411">
        <v>1.252</v>
      </c>
      <c r="AJ411">
        <v>1.4370000000000001</v>
      </c>
      <c r="AK411">
        <v>1.462</v>
      </c>
      <c r="AL411">
        <v>1.4990000000000001</v>
      </c>
      <c r="AM411">
        <v>1.5640000000000001</v>
      </c>
      <c r="AN411">
        <v>1.665</v>
      </c>
      <c r="AO411">
        <v>1.639</v>
      </c>
      <c r="AP411">
        <v>1.6759999999999999</v>
      </c>
      <c r="AQ411">
        <v>1.6080000000000001</v>
      </c>
      <c r="AR411">
        <v>1.579</v>
      </c>
      <c r="AS411">
        <v>1.6459999999999999</v>
      </c>
      <c r="AT411">
        <v>1.679</v>
      </c>
      <c r="AU411">
        <v>1.74</v>
      </c>
      <c r="AV411">
        <v>1.7869999999999999</v>
      </c>
      <c r="AW411">
        <v>1.89</v>
      </c>
      <c r="AX411">
        <v>1.788</v>
      </c>
      <c r="AY411">
        <v>1.6779999999999999</v>
      </c>
      <c r="AZ411">
        <v>1.7010000000000001</v>
      </c>
      <c r="BA411">
        <v>1.806</v>
      </c>
      <c r="BB411">
        <v>1.8680000000000001</v>
      </c>
      <c r="BC411">
        <v>1.9059999999999999</v>
      </c>
      <c r="BD411">
        <v>1.9339999999999999</v>
      </c>
      <c r="BE411">
        <v>1.96</v>
      </c>
      <c r="BF411">
        <v>1.99</v>
      </c>
      <c r="BG411">
        <v>2022</v>
      </c>
    </row>
    <row r="412" spans="1:59" x14ac:dyDescent="0.35">
      <c r="A412">
        <v>866</v>
      </c>
      <c r="B412" t="s">
        <v>207</v>
      </c>
      <c r="C412" t="s">
        <v>612</v>
      </c>
      <c r="D412" t="s">
        <v>204</v>
      </c>
      <c r="E412" t="s">
        <v>613</v>
      </c>
      <c r="F412" t="s">
        <v>614</v>
      </c>
      <c r="G412" t="s">
        <v>615</v>
      </c>
    </row>
    <row r="413" spans="1:59" x14ac:dyDescent="0.35">
      <c r="A413">
        <v>866</v>
      </c>
      <c r="B413" t="s">
        <v>207</v>
      </c>
      <c r="C413" t="s">
        <v>616</v>
      </c>
      <c r="D413" t="s">
        <v>204</v>
      </c>
      <c r="E413" t="s">
        <v>617</v>
      </c>
      <c r="F413" t="s">
        <v>618</v>
      </c>
      <c r="G413" t="s">
        <v>615</v>
      </c>
    </row>
    <row r="414" spans="1:59" x14ac:dyDescent="0.35">
      <c r="A414">
        <v>866</v>
      </c>
      <c r="B414" t="s">
        <v>207</v>
      </c>
      <c r="C414" t="s">
        <v>190</v>
      </c>
      <c r="D414" t="s">
        <v>204</v>
      </c>
      <c r="E414" t="s">
        <v>619</v>
      </c>
      <c r="F414" t="s">
        <v>620</v>
      </c>
      <c r="G414" t="s">
        <v>583</v>
      </c>
      <c r="I414" t="s">
        <v>749</v>
      </c>
      <c r="J414">
        <v>8.7289999999999992</v>
      </c>
      <c r="K414">
        <v>10.029</v>
      </c>
      <c r="L414">
        <v>11.121</v>
      </c>
      <c r="M414">
        <v>12.202999999999999</v>
      </c>
      <c r="N414">
        <v>13.167999999999999</v>
      </c>
      <c r="O414">
        <v>13.853</v>
      </c>
      <c r="P414">
        <v>17.989999999999998</v>
      </c>
      <c r="Q414">
        <v>19.375</v>
      </c>
      <c r="R414">
        <v>21.376000000000001</v>
      </c>
      <c r="S414">
        <v>22.224</v>
      </c>
      <c r="T414">
        <v>23.475999999999999</v>
      </c>
      <c r="U414">
        <v>26.744</v>
      </c>
      <c r="V414">
        <v>29.042999999999999</v>
      </c>
      <c r="W414">
        <v>29.568999999999999</v>
      </c>
      <c r="X414">
        <v>30.728000000000002</v>
      </c>
      <c r="Y414">
        <v>30.581</v>
      </c>
      <c r="Z414">
        <v>31.399000000000001</v>
      </c>
      <c r="AA414">
        <v>31.577000000000002</v>
      </c>
      <c r="AB414">
        <v>32.481999999999999</v>
      </c>
      <c r="AC414">
        <v>33.756999999999998</v>
      </c>
      <c r="AD414">
        <v>35.420999999999999</v>
      </c>
      <c r="AE414">
        <v>37.99</v>
      </c>
      <c r="AF414">
        <v>41.783999999999999</v>
      </c>
      <c r="AG414">
        <v>46.241999999999997</v>
      </c>
      <c r="AH414">
        <v>51.68</v>
      </c>
      <c r="AI414">
        <v>56.838999999999999</v>
      </c>
      <c r="AJ414">
        <v>60.957999999999998</v>
      </c>
      <c r="AK414">
        <v>64.03</v>
      </c>
      <c r="AL414">
        <v>70.188000000000002</v>
      </c>
      <c r="AM414">
        <v>74.034000000000006</v>
      </c>
      <c r="AN414">
        <v>75.274000000000001</v>
      </c>
      <c r="AO414">
        <v>79.805000000000007</v>
      </c>
      <c r="AP414">
        <v>82.426000000000002</v>
      </c>
      <c r="AQ414">
        <v>82.983000000000004</v>
      </c>
      <c r="AR414">
        <v>84.88</v>
      </c>
      <c r="AS414">
        <v>84.926000000000002</v>
      </c>
      <c r="AT414">
        <v>84.399000000000001</v>
      </c>
      <c r="AU414">
        <v>90.475999999999999</v>
      </c>
      <c r="AV414">
        <v>96.611999999999995</v>
      </c>
      <c r="AW414">
        <v>99.786000000000001</v>
      </c>
      <c r="AX414">
        <v>100.208</v>
      </c>
      <c r="AY414">
        <v>101.625</v>
      </c>
      <c r="AZ414">
        <v>110.283</v>
      </c>
      <c r="BA414">
        <v>121.501</v>
      </c>
      <c r="BB414">
        <v>128.547</v>
      </c>
      <c r="BC414">
        <v>133.852</v>
      </c>
      <c r="BD414">
        <v>138.453</v>
      </c>
      <c r="BE414">
        <v>142.911</v>
      </c>
      <c r="BF414">
        <v>147.78899999999999</v>
      </c>
      <c r="BG414">
        <v>2022</v>
      </c>
    </row>
    <row r="415" spans="1:59" x14ac:dyDescent="0.35">
      <c r="A415">
        <v>866</v>
      </c>
      <c r="B415" t="s">
        <v>207</v>
      </c>
      <c r="C415" t="s">
        <v>622</v>
      </c>
      <c r="D415" t="s">
        <v>204</v>
      </c>
      <c r="E415" t="s">
        <v>619</v>
      </c>
      <c r="F415" t="s">
        <v>623</v>
      </c>
      <c r="G415" t="s">
        <v>570</v>
      </c>
      <c r="I415" t="s">
        <v>624</v>
      </c>
      <c r="J415">
        <v>-7.3479999999999999</v>
      </c>
      <c r="K415">
        <v>14.9</v>
      </c>
      <c r="L415">
        <v>10.879</v>
      </c>
      <c r="M415">
        <v>9.7330000000000005</v>
      </c>
      <c r="N415">
        <v>7.9080000000000004</v>
      </c>
      <c r="O415">
        <v>5.2009999999999996</v>
      </c>
      <c r="P415">
        <v>29.867000000000001</v>
      </c>
      <c r="Q415">
        <v>7.6970000000000001</v>
      </c>
      <c r="R415">
        <v>10.326000000000001</v>
      </c>
      <c r="S415">
        <v>3.968</v>
      </c>
      <c r="T415">
        <v>5.6319999999999997</v>
      </c>
      <c r="U415">
        <v>13.920999999999999</v>
      </c>
      <c r="V415">
        <v>8.5969999999999995</v>
      </c>
      <c r="W415">
        <v>1.81</v>
      </c>
      <c r="X415">
        <v>3.9220000000000002</v>
      </c>
      <c r="Y415">
        <v>-0.48</v>
      </c>
      <c r="Z415">
        <v>2.6739999999999999</v>
      </c>
      <c r="AA415">
        <v>0.56799999999999995</v>
      </c>
      <c r="AB415">
        <v>2.8679999999999999</v>
      </c>
      <c r="AC415">
        <v>3.9220000000000002</v>
      </c>
      <c r="AD415">
        <v>4.9320000000000004</v>
      </c>
      <c r="AE415">
        <v>7.2519999999999998</v>
      </c>
      <c r="AF415">
        <v>9.9879999999999995</v>
      </c>
      <c r="AG415">
        <v>10.669</v>
      </c>
      <c r="AH415">
        <v>11.759</v>
      </c>
      <c r="AI415">
        <v>9.9819999999999993</v>
      </c>
      <c r="AJ415">
        <v>7.2460000000000004</v>
      </c>
      <c r="AK415">
        <v>5.04</v>
      </c>
      <c r="AL415">
        <v>9.6159999999999997</v>
      </c>
      <c r="AM415">
        <v>5.4809999999999999</v>
      </c>
      <c r="AN415">
        <v>1.6739999999999999</v>
      </c>
      <c r="AO415">
        <v>6.02</v>
      </c>
      <c r="AP415">
        <v>3.2850000000000001</v>
      </c>
      <c r="AQ415">
        <v>0.67500000000000004</v>
      </c>
      <c r="AR415">
        <v>2.286</v>
      </c>
      <c r="AS415">
        <v>5.3999999999999999E-2</v>
      </c>
      <c r="AT415">
        <v>-0.621</v>
      </c>
      <c r="AU415">
        <v>7.2009999999999996</v>
      </c>
      <c r="AV415">
        <v>6.782</v>
      </c>
      <c r="AW415">
        <v>3.286</v>
      </c>
      <c r="AX415">
        <v>0.42299999999999999</v>
      </c>
      <c r="AY415">
        <v>1.4139999999999999</v>
      </c>
      <c r="AZ415">
        <v>8.52</v>
      </c>
      <c r="BA415">
        <v>10.172000000000001</v>
      </c>
      <c r="BB415">
        <v>5.8</v>
      </c>
      <c r="BC415">
        <v>4.1260000000000003</v>
      </c>
      <c r="BD415">
        <v>3.4380000000000002</v>
      </c>
      <c r="BE415">
        <v>3.22</v>
      </c>
      <c r="BF415">
        <v>3.4129999999999998</v>
      </c>
      <c r="BG415">
        <v>2022</v>
      </c>
    </row>
    <row r="416" spans="1:59" x14ac:dyDescent="0.35">
      <c r="A416">
        <v>866</v>
      </c>
      <c r="B416" t="s">
        <v>207</v>
      </c>
      <c r="C416" t="s">
        <v>625</v>
      </c>
      <c r="D416" t="s">
        <v>204</v>
      </c>
      <c r="E416" t="s">
        <v>626</v>
      </c>
      <c r="F416" t="s">
        <v>627</v>
      </c>
      <c r="G416" t="s">
        <v>583</v>
      </c>
      <c r="I416" t="s">
        <v>749</v>
      </c>
      <c r="J416" t="s">
        <v>628</v>
      </c>
      <c r="K416" t="s">
        <v>628</v>
      </c>
      <c r="L416">
        <v>11.634</v>
      </c>
      <c r="M416">
        <v>12.093</v>
      </c>
      <c r="N416">
        <v>12.736000000000001</v>
      </c>
      <c r="O416">
        <v>14.327999999999999</v>
      </c>
      <c r="P416">
        <v>18.247</v>
      </c>
      <c r="Q416">
        <v>18.706</v>
      </c>
      <c r="R416">
        <v>21.247</v>
      </c>
      <c r="S416">
        <v>22.105</v>
      </c>
      <c r="T416">
        <v>23.635000000000002</v>
      </c>
      <c r="U416">
        <v>26.904</v>
      </c>
      <c r="V416">
        <v>29.169</v>
      </c>
      <c r="W416">
        <v>28.382000000000001</v>
      </c>
      <c r="X416">
        <v>30.533999999999999</v>
      </c>
      <c r="Y416">
        <v>30.524000000000001</v>
      </c>
      <c r="Z416">
        <v>31.477</v>
      </c>
      <c r="AA416">
        <v>32.1</v>
      </c>
      <c r="AB416">
        <v>33.136000000000003</v>
      </c>
      <c r="AC416">
        <v>34.606000000000002</v>
      </c>
      <c r="AD416">
        <v>36.680999999999997</v>
      </c>
      <c r="AE416">
        <v>39.116</v>
      </c>
      <c r="AF416">
        <v>43.304000000000002</v>
      </c>
      <c r="AG416">
        <v>48.609000000000002</v>
      </c>
      <c r="AH416">
        <v>53.511000000000003</v>
      </c>
      <c r="AI416">
        <v>58.14</v>
      </c>
      <c r="AJ416">
        <v>61.862000000000002</v>
      </c>
      <c r="AK416">
        <v>65.372</v>
      </c>
      <c r="AL416">
        <v>73.343999999999994</v>
      </c>
      <c r="AM416">
        <v>74.245000000000005</v>
      </c>
      <c r="AN416">
        <v>76.272999999999996</v>
      </c>
      <c r="AO416">
        <v>81.676000000000002</v>
      </c>
      <c r="AP416">
        <v>83.555000000000007</v>
      </c>
      <c r="AQ416">
        <v>83.712000000000003</v>
      </c>
      <c r="AR416">
        <v>84.965000000000003</v>
      </c>
      <c r="AS416">
        <v>85.120999999999995</v>
      </c>
      <c r="AT416">
        <v>85.304000000000002</v>
      </c>
      <c r="AU416">
        <v>93.656999999999996</v>
      </c>
      <c r="AV416">
        <v>99.921999999999997</v>
      </c>
      <c r="AW416">
        <v>99.8</v>
      </c>
      <c r="AX416">
        <v>98.4</v>
      </c>
      <c r="AY416">
        <v>105.2</v>
      </c>
      <c r="AZ416">
        <v>117.1</v>
      </c>
      <c r="BA416">
        <v>125.71</v>
      </c>
      <c r="BB416">
        <v>133.5</v>
      </c>
      <c r="BC416">
        <v>137.71199999999999</v>
      </c>
      <c r="BD416">
        <v>141.982</v>
      </c>
      <c r="BE416">
        <v>146.65</v>
      </c>
      <c r="BF416">
        <v>151.46100000000001</v>
      </c>
      <c r="BG416">
        <v>2022</v>
      </c>
    </row>
    <row r="417" spans="1:59" x14ac:dyDescent="0.35">
      <c r="A417">
        <v>866</v>
      </c>
      <c r="B417" t="s">
        <v>207</v>
      </c>
      <c r="C417" t="s">
        <v>629</v>
      </c>
      <c r="D417" t="s">
        <v>204</v>
      </c>
      <c r="E417" t="s">
        <v>626</v>
      </c>
      <c r="F417" t="s">
        <v>630</v>
      </c>
      <c r="G417" t="s">
        <v>570</v>
      </c>
      <c r="I417" t="s">
        <v>631</v>
      </c>
      <c r="J417" t="s">
        <v>628</v>
      </c>
      <c r="K417" t="s">
        <v>628</v>
      </c>
      <c r="L417" t="s">
        <v>628</v>
      </c>
      <c r="M417">
        <v>3.9470000000000001</v>
      </c>
      <c r="N417">
        <v>5.3159999999999998</v>
      </c>
      <c r="O417">
        <v>12.5</v>
      </c>
      <c r="P417">
        <v>27.35</v>
      </c>
      <c r="Q417">
        <v>2.5169999999999999</v>
      </c>
      <c r="R417">
        <v>13.584</v>
      </c>
      <c r="S417">
        <v>4.0350000000000001</v>
      </c>
      <c r="T417">
        <v>6.9249999999999998</v>
      </c>
      <c r="U417">
        <v>13.831</v>
      </c>
      <c r="V417">
        <v>8.4179999999999993</v>
      </c>
      <c r="W417">
        <v>-2.698</v>
      </c>
      <c r="X417">
        <v>7.58</v>
      </c>
      <c r="Y417">
        <v>-3.2000000000000001E-2</v>
      </c>
      <c r="Z417">
        <v>3.1219999999999999</v>
      </c>
      <c r="AA417">
        <v>1.9790000000000001</v>
      </c>
      <c r="AB417">
        <v>3.2290000000000001</v>
      </c>
      <c r="AC417">
        <v>4.4359999999999999</v>
      </c>
      <c r="AD417">
        <v>5.9950000000000001</v>
      </c>
      <c r="AE417">
        <v>6.6379999999999999</v>
      </c>
      <c r="AF417">
        <v>10.706</v>
      </c>
      <c r="AG417">
        <v>12.25</v>
      </c>
      <c r="AH417">
        <v>10.084</v>
      </c>
      <c r="AI417">
        <v>8.6509999999999998</v>
      </c>
      <c r="AJ417">
        <v>6.4009999999999998</v>
      </c>
      <c r="AK417">
        <v>5.6749999999999998</v>
      </c>
      <c r="AL417">
        <v>12.195</v>
      </c>
      <c r="AM417">
        <v>1.228</v>
      </c>
      <c r="AN417">
        <v>2.7309999999999999</v>
      </c>
      <c r="AO417">
        <v>7.0839999999999996</v>
      </c>
      <c r="AP417">
        <v>2.3010000000000002</v>
      </c>
      <c r="AQ417">
        <v>0.187</v>
      </c>
      <c r="AR417">
        <v>1.4970000000000001</v>
      </c>
      <c r="AS417">
        <v>0.184</v>
      </c>
      <c r="AT417">
        <v>0.214</v>
      </c>
      <c r="AU417">
        <v>9.7919999999999998</v>
      </c>
      <c r="AV417">
        <v>6.6890000000000001</v>
      </c>
      <c r="AW417">
        <v>-0.122</v>
      </c>
      <c r="AX417">
        <v>-1.403</v>
      </c>
      <c r="AY417">
        <v>6.9109999999999996</v>
      </c>
      <c r="AZ417">
        <v>11.311999999999999</v>
      </c>
      <c r="BA417">
        <v>7.3529999999999998</v>
      </c>
      <c r="BB417">
        <v>6.1959999999999997</v>
      </c>
      <c r="BC417">
        <v>3.1560000000000001</v>
      </c>
      <c r="BD417">
        <v>3.101</v>
      </c>
      <c r="BE417">
        <v>3.2879999999999998</v>
      </c>
      <c r="BF417">
        <v>3.2810000000000001</v>
      </c>
      <c r="BG417">
        <v>2022</v>
      </c>
    </row>
    <row r="418" spans="1:59" x14ac:dyDescent="0.35">
      <c r="A418">
        <v>866</v>
      </c>
      <c r="B418" t="s">
        <v>207</v>
      </c>
      <c r="C418" t="s">
        <v>632</v>
      </c>
      <c r="D418" t="s">
        <v>204</v>
      </c>
      <c r="E418" t="s">
        <v>633</v>
      </c>
      <c r="F418" t="s">
        <v>634</v>
      </c>
      <c r="G418" t="s">
        <v>570</v>
      </c>
      <c r="I418" t="s">
        <v>750</v>
      </c>
      <c r="J418" t="s">
        <v>628</v>
      </c>
      <c r="K418" t="s">
        <v>628</v>
      </c>
      <c r="L418" t="s">
        <v>628</v>
      </c>
      <c r="M418" t="s">
        <v>628</v>
      </c>
      <c r="N418" t="s">
        <v>628</v>
      </c>
      <c r="O418" t="s">
        <v>628</v>
      </c>
      <c r="P418" t="s">
        <v>628</v>
      </c>
      <c r="Q418" t="s">
        <v>628</v>
      </c>
      <c r="R418" t="s">
        <v>628</v>
      </c>
      <c r="S418" t="s">
        <v>628</v>
      </c>
      <c r="T418" t="s">
        <v>628</v>
      </c>
      <c r="U418" t="s">
        <v>628</v>
      </c>
      <c r="V418" t="s">
        <v>628</v>
      </c>
      <c r="W418" t="s">
        <v>628</v>
      </c>
      <c r="X418" t="s">
        <v>628</v>
      </c>
      <c r="Y418" t="s">
        <v>628</v>
      </c>
      <c r="Z418" t="s">
        <v>628</v>
      </c>
      <c r="AA418" t="s">
        <v>628</v>
      </c>
      <c r="AB418" t="s">
        <v>628</v>
      </c>
      <c r="AC418" t="s">
        <v>628</v>
      </c>
      <c r="AD418">
        <v>-9.6639999999999997</v>
      </c>
      <c r="AE418">
        <v>-19.960999999999999</v>
      </c>
      <c r="AF418">
        <v>13.699</v>
      </c>
      <c r="AG418">
        <v>-3.1030000000000002</v>
      </c>
      <c r="AH418">
        <v>4.9390000000000001</v>
      </c>
      <c r="AI418">
        <v>3.6019999999999999</v>
      </c>
      <c r="AJ418">
        <v>-9.3390000000000004</v>
      </c>
      <c r="AK418">
        <v>10.14</v>
      </c>
      <c r="AL418">
        <v>-0.16600000000000001</v>
      </c>
      <c r="AM418">
        <v>-2.0329999999999999</v>
      </c>
      <c r="AN418">
        <v>9.9619999999999997</v>
      </c>
      <c r="AO418">
        <v>16.106999999999999</v>
      </c>
      <c r="AP418">
        <v>1.008</v>
      </c>
      <c r="AQ418">
        <v>-0.71599999999999997</v>
      </c>
      <c r="AR418">
        <v>-11.993</v>
      </c>
      <c r="AS418">
        <v>7.55</v>
      </c>
      <c r="AT418">
        <v>11.106999999999999</v>
      </c>
      <c r="AU418">
        <v>3.95</v>
      </c>
      <c r="AV418">
        <v>-1.1000000000000001</v>
      </c>
      <c r="AW418">
        <v>2.2509999999999999</v>
      </c>
      <c r="AX418">
        <v>-3.2170000000000001</v>
      </c>
      <c r="AY418" t="s">
        <v>628</v>
      </c>
      <c r="AZ418" t="s">
        <v>628</v>
      </c>
      <c r="BA418" t="s">
        <v>628</v>
      </c>
      <c r="BB418" t="s">
        <v>628</v>
      </c>
      <c r="BC418" t="s">
        <v>628</v>
      </c>
      <c r="BD418" t="s">
        <v>628</v>
      </c>
      <c r="BE418" t="s">
        <v>628</v>
      </c>
      <c r="BF418" t="s">
        <v>628</v>
      </c>
      <c r="BG418">
        <v>2022</v>
      </c>
    </row>
    <row r="419" spans="1:59" x14ac:dyDescent="0.35">
      <c r="A419">
        <v>866</v>
      </c>
      <c r="B419" t="s">
        <v>207</v>
      </c>
      <c r="C419" t="s">
        <v>635</v>
      </c>
      <c r="D419" t="s">
        <v>204</v>
      </c>
      <c r="E419" t="s">
        <v>636</v>
      </c>
      <c r="F419" t="s">
        <v>637</v>
      </c>
      <c r="G419" t="s">
        <v>570</v>
      </c>
      <c r="I419" t="s">
        <v>750</v>
      </c>
      <c r="J419" t="s">
        <v>628</v>
      </c>
      <c r="K419" t="s">
        <v>628</v>
      </c>
      <c r="L419" t="s">
        <v>628</v>
      </c>
      <c r="M419" t="s">
        <v>628</v>
      </c>
      <c r="N419" t="s">
        <v>628</v>
      </c>
      <c r="O419" t="s">
        <v>628</v>
      </c>
      <c r="P419" t="s">
        <v>628</v>
      </c>
      <c r="Q419" t="s">
        <v>628</v>
      </c>
      <c r="R419" t="s">
        <v>628</v>
      </c>
      <c r="S419" t="s">
        <v>628</v>
      </c>
      <c r="T419" t="s">
        <v>628</v>
      </c>
      <c r="U419" t="s">
        <v>628</v>
      </c>
      <c r="V419" t="s">
        <v>628</v>
      </c>
      <c r="W419" t="s">
        <v>628</v>
      </c>
      <c r="X419" t="s">
        <v>628</v>
      </c>
      <c r="Y419" t="s">
        <v>628</v>
      </c>
      <c r="Z419" t="s">
        <v>628</v>
      </c>
      <c r="AA419" t="s">
        <v>628</v>
      </c>
      <c r="AB419" t="s">
        <v>628</v>
      </c>
      <c r="AC419" t="s">
        <v>628</v>
      </c>
      <c r="AD419">
        <v>-8.0869999999999997</v>
      </c>
      <c r="AE419">
        <v>-8.6189999999999998</v>
      </c>
      <c r="AF419">
        <v>25.050999999999998</v>
      </c>
      <c r="AG419">
        <v>-11.145</v>
      </c>
      <c r="AH419">
        <v>5.3970000000000002</v>
      </c>
      <c r="AI419">
        <v>3.0190000000000001</v>
      </c>
      <c r="AJ419">
        <v>-4.8600000000000003</v>
      </c>
      <c r="AK419">
        <v>4.0780000000000003</v>
      </c>
      <c r="AL419">
        <v>7.7629999999999999</v>
      </c>
      <c r="AM419">
        <v>-5.032</v>
      </c>
      <c r="AN419">
        <v>9.8190000000000008</v>
      </c>
      <c r="AO419">
        <v>17.356000000000002</v>
      </c>
      <c r="AP419">
        <v>-8.702</v>
      </c>
      <c r="AQ419">
        <v>-6.34</v>
      </c>
      <c r="AR419">
        <v>-2.5880000000000001</v>
      </c>
      <c r="AS419">
        <v>7.9560000000000004</v>
      </c>
      <c r="AT419">
        <v>10.076000000000001</v>
      </c>
      <c r="AU419">
        <v>-3.21</v>
      </c>
      <c r="AV419">
        <v>-2.0499999999999998</v>
      </c>
      <c r="AW419">
        <v>0.76300000000000001</v>
      </c>
      <c r="AX419">
        <v>-2.4350000000000001</v>
      </c>
      <c r="AY419" t="s">
        <v>628</v>
      </c>
      <c r="AZ419" t="s">
        <v>628</v>
      </c>
      <c r="BA419" t="s">
        <v>628</v>
      </c>
      <c r="BB419" t="s">
        <v>628</v>
      </c>
      <c r="BC419" t="s">
        <v>628</v>
      </c>
      <c r="BD419" t="s">
        <v>628</v>
      </c>
      <c r="BE419" t="s">
        <v>628</v>
      </c>
      <c r="BF419" t="s">
        <v>628</v>
      </c>
      <c r="BG419">
        <v>2022</v>
      </c>
    </row>
    <row r="420" spans="1:59" x14ac:dyDescent="0.35">
      <c r="A420">
        <v>866</v>
      </c>
      <c r="B420" t="s">
        <v>207</v>
      </c>
      <c r="C420" t="s">
        <v>638</v>
      </c>
      <c r="D420" t="s">
        <v>204</v>
      </c>
      <c r="E420" t="s">
        <v>639</v>
      </c>
      <c r="F420" t="s">
        <v>640</v>
      </c>
      <c r="G420" t="s">
        <v>570</v>
      </c>
      <c r="I420" t="s">
        <v>750</v>
      </c>
      <c r="J420" t="s">
        <v>628</v>
      </c>
      <c r="K420" t="s">
        <v>628</v>
      </c>
      <c r="L420" t="s">
        <v>628</v>
      </c>
      <c r="M420" t="s">
        <v>628</v>
      </c>
      <c r="N420" t="s">
        <v>628</v>
      </c>
      <c r="O420" t="s">
        <v>628</v>
      </c>
      <c r="P420" t="s">
        <v>628</v>
      </c>
      <c r="Q420" t="s">
        <v>628</v>
      </c>
      <c r="R420" t="s">
        <v>628</v>
      </c>
      <c r="S420" t="s">
        <v>628</v>
      </c>
      <c r="T420" t="s">
        <v>628</v>
      </c>
      <c r="U420" t="s">
        <v>628</v>
      </c>
      <c r="V420" t="s">
        <v>628</v>
      </c>
      <c r="W420" t="s">
        <v>628</v>
      </c>
      <c r="X420" t="s">
        <v>628</v>
      </c>
      <c r="Y420" t="s">
        <v>628</v>
      </c>
      <c r="Z420" t="s">
        <v>628</v>
      </c>
      <c r="AA420" t="s">
        <v>628</v>
      </c>
      <c r="AB420" t="s">
        <v>628</v>
      </c>
      <c r="AC420" t="s">
        <v>628</v>
      </c>
      <c r="AD420">
        <v>-13.98</v>
      </c>
      <c r="AE420">
        <v>-26.381</v>
      </c>
      <c r="AF420">
        <v>18.452000000000002</v>
      </c>
      <c r="AG420">
        <v>10.574999999999999</v>
      </c>
      <c r="AH420">
        <v>-3.609</v>
      </c>
      <c r="AI420">
        <v>-4.0199999999999996</v>
      </c>
      <c r="AJ420">
        <v>-11.702999999999999</v>
      </c>
      <c r="AK420">
        <v>-11.215999999999999</v>
      </c>
      <c r="AL420">
        <v>13.41</v>
      </c>
      <c r="AM420">
        <v>-10.611000000000001</v>
      </c>
      <c r="AN420">
        <v>-3.266</v>
      </c>
      <c r="AO420">
        <v>42.604999999999997</v>
      </c>
      <c r="AP420">
        <v>-1.639</v>
      </c>
      <c r="AQ420">
        <v>10.377000000000001</v>
      </c>
      <c r="AR420">
        <v>-2.1179999999999999</v>
      </c>
      <c r="AS420">
        <v>-5.3869999999999996</v>
      </c>
      <c r="AT420">
        <v>20.896999999999998</v>
      </c>
      <c r="AU420">
        <v>-5.3719999999999999</v>
      </c>
      <c r="AV420">
        <v>1.5589999999999999</v>
      </c>
      <c r="AW420">
        <v>-5.6719999999999997</v>
      </c>
      <c r="AX420">
        <v>-4.2859999999999996</v>
      </c>
      <c r="AY420" t="s">
        <v>628</v>
      </c>
      <c r="AZ420" t="s">
        <v>628</v>
      </c>
      <c r="BA420" t="s">
        <v>628</v>
      </c>
      <c r="BB420" t="s">
        <v>628</v>
      </c>
      <c r="BC420" t="s">
        <v>628</v>
      </c>
      <c r="BD420" t="s">
        <v>628</v>
      </c>
      <c r="BE420" t="s">
        <v>628</v>
      </c>
      <c r="BF420" t="s">
        <v>628</v>
      </c>
      <c r="BG420">
        <v>2022</v>
      </c>
    </row>
    <row r="421" spans="1:59" x14ac:dyDescent="0.35">
      <c r="A421">
        <v>866</v>
      </c>
      <c r="B421" t="s">
        <v>207</v>
      </c>
      <c r="C421" t="s">
        <v>641</v>
      </c>
      <c r="D421" t="s">
        <v>204</v>
      </c>
      <c r="E421" t="s">
        <v>642</v>
      </c>
      <c r="F421" t="s">
        <v>643</v>
      </c>
      <c r="G421" t="s">
        <v>570</v>
      </c>
      <c r="I421" t="s">
        <v>750</v>
      </c>
      <c r="J421" t="s">
        <v>628</v>
      </c>
      <c r="K421" t="s">
        <v>628</v>
      </c>
      <c r="L421" t="s">
        <v>628</v>
      </c>
      <c r="M421" t="s">
        <v>628</v>
      </c>
      <c r="N421" t="s">
        <v>628</v>
      </c>
      <c r="O421" t="s">
        <v>628</v>
      </c>
      <c r="P421" t="s">
        <v>628</v>
      </c>
      <c r="Q421" t="s">
        <v>628</v>
      </c>
      <c r="R421" t="s">
        <v>628</v>
      </c>
      <c r="S421" t="s">
        <v>628</v>
      </c>
      <c r="T421" t="s">
        <v>628</v>
      </c>
      <c r="U421" t="s">
        <v>628</v>
      </c>
      <c r="V421" t="s">
        <v>628</v>
      </c>
      <c r="W421" t="s">
        <v>628</v>
      </c>
      <c r="X421" t="s">
        <v>628</v>
      </c>
      <c r="Y421" t="s">
        <v>628</v>
      </c>
      <c r="Z421" t="s">
        <v>628</v>
      </c>
      <c r="AA421" t="s">
        <v>628</v>
      </c>
      <c r="AB421" t="s">
        <v>628</v>
      </c>
      <c r="AC421" t="s">
        <v>628</v>
      </c>
      <c r="AD421">
        <v>12.997</v>
      </c>
      <c r="AE421">
        <v>-39.136000000000003</v>
      </c>
      <c r="AF421">
        <v>21.73</v>
      </c>
      <c r="AG421">
        <v>59.377000000000002</v>
      </c>
      <c r="AH421">
        <v>-8.3140000000000001</v>
      </c>
      <c r="AI421">
        <v>9.0570000000000004</v>
      </c>
      <c r="AJ421">
        <v>-44.646000000000001</v>
      </c>
      <c r="AK421">
        <v>25.869</v>
      </c>
      <c r="AL421">
        <v>-12.981999999999999</v>
      </c>
      <c r="AM421">
        <v>-38.558</v>
      </c>
      <c r="AN421">
        <v>-5.5609999999999999</v>
      </c>
      <c r="AO421">
        <v>89.488</v>
      </c>
      <c r="AP421">
        <v>-13.311</v>
      </c>
      <c r="AQ421">
        <v>-6.101</v>
      </c>
      <c r="AR421">
        <v>33.695</v>
      </c>
      <c r="AS421">
        <v>1.0129999999999999</v>
      </c>
      <c r="AT421">
        <v>20.765999999999998</v>
      </c>
      <c r="AU421">
        <v>-36.439</v>
      </c>
      <c r="AV421">
        <v>-29.358000000000001</v>
      </c>
      <c r="AW421">
        <v>-0.312</v>
      </c>
      <c r="AX421">
        <v>34.948</v>
      </c>
      <c r="AY421" t="s">
        <v>628</v>
      </c>
      <c r="AZ421" t="s">
        <v>628</v>
      </c>
      <c r="BA421" t="s">
        <v>628</v>
      </c>
      <c r="BB421" t="s">
        <v>628</v>
      </c>
      <c r="BC421" t="s">
        <v>628</v>
      </c>
      <c r="BD421" t="s">
        <v>628</v>
      </c>
      <c r="BE421" t="s">
        <v>628</v>
      </c>
      <c r="BF421" t="s">
        <v>628</v>
      </c>
      <c r="BG421">
        <v>2022</v>
      </c>
    </row>
    <row r="422" spans="1:59" x14ac:dyDescent="0.35">
      <c r="A422">
        <v>866</v>
      </c>
      <c r="B422" t="s">
        <v>207</v>
      </c>
      <c r="C422" t="s">
        <v>644</v>
      </c>
      <c r="D422" t="s">
        <v>204</v>
      </c>
      <c r="E422" t="s">
        <v>645</v>
      </c>
      <c r="F422" t="s">
        <v>646</v>
      </c>
      <c r="G422" t="s">
        <v>647</v>
      </c>
    </row>
    <row r="423" spans="1:59" x14ac:dyDescent="0.35">
      <c r="A423">
        <v>866</v>
      </c>
      <c r="B423" t="s">
        <v>207</v>
      </c>
      <c r="C423" t="s">
        <v>649</v>
      </c>
      <c r="D423" t="s">
        <v>204</v>
      </c>
      <c r="E423" t="s">
        <v>650</v>
      </c>
      <c r="F423" t="s">
        <v>651</v>
      </c>
      <c r="G423" t="s">
        <v>652</v>
      </c>
      <c r="H423" t="s">
        <v>653</v>
      </c>
    </row>
    <row r="424" spans="1:59" x14ac:dyDescent="0.35">
      <c r="A424">
        <v>866</v>
      </c>
      <c r="B424" t="s">
        <v>207</v>
      </c>
      <c r="C424" t="s">
        <v>654</v>
      </c>
      <c r="D424" t="s">
        <v>204</v>
      </c>
      <c r="E424" t="s">
        <v>655</v>
      </c>
      <c r="F424" t="s">
        <v>656</v>
      </c>
      <c r="G424" t="s">
        <v>652</v>
      </c>
      <c r="H424" t="s">
        <v>653</v>
      </c>
      <c r="I424" t="s">
        <v>751</v>
      </c>
      <c r="J424">
        <v>9.1999999999999998E-2</v>
      </c>
      <c r="K424">
        <v>9.2999999999999999E-2</v>
      </c>
      <c r="L424">
        <v>9.2999999999999999E-2</v>
      </c>
      <c r="M424">
        <v>9.4E-2</v>
      </c>
      <c r="N424">
        <v>9.5000000000000001E-2</v>
      </c>
      <c r="O424">
        <v>9.5000000000000001E-2</v>
      </c>
      <c r="P424">
        <v>9.4E-2</v>
      </c>
      <c r="Q424">
        <v>9.4E-2</v>
      </c>
      <c r="R424">
        <v>9.5000000000000001E-2</v>
      </c>
      <c r="S424">
        <v>9.5000000000000001E-2</v>
      </c>
      <c r="T424">
        <v>9.6000000000000002E-2</v>
      </c>
      <c r="U424">
        <v>9.6000000000000002E-2</v>
      </c>
      <c r="V424">
        <v>9.7000000000000003E-2</v>
      </c>
      <c r="W424">
        <v>9.7000000000000003E-2</v>
      </c>
      <c r="X424">
        <v>9.7000000000000003E-2</v>
      </c>
      <c r="Y424">
        <v>9.7000000000000003E-2</v>
      </c>
      <c r="Z424">
        <v>9.8000000000000004E-2</v>
      </c>
      <c r="AA424">
        <v>9.8000000000000004E-2</v>
      </c>
      <c r="AB424">
        <v>9.8000000000000004E-2</v>
      </c>
      <c r="AC424">
        <v>9.9000000000000005E-2</v>
      </c>
      <c r="AD424">
        <v>9.9000000000000005E-2</v>
      </c>
      <c r="AE424">
        <v>0.1</v>
      </c>
      <c r="AF424">
        <v>0.1</v>
      </c>
      <c r="AG424">
        <v>0.1</v>
      </c>
      <c r="AH424">
        <v>0.10100000000000001</v>
      </c>
      <c r="AI424">
        <v>0.10100000000000001</v>
      </c>
      <c r="AJ424">
        <v>0.10199999999999999</v>
      </c>
      <c r="AK424">
        <v>0.10199999999999999</v>
      </c>
      <c r="AL424">
        <v>0.10199999999999999</v>
      </c>
      <c r="AM424">
        <v>0.10299999999999999</v>
      </c>
      <c r="AN424">
        <v>0.10299999999999999</v>
      </c>
      <c r="AO424">
        <v>0.10299999999999999</v>
      </c>
      <c r="AP424">
        <v>0.10299999999999999</v>
      </c>
      <c r="AQ424">
        <v>0.10199999999999999</v>
      </c>
      <c r="AR424">
        <v>0.10199999999999999</v>
      </c>
      <c r="AS424">
        <v>0.10100000000000001</v>
      </c>
      <c r="AT424">
        <v>0.10100000000000001</v>
      </c>
      <c r="AU424">
        <v>0.10100000000000001</v>
      </c>
      <c r="AV424">
        <v>0.1</v>
      </c>
      <c r="AW424">
        <v>0.1</v>
      </c>
      <c r="AX424">
        <v>0.1</v>
      </c>
      <c r="AY424">
        <v>0.1</v>
      </c>
      <c r="AZ424">
        <v>0.1</v>
      </c>
      <c r="BA424">
        <v>0.1</v>
      </c>
      <c r="BB424">
        <v>9.9000000000000005E-2</v>
      </c>
      <c r="BC424">
        <v>9.9000000000000005E-2</v>
      </c>
      <c r="BD424">
        <v>9.9000000000000005E-2</v>
      </c>
      <c r="BE424">
        <v>9.9000000000000005E-2</v>
      </c>
      <c r="BF424">
        <v>9.8000000000000004E-2</v>
      </c>
      <c r="BG424">
        <v>2020</v>
      </c>
    </row>
    <row r="425" spans="1:59" x14ac:dyDescent="0.35">
      <c r="A425">
        <v>866</v>
      </c>
      <c r="B425" t="s">
        <v>207</v>
      </c>
      <c r="C425" t="s">
        <v>658</v>
      </c>
      <c r="D425" t="s">
        <v>204</v>
      </c>
      <c r="E425" t="s">
        <v>659</v>
      </c>
      <c r="F425" t="s">
        <v>660</v>
      </c>
      <c r="G425" t="s">
        <v>565</v>
      </c>
      <c r="H425" t="s">
        <v>566</v>
      </c>
      <c r="I425" t="s">
        <v>752</v>
      </c>
      <c r="J425" t="s">
        <v>628</v>
      </c>
      <c r="K425" t="s">
        <v>628</v>
      </c>
      <c r="L425" t="s">
        <v>628</v>
      </c>
      <c r="M425" t="s">
        <v>628</v>
      </c>
      <c r="N425" t="s">
        <v>628</v>
      </c>
      <c r="O425" t="s">
        <v>628</v>
      </c>
      <c r="P425" t="s">
        <v>628</v>
      </c>
      <c r="Q425" t="s">
        <v>628</v>
      </c>
      <c r="R425" t="s">
        <v>628</v>
      </c>
      <c r="S425" t="s">
        <v>628</v>
      </c>
      <c r="T425" t="s">
        <v>628</v>
      </c>
      <c r="U425" t="s">
        <v>628</v>
      </c>
      <c r="V425" t="s">
        <v>628</v>
      </c>
      <c r="W425" t="s">
        <v>628</v>
      </c>
      <c r="X425" t="s">
        <v>628</v>
      </c>
      <c r="Y425" t="s">
        <v>628</v>
      </c>
      <c r="Z425" t="s">
        <v>628</v>
      </c>
      <c r="AA425" t="s">
        <v>628</v>
      </c>
      <c r="AB425" t="s">
        <v>628</v>
      </c>
      <c r="AC425">
        <v>6.3E-2</v>
      </c>
      <c r="AD425">
        <v>7.0999999999999994E-2</v>
      </c>
      <c r="AE425">
        <v>7.4999999999999997E-2</v>
      </c>
      <c r="AF425">
        <v>9.5000000000000001E-2</v>
      </c>
      <c r="AG425">
        <v>9.9000000000000005E-2</v>
      </c>
      <c r="AH425">
        <v>0.111</v>
      </c>
      <c r="AI425">
        <v>0.122</v>
      </c>
      <c r="AJ425">
        <v>0.158</v>
      </c>
      <c r="AK425">
        <v>0.17100000000000001</v>
      </c>
      <c r="AL425">
        <v>0.17100000000000001</v>
      </c>
      <c r="AM425">
        <v>0.2</v>
      </c>
      <c r="AN425">
        <v>0.192</v>
      </c>
      <c r="AO425">
        <v>0.20200000000000001</v>
      </c>
      <c r="AP425">
        <v>0.219</v>
      </c>
      <c r="AQ425">
        <v>0.25800000000000001</v>
      </c>
      <c r="AR425">
        <v>0.30199999999999999</v>
      </c>
      <c r="AS425">
        <v>0.29399999999999998</v>
      </c>
      <c r="AT425">
        <v>0.36099999999999999</v>
      </c>
      <c r="AU425">
        <v>0.44</v>
      </c>
      <c r="AV425">
        <v>0.45700000000000002</v>
      </c>
      <c r="AW425">
        <v>0.48499999999999999</v>
      </c>
      <c r="AX425">
        <v>0.495</v>
      </c>
      <c r="AY425">
        <v>0.51600000000000001</v>
      </c>
      <c r="AZ425">
        <v>0.51400000000000001</v>
      </c>
      <c r="BA425">
        <v>0.61299999999999999</v>
      </c>
      <c r="BB425">
        <v>0.57899999999999996</v>
      </c>
      <c r="BC425">
        <v>0.55800000000000005</v>
      </c>
      <c r="BD425">
        <v>0.55900000000000005</v>
      </c>
      <c r="BE425">
        <v>0.56100000000000005</v>
      </c>
      <c r="BF425">
        <v>0.55400000000000005</v>
      </c>
      <c r="BG425">
        <v>2021</v>
      </c>
    </row>
    <row r="426" spans="1:59" x14ac:dyDescent="0.35">
      <c r="A426">
        <v>866</v>
      </c>
      <c r="B426" t="s">
        <v>207</v>
      </c>
      <c r="C426" t="s">
        <v>662</v>
      </c>
      <c r="D426" t="s">
        <v>204</v>
      </c>
      <c r="E426" t="s">
        <v>659</v>
      </c>
      <c r="F426" t="s">
        <v>660</v>
      </c>
      <c r="G426" t="s">
        <v>615</v>
      </c>
      <c r="I426" t="s">
        <v>663</v>
      </c>
      <c r="J426" t="s">
        <v>628</v>
      </c>
      <c r="K426" t="s">
        <v>628</v>
      </c>
      <c r="L426" t="s">
        <v>628</v>
      </c>
      <c r="M426" t="s">
        <v>628</v>
      </c>
      <c r="N426" t="s">
        <v>628</v>
      </c>
      <c r="O426" t="s">
        <v>628</v>
      </c>
      <c r="P426" t="s">
        <v>628</v>
      </c>
      <c r="Q426" t="s">
        <v>628</v>
      </c>
      <c r="R426" t="s">
        <v>628</v>
      </c>
      <c r="S426" t="s">
        <v>628</v>
      </c>
      <c r="T426" t="s">
        <v>628</v>
      </c>
      <c r="U426" t="s">
        <v>628</v>
      </c>
      <c r="V426" t="s">
        <v>628</v>
      </c>
      <c r="W426" t="s">
        <v>628</v>
      </c>
      <c r="X426" t="s">
        <v>628</v>
      </c>
      <c r="Y426" t="s">
        <v>628</v>
      </c>
      <c r="Z426" t="s">
        <v>628</v>
      </c>
      <c r="AA426" t="s">
        <v>628</v>
      </c>
      <c r="AB426" t="s">
        <v>628</v>
      </c>
      <c r="AC426">
        <v>20.084</v>
      </c>
      <c r="AD426">
        <v>21.175999999999998</v>
      </c>
      <c r="AE426">
        <v>21.295000000000002</v>
      </c>
      <c r="AF426">
        <v>23.905999999999999</v>
      </c>
      <c r="AG426">
        <v>22.356000000000002</v>
      </c>
      <c r="AH426">
        <v>23.533000000000001</v>
      </c>
      <c r="AI426">
        <v>24.053000000000001</v>
      </c>
      <c r="AJ426">
        <v>26.925999999999998</v>
      </c>
      <c r="AK426">
        <v>28.594999999999999</v>
      </c>
      <c r="AL426">
        <v>26.132000000000001</v>
      </c>
      <c r="AM426">
        <v>30.748999999999999</v>
      </c>
      <c r="AN426">
        <v>27.151</v>
      </c>
      <c r="AO426">
        <v>26.582000000000001</v>
      </c>
      <c r="AP426">
        <v>27.47</v>
      </c>
      <c r="AQ426">
        <v>33.058999999999997</v>
      </c>
      <c r="AR426">
        <v>37.933</v>
      </c>
      <c r="AS426">
        <v>34.674999999999997</v>
      </c>
      <c r="AT426">
        <v>38.665999999999997</v>
      </c>
      <c r="AU426">
        <v>43.225000000000001</v>
      </c>
      <c r="AV426">
        <v>42.628</v>
      </c>
      <c r="AW426">
        <v>41.722000000000001</v>
      </c>
      <c r="AX426">
        <v>44.203000000000003</v>
      </c>
      <c r="AY426">
        <v>48.329000000000001</v>
      </c>
      <c r="AZ426">
        <v>45.237000000000002</v>
      </c>
      <c r="BA426">
        <v>47.75</v>
      </c>
      <c r="BB426">
        <v>41.579000000000001</v>
      </c>
      <c r="BC426">
        <v>37.643000000000001</v>
      </c>
      <c r="BD426">
        <v>35.904000000000003</v>
      </c>
      <c r="BE426">
        <v>34.470999999999997</v>
      </c>
      <c r="BF426">
        <v>32.548999999999999</v>
      </c>
      <c r="BG426">
        <v>2021</v>
      </c>
    </row>
    <row r="427" spans="1:59" x14ac:dyDescent="0.35">
      <c r="A427">
        <v>866</v>
      </c>
      <c r="B427" t="s">
        <v>207</v>
      </c>
      <c r="C427" t="s">
        <v>186</v>
      </c>
      <c r="D427" t="s">
        <v>204</v>
      </c>
      <c r="E427" t="s">
        <v>664</v>
      </c>
      <c r="F427" t="s">
        <v>665</v>
      </c>
      <c r="G427" t="s">
        <v>565</v>
      </c>
      <c r="H427" t="s">
        <v>566</v>
      </c>
      <c r="I427" t="s">
        <v>752</v>
      </c>
      <c r="J427" t="s">
        <v>628</v>
      </c>
      <c r="K427" t="s">
        <v>628</v>
      </c>
      <c r="L427" t="s">
        <v>628</v>
      </c>
      <c r="M427" t="s">
        <v>628</v>
      </c>
      <c r="N427" t="s">
        <v>628</v>
      </c>
      <c r="O427" t="s">
        <v>628</v>
      </c>
      <c r="P427" t="s">
        <v>628</v>
      </c>
      <c r="Q427" t="s">
        <v>628</v>
      </c>
      <c r="R427" t="s">
        <v>628</v>
      </c>
      <c r="S427" t="s">
        <v>628</v>
      </c>
      <c r="T427" t="s">
        <v>628</v>
      </c>
      <c r="U427" t="s">
        <v>628</v>
      </c>
      <c r="V427" t="s">
        <v>628</v>
      </c>
      <c r="W427" t="s">
        <v>628</v>
      </c>
      <c r="X427" t="s">
        <v>628</v>
      </c>
      <c r="Y427" t="s">
        <v>628</v>
      </c>
      <c r="Z427" t="s">
        <v>628</v>
      </c>
      <c r="AA427" t="s">
        <v>628</v>
      </c>
      <c r="AB427" t="s">
        <v>628</v>
      </c>
      <c r="AC427">
        <v>5.8999999999999997E-2</v>
      </c>
      <c r="AD427">
        <v>6.7000000000000004E-2</v>
      </c>
      <c r="AE427">
        <v>6.8000000000000005E-2</v>
      </c>
      <c r="AF427">
        <v>8.5000000000000006E-2</v>
      </c>
      <c r="AG427">
        <v>8.8999999999999996E-2</v>
      </c>
      <c r="AH427">
        <v>9.0999999999999998E-2</v>
      </c>
      <c r="AI427">
        <v>0.10100000000000001</v>
      </c>
      <c r="AJ427">
        <v>0.15</v>
      </c>
      <c r="AK427">
        <v>0.13900000000000001</v>
      </c>
      <c r="AL427">
        <v>0.157</v>
      </c>
      <c r="AM427">
        <v>0.156</v>
      </c>
      <c r="AN427">
        <v>0.20100000000000001</v>
      </c>
      <c r="AO427">
        <v>0.248</v>
      </c>
      <c r="AP427">
        <v>0.23200000000000001</v>
      </c>
      <c r="AQ427">
        <v>0.26800000000000002</v>
      </c>
      <c r="AR427">
        <v>0.251</v>
      </c>
      <c r="AS427">
        <v>0.318</v>
      </c>
      <c r="AT427">
        <v>0.34699999999999998</v>
      </c>
      <c r="AU427">
        <v>0.40400000000000003</v>
      </c>
      <c r="AV427">
        <v>0.42599999999999999</v>
      </c>
      <c r="AW427">
        <v>0.44800000000000001</v>
      </c>
      <c r="AX427">
        <v>0.435</v>
      </c>
      <c r="AY427">
        <v>0.52700000000000002</v>
      </c>
      <c r="AZ427">
        <v>0.52200000000000002</v>
      </c>
      <c r="BA427">
        <v>0.60799999999999998</v>
      </c>
      <c r="BB427">
        <v>0.67300000000000004</v>
      </c>
      <c r="BC427">
        <v>0.68300000000000005</v>
      </c>
      <c r="BD427">
        <v>0.70699999999999996</v>
      </c>
      <c r="BE427">
        <v>0.73299999999999998</v>
      </c>
      <c r="BF427">
        <v>0.76100000000000001</v>
      </c>
      <c r="BG427">
        <v>2021</v>
      </c>
    </row>
    <row r="428" spans="1:59" x14ac:dyDescent="0.35">
      <c r="A428">
        <v>866</v>
      </c>
      <c r="B428" t="s">
        <v>207</v>
      </c>
      <c r="C428" t="s">
        <v>188</v>
      </c>
      <c r="D428" t="s">
        <v>204</v>
      </c>
      <c r="E428" t="s">
        <v>664</v>
      </c>
      <c r="F428" t="s">
        <v>665</v>
      </c>
      <c r="G428" t="s">
        <v>615</v>
      </c>
      <c r="I428" t="s">
        <v>666</v>
      </c>
      <c r="J428" t="s">
        <v>628</v>
      </c>
      <c r="K428" t="s">
        <v>628</v>
      </c>
      <c r="L428" t="s">
        <v>628</v>
      </c>
      <c r="M428" t="s">
        <v>628</v>
      </c>
      <c r="N428" t="s">
        <v>628</v>
      </c>
      <c r="O428" t="s">
        <v>628</v>
      </c>
      <c r="P428" t="s">
        <v>628</v>
      </c>
      <c r="Q428" t="s">
        <v>628</v>
      </c>
      <c r="R428" t="s">
        <v>628</v>
      </c>
      <c r="S428" t="s">
        <v>628</v>
      </c>
      <c r="T428" t="s">
        <v>628</v>
      </c>
      <c r="U428" t="s">
        <v>628</v>
      </c>
      <c r="V428" t="s">
        <v>628</v>
      </c>
      <c r="W428" t="s">
        <v>628</v>
      </c>
      <c r="X428" t="s">
        <v>628</v>
      </c>
      <c r="Y428" t="s">
        <v>628</v>
      </c>
      <c r="Z428" t="s">
        <v>628</v>
      </c>
      <c r="AA428" t="s">
        <v>628</v>
      </c>
      <c r="AB428" t="s">
        <v>628</v>
      </c>
      <c r="AC428">
        <v>18.553999999999998</v>
      </c>
      <c r="AD428">
        <v>19.841000000000001</v>
      </c>
      <c r="AE428">
        <v>19.064</v>
      </c>
      <c r="AF428">
        <v>21.317</v>
      </c>
      <c r="AG428">
        <v>19.986000000000001</v>
      </c>
      <c r="AH428">
        <v>19.3</v>
      </c>
      <c r="AI428">
        <v>19.821999999999999</v>
      </c>
      <c r="AJ428">
        <v>25.585000000000001</v>
      </c>
      <c r="AK428">
        <v>23.204000000000001</v>
      </c>
      <c r="AL428">
        <v>23.992999999999999</v>
      </c>
      <c r="AM428">
        <v>23.899000000000001</v>
      </c>
      <c r="AN428">
        <v>28.367999999999999</v>
      </c>
      <c r="AO428">
        <v>32.604999999999997</v>
      </c>
      <c r="AP428">
        <v>29.045000000000002</v>
      </c>
      <c r="AQ428">
        <v>34.363999999999997</v>
      </c>
      <c r="AR428">
        <v>31.536000000000001</v>
      </c>
      <c r="AS428">
        <v>37.427</v>
      </c>
      <c r="AT428">
        <v>37.197000000000003</v>
      </c>
      <c r="AU428">
        <v>39.649000000000001</v>
      </c>
      <c r="AV428">
        <v>39.701999999999998</v>
      </c>
      <c r="AW428">
        <v>38.557000000000002</v>
      </c>
      <c r="AX428">
        <v>38.825000000000003</v>
      </c>
      <c r="AY428">
        <v>49.287999999999997</v>
      </c>
      <c r="AZ428">
        <v>45.948</v>
      </c>
      <c r="BA428">
        <v>47.350999999999999</v>
      </c>
      <c r="BB428">
        <v>48.338000000000001</v>
      </c>
      <c r="BC428">
        <v>46.109000000000002</v>
      </c>
      <c r="BD428">
        <v>45.456000000000003</v>
      </c>
      <c r="BE428">
        <v>45.082000000000001</v>
      </c>
      <c r="BF428">
        <v>44.706000000000003</v>
      </c>
      <c r="BG428">
        <v>2021</v>
      </c>
    </row>
    <row r="429" spans="1:59" x14ac:dyDescent="0.35">
      <c r="A429">
        <v>866</v>
      </c>
      <c r="B429" t="s">
        <v>207</v>
      </c>
      <c r="C429" t="s">
        <v>667</v>
      </c>
      <c r="D429" t="s">
        <v>204</v>
      </c>
      <c r="E429" t="s">
        <v>668</v>
      </c>
      <c r="F429" t="s">
        <v>669</v>
      </c>
      <c r="G429" t="s">
        <v>565</v>
      </c>
      <c r="H429" t="s">
        <v>566</v>
      </c>
      <c r="I429" t="s">
        <v>752</v>
      </c>
      <c r="J429" t="s">
        <v>628</v>
      </c>
      <c r="K429" t="s">
        <v>628</v>
      </c>
      <c r="L429" t="s">
        <v>628</v>
      </c>
      <c r="M429" t="s">
        <v>628</v>
      </c>
      <c r="N429" t="s">
        <v>628</v>
      </c>
      <c r="O429" t="s">
        <v>628</v>
      </c>
      <c r="P429" t="s">
        <v>628</v>
      </c>
      <c r="Q429" t="s">
        <v>628</v>
      </c>
      <c r="R429" t="s">
        <v>628</v>
      </c>
      <c r="S429" t="s">
        <v>628</v>
      </c>
      <c r="T429" t="s">
        <v>628</v>
      </c>
      <c r="U429" t="s">
        <v>628</v>
      </c>
      <c r="V429" t="s">
        <v>628</v>
      </c>
      <c r="W429" t="s">
        <v>628</v>
      </c>
      <c r="X429" t="s">
        <v>628</v>
      </c>
      <c r="Y429" t="s">
        <v>628</v>
      </c>
      <c r="Z429" t="s">
        <v>628</v>
      </c>
      <c r="AA429" t="s">
        <v>628</v>
      </c>
      <c r="AB429" t="s">
        <v>628</v>
      </c>
      <c r="AC429">
        <v>5.0000000000000001E-3</v>
      </c>
      <c r="AD429">
        <v>4.0000000000000001E-3</v>
      </c>
      <c r="AE429">
        <v>8.0000000000000002E-3</v>
      </c>
      <c r="AF429">
        <v>0.01</v>
      </c>
      <c r="AG429">
        <v>1.0999999999999999E-2</v>
      </c>
      <c r="AH429">
        <v>0.02</v>
      </c>
      <c r="AI429">
        <v>2.1000000000000001E-2</v>
      </c>
      <c r="AJ429">
        <v>8.0000000000000002E-3</v>
      </c>
      <c r="AK429">
        <v>3.2000000000000001E-2</v>
      </c>
      <c r="AL429">
        <v>1.4E-2</v>
      </c>
      <c r="AM429">
        <v>4.4999999999999998E-2</v>
      </c>
      <c r="AN429">
        <v>-8.9999999999999993E-3</v>
      </c>
      <c r="AO429">
        <v>-4.5999999999999999E-2</v>
      </c>
      <c r="AP429">
        <v>-1.2999999999999999E-2</v>
      </c>
      <c r="AQ429">
        <v>-0.01</v>
      </c>
      <c r="AR429">
        <v>5.0999999999999997E-2</v>
      </c>
      <c r="AS429">
        <v>-2.3E-2</v>
      </c>
      <c r="AT429">
        <v>1.4E-2</v>
      </c>
      <c r="AU429">
        <v>3.5999999999999997E-2</v>
      </c>
      <c r="AV429">
        <v>3.1E-2</v>
      </c>
      <c r="AW429">
        <v>3.6999999999999998E-2</v>
      </c>
      <c r="AX429">
        <v>0.06</v>
      </c>
      <c r="AY429">
        <v>-0.01</v>
      </c>
      <c r="AZ429">
        <v>-8.0000000000000002E-3</v>
      </c>
      <c r="BA429">
        <v>5.0000000000000001E-3</v>
      </c>
      <c r="BB429">
        <v>-9.4E-2</v>
      </c>
      <c r="BC429">
        <v>-0.125</v>
      </c>
      <c r="BD429">
        <v>-0.14899999999999999</v>
      </c>
      <c r="BE429">
        <v>-0.17299999999999999</v>
      </c>
      <c r="BF429">
        <v>-0.20699999999999999</v>
      </c>
      <c r="BG429">
        <v>2021</v>
      </c>
    </row>
    <row r="430" spans="1:59" x14ac:dyDescent="0.35">
      <c r="A430">
        <v>866</v>
      </c>
      <c r="B430" t="s">
        <v>207</v>
      </c>
      <c r="C430" t="s">
        <v>670</v>
      </c>
      <c r="D430" t="s">
        <v>204</v>
      </c>
      <c r="E430" t="s">
        <v>668</v>
      </c>
      <c r="F430" t="s">
        <v>669</v>
      </c>
      <c r="G430" t="s">
        <v>615</v>
      </c>
      <c r="I430" t="s">
        <v>671</v>
      </c>
      <c r="J430" t="s">
        <v>628</v>
      </c>
      <c r="K430" t="s">
        <v>628</v>
      </c>
      <c r="L430" t="s">
        <v>628</v>
      </c>
      <c r="M430" t="s">
        <v>628</v>
      </c>
      <c r="N430" t="s">
        <v>628</v>
      </c>
      <c r="O430" t="s">
        <v>628</v>
      </c>
      <c r="P430" t="s">
        <v>628</v>
      </c>
      <c r="Q430" t="s">
        <v>628</v>
      </c>
      <c r="R430" t="s">
        <v>628</v>
      </c>
      <c r="S430" t="s">
        <v>628</v>
      </c>
      <c r="T430" t="s">
        <v>628</v>
      </c>
      <c r="U430" t="s">
        <v>628</v>
      </c>
      <c r="V430" t="s">
        <v>628</v>
      </c>
      <c r="W430" t="s">
        <v>628</v>
      </c>
      <c r="X430" t="s">
        <v>628</v>
      </c>
      <c r="Y430" t="s">
        <v>628</v>
      </c>
      <c r="Z430" t="s">
        <v>628</v>
      </c>
      <c r="AA430" t="s">
        <v>628</v>
      </c>
      <c r="AB430" t="s">
        <v>628</v>
      </c>
      <c r="AC430">
        <v>1.53</v>
      </c>
      <c r="AD430">
        <v>1.335</v>
      </c>
      <c r="AE430">
        <v>2.2309999999999999</v>
      </c>
      <c r="AF430">
        <v>2.589</v>
      </c>
      <c r="AG430">
        <v>2.37</v>
      </c>
      <c r="AH430">
        <v>4.2329999999999997</v>
      </c>
      <c r="AI430">
        <v>4.2300000000000004</v>
      </c>
      <c r="AJ430">
        <v>1.3420000000000001</v>
      </c>
      <c r="AK430">
        <v>5.391</v>
      </c>
      <c r="AL430">
        <v>2.1389999999999998</v>
      </c>
      <c r="AM430">
        <v>6.85</v>
      </c>
      <c r="AN430">
        <v>-1.2170000000000001</v>
      </c>
      <c r="AO430">
        <v>-6.0229999999999997</v>
      </c>
      <c r="AP430">
        <v>-1.575</v>
      </c>
      <c r="AQ430">
        <v>-1.304</v>
      </c>
      <c r="AR430">
        <v>6.3970000000000002</v>
      </c>
      <c r="AS430">
        <v>-2.7509999999999999</v>
      </c>
      <c r="AT430">
        <v>1.4690000000000001</v>
      </c>
      <c r="AU430">
        <v>3.5760000000000001</v>
      </c>
      <c r="AV430">
        <v>2.9260000000000002</v>
      </c>
      <c r="AW430">
        <v>3.165</v>
      </c>
      <c r="AX430">
        <v>5.3780000000000001</v>
      </c>
      <c r="AY430">
        <v>-0.95899999999999996</v>
      </c>
      <c r="AZ430">
        <v>-0.71099999999999997</v>
      </c>
      <c r="BA430">
        <v>0.39900000000000002</v>
      </c>
      <c r="BB430">
        <v>-6.7590000000000003</v>
      </c>
      <c r="BC430">
        <v>-8.4659999999999993</v>
      </c>
      <c r="BD430">
        <v>-9.5510000000000002</v>
      </c>
      <c r="BE430">
        <v>-10.611000000000001</v>
      </c>
      <c r="BF430">
        <v>-12.156000000000001</v>
      </c>
      <c r="BG430">
        <v>2021</v>
      </c>
    </row>
    <row r="431" spans="1:59" x14ac:dyDescent="0.35">
      <c r="A431">
        <v>866</v>
      </c>
      <c r="B431" t="s">
        <v>207</v>
      </c>
      <c r="C431" t="s">
        <v>672</v>
      </c>
      <c r="D431" t="s">
        <v>204</v>
      </c>
      <c r="E431" t="s">
        <v>673</v>
      </c>
      <c r="F431" t="s">
        <v>674</v>
      </c>
      <c r="G431" t="s">
        <v>565</v>
      </c>
      <c r="H431" t="s">
        <v>566</v>
      </c>
    </row>
    <row r="432" spans="1:59" x14ac:dyDescent="0.35">
      <c r="A432">
        <v>866</v>
      </c>
      <c r="B432" t="s">
        <v>207</v>
      </c>
      <c r="C432" t="s">
        <v>675</v>
      </c>
      <c r="D432" t="s">
        <v>204</v>
      </c>
      <c r="E432" t="s">
        <v>673</v>
      </c>
      <c r="F432" t="s">
        <v>674</v>
      </c>
      <c r="G432" t="s">
        <v>603</v>
      </c>
    </row>
    <row r="433" spans="1:59" x14ac:dyDescent="0.35">
      <c r="A433">
        <v>866</v>
      </c>
      <c r="B433" t="s">
        <v>207</v>
      </c>
      <c r="C433" t="s">
        <v>676</v>
      </c>
      <c r="D433" t="s">
        <v>204</v>
      </c>
      <c r="E433" t="s">
        <v>677</v>
      </c>
      <c r="F433" t="s">
        <v>678</v>
      </c>
      <c r="G433" t="s">
        <v>565</v>
      </c>
      <c r="H433" t="s">
        <v>566</v>
      </c>
      <c r="I433" t="s">
        <v>752</v>
      </c>
      <c r="J433" t="s">
        <v>628</v>
      </c>
      <c r="K433" t="s">
        <v>628</v>
      </c>
      <c r="L433" t="s">
        <v>628</v>
      </c>
      <c r="M433" t="s">
        <v>628</v>
      </c>
      <c r="N433" t="s">
        <v>628</v>
      </c>
      <c r="O433" t="s">
        <v>628</v>
      </c>
      <c r="P433" t="s">
        <v>628</v>
      </c>
      <c r="Q433" t="s">
        <v>628</v>
      </c>
      <c r="R433" t="s">
        <v>628</v>
      </c>
      <c r="S433" t="s">
        <v>628</v>
      </c>
      <c r="T433" t="s">
        <v>628</v>
      </c>
      <c r="U433" t="s">
        <v>628</v>
      </c>
      <c r="V433" t="s">
        <v>628</v>
      </c>
      <c r="W433" t="s">
        <v>628</v>
      </c>
      <c r="X433" t="s">
        <v>628</v>
      </c>
      <c r="Y433" t="s">
        <v>628</v>
      </c>
      <c r="Z433" t="s">
        <v>628</v>
      </c>
      <c r="AA433" t="s">
        <v>628</v>
      </c>
      <c r="AB433" t="s">
        <v>628</v>
      </c>
      <c r="AC433">
        <v>7.0000000000000001E-3</v>
      </c>
      <c r="AD433">
        <v>6.0000000000000001E-3</v>
      </c>
      <c r="AE433">
        <v>0.01</v>
      </c>
      <c r="AF433">
        <v>1.2999999999999999E-2</v>
      </c>
      <c r="AG433">
        <v>1.2999999999999999E-2</v>
      </c>
      <c r="AH433">
        <v>2.3E-2</v>
      </c>
      <c r="AI433">
        <v>2.5000000000000001E-2</v>
      </c>
      <c r="AJ433">
        <v>1.0999999999999999E-2</v>
      </c>
      <c r="AK433">
        <v>3.5000000000000003E-2</v>
      </c>
      <c r="AL433">
        <v>1.7999999999999999E-2</v>
      </c>
      <c r="AM433">
        <v>0.05</v>
      </c>
      <c r="AN433">
        <v>-3.0000000000000001E-3</v>
      </c>
      <c r="AO433">
        <v>-3.9E-2</v>
      </c>
      <c r="AP433">
        <v>-6.0000000000000001E-3</v>
      </c>
      <c r="AQ433">
        <v>-3.0000000000000001E-3</v>
      </c>
      <c r="AR433">
        <v>5.8000000000000003E-2</v>
      </c>
      <c r="AS433">
        <v>-1.6E-2</v>
      </c>
      <c r="AT433">
        <v>2.1999999999999999E-2</v>
      </c>
      <c r="AU433">
        <v>4.4999999999999998E-2</v>
      </c>
      <c r="AV433">
        <v>0.04</v>
      </c>
      <c r="AW433">
        <v>4.4999999999999998E-2</v>
      </c>
      <c r="AX433">
        <v>6.8000000000000005E-2</v>
      </c>
      <c r="AY433">
        <v>-6.0000000000000001E-3</v>
      </c>
      <c r="AZ433">
        <v>-2E-3</v>
      </c>
      <c r="BA433">
        <v>1.2999999999999999E-2</v>
      </c>
      <c r="BB433">
        <v>-8.6999999999999994E-2</v>
      </c>
      <c r="BC433">
        <v>-0.11899999999999999</v>
      </c>
      <c r="BD433">
        <v>-0.14099999999999999</v>
      </c>
      <c r="BE433">
        <v>-0.16300000000000001</v>
      </c>
      <c r="BF433">
        <v>-0.19400000000000001</v>
      </c>
      <c r="BG433">
        <v>2021</v>
      </c>
    </row>
    <row r="434" spans="1:59" x14ac:dyDescent="0.35">
      <c r="A434">
        <v>866</v>
      </c>
      <c r="B434" t="s">
        <v>207</v>
      </c>
      <c r="C434" t="s">
        <v>679</v>
      </c>
      <c r="D434" t="s">
        <v>204</v>
      </c>
      <c r="E434" t="s">
        <v>677</v>
      </c>
      <c r="F434" t="s">
        <v>678</v>
      </c>
      <c r="G434" t="s">
        <v>615</v>
      </c>
      <c r="I434" t="s">
        <v>680</v>
      </c>
      <c r="J434" t="s">
        <v>628</v>
      </c>
      <c r="K434" t="s">
        <v>628</v>
      </c>
      <c r="L434" t="s">
        <v>628</v>
      </c>
      <c r="M434" t="s">
        <v>628</v>
      </c>
      <c r="N434" t="s">
        <v>628</v>
      </c>
      <c r="O434" t="s">
        <v>628</v>
      </c>
      <c r="P434" t="s">
        <v>628</v>
      </c>
      <c r="Q434" t="s">
        <v>628</v>
      </c>
      <c r="R434" t="s">
        <v>628</v>
      </c>
      <c r="S434" t="s">
        <v>628</v>
      </c>
      <c r="T434" t="s">
        <v>628</v>
      </c>
      <c r="U434" t="s">
        <v>628</v>
      </c>
      <c r="V434" t="s">
        <v>628</v>
      </c>
      <c r="W434" t="s">
        <v>628</v>
      </c>
      <c r="X434" t="s">
        <v>628</v>
      </c>
      <c r="Y434" t="s">
        <v>628</v>
      </c>
      <c r="Z434" t="s">
        <v>628</v>
      </c>
      <c r="AA434" t="s">
        <v>628</v>
      </c>
      <c r="AB434" t="s">
        <v>628</v>
      </c>
      <c r="AC434">
        <v>2.266</v>
      </c>
      <c r="AD434">
        <v>1.865</v>
      </c>
      <c r="AE434">
        <v>2.698</v>
      </c>
      <c r="AF434">
        <v>3.1669999999999998</v>
      </c>
      <c r="AG434">
        <v>2.8919999999999999</v>
      </c>
      <c r="AH434">
        <v>4.9160000000000004</v>
      </c>
      <c r="AI434">
        <v>4.9880000000000004</v>
      </c>
      <c r="AJ434">
        <v>1.91</v>
      </c>
      <c r="AK434">
        <v>5.9180000000000001</v>
      </c>
      <c r="AL434">
        <v>2.7759999999999998</v>
      </c>
      <c r="AM434">
        <v>7.6479999999999997</v>
      </c>
      <c r="AN434">
        <v>-0.433</v>
      </c>
      <c r="AO434">
        <v>-5.173</v>
      </c>
      <c r="AP434">
        <v>-0.76100000000000001</v>
      </c>
      <c r="AQ434">
        <v>-0.38900000000000001</v>
      </c>
      <c r="AR434">
        <v>7.2930000000000001</v>
      </c>
      <c r="AS434">
        <v>-1.9039999999999999</v>
      </c>
      <c r="AT434">
        <v>2.3159999999999998</v>
      </c>
      <c r="AU434">
        <v>4.391</v>
      </c>
      <c r="AV434">
        <v>3.6970000000000001</v>
      </c>
      <c r="AW434">
        <v>3.8540000000000001</v>
      </c>
      <c r="AX434">
        <v>6.1130000000000004</v>
      </c>
      <c r="AY434">
        <v>-0.57399999999999995</v>
      </c>
      <c r="AZ434">
        <v>-0.184</v>
      </c>
      <c r="BA434">
        <v>1.0169999999999999</v>
      </c>
      <c r="BB434">
        <v>-6.2789999999999999</v>
      </c>
      <c r="BC434">
        <v>-8.032</v>
      </c>
      <c r="BD434">
        <v>-9.0359999999999996</v>
      </c>
      <c r="BE434">
        <v>-9.9939999999999998</v>
      </c>
      <c r="BF434">
        <v>-11.411</v>
      </c>
      <c r="BG434">
        <v>2021</v>
      </c>
    </row>
    <row r="435" spans="1:59" x14ac:dyDescent="0.35">
      <c r="A435">
        <v>866</v>
      </c>
      <c r="B435" t="s">
        <v>207</v>
      </c>
      <c r="C435" t="s">
        <v>681</v>
      </c>
      <c r="D435" t="s">
        <v>204</v>
      </c>
      <c r="E435" t="s">
        <v>682</v>
      </c>
      <c r="F435" t="s">
        <v>683</v>
      </c>
      <c r="G435" t="s">
        <v>565</v>
      </c>
      <c r="H435" t="s">
        <v>566</v>
      </c>
    </row>
    <row r="436" spans="1:59" x14ac:dyDescent="0.35">
      <c r="A436">
        <v>866</v>
      </c>
      <c r="B436" t="s">
        <v>207</v>
      </c>
      <c r="C436" t="s">
        <v>684</v>
      </c>
      <c r="D436" t="s">
        <v>204</v>
      </c>
      <c r="E436" t="s">
        <v>682</v>
      </c>
      <c r="F436" t="s">
        <v>683</v>
      </c>
      <c r="G436" t="s">
        <v>615</v>
      </c>
    </row>
    <row r="437" spans="1:59" x14ac:dyDescent="0.35">
      <c r="A437">
        <v>866</v>
      </c>
      <c r="B437" t="s">
        <v>207</v>
      </c>
      <c r="C437" t="s">
        <v>686</v>
      </c>
      <c r="D437" t="s">
        <v>204</v>
      </c>
      <c r="E437" t="s">
        <v>687</v>
      </c>
      <c r="F437" t="s">
        <v>688</v>
      </c>
      <c r="G437" t="s">
        <v>565</v>
      </c>
      <c r="H437" t="s">
        <v>566</v>
      </c>
      <c r="I437" t="s">
        <v>752</v>
      </c>
      <c r="J437" t="s">
        <v>628</v>
      </c>
      <c r="K437" t="s">
        <v>628</v>
      </c>
      <c r="L437" t="s">
        <v>628</v>
      </c>
      <c r="M437" t="s">
        <v>628</v>
      </c>
      <c r="N437" t="s">
        <v>628</v>
      </c>
      <c r="O437" t="s">
        <v>628</v>
      </c>
      <c r="P437" t="s">
        <v>628</v>
      </c>
      <c r="Q437" t="s">
        <v>628</v>
      </c>
      <c r="R437" t="s">
        <v>628</v>
      </c>
      <c r="S437" t="s">
        <v>628</v>
      </c>
      <c r="T437" t="s">
        <v>628</v>
      </c>
      <c r="U437" t="s">
        <v>628</v>
      </c>
      <c r="V437" t="s">
        <v>628</v>
      </c>
      <c r="W437" t="s">
        <v>628</v>
      </c>
      <c r="X437" t="s">
        <v>628</v>
      </c>
      <c r="Y437" t="s">
        <v>628</v>
      </c>
      <c r="Z437" t="s">
        <v>628</v>
      </c>
      <c r="AA437" t="s">
        <v>628</v>
      </c>
      <c r="AB437" t="s">
        <v>628</v>
      </c>
      <c r="AC437">
        <v>0.12</v>
      </c>
      <c r="AD437">
        <v>0.14499999999999999</v>
      </c>
      <c r="AE437">
        <v>0.189</v>
      </c>
      <c r="AF437">
        <v>0.24199999999999999</v>
      </c>
      <c r="AG437">
        <v>0.25</v>
      </c>
      <c r="AH437">
        <v>0.247</v>
      </c>
      <c r="AI437">
        <v>0.22</v>
      </c>
      <c r="AJ437">
        <v>0.23200000000000001</v>
      </c>
      <c r="AK437">
        <v>0.22600000000000001</v>
      </c>
      <c r="AL437">
        <v>0.223</v>
      </c>
      <c r="AM437">
        <v>0.25900000000000001</v>
      </c>
      <c r="AN437">
        <v>0.317</v>
      </c>
      <c r="AO437">
        <v>0.39400000000000002</v>
      </c>
      <c r="AP437">
        <v>0.434</v>
      </c>
      <c r="AQ437">
        <v>0.38300000000000001</v>
      </c>
      <c r="AR437">
        <v>0.378</v>
      </c>
      <c r="AS437">
        <v>0.435</v>
      </c>
      <c r="AT437">
        <v>0.46100000000000002</v>
      </c>
      <c r="AU437">
        <v>0.45500000000000002</v>
      </c>
      <c r="AV437">
        <v>0.49199999999999999</v>
      </c>
      <c r="AW437">
        <v>0.48099999999999998</v>
      </c>
      <c r="AX437">
        <v>0.48799999999999999</v>
      </c>
      <c r="AY437">
        <v>0.50800000000000001</v>
      </c>
      <c r="AZ437">
        <v>0.51600000000000001</v>
      </c>
      <c r="BA437">
        <v>0.52700000000000002</v>
      </c>
      <c r="BB437">
        <v>0.61199999999999999</v>
      </c>
      <c r="BC437">
        <v>0.746</v>
      </c>
      <c r="BD437">
        <v>0.90200000000000002</v>
      </c>
      <c r="BE437">
        <v>1.0840000000000001</v>
      </c>
      <c r="BF437">
        <v>1.304</v>
      </c>
      <c r="BG437">
        <v>2021</v>
      </c>
    </row>
    <row r="438" spans="1:59" x14ac:dyDescent="0.35">
      <c r="A438">
        <v>866</v>
      </c>
      <c r="B438" t="s">
        <v>207</v>
      </c>
      <c r="C438" t="s">
        <v>689</v>
      </c>
      <c r="D438" t="s">
        <v>204</v>
      </c>
      <c r="E438" t="s">
        <v>687</v>
      </c>
      <c r="F438" t="s">
        <v>688</v>
      </c>
      <c r="G438" t="s">
        <v>615</v>
      </c>
      <c r="I438" t="s">
        <v>690</v>
      </c>
      <c r="J438" t="s">
        <v>628</v>
      </c>
      <c r="K438" t="s">
        <v>628</v>
      </c>
      <c r="L438" t="s">
        <v>628</v>
      </c>
      <c r="M438" t="s">
        <v>628</v>
      </c>
      <c r="N438" t="s">
        <v>628</v>
      </c>
      <c r="O438" t="s">
        <v>628</v>
      </c>
      <c r="P438" t="s">
        <v>628</v>
      </c>
      <c r="Q438" t="s">
        <v>628</v>
      </c>
      <c r="R438" t="s">
        <v>628</v>
      </c>
      <c r="S438" t="s">
        <v>628</v>
      </c>
      <c r="T438" t="s">
        <v>628</v>
      </c>
      <c r="U438" t="s">
        <v>628</v>
      </c>
      <c r="V438" t="s">
        <v>628</v>
      </c>
      <c r="W438" t="s">
        <v>628</v>
      </c>
      <c r="X438" t="s">
        <v>628</v>
      </c>
      <c r="Y438" t="s">
        <v>628</v>
      </c>
      <c r="Z438" t="s">
        <v>628</v>
      </c>
      <c r="AA438" t="s">
        <v>628</v>
      </c>
      <c r="AB438" t="s">
        <v>628</v>
      </c>
      <c r="AC438">
        <v>37.951999999999998</v>
      </c>
      <c r="AD438">
        <v>43.125</v>
      </c>
      <c r="AE438">
        <v>53.353999999999999</v>
      </c>
      <c r="AF438">
        <v>60.661999999999999</v>
      </c>
      <c r="AG438">
        <v>56.220999999999997</v>
      </c>
      <c r="AH438">
        <v>52.247999999999998</v>
      </c>
      <c r="AI438">
        <v>43.348999999999997</v>
      </c>
      <c r="AJ438">
        <v>39.549999999999997</v>
      </c>
      <c r="AK438">
        <v>37.816000000000003</v>
      </c>
      <c r="AL438">
        <v>34.005000000000003</v>
      </c>
      <c r="AM438">
        <v>39.726999999999997</v>
      </c>
      <c r="AN438">
        <v>44.731999999999999</v>
      </c>
      <c r="AO438">
        <v>51.853000000000002</v>
      </c>
      <c r="AP438">
        <v>54.429000000000002</v>
      </c>
      <c r="AQ438">
        <v>49.037999999999997</v>
      </c>
      <c r="AR438">
        <v>47.475999999999999</v>
      </c>
      <c r="AS438">
        <v>51.176000000000002</v>
      </c>
      <c r="AT438">
        <v>49.414999999999999</v>
      </c>
      <c r="AU438">
        <v>44.679000000000002</v>
      </c>
      <c r="AV438">
        <v>45.9</v>
      </c>
      <c r="AW438">
        <v>41.320999999999998</v>
      </c>
      <c r="AX438">
        <v>43.62</v>
      </c>
      <c r="AY438">
        <v>47.546999999999997</v>
      </c>
      <c r="AZ438">
        <v>45.35</v>
      </c>
      <c r="BA438">
        <v>41.081000000000003</v>
      </c>
      <c r="BB438">
        <v>43.945</v>
      </c>
      <c r="BC438">
        <v>50.343000000000004</v>
      </c>
      <c r="BD438">
        <v>57.951000000000001</v>
      </c>
      <c r="BE438">
        <v>66.637</v>
      </c>
      <c r="BF438">
        <v>76.619</v>
      </c>
      <c r="BG438">
        <v>2021</v>
      </c>
    </row>
    <row r="439" spans="1:59" x14ac:dyDescent="0.35">
      <c r="A439">
        <v>866</v>
      </c>
      <c r="B439" t="s">
        <v>207</v>
      </c>
      <c r="C439" t="s">
        <v>691</v>
      </c>
      <c r="D439" t="s">
        <v>204</v>
      </c>
      <c r="E439" t="s">
        <v>692</v>
      </c>
      <c r="F439" t="s">
        <v>693</v>
      </c>
      <c r="G439" t="s">
        <v>565</v>
      </c>
      <c r="H439" t="s">
        <v>566</v>
      </c>
      <c r="I439" t="s">
        <v>752</v>
      </c>
      <c r="J439" t="s">
        <v>628</v>
      </c>
      <c r="K439" t="s">
        <v>628</v>
      </c>
      <c r="L439" t="s">
        <v>628</v>
      </c>
      <c r="M439" t="s">
        <v>628</v>
      </c>
      <c r="N439" t="s">
        <v>628</v>
      </c>
      <c r="O439" t="s">
        <v>628</v>
      </c>
      <c r="P439" t="s">
        <v>628</v>
      </c>
      <c r="Q439" t="s">
        <v>628</v>
      </c>
      <c r="R439" t="s">
        <v>628</v>
      </c>
      <c r="S439" t="s">
        <v>628</v>
      </c>
      <c r="T439" t="s">
        <v>628</v>
      </c>
      <c r="U439" t="s">
        <v>628</v>
      </c>
      <c r="V439" t="s">
        <v>628</v>
      </c>
      <c r="W439" t="s">
        <v>628</v>
      </c>
      <c r="X439">
        <v>0.25900000000000001</v>
      </c>
      <c r="Y439">
        <v>0.26500000000000001</v>
      </c>
      <c r="Z439">
        <v>0.27400000000000002</v>
      </c>
      <c r="AA439">
        <v>0.27200000000000002</v>
      </c>
      <c r="AB439">
        <v>0.28599999999999998</v>
      </c>
      <c r="AC439">
        <v>0.315</v>
      </c>
      <c r="AD439">
        <v>0.33600000000000002</v>
      </c>
      <c r="AE439">
        <v>0.35399999999999998</v>
      </c>
      <c r="AF439">
        <v>0.39800000000000002</v>
      </c>
      <c r="AG439">
        <v>0.44400000000000001</v>
      </c>
      <c r="AH439">
        <v>0.47199999999999998</v>
      </c>
      <c r="AI439">
        <v>0.50700000000000001</v>
      </c>
      <c r="AJ439">
        <v>0.58699999999999997</v>
      </c>
      <c r="AK439">
        <v>0.59799999999999998</v>
      </c>
      <c r="AL439">
        <v>0.65500000000000003</v>
      </c>
      <c r="AM439">
        <v>0.65200000000000002</v>
      </c>
      <c r="AN439">
        <v>0.70799999999999996</v>
      </c>
      <c r="AO439">
        <v>0.75900000000000001</v>
      </c>
      <c r="AP439">
        <v>0.79800000000000004</v>
      </c>
      <c r="AQ439">
        <v>0.78100000000000003</v>
      </c>
      <c r="AR439">
        <v>0.79700000000000004</v>
      </c>
      <c r="AS439">
        <v>0.84899999999999998</v>
      </c>
      <c r="AT439">
        <v>0.93300000000000005</v>
      </c>
      <c r="AU439">
        <v>1.018</v>
      </c>
      <c r="AV439">
        <v>1.073</v>
      </c>
      <c r="AW439">
        <v>1.163</v>
      </c>
      <c r="AX439">
        <v>1.1200000000000001</v>
      </c>
      <c r="AY439">
        <v>1.069</v>
      </c>
      <c r="AZ439">
        <v>1.137</v>
      </c>
      <c r="BA439">
        <v>1.2829999999999999</v>
      </c>
      <c r="BB439">
        <v>1.3919999999999999</v>
      </c>
      <c r="BC439">
        <v>1.4810000000000001</v>
      </c>
      <c r="BD439">
        <v>1.556</v>
      </c>
      <c r="BE439">
        <v>1.6259999999999999</v>
      </c>
      <c r="BF439">
        <v>1.702</v>
      </c>
      <c r="BG439">
        <v>2021</v>
      </c>
    </row>
    <row r="440" spans="1:59" x14ac:dyDescent="0.35">
      <c r="A440">
        <v>866</v>
      </c>
      <c r="B440" t="s">
        <v>207</v>
      </c>
      <c r="C440" t="s">
        <v>694</v>
      </c>
      <c r="D440" t="s">
        <v>204</v>
      </c>
      <c r="E440" t="s">
        <v>695</v>
      </c>
      <c r="F440" t="s">
        <v>696</v>
      </c>
      <c r="G440" t="s">
        <v>575</v>
      </c>
      <c r="H440" t="s">
        <v>566</v>
      </c>
      <c r="I440" t="s">
        <v>753</v>
      </c>
      <c r="J440">
        <v>-3.0000000000000001E-3</v>
      </c>
      <c r="K440">
        <v>2E-3</v>
      </c>
      <c r="L440">
        <v>4.0000000000000001E-3</v>
      </c>
      <c r="M440">
        <v>5.0000000000000001E-3</v>
      </c>
      <c r="N440">
        <v>4.0000000000000001E-3</v>
      </c>
      <c r="O440">
        <v>3.0000000000000001E-3</v>
      </c>
      <c r="P440">
        <v>-1E-3</v>
      </c>
      <c r="Q440">
        <v>6.0000000000000001E-3</v>
      </c>
      <c r="R440">
        <v>-7.0000000000000001E-3</v>
      </c>
      <c r="S440">
        <v>-2E-3</v>
      </c>
      <c r="T440">
        <v>-1.6E-2</v>
      </c>
      <c r="U440">
        <v>-1.4999999999999999E-2</v>
      </c>
      <c r="V440">
        <v>-1.0999999999999999E-2</v>
      </c>
      <c r="W440">
        <v>-8.9999999999999993E-3</v>
      </c>
      <c r="X440">
        <v>-1.7000000000000001E-2</v>
      </c>
      <c r="Y440">
        <v>-1.7999999999999999E-2</v>
      </c>
      <c r="Z440">
        <v>-1.0999999999999999E-2</v>
      </c>
      <c r="AA440">
        <v>-2E-3</v>
      </c>
      <c r="AB440">
        <v>-1.7999999999999999E-2</v>
      </c>
      <c r="AC440">
        <v>-1E-3</v>
      </c>
      <c r="AD440">
        <v>-0.01</v>
      </c>
      <c r="AE440">
        <v>-2.1000000000000001E-2</v>
      </c>
      <c r="AF440">
        <v>-1.4E-2</v>
      </c>
      <c r="AG440">
        <v>-5.0000000000000001E-3</v>
      </c>
      <c r="AH440">
        <v>-1.0999999999999999E-2</v>
      </c>
      <c r="AI440">
        <v>-2.5000000000000001E-2</v>
      </c>
      <c r="AJ440">
        <v>-1.9E-2</v>
      </c>
      <c r="AK440">
        <v>-3.6999999999999998E-2</v>
      </c>
      <c r="AL440">
        <v>-2.1000000000000001E-2</v>
      </c>
      <c r="AM440">
        <v>-5.7000000000000002E-2</v>
      </c>
      <c r="AN440">
        <v>-8.6999999999999994E-2</v>
      </c>
      <c r="AO440">
        <v>-8.4000000000000005E-2</v>
      </c>
      <c r="AP440">
        <v>-7.0000000000000007E-2</v>
      </c>
      <c r="AQ440">
        <v>-4.2999999999999997E-2</v>
      </c>
      <c r="AR440">
        <v>-2.8000000000000001E-2</v>
      </c>
      <c r="AS440">
        <v>-4.3999999999999997E-2</v>
      </c>
      <c r="AT440">
        <v>-2.7E-2</v>
      </c>
      <c r="AU440">
        <v>-2.9000000000000001E-2</v>
      </c>
      <c r="AV440">
        <v>-0.03</v>
      </c>
      <c r="AW440">
        <v>-4.0000000000000001E-3</v>
      </c>
      <c r="AX440">
        <v>-2.5999999999999999E-2</v>
      </c>
      <c r="AY440">
        <v>-2.5000000000000001E-2</v>
      </c>
      <c r="AZ440">
        <v>-3.1E-2</v>
      </c>
      <c r="BA440">
        <v>-4.2999999999999997E-2</v>
      </c>
      <c r="BB440">
        <v>-4.1000000000000002E-2</v>
      </c>
      <c r="BC440">
        <v>-4.4999999999999998E-2</v>
      </c>
      <c r="BD440">
        <v>-4.8000000000000001E-2</v>
      </c>
      <c r="BE440">
        <v>-5.0999999999999997E-2</v>
      </c>
      <c r="BF440">
        <v>-5.6000000000000001E-2</v>
      </c>
      <c r="BG440">
        <v>2021</v>
      </c>
    </row>
    <row r="441" spans="1:59" x14ac:dyDescent="0.35">
      <c r="A441">
        <v>866</v>
      </c>
      <c r="B441" t="s">
        <v>207</v>
      </c>
      <c r="C441" t="s">
        <v>698</v>
      </c>
      <c r="D441" t="s">
        <v>204</v>
      </c>
      <c r="E441" t="s">
        <v>695</v>
      </c>
      <c r="F441" t="s">
        <v>696</v>
      </c>
      <c r="G441" t="s">
        <v>615</v>
      </c>
      <c r="I441" t="s">
        <v>699</v>
      </c>
      <c r="J441">
        <v>-4.6130000000000004</v>
      </c>
      <c r="K441">
        <v>2.915</v>
      </c>
      <c r="L441">
        <v>4.7039999999999997</v>
      </c>
      <c r="M441">
        <v>5.843</v>
      </c>
      <c r="N441">
        <v>5.3959999999999999</v>
      </c>
      <c r="O441">
        <v>3.6749999999999998</v>
      </c>
      <c r="P441">
        <v>-1.4390000000000001</v>
      </c>
      <c r="Q441">
        <v>6.024</v>
      </c>
      <c r="R441">
        <v>-5.9059999999999997</v>
      </c>
      <c r="S441">
        <v>-1.2909999999999999</v>
      </c>
      <c r="T441">
        <v>-11.438000000000001</v>
      </c>
      <c r="U441">
        <v>-8.673</v>
      </c>
      <c r="V441">
        <v>-5.9210000000000003</v>
      </c>
      <c r="W441">
        <v>-5.0250000000000004</v>
      </c>
      <c r="X441">
        <v>-9.1850000000000005</v>
      </c>
      <c r="Y441">
        <v>-8.7479999999999993</v>
      </c>
      <c r="Z441">
        <v>-4.8929999999999998</v>
      </c>
      <c r="AA441">
        <v>-0.70599999999999996</v>
      </c>
      <c r="AB441">
        <v>-8.5879999999999992</v>
      </c>
      <c r="AC441">
        <v>-0.48399999999999999</v>
      </c>
      <c r="AD441">
        <v>-4.907</v>
      </c>
      <c r="AE441">
        <v>-11.699</v>
      </c>
      <c r="AF441">
        <v>-7.758</v>
      </c>
      <c r="AG441">
        <v>-2.5979999999999999</v>
      </c>
      <c r="AH441">
        <v>-4.6310000000000002</v>
      </c>
      <c r="AI441">
        <v>-9.4809999999999999</v>
      </c>
      <c r="AJ441">
        <v>-6.6360000000000001</v>
      </c>
      <c r="AK441">
        <v>-12.497</v>
      </c>
      <c r="AL441">
        <v>-6.1890000000000001</v>
      </c>
      <c r="AM441">
        <v>-18.146999999999998</v>
      </c>
      <c r="AN441">
        <v>-23.821999999999999</v>
      </c>
      <c r="AO441">
        <v>-20.248999999999999</v>
      </c>
      <c r="AP441">
        <v>-14.861000000000001</v>
      </c>
      <c r="AQ441">
        <v>-9.6219999999999999</v>
      </c>
      <c r="AR441">
        <v>-6.2709999999999999</v>
      </c>
      <c r="AS441">
        <v>-10.09</v>
      </c>
      <c r="AT441">
        <v>-6.4640000000000004</v>
      </c>
      <c r="AU441">
        <v>-6.3620000000000001</v>
      </c>
      <c r="AV441">
        <v>-6.31</v>
      </c>
      <c r="AW441">
        <v>-0.82099999999999995</v>
      </c>
      <c r="AX441">
        <v>-5.3289999999999997</v>
      </c>
      <c r="AY441">
        <v>-5.2409999999999997</v>
      </c>
      <c r="AZ441">
        <v>-6.3220000000000001</v>
      </c>
      <c r="BA441">
        <v>-7.8639999999999999</v>
      </c>
      <c r="BB441">
        <v>-7.06</v>
      </c>
      <c r="BC441">
        <v>-7.4119999999999999</v>
      </c>
      <c r="BD441">
        <v>-7.5949999999999998</v>
      </c>
      <c r="BE441">
        <v>-7.7880000000000003</v>
      </c>
      <c r="BF441">
        <v>-8.25</v>
      </c>
      <c r="BG441">
        <v>2021</v>
      </c>
    </row>
    <row r="442" spans="1:59" x14ac:dyDescent="0.35">
      <c r="A442">
        <v>869</v>
      </c>
      <c r="B442" t="s">
        <v>322</v>
      </c>
      <c r="C442" t="s">
        <v>562</v>
      </c>
      <c r="D442" t="s">
        <v>319</v>
      </c>
      <c r="E442" t="s">
        <v>563</v>
      </c>
      <c r="F442" t="s">
        <v>564</v>
      </c>
      <c r="G442" t="s">
        <v>565</v>
      </c>
      <c r="H442" t="s">
        <v>566</v>
      </c>
      <c r="I442" t="s">
        <v>754</v>
      </c>
      <c r="J442" t="s">
        <v>628</v>
      </c>
      <c r="K442" t="s">
        <v>628</v>
      </c>
      <c r="L442" t="s">
        <v>628</v>
      </c>
      <c r="M442" t="s">
        <v>628</v>
      </c>
      <c r="N442" t="s">
        <v>628</v>
      </c>
      <c r="O442" t="s">
        <v>628</v>
      </c>
      <c r="P442" t="s">
        <v>628</v>
      </c>
      <c r="Q442" t="s">
        <v>628</v>
      </c>
      <c r="R442" t="s">
        <v>628</v>
      </c>
      <c r="S442" t="s">
        <v>628</v>
      </c>
      <c r="T442" t="s">
        <v>628</v>
      </c>
      <c r="U442" t="s">
        <v>628</v>
      </c>
      <c r="V442" t="s">
        <v>628</v>
      </c>
      <c r="W442" t="s">
        <v>628</v>
      </c>
      <c r="X442" t="s">
        <v>628</v>
      </c>
      <c r="Y442" t="s">
        <v>628</v>
      </c>
      <c r="Z442" t="s">
        <v>628</v>
      </c>
      <c r="AA442" t="s">
        <v>628</v>
      </c>
      <c r="AB442" t="s">
        <v>628</v>
      </c>
      <c r="AC442" t="s">
        <v>628</v>
      </c>
      <c r="AD442">
        <v>4.2000000000000003E-2</v>
      </c>
      <c r="AE442">
        <v>4.2000000000000003E-2</v>
      </c>
      <c r="AF442">
        <v>4.5999999999999999E-2</v>
      </c>
      <c r="AG442">
        <v>4.3999999999999997E-2</v>
      </c>
      <c r="AH442">
        <v>4.2999999999999997E-2</v>
      </c>
      <c r="AI442">
        <v>4.1000000000000002E-2</v>
      </c>
      <c r="AJ442">
        <v>4.2000000000000003E-2</v>
      </c>
      <c r="AK442">
        <v>4.4999999999999998E-2</v>
      </c>
      <c r="AL442">
        <v>4.8000000000000001E-2</v>
      </c>
      <c r="AM442">
        <v>4.4999999999999998E-2</v>
      </c>
      <c r="AN442">
        <v>4.3999999999999997E-2</v>
      </c>
      <c r="AO442">
        <v>4.7E-2</v>
      </c>
      <c r="AP442">
        <v>4.5999999999999999E-2</v>
      </c>
      <c r="AQ442">
        <v>4.8000000000000001E-2</v>
      </c>
      <c r="AR442">
        <v>4.8000000000000001E-2</v>
      </c>
      <c r="AS442">
        <v>5.2999999999999999E-2</v>
      </c>
      <c r="AT442">
        <v>5.6000000000000001E-2</v>
      </c>
      <c r="AU442">
        <v>5.7000000000000002E-2</v>
      </c>
      <c r="AV442">
        <v>5.8000000000000003E-2</v>
      </c>
      <c r="AW442">
        <v>6.6000000000000003E-2</v>
      </c>
      <c r="AX442">
        <v>6.3E-2</v>
      </c>
      <c r="AY442">
        <v>6.5000000000000002E-2</v>
      </c>
      <c r="AZ442">
        <v>6.5000000000000002E-2</v>
      </c>
      <c r="BA442">
        <v>6.7000000000000004E-2</v>
      </c>
      <c r="BB442">
        <v>7.0000000000000007E-2</v>
      </c>
      <c r="BC442">
        <v>7.0999999999999994E-2</v>
      </c>
      <c r="BD442">
        <v>7.2999999999999995E-2</v>
      </c>
      <c r="BE442">
        <v>7.4999999999999997E-2</v>
      </c>
      <c r="BF442">
        <v>7.5999999999999998E-2</v>
      </c>
      <c r="BG442">
        <v>2021</v>
      </c>
    </row>
    <row r="443" spans="1:59" x14ac:dyDescent="0.35">
      <c r="A443">
        <v>869</v>
      </c>
      <c r="B443" t="s">
        <v>322</v>
      </c>
      <c r="C443" t="s">
        <v>568</v>
      </c>
      <c r="D443" t="s">
        <v>319</v>
      </c>
      <c r="E443" t="s">
        <v>563</v>
      </c>
      <c r="F443" t="s">
        <v>569</v>
      </c>
      <c r="G443" t="s">
        <v>570</v>
      </c>
      <c r="I443" t="s">
        <v>571</v>
      </c>
      <c r="J443" t="s">
        <v>628</v>
      </c>
      <c r="K443" t="s">
        <v>628</v>
      </c>
      <c r="L443" t="s">
        <v>628</v>
      </c>
      <c r="M443" t="s">
        <v>628</v>
      </c>
      <c r="N443" t="s">
        <v>628</v>
      </c>
      <c r="O443" t="s">
        <v>628</v>
      </c>
      <c r="P443" t="s">
        <v>628</v>
      </c>
      <c r="Q443" t="s">
        <v>628</v>
      </c>
      <c r="R443" t="s">
        <v>628</v>
      </c>
      <c r="S443" t="s">
        <v>628</v>
      </c>
      <c r="T443" t="s">
        <v>628</v>
      </c>
      <c r="U443" t="s">
        <v>628</v>
      </c>
      <c r="V443" t="s">
        <v>628</v>
      </c>
      <c r="W443" t="s">
        <v>628</v>
      </c>
      <c r="X443" t="s">
        <v>628</v>
      </c>
      <c r="Y443" t="s">
        <v>628</v>
      </c>
      <c r="Z443" t="s">
        <v>628</v>
      </c>
      <c r="AA443" t="s">
        <v>628</v>
      </c>
      <c r="AB443" t="s">
        <v>628</v>
      </c>
      <c r="AC443" t="s">
        <v>628</v>
      </c>
      <c r="AD443" t="s">
        <v>628</v>
      </c>
      <c r="AE443">
        <v>0.69499999999999995</v>
      </c>
      <c r="AF443">
        <v>8.3170000000000002</v>
      </c>
      <c r="AG443">
        <v>-4.351</v>
      </c>
      <c r="AH443">
        <v>-1.8879999999999999</v>
      </c>
      <c r="AI443">
        <v>-3.746</v>
      </c>
      <c r="AJ443">
        <v>1.3009999999999999</v>
      </c>
      <c r="AK443">
        <v>6.9050000000000002</v>
      </c>
      <c r="AL443">
        <v>6.5789999999999997</v>
      </c>
      <c r="AM443">
        <v>-5.62</v>
      </c>
      <c r="AN443">
        <v>-2.468</v>
      </c>
      <c r="AO443">
        <v>7.52</v>
      </c>
      <c r="AP443">
        <v>-2.8530000000000002</v>
      </c>
      <c r="AQ443">
        <v>3.8050000000000002</v>
      </c>
      <c r="AR443">
        <v>1.667</v>
      </c>
      <c r="AS443">
        <v>9.3789999999999996</v>
      </c>
      <c r="AT443">
        <v>4.7460000000000004</v>
      </c>
      <c r="AU443">
        <v>3.28</v>
      </c>
      <c r="AV443">
        <v>1.387</v>
      </c>
      <c r="AW443">
        <v>13.821999999999999</v>
      </c>
      <c r="AX443">
        <v>-4.2750000000000004</v>
      </c>
      <c r="AY443">
        <v>1.804</v>
      </c>
      <c r="AZ443">
        <v>0.67700000000000005</v>
      </c>
      <c r="BA443">
        <v>3.8530000000000002</v>
      </c>
      <c r="BB443">
        <v>3.4569999999999999</v>
      </c>
      <c r="BC443">
        <v>2.4060000000000001</v>
      </c>
      <c r="BD443">
        <v>2.2229999999999999</v>
      </c>
      <c r="BE443">
        <v>2.056</v>
      </c>
      <c r="BF443">
        <v>2.0369999999999999</v>
      </c>
      <c r="BG443">
        <v>2021</v>
      </c>
    </row>
    <row r="444" spans="1:59" x14ac:dyDescent="0.35">
      <c r="A444">
        <v>869</v>
      </c>
      <c r="B444" t="s">
        <v>322</v>
      </c>
      <c r="C444" t="s">
        <v>179</v>
      </c>
      <c r="D444" t="s">
        <v>319</v>
      </c>
      <c r="E444" t="s">
        <v>572</v>
      </c>
      <c r="F444" t="s">
        <v>573</v>
      </c>
      <c r="G444" t="s">
        <v>565</v>
      </c>
      <c r="H444" t="s">
        <v>566</v>
      </c>
      <c r="I444" t="s">
        <v>754</v>
      </c>
      <c r="J444" t="s">
        <v>628</v>
      </c>
      <c r="K444" t="s">
        <v>628</v>
      </c>
      <c r="L444" t="s">
        <v>628</v>
      </c>
      <c r="M444" t="s">
        <v>628</v>
      </c>
      <c r="N444" t="s">
        <v>628</v>
      </c>
      <c r="O444" t="s">
        <v>628</v>
      </c>
      <c r="P444" t="s">
        <v>628</v>
      </c>
      <c r="Q444" t="s">
        <v>628</v>
      </c>
      <c r="R444" t="s">
        <v>628</v>
      </c>
      <c r="S444" t="s">
        <v>628</v>
      </c>
      <c r="T444" t="s">
        <v>628</v>
      </c>
      <c r="U444" t="s">
        <v>628</v>
      </c>
      <c r="V444" t="s">
        <v>628</v>
      </c>
      <c r="W444" t="s">
        <v>628</v>
      </c>
      <c r="X444" t="s">
        <v>628</v>
      </c>
      <c r="Y444" t="s">
        <v>628</v>
      </c>
      <c r="Z444" t="s">
        <v>628</v>
      </c>
      <c r="AA444" t="s">
        <v>628</v>
      </c>
      <c r="AB444" t="s">
        <v>628</v>
      </c>
      <c r="AC444" t="s">
        <v>628</v>
      </c>
      <c r="AD444">
        <v>2.5999999999999999E-2</v>
      </c>
      <c r="AE444">
        <v>2.7E-2</v>
      </c>
      <c r="AF444">
        <v>3.1E-2</v>
      </c>
      <c r="AG444">
        <v>0.03</v>
      </c>
      <c r="AH444">
        <v>3.1E-2</v>
      </c>
      <c r="AI444">
        <v>0.03</v>
      </c>
      <c r="AJ444">
        <v>3.2000000000000001E-2</v>
      </c>
      <c r="AK444">
        <v>3.4000000000000002E-2</v>
      </c>
      <c r="AL444">
        <v>3.7999999999999999E-2</v>
      </c>
      <c r="AM444">
        <v>3.5999999999999997E-2</v>
      </c>
      <c r="AN444">
        <v>3.5000000000000003E-2</v>
      </c>
      <c r="AO444">
        <v>3.7999999999999999E-2</v>
      </c>
      <c r="AP444">
        <v>3.7999999999999999E-2</v>
      </c>
      <c r="AQ444">
        <v>0.04</v>
      </c>
      <c r="AR444">
        <v>4.2999999999999997E-2</v>
      </c>
      <c r="AS444">
        <v>4.9000000000000002E-2</v>
      </c>
      <c r="AT444">
        <v>5.6000000000000001E-2</v>
      </c>
      <c r="AU444">
        <v>5.8999999999999997E-2</v>
      </c>
      <c r="AV444">
        <v>6.4000000000000001E-2</v>
      </c>
      <c r="AW444">
        <v>7.8E-2</v>
      </c>
      <c r="AX444">
        <v>7.4999999999999997E-2</v>
      </c>
      <c r="AY444">
        <v>0.08</v>
      </c>
      <c r="AZ444">
        <v>8.5000000000000006E-2</v>
      </c>
      <c r="BA444">
        <v>9.4E-2</v>
      </c>
      <c r="BB444">
        <v>0.10100000000000001</v>
      </c>
      <c r="BC444">
        <v>0.108</v>
      </c>
      <c r="BD444">
        <v>0.114</v>
      </c>
      <c r="BE444">
        <v>0.12</v>
      </c>
      <c r="BF444">
        <v>0.126</v>
      </c>
      <c r="BG444">
        <v>2021</v>
      </c>
    </row>
    <row r="445" spans="1:59" x14ac:dyDescent="0.35">
      <c r="A445">
        <v>869</v>
      </c>
      <c r="B445" t="s">
        <v>322</v>
      </c>
      <c r="C445" t="s">
        <v>181</v>
      </c>
      <c r="D445" t="s">
        <v>319</v>
      </c>
      <c r="E445" t="s">
        <v>572</v>
      </c>
      <c r="F445" t="s">
        <v>574</v>
      </c>
      <c r="G445" t="s">
        <v>575</v>
      </c>
      <c r="H445" t="s">
        <v>566</v>
      </c>
      <c r="I445" t="s">
        <v>576</v>
      </c>
      <c r="J445" t="s">
        <v>628</v>
      </c>
      <c r="K445" t="s">
        <v>628</v>
      </c>
      <c r="L445" t="s">
        <v>628</v>
      </c>
      <c r="M445" t="s">
        <v>628</v>
      </c>
      <c r="N445" t="s">
        <v>628</v>
      </c>
      <c r="O445" t="s">
        <v>628</v>
      </c>
      <c r="P445" t="s">
        <v>628</v>
      </c>
      <c r="Q445" t="s">
        <v>628</v>
      </c>
      <c r="R445" t="s">
        <v>628</v>
      </c>
      <c r="S445" t="s">
        <v>628</v>
      </c>
      <c r="T445" t="s">
        <v>628</v>
      </c>
      <c r="U445" t="s">
        <v>628</v>
      </c>
      <c r="V445" t="s">
        <v>628</v>
      </c>
      <c r="W445" t="s">
        <v>628</v>
      </c>
      <c r="X445" t="s">
        <v>628</v>
      </c>
      <c r="Y445" t="s">
        <v>628</v>
      </c>
      <c r="Z445" t="s">
        <v>628</v>
      </c>
      <c r="AA445" t="s">
        <v>628</v>
      </c>
      <c r="AB445" t="s">
        <v>628</v>
      </c>
      <c r="AC445" t="s">
        <v>628</v>
      </c>
      <c r="AD445">
        <v>1.4999999999999999E-2</v>
      </c>
      <c r="AE445">
        <v>1.4E-2</v>
      </c>
      <c r="AF445">
        <v>1.7000000000000001E-2</v>
      </c>
      <c r="AG445">
        <v>0.02</v>
      </c>
      <c r="AH445">
        <v>2.3E-2</v>
      </c>
      <c r="AI445">
        <v>2.3E-2</v>
      </c>
      <c r="AJ445">
        <v>2.4E-2</v>
      </c>
      <c r="AK445">
        <v>2.9000000000000001E-2</v>
      </c>
      <c r="AL445">
        <v>3.2000000000000001E-2</v>
      </c>
      <c r="AM445">
        <v>2.8000000000000001E-2</v>
      </c>
      <c r="AN445">
        <v>3.2000000000000001E-2</v>
      </c>
      <c r="AO445">
        <v>0.04</v>
      </c>
      <c r="AP445">
        <v>3.9E-2</v>
      </c>
      <c r="AQ445">
        <v>3.9E-2</v>
      </c>
      <c r="AR445">
        <v>3.9E-2</v>
      </c>
      <c r="AS445">
        <v>3.6999999999999998E-2</v>
      </c>
      <c r="AT445">
        <v>4.1000000000000002E-2</v>
      </c>
      <c r="AU445">
        <v>4.4999999999999998E-2</v>
      </c>
      <c r="AV445">
        <v>4.8000000000000001E-2</v>
      </c>
      <c r="AW445">
        <v>5.3999999999999999E-2</v>
      </c>
      <c r="AX445">
        <v>5.1999999999999998E-2</v>
      </c>
      <c r="AY445">
        <v>0.06</v>
      </c>
      <c r="AZ445">
        <v>5.8999999999999997E-2</v>
      </c>
      <c r="BA445">
        <v>6.3E-2</v>
      </c>
      <c r="BB445">
        <v>6.7000000000000004E-2</v>
      </c>
      <c r="BC445">
        <v>7.0999999999999994E-2</v>
      </c>
      <c r="BD445">
        <v>7.4999999999999997E-2</v>
      </c>
      <c r="BE445">
        <v>7.9000000000000001E-2</v>
      </c>
      <c r="BF445">
        <v>8.3000000000000004E-2</v>
      </c>
      <c r="BG445">
        <v>2021</v>
      </c>
    </row>
    <row r="446" spans="1:59" x14ac:dyDescent="0.35">
      <c r="A446">
        <v>869</v>
      </c>
      <c r="B446" t="s">
        <v>322</v>
      </c>
      <c r="C446" t="s">
        <v>577</v>
      </c>
      <c r="D446" t="s">
        <v>319</v>
      </c>
      <c r="E446" t="s">
        <v>572</v>
      </c>
      <c r="F446" t="s">
        <v>578</v>
      </c>
      <c r="G446" t="s">
        <v>579</v>
      </c>
      <c r="H446" t="s">
        <v>566</v>
      </c>
      <c r="I446" t="s">
        <v>576</v>
      </c>
      <c r="J446" t="s">
        <v>628</v>
      </c>
      <c r="K446" t="s">
        <v>628</v>
      </c>
      <c r="L446" t="s">
        <v>628</v>
      </c>
      <c r="M446" t="s">
        <v>628</v>
      </c>
      <c r="N446" t="s">
        <v>628</v>
      </c>
      <c r="O446" t="s">
        <v>628</v>
      </c>
      <c r="P446" t="s">
        <v>628</v>
      </c>
      <c r="Q446" t="s">
        <v>628</v>
      </c>
      <c r="R446" t="s">
        <v>628</v>
      </c>
      <c r="S446" t="s">
        <v>628</v>
      </c>
      <c r="T446" t="s">
        <v>628</v>
      </c>
      <c r="U446" t="s">
        <v>628</v>
      </c>
      <c r="V446" t="s">
        <v>628</v>
      </c>
      <c r="W446" t="s">
        <v>628</v>
      </c>
      <c r="X446" t="s">
        <v>628</v>
      </c>
      <c r="Y446" t="s">
        <v>628</v>
      </c>
      <c r="Z446" t="s">
        <v>628</v>
      </c>
      <c r="AA446" t="s">
        <v>628</v>
      </c>
      <c r="AB446" t="s">
        <v>628</v>
      </c>
      <c r="AC446" t="s">
        <v>628</v>
      </c>
      <c r="AD446">
        <v>2.3E-2</v>
      </c>
      <c r="AE446">
        <v>2.4E-2</v>
      </c>
      <c r="AF446">
        <v>2.5999999999999999E-2</v>
      </c>
      <c r="AG446">
        <v>2.5999999999999999E-2</v>
      </c>
      <c r="AH446">
        <v>2.5999999999999999E-2</v>
      </c>
      <c r="AI446">
        <v>2.5999999999999999E-2</v>
      </c>
      <c r="AJ446">
        <v>2.7E-2</v>
      </c>
      <c r="AK446">
        <v>2.9000000000000001E-2</v>
      </c>
      <c r="AL446">
        <v>3.2000000000000001E-2</v>
      </c>
      <c r="AM446">
        <v>0.03</v>
      </c>
      <c r="AN446">
        <v>0.03</v>
      </c>
      <c r="AO446">
        <v>3.3000000000000002E-2</v>
      </c>
      <c r="AP446">
        <v>3.2000000000000001E-2</v>
      </c>
      <c r="AQ446">
        <v>3.4000000000000002E-2</v>
      </c>
      <c r="AR446">
        <v>3.5000000000000003E-2</v>
      </c>
      <c r="AS446">
        <v>3.9E-2</v>
      </c>
      <c r="AT446">
        <v>4.1000000000000002E-2</v>
      </c>
      <c r="AU446">
        <v>4.3999999999999997E-2</v>
      </c>
      <c r="AV446">
        <v>4.4999999999999998E-2</v>
      </c>
      <c r="AW446">
        <v>5.2999999999999999E-2</v>
      </c>
      <c r="AX446">
        <v>5.0999999999999997E-2</v>
      </c>
      <c r="AY446">
        <v>5.3999999999999999E-2</v>
      </c>
      <c r="AZ446">
        <v>5.8000000000000003E-2</v>
      </c>
      <c r="BA446">
        <v>6.3E-2</v>
      </c>
      <c r="BB446">
        <v>6.6000000000000003E-2</v>
      </c>
      <c r="BC446">
        <v>6.9000000000000006E-2</v>
      </c>
      <c r="BD446">
        <v>7.1999999999999995E-2</v>
      </c>
      <c r="BE446">
        <v>7.4999999999999997E-2</v>
      </c>
      <c r="BF446">
        <v>7.8E-2</v>
      </c>
      <c r="BG446">
        <v>2021</v>
      </c>
    </row>
    <row r="447" spans="1:59" x14ac:dyDescent="0.35">
      <c r="A447">
        <v>869</v>
      </c>
      <c r="B447" t="s">
        <v>322</v>
      </c>
      <c r="C447" t="s">
        <v>580</v>
      </c>
      <c r="D447" t="s">
        <v>319</v>
      </c>
      <c r="E447" t="s">
        <v>581</v>
      </c>
      <c r="F447" t="s">
        <v>582</v>
      </c>
      <c r="G447" t="s">
        <v>583</v>
      </c>
      <c r="I447" t="s">
        <v>584</v>
      </c>
      <c r="J447" t="s">
        <v>628</v>
      </c>
      <c r="K447" t="s">
        <v>628</v>
      </c>
      <c r="L447" t="s">
        <v>628</v>
      </c>
      <c r="M447" t="s">
        <v>628</v>
      </c>
      <c r="N447" t="s">
        <v>628</v>
      </c>
      <c r="O447" t="s">
        <v>628</v>
      </c>
      <c r="P447" t="s">
        <v>628</v>
      </c>
      <c r="Q447" t="s">
        <v>628</v>
      </c>
      <c r="R447" t="s">
        <v>628</v>
      </c>
      <c r="S447" t="s">
        <v>628</v>
      </c>
      <c r="T447" t="s">
        <v>628</v>
      </c>
      <c r="U447" t="s">
        <v>628</v>
      </c>
      <c r="V447" t="s">
        <v>628</v>
      </c>
      <c r="W447" t="s">
        <v>628</v>
      </c>
      <c r="X447" t="s">
        <v>628</v>
      </c>
      <c r="Y447" t="s">
        <v>628</v>
      </c>
      <c r="Z447" t="s">
        <v>628</v>
      </c>
      <c r="AA447" t="s">
        <v>628</v>
      </c>
      <c r="AB447" t="s">
        <v>628</v>
      </c>
      <c r="AC447" t="s">
        <v>628</v>
      </c>
      <c r="AD447">
        <v>61.063000000000002</v>
      </c>
      <c r="AE447">
        <v>64.590999999999994</v>
      </c>
      <c r="AF447">
        <v>66.8</v>
      </c>
      <c r="AG447">
        <v>68.861000000000004</v>
      </c>
      <c r="AH447">
        <v>72.308000000000007</v>
      </c>
      <c r="AI447">
        <v>72.242000000000004</v>
      </c>
      <c r="AJ447">
        <v>76.843000000000004</v>
      </c>
      <c r="AK447">
        <v>76.073999999999998</v>
      </c>
      <c r="AL447">
        <v>78.822999999999993</v>
      </c>
      <c r="AM447">
        <v>79.159000000000006</v>
      </c>
      <c r="AN447">
        <v>80.338999999999999</v>
      </c>
      <c r="AO447">
        <v>81.284999999999997</v>
      </c>
      <c r="AP447">
        <v>81.774000000000001</v>
      </c>
      <c r="AQ447">
        <v>84.176000000000002</v>
      </c>
      <c r="AR447">
        <v>88.388999999999996</v>
      </c>
      <c r="AS447">
        <v>92.225999999999999</v>
      </c>
      <c r="AT447">
        <v>100</v>
      </c>
      <c r="AU447">
        <v>102.97</v>
      </c>
      <c r="AV447">
        <v>110.482</v>
      </c>
      <c r="AW447">
        <v>117.596</v>
      </c>
      <c r="AX447">
        <v>118.643</v>
      </c>
      <c r="AY447">
        <v>124.202</v>
      </c>
      <c r="AZ447">
        <v>131.09200000000001</v>
      </c>
      <c r="BA447">
        <v>139.29499999999999</v>
      </c>
      <c r="BB447">
        <v>145.03700000000001</v>
      </c>
      <c r="BC447">
        <v>150.738</v>
      </c>
      <c r="BD447">
        <v>155.93899999999999</v>
      </c>
      <c r="BE447">
        <v>160.96700000000001</v>
      </c>
      <c r="BF447">
        <v>165.72300000000001</v>
      </c>
      <c r="BG447">
        <v>2021</v>
      </c>
    </row>
    <row r="448" spans="1:59" x14ac:dyDescent="0.35">
      <c r="A448">
        <v>869</v>
      </c>
      <c r="B448" t="s">
        <v>322</v>
      </c>
      <c r="C448" t="s">
        <v>585</v>
      </c>
      <c r="D448" t="s">
        <v>319</v>
      </c>
      <c r="E448" t="s">
        <v>586</v>
      </c>
      <c r="F448" t="s">
        <v>587</v>
      </c>
      <c r="G448" t="s">
        <v>565</v>
      </c>
      <c r="H448" t="s">
        <v>558</v>
      </c>
      <c r="I448" t="s">
        <v>588</v>
      </c>
      <c r="J448" t="s">
        <v>628</v>
      </c>
      <c r="K448" t="s">
        <v>628</v>
      </c>
      <c r="L448" t="s">
        <v>628</v>
      </c>
      <c r="M448" t="s">
        <v>628</v>
      </c>
      <c r="N448" t="s">
        <v>628</v>
      </c>
      <c r="O448" t="s">
        <v>628</v>
      </c>
      <c r="P448" t="s">
        <v>628</v>
      </c>
      <c r="Q448" t="s">
        <v>628</v>
      </c>
      <c r="R448" t="s">
        <v>628</v>
      </c>
      <c r="S448" t="s">
        <v>628</v>
      </c>
      <c r="T448" t="s">
        <v>628</v>
      </c>
      <c r="U448" t="s">
        <v>628</v>
      </c>
      <c r="V448" t="s">
        <v>628</v>
      </c>
      <c r="W448" t="s">
        <v>628</v>
      </c>
      <c r="X448" t="s">
        <v>628</v>
      </c>
      <c r="Y448" t="s">
        <v>628</v>
      </c>
      <c r="Z448" t="s">
        <v>628</v>
      </c>
      <c r="AA448" t="s">
        <v>628</v>
      </c>
      <c r="AB448" t="s">
        <v>628</v>
      </c>
      <c r="AC448" t="s">
        <v>628</v>
      </c>
      <c r="AD448" t="s">
        <v>628</v>
      </c>
      <c r="AE448" t="s">
        <v>628</v>
      </c>
      <c r="AF448" s="20">
        <v>4793.5169999999998</v>
      </c>
      <c r="AG448" s="20">
        <v>4624.2150000000001</v>
      </c>
      <c r="AH448" s="20">
        <v>4479.0730000000003</v>
      </c>
      <c r="AI448" s="20">
        <v>4256.3140000000003</v>
      </c>
      <c r="AJ448" s="20">
        <v>4256.7309999999998</v>
      </c>
      <c r="AK448" s="20">
        <v>4492.6689999999999</v>
      </c>
      <c r="AL448" s="20">
        <v>4727.2209999999995</v>
      </c>
      <c r="AM448" s="20">
        <v>4404.6890000000003</v>
      </c>
      <c r="AN448" s="20">
        <v>4241.21</v>
      </c>
      <c r="AO448" s="20">
        <v>4502.03</v>
      </c>
      <c r="AP448" s="20">
        <v>4260.9849999999997</v>
      </c>
      <c r="AQ448" s="20">
        <v>4435.04</v>
      </c>
      <c r="AR448" s="20">
        <v>4491.4709999999995</v>
      </c>
      <c r="AS448" s="20">
        <v>4893.6360000000004</v>
      </c>
      <c r="AT448" s="20">
        <v>5105.9669999999996</v>
      </c>
      <c r="AU448" s="20">
        <v>5389.4930000000004</v>
      </c>
      <c r="AV448" s="20">
        <v>5443.03</v>
      </c>
      <c r="AW448" s="20">
        <v>6171.2969999999996</v>
      </c>
      <c r="AX448" s="20">
        <v>5884.5349999999999</v>
      </c>
      <c r="AY448" s="20">
        <v>5967.4229999999998</v>
      </c>
      <c r="AZ448" s="20">
        <v>5984.5029999999997</v>
      </c>
      <c r="BA448" s="20">
        <v>6190.9290000000001</v>
      </c>
      <c r="BB448" s="20">
        <v>6380.0379999999996</v>
      </c>
      <c r="BC448" s="20">
        <v>6508.1769999999997</v>
      </c>
      <c r="BD448" s="20">
        <v>6627.0389999999998</v>
      </c>
      <c r="BE448" s="20">
        <v>6737.0280000000002</v>
      </c>
      <c r="BF448" s="20">
        <v>6847.53</v>
      </c>
      <c r="BG448">
        <v>2017</v>
      </c>
    </row>
    <row r="449" spans="1:59" x14ac:dyDescent="0.35">
      <c r="A449">
        <v>869</v>
      </c>
      <c r="B449" t="s">
        <v>322</v>
      </c>
      <c r="C449" t="s">
        <v>589</v>
      </c>
      <c r="D449" t="s">
        <v>319</v>
      </c>
      <c r="E449" t="s">
        <v>586</v>
      </c>
      <c r="F449" t="s">
        <v>590</v>
      </c>
      <c r="G449" t="s">
        <v>591</v>
      </c>
      <c r="H449" t="s">
        <v>558</v>
      </c>
      <c r="I449" t="s">
        <v>588</v>
      </c>
      <c r="J449" t="s">
        <v>628</v>
      </c>
      <c r="K449" t="s">
        <v>628</v>
      </c>
      <c r="L449" t="s">
        <v>628</v>
      </c>
      <c r="M449" t="s">
        <v>628</v>
      </c>
      <c r="N449" t="s">
        <v>628</v>
      </c>
      <c r="O449" t="s">
        <v>628</v>
      </c>
      <c r="P449" t="s">
        <v>628</v>
      </c>
      <c r="Q449" t="s">
        <v>628</v>
      </c>
      <c r="R449" t="s">
        <v>628</v>
      </c>
      <c r="S449" t="s">
        <v>628</v>
      </c>
      <c r="T449" t="s">
        <v>628</v>
      </c>
      <c r="U449" t="s">
        <v>628</v>
      </c>
      <c r="V449" t="s">
        <v>628</v>
      </c>
      <c r="W449" t="s">
        <v>628</v>
      </c>
      <c r="X449" t="s">
        <v>628</v>
      </c>
      <c r="Y449" t="s">
        <v>628</v>
      </c>
      <c r="Z449" t="s">
        <v>628</v>
      </c>
      <c r="AA449" t="s">
        <v>628</v>
      </c>
      <c r="AB449" t="s">
        <v>628</v>
      </c>
      <c r="AC449" t="s">
        <v>628</v>
      </c>
      <c r="AD449" t="s">
        <v>628</v>
      </c>
      <c r="AE449" t="s">
        <v>628</v>
      </c>
      <c r="AF449" s="20">
        <v>3646.788</v>
      </c>
      <c r="AG449" s="20">
        <v>3517.9870000000001</v>
      </c>
      <c r="AH449" s="20">
        <v>3407.567</v>
      </c>
      <c r="AI449" s="20">
        <v>3238.0970000000002</v>
      </c>
      <c r="AJ449" s="20">
        <v>3238.415</v>
      </c>
      <c r="AK449" s="20">
        <v>3417.9110000000001</v>
      </c>
      <c r="AL449" s="20">
        <v>3596.3519999999999</v>
      </c>
      <c r="AM449" s="20">
        <v>3350.9780000000001</v>
      </c>
      <c r="AN449" s="20">
        <v>3226.607</v>
      </c>
      <c r="AO449" s="20">
        <v>3425.0320000000002</v>
      </c>
      <c r="AP449" s="20">
        <v>3241.6509999999998</v>
      </c>
      <c r="AQ449" s="20">
        <v>3374.0680000000002</v>
      </c>
      <c r="AR449" s="20">
        <v>3416.9989999999998</v>
      </c>
      <c r="AS449" s="20">
        <v>3722.9560000000001</v>
      </c>
      <c r="AT449" s="20">
        <v>3884.4920000000002</v>
      </c>
      <c r="AU449" s="20">
        <v>4100.1909999999998</v>
      </c>
      <c r="AV449" s="20">
        <v>4140.9219999999996</v>
      </c>
      <c r="AW449" s="20">
        <v>4694.9690000000001</v>
      </c>
      <c r="AX449" s="20">
        <v>4476.8069999999998</v>
      </c>
      <c r="AY449" s="20">
        <v>4539.866</v>
      </c>
      <c r="AZ449" s="20">
        <v>4552.8599999999997</v>
      </c>
      <c r="BA449" s="20">
        <v>4709.9040000000005</v>
      </c>
      <c r="BB449" s="20">
        <v>4853.7740000000003</v>
      </c>
      <c r="BC449" s="20">
        <v>4951.259</v>
      </c>
      <c r="BD449" s="20">
        <v>5041.6859999999997</v>
      </c>
      <c r="BE449" s="20">
        <v>5125.3630000000003</v>
      </c>
      <c r="BF449" s="20">
        <v>5209.43</v>
      </c>
      <c r="BG449">
        <v>2017</v>
      </c>
    </row>
    <row r="450" spans="1:59" x14ac:dyDescent="0.35">
      <c r="A450">
        <v>869</v>
      </c>
      <c r="B450" t="s">
        <v>322</v>
      </c>
      <c r="C450" t="s">
        <v>592</v>
      </c>
      <c r="D450" t="s">
        <v>319</v>
      </c>
      <c r="E450" t="s">
        <v>593</v>
      </c>
      <c r="F450" t="s">
        <v>594</v>
      </c>
      <c r="G450" t="s">
        <v>565</v>
      </c>
      <c r="H450" t="s">
        <v>558</v>
      </c>
      <c r="I450" t="s">
        <v>595</v>
      </c>
      <c r="J450" t="s">
        <v>628</v>
      </c>
      <c r="K450" t="s">
        <v>628</v>
      </c>
      <c r="L450" t="s">
        <v>628</v>
      </c>
      <c r="M450" t="s">
        <v>628</v>
      </c>
      <c r="N450" t="s">
        <v>628</v>
      </c>
      <c r="O450" t="s">
        <v>628</v>
      </c>
      <c r="P450" t="s">
        <v>628</v>
      </c>
      <c r="Q450" t="s">
        <v>628</v>
      </c>
      <c r="R450" t="s">
        <v>628</v>
      </c>
      <c r="S450" t="s">
        <v>628</v>
      </c>
      <c r="T450" t="s">
        <v>628</v>
      </c>
      <c r="U450" t="s">
        <v>628</v>
      </c>
      <c r="V450" t="s">
        <v>628</v>
      </c>
      <c r="W450" t="s">
        <v>628</v>
      </c>
      <c r="X450" t="s">
        <v>628</v>
      </c>
      <c r="Y450" t="s">
        <v>628</v>
      </c>
      <c r="Z450" t="s">
        <v>628</v>
      </c>
      <c r="AA450" t="s">
        <v>628</v>
      </c>
      <c r="AB450" t="s">
        <v>628</v>
      </c>
      <c r="AC450" t="s">
        <v>628</v>
      </c>
      <c r="AD450" t="s">
        <v>628</v>
      </c>
      <c r="AE450" t="s">
        <v>628</v>
      </c>
      <c r="AF450" s="20">
        <v>3202.049</v>
      </c>
      <c r="AG450" s="20">
        <v>3184.2919999999999</v>
      </c>
      <c r="AH450" s="20">
        <v>3238.7080000000001</v>
      </c>
      <c r="AI450" s="20">
        <v>3074.8580000000002</v>
      </c>
      <c r="AJ450" s="20">
        <v>3271.0120000000002</v>
      </c>
      <c r="AK450" s="20">
        <v>3417.7350000000001</v>
      </c>
      <c r="AL450" s="20">
        <v>3726.1509999999998</v>
      </c>
      <c r="AM450" s="20">
        <v>3486.694</v>
      </c>
      <c r="AN450" s="20">
        <v>3407.335</v>
      </c>
      <c r="AO450" s="20">
        <v>3659.462</v>
      </c>
      <c r="AP450" s="20">
        <v>3484.3739999999998</v>
      </c>
      <c r="AQ450" s="20">
        <v>3733.2449999999999</v>
      </c>
      <c r="AR450" s="20">
        <v>3969.9450000000002</v>
      </c>
      <c r="AS450" s="20">
        <v>4513.1989999999996</v>
      </c>
      <c r="AT450" s="20">
        <v>5105.9669999999996</v>
      </c>
      <c r="AU450" s="20">
        <v>5549.5550000000003</v>
      </c>
      <c r="AV450" s="20">
        <v>6013.5739999999996</v>
      </c>
      <c r="AW450" s="20">
        <v>7257.1930000000002</v>
      </c>
      <c r="AX450" s="20">
        <v>6981.61</v>
      </c>
      <c r="AY450" s="20">
        <v>7411.6350000000002</v>
      </c>
      <c r="AZ450" s="20">
        <v>7845.1909999999998</v>
      </c>
      <c r="BA450" s="20">
        <v>8623.6679999999997</v>
      </c>
      <c r="BB450" s="20">
        <v>9253.4339999999993</v>
      </c>
      <c r="BC450" s="20">
        <v>9810.2829999999994</v>
      </c>
      <c r="BD450" s="20">
        <v>10334.159</v>
      </c>
      <c r="BE450" s="20">
        <v>10844.386</v>
      </c>
      <c r="BF450" s="20">
        <v>11347.904</v>
      </c>
      <c r="BG450">
        <v>2017</v>
      </c>
    </row>
    <row r="451" spans="1:59" x14ac:dyDescent="0.35">
      <c r="A451">
        <v>869</v>
      </c>
      <c r="B451" t="s">
        <v>322</v>
      </c>
      <c r="C451" t="s">
        <v>596</v>
      </c>
      <c r="D451" t="s">
        <v>319</v>
      </c>
      <c r="E451" t="s">
        <v>593</v>
      </c>
      <c r="F451" t="s">
        <v>597</v>
      </c>
      <c r="G451" t="s">
        <v>575</v>
      </c>
      <c r="H451" t="s">
        <v>558</v>
      </c>
      <c r="I451" t="s">
        <v>595</v>
      </c>
      <c r="J451" t="s">
        <v>628</v>
      </c>
      <c r="K451" t="s">
        <v>628</v>
      </c>
      <c r="L451" t="s">
        <v>628</v>
      </c>
      <c r="M451" t="s">
        <v>628</v>
      </c>
      <c r="N451" t="s">
        <v>628</v>
      </c>
      <c r="O451" t="s">
        <v>628</v>
      </c>
      <c r="P451" t="s">
        <v>628</v>
      </c>
      <c r="Q451" t="s">
        <v>628</v>
      </c>
      <c r="R451" t="s">
        <v>628</v>
      </c>
      <c r="S451" t="s">
        <v>628</v>
      </c>
      <c r="T451" t="s">
        <v>628</v>
      </c>
      <c r="U451" t="s">
        <v>628</v>
      </c>
      <c r="V451" t="s">
        <v>628</v>
      </c>
      <c r="W451" t="s">
        <v>628</v>
      </c>
      <c r="X451" t="s">
        <v>628</v>
      </c>
      <c r="Y451" t="s">
        <v>628</v>
      </c>
      <c r="Z451" t="s">
        <v>628</v>
      </c>
      <c r="AA451" t="s">
        <v>628</v>
      </c>
      <c r="AB451" t="s">
        <v>628</v>
      </c>
      <c r="AC451" t="s">
        <v>628</v>
      </c>
      <c r="AD451" t="s">
        <v>628</v>
      </c>
      <c r="AE451" t="s">
        <v>628</v>
      </c>
      <c r="AF451" s="20">
        <v>1741.529</v>
      </c>
      <c r="AG451" s="20">
        <v>2075.674</v>
      </c>
      <c r="AH451" s="20">
        <v>2385.5639999999999</v>
      </c>
      <c r="AI451" s="20">
        <v>2348.7069999999999</v>
      </c>
      <c r="AJ451" s="20">
        <v>2464.2190000000001</v>
      </c>
      <c r="AK451" s="20">
        <v>2865.9769999999999</v>
      </c>
      <c r="AL451" s="20">
        <v>3186.846</v>
      </c>
      <c r="AM451" s="20">
        <v>2759.0340000000001</v>
      </c>
      <c r="AN451" s="20">
        <v>3133.0419999999999</v>
      </c>
      <c r="AO451" s="20">
        <v>3777.3420000000001</v>
      </c>
      <c r="AP451" s="20">
        <v>3609.1129999999998</v>
      </c>
      <c r="AQ451" s="20">
        <v>3615.373</v>
      </c>
      <c r="AR451" s="20">
        <v>3583.652</v>
      </c>
      <c r="AS451" s="20">
        <v>3396.69</v>
      </c>
      <c r="AT451" s="20">
        <v>3798.2719999999999</v>
      </c>
      <c r="AU451" s="20">
        <v>4255.25</v>
      </c>
      <c r="AV451" s="20">
        <v>4498.9979999999996</v>
      </c>
      <c r="AW451" s="20">
        <v>5046.8270000000002</v>
      </c>
      <c r="AX451" s="20">
        <v>4820.26</v>
      </c>
      <c r="AY451" s="20">
        <v>5571.9139999999998</v>
      </c>
      <c r="AZ451" s="20">
        <v>5452.0569999999998</v>
      </c>
      <c r="BA451" s="20">
        <v>5772.9179999999997</v>
      </c>
      <c r="BB451" s="20">
        <v>6113.4570000000003</v>
      </c>
      <c r="BC451" s="20">
        <v>6467.6949999999997</v>
      </c>
      <c r="BD451" s="20">
        <v>6792.5739999999996</v>
      </c>
      <c r="BE451" s="20">
        <v>7127.9430000000002</v>
      </c>
      <c r="BF451" s="20">
        <v>7458.902</v>
      </c>
      <c r="BG451">
        <v>2017</v>
      </c>
    </row>
    <row r="452" spans="1:59" x14ac:dyDescent="0.35">
      <c r="A452">
        <v>869</v>
      </c>
      <c r="B452" t="s">
        <v>322</v>
      </c>
      <c r="C452" t="s">
        <v>598</v>
      </c>
      <c r="D452" t="s">
        <v>319</v>
      </c>
      <c r="E452" t="s">
        <v>593</v>
      </c>
      <c r="F452" t="s">
        <v>599</v>
      </c>
      <c r="G452" t="s">
        <v>579</v>
      </c>
      <c r="H452" t="s">
        <v>558</v>
      </c>
      <c r="I452" t="s">
        <v>595</v>
      </c>
      <c r="J452" t="s">
        <v>628</v>
      </c>
      <c r="K452" t="s">
        <v>628</v>
      </c>
      <c r="L452" t="s">
        <v>628</v>
      </c>
      <c r="M452" t="s">
        <v>628</v>
      </c>
      <c r="N452" t="s">
        <v>628</v>
      </c>
      <c r="O452" t="s">
        <v>628</v>
      </c>
      <c r="P452" t="s">
        <v>628</v>
      </c>
      <c r="Q452" t="s">
        <v>628</v>
      </c>
      <c r="R452" t="s">
        <v>628</v>
      </c>
      <c r="S452" t="s">
        <v>628</v>
      </c>
      <c r="T452" t="s">
        <v>628</v>
      </c>
      <c r="U452" t="s">
        <v>628</v>
      </c>
      <c r="V452" t="s">
        <v>628</v>
      </c>
      <c r="W452" t="s">
        <v>628</v>
      </c>
      <c r="X452" t="s">
        <v>628</v>
      </c>
      <c r="Y452" t="s">
        <v>628</v>
      </c>
      <c r="Z452" t="s">
        <v>628</v>
      </c>
      <c r="AA452" t="s">
        <v>628</v>
      </c>
      <c r="AB452" t="s">
        <v>628</v>
      </c>
      <c r="AC452" t="s">
        <v>628</v>
      </c>
      <c r="AD452" t="s">
        <v>628</v>
      </c>
      <c r="AE452" t="s">
        <v>628</v>
      </c>
      <c r="AF452" s="20">
        <v>2742.3580000000002</v>
      </c>
      <c r="AG452" s="20">
        <v>2697.7150000000001</v>
      </c>
      <c r="AH452" s="20">
        <v>2683.1849999999999</v>
      </c>
      <c r="AI452" s="20">
        <v>2629.7</v>
      </c>
      <c r="AJ452" s="20">
        <v>2711.1089999999999</v>
      </c>
      <c r="AK452" s="20">
        <v>2938.7060000000001</v>
      </c>
      <c r="AL452" s="20">
        <v>3151.4250000000002</v>
      </c>
      <c r="AM452" s="20">
        <v>2955.2269999999999</v>
      </c>
      <c r="AN452" s="20">
        <v>2879.748</v>
      </c>
      <c r="AO452" s="20">
        <v>3120.3560000000002</v>
      </c>
      <c r="AP452" s="20">
        <v>3008.5250000000001</v>
      </c>
      <c r="AQ452" s="20">
        <v>3186.26</v>
      </c>
      <c r="AR452" s="20">
        <v>3287.1379999999999</v>
      </c>
      <c r="AS452" s="20">
        <v>3617.2959999999998</v>
      </c>
      <c r="AT452" s="20">
        <v>3812.067</v>
      </c>
      <c r="AU452" s="20">
        <v>4100.1909999999998</v>
      </c>
      <c r="AV452" s="20">
        <v>4240.4790000000003</v>
      </c>
      <c r="AW452" s="20">
        <v>4894.0789999999997</v>
      </c>
      <c r="AX452" s="20">
        <v>4727.567</v>
      </c>
      <c r="AY452" s="20">
        <v>5009.5050000000001</v>
      </c>
      <c r="AZ452" s="20">
        <v>5375.7629999999999</v>
      </c>
      <c r="BA452" s="20">
        <v>5765.7030000000004</v>
      </c>
      <c r="BB452" s="20">
        <v>6076.43</v>
      </c>
      <c r="BC452" s="20">
        <v>6323.4110000000001</v>
      </c>
      <c r="BD452" s="20">
        <v>6563.8419999999996</v>
      </c>
      <c r="BE452" s="20">
        <v>6794.7849999999999</v>
      </c>
      <c r="BF452" s="20">
        <v>7034.2070000000003</v>
      </c>
      <c r="BG452">
        <v>2017</v>
      </c>
    </row>
    <row r="453" spans="1:59" x14ac:dyDescent="0.35">
      <c r="A453">
        <v>869</v>
      </c>
      <c r="B453" t="s">
        <v>322</v>
      </c>
      <c r="C453" t="s">
        <v>600</v>
      </c>
      <c r="D453" t="s">
        <v>319</v>
      </c>
      <c r="E453" t="s">
        <v>601</v>
      </c>
      <c r="F453" t="s">
        <v>602</v>
      </c>
      <c r="G453" t="s">
        <v>603</v>
      </c>
    </row>
    <row r="454" spans="1:59" x14ac:dyDescent="0.35">
      <c r="A454">
        <v>869</v>
      </c>
      <c r="B454" t="s">
        <v>322</v>
      </c>
      <c r="C454" t="s">
        <v>604</v>
      </c>
      <c r="D454" t="s">
        <v>319</v>
      </c>
      <c r="E454" t="s">
        <v>605</v>
      </c>
      <c r="F454" t="s">
        <v>606</v>
      </c>
      <c r="G454" t="s">
        <v>607</v>
      </c>
      <c r="I454" t="s">
        <v>576</v>
      </c>
      <c r="J454" t="s">
        <v>628</v>
      </c>
      <c r="K454" t="s">
        <v>628</v>
      </c>
      <c r="L454" t="s">
        <v>628</v>
      </c>
      <c r="M454" t="s">
        <v>628</v>
      </c>
      <c r="N454" t="s">
        <v>628</v>
      </c>
      <c r="O454" t="s">
        <v>628</v>
      </c>
      <c r="P454" t="s">
        <v>628</v>
      </c>
      <c r="Q454" t="s">
        <v>628</v>
      </c>
      <c r="R454" t="s">
        <v>628</v>
      </c>
      <c r="S454" t="s">
        <v>628</v>
      </c>
      <c r="T454" t="s">
        <v>628</v>
      </c>
      <c r="U454" t="s">
        <v>628</v>
      </c>
      <c r="V454" t="s">
        <v>628</v>
      </c>
      <c r="W454" t="s">
        <v>628</v>
      </c>
      <c r="X454" t="s">
        <v>628</v>
      </c>
      <c r="Y454" t="s">
        <v>628</v>
      </c>
      <c r="Z454" t="s">
        <v>628</v>
      </c>
      <c r="AA454" t="s">
        <v>628</v>
      </c>
      <c r="AB454" t="s">
        <v>628</v>
      </c>
      <c r="AC454" t="s">
        <v>628</v>
      </c>
      <c r="AD454" t="s">
        <v>701</v>
      </c>
      <c r="AE454" t="s">
        <v>701</v>
      </c>
      <c r="AF454" t="s">
        <v>701</v>
      </c>
      <c r="AG454" t="s">
        <v>701</v>
      </c>
      <c r="AH454" t="s">
        <v>701</v>
      </c>
      <c r="AI454" t="s">
        <v>701</v>
      </c>
      <c r="AJ454" t="s">
        <v>701</v>
      </c>
      <c r="AK454" t="s">
        <v>701</v>
      </c>
      <c r="AL454" t="s">
        <v>701</v>
      </c>
      <c r="AM454" t="s">
        <v>701</v>
      </c>
      <c r="AN454" t="s">
        <v>701</v>
      </c>
      <c r="AO454" t="s">
        <v>701</v>
      </c>
      <c r="AP454" t="s">
        <v>701</v>
      </c>
      <c r="AQ454" t="s">
        <v>701</v>
      </c>
      <c r="AR454" t="s">
        <v>701</v>
      </c>
      <c r="AS454" t="s">
        <v>701</v>
      </c>
      <c r="AT454" t="s">
        <v>701</v>
      </c>
      <c r="AU454" t="s">
        <v>701</v>
      </c>
      <c r="AV454" t="s">
        <v>701</v>
      </c>
      <c r="AW454" t="s">
        <v>701</v>
      </c>
      <c r="AX454" t="s">
        <v>701</v>
      </c>
      <c r="AY454" t="s">
        <v>701</v>
      </c>
      <c r="AZ454" t="s">
        <v>701</v>
      </c>
      <c r="BA454" t="s">
        <v>701</v>
      </c>
      <c r="BB454" t="s">
        <v>701</v>
      </c>
      <c r="BC454" t="s">
        <v>701</v>
      </c>
      <c r="BD454" t="s">
        <v>701</v>
      </c>
      <c r="BE454" t="s">
        <v>701</v>
      </c>
      <c r="BF454" t="s">
        <v>701</v>
      </c>
      <c r="BG454">
        <v>2021</v>
      </c>
    </row>
    <row r="455" spans="1:59" x14ac:dyDescent="0.35">
      <c r="A455">
        <v>869</v>
      </c>
      <c r="B455" t="s">
        <v>322</v>
      </c>
      <c r="C455" t="s">
        <v>608</v>
      </c>
      <c r="D455" t="s">
        <v>319</v>
      </c>
      <c r="E455" t="s">
        <v>609</v>
      </c>
      <c r="F455" t="s">
        <v>610</v>
      </c>
      <c r="G455" t="s">
        <v>611</v>
      </c>
      <c r="I455" t="s">
        <v>576</v>
      </c>
      <c r="J455" t="s">
        <v>628</v>
      </c>
      <c r="K455" t="s">
        <v>628</v>
      </c>
      <c r="L455" t="s">
        <v>628</v>
      </c>
      <c r="M455" t="s">
        <v>628</v>
      </c>
      <c r="N455" t="s">
        <v>628</v>
      </c>
      <c r="O455" t="s">
        <v>628</v>
      </c>
      <c r="P455" t="s">
        <v>628</v>
      </c>
      <c r="Q455" t="s">
        <v>628</v>
      </c>
      <c r="R455" t="s">
        <v>628</v>
      </c>
      <c r="S455" t="s">
        <v>628</v>
      </c>
      <c r="T455" t="s">
        <v>628</v>
      </c>
      <c r="U455" t="s">
        <v>628</v>
      </c>
      <c r="V455" t="s">
        <v>628</v>
      </c>
      <c r="W455" t="s">
        <v>628</v>
      </c>
      <c r="X455" t="s">
        <v>628</v>
      </c>
      <c r="Y455" t="s">
        <v>628</v>
      </c>
      <c r="Z455" t="s">
        <v>628</v>
      </c>
      <c r="AA455" t="s">
        <v>628</v>
      </c>
      <c r="AB455" t="s">
        <v>628</v>
      </c>
      <c r="AC455" t="s">
        <v>628</v>
      </c>
      <c r="AD455">
        <v>1.1080000000000001</v>
      </c>
      <c r="AE455">
        <v>1.147</v>
      </c>
      <c r="AF455">
        <v>1.1679999999999999</v>
      </c>
      <c r="AG455">
        <v>1.18</v>
      </c>
      <c r="AH455">
        <v>1.2070000000000001</v>
      </c>
      <c r="AI455">
        <v>1.169</v>
      </c>
      <c r="AJ455">
        <v>1.2070000000000001</v>
      </c>
      <c r="AK455">
        <v>1.163</v>
      </c>
      <c r="AL455">
        <v>1.1819999999999999</v>
      </c>
      <c r="AM455">
        <v>1.18</v>
      </c>
      <c r="AN455">
        <v>1.1830000000000001</v>
      </c>
      <c r="AO455">
        <v>1.173</v>
      </c>
      <c r="AP455">
        <v>1.1579999999999999</v>
      </c>
      <c r="AQ455">
        <v>1.1719999999999999</v>
      </c>
      <c r="AR455">
        <v>1.208</v>
      </c>
      <c r="AS455">
        <v>1.248</v>
      </c>
      <c r="AT455">
        <v>1.339</v>
      </c>
      <c r="AU455">
        <v>1.353</v>
      </c>
      <c r="AV455">
        <v>1.4179999999999999</v>
      </c>
      <c r="AW455">
        <v>1.4830000000000001</v>
      </c>
      <c r="AX455">
        <v>1.4770000000000001</v>
      </c>
      <c r="AY455">
        <v>1.48</v>
      </c>
      <c r="AZ455">
        <v>1.4590000000000001</v>
      </c>
      <c r="BA455">
        <v>1.496</v>
      </c>
      <c r="BB455">
        <v>1.5229999999999999</v>
      </c>
      <c r="BC455">
        <v>1.5509999999999999</v>
      </c>
      <c r="BD455">
        <v>1.5740000000000001</v>
      </c>
      <c r="BE455">
        <v>1.5960000000000001</v>
      </c>
      <c r="BF455">
        <v>1.613</v>
      </c>
      <c r="BG455">
        <v>2021</v>
      </c>
    </row>
    <row r="456" spans="1:59" x14ac:dyDescent="0.35">
      <c r="A456">
        <v>869</v>
      </c>
      <c r="B456" t="s">
        <v>322</v>
      </c>
      <c r="C456" t="s">
        <v>612</v>
      </c>
      <c r="D456" t="s">
        <v>319</v>
      </c>
      <c r="E456" t="s">
        <v>613</v>
      </c>
      <c r="F456" t="s">
        <v>614</v>
      </c>
      <c r="G456" t="s">
        <v>615</v>
      </c>
    </row>
    <row r="457" spans="1:59" x14ac:dyDescent="0.35">
      <c r="A457">
        <v>869</v>
      </c>
      <c r="B457" t="s">
        <v>322</v>
      </c>
      <c r="C457" t="s">
        <v>616</v>
      </c>
      <c r="D457" t="s">
        <v>319</v>
      </c>
      <c r="E457" t="s">
        <v>617</v>
      </c>
      <c r="F457" t="s">
        <v>618</v>
      </c>
      <c r="G457" t="s">
        <v>615</v>
      </c>
    </row>
    <row r="458" spans="1:59" x14ac:dyDescent="0.35">
      <c r="A458">
        <v>869</v>
      </c>
      <c r="B458" t="s">
        <v>322</v>
      </c>
      <c r="C458" t="s">
        <v>190</v>
      </c>
      <c r="D458" t="s">
        <v>319</v>
      </c>
      <c r="E458" t="s">
        <v>619</v>
      </c>
      <c r="F458" t="s">
        <v>620</v>
      </c>
      <c r="G458" t="s">
        <v>583</v>
      </c>
      <c r="I458" t="s">
        <v>755</v>
      </c>
      <c r="J458" t="s">
        <v>628</v>
      </c>
      <c r="K458" t="s">
        <v>628</v>
      </c>
      <c r="L458" t="s">
        <v>628</v>
      </c>
      <c r="M458" t="s">
        <v>628</v>
      </c>
      <c r="N458" t="s">
        <v>628</v>
      </c>
      <c r="O458" t="s">
        <v>628</v>
      </c>
      <c r="P458" t="s">
        <v>628</v>
      </c>
      <c r="Q458" t="s">
        <v>628</v>
      </c>
      <c r="R458" t="s">
        <v>628</v>
      </c>
      <c r="S458" t="s">
        <v>628</v>
      </c>
      <c r="T458" t="s">
        <v>628</v>
      </c>
      <c r="U458" t="s">
        <v>628</v>
      </c>
      <c r="V458" t="s">
        <v>628</v>
      </c>
      <c r="W458" t="s">
        <v>628</v>
      </c>
      <c r="X458" t="s">
        <v>628</v>
      </c>
      <c r="Y458" t="s">
        <v>628</v>
      </c>
      <c r="Z458" t="s">
        <v>628</v>
      </c>
      <c r="AA458" t="s">
        <v>628</v>
      </c>
      <c r="AB458" t="s">
        <v>628</v>
      </c>
      <c r="AC458" t="s">
        <v>628</v>
      </c>
      <c r="AD458">
        <v>100</v>
      </c>
      <c r="AE458">
        <v>101.53100000000001</v>
      </c>
      <c r="AF458">
        <v>106.65900000000001</v>
      </c>
      <c r="AG458">
        <v>109.767</v>
      </c>
      <c r="AH458">
        <v>112.36799999999999</v>
      </c>
      <c r="AI458">
        <v>115.988</v>
      </c>
      <c r="AJ458">
        <v>120.84699999999999</v>
      </c>
      <c r="AK458">
        <v>123.60899999999999</v>
      </c>
      <c r="AL458">
        <v>136.518</v>
      </c>
      <c r="AM458">
        <v>136.131</v>
      </c>
      <c r="AN458">
        <v>133.60900000000001</v>
      </c>
      <c r="AO458">
        <v>134.27699999999999</v>
      </c>
      <c r="AP458">
        <v>136.17699999999999</v>
      </c>
      <c r="AQ458">
        <v>138.92699999999999</v>
      </c>
      <c r="AR458">
        <v>140.49</v>
      </c>
      <c r="AS458">
        <v>144.90100000000001</v>
      </c>
      <c r="AT458">
        <v>149.96100000000001</v>
      </c>
      <c r="AU458">
        <v>156.089</v>
      </c>
      <c r="AV458">
        <v>159.46</v>
      </c>
      <c r="AW458">
        <v>165.029</v>
      </c>
      <c r="AX458">
        <v>168.09</v>
      </c>
      <c r="AY458">
        <v>178.53200000000001</v>
      </c>
      <c r="AZ458">
        <v>199.02199999999999</v>
      </c>
      <c r="BA458">
        <v>211.374</v>
      </c>
      <c r="BB458">
        <v>219.494</v>
      </c>
      <c r="BC458">
        <v>227.02500000000001</v>
      </c>
      <c r="BD458">
        <v>234.31100000000001</v>
      </c>
      <c r="BE458">
        <v>241.208</v>
      </c>
      <c r="BF458">
        <v>248.04599999999999</v>
      </c>
      <c r="BG458">
        <v>2022</v>
      </c>
    </row>
    <row r="459" spans="1:59" x14ac:dyDescent="0.35">
      <c r="A459">
        <v>869</v>
      </c>
      <c r="B459" t="s">
        <v>322</v>
      </c>
      <c r="C459" t="s">
        <v>622</v>
      </c>
      <c r="D459" t="s">
        <v>319</v>
      </c>
      <c r="E459" t="s">
        <v>619</v>
      </c>
      <c r="F459" t="s">
        <v>623</v>
      </c>
      <c r="G459" t="s">
        <v>570</v>
      </c>
      <c r="I459" t="s">
        <v>624</v>
      </c>
      <c r="J459" t="s">
        <v>628</v>
      </c>
      <c r="K459" t="s">
        <v>628</v>
      </c>
      <c r="L459" t="s">
        <v>628</v>
      </c>
      <c r="M459" t="s">
        <v>628</v>
      </c>
      <c r="N459" t="s">
        <v>628</v>
      </c>
      <c r="O459" t="s">
        <v>628</v>
      </c>
      <c r="P459" t="s">
        <v>628</v>
      </c>
      <c r="Q459" t="s">
        <v>628</v>
      </c>
      <c r="R459" t="s">
        <v>628</v>
      </c>
      <c r="S459" t="s">
        <v>628</v>
      </c>
      <c r="T459" t="s">
        <v>628</v>
      </c>
      <c r="U459" t="s">
        <v>628</v>
      </c>
      <c r="V459" t="s">
        <v>628</v>
      </c>
      <c r="W459" t="s">
        <v>628</v>
      </c>
      <c r="X459" t="s">
        <v>628</v>
      </c>
      <c r="Y459" t="s">
        <v>628</v>
      </c>
      <c r="Z459" t="s">
        <v>628</v>
      </c>
      <c r="AA459" t="s">
        <v>628</v>
      </c>
      <c r="AB459" t="s">
        <v>628</v>
      </c>
      <c r="AC459" t="s">
        <v>628</v>
      </c>
      <c r="AD459" t="s">
        <v>628</v>
      </c>
      <c r="AE459">
        <v>1.5309999999999999</v>
      </c>
      <c r="AF459">
        <v>5.0510000000000002</v>
      </c>
      <c r="AG459">
        <v>2.9140000000000001</v>
      </c>
      <c r="AH459">
        <v>2.3690000000000002</v>
      </c>
      <c r="AI459">
        <v>3.2210000000000001</v>
      </c>
      <c r="AJ459">
        <v>4.1900000000000004</v>
      </c>
      <c r="AK459">
        <v>2.2850000000000001</v>
      </c>
      <c r="AL459">
        <v>10.443</v>
      </c>
      <c r="AM459">
        <v>-0.28299999999999997</v>
      </c>
      <c r="AN459">
        <v>-1.853</v>
      </c>
      <c r="AO459">
        <v>0.5</v>
      </c>
      <c r="AP459">
        <v>1.415</v>
      </c>
      <c r="AQ459">
        <v>2.02</v>
      </c>
      <c r="AR459">
        <v>1.1240000000000001</v>
      </c>
      <c r="AS459">
        <v>3.14</v>
      </c>
      <c r="AT459">
        <v>3.492</v>
      </c>
      <c r="AU459">
        <v>4.0869999999999997</v>
      </c>
      <c r="AV459">
        <v>2.16</v>
      </c>
      <c r="AW459">
        <v>3.492</v>
      </c>
      <c r="AX459">
        <v>1.855</v>
      </c>
      <c r="AY459">
        <v>6.2119999999999997</v>
      </c>
      <c r="AZ459">
        <v>11.477</v>
      </c>
      <c r="BA459">
        <v>6.2069999999999999</v>
      </c>
      <c r="BB459">
        <v>3.8420000000000001</v>
      </c>
      <c r="BC459">
        <v>3.431</v>
      </c>
      <c r="BD459">
        <v>3.2090000000000001</v>
      </c>
      <c r="BE459">
        <v>2.944</v>
      </c>
      <c r="BF459">
        <v>2.835</v>
      </c>
      <c r="BG459">
        <v>2022</v>
      </c>
    </row>
    <row r="460" spans="1:59" x14ac:dyDescent="0.35">
      <c r="A460">
        <v>869</v>
      </c>
      <c r="B460" t="s">
        <v>322</v>
      </c>
      <c r="C460" t="s">
        <v>625</v>
      </c>
      <c r="D460" t="s">
        <v>319</v>
      </c>
      <c r="E460" t="s">
        <v>626</v>
      </c>
      <c r="F460" t="s">
        <v>627</v>
      </c>
      <c r="G460" t="s">
        <v>583</v>
      </c>
      <c r="I460" t="s">
        <v>755</v>
      </c>
      <c r="J460" t="s">
        <v>628</v>
      </c>
      <c r="K460" t="s">
        <v>628</v>
      </c>
      <c r="L460" t="s">
        <v>628</v>
      </c>
      <c r="M460" t="s">
        <v>628</v>
      </c>
      <c r="N460" t="s">
        <v>628</v>
      </c>
      <c r="O460" t="s">
        <v>628</v>
      </c>
      <c r="P460" t="s">
        <v>628</v>
      </c>
      <c r="Q460" t="s">
        <v>628</v>
      </c>
      <c r="R460" t="s">
        <v>628</v>
      </c>
      <c r="S460" t="s">
        <v>628</v>
      </c>
      <c r="T460" t="s">
        <v>628</v>
      </c>
      <c r="U460" t="s">
        <v>628</v>
      </c>
      <c r="V460" t="s">
        <v>628</v>
      </c>
      <c r="W460" t="s">
        <v>628</v>
      </c>
      <c r="X460" t="s">
        <v>628</v>
      </c>
      <c r="Y460" t="s">
        <v>628</v>
      </c>
      <c r="Z460" t="s">
        <v>628</v>
      </c>
      <c r="AA460" t="s">
        <v>628</v>
      </c>
      <c r="AB460" t="s">
        <v>628</v>
      </c>
      <c r="AC460" t="s">
        <v>628</v>
      </c>
      <c r="AD460">
        <v>100</v>
      </c>
      <c r="AE460">
        <v>104.63500000000001</v>
      </c>
      <c r="AF460">
        <v>104.661</v>
      </c>
      <c r="AG460">
        <v>110.717</v>
      </c>
      <c r="AH460">
        <v>113.098</v>
      </c>
      <c r="AI460">
        <v>117.53</v>
      </c>
      <c r="AJ460">
        <v>124.72199999999999</v>
      </c>
      <c r="AK460">
        <v>125.32</v>
      </c>
      <c r="AL460">
        <v>140.78200000000001</v>
      </c>
      <c r="AM460">
        <v>135.11600000000001</v>
      </c>
      <c r="AN460">
        <v>132.75</v>
      </c>
      <c r="AO460">
        <v>135.04599999999999</v>
      </c>
      <c r="AP460">
        <v>136.869</v>
      </c>
      <c r="AQ460">
        <v>141.14500000000001</v>
      </c>
      <c r="AR460">
        <v>141.74700000000001</v>
      </c>
      <c r="AS460">
        <v>147.41800000000001</v>
      </c>
      <c r="AT460">
        <v>151.20699999999999</v>
      </c>
      <c r="AU460">
        <v>157.77699999999999</v>
      </c>
      <c r="AV460">
        <v>161.44900000000001</v>
      </c>
      <c r="AW460">
        <v>167.42699999999999</v>
      </c>
      <c r="AX460">
        <v>167.56299999999999</v>
      </c>
      <c r="AY460">
        <v>183.94200000000001</v>
      </c>
      <c r="AZ460">
        <v>208.88900000000001</v>
      </c>
      <c r="BA460">
        <v>221.85400000000001</v>
      </c>
      <c r="BB460">
        <v>230.37700000000001</v>
      </c>
      <c r="BC460">
        <v>238.28100000000001</v>
      </c>
      <c r="BD460">
        <v>245.928</v>
      </c>
      <c r="BE460">
        <v>253.167</v>
      </c>
      <c r="BF460">
        <v>260.34399999999999</v>
      </c>
      <c r="BG460">
        <v>2022</v>
      </c>
    </row>
    <row r="461" spans="1:59" x14ac:dyDescent="0.35">
      <c r="A461">
        <v>869</v>
      </c>
      <c r="B461" t="s">
        <v>322</v>
      </c>
      <c r="C461" t="s">
        <v>629</v>
      </c>
      <c r="D461" t="s">
        <v>319</v>
      </c>
      <c r="E461" t="s">
        <v>626</v>
      </c>
      <c r="F461" t="s">
        <v>630</v>
      </c>
      <c r="G461" t="s">
        <v>570</v>
      </c>
      <c r="I461" t="s">
        <v>631</v>
      </c>
      <c r="J461" t="s">
        <v>628</v>
      </c>
      <c r="K461" t="s">
        <v>628</v>
      </c>
      <c r="L461" t="s">
        <v>628</v>
      </c>
      <c r="M461" t="s">
        <v>628</v>
      </c>
      <c r="N461" t="s">
        <v>628</v>
      </c>
      <c r="O461" t="s">
        <v>628</v>
      </c>
      <c r="P461" t="s">
        <v>628</v>
      </c>
      <c r="Q461" t="s">
        <v>628</v>
      </c>
      <c r="R461" t="s">
        <v>628</v>
      </c>
      <c r="S461" t="s">
        <v>628</v>
      </c>
      <c r="T461" t="s">
        <v>628</v>
      </c>
      <c r="U461" t="s">
        <v>628</v>
      </c>
      <c r="V461" t="s">
        <v>628</v>
      </c>
      <c r="W461" t="s">
        <v>628</v>
      </c>
      <c r="X461" t="s">
        <v>628</v>
      </c>
      <c r="Y461" t="s">
        <v>628</v>
      </c>
      <c r="Z461" t="s">
        <v>628</v>
      </c>
      <c r="AA461" t="s">
        <v>628</v>
      </c>
      <c r="AB461" t="s">
        <v>628</v>
      </c>
      <c r="AC461" t="s">
        <v>628</v>
      </c>
      <c r="AD461" t="s">
        <v>628</v>
      </c>
      <c r="AE461">
        <v>4.6349999999999998</v>
      </c>
      <c r="AF461">
        <v>2.4E-2</v>
      </c>
      <c r="AG461">
        <v>5.7869999999999999</v>
      </c>
      <c r="AH461">
        <v>2.1509999999999998</v>
      </c>
      <c r="AI461">
        <v>3.9180000000000001</v>
      </c>
      <c r="AJ461">
        <v>6.12</v>
      </c>
      <c r="AK461">
        <v>0.47899999999999998</v>
      </c>
      <c r="AL461">
        <v>12.339</v>
      </c>
      <c r="AM461">
        <v>-4.0250000000000004</v>
      </c>
      <c r="AN461">
        <v>-1.7509999999999999</v>
      </c>
      <c r="AO461">
        <v>1.7290000000000001</v>
      </c>
      <c r="AP461">
        <v>1.35</v>
      </c>
      <c r="AQ461">
        <v>3.1240000000000001</v>
      </c>
      <c r="AR461">
        <v>0.42599999999999999</v>
      </c>
      <c r="AS461">
        <v>4.0010000000000003</v>
      </c>
      <c r="AT461">
        <v>2.57</v>
      </c>
      <c r="AU461">
        <v>4.3449999999999998</v>
      </c>
      <c r="AV461">
        <v>2.327</v>
      </c>
      <c r="AW461">
        <v>3.7029999999999998</v>
      </c>
      <c r="AX461">
        <v>8.1000000000000003E-2</v>
      </c>
      <c r="AY461">
        <v>9.7750000000000004</v>
      </c>
      <c r="AZ461">
        <v>13.563000000000001</v>
      </c>
      <c r="BA461">
        <v>6.2069999999999999</v>
      </c>
      <c r="BB461">
        <v>3.8420000000000001</v>
      </c>
      <c r="BC461">
        <v>3.431</v>
      </c>
      <c r="BD461">
        <v>3.2090000000000001</v>
      </c>
      <c r="BE461">
        <v>2.944</v>
      </c>
      <c r="BF461">
        <v>2.835</v>
      </c>
      <c r="BG461">
        <v>2022</v>
      </c>
    </row>
    <row r="462" spans="1:59" x14ac:dyDescent="0.35">
      <c r="A462">
        <v>869</v>
      </c>
      <c r="B462" t="s">
        <v>322</v>
      </c>
      <c r="C462" t="s">
        <v>632</v>
      </c>
      <c r="D462" t="s">
        <v>319</v>
      </c>
      <c r="E462" t="s">
        <v>633</v>
      </c>
      <c r="F462" t="s">
        <v>634</v>
      </c>
      <c r="G462" t="s">
        <v>570</v>
      </c>
    </row>
    <row r="463" spans="1:59" x14ac:dyDescent="0.35">
      <c r="A463">
        <v>869</v>
      </c>
      <c r="B463" t="s">
        <v>322</v>
      </c>
      <c r="C463" t="s">
        <v>635</v>
      </c>
      <c r="D463" t="s">
        <v>319</v>
      </c>
      <c r="E463" t="s">
        <v>636</v>
      </c>
      <c r="F463" t="s">
        <v>637</v>
      </c>
      <c r="G463" t="s">
        <v>570</v>
      </c>
    </row>
    <row r="464" spans="1:59" x14ac:dyDescent="0.35">
      <c r="A464">
        <v>869</v>
      </c>
      <c r="B464" t="s">
        <v>322</v>
      </c>
      <c r="C464" t="s">
        <v>638</v>
      </c>
      <c r="D464" t="s">
        <v>319</v>
      </c>
      <c r="E464" t="s">
        <v>639</v>
      </c>
      <c r="F464" t="s">
        <v>640</v>
      </c>
      <c r="G464" t="s">
        <v>570</v>
      </c>
    </row>
    <row r="465" spans="1:59" x14ac:dyDescent="0.35">
      <c r="A465">
        <v>869</v>
      </c>
      <c r="B465" t="s">
        <v>322</v>
      </c>
      <c r="C465" t="s">
        <v>641</v>
      </c>
      <c r="D465" t="s">
        <v>319</v>
      </c>
      <c r="E465" t="s">
        <v>642</v>
      </c>
      <c r="F465" t="s">
        <v>643</v>
      </c>
      <c r="G465" t="s">
        <v>570</v>
      </c>
    </row>
    <row r="466" spans="1:59" x14ac:dyDescent="0.35">
      <c r="A466">
        <v>869</v>
      </c>
      <c r="B466" t="s">
        <v>322</v>
      </c>
      <c r="C466" t="s">
        <v>644</v>
      </c>
      <c r="D466" t="s">
        <v>319</v>
      </c>
      <c r="E466" t="s">
        <v>645</v>
      </c>
      <c r="F466" t="s">
        <v>646</v>
      </c>
      <c r="G466" t="s">
        <v>647</v>
      </c>
    </row>
    <row r="467" spans="1:59" x14ac:dyDescent="0.35">
      <c r="A467">
        <v>869</v>
      </c>
      <c r="B467" t="s">
        <v>322</v>
      </c>
      <c r="C467" t="s">
        <v>649</v>
      </c>
      <c r="D467" t="s">
        <v>319</v>
      </c>
      <c r="E467" t="s">
        <v>650</v>
      </c>
      <c r="F467" t="s">
        <v>651</v>
      </c>
      <c r="G467" t="s">
        <v>652</v>
      </c>
      <c r="H467" t="s">
        <v>653</v>
      </c>
    </row>
    <row r="468" spans="1:59" x14ac:dyDescent="0.35">
      <c r="A468">
        <v>869</v>
      </c>
      <c r="B468" t="s">
        <v>322</v>
      </c>
      <c r="C468" t="s">
        <v>654</v>
      </c>
      <c r="D468" t="s">
        <v>319</v>
      </c>
      <c r="E468" t="s">
        <v>655</v>
      </c>
      <c r="F468" t="s">
        <v>656</v>
      </c>
      <c r="G468" t="s">
        <v>652</v>
      </c>
      <c r="H468" t="s">
        <v>653</v>
      </c>
      <c r="I468" t="s">
        <v>756</v>
      </c>
      <c r="J468" t="s">
        <v>628</v>
      </c>
      <c r="K468" t="s">
        <v>628</v>
      </c>
      <c r="L468" t="s">
        <v>628</v>
      </c>
      <c r="M468" t="s">
        <v>628</v>
      </c>
      <c r="N468" t="s">
        <v>628</v>
      </c>
      <c r="O468" t="s">
        <v>628</v>
      </c>
      <c r="P468" t="s">
        <v>628</v>
      </c>
      <c r="Q468" t="s">
        <v>628</v>
      </c>
      <c r="R468" t="s">
        <v>628</v>
      </c>
      <c r="S468" t="s">
        <v>628</v>
      </c>
      <c r="T468" t="s">
        <v>628</v>
      </c>
      <c r="U468" t="s">
        <v>628</v>
      </c>
      <c r="V468" t="s">
        <v>628</v>
      </c>
      <c r="W468" t="s">
        <v>628</v>
      </c>
      <c r="X468" t="s">
        <v>628</v>
      </c>
      <c r="Y468" t="s">
        <v>628</v>
      </c>
      <c r="Z468" t="s">
        <v>628</v>
      </c>
      <c r="AA468" t="s">
        <v>628</v>
      </c>
      <c r="AB468" t="s">
        <v>628</v>
      </c>
      <c r="AC468" t="s">
        <v>628</v>
      </c>
      <c r="AD468" t="s">
        <v>628</v>
      </c>
      <c r="AE468" t="s">
        <v>628</v>
      </c>
      <c r="AF468">
        <v>0.01</v>
      </c>
      <c r="AG468">
        <v>8.9999999999999993E-3</v>
      </c>
      <c r="AH468">
        <v>0.01</v>
      </c>
      <c r="AI468">
        <v>0.01</v>
      </c>
      <c r="AJ468">
        <v>0.01</v>
      </c>
      <c r="AK468">
        <v>0.01</v>
      </c>
      <c r="AL468">
        <v>0.01</v>
      </c>
      <c r="AM468">
        <v>0.01</v>
      </c>
      <c r="AN468">
        <v>0.01</v>
      </c>
      <c r="AO468">
        <v>1.0999999999999999E-2</v>
      </c>
      <c r="AP468">
        <v>1.0999999999999999E-2</v>
      </c>
      <c r="AQ468">
        <v>1.0999999999999999E-2</v>
      </c>
      <c r="AR468">
        <v>1.0999999999999999E-2</v>
      </c>
      <c r="AS468">
        <v>1.0999999999999999E-2</v>
      </c>
      <c r="AT468">
        <v>1.0999999999999999E-2</v>
      </c>
      <c r="AU468">
        <v>1.0999999999999999E-2</v>
      </c>
      <c r="AV468">
        <v>1.0999999999999999E-2</v>
      </c>
      <c r="AW468">
        <v>1.0999999999999999E-2</v>
      </c>
      <c r="AX468">
        <v>1.0999999999999999E-2</v>
      </c>
      <c r="AY468">
        <v>1.0999999999999999E-2</v>
      </c>
      <c r="AZ468">
        <v>1.0999999999999999E-2</v>
      </c>
      <c r="BA468">
        <v>1.0999999999999999E-2</v>
      </c>
      <c r="BB468">
        <v>1.0999999999999999E-2</v>
      </c>
      <c r="BC468">
        <v>1.0999999999999999E-2</v>
      </c>
      <c r="BD468">
        <v>1.0999999999999999E-2</v>
      </c>
      <c r="BE468">
        <v>1.0999999999999999E-2</v>
      </c>
      <c r="BF468">
        <v>1.0999999999999999E-2</v>
      </c>
      <c r="BG468">
        <v>2017</v>
      </c>
    </row>
    <row r="469" spans="1:59" x14ac:dyDescent="0.35">
      <c r="A469">
        <v>869</v>
      </c>
      <c r="B469" t="s">
        <v>322</v>
      </c>
      <c r="C469" t="s">
        <v>658</v>
      </c>
      <c r="D469" t="s">
        <v>319</v>
      </c>
      <c r="E469" t="s">
        <v>659</v>
      </c>
      <c r="F469" t="s">
        <v>660</v>
      </c>
      <c r="G469" t="s">
        <v>565</v>
      </c>
      <c r="H469" t="s">
        <v>566</v>
      </c>
      <c r="I469" t="s">
        <v>757</v>
      </c>
      <c r="J469" t="s">
        <v>628</v>
      </c>
      <c r="K469" t="s">
        <v>628</v>
      </c>
      <c r="L469" t="s">
        <v>628</v>
      </c>
      <c r="M469" t="s">
        <v>628</v>
      </c>
      <c r="N469" t="s">
        <v>628</v>
      </c>
      <c r="O469" t="s">
        <v>628</v>
      </c>
      <c r="P469" t="s">
        <v>628</v>
      </c>
      <c r="Q469" t="s">
        <v>628</v>
      </c>
      <c r="R469" t="s">
        <v>628</v>
      </c>
      <c r="S469" t="s">
        <v>628</v>
      </c>
      <c r="T469" t="s">
        <v>628</v>
      </c>
      <c r="U469" t="s">
        <v>628</v>
      </c>
      <c r="V469" t="s">
        <v>628</v>
      </c>
      <c r="W469" t="s">
        <v>628</v>
      </c>
      <c r="X469" t="s">
        <v>628</v>
      </c>
      <c r="Y469" t="s">
        <v>628</v>
      </c>
      <c r="Z469" t="s">
        <v>628</v>
      </c>
      <c r="AA469" t="s">
        <v>628</v>
      </c>
      <c r="AB469" t="s">
        <v>628</v>
      </c>
      <c r="AC469" t="s">
        <v>628</v>
      </c>
      <c r="AD469" t="s">
        <v>628</v>
      </c>
      <c r="AE469" t="s">
        <v>628</v>
      </c>
      <c r="AF469" t="s">
        <v>628</v>
      </c>
      <c r="AG469" t="s">
        <v>628</v>
      </c>
      <c r="AH469">
        <v>2.1999999999999999E-2</v>
      </c>
      <c r="AI469">
        <v>2.1000000000000001E-2</v>
      </c>
      <c r="AJ469">
        <v>0.02</v>
      </c>
      <c r="AK469">
        <v>2.4E-2</v>
      </c>
      <c r="AL469">
        <v>2.5999999999999999E-2</v>
      </c>
      <c r="AM469">
        <v>3.1E-2</v>
      </c>
      <c r="AN469">
        <v>2.5000000000000001E-2</v>
      </c>
      <c r="AO469">
        <v>2.5999999999999999E-2</v>
      </c>
      <c r="AP469">
        <v>3.2000000000000001E-2</v>
      </c>
      <c r="AQ469">
        <v>4.2999999999999997E-2</v>
      </c>
      <c r="AR469">
        <v>4.2999999999999997E-2</v>
      </c>
      <c r="AS469">
        <v>6.4000000000000001E-2</v>
      </c>
      <c r="AT469">
        <v>8.2000000000000003E-2</v>
      </c>
      <c r="AU469">
        <v>6.4000000000000001E-2</v>
      </c>
      <c r="AV469">
        <v>0.10100000000000001</v>
      </c>
      <c r="AW469">
        <v>8.6999999999999994E-2</v>
      </c>
      <c r="AX469">
        <v>0.104</v>
      </c>
      <c r="AY469">
        <v>8.7999999999999995E-2</v>
      </c>
      <c r="AZ469">
        <v>0.109</v>
      </c>
      <c r="BA469">
        <v>0.11600000000000001</v>
      </c>
      <c r="BB469">
        <v>0.123</v>
      </c>
      <c r="BC469">
        <v>0.124</v>
      </c>
      <c r="BD469">
        <v>0.13</v>
      </c>
      <c r="BE469">
        <v>0.13600000000000001</v>
      </c>
      <c r="BF469">
        <v>0.14199999999999999</v>
      </c>
      <c r="BG469">
        <v>2022</v>
      </c>
    </row>
    <row r="470" spans="1:59" x14ac:dyDescent="0.35">
      <c r="A470">
        <v>869</v>
      </c>
      <c r="B470" t="s">
        <v>322</v>
      </c>
      <c r="C470" t="s">
        <v>662</v>
      </c>
      <c r="D470" t="s">
        <v>319</v>
      </c>
      <c r="E470" t="s">
        <v>659</v>
      </c>
      <c r="F470" t="s">
        <v>660</v>
      </c>
      <c r="G470" t="s">
        <v>615</v>
      </c>
      <c r="I470" t="s">
        <v>663</v>
      </c>
      <c r="J470" t="s">
        <v>628</v>
      </c>
      <c r="K470" t="s">
        <v>628</v>
      </c>
      <c r="L470" t="s">
        <v>628</v>
      </c>
      <c r="M470" t="s">
        <v>628</v>
      </c>
      <c r="N470" t="s">
        <v>628</v>
      </c>
      <c r="O470" t="s">
        <v>628</v>
      </c>
      <c r="P470" t="s">
        <v>628</v>
      </c>
      <c r="Q470" t="s">
        <v>628</v>
      </c>
      <c r="R470" t="s">
        <v>628</v>
      </c>
      <c r="S470" t="s">
        <v>628</v>
      </c>
      <c r="T470" t="s">
        <v>628</v>
      </c>
      <c r="U470" t="s">
        <v>628</v>
      </c>
      <c r="V470" t="s">
        <v>628</v>
      </c>
      <c r="W470" t="s">
        <v>628</v>
      </c>
      <c r="X470" t="s">
        <v>628</v>
      </c>
      <c r="Y470" t="s">
        <v>628</v>
      </c>
      <c r="Z470" t="s">
        <v>628</v>
      </c>
      <c r="AA470" t="s">
        <v>628</v>
      </c>
      <c r="AB470" t="s">
        <v>628</v>
      </c>
      <c r="AC470" t="s">
        <v>628</v>
      </c>
      <c r="AD470" t="s">
        <v>628</v>
      </c>
      <c r="AE470" t="s">
        <v>628</v>
      </c>
      <c r="AF470" t="s">
        <v>628</v>
      </c>
      <c r="AG470" t="s">
        <v>628</v>
      </c>
      <c r="AH470">
        <v>70.534999999999997</v>
      </c>
      <c r="AI470">
        <v>69.361000000000004</v>
      </c>
      <c r="AJ470">
        <v>61.725000000000001</v>
      </c>
      <c r="AK470">
        <v>69.998000000000005</v>
      </c>
      <c r="AL470">
        <v>68.635999999999996</v>
      </c>
      <c r="AM470">
        <v>86.501000000000005</v>
      </c>
      <c r="AN470">
        <v>70.602999999999994</v>
      </c>
      <c r="AO470">
        <v>68.432000000000002</v>
      </c>
      <c r="AP470">
        <v>86.456999999999994</v>
      </c>
      <c r="AQ470">
        <v>106.282</v>
      </c>
      <c r="AR470">
        <v>100.083</v>
      </c>
      <c r="AS470">
        <v>131.69900000000001</v>
      </c>
      <c r="AT470">
        <v>147.11099999999999</v>
      </c>
      <c r="AU470">
        <v>108.571</v>
      </c>
      <c r="AV470">
        <v>156.39400000000001</v>
      </c>
      <c r="AW470">
        <v>111.824</v>
      </c>
      <c r="AX470">
        <v>138.63</v>
      </c>
      <c r="AY470">
        <v>109.535</v>
      </c>
      <c r="AZ470">
        <v>127.93300000000001</v>
      </c>
      <c r="BA470">
        <v>123.09</v>
      </c>
      <c r="BB470">
        <v>121.548</v>
      </c>
      <c r="BC470">
        <v>115.551</v>
      </c>
      <c r="BD470">
        <v>114.229</v>
      </c>
      <c r="BE470">
        <v>113.56399999999999</v>
      </c>
      <c r="BF470">
        <v>112.889</v>
      </c>
      <c r="BG470">
        <v>2022</v>
      </c>
    </row>
    <row r="471" spans="1:59" x14ac:dyDescent="0.35">
      <c r="A471">
        <v>869</v>
      </c>
      <c r="B471" t="s">
        <v>322</v>
      </c>
      <c r="C471" t="s">
        <v>186</v>
      </c>
      <c r="D471" t="s">
        <v>319</v>
      </c>
      <c r="E471" t="s">
        <v>664</v>
      </c>
      <c r="F471" t="s">
        <v>665</v>
      </c>
      <c r="G471" t="s">
        <v>565</v>
      </c>
      <c r="H471" t="s">
        <v>566</v>
      </c>
      <c r="I471" t="s">
        <v>757</v>
      </c>
      <c r="J471" t="s">
        <v>628</v>
      </c>
      <c r="K471" t="s">
        <v>628</v>
      </c>
      <c r="L471" t="s">
        <v>628</v>
      </c>
      <c r="M471" t="s">
        <v>628</v>
      </c>
      <c r="N471" t="s">
        <v>628</v>
      </c>
      <c r="O471" t="s">
        <v>628</v>
      </c>
      <c r="P471" t="s">
        <v>628</v>
      </c>
      <c r="Q471" t="s">
        <v>628</v>
      </c>
      <c r="R471" t="s">
        <v>628</v>
      </c>
      <c r="S471" t="s">
        <v>628</v>
      </c>
      <c r="T471" t="s">
        <v>628</v>
      </c>
      <c r="U471" t="s">
        <v>628</v>
      </c>
      <c r="V471" t="s">
        <v>628</v>
      </c>
      <c r="W471" t="s">
        <v>628</v>
      </c>
      <c r="X471" t="s">
        <v>628</v>
      </c>
      <c r="Y471" t="s">
        <v>628</v>
      </c>
      <c r="Z471" t="s">
        <v>628</v>
      </c>
      <c r="AA471" t="s">
        <v>628</v>
      </c>
      <c r="AB471" t="s">
        <v>628</v>
      </c>
      <c r="AC471" t="s">
        <v>628</v>
      </c>
      <c r="AD471" t="s">
        <v>628</v>
      </c>
      <c r="AE471" t="s">
        <v>628</v>
      </c>
      <c r="AF471" t="s">
        <v>628</v>
      </c>
      <c r="AG471" t="s">
        <v>628</v>
      </c>
      <c r="AH471">
        <v>2.3E-2</v>
      </c>
      <c r="AI471">
        <v>2.5000000000000001E-2</v>
      </c>
      <c r="AJ471">
        <v>3.2000000000000001E-2</v>
      </c>
      <c r="AK471">
        <v>0.03</v>
      </c>
      <c r="AL471">
        <v>3.2000000000000001E-2</v>
      </c>
      <c r="AM471">
        <v>3.5999999999999997E-2</v>
      </c>
      <c r="AN471">
        <v>3.3000000000000002E-2</v>
      </c>
      <c r="AO471">
        <v>0.03</v>
      </c>
      <c r="AP471">
        <v>2.9000000000000001E-2</v>
      </c>
      <c r="AQ471">
        <v>3.2000000000000001E-2</v>
      </c>
      <c r="AR471">
        <v>4.1000000000000002E-2</v>
      </c>
      <c r="AS471">
        <v>5.7000000000000002E-2</v>
      </c>
      <c r="AT471">
        <v>6.6000000000000003E-2</v>
      </c>
      <c r="AU471">
        <v>6.3E-2</v>
      </c>
      <c r="AV471">
        <v>8.1000000000000003E-2</v>
      </c>
      <c r="AW471">
        <v>8.7999999999999995E-2</v>
      </c>
      <c r="AX471">
        <v>9.4E-2</v>
      </c>
      <c r="AY471">
        <v>9.9000000000000005E-2</v>
      </c>
      <c r="AZ471">
        <v>0.10100000000000001</v>
      </c>
      <c r="BA471">
        <v>0.115</v>
      </c>
      <c r="BB471">
        <v>0.122</v>
      </c>
      <c r="BC471">
        <v>0.128</v>
      </c>
      <c r="BD471">
        <v>0.13400000000000001</v>
      </c>
      <c r="BE471">
        <v>0.14199999999999999</v>
      </c>
      <c r="BF471">
        <v>0.14799999999999999</v>
      </c>
      <c r="BG471">
        <v>2022</v>
      </c>
    </row>
    <row r="472" spans="1:59" x14ac:dyDescent="0.35">
      <c r="A472">
        <v>869</v>
      </c>
      <c r="B472" t="s">
        <v>322</v>
      </c>
      <c r="C472" t="s">
        <v>188</v>
      </c>
      <c r="D472" t="s">
        <v>319</v>
      </c>
      <c r="E472" t="s">
        <v>664</v>
      </c>
      <c r="F472" t="s">
        <v>665</v>
      </c>
      <c r="G472" t="s">
        <v>615</v>
      </c>
      <c r="I472" t="s">
        <v>666</v>
      </c>
      <c r="J472" t="s">
        <v>628</v>
      </c>
      <c r="K472" t="s">
        <v>628</v>
      </c>
      <c r="L472" t="s">
        <v>628</v>
      </c>
      <c r="M472" t="s">
        <v>628</v>
      </c>
      <c r="N472" t="s">
        <v>628</v>
      </c>
      <c r="O472" t="s">
        <v>628</v>
      </c>
      <c r="P472" t="s">
        <v>628</v>
      </c>
      <c r="Q472" t="s">
        <v>628</v>
      </c>
      <c r="R472" t="s">
        <v>628</v>
      </c>
      <c r="S472" t="s">
        <v>628</v>
      </c>
      <c r="T472" t="s">
        <v>628</v>
      </c>
      <c r="U472" t="s">
        <v>628</v>
      </c>
      <c r="V472" t="s">
        <v>628</v>
      </c>
      <c r="W472" t="s">
        <v>628</v>
      </c>
      <c r="X472" t="s">
        <v>628</v>
      </c>
      <c r="Y472" t="s">
        <v>628</v>
      </c>
      <c r="Z472" t="s">
        <v>628</v>
      </c>
      <c r="AA472" t="s">
        <v>628</v>
      </c>
      <c r="AB472" t="s">
        <v>628</v>
      </c>
      <c r="AC472" t="s">
        <v>628</v>
      </c>
      <c r="AD472" t="s">
        <v>628</v>
      </c>
      <c r="AE472" t="s">
        <v>628</v>
      </c>
      <c r="AF472" t="s">
        <v>628</v>
      </c>
      <c r="AG472" t="s">
        <v>628</v>
      </c>
      <c r="AH472">
        <v>74.131</v>
      </c>
      <c r="AI472">
        <v>82.144000000000005</v>
      </c>
      <c r="AJ472">
        <v>98.552999999999997</v>
      </c>
      <c r="AK472">
        <v>88.596000000000004</v>
      </c>
      <c r="AL472">
        <v>85.867999999999995</v>
      </c>
      <c r="AM472">
        <v>100.012</v>
      </c>
      <c r="AN472">
        <v>93.962000000000003</v>
      </c>
      <c r="AO472">
        <v>77.238</v>
      </c>
      <c r="AP472">
        <v>76.873000000000005</v>
      </c>
      <c r="AQ472">
        <v>80.228999999999999</v>
      </c>
      <c r="AR472">
        <v>96.820999999999998</v>
      </c>
      <c r="AS472">
        <v>116.979</v>
      </c>
      <c r="AT472">
        <v>119.636</v>
      </c>
      <c r="AU472">
        <v>106.476</v>
      </c>
      <c r="AV472">
        <v>126.009</v>
      </c>
      <c r="AW472">
        <v>112.89</v>
      </c>
      <c r="AX472">
        <v>124.749</v>
      </c>
      <c r="AY472">
        <v>123.38200000000001</v>
      </c>
      <c r="AZ472">
        <v>119.18300000000001</v>
      </c>
      <c r="BA472">
        <v>121.938</v>
      </c>
      <c r="BB472">
        <v>120.384</v>
      </c>
      <c r="BC472">
        <v>118.797</v>
      </c>
      <c r="BD472">
        <v>118.035</v>
      </c>
      <c r="BE472">
        <v>117.913</v>
      </c>
      <c r="BF472">
        <v>117.759</v>
      </c>
      <c r="BG472">
        <v>2022</v>
      </c>
    </row>
    <row r="473" spans="1:59" x14ac:dyDescent="0.35">
      <c r="A473">
        <v>869</v>
      </c>
      <c r="B473" t="s">
        <v>322</v>
      </c>
      <c r="C473" t="s">
        <v>667</v>
      </c>
      <c r="D473" t="s">
        <v>319</v>
      </c>
      <c r="E473" t="s">
        <v>668</v>
      </c>
      <c r="F473" t="s">
        <v>669</v>
      </c>
      <c r="G473" t="s">
        <v>565</v>
      </c>
      <c r="H473" t="s">
        <v>566</v>
      </c>
      <c r="I473" t="s">
        <v>757</v>
      </c>
      <c r="J473" t="s">
        <v>628</v>
      </c>
      <c r="K473" t="s">
        <v>628</v>
      </c>
      <c r="L473" t="s">
        <v>628</v>
      </c>
      <c r="M473" t="s">
        <v>628</v>
      </c>
      <c r="N473" t="s">
        <v>628</v>
      </c>
      <c r="O473" t="s">
        <v>628</v>
      </c>
      <c r="P473" t="s">
        <v>628</v>
      </c>
      <c r="Q473" t="s">
        <v>628</v>
      </c>
      <c r="R473" t="s">
        <v>628</v>
      </c>
      <c r="S473" t="s">
        <v>628</v>
      </c>
      <c r="T473" t="s">
        <v>628</v>
      </c>
      <c r="U473" t="s">
        <v>628</v>
      </c>
      <c r="V473" t="s">
        <v>628</v>
      </c>
      <c r="W473" t="s">
        <v>628</v>
      </c>
      <c r="X473" t="s">
        <v>628</v>
      </c>
      <c r="Y473" t="s">
        <v>628</v>
      </c>
      <c r="Z473" t="s">
        <v>628</v>
      </c>
      <c r="AA473" t="s">
        <v>628</v>
      </c>
      <c r="AB473" t="s">
        <v>628</v>
      </c>
      <c r="AC473" t="s">
        <v>628</v>
      </c>
      <c r="AD473" t="s">
        <v>628</v>
      </c>
      <c r="AE473" t="s">
        <v>628</v>
      </c>
      <c r="AF473" t="s">
        <v>628</v>
      </c>
      <c r="AG473" t="s">
        <v>628</v>
      </c>
      <c r="AH473">
        <v>-1E-3</v>
      </c>
      <c r="AI473">
        <v>-4.0000000000000001E-3</v>
      </c>
      <c r="AJ473">
        <v>-1.2E-2</v>
      </c>
      <c r="AK473">
        <v>-6.0000000000000001E-3</v>
      </c>
      <c r="AL473">
        <v>-6.0000000000000001E-3</v>
      </c>
      <c r="AM473">
        <v>-5.0000000000000001E-3</v>
      </c>
      <c r="AN473">
        <v>-8.0000000000000002E-3</v>
      </c>
      <c r="AO473">
        <v>-3.0000000000000001E-3</v>
      </c>
      <c r="AP473">
        <v>4.0000000000000001E-3</v>
      </c>
      <c r="AQ473">
        <v>0.01</v>
      </c>
      <c r="AR473">
        <v>1E-3</v>
      </c>
      <c r="AS473">
        <v>7.0000000000000001E-3</v>
      </c>
      <c r="AT473">
        <v>1.4999999999999999E-2</v>
      </c>
      <c r="AU473">
        <v>1E-3</v>
      </c>
      <c r="AV473">
        <v>0.02</v>
      </c>
      <c r="AW473">
        <v>-1E-3</v>
      </c>
      <c r="AX473">
        <v>0.01</v>
      </c>
      <c r="AY473">
        <v>-1.0999999999999999E-2</v>
      </c>
      <c r="AZ473">
        <v>7.0000000000000001E-3</v>
      </c>
      <c r="BA473">
        <v>1E-3</v>
      </c>
      <c r="BB473">
        <v>1E-3</v>
      </c>
      <c r="BC473">
        <v>-3.0000000000000001E-3</v>
      </c>
      <c r="BD473">
        <v>-4.0000000000000001E-3</v>
      </c>
      <c r="BE473">
        <v>-5.0000000000000001E-3</v>
      </c>
      <c r="BF473">
        <v>-6.0000000000000001E-3</v>
      </c>
      <c r="BG473">
        <v>2022</v>
      </c>
    </row>
    <row r="474" spans="1:59" x14ac:dyDescent="0.35">
      <c r="A474">
        <v>869</v>
      </c>
      <c r="B474" t="s">
        <v>322</v>
      </c>
      <c r="C474" t="s">
        <v>670</v>
      </c>
      <c r="D474" t="s">
        <v>319</v>
      </c>
      <c r="E474" t="s">
        <v>668</v>
      </c>
      <c r="F474" t="s">
        <v>669</v>
      </c>
      <c r="G474" t="s">
        <v>615</v>
      </c>
      <c r="I474" t="s">
        <v>671</v>
      </c>
      <c r="J474" t="s">
        <v>628</v>
      </c>
      <c r="K474" t="s">
        <v>628</v>
      </c>
      <c r="L474" t="s">
        <v>628</v>
      </c>
      <c r="M474" t="s">
        <v>628</v>
      </c>
      <c r="N474" t="s">
        <v>628</v>
      </c>
      <c r="O474" t="s">
        <v>628</v>
      </c>
      <c r="P474" t="s">
        <v>628</v>
      </c>
      <c r="Q474" t="s">
        <v>628</v>
      </c>
      <c r="R474" t="s">
        <v>628</v>
      </c>
      <c r="S474" t="s">
        <v>628</v>
      </c>
      <c r="T474" t="s">
        <v>628</v>
      </c>
      <c r="U474" t="s">
        <v>628</v>
      </c>
      <c r="V474" t="s">
        <v>628</v>
      </c>
      <c r="W474" t="s">
        <v>628</v>
      </c>
      <c r="X474" t="s">
        <v>628</v>
      </c>
      <c r="Y474" t="s">
        <v>628</v>
      </c>
      <c r="Z474" t="s">
        <v>628</v>
      </c>
      <c r="AA474" t="s">
        <v>628</v>
      </c>
      <c r="AB474" t="s">
        <v>628</v>
      </c>
      <c r="AC474" t="s">
        <v>628</v>
      </c>
      <c r="AD474" t="s">
        <v>628</v>
      </c>
      <c r="AE474" t="s">
        <v>628</v>
      </c>
      <c r="AF474" t="s">
        <v>628</v>
      </c>
      <c r="AG474" t="s">
        <v>628</v>
      </c>
      <c r="AH474">
        <v>-3.5960000000000001</v>
      </c>
      <c r="AI474">
        <v>-12.782999999999999</v>
      </c>
      <c r="AJ474">
        <v>-36.828000000000003</v>
      </c>
      <c r="AK474">
        <v>-18.599</v>
      </c>
      <c r="AL474">
        <v>-17.231000000000002</v>
      </c>
      <c r="AM474">
        <v>-13.512</v>
      </c>
      <c r="AN474">
        <v>-23.359000000000002</v>
      </c>
      <c r="AO474">
        <v>-8.8049999999999997</v>
      </c>
      <c r="AP474">
        <v>9.5839999999999996</v>
      </c>
      <c r="AQ474">
        <v>26.053000000000001</v>
      </c>
      <c r="AR474">
        <v>3.262</v>
      </c>
      <c r="AS474">
        <v>14.72</v>
      </c>
      <c r="AT474">
        <v>27.475000000000001</v>
      </c>
      <c r="AU474">
        <v>2.0950000000000002</v>
      </c>
      <c r="AV474">
        <v>30.385000000000002</v>
      </c>
      <c r="AW474">
        <v>-1.0649999999999999</v>
      </c>
      <c r="AX474">
        <v>13.881</v>
      </c>
      <c r="AY474">
        <v>-13.847</v>
      </c>
      <c r="AZ474">
        <v>8.75</v>
      </c>
      <c r="BA474">
        <v>1.1519999999999999</v>
      </c>
      <c r="BB474">
        <v>1.165</v>
      </c>
      <c r="BC474">
        <v>-3.246</v>
      </c>
      <c r="BD474">
        <v>-3.8050000000000002</v>
      </c>
      <c r="BE474">
        <v>-4.3499999999999996</v>
      </c>
      <c r="BF474">
        <v>-4.87</v>
      </c>
      <c r="BG474">
        <v>2022</v>
      </c>
    </row>
    <row r="475" spans="1:59" x14ac:dyDescent="0.35">
      <c r="A475">
        <v>869</v>
      </c>
      <c r="B475" t="s">
        <v>322</v>
      </c>
      <c r="C475" t="s">
        <v>672</v>
      </c>
      <c r="D475" t="s">
        <v>319</v>
      </c>
      <c r="E475" t="s">
        <v>673</v>
      </c>
      <c r="F475" t="s">
        <v>674</v>
      </c>
      <c r="G475" t="s">
        <v>565</v>
      </c>
      <c r="H475" t="s">
        <v>566</v>
      </c>
    </row>
    <row r="476" spans="1:59" x14ac:dyDescent="0.35">
      <c r="A476">
        <v>869</v>
      </c>
      <c r="B476" t="s">
        <v>322</v>
      </c>
      <c r="C476" t="s">
        <v>675</v>
      </c>
      <c r="D476" t="s">
        <v>319</v>
      </c>
      <c r="E476" t="s">
        <v>673</v>
      </c>
      <c r="F476" t="s">
        <v>674</v>
      </c>
      <c r="G476" t="s">
        <v>603</v>
      </c>
    </row>
    <row r="477" spans="1:59" x14ac:dyDescent="0.35">
      <c r="A477">
        <v>869</v>
      </c>
      <c r="B477" t="s">
        <v>322</v>
      </c>
      <c r="C477" t="s">
        <v>676</v>
      </c>
      <c r="D477" t="s">
        <v>319</v>
      </c>
      <c r="E477" t="s">
        <v>677</v>
      </c>
      <c r="F477" t="s">
        <v>678</v>
      </c>
      <c r="G477" t="s">
        <v>565</v>
      </c>
      <c r="H477" t="s">
        <v>566</v>
      </c>
      <c r="I477" t="s">
        <v>757</v>
      </c>
      <c r="J477" t="s">
        <v>628</v>
      </c>
      <c r="K477" t="s">
        <v>628</v>
      </c>
      <c r="L477" t="s">
        <v>628</v>
      </c>
      <c r="M477" t="s">
        <v>628</v>
      </c>
      <c r="N477" t="s">
        <v>628</v>
      </c>
      <c r="O477" t="s">
        <v>628</v>
      </c>
      <c r="P477" t="s">
        <v>628</v>
      </c>
      <c r="Q477" t="s">
        <v>628</v>
      </c>
      <c r="R477" t="s">
        <v>628</v>
      </c>
      <c r="S477" t="s">
        <v>628</v>
      </c>
      <c r="T477" t="s">
        <v>628</v>
      </c>
      <c r="U477" t="s">
        <v>628</v>
      </c>
      <c r="V477" t="s">
        <v>628</v>
      </c>
      <c r="W477" t="s">
        <v>628</v>
      </c>
      <c r="X477" t="s">
        <v>628</v>
      </c>
      <c r="Y477" t="s">
        <v>628</v>
      </c>
      <c r="Z477" t="s">
        <v>628</v>
      </c>
      <c r="AA477" t="s">
        <v>628</v>
      </c>
      <c r="AB477" t="s">
        <v>628</v>
      </c>
      <c r="AC477" t="s">
        <v>628</v>
      </c>
      <c r="AD477" t="s">
        <v>628</v>
      </c>
      <c r="AE477" t="s">
        <v>628</v>
      </c>
      <c r="AF477" t="s">
        <v>628</v>
      </c>
      <c r="AG477" t="s">
        <v>628</v>
      </c>
      <c r="AH477" t="s">
        <v>628</v>
      </c>
      <c r="AI477">
        <v>-4.0000000000000001E-3</v>
      </c>
      <c r="AJ477">
        <v>-1.2E-2</v>
      </c>
      <c r="AK477">
        <v>-8.0000000000000002E-3</v>
      </c>
      <c r="AL477">
        <v>-7.0000000000000001E-3</v>
      </c>
      <c r="AM477">
        <v>-6.0000000000000001E-3</v>
      </c>
      <c r="AN477">
        <v>-0.01</v>
      </c>
      <c r="AO477">
        <v>-5.0000000000000001E-3</v>
      </c>
      <c r="AP477">
        <v>3.0000000000000001E-3</v>
      </c>
      <c r="AQ477">
        <v>0.01</v>
      </c>
      <c r="AR477">
        <v>-2E-3</v>
      </c>
      <c r="AS477">
        <v>1E-3</v>
      </c>
      <c r="AT477">
        <v>1.2999999999999999E-2</v>
      </c>
      <c r="AU477">
        <v>-1E-3</v>
      </c>
      <c r="AV477">
        <v>1.7999999999999999E-2</v>
      </c>
      <c r="AW477">
        <v>-6.0000000000000001E-3</v>
      </c>
      <c r="AX477">
        <v>6.0000000000000001E-3</v>
      </c>
      <c r="AY477">
        <v>-1.2999999999999999E-2</v>
      </c>
      <c r="AZ477">
        <v>2E-3</v>
      </c>
      <c r="BA477">
        <v>-4.0000000000000001E-3</v>
      </c>
      <c r="BB477">
        <v>-5.0000000000000001E-3</v>
      </c>
      <c r="BC477">
        <v>-0.01</v>
      </c>
      <c r="BD477">
        <v>-1.0999999999999999E-2</v>
      </c>
      <c r="BE477">
        <v>-1.2E-2</v>
      </c>
      <c r="BF477">
        <v>-1.4E-2</v>
      </c>
      <c r="BG477">
        <v>2022</v>
      </c>
    </row>
    <row r="478" spans="1:59" x14ac:dyDescent="0.35">
      <c r="A478">
        <v>869</v>
      </c>
      <c r="B478" t="s">
        <v>322</v>
      </c>
      <c r="C478" t="s">
        <v>679</v>
      </c>
      <c r="D478" t="s">
        <v>319</v>
      </c>
      <c r="E478" t="s">
        <v>677</v>
      </c>
      <c r="F478" t="s">
        <v>678</v>
      </c>
      <c r="G478" t="s">
        <v>615</v>
      </c>
      <c r="I478" t="s">
        <v>680</v>
      </c>
      <c r="J478" t="s">
        <v>628</v>
      </c>
      <c r="K478" t="s">
        <v>628</v>
      </c>
      <c r="L478" t="s">
        <v>628</v>
      </c>
      <c r="M478" t="s">
        <v>628</v>
      </c>
      <c r="N478" t="s">
        <v>628</v>
      </c>
      <c r="O478" t="s">
        <v>628</v>
      </c>
      <c r="P478" t="s">
        <v>628</v>
      </c>
      <c r="Q478" t="s">
        <v>628</v>
      </c>
      <c r="R478" t="s">
        <v>628</v>
      </c>
      <c r="S478" t="s">
        <v>628</v>
      </c>
      <c r="T478" t="s">
        <v>628</v>
      </c>
      <c r="U478" t="s">
        <v>628</v>
      </c>
      <c r="V478" t="s">
        <v>628</v>
      </c>
      <c r="W478" t="s">
        <v>628</v>
      </c>
      <c r="X478" t="s">
        <v>628</v>
      </c>
      <c r="Y478" t="s">
        <v>628</v>
      </c>
      <c r="Z478" t="s">
        <v>628</v>
      </c>
      <c r="AA478" t="s">
        <v>628</v>
      </c>
      <c r="AB478" t="s">
        <v>628</v>
      </c>
      <c r="AC478" t="s">
        <v>628</v>
      </c>
      <c r="AD478" t="s">
        <v>628</v>
      </c>
      <c r="AE478" t="s">
        <v>628</v>
      </c>
      <c r="AF478" t="s">
        <v>628</v>
      </c>
      <c r="AG478" t="s">
        <v>628</v>
      </c>
      <c r="AH478" t="s">
        <v>628</v>
      </c>
      <c r="AI478">
        <v>-13.176</v>
      </c>
      <c r="AJ478">
        <v>-37.284999999999997</v>
      </c>
      <c r="AK478">
        <v>-23.600999999999999</v>
      </c>
      <c r="AL478">
        <v>-18.265999999999998</v>
      </c>
      <c r="AM478">
        <v>-17.082999999999998</v>
      </c>
      <c r="AN478">
        <v>-27.893000000000001</v>
      </c>
      <c r="AO478">
        <v>-11.984999999999999</v>
      </c>
      <c r="AP478">
        <v>7.5839999999999996</v>
      </c>
      <c r="AQ478">
        <v>25.751000000000001</v>
      </c>
      <c r="AR478">
        <v>-3.9119999999999999</v>
      </c>
      <c r="AS478">
        <v>1.9750000000000001</v>
      </c>
      <c r="AT478">
        <v>22.629000000000001</v>
      </c>
      <c r="AU478">
        <v>-1.5129999999999999</v>
      </c>
      <c r="AV478">
        <v>28.395</v>
      </c>
      <c r="AW478">
        <v>-8.0540000000000003</v>
      </c>
      <c r="AX478">
        <v>8.3279999999999994</v>
      </c>
      <c r="AY478">
        <v>-16.437000000000001</v>
      </c>
      <c r="AZ478">
        <v>2.915</v>
      </c>
      <c r="BA478">
        <v>-4.7679999999999998</v>
      </c>
      <c r="BB478">
        <v>-4.7380000000000004</v>
      </c>
      <c r="BC478">
        <v>-9.1669999999999998</v>
      </c>
      <c r="BD478">
        <v>-9.7449999999999992</v>
      </c>
      <c r="BE478">
        <v>-10.263</v>
      </c>
      <c r="BF478">
        <v>-10.752000000000001</v>
      </c>
      <c r="BG478">
        <v>2022</v>
      </c>
    </row>
    <row r="479" spans="1:59" x14ac:dyDescent="0.35">
      <c r="A479">
        <v>869</v>
      </c>
      <c r="B479" t="s">
        <v>322</v>
      </c>
      <c r="C479" t="s">
        <v>681</v>
      </c>
      <c r="D479" t="s">
        <v>319</v>
      </c>
      <c r="E479" t="s">
        <v>682</v>
      </c>
      <c r="F479" t="s">
        <v>683</v>
      </c>
      <c r="G479" t="s">
        <v>565</v>
      </c>
      <c r="H479" t="s">
        <v>566</v>
      </c>
    </row>
    <row r="480" spans="1:59" x14ac:dyDescent="0.35">
      <c r="A480">
        <v>869</v>
      </c>
      <c r="B480" t="s">
        <v>322</v>
      </c>
      <c r="C480" t="s">
        <v>684</v>
      </c>
      <c r="D480" t="s">
        <v>319</v>
      </c>
      <c r="E480" t="s">
        <v>682</v>
      </c>
      <c r="F480" t="s">
        <v>683</v>
      </c>
      <c r="G480" t="s">
        <v>615</v>
      </c>
    </row>
    <row r="481" spans="1:59" x14ac:dyDescent="0.35">
      <c r="A481">
        <v>869</v>
      </c>
      <c r="B481" t="s">
        <v>322</v>
      </c>
      <c r="C481" t="s">
        <v>686</v>
      </c>
      <c r="D481" t="s">
        <v>319</v>
      </c>
      <c r="E481" t="s">
        <v>687</v>
      </c>
      <c r="F481" t="s">
        <v>688</v>
      </c>
      <c r="G481" t="s">
        <v>565</v>
      </c>
      <c r="H481" t="s">
        <v>566</v>
      </c>
      <c r="I481" t="s">
        <v>757</v>
      </c>
      <c r="J481" t="s">
        <v>628</v>
      </c>
      <c r="K481" t="s">
        <v>628</v>
      </c>
      <c r="L481" t="s">
        <v>628</v>
      </c>
      <c r="M481" t="s">
        <v>628</v>
      </c>
      <c r="N481" t="s">
        <v>628</v>
      </c>
      <c r="O481" t="s">
        <v>628</v>
      </c>
      <c r="P481" t="s">
        <v>628</v>
      </c>
      <c r="Q481" t="s">
        <v>628</v>
      </c>
      <c r="R481" t="s">
        <v>628</v>
      </c>
      <c r="S481" t="s">
        <v>628</v>
      </c>
      <c r="T481" t="s">
        <v>628</v>
      </c>
      <c r="U481" t="s">
        <v>628</v>
      </c>
      <c r="V481" t="s">
        <v>628</v>
      </c>
      <c r="W481" t="s">
        <v>628</v>
      </c>
      <c r="X481" t="s">
        <v>628</v>
      </c>
      <c r="Y481" t="s">
        <v>628</v>
      </c>
      <c r="Z481" t="s">
        <v>628</v>
      </c>
      <c r="AA481" t="s">
        <v>628</v>
      </c>
      <c r="AB481" t="s">
        <v>628</v>
      </c>
      <c r="AC481" t="s">
        <v>628</v>
      </c>
      <c r="AD481" t="s">
        <v>628</v>
      </c>
      <c r="AE481" t="s">
        <v>628</v>
      </c>
      <c r="AF481" t="s">
        <v>628</v>
      </c>
      <c r="AG481" t="s">
        <v>628</v>
      </c>
      <c r="AH481" t="s">
        <v>628</v>
      </c>
      <c r="AI481">
        <v>1.0999999999999999E-2</v>
      </c>
      <c r="AJ481">
        <v>1.2E-2</v>
      </c>
      <c r="AK481">
        <v>1.0999999999999999E-2</v>
      </c>
      <c r="AL481">
        <v>7.0000000000000001E-3</v>
      </c>
      <c r="AM481">
        <v>7.0000000000000001E-3</v>
      </c>
      <c r="AN481">
        <v>7.0000000000000001E-3</v>
      </c>
      <c r="AO481">
        <v>7.0000000000000001E-3</v>
      </c>
      <c r="AP481">
        <v>7.0000000000000001E-3</v>
      </c>
      <c r="AQ481">
        <v>7.0000000000000001E-3</v>
      </c>
      <c r="AR481">
        <v>7.0000000000000001E-3</v>
      </c>
      <c r="AS481">
        <v>7.0000000000000001E-3</v>
      </c>
      <c r="AT481">
        <v>6.0000000000000001E-3</v>
      </c>
      <c r="AU481">
        <v>7.0000000000000001E-3</v>
      </c>
      <c r="AV481">
        <v>8.0000000000000002E-3</v>
      </c>
      <c r="AW481">
        <v>8.9999999999999993E-3</v>
      </c>
      <c r="AX481">
        <v>8.9999999999999993E-3</v>
      </c>
      <c r="AY481">
        <v>8.9999999999999993E-3</v>
      </c>
      <c r="AZ481">
        <v>8.9999999999999993E-3</v>
      </c>
      <c r="BA481">
        <v>8.0000000000000002E-3</v>
      </c>
      <c r="BB481">
        <v>7.0000000000000001E-3</v>
      </c>
      <c r="BC481">
        <v>6.0000000000000001E-3</v>
      </c>
      <c r="BD481">
        <v>1.0999999999999999E-2</v>
      </c>
      <c r="BE481">
        <v>1.6E-2</v>
      </c>
      <c r="BF481">
        <v>2.1999999999999999E-2</v>
      </c>
      <c r="BG481">
        <v>2022</v>
      </c>
    </row>
    <row r="482" spans="1:59" x14ac:dyDescent="0.35">
      <c r="A482">
        <v>869</v>
      </c>
      <c r="B482" t="s">
        <v>322</v>
      </c>
      <c r="C482" t="s">
        <v>689</v>
      </c>
      <c r="D482" t="s">
        <v>319</v>
      </c>
      <c r="E482" t="s">
        <v>687</v>
      </c>
      <c r="F482" t="s">
        <v>688</v>
      </c>
      <c r="G482" t="s">
        <v>615</v>
      </c>
      <c r="I482" t="s">
        <v>690</v>
      </c>
      <c r="J482" t="s">
        <v>628</v>
      </c>
      <c r="K482" t="s">
        <v>628</v>
      </c>
      <c r="L482" t="s">
        <v>628</v>
      </c>
      <c r="M482" t="s">
        <v>628</v>
      </c>
      <c r="N482" t="s">
        <v>628</v>
      </c>
      <c r="O482" t="s">
        <v>628</v>
      </c>
      <c r="P482" t="s">
        <v>628</v>
      </c>
      <c r="Q482" t="s">
        <v>628</v>
      </c>
      <c r="R482" t="s">
        <v>628</v>
      </c>
      <c r="S482" t="s">
        <v>628</v>
      </c>
      <c r="T482" t="s">
        <v>628</v>
      </c>
      <c r="U482" t="s">
        <v>628</v>
      </c>
      <c r="V482" t="s">
        <v>628</v>
      </c>
      <c r="W482" t="s">
        <v>628</v>
      </c>
      <c r="X482" t="s">
        <v>628</v>
      </c>
      <c r="Y482" t="s">
        <v>628</v>
      </c>
      <c r="Z482" t="s">
        <v>628</v>
      </c>
      <c r="AA482" t="s">
        <v>628</v>
      </c>
      <c r="AB482" t="s">
        <v>628</v>
      </c>
      <c r="AC482" t="s">
        <v>628</v>
      </c>
      <c r="AD482" t="s">
        <v>628</v>
      </c>
      <c r="AE482" t="s">
        <v>628</v>
      </c>
      <c r="AF482" t="s">
        <v>628</v>
      </c>
      <c r="AG482" t="s">
        <v>628</v>
      </c>
      <c r="AH482" t="s">
        <v>628</v>
      </c>
      <c r="AI482">
        <v>37.408000000000001</v>
      </c>
      <c r="AJ482">
        <v>37.494</v>
      </c>
      <c r="AK482">
        <v>32.398000000000003</v>
      </c>
      <c r="AL482">
        <v>19.757999999999999</v>
      </c>
      <c r="AM482">
        <v>20.565000000000001</v>
      </c>
      <c r="AN482">
        <v>21.059000000000001</v>
      </c>
      <c r="AO482">
        <v>19.097999999999999</v>
      </c>
      <c r="AP482">
        <v>19.274999999999999</v>
      </c>
      <c r="AQ482">
        <v>17.79</v>
      </c>
      <c r="AR482">
        <v>16.387</v>
      </c>
      <c r="AS482">
        <v>14.37</v>
      </c>
      <c r="AT482">
        <v>11.489000000000001</v>
      </c>
      <c r="AU482">
        <v>12.05</v>
      </c>
      <c r="AV482">
        <v>11.858000000000001</v>
      </c>
      <c r="AW482">
        <v>11.537000000000001</v>
      </c>
      <c r="AX482">
        <v>12.266999999999999</v>
      </c>
      <c r="AY482">
        <v>11.538</v>
      </c>
      <c r="AZ482">
        <v>10.071999999999999</v>
      </c>
      <c r="BA482">
        <v>7.9980000000000002</v>
      </c>
      <c r="BB482">
        <v>6.7770000000000001</v>
      </c>
      <c r="BC482">
        <v>5.76</v>
      </c>
      <c r="BD482">
        <v>9.2780000000000005</v>
      </c>
      <c r="BE482">
        <v>13.119</v>
      </c>
      <c r="BF482">
        <v>17.306000000000001</v>
      </c>
      <c r="BG482">
        <v>2022</v>
      </c>
    </row>
    <row r="483" spans="1:59" x14ac:dyDescent="0.35">
      <c r="A483">
        <v>869</v>
      </c>
      <c r="B483" t="s">
        <v>322</v>
      </c>
      <c r="C483" t="s">
        <v>691</v>
      </c>
      <c r="D483" t="s">
        <v>319</v>
      </c>
      <c r="E483" t="s">
        <v>692</v>
      </c>
      <c r="F483" t="s">
        <v>693</v>
      </c>
      <c r="G483" t="s">
        <v>565</v>
      </c>
      <c r="H483" t="s">
        <v>566</v>
      </c>
      <c r="I483" t="s">
        <v>757</v>
      </c>
      <c r="J483" t="s">
        <v>628</v>
      </c>
      <c r="K483" t="s">
        <v>628</v>
      </c>
      <c r="L483" t="s">
        <v>628</v>
      </c>
      <c r="M483" t="s">
        <v>628</v>
      </c>
      <c r="N483" t="s">
        <v>628</v>
      </c>
      <c r="O483" t="s">
        <v>628</v>
      </c>
      <c r="P483" t="s">
        <v>628</v>
      </c>
      <c r="Q483" t="s">
        <v>628</v>
      </c>
      <c r="R483" t="s">
        <v>628</v>
      </c>
      <c r="S483" t="s">
        <v>628</v>
      </c>
      <c r="T483" t="s">
        <v>628</v>
      </c>
      <c r="U483" t="s">
        <v>628</v>
      </c>
      <c r="V483" t="s">
        <v>628</v>
      </c>
      <c r="W483" t="s">
        <v>628</v>
      </c>
      <c r="X483" t="s">
        <v>628</v>
      </c>
      <c r="Y483" t="s">
        <v>628</v>
      </c>
      <c r="Z483" t="s">
        <v>628</v>
      </c>
      <c r="AA483" t="s">
        <v>628</v>
      </c>
      <c r="AB483" t="s">
        <v>628</v>
      </c>
      <c r="AC483" t="s">
        <v>628</v>
      </c>
      <c r="AD483">
        <v>2.5999999999999999E-2</v>
      </c>
      <c r="AE483">
        <v>2.7E-2</v>
      </c>
      <c r="AF483">
        <v>3.1E-2</v>
      </c>
      <c r="AG483">
        <v>0.03</v>
      </c>
      <c r="AH483">
        <v>3.1E-2</v>
      </c>
      <c r="AI483">
        <v>0.03</v>
      </c>
      <c r="AJ483">
        <v>3.2000000000000001E-2</v>
      </c>
      <c r="AK483">
        <v>3.4000000000000002E-2</v>
      </c>
      <c r="AL483">
        <v>3.7999999999999999E-2</v>
      </c>
      <c r="AM483">
        <v>3.5999999999999997E-2</v>
      </c>
      <c r="AN483">
        <v>3.5000000000000003E-2</v>
      </c>
      <c r="AO483">
        <v>3.7999999999999999E-2</v>
      </c>
      <c r="AP483">
        <v>3.7999999999999999E-2</v>
      </c>
      <c r="AQ483">
        <v>0.04</v>
      </c>
      <c r="AR483">
        <v>4.2999999999999997E-2</v>
      </c>
      <c r="AS483">
        <v>4.9000000000000002E-2</v>
      </c>
      <c r="AT483">
        <v>5.6000000000000001E-2</v>
      </c>
      <c r="AU483">
        <v>5.8999999999999997E-2</v>
      </c>
      <c r="AV483">
        <v>6.4000000000000001E-2</v>
      </c>
      <c r="AW483">
        <v>7.8E-2</v>
      </c>
      <c r="AX483">
        <v>7.4999999999999997E-2</v>
      </c>
      <c r="AY483">
        <v>0.08</v>
      </c>
      <c r="AZ483">
        <v>8.5000000000000006E-2</v>
      </c>
      <c r="BA483">
        <v>9.4E-2</v>
      </c>
      <c r="BB483">
        <v>0.10100000000000001</v>
      </c>
      <c r="BC483">
        <v>0.108</v>
      </c>
      <c r="BD483">
        <v>0.114</v>
      </c>
      <c r="BE483">
        <v>0.12</v>
      </c>
      <c r="BF483">
        <v>0.126</v>
      </c>
      <c r="BG483">
        <v>2022</v>
      </c>
    </row>
    <row r="484" spans="1:59" x14ac:dyDescent="0.35">
      <c r="A484">
        <v>869</v>
      </c>
      <c r="B484" t="s">
        <v>322</v>
      </c>
      <c r="C484" t="s">
        <v>694</v>
      </c>
      <c r="D484" t="s">
        <v>319</v>
      </c>
      <c r="E484" t="s">
        <v>695</v>
      </c>
      <c r="F484" t="s">
        <v>696</v>
      </c>
      <c r="G484" t="s">
        <v>575</v>
      </c>
      <c r="H484" t="s">
        <v>566</v>
      </c>
      <c r="I484" t="s">
        <v>758</v>
      </c>
      <c r="J484" t="s">
        <v>628</v>
      </c>
      <c r="K484" t="s">
        <v>628</v>
      </c>
      <c r="L484" t="s">
        <v>628</v>
      </c>
      <c r="M484" t="s">
        <v>628</v>
      </c>
      <c r="N484" t="s">
        <v>628</v>
      </c>
      <c r="O484" t="s">
        <v>628</v>
      </c>
      <c r="P484" t="s">
        <v>628</v>
      </c>
      <c r="Q484" t="s">
        <v>628</v>
      </c>
      <c r="R484" t="s">
        <v>628</v>
      </c>
      <c r="S484" t="s">
        <v>628</v>
      </c>
      <c r="T484" t="s">
        <v>628</v>
      </c>
      <c r="U484" t="s">
        <v>628</v>
      </c>
      <c r="V484" t="s">
        <v>628</v>
      </c>
      <c r="W484" t="s">
        <v>628</v>
      </c>
      <c r="X484" t="s">
        <v>628</v>
      </c>
      <c r="Y484" t="s">
        <v>628</v>
      </c>
      <c r="Z484" t="s">
        <v>628</v>
      </c>
      <c r="AA484" t="s">
        <v>628</v>
      </c>
      <c r="AB484" t="s">
        <v>628</v>
      </c>
      <c r="AC484" t="s">
        <v>628</v>
      </c>
      <c r="AD484" t="s">
        <v>628</v>
      </c>
      <c r="AE484">
        <v>8.0000000000000002E-3</v>
      </c>
      <c r="AF484">
        <v>4.0000000000000001E-3</v>
      </c>
      <c r="AG484">
        <v>-1.2E-2</v>
      </c>
      <c r="AH484">
        <v>-4.0000000000000001E-3</v>
      </c>
      <c r="AI484">
        <v>-2E-3</v>
      </c>
      <c r="AJ484">
        <v>7.0000000000000001E-3</v>
      </c>
      <c r="AK484">
        <v>-5.0000000000000001E-3</v>
      </c>
      <c r="AL484">
        <v>-8.0000000000000002E-3</v>
      </c>
      <c r="AM484">
        <v>-0.02</v>
      </c>
      <c r="AN484">
        <v>-0.02</v>
      </c>
      <c r="AO484">
        <v>-3.4000000000000002E-2</v>
      </c>
      <c r="AP484">
        <v>-1.2E-2</v>
      </c>
      <c r="AQ484">
        <v>1E-3</v>
      </c>
      <c r="AR484" t="s">
        <v>701</v>
      </c>
      <c r="AS484">
        <v>-1.2E-2</v>
      </c>
      <c r="AT484">
        <v>1.2E-2</v>
      </c>
      <c r="AU484">
        <v>1E-3</v>
      </c>
      <c r="AV484">
        <v>2.9000000000000001E-2</v>
      </c>
      <c r="AW484">
        <v>-1.2E-2</v>
      </c>
      <c r="AX484">
        <v>8.0000000000000002E-3</v>
      </c>
      <c r="AY484">
        <v>1.4999999999999999E-2</v>
      </c>
      <c r="AZ484">
        <v>3.0000000000000001E-3</v>
      </c>
      <c r="BA484">
        <v>1E-3</v>
      </c>
      <c r="BB484">
        <v>-1E-3</v>
      </c>
      <c r="BC484">
        <v>-3.0000000000000001E-3</v>
      </c>
      <c r="BD484">
        <v>-4.0000000000000001E-3</v>
      </c>
      <c r="BE484">
        <v>-4.0000000000000001E-3</v>
      </c>
      <c r="BF484">
        <v>-4.0000000000000001E-3</v>
      </c>
      <c r="BG484">
        <v>2021</v>
      </c>
    </row>
    <row r="485" spans="1:59" x14ac:dyDescent="0.35">
      <c r="A485">
        <v>869</v>
      </c>
      <c r="B485" t="s">
        <v>322</v>
      </c>
      <c r="C485" t="s">
        <v>698</v>
      </c>
      <c r="D485" t="s">
        <v>319</v>
      </c>
      <c r="E485" t="s">
        <v>695</v>
      </c>
      <c r="F485" t="s">
        <v>696</v>
      </c>
      <c r="G485" t="s">
        <v>615</v>
      </c>
      <c r="I485" t="s">
        <v>699</v>
      </c>
      <c r="J485" t="s">
        <v>628</v>
      </c>
      <c r="K485" t="s">
        <v>628</v>
      </c>
      <c r="L485" t="s">
        <v>628</v>
      </c>
      <c r="M485" t="s">
        <v>628</v>
      </c>
      <c r="N485" t="s">
        <v>628</v>
      </c>
      <c r="O485" t="s">
        <v>628</v>
      </c>
      <c r="P485" t="s">
        <v>628</v>
      </c>
      <c r="Q485" t="s">
        <v>628</v>
      </c>
      <c r="R485" t="s">
        <v>628</v>
      </c>
      <c r="S485" t="s">
        <v>628</v>
      </c>
      <c r="T485" t="s">
        <v>628</v>
      </c>
      <c r="U485" t="s">
        <v>628</v>
      </c>
      <c r="V485" t="s">
        <v>628</v>
      </c>
      <c r="W485" t="s">
        <v>628</v>
      </c>
      <c r="X485" t="s">
        <v>628</v>
      </c>
      <c r="Y485" t="s">
        <v>628</v>
      </c>
      <c r="Z485" t="s">
        <v>628</v>
      </c>
      <c r="AA485" t="s">
        <v>628</v>
      </c>
      <c r="AB485" t="s">
        <v>628</v>
      </c>
      <c r="AC485" t="s">
        <v>628</v>
      </c>
      <c r="AD485" t="s">
        <v>628</v>
      </c>
      <c r="AE485">
        <v>53.637999999999998</v>
      </c>
      <c r="AF485">
        <v>23.317</v>
      </c>
      <c r="AG485">
        <v>-61.2</v>
      </c>
      <c r="AH485">
        <v>-18.346</v>
      </c>
      <c r="AI485">
        <v>-7.9880000000000004</v>
      </c>
      <c r="AJ485">
        <v>28.012</v>
      </c>
      <c r="AK485">
        <v>-16.175999999999998</v>
      </c>
      <c r="AL485">
        <v>-25.899000000000001</v>
      </c>
      <c r="AM485">
        <v>-69.561000000000007</v>
      </c>
      <c r="AN485">
        <v>-60.795000000000002</v>
      </c>
      <c r="AO485">
        <v>-84.778999999999996</v>
      </c>
      <c r="AP485">
        <v>-32.119</v>
      </c>
      <c r="AQ485">
        <v>2.8359999999999999</v>
      </c>
      <c r="AR485">
        <v>-0.48199999999999998</v>
      </c>
      <c r="AS485">
        <v>-33.661000000000001</v>
      </c>
      <c r="AT485">
        <v>29.885000000000002</v>
      </c>
      <c r="AU485">
        <v>2.073</v>
      </c>
      <c r="AV485">
        <v>60.921999999999997</v>
      </c>
      <c r="AW485">
        <v>-22.173999999999999</v>
      </c>
      <c r="AX485">
        <v>16.350000000000001</v>
      </c>
      <c r="AY485">
        <v>24.141999999999999</v>
      </c>
      <c r="AZ485">
        <v>4.593</v>
      </c>
      <c r="BA485">
        <v>2.1579999999999999</v>
      </c>
      <c r="BB485">
        <v>-1.5109999999999999</v>
      </c>
      <c r="BC485">
        <v>-4.5659999999999998</v>
      </c>
      <c r="BD485">
        <v>-5.0069999999999997</v>
      </c>
      <c r="BE485">
        <v>-5.5570000000000004</v>
      </c>
      <c r="BF485">
        <v>-5.0430000000000001</v>
      </c>
      <c r="BG485">
        <v>2021</v>
      </c>
    </row>
    <row r="486" spans="1:59" x14ac:dyDescent="0.35">
      <c r="A486">
        <v>846</v>
      </c>
      <c r="B486" t="s">
        <v>477</v>
      </c>
      <c r="C486" t="s">
        <v>562</v>
      </c>
      <c r="D486" t="s">
        <v>475</v>
      </c>
      <c r="E486" t="s">
        <v>563</v>
      </c>
      <c r="F486" t="s">
        <v>564</v>
      </c>
      <c r="G486" t="s">
        <v>565</v>
      </c>
      <c r="H486" t="s">
        <v>566</v>
      </c>
      <c r="I486" t="s">
        <v>759</v>
      </c>
      <c r="J486">
        <v>24.097999999999999</v>
      </c>
      <c r="K486">
        <v>25.152999999999999</v>
      </c>
      <c r="L486">
        <v>25.651</v>
      </c>
      <c r="M486">
        <v>26.422999999999998</v>
      </c>
      <c r="N486">
        <v>28.952999999999999</v>
      </c>
      <c r="O486">
        <v>29.242999999999999</v>
      </c>
      <c r="P486">
        <v>29.199000000000002</v>
      </c>
      <c r="Q486">
        <v>28.353999999999999</v>
      </c>
      <c r="R486">
        <v>27.873999999999999</v>
      </c>
      <c r="S486">
        <v>28.300999999999998</v>
      </c>
      <c r="T486">
        <v>31.611000000000001</v>
      </c>
      <c r="U486">
        <v>32.606000000000002</v>
      </c>
      <c r="V486">
        <v>33.448999999999998</v>
      </c>
      <c r="W486">
        <v>33.695</v>
      </c>
      <c r="X486">
        <v>36.755000000000003</v>
      </c>
      <c r="Y486">
        <v>37.124000000000002</v>
      </c>
      <c r="Z486">
        <v>37.988</v>
      </c>
      <c r="AA486">
        <v>39.851999999999997</v>
      </c>
      <c r="AB486">
        <v>40.320999999999998</v>
      </c>
      <c r="AC486">
        <v>40.457000000000001</v>
      </c>
      <c r="AD486">
        <v>42.853999999999999</v>
      </c>
      <c r="AE486">
        <v>41.398000000000003</v>
      </c>
      <c r="AF486">
        <v>39.246000000000002</v>
      </c>
      <c r="AG486">
        <v>40.929000000000002</v>
      </c>
      <c r="AH486">
        <v>42.561</v>
      </c>
      <c r="AI486">
        <v>44.819000000000003</v>
      </c>
      <c r="AJ486">
        <v>48.610999999999997</v>
      </c>
      <c r="AK486">
        <v>50.009</v>
      </c>
      <c r="AL486">
        <v>52.81</v>
      </c>
      <c r="AM486">
        <v>54.414000000000001</v>
      </c>
      <c r="AN486">
        <v>55.098999999999997</v>
      </c>
      <c r="AO486">
        <v>56.829000000000001</v>
      </c>
      <c r="AP486">
        <v>57.402999999999999</v>
      </c>
      <c r="AQ486">
        <v>57.668999999999997</v>
      </c>
      <c r="AR486">
        <v>59.478000000000002</v>
      </c>
      <c r="AS486">
        <v>59.695999999999998</v>
      </c>
      <c r="AT486">
        <v>62.494999999999997</v>
      </c>
      <c r="AU486">
        <v>66.442999999999998</v>
      </c>
      <c r="AV486">
        <v>68.37</v>
      </c>
      <c r="AW486">
        <v>70.585999999999999</v>
      </c>
      <c r="AX486">
        <v>67.061999999999998</v>
      </c>
      <c r="AY486">
        <v>67.497</v>
      </c>
      <c r="AZ486">
        <v>68.745000000000005</v>
      </c>
      <c r="BA486">
        <v>69.765000000000001</v>
      </c>
      <c r="BB486">
        <v>71.588999999999999</v>
      </c>
      <c r="BC486">
        <v>74.096000000000004</v>
      </c>
      <c r="BD486">
        <v>76.387</v>
      </c>
      <c r="BE486">
        <v>78.64</v>
      </c>
      <c r="BF486">
        <v>80.573999999999998</v>
      </c>
      <c r="BG486">
        <v>2020</v>
      </c>
    </row>
    <row r="487" spans="1:59" x14ac:dyDescent="0.35">
      <c r="A487">
        <v>846</v>
      </c>
      <c r="B487" t="s">
        <v>477</v>
      </c>
      <c r="C487" t="s">
        <v>568</v>
      </c>
      <c r="D487" t="s">
        <v>475</v>
      </c>
      <c r="E487" t="s">
        <v>563</v>
      </c>
      <c r="F487" t="s">
        <v>569</v>
      </c>
      <c r="G487" t="s">
        <v>570</v>
      </c>
      <c r="I487" t="s">
        <v>571</v>
      </c>
      <c r="J487">
        <v>5.4509999999999996</v>
      </c>
      <c r="K487">
        <v>4.375</v>
      </c>
      <c r="L487">
        <v>1.98</v>
      </c>
      <c r="M487">
        <v>3.01</v>
      </c>
      <c r="N487">
        <v>9.577</v>
      </c>
      <c r="O487">
        <v>1.0009999999999999</v>
      </c>
      <c r="P487">
        <v>-0.14899999999999999</v>
      </c>
      <c r="Q487">
        <v>-2.8940000000000001</v>
      </c>
      <c r="R487">
        <v>-1.6950000000000001</v>
      </c>
      <c r="S487">
        <v>1.5329999999999999</v>
      </c>
      <c r="T487">
        <v>11.696999999999999</v>
      </c>
      <c r="U487">
        <v>3.1469999999999998</v>
      </c>
      <c r="V487">
        <v>2.5840000000000001</v>
      </c>
      <c r="W487">
        <v>0.73599999999999999</v>
      </c>
      <c r="X487">
        <v>9.0790000000000006</v>
      </c>
      <c r="Y487">
        <v>1.0049999999999999</v>
      </c>
      <c r="Z487">
        <v>2.3279999999999998</v>
      </c>
      <c r="AA487">
        <v>4.907</v>
      </c>
      <c r="AB487">
        <v>1.1759999999999999</v>
      </c>
      <c r="AC487">
        <v>0.33700000000000002</v>
      </c>
      <c r="AD487">
        <v>5.9249999999999998</v>
      </c>
      <c r="AE487">
        <v>-3.3980000000000001</v>
      </c>
      <c r="AF487">
        <v>-5.1980000000000004</v>
      </c>
      <c r="AG487">
        <v>4.2880000000000003</v>
      </c>
      <c r="AH487">
        <v>3.9870000000000001</v>
      </c>
      <c r="AI487">
        <v>5.3049999999999997</v>
      </c>
      <c r="AJ487">
        <v>8.4610000000000003</v>
      </c>
      <c r="AK487">
        <v>2.8759999999999999</v>
      </c>
      <c r="AL487">
        <v>5.601</v>
      </c>
      <c r="AM487">
        <v>3.0369999999999999</v>
      </c>
      <c r="AN487">
        <v>1.2589999999999999</v>
      </c>
      <c r="AO487">
        <v>3.14</v>
      </c>
      <c r="AP487">
        <v>1.01</v>
      </c>
      <c r="AQ487">
        <v>0.46300000000000002</v>
      </c>
      <c r="AR487">
        <v>3.137</v>
      </c>
      <c r="AS487">
        <v>0.36699999999999999</v>
      </c>
      <c r="AT487">
        <v>4.6890000000000001</v>
      </c>
      <c r="AU487">
        <v>6.3170000000000002</v>
      </c>
      <c r="AV487">
        <v>2.9</v>
      </c>
      <c r="AW487">
        <v>3.2410000000000001</v>
      </c>
      <c r="AX487">
        <v>-4.992</v>
      </c>
      <c r="AY487">
        <v>0.64800000000000002</v>
      </c>
      <c r="AZ487">
        <v>1.85</v>
      </c>
      <c r="BA487">
        <v>1.484</v>
      </c>
      <c r="BB487">
        <v>2.6139999999999999</v>
      </c>
      <c r="BC487">
        <v>3.5019999999999998</v>
      </c>
      <c r="BD487">
        <v>3.0920000000000001</v>
      </c>
      <c r="BE487">
        <v>2.9489999999999998</v>
      </c>
      <c r="BF487">
        <v>2.4590000000000001</v>
      </c>
      <c r="BG487">
        <v>2020</v>
      </c>
    </row>
    <row r="488" spans="1:59" x14ac:dyDescent="0.35">
      <c r="A488">
        <v>846</v>
      </c>
      <c r="B488" t="s">
        <v>477</v>
      </c>
      <c r="C488" t="s">
        <v>179</v>
      </c>
      <c r="D488" t="s">
        <v>475</v>
      </c>
      <c r="E488" t="s">
        <v>572</v>
      </c>
      <c r="F488" t="s">
        <v>573</v>
      </c>
      <c r="G488" t="s">
        <v>565</v>
      </c>
      <c r="H488" t="s">
        <v>566</v>
      </c>
      <c r="I488" t="s">
        <v>759</v>
      </c>
      <c r="J488">
        <v>8.2759999999999998</v>
      </c>
      <c r="K488">
        <v>9.9930000000000003</v>
      </c>
      <c r="L488">
        <v>11.016</v>
      </c>
      <c r="M488">
        <v>11.664999999999999</v>
      </c>
      <c r="N488">
        <v>14.337</v>
      </c>
      <c r="O488">
        <v>13.981</v>
      </c>
      <c r="P488">
        <v>13.545</v>
      </c>
      <c r="Q488">
        <v>15.32</v>
      </c>
      <c r="R488">
        <v>16.536000000000001</v>
      </c>
      <c r="S488">
        <v>17.872</v>
      </c>
      <c r="T488">
        <v>19.768999999999998</v>
      </c>
      <c r="U488">
        <v>22.484999999999999</v>
      </c>
      <c r="V488">
        <v>23.709</v>
      </c>
      <c r="W488">
        <v>24.376000000000001</v>
      </c>
      <c r="X488">
        <v>27.204000000000001</v>
      </c>
      <c r="Y488">
        <v>27.952999999999999</v>
      </c>
      <c r="Z488">
        <v>29.2</v>
      </c>
      <c r="AA488">
        <v>31.606000000000002</v>
      </c>
      <c r="AB488">
        <v>33.447000000000003</v>
      </c>
      <c r="AC488">
        <v>34.593000000000004</v>
      </c>
      <c r="AD488">
        <v>37.441000000000003</v>
      </c>
      <c r="AE488">
        <v>37.479999999999997</v>
      </c>
      <c r="AF488">
        <v>36.552999999999997</v>
      </c>
      <c r="AG488">
        <v>38.424999999999997</v>
      </c>
      <c r="AH488">
        <v>40.802999999999997</v>
      </c>
      <c r="AI488">
        <v>43.148000000000003</v>
      </c>
      <c r="AJ488">
        <v>48.610999999999997</v>
      </c>
      <c r="AK488">
        <v>52.898000000000003</v>
      </c>
      <c r="AL488">
        <v>59.863</v>
      </c>
      <c r="AM488">
        <v>63.256999999999998</v>
      </c>
      <c r="AN488">
        <v>64.995999999999995</v>
      </c>
      <c r="AO488">
        <v>68.905000000000001</v>
      </c>
      <c r="AP488">
        <v>69.278000000000006</v>
      </c>
      <c r="AQ488">
        <v>71.691999999999993</v>
      </c>
      <c r="AR488">
        <v>74.97</v>
      </c>
      <c r="AS488">
        <v>79.656999999999996</v>
      </c>
      <c r="AT488">
        <v>84.706999999999994</v>
      </c>
      <c r="AU488">
        <v>94.888999999999996</v>
      </c>
      <c r="AV488">
        <v>100.77200000000001</v>
      </c>
      <c r="AW488">
        <v>107.45</v>
      </c>
      <c r="AX488">
        <v>104.929</v>
      </c>
      <c r="AY488">
        <v>106.348</v>
      </c>
      <c r="AZ488">
        <v>121.792</v>
      </c>
      <c r="BA488">
        <v>133.798</v>
      </c>
      <c r="BB488">
        <v>144.983</v>
      </c>
      <c r="BC488">
        <v>155.72900000000001</v>
      </c>
      <c r="BD488">
        <v>165.333</v>
      </c>
      <c r="BE488">
        <v>175.28399999999999</v>
      </c>
      <c r="BF488">
        <v>184.95</v>
      </c>
      <c r="BG488">
        <v>2020</v>
      </c>
    </row>
    <row r="489" spans="1:59" x14ac:dyDescent="0.35">
      <c r="A489">
        <v>846</v>
      </c>
      <c r="B489" t="s">
        <v>477</v>
      </c>
      <c r="C489" t="s">
        <v>181</v>
      </c>
      <c r="D489" t="s">
        <v>475</v>
      </c>
      <c r="E489" t="s">
        <v>572</v>
      </c>
      <c r="F489" t="s">
        <v>574</v>
      </c>
      <c r="G489" t="s">
        <v>575</v>
      </c>
      <c r="H489" t="s">
        <v>566</v>
      </c>
      <c r="I489" t="s">
        <v>576</v>
      </c>
      <c r="J489">
        <v>0.121</v>
      </c>
      <c r="K489">
        <v>0.114</v>
      </c>
      <c r="L489">
        <v>0.114</v>
      </c>
      <c r="M489">
        <v>0.11700000000000001</v>
      </c>
      <c r="N489">
        <v>0.14399999999999999</v>
      </c>
      <c r="O489">
        <v>0.13200000000000001</v>
      </c>
      <c r="P489">
        <v>0.128</v>
      </c>
      <c r="Q489">
        <v>0.13900000000000001</v>
      </c>
      <c r="R489">
        <v>0.158</v>
      </c>
      <c r="S489">
        <v>0.154</v>
      </c>
      <c r="T489">
        <v>0.16900000000000001</v>
      </c>
      <c r="U489">
        <v>0.20100000000000001</v>
      </c>
      <c r="V489">
        <v>0.20899999999999999</v>
      </c>
      <c r="W489">
        <v>0.2</v>
      </c>
      <c r="X489">
        <v>0.23400000000000001</v>
      </c>
      <c r="Y489">
        <v>0.249</v>
      </c>
      <c r="Z489">
        <v>0.26100000000000001</v>
      </c>
      <c r="AA489">
        <v>0.27300000000000002</v>
      </c>
      <c r="AB489">
        <v>0.26200000000000001</v>
      </c>
      <c r="AC489">
        <v>0.26800000000000002</v>
      </c>
      <c r="AD489">
        <v>0.27200000000000002</v>
      </c>
      <c r="AE489">
        <v>0.25700000000000001</v>
      </c>
      <c r="AF489">
        <v>0.26200000000000001</v>
      </c>
      <c r="AG489">
        <v>0.315</v>
      </c>
      <c r="AH489">
        <v>0.36499999999999999</v>
      </c>
      <c r="AI489">
        <v>0.39</v>
      </c>
      <c r="AJ489">
        <v>0.435</v>
      </c>
      <c r="AK489">
        <v>0.51700000000000002</v>
      </c>
      <c r="AL489">
        <v>0.58199999999999996</v>
      </c>
      <c r="AM489">
        <v>0.59</v>
      </c>
      <c r="AN489">
        <v>0.65200000000000002</v>
      </c>
      <c r="AO489">
        <v>0.73799999999999999</v>
      </c>
      <c r="AP489">
        <v>0.73599999999999999</v>
      </c>
      <c r="AQ489">
        <v>0.755</v>
      </c>
      <c r="AR489">
        <v>0.77400000000000002</v>
      </c>
      <c r="AS489">
        <v>0.74399999999999999</v>
      </c>
      <c r="AT489">
        <v>0.77500000000000002</v>
      </c>
      <c r="AU489">
        <v>0.88</v>
      </c>
      <c r="AV489">
        <v>0.92900000000000005</v>
      </c>
      <c r="AW489">
        <v>0.93</v>
      </c>
      <c r="AX489">
        <v>1.008</v>
      </c>
      <c r="AY489">
        <v>0.94199999999999995</v>
      </c>
      <c r="AZ489">
        <v>1.073</v>
      </c>
      <c r="BA489">
        <v>1.1659999999999999</v>
      </c>
      <c r="BB489">
        <v>1.2629999999999999</v>
      </c>
      <c r="BC489">
        <v>1.357</v>
      </c>
      <c r="BD489">
        <v>1.44</v>
      </c>
      <c r="BE489">
        <v>1.5269999999999999</v>
      </c>
      <c r="BF489">
        <v>1.611</v>
      </c>
      <c r="BG489">
        <v>2020</v>
      </c>
    </row>
    <row r="490" spans="1:59" x14ac:dyDescent="0.35">
      <c r="A490">
        <v>846</v>
      </c>
      <c r="B490" t="s">
        <v>477</v>
      </c>
      <c r="C490" t="s">
        <v>577</v>
      </c>
      <c r="D490" t="s">
        <v>475</v>
      </c>
      <c r="E490" t="s">
        <v>572</v>
      </c>
      <c r="F490" t="s">
        <v>578</v>
      </c>
      <c r="G490" t="s">
        <v>579</v>
      </c>
      <c r="H490" t="s">
        <v>566</v>
      </c>
      <c r="I490" t="s">
        <v>576</v>
      </c>
      <c r="J490">
        <v>0.109</v>
      </c>
      <c r="K490">
        <v>0.124</v>
      </c>
      <c r="L490">
        <v>0.13400000000000001</v>
      </c>
      <c r="M490">
        <v>0.14399999999999999</v>
      </c>
      <c r="N490">
        <v>0.16300000000000001</v>
      </c>
      <c r="O490">
        <v>0.17</v>
      </c>
      <c r="P490">
        <v>0.17299999999999999</v>
      </c>
      <c r="Q490">
        <v>0.17199999999999999</v>
      </c>
      <c r="R490">
        <v>0.17499999999999999</v>
      </c>
      <c r="S490">
        <v>0.185</v>
      </c>
      <c r="T490">
        <v>0.215</v>
      </c>
      <c r="U490">
        <v>0.22900000000000001</v>
      </c>
      <c r="V490">
        <v>0.24</v>
      </c>
      <c r="W490">
        <v>0.247</v>
      </c>
      <c r="X490">
        <v>0.27600000000000002</v>
      </c>
      <c r="Y490">
        <v>0.28399999999999997</v>
      </c>
      <c r="Z490">
        <v>0.29599999999999999</v>
      </c>
      <c r="AA490">
        <v>0.316</v>
      </c>
      <c r="AB490">
        <v>0.32400000000000001</v>
      </c>
      <c r="AC490">
        <v>0.32900000000000001</v>
      </c>
      <c r="AD490">
        <v>0.35699999999999998</v>
      </c>
      <c r="AE490">
        <v>0.35199999999999998</v>
      </c>
      <c r="AF490">
        <v>0.33900000000000002</v>
      </c>
      <c r="AG490">
        <v>0.36099999999999999</v>
      </c>
      <c r="AH490">
        <v>0.38500000000000001</v>
      </c>
      <c r="AI490">
        <v>0.41799999999999998</v>
      </c>
      <c r="AJ490">
        <v>0.46800000000000003</v>
      </c>
      <c r="AK490">
        <v>0.49399999999999999</v>
      </c>
      <c r="AL490">
        <v>0.53200000000000003</v>
      </c>
      <c r="AM490">
        <v>0.55100000000000005</v>
      </c>
      <c r="AN490">
        <v>0.56499999999999995</v>
      </c>
      <c r="AO490">
        <v>0.59499999999999997</v>
      </c>
      <c r="AP490">
        <v>0.61199999999999999</v>
      </c>
      <c r="AQ490">
        <v>0.626</v>
      </c>
      <c r="AR490">
        <v>0.65700000000000003</v>
      </c>
      <c r="AS490">
        <v>0.66600000000000004</v>
      </c>
      <c r="AT490">
        <v>0.70499999999999996</v>
      </c>
      <c r="AU490">
        <v>0.76300000000000001</v>
      </c>
      <c r="AV490">
        <v>0.80400000000000005</v>
      </c>
      <c r="AW490">
        <v>0.84499999999999997</v>
      </c>
      <c r="AX490">
        <v>0.81399999999999995</v>
      </c>
      <c r="AY490">
        <v>0.85599999999999998</v>
      </c>
      <c r="AZ490">
        <v>0.93300000000000005</v>
      </c>
      <c r="BA490">
        <v>0.98099999999999998</v>
      </c>
      <c r="BB490">
        <v>1.03</v>
      </c>
      <c r="BC490">
        <v>1.087</v>
      </c>
      <c r="BD490">
        <v>1.143</v>
      </c>
      <c r="BE490">
        <v>1.198</v>
      </c>
      <c r="BF490">
        <v>1.25</v>
      </c>
      <c r="BG490">
        <v>2020</v>
      </c>
    </row>
    <row r="491" spans="1:59" x14ac:dyDescent="0.35">
      <c r="A491">
        <v>846</v>
      </c>
      <c r="B491" t="s">
        <v>477</v>
      </c>
      <c r="C491" t="s">
        <v>580</v>
      </c>
      <c r="D491" t="s">
        <v>475</v>
      </c>
      <c r="E491" t="s">
        <v>581</v>
      </c>
      <c r="F491" t="s">
        <v>582</v>
      </c>
      <c r="G491" t="s">
        <v>583</v>
      </c>
      <c r="I491" t="s">
        <v>584</v>
      </c>
      <c r="J491">
        <v>34.344999999999999</v>
      </c>
      <c r="K491">
        <v>39.728999999999999</v>
      </c>
      <c r="L491">
        <v>42.945</v>
      </c>
      <c r="M491">
        <v>44.148000000000003</v>
      </c>
      <c r="N491">
        <v>49.52</v>
      </c>
      <c r="O491">
        <v>47.811999999999998</v>
      </c>
      <c r="P491">
        <v>46.39</v>
      </c>
      <c r="Q491">
        <v>54.031999999999996</v>
      </c>
      <c r="R491">
        <v>59.323</v>
      </c>
      <c r="S491">
        <v>63.15</v>
      </c>
      <c r="T491">
        <v>62.536000000000001</v>
      </c>
      <c r="U491">
        <v>68.957999999999998</v>
      </c>
      <c r="V491">
        <v>70.88</v>
      </c>
      <c r="W491">
        <v>72.341999999999999</v>
      </c>
      <c r="X491">
        <v>74.015000000000001</v>
      </c>
      <c r="Y491">
        <v>75.296999999999997</v>
      </c>
      <c r="Z491">
        <v>76.867000000000004</v>
      </c>
      <c r="AA491">
        <v>79.308999999999997</v>
      </c>
      <c r="AB491">
        <v>82.951999999999998</v>
      </c>
      <c r="AC491">
        <v>85.506</v>
      </c>
      <c r="AD491">
        <v>87.369</v>
      </c>
      <c r="AE491">
        <v>90.536000000000001</v>
      </c>
      <c r="AF491">
        <v>93.138000000000005</v>
      </c>
      <c r="AG491">
        <v>93.882000000000005</v>
      </c>
      <c r="AH491">
        <v>95.869</v>
      </c>
      <c r="AI491">
        <v>96.272000000000006</v>
      </c>
      <c r="AJ491">
        <v>100</v>
      </c>
      <c r="AK491">
        <v>105.777</v>
      </c>
      <c r="AL491">
        <v>113.355</v>
      </c>
      <c r="AM491">
        <v>116.251</v>
      </c>
      <c r="AN491">
        <v>117.962</v>
      </c>
      <c r="AO491">
        <v>121.25</v>
      </c>
      <c r="AP491">
        <v>120.687</v>
      </c>
      <c r="AQ491">
        <v>124.316</v>
      </c>
      <c r="AR491">
        <v>126.047</v>
      </c>
      <c r="AS491">
        <v>133.43799999999999</v>
      </c>
      <c r="AT491">
        <v>135.542</v>
      </c>
      <c r="AU491">
        <v>142.81299999999999</v>
      </c>
      <c r="AV491">
        <v>147.392</v>
      </c>
      <c r="AW491">
        <v>152.226</v>
      </c>
      <c r="AX491">
        <v>156.46600000000001</v>
      </c>
      <c r="AY491">
        <v>157.56</v>
      </c>
      <c r="AZ491">
        <v>177.16399999999999</v>
      </c>
      <c r="BA491">
        <v>191.78399999999999</v>
      </c>
      <c r="BB491">
        <v>202.52099999999999</v>
      </c>
      <c r="BC491">
        <v>210.173</v>
      </c>
      <c r="BD491">
        <v>216.44</v>
      </c>
      <c r="BE491">
        <v>222.89500000000001</v>
      </c>
      <c r="BF491">
        <v>229.542</v>
      </c>
      <c r="BG491">
        <v>2020</v>
      </c>
    </row>
    <row r="492" spans="1:59" x14ac:dyDescent="0.35">
      <c r="A492">
        <v>846</v>
      </c>
      <c r="B492" t="s">
        <v>477</v>
      </c>
      <c r="C492" t="s">
        <v>585</v>
      </c>
      <c r="D492" t="s">
        <v>475</v>
      </c>
      <c r="E492" t="s">
        <v>586</v>
      </c>
      <c r="F492" t="s">
        <v>587</v>
      </c>
      <c r="G492" t="s">
        <v>565</v>
      </c>
      <c r="H492" t="s">
        <v>558</v>
      </c>
      <c r="I492" t="s">
        <v>588</v>
      </c>
      <c r="J492" s="20">
        <v>209548.77299999999</v>
      </c>
      <c r="K492" s="20">
        <v>211365.65100000001</v>
      </c>
      <c r="L492" s="20">
        <v>208541.29199999999</v>
      </c>
      <c r="M492" s="20">
        <v>209703.08</v>
      </c>
      <c r="N492" s="20">
        <v>222715.8</v>
      </c>
      <c r="O492" s="20">
        <v>216613.33100000001</v>
      </c>
      <c r="P492" s="20">
        <v>210067.18700000001</v>
      </c>
      <c r="Q492" s="20">
        <v>201093.90299999999</v>
      </c>
      <c r="R492" s="20">
        <v>192232.71100000001</v>
      </c>
      <c r="S492" s="20">
        <v>193843.29300000001</v>
      </c>
      <c r="T492" s="20">
        <v>213591.14199999999</v>
      </c>
      <c r="U492" s="20">
        <v>215935.70800000001</v>
      </c>
      <c r="V492" s="20">
        <v>217201.12899999999</v>
      </c>
      <c r="W492" s="20">
        <v>214619.47899999999</v>
      </c>
      <c r="X492" s="20">
        <v>223774.40299999999</v>
      </c>
      <c r="Y492" s="20">
        <v>220295.92</v>
      </c>
      <c r="Z492" s="20">
        <v>219712.87700000001</v>
      </c>
      <c r="AA492" s="20">
        <v>224652.95600000001</v>
      </c>
      <c r="AB492" s="20">
        <v>221534.60699999999</v>
      </c>
      <c r="AC492" s="20">
        <v>216720.77100000001</v>
      </c>
      <c r="AD492" s="20">
        <v>224430.579</v>
      </c>
      <c r="AE492" s="20">
        <v>211959.96100000001</v>
      </c>
      <c r="AF492" s="20">
        <v>196450.742</v>
      </c>
      <c r="AG492" s="20">
        <v>200186.83900000001</v>
      </c>
      <c r="AH492" s="20">
        <v>203489.26199999999</v>
      </c>
      <c r="AI492" s="20">
        <v>209466.88</v>
      </c>
      <c r="AJ492" s="20">
        <v>222081.61300000001</v>
      </c>
      <c r="AK492" s="20">
        <v>223331.234</v>
      </c>
      <c r="AL492" s="20">
        <v>230537.86300000001</v>
      </c>
      <c r="AM492" s="20">
        <v>232515.60699999999</v>
      </c>
      <c r="AN492" s="20">
        <v>229836.77499999999</v>
      </c>
      <c r="AO492" s="20">
        <v>231723.37899999999</v>
      </c>
      <c r="AP492" s="20">
        <v>228801.12899999999</v>
      </c>
      <c r="AQ492" s="20">
        <v>224693.75399999999</v>
      </c>
      <c r="AR492" s="20">
        <v>226531.94099999999</v>
      </c>
      <c r="AS492" s="20">
        <v>222250.35200000001</v>
      </c>
      <c r="AT492" s="20">
        <v>229373.96100000001</v>
      </c>
      <c r="AU492" s="20">
        <v>238381.06200000001</v>
      </c>
      <c r="AV492" s="20">
        <v>239780.315</v>
      </c>
      <c r="AW492" s="20">
        <v>241986.465</v>
      </c>
      <c r="AX492" s="20">
        <v>222284.095</v>
      </c>
      <c r="AY492" s="20">
        <v>216308.43299999999</v>
      </c>
      <c r="AZ492" s="20">
        <v>213007.20699999999</v>
      </c>
      <c r="BA492" s="20">
        <v>209001.386</v>
      </c>
      <c r="BB492" s="20">
        <v>207356.049</v>
      </c>
      <c r="BC492" s="20">
        <v>207502.36600000001</v>
      </c>
      <c r="BD492" s="20">
        <v>206828.049</v>
      </c>
      <c r="BE492" s="20">
        <v>205868.78099999999</v>
      </c>
      <c r="BF492" s="20">
        <v>203938.644</v>
      </c>
      <c r="BG492">
        <v>2020</v>
      </c>
    </row>
    <row r="493" spans="1:59" x14ac:dyDescent="0.35">
      <c r="A493">
        <v>846</v>
      </c>
      <c r="B493" t="s">
        <v>477</v>
      </c>
      <c r="C493" t="s">
        <v>589</v>
      </c>
      <c r="D493" t="s">
        <v>475</v>
      </c>
      <c r="E493" t="s">
        <v>586</v>
      </c>
      <c r="F493" t="s">
        <v>590</v>
      </c>
      <c r="G493" t="s">
        <v>591</v>
      </c>
      <c r="H493" t="s">
        <v>558</v>
      </c>
      <c r="I493" t="s">
        <v>588</v>
      </c>
      <c r="J493" s="20">
        <v>2407.777</v>
      </c>
      <c r="K493" s="20">
        <v>2428.6529999999998</v>
      </c>
      <c r="L493" s="20">
        <v>2396.1999999999998</v>
      </c>
      <c r="M493" s="20">
        <v>2409.5500000000002</v>
      </c>
      <c r="N493" s="20">
        <v>2559.0700000000002</v>
      </c>
      <c r="O493" s="20">
        <v>2488.951</v>
      </c>
      <c r="P493" s="20">
        <v>2413.7330000000002</v>
      </c>
      <c r="Q493" s="20">
        <v>2310.6280000000002</v>
      </c>
      <c r="R493" s="20">
        <v>2208.81</v>
      </c>
      <c r="S493" s="20">
        <v>2227.3159999999998</v>
      </c>
      <c r="T493" s="20">
        <v>2454.2249999999999</v>
      </c>
      <c r="U493" s="20">
        <v>2481.1640000000002</v>
      </c>
      <c r="V493" s="20">
        <v>2495.7040000000002</v>
      </c>
      <c r="W493" s="20">
        <v>2466.0410000000002</v>
      </c>
      <c r="X493" s="20">
        <v>2571.2330000000002</v>
      </c>
      <c r="Y493" s="20">
        <v>2531.2649999999999</v>
      </c>
      <c r="Z493" s="20">
        <v>2524.5650000000001</v>
      </c>
      <c r="AA493" s="20">
        <v>2581.328</v>
      </c>
      <c r="AB493" s="20">
        <v>2545.4969999999998</v>
      </c>
      <c r="AC493" s="20">
        <v>2490.1849999999999</v>
      </c>
      <c r="AD493" s="20">
        <v>2578.7730000000001</v>
      </c>
      <c r="AE493" s="20">
        <v>2435.482</v>
      </c>
      <c r="AF493" s="20">
        <v>2257.2759999999998</v>
      </c>
      <c r="AG493" s="20">
        <v>2300.2049999999999</v>
      </c>
      <c r="AH493" s="20">
        <v>2338.1509999999998</v>
      </c>
      <c r="AI493" s="20">
        <v>2406.8359999999998</v>
      </c>
      <c r="AJ493" s="20">
        <v>2551.7829999999999</v>
      </c>
      <c r="AK493" s="20">
        <v>2566.1410000000001</v>
      </c>
      <c r="AL493" s="20">
        <v>2648.9470000000001</v>
      </c>
      <c r="AM493" s="20">
        <v>2671.672</v>
      </c>
      <c r="AN493" s="20">
        <v>2640.8919999999998</v>
      </c>
      <c r="AO493" s="20">
        <v>2662.569</v>
      </c>
      <c r="AP493" s="20">
        <v>2628.9920000000002</v>
      </c>
      <c r="AQ493" s="20">
        <v>2581.797</v>
      </c>
      <c r="AR493" s="20">
        <v>2602.9180000000001</v>
      </c>
      <c r="AS493" s="20">
        <v>2553.7220000000002</v>
      </c>
      <c r="AT493" s="20">
        <v>2635.5740000000001</v>
      </c>
      <c r="AU493" s="20">
        <v>2739.0680000000002</v>
      </c>
      <c r="AV493" s="20">
        <v>2755.1460000000002</v>
      </c>
      <c r="AW493" s="20">
        <v>2780.4949999999999</v>
      </c>
      <c r="AX493" s="20">
        <v>2554.1089999999999</v>
      </c>
      <c r="AY493" s="20">
        <v>2485.4470000000001</v>
      </c>
      <c r="AZ493" s="20">
        <v>2447.5149999999999</v>
      </c>
      <c r="BA493" s="20">
        <v>2401.4870000000001</v>
      </c>
      <c r="BB493" s="20">
        <v>2382.5819999999999</v>
      </c>
      <c r="BC493" s="20">
        <v>2384.2629999999999</v>
      </c>
      <c r="BD493" s="20">
        <v>2376.5149999999999</v>
      </c>
      <c r="BE493" s="20">
        <v>2365.4920000000002</v>
      </c>
      <c r="BF493" s="20">
        <v>2343.3150000000001</v>
      </c>
      <c r="BG493">
        <v>2020</v>
      </c>
    </row>
    <row r="494" spans="1:59" x14ac:dyDescent="0.35">
      <c r="A494">
        <v>846</v>
      </c>
      <c r="B494" t="s">
        <v>477</v>
      </c>
      <c r="C494" t="s">
        <v>592</v>
      </c>
      <c r="D494" t="s">
        <v>475</v>
      </c>
      <c r="E494" t="s">
        <v>593</v>
      </c>
      <c r="F494" t="s">
        <v>594</v>
      </c>
      <c r="G494" t="s">
        <v>565</v>
      </c>
      <c r="H494" t="s">
        <v>558</v>
      </c>
      <c r="I494" t="s">
        <v>595</v>
      </c>
      <c r="J494" s="20">
        <v>71969.55</v>
      </c>
      <c r="K494" s="20">
        <v>83973.66</v>
      </c>
      <c r="L494" s="20">
        <v>89558.626000000004</v>
      </c>
      <c r="M494" s="20">
        <v>92579.736999999994</v>
      </c>
      <c r="N494" s="20">
        <v>110288.19899999999</v>
      </c>
      <c r="O494" s="20">
        <v>103566.12300000001</v>
      </c>
      <c r="P494" s="20">
        <v>97449.212</v>
      </c>
      <c r="Q494" s="20">
        <v>108654.617</v>
      </c>
      <c r="R494" s="20">
        <v>114038.08100000001</v>
      </c>
      <c r="S494" s="20">
        <v>122412.765</v>
      </c>
      <c r="T494" s="20">
        <v>133571.93299999999</v>
      </c>
      <c r="U494" s="20">
        <v>148905.76800000001</v>
      </c>
      <c r="V494" s="20">
        <v>153951.416</v>
      </c>
      <c r="W494" s="20">
        <v>155260.014</v>
      </c>
      <c r="X494" s="20">
        <v>165626.755</v>
      </c>
      <c r="Y494" s="20">
        <v>165876.49</v>
      </c>
      <c r="Z494" s="20">
        <v>168886.408</v>
      </c>
      <c r="AA494" s="20">
        <v>178169.122</v>
      </c>
      <c r="AB494" s="20">
        <v>183766.97</v>
      </c>
      <c r="AC494" s="20">
        <v>185308.39199999999</v>
      </c>
      <c r="AD494" s="20">
        <v>196082.17</v>
      </c>
      <c r="AE494" s="20">
        <v>191899.592</v>
      </c>
      <c r="AF494" s="20">
        <v>182970.595</v>
      </c>
      <c r="AG494" s="20">
        <v>187939.58499999999</v>
      </c>
      <c r="AH494" s="20">
        <v>195084.052</v>
      </c>
      <c r="AI494" s="20">
        <v>201657.26500000001</v>
      </c>
      <c r="AJ494" s="20">
        <v>222081.61300000001</v>
      </c>
      <c r="AK494" s="20">
        <v>236232.99100000001</v>
      </c>
      <c r="AL494" s="20">
        <v>261327.17499999999</v>
      </c>
      <c r="AM494" s="20">
        <v>270302.49200000003</v>
      </c>
      <c r="AN494" s="20">
        <v>271120.54800000001</v>
      </c>
      <c r="AO494" s="20">
        <v>280963.93400000001</v>
      </c>
      <c r="AP494" s="20">
        <v>276133.38299999997</v>
      </c>
      <c r="AQ494" s="20">
        <v>279331.08899999998</v>
      </c>
      <c r="AR494" s="20">
        <v>285535.82199999999</v>
      </c>
      <c r="AS494" s="20">
        <v>296565.87199999997</v>
      </c>
      <c r="AT494" s="20">
        <v>310898.15299999999</v>
      </c>
      <c r="AU494" s="20">
        <v>340438.28</v>
      </c>
      <c r="AV494" s="20">
        <v>353417.31699999998</v>
      </c>
      <c r="AW494" s="20">
        <v>368365.47899999999</v>
      </c>
      <c r="AX494" s="20">
        <v>347798.27299999999</v>
      </c>
      <c r="AY494" s="20">
        <v>340815.18599999999</v>
      </c>
      <c r="AZ494" s="20">
        <v>377371.28200000001</v>
      </c>
      <c r="BA494" s="20">
        <v>400830.95600000001</v>
      </c>
      <c r="BB494" s="20">
        <v>419938.75099999999</v>
      </c>
      <c r="BC494" s="20">
        <v>436113.04700000002</v>
      </c>
      <c r="BD494" s="20">
        <v>447658.90500000003</v>
      </c>
      <c r="BE494" s="20">
        <v>458870.40700000001</v>
      </c>
      <c r="BF494" s="20">
        <v>468123.94</v>
      </c>
      <c r="BG494">
        <v>2020</v>
      </c>
    </row>
    <row r="495" spans="1:59" x14ac:dyDescent="0.35">
      <c r="A495">
        <v>846</v>
      </c>
      <c r="B495" t="s">
        <v>477</v>
      </c>
      <c r="C495" t="s">
        <v>596</v>
      </c>
      <c r="D495" t="s">
        <v>475</v>
      </c>
      <c r="E495" t="s">
        <v>593</v>
      </c>
      <c r="F495" t="s">
        <v>597</v>
      </c>
      <c r="G495" t="s">
        <v>575</v>
      </c>
      <c r="H495" t="s">
        <v>558</v>
      </c>
      <c r="I495" t="s">
        <v>595</v>
      </c>
      <c r="J495" s="20">
        <v>1053.8489999999999</v>
      </c>
      <c r="K495">
        <v>956.13699999999994</v>
      </c>
      <c r="L495">
        <v>930.89</v>
      </c>
      <c r="M495">
        <v>931.68899999999996</v>
      </c>
      <c r="N495" s="20">
        <v>1111.403</v>
      </c>
      <c r="O495">
        <v>976.74699999999996</v>
      </c>
      <c r="P495">
        <v>918.67499999999995</v>
      </c>
      <c r="Q495">
        <v>989.12599999999998</v>
      </c>
      <c r="R495" s="20">
        <v>1092.048</v>
      </c>
      <c r="S495" s="20">
        <v>1054.904</v>
      </c>
      <c r="T495" s="20">
        <v>1141.0429999999999</v>
      </c>
      <c r="U495" s="20">
        <v>1333.385</v>
      </c>
      <c r="V495" s="20">
        <v>1357.6959999999999</v>
      </c>
      <c r="W495" s="20">
        <v>1277.011</v>
      </c>
      <c r="X495" s="20">
        <v>1422.8489999999999</v>
      </c>
      <c r="Y495" s="20">
        <v>1479.5650000000001</v>
      </c>
      <c r="Z495" s="20">
        <v>1511.7049999999999</v>
      </c>
      <c r="AA495" s="20">
        <v>1537.62</v>
      </c>
      <c r="AB495" s="20">
        <v>1441.1120000000001</v>
      </c>
      <c r="AC495" s="20">
        <v>1435.664</v>
      </c>
      <c r="AD495" s="20">
        <v>1422.2280000000001</v>
      </c>
      <c r="AE495" s="20">
        <v>1317.0909999999999</v>
      </c>
      <c r="AF495" s="20">
        <v>1313.463</v>
      </c>
      <c r="AG495" s="20">
        <v>1542.059</v>
      </c>
      <c r="AH495" s="20">
        <v>1743.287</v>
      </c>
      <c r="AI495" s="20">
        <v>1824.5050000000001</v>
      </c>
      <c r="AJ495" s="20">
        <v>1985.2750000000001</v>
      </c>
      <c r="AK495" s="20">
        <v>2308.5540000000001</v>
      </c>
      <c r="AL495" s="20">
        <v>2540.7150000000001</v>
      </c>
      <c r="AM495" s="20">
        <v>2519.625</v>
      </c>
      <c r="AN495" s="20">
        <v>2719.2539999999999</v>
      </c>
      <c r="AO495" s="20">
        <v>3007.5639999999999</v>
      </c>
      <c r="AP495" s="20">
        <v>2934.8530000000001</v>
      </c>
      <c r="AQ495" s="20">
        <v>2940.1930000000002</v>
      </c>
      <c r="AR495" s="20">
        <v>2947.953</v>
      </c>
      <c r="AS495" s="20">
        <v>2771.6570000000002</v>
      </c>
      <c r="AT495" s="20">
        <v>2844.1320000000001</v>
      </c>
      <c r="AU495" s="20">
        <v>3158.9009999999998</v>
      </c>
      <c r="AV495" s="20">
        <v>3256.3530000000001</v>
      </c>
      <c r="AW495" s="20">
        <v>3187.38</v>
      </c>
      <c r="AX495" s="20">
        <v>3341.002</v>
      </c>
      <c r="AY495" s="20">
        <v>3017.6660000000002</v>
      </c>
      <c r="AZ495" s="20">
        <v>3325.15</v>
      </c>
      <c r="BA495" s="20">
        <v>3491.8629999999998</v>
      </c>
      <c r="BB495" s="20">
        <v>3658.3220000000001</v>
      </c>
      <c r="BC495" s="20">
        <v>3799.2249999999999</v>
      </c>
      <c r="BD495" s="20">
        <v>3899.808</v>
      </c>
      <c r="BE495" s="20">
        <v>3997.4769999999999</v>
      </c>
      <c r="BF495" s="20">
        <v>4078.09</v>
      </c>
      <c r="BG495">
        <v>2020</v>
      </c>
    </row>
    <row r="496" spans="1:59" x14ac:dyDescent="0.35">
      <c r="A496">
        <v>846</v>
      </c>
      <c r="B496" t="s">
        <v>477</v>
      </c>
      <c r="C496" t="s">
        <v>598</v>
      </c>
      <c r="D496" t="s">
        <v>475</v>
      </c>
      <c r="E496" t="s">
        <v>593</v>
      </c>
      <c r="F496" t="s">
        <v>599</v>
      </c>
      <c r="G496" t="s">
        <v>579</v>
      </c>
      <c r="H496" t="s">
        <v>558</v>
      </c>
      <c r="I496" t="s">
        <v>595</v>
      </c>
      <c r="J496">
        <v>944.04399999999998</v>
      </c>
      <c r="K496" s="20">
        <v>1042.318</v>
      </c>
      <c r="L496" s="20">
        <v>1091.934</v>
      </c>
      <c r="M496" s="20">
        <v>1141.0160000000001</v>
      </c>
      <c r="N496" s="20">
        <v>1255.557</v>
      </c>
      <c r="O496" s="20">
        <v>1259.7650000000001</v>
      </c>
      <c r="P496" s="20">
        <v>1246.2940000000001</v>
      </c>
      <c r="Q496" s="20">
        <v>1222.566</v>
      </c>
      <c r="R496" s="20">
        <v>1209.905</v>
      </c>
      <c r="S496" s="20">
        <v>1267.885</v>
      </c>
      <c r="T496" s="20">
        <v>1449.3340000000001</v>
      </c>
      <c r="U496" s="20">
        <v>1514.798</v>
      </c>
      <c r="V496" s="20">
        <v>1558.3989999999999</v>
      </c>
      <c r="W496" s="20">
        <v>1576.37</v>
      </c>
      <c r="X496" s="20">
        <v>1678.721</v>
      </c>
      <c r="Y496" s="20">
        <v>1687.278</v>
      </c>
      <c r="Z496" s="20">
        <v>1713.626</v>
      </c>
      <c r="AA496" s="20">
        <v>1782.3679999999999</v>
      </c>
      <c r="AB496" s="20">
        <v>1777.4110000000001</v>
      </c>
      <c r="AC496" s="20">
        <v>1763.289</v>
      </c>
      <c r="AD496" s="20">
        <v>1867.3869999999999</v>
      </c>
      <c r="AE496" s="20">
        <v>1803.3579999999999</v>
      </c>
      <c r="AF496" s="20">
        <v>1697.4559999999999</v>
      </c>
      <c r="AG496" s="20">
        <v>1763.8779999999999</v>
      </c>
      <c r="AH496" s="20">
        <v>1841.106</v>
      </c>
      <c r="AI496" s="20">
        <v>1954.6220000000001</v>
      </c>
      <c r="AJ496" s="20">
        <v>2136.2809999999999</v>
      </c>
      <c r="AK496" s="20">
        <v>2206.3580000000002</v>
      </c>
      <c r="AL496" s="20">
        <v>2321.23</v>
      </c>
      <c r="AM496" s="20">
        <v>2356.1480000000001</v>
      </c>
      <c r="AN496" s="20">
        <v>2356.9969999999998</v>
      </c>
      <c r="AO496" s="20">
        <v>2425.7179999999998</v>
      </c>
      <c r="AP496" s="20">
        <v>2439.9259999999999</v>
      </c>
      <c r="AQ496" s="20">
        <v>2438.0889999999999</v>
      </c>
      <c r="AR496" s="20">
        <v>2503.9949999999999</v>
      </c>
      <c r="AS496" s="20">
        <v>2481.2449999999999</v>
      </c>
      <c r="AT496" s="20">
        <v>2586.4340000000002</v>
      </c>
      <c r="AU496" s="20">
        <v>2739.0680000000002</v>
      </c>
      <c r="AV496" s="20">
        <v>2821.386</v>
      </c>
      <c r="AW496" s="20">
        <v>2898.4140000000002</v>
      </c>
      <c r="AX496" s="20">
        <v>2697.172</v>
      </c>
      <c r="AY496" s="20">
        <v>2742.5610000000001</v>
      </c>
      <c r="AZ496" s="20">
        <v>2889.8890000000001</v>
      </c>
      <c r="BA496" s="20">
        <v>2939.8180000000002</v>
      </c>
      <c r="BB496" s="20">
        <v>2982.75</v>
      </c>
      <c r="BC496" s="20">
        <v>3045.018</v>
      </c>
      <c r="BD496" s="20">
        <v>3094.018</v>
      </c>
      <c r="BE496" s="20">
        <v>3135.9760000000001</v>
      </c>
      <c r="BF496" s="20">
        <v>3164.1390000000001</v>
      </c>
      <c r="BG496">
        <v>2020</v>
      </c>
    </row>
    <row r="497" spans="1:59" x14ac:dyDescent="0.35">
      <c r="A497">
        <v>846</v>
      </c>
      <c r="B497" t="s">
        <v>477</v>
      </c>
      <c r="C497" t="s">
        <v>600</v>
      </c>
      <c r="D497" t="s">
        <v>475</v>
      </c>
      <c r="E497" t="s">
        <v>601</v>
      </c>
      <c r="F497" t="s">
        <v>602</v>
      </c>
      <c r="G497" t="s">
        <v>603</v>
      </c>
    </row>
    <row r="498" spans="1:59" x14ac:dyDescent="0.35">
      <c r="A498">
        <v>846</v>
      </c>
      <c r="B498" t="s">
        <v>477</v>
      </c>
      <c r="C498" t="s">
        <v>604</v>
      </c>
      <c r="D498" t="s">
        <v>475</v>
      </c>
      <c r="E498" t="s">
        <v>605</v>
      </c>
      <c r="F498" t="s">
        <v>606</v>
      </c>
      <c r="G498" t="s">
        <v>607</v>
      </c>
      <c r="I498" t="s">
        <v>576</v>
      </c>
      <c r="J498">
        <v>1E-3</v>
      </c>
      <c r="K498">
        <v>1E-3</v>
      </c>
      <c r="L498">
        <v>1E-3</v>
      </c>
      <c r="M498">
        <v>1E-3</v>
      </c>
      <c r="N498">
        <v>1E-3</v>
      </c>
      <c r="O498">
        <v>1E-3</v>
      </c>
      <c r="P498">
        <v>1E-3</v>
      </c>
      <c r="Q498">
        <v>1E-3</v>
      </c>
      <c r="R498">
        <v>1E-3</v>
      </c>
      <c r="S498">
        <v>1E-3</v>
      </c>
      <c r="T498">
        <v>1E-3</v>
      </c>
      <c r="U498">
        <v>1E-3</v>
      </c>
      <c r="V498">
        <v>1E-3</v>
      </c>
      <c r="W498">
        <v>1E-3</v>
      </c>
      <c r="X498">
        <v>1E-3</v>
      </c>
      <c r="Y498">
        <v>1E-3</v>
      </c>
      <c r="Z498">
        <v>1E-3</v>
      </c>
      <c r="AA498">
        <v>1E-3</v>
      </c>
      <c r="AB498">
        <v>1E-3</v>
      </c>
      <c r="AC498">
        <v>1E-3</v>
      </c>
      <c r="AD498">
        <v>1E-3</v>
      </c>
      <c r="AE498">
        <v>1E-3</v>
      </c>
      <c r="AF498">
        <v>1E-3</v>
      </c>
      <c r="AG498">
        <v>1E-3</v>
      </c>
      <c r="AH498">
        <v>1E-3</v>
      </c>
      <c r="AI498">
        <v>1E-3</v>
      </c>
      <c r="AJ498">
        <v>1E-3</v>
      </c>
      <c r="AK498">
        <v>1E-3</v>
      </c>
      <c r="AL498">
        <v>1E-3</v>
      </c>
      <c r="AM498">
        <v>1E-3</v>
      </c>
      <c r="AN498">
        <v>1E-3</v>
      </c>
      <c r="AO498">
        <v>1E-3</v>
      </c>
      <c r="AP498">
        <v>1E-3</v>
      </c>
      <c r="AQ498">
        <v>1E-3</v>
      </c>
      <c r="AR498">
        <v>1E-3</v>
      </c>
      <c r="AS498">
        <v>1E-3</v>
      </c>
      <c r="AT498">
        <v>1E-3</v>
      </c>
      <c r="AU498">
        <v>1E-3</v>
      </c>
      <c r="AV498">
        <v>1E-3</v>
      </c>
      <c r="AW498">
        <v>1E-3</v>
      </c>
      <c r="AX498">
        <v>1E-3</v>
      </c>
      <c r="AY498">
        <v>1E-3</v>
      </c>
      <c r="AZ498">
        <v>1E-3</v>
      </c>
      <c r="BA498">
        <v>1E-3</v>
      </c>
      <c r="BB498">
        <v>1E-3</v>
      </c>
      <c r="BC498">
        <v>1E-3</v>
      </c>
      <c r="BD498">
        <v>1E-3</v>
      </c>
      <c r="BE498">
        <v>1E-3</v>
      </c>
      <c r="BF498">
        <v>1E-3</v>
      </c>
      <c r="BG498">
        <v>2020</v>
      </c>
    </row>
    <row r="499" spans="1:59" x14ac:dyDescent="0.35">
      <c r="A499">
        <v>846</v>
      </c>
      <c r="B499" t="s">
        <v>477</v>
      </c>
      <c r="C499" t="s">
        <v>608</v>
      </c>
      <c r="D499" t="s">
        <v>475</v>
      </c>
      <c r="E499" t="s">
        <v>609</v>
      </c>
      <c r="F499" t="s">
        <v>610</v>
      </c>
      <c r="G499" t="s">
        <v>611</v>
      </c>
      <c r="I499" t="s">
        <v>576</v>
      </c>
      <c r="J499">
        <v>76.234999999999999</v>
      </c>
      <c r="K499">
        <v>80.563999999999993</v>
      </c>
      <c r="L499">
        <v>82.018000000000001</v>
      </c>
      <c r="M499">
        <v>81.138000000000005</v>
      </c>
      <c r="N499">
        <v>87.84</v>
      </c>
      <c r="O499">
        <v>82.210999999999999</v>
      </c>
      <c r="P499">
        <v>78.191000000000003</v>
      </c>
      <c r="Q499">
        <v>88.873999999999995</v>
      </c>
      <c r="R499">
        <v>94.254000000000005</v>
      </c>
      <c r="S499">
        <v>96.549000000000007</v>
      </c>
      <c r="T499">
        <v>92.161000000000001</v>
      </c>
      <c r="U499">
        <v>98.301000000000002</v>
      </c>
      <c r="V499">
        <v>98.787999999999997</v>
      </c>
      <c r="W499">
        <v>98.492000000000004</v>
      </c>
      <c r="X499">
        <v>98.662000000000006</v>
      </c>
      <c r="Y499">
        <v>98.31</v>
      </c>
      <c r="Z499">
        <v>98.555000000000007</v>
      </c>
      <c r="AA499">
        <v>99.962000000000003</v>
      </c>
      <c r="AB499">
        <v>103.39</v>
      </c>
      <c r="AC499">
        <v>105.092</v>
      </c>
      <c r="AD499">
        <v>105.003</v>
      </c>
      <c r="AE499">
        <v>106.41200000000001</v>
      </c>
      <c r="AF499">
        <v>107.791</v>
      </c>
      <c r="AG499">
        <v>106.54900000000001</v>
      </c>
      <c r="AH499">
        <v>105.96</v>
      </c>
      <c r="AI499">
        <v>103.169</v>
      </c>
      <c r="AJ499">
        <v>103.95699999999999</v>
      </c>
      <c r="AK499">
        <v>107.069</v>
      </c>
      <c r="AL499">
        <v>112.581</v>
      </c>
      <c r="AM499">
        <v>114.72199999999999</v>
      </c>
      <c r="AN499">
        <v>115.02800000000001</v>
      </c>
      <c r="AO499">
        <v>115.827</v>
      </c>
      <c r="AP499">
        <v>113.173</v>
      </c>
      <c r="AQ499">
        <v>114.57</v>
      </c>
      <c r="AR499">
        <v>114.032</v>
      </c>
      <c r="AS499">
        <v>119.523</v>
      </c>
      <c r="AT499">
        <v>120.203</v>
      </c>
      <c r="AU499">
        <v>124.29</v>
      </c>
      <c r="AV499">
        <v>125.264</v>
      </c>
      <c r="AW499">
        <v>127.092</v>
      </c>
      <c r="AX499">
        <v>128.94900000000001</v>
      </c>
      <c r="AY499">
        <v>124.26900000000001</v>
      </c>
      <c r="AZ499">
        <v>130.583</v>
      </c>
      <c r="BA499">
        <v>136.345</v>
      </c>
      <c r="BB499">
        <v>140.78899999999999</v>
      </c>
      <c r="BC499">
        <v>143.22200000000001</v>
      </c>
      <c r="BD499">
        <v>144.685</v>
      </c>
      <c r="BE499">
        <v>146.32499999999999</v>
      </c>
      <c r="BF499">
        <v>147.947</v>
      </c>
      <c r="BG499">
        <v>2020</v>
      </c>
    </row>
    <row r="500" spans="1:59" x14ac:dyDescent="0.35">
      <c r="A500">
        <v>846</v>
      </c>
      <c r="B500" t="s">
        <v>477</v>
      </c>
      <c r="C500" t="s">
        <v>612</v>
      </c>
      <c r="D500" t="s">
        <v>475</v>
      </c>
      <c r="E500" t="s">
        <v>613</v>
      </c>
      <c r="F500" t="s">
        <v>614</v>
      </c>
      <c r="G500" t="s">
        <v>615</v>
      </c>
      <c r="I500" t="s">
        <v>759</v>
      </c>
      <c r="J500" t="s">
        <v>628</v>
      </c>
      <c r="K500" t="s">
        <v>628</v>
      </c>
      <c r="L500" t="s">
        <v>628</v>
      </c>
      <c r="M500" t="s">
        <v>628</v>
      </c>
      <c r="N500" t="s">
        <v>628</v>
      </c>
      <c r="O500" t="s">
        <v>628</v>
      </c>
      <c r="P500" t="s">
        <v>628</v>
      </c>
      <c r="Q500" t="s">
        <v>628</v>
      </c>
      <c r="R500" t="s">
        <v>628</v>
      </c>
      <c r="S500" t="s">
        <v>628</v>
      </c>
      <c r="T500" t="s">
        <v>628</v>
      </c>
      <c r="U500" t="s">
        <v>628</v>
      </c>
      <c r="V500" t="s">
        <v>628</v>
      </c>
      <c r="W500" t="s">
        <v>628</v>
      </c>
      <c r="X500" t="s">
        <v>628</v>
      </c>
      <c r="Y500" t="s">
        <v>628</v>
      </c>
      <c r="Z500" t="s">
        <v>628</v>
      </c>
      <c r="AA500" t="s">
        <v>628</v>
      </c>
      <c r="AB500" t="s">
        <v>628</v>
      </c>
      <c r="AC500" t="s">
        <v>628</v>
      </c>
      <c r="AD500" t="s">
        <v>628</v>
      </c>
      <c r="AE500" t="s">
        <v>628</v>
      </c>
      <c r="AF500" t="s">
        <v>628</v>
      </c>
      <c r="AG500">
        <v>16.846</v>
      </c>
      <c r="AH500">
        <v>23.238</v>
      </c>
      <c r="AI500">
        <v>24.119</v>
      </c>
      <c r="AJ500">
        <v>28.547000000000001</v>
      </c>
      <c r="AK500">
        <v>32.893000000000001</v>
      </c>
      <c r="AL500">
        <v>41.74</v>
      </c>
      <c r="AM500">
        <v>41.640999999999998</v>
      </c>
      <c r="AN500">
        <v>37.006999999999998</v>
      </c>
      <c r="AO500">
        <v>28.725000000000001</v>
      </c>
      <c r="AP500">
        <v>24.088000000000001</v>
      </c>
      <c r="AQ500">
        <v>27.391999999999999</v>
      </c>
      <c r="AR500">
        <v>24.266999999999999</v>
      </c>
      <c r="AS500">
        <v>32.9</v>
      </c>
      <c r="AT500">
        <v>23.672999999999998</v>
      </c>
      <c r="AU500">
        <v>27.861000000000001</v>
      </c>
      <c r="AV500">
        <v>26.8</v>
      </c>
      <c r="AW500">
        <v>24.437000000000001</v>
      </c>
      <c r="AX500">
        <v>46.906999999999996</v>
      </c>
      <c r="AY500">
        <v>53.853999999999999</v>
      </c>
      <c r="AZ500">
        <v>54.281999999999996</v>
      </c>
      <c r="BA500">
        <v>50.030999999999999</v>
      </c>
      <c r="BB500">
        <v>44.4</v>
      </c>
      <c r="BC500">
        <v>40.558999999999997</v>
      </c>
      <c r="BD500">
        <v>40.597999999999999</v>
      </c>
      <c r="BE500">
        <v>40.735999999999997</v>
      </c>
      <c r="BF500">
        <v>41.253999999999998</v>
      </c>
      <c r="BG500">
        <v>2020</v>
      </c>
    </row>
    <row r="501" spans="1:59" x14ac:dyDescent="0.35">
      <c r="A501">
        <v>846</v>
      </c>
      <c r="B501" t="s">
        <v>477</v>
      </c>
      <c r="C501" t="s">
        <v>616</v>
      </c>
      <c r="D501" t="s">
        <v>475</v>
      </c>
      <c r="E501" t="s">
        <v>617</v>
      </c>
      <c r="F501" t="s">
        <v>618</v>
      </c>
      <c r="G501" t="s">
        <v>615</v>
      </c>
    </row>
    <row r="502" spans="1:59" x14ac:dyDescent="0.35">
      <c r="A502">
        <v>846</v>
      </c>
      <c r="B502" t="s">
        <v>477</v>
      </c>
      <c r="C502" t="s">
        <v>190</v>
      </c>
      <c r="D502" t="s">
        <v>475</v>
      </c>
      <c r="E502" t="s">
        <v>619</v>
      </c>
      <c r="F502" t="s">
        <v>620</v>
      </c>
      <c r="G502" t="s">
        <v>583</v>
      </c>
      <c r="I502" t="s">
        <v>760</v>
      </c>
      <c r="J502">
        <v>34.558</v>
      </c>
      <c r="K502">
        <v>43.835000000000001</v>
      </c>
      <c r="L502">
        <v>46.76</v>
      </c>
      <c r="M502">
        <v>47.533000000000001</v>
      </c>
      <c r="N502">
        <v>50.155000000000001</v>
      </c>
      <c r="O502">
        <v>50.69</v>
      </c>
      <c r="P502">
        <v>53.106000000000002</v>
      </c>
      <c r="Q502">
        <v>61.624000000000002</v>
      </c>
      <c r="R502">
        <v>67.022000000000006</v>
      </c>
      <c r="S502">
        <v>72.215000000000003</v>
      </c>
      <c r="T502">
        <v>75.652000000000001</v>
      </c>
      <c r="U502">
        <v>80.546000000000006</v>
      </c>
      <c r="V502">
        <v>83.814999999999998</v>
      </c>
      <c r="W502">
        <v>86.802999999999997</v>
      </c>
      <c r="X502">
        <v>88.802000000000007</v>
      </c>
      <c r="Y502">
        <v>90.781999999999996</v>
      </c>
      <c r="Z502">
        <v>91.623000000000005</v>
      </c>
      <c r="AA502">
        <v>94.200999999999993</v>
      </c>
      <c r="AB502">
        <v>97.55</v>
      </c>
      <c r="AC502">
        <v>99.5</v>
      </c>
      <c r="AD502">
        <v>102.02500000000001</v>
      </c>
      <c r="AE502">
        <v>105.675</v>
      </c>
      <c r="AF502">
        <v>107.75</v>
      </c>
      <c r="AG502">
        <v>111</v>
      </c>
      <c r="AH502">
        <v>112.575</v>
      </c>
      <c r="AI502">
        <v>113.925</v>
      </c>
      <c r="AJ502">
        <v>116.25</v>
      </c>
      <c r="AK502">
        <v>120.825</v>
      </c>
      <c r="AL502">
        <v>126.675</v>
      </c>
      <c r="AM502">
        <v>132.11799999999999</v>
      </c>
      <c r="AN502">
        <v>135.768</v>
      </c>
      <c r="AO502">
        <v>136.95500000000001</v>
      </c>
      <c r="AP502">
        <v>138.80000000000001</v>
      </c>
      <c r="AQ502">
        <v>140.82499999999999</v>
      </c>
      <c r="AR502">
        <v>141.94999999999999</v>
      </c>
      <c r="AS502">
        <v>145.47499999999999</v>
      </c>
      <c r="AT502">
        <v>146.69999999999999</v>
      </c>
      <c r="AU502">
        <v>151.19999999999999</v>
      </c>
      <c r="AV502">
        <v>154.80000000000001</v>
      </c>
      <c r="AW502">
        <v>159</v>
      </c>
      <c r="AX502">
        <v>167.5</v>
      </c>
      <c r="AY502">
        <v>171.42500000000001</v>
      </c>
      <c r="AZ502">
        <v>183.4</v>
      </c>
      <c r="BA502">
        <v>200.44200000000001</v>
      </c>
      <c r="BB502">
        <v>211.80600000000001</v>
      </c>
      <c r="BC502">
        <v>221.73599999999999</v>
      </c>
      <c r="BD502">
        <v>229.232</v>
      </c>
      <c r="BE502">
        <v>236.06800000000001</v>
      </c>
      <c r="BF502">
        <v>243.107</v>
      </c>
      <c r="BG502">
        <v>2022</v>
      </c>
    </row>
    <row r="503" spans="1:59" x14ac:dyDescent="0.35">
      <c r="A503">
        <v>846</v>
      </c>
      <c r="B503" t="s">
        <v>477</v>
      </c>
      <c r="C503" t="s">
        <v>622</v>
      </c>
      <c r="D503" t="s">
        <v>475</v>
      </c>
      <c r="E503" t="s">
        <v>619</v>
      </c>
      <c r="F503" t="s">
        <v>623</v>
      </c>
      <c r="G503" t="s">
        <v>570</v>
      </c>
      <c r="I503" t="s">
        <v>624</v>
      </c>
      <c r="J503">
        <v>11.24</v>
      </c>
      <c r="K503">
        <v>26.846</v>
      </c>
      <c r="L503">
        <v>6.673</v>
      </c>
      <c r="M503">
        <v>1.653</v>
      </c>
      <c r="N503">
        <v>5.516</v>
      </c>
      <c r="O503">
        <v>1.0660000000000001</v>
      </c>
      <c r="P503">
        <v>4.766</v>
      </c>
      <c r="Q503">
        <v>16.039000000000001</v>
      </c>
      <c r="R503">
        <v>8.76</v>
      </c>
      <c r="S503">
        <v>7.7480000000000002</v>
      </c>
      <c r="T503">
        <v>4.7590000000000003</v>
      </c>
      <c r="U503">
        <v>6.4690000000000003</v>
      </c>
      <c r="V503">
        <v>4.0579999999999998</v>
      </c>
      <c r="W503">
        <v>3.5659999999999998</v>
      </c>
      <c r="X503">
        <v>2.3029999999999999</v>
      </c>
      <c r="Y503">
        <v>2.23</v>
      </c>
      <c r="Z503">
        <v>0.92600000000000005</v>
      </c>
      <c r="AA503">
        <v>2.8130000000000002</v>
      </c>
      <c r="AB503">
        <v>3.556</v>
      </c>
      <c r="AC503">
        <v>1.9990000000000001</v>
      </c>
      <c r="AD503">
        <v>2.5379999999999998</v>
      </c>
      <c r="AE503">
        <v>3.5779999999999998</v>
      </c>
      <c r="AF503">
        <v>1.964</v>
      </c>
      <c r="AG503">
        <v>3.016</v>
      </c>
      <c r="AH503">
        <v>1.419</v>
      </c>
      <c r="AI503">
        <v>1.1990000000000001</v>
      </c>
      <c r="AJ503">
        <v>2.0409999999999999</v>
      </c>
      <c r="AK503">
        <v>3.9350000000000001</v>
      </c>
      <c r="AL503">
        <v>4.8419999999999996</v>
      </c>
      <c r="AM503">
        <v>4.2969999999999997</v>
      </c>
      <c r="AN503">
        <v>2.7629999999999999</v>
      </c>
      <c r="AO503">
        <v>0.874</v>
      </c>
      <c r="AP503">
        <v>1.347</v>
      </c>
      <c r="AQ503">
        <v>1.4590000000000001</v>
      </c>
      <c r="AR503">
        <v>0.79900000000000004</v>
      </c>
      <c r="AS503">
        <v>2.4830000000000001</v>
      </c>
      <c r="AT503">
        <v>0.84199999999999997</v>
      </c>
      <c r="AU503">
        <v>3.0670000000000002</v>
      </c>
      <c r="AV503">
        <v>2.3809999999999998</v>
      </c>
      <c r="AW503">
        <v>2.7130000000000001</v>
      </c>
      <c r="AX503">
        <v>5.3460000000000001</v>
      </c>
      <c r="AY503">
        <v>2.343</v>
      </c>
      <c r="AZ503">
        <v>6.9859999999999998</v>
      </c>
      <c r="BA503">
        <v>9.2919999999999998</v>
      </c>
      <c r="BB503">
        <v>5.6689999999999996</v>
      </c>
      <c r="BC503">
        <v>4.6879999999999997</v>
      </c>
      <c r="BD503">
        <v>3.38</v>
      </c>
      <c r="BE503">
        <v>2.9820000000000002</v>
      </c>
      <c r="BF503">
        <v>2.9820000000000002</v>
      </c>
      <c r="BG503">
        <v>2022</v>
      </c>
    </row>
    <row r="504" spans="1:59" x14ac:dyDescent="0.35">
      <c r="A504">
        <v>846</v>
      </c>
      <c r="B504" t="s">
        <v>477</v>
      </c>
      <c r="C504" t="s">
        <v>625</v>
      </c>
      <c r="D504" t="s">
        <v>475</v>
      </c>
      <c r="E504" t="s">
        <v>626</v>
      </c>
      <c r="F504" t="s">
        <v>627</v>
      </c>
      <c r="G504" t="s">
        <v>583</v>
      </c>
      <c r="I504" t="s">
        <v>760</v>
      </c>
      <c r="J504">
        <v>37.222000000000001</v>
      </c>
      <c r="K504">
        <v>47.171999999999997</v>
      </c>
      <c r="L504">
        <v>46.604999999999997</v>
      </c>
      <c r="M504">
        <v>48.847000000000001</v>
      </c>
      <c r="N504">
        <v>50.393999999999998</v>
      </c>
      <c r="O504">
        <v>50.857999999999997</v>
      </c>
      <c r="P504">
        <v>54.932000000000002</v>
      </c>
      <c r="Q504">
        <v>64.647999999999996</v>
      </c>
      <c r="R504">
        <v>68.459999999999994</v>
      </c>
      <c r="S504">
        <v>73.840999999999994</v>
      </c>
      <c r="T504">
        <v>77.034000000000006</v>
      </c>
      <c r="U504">
        <v>81.367999999999995</v>
      </c>
      <c r="V504">
        <v>85.552000000000007</v>
      </c>
      <c r="W504">
        <v>87.046000000000006</v>
      </c>
      <c r="X504">
        <v>89.363</v>
      </c>
      <c r="Y504">
        <v>90.856999999999999</v>
      </c>
      <c r="Z504">
        <v>90.781999999999996</v>
      </c>
      <c r="AA504">
        <v>95.415000000000006</v>
      </c>
      <c r="AB504">
        <v>99.6</v>
      </c>
      <c r="AC504">
        <v>99.6</v>
      </c>
      <c r="AD504">
        <v>103.7</v>
      </c>
      <c r="AE504">
        <v>106.1</v>
      </c>
      <c r="AF504">
        <v>108.5</v>
      </c>
      <c r="AG504">
        <v>111.7</v>
      </c>
      <c r="AH504">
        <v>112.6</v>
      </c>
      <c r="AI504">
        <v>114.7</v>
      </c>
      <c r="AJ504">
        <v>116.9</v>
      </c>
      <c r="AK504">
        <v>121.7</v>
      </c>
      <c r="AL504">
        <v>128.80000000000001</v>
      </c>
      <c r="AM504">
        <v>131.92599999999999</v>
      </c>
      <c r="AN504">
        <v>136.268</v>
      </c>
      <c r="AO504">
        <v>137.9</v>
      </c>
      <c r="AP504">
        <v>139</v>
      </c>
      <c r="AQ504">
        <v>141.1</v>
      </c>
      <c r="AR504">
        <v>142.6</v>
      </c>
      <c r="AS504">
        <v>144.69999999999999</v>
      </c>
      <c r="AT504">
        <v>147.80000000000001</v>
      </c>
      <c r="AU504">
        <v>152.69999999999999</v>
      </c>
      <c r="AV504">
        <v>155.6</v>
      </c>
      <c r="AW504">
        <v>161</v>
      </c>
      <c r="AX504">
        <v>171.6</v>
      </c>
      <c r="AY504">
        <v>172.8</v>
      </c>
      <c r="AZ504">
        <v>194.3</v>
      </c>
      <c r="BA504">
        <v>210.334</v>
      </c>
      <c r="BB504">
        <v>222.11</v>
      </c>
      <c r="BC504">
        <v>230.50200000000001</v>
      </c>
      <c r="BD504">
        <v>237.376</v>
      </c>
      <c r="BE504">
        <v>244.45400000000001</v>
      </c>
      <c r="BF504">
        <v>251.744</v>
      </c>
      <c r="BG504">
        <v>2022</v>
      </c>
    </row>
    <row r="505" spans="1:59" x14ac:dyDescent="0.35">
      <c r="A505">
        <v>846</v>
      </c>
      <c r="B505" t="s">
        <v>477</v>
      </c>
      <c r="C505" t="s">
        <v>629</v>
      </c>
      <c r="D505" t="s">
        <v>475</v>
      </c>
      <c r="E505" t="s">
        <v>626</v>
      </c>
      <c r="F505" t="s">
        <v>630</v>
      </c>
      <c r="G505" t="s">
        <v>570</v>
      </c>
      <c r="I505" t="s">
        <v>631</v>
      </c>
      <c r="J505">
        <v>18.361000000000001</v>
      </c>
      <c r="K505">
        <v>26.731000000000002</v>
      </c>
      <c r="L505">
        <v>-1.202</v>
      </c>
      <c r="M505">
        <v>4.8120000000000003</v>
      </c>
      <c r="N505">
        <v>3.1659999999999999</v>
      </c>
      <c r="O505">
        <v>0.92100000000000004</v>
      </c>
      <c r="P505">
        <v>8.0109999999999992</v>
      </c>
      <c r="Q505">
        <v>17.687000000000001</v>
      </c>
      <c r="R505">
        <v>5.8959999999999999</v>
      </c>
      <c r="S505">
        <v>7.86</v>
      </c>
      <c r="T505">
        <v>4.3239999999999998</v>
      </c>
      <c r="U505">
        <v>5.6260000000000003</v>
      </c>
      <c r="V505">
        <v>5.1420000000000003</v>
      </c>
      <c r="W505">
        <v>1.7470000000000001</v>
      </c>
      <c r="X505">
        <v>2.661</v>
      </c>
      <c r="Y505">
        <v>1.6719999999999999</v>
      </c>
      <c r="Z505">
        <v>-8.2000000000000003E-2</v>
      </c>
      <c r="AA505">
        <v>5.1029999999999998</v>
      </c>
      <c r="AB505">
        <v>4.3860000000000001</v>
      </c>
      <c r="AC505">
        <v>0</v>
      </c>
      <c r="AD505">
        <v>4.1159999999999997</v>
      </c>
      <c r="AE505">
        <v>2.3140000000000001</v>
      </c>
      <c r="AF505">
        <v>2.262</v>
      </c>
      <c r="AG505">
        <v>2.9489999999999998</v>
      </c>
      <c r="AH505">
        <v>0.80600000000000005</v>
      </c>
      <c r="AI505">
        <v>1.865</v>
      </c>
      <c r="AJ505">
        <v>1.9179999999999999</v>
      </c>
      <c r="AK505">
        <v>4.1059999999999999</v>
      </c>
      <c r="AL505">
        <v>5.8339999999999996</v>
      </c>
      <c r="AM505">
        <v>2.427</v>
      </c>
      <c r="AN505">
        <v>3.2909999999999999</v>
      </c>
      <c r="AO505">
        <v>1.1970000000000001</v>
      </c>
      <c r="AP505">
        <v>0.79800000000000004</v>
      </c>
      <c r="AQ505">
        <v>1.5109999999999999</v>
      </c>
      <c r="AR505">
        <v>1.0629999999999999</v>
      </c>
      <c r="AS505">
        <v>1.4730000000000001</v>
      </c>
      <c r="AT505">
        <v>2.1419999999999999</v>
      </c>
      <c r="AU505">
        <v>3.3149999999999999</v>
      </c>
      <c r="AV505">
        <v>1.899</v>
      </c>
      <c r="AW505">
        <v>3.47</v>
      </c>
      <c r="AX505">
        <v>6.5839999999999996</v>
      </c>
      <c r="AY505">
        <v>0.69899999999999995</v>
      </c>
      <c r="AZ505">
        <v>12.442</v>
      </c>
      <c r="BA505">
        <v>8.2520000000000007</v>
      </c>
      <c r="BB505">
        <v>5.5979999999999999</v>
      </c>
      <c r="BC505">
        <v>3.778</v>
      </c>
      <c r="BD505">
        <v>2.9820000000000002</v>
      </c>
      <c r="BE505">
        <v>2.9820000000000002</v>
      </c>
      <c r="BF505">
        <v>2.9820000000000002</v>
      </c>
      <c r="BG505">
        <v>2022</v>
      </c>
    </row>
    <row r="506" spans="1:59" x14ac:dyDescent="0.35">
      <c r="A506">
        <v>846</v>
      </c>
      <c r="B506" t="s">
        <v>477</v>
      </c>
      <c r="C506" t="s">
        <v>632</v>
      </c>
      <c r="D506" t="s">
        <v>475</v>
      </c>
      <c r="E506" t="s">
        <v>633</v>
      </c>
      <c r="F506" t="s">
        <v>634</v>
      </c>
      <c r="G506" t="s">
        <v>570</v>
      </c>
    </row>
    <row r="507" spans="1:59" x14ac:dyDescent="0.35">
      <c r="A507">
        <v>846</v>
      </c>
      <c r="B507" t="s">
        <v>477</v>
      </c>
      <c r="C507" t="s">
        <v>635</v>
      </c>
      <c r="D507" t="s">
        <v>475</v>
      </c>
      <c r="E507" t="s">
        <v>636</v>
      </c>
      <c r="F507" t="s">
        <v>637</v>
      </c>
      <c r="G507" t="s">
        <v>570</v>
      </c>
    </row>
    <row r="508" spans="1:59" x14ac:dyDescent="0.35">
      <c r="A508">
        <v>846</v>
      </c>
      <c r="B508" t="s">
        <v>477</v>
      </c>
      <c r="C508" t="s">
        <v>638</v>
      </c>
      <c r="D508" t="s">
        <v>475</v>
      </c>
      <c r="E508" t="s">
        <v>639</v>
      </c>
      <c r="F508" t="s">
        <v>640</v>
      </c>
      <c r="G508" t="s">
        <v>570</v>
      </c>
    </row>
    <row r="509" spans="1:59" x14ac:dyDescent="0.35">
      <c r="A509">
        <v>846</v>
      </c>
      <c r="B509" t="s">
        <v>477</v>
      </c>
      <c r="C509" t="s">
        <v>641</v>
      </c>
      <c r="D509" t="s">
        <v>475</v>
      </c>
      <c r="E509" t="s">
        <v>642</v>
      </c>
      <c r="F509" t="s">
        <v>643</v>
      </c>
      <c r="G509" t="s">
        <v>570</v>
      </c>
    </row>
    <row r="510" spans="1:59" x14ac:dyDescent="0.35">
      <c r="A510">
        <v>846</v>
      </c>
      <c r="B510" t="s">
        <v>477</v>
      </c>
      <c r="C510" t="s">
        <v>644</v>
      </c>
      <c r="D510" t="s">
        <v>475</v>
      </c>
      <c r="E510" t="s">
        <v>645</v>
      </c>
      <c r="F510" t="s">
        <v>646</v>
      </c>
      <c r="G510" t="s">
        <v>647</v>
      </c>
    </row>
    <row r="511" spans="1:59" x14ac:dyDescent="0.35">
      <c r="A511">
        <v>846</v>
      </c>
      <c r="B511" t="s">
        <v>477</v>
      </c>
      <c r="C511" t="s">
        <v>649</v>
      </c>
      <c r="D511" t="s">
        <v>475</v>
      </c>
      <c r="E511" t="s">
        <v>650</v>
      </c>
      <c r="F511" t="s">
        <v>651</v>
      </c>
      <c r="G511" t="s">
        <v>652</v>
      </c>
      <c r="H511" t="s">
        <v>653</v>
      </c>
    </row>
    <row r="512" spans="1:59" x14ac:dyDescent="0.35">
      <c r="A512">
        <v>846</v>
      </c>
      <c r="B512" t="s">
        <v>477</v>
      </c>
      <c r="C512" t="s">
        <v>654</v>
      </c>
      <c r="D512" t="s">
        <v>475</v>
      </c>
      <c r="E512" t="s">
        <v>655</v>
      </c>
      <c r="F512" t="s">
        <v>656</v>
      </c>
      <c r="G512" t="s">
        <v>652</v>
      </c>
      <c r="H512" t="s">
        <v>653</v>
      </c>
      <c r="I512" t="s">
        <v>761</v>
      </c>
      <c r="J512">
        <v>0.115</v>
      </c>
      <c r="K512">
        <v>0.11899999999999999</v>
      </c>
      <c r="L512">
        <v>0.123</v>
      </c>
      <c r="M512">
        <v>0.126</v>
      </c>
      <c r="N512">
        <v>0.13</v>
      </c>
      <c r="O512">
        <v>0.13500000000000001</v>
      </c>
      <c r="P512">
        <v>0.13900000000000001</v>
      </c>
      <c r="Q512">
        <v>0.14099999999999999</v>
      </c>
      <c r="R512">
        <v>0.14499999999999999</v>
      </c>
      <c r="S512">
        <v>0.14599999999999999</v>
      </c>
      <c r="T512">
        <v>0.14799999999999999</v>
      </c>
      <c r="U512">
        <v>0.151</v>
      </c>
      <c r="V512">
        <v>0.154</v>
      </c>
      <c r="W512">
        <v>0.157</v>
      </c>
      <c r="X512">
        <v>0.16400000000000001</v>
      </c>
      <c r="Y512">
        <v>0.16900000000000001</v>
      </c>
      <c r="Z512">
        <v>0.17299999999999999</v>
      </c>
      <c r="AA512">
        <v>0.17699999999999999</v>
      </c>
      <c r="AB512">
        <v>0.182</v>
      </c>
      <c r="AC512">
        <v>0.187</v>
      </c>
      <c r="AD512">
        <v>0.191</v>
      </c>
      <c r="AE512">
        <v>0.19500000000000001</v>
      </c>
      <c r="AF512">
        <v>0.2</v>
      </c>
      <c r="AG512">
        <v>0.20399999999999999</v>
      </c>
      <c r="AH512">
        <v>0.20899999999999999</v>
      </c>
      <c r="AI512">
        <v>0.214</v>
      </c>
      <c r="AJ512">
        <v>0.219</v>
      </c>
      <c r="AK512">
        <v>0.224</v>
      </c>
      <c r="AL512">
        <v>0.22900000000000001</v>
      </c>
      <c r="AM512">
        <v>0.23400000000000001</v>
      </c>
      <c r="AN512">
        <v>0.24</v>
      </c>
      <c r="AO512">
        <v>0.245</v>
      </c>
      <c r="AP512">
        <v>0.251</v>
      </c>
      <c r="AQ512">
        <v>0.25700000000000001</v>
      </c>
      <c r="AR512">
        <v>0.26300000000000001</v>
      </c>
      <c r="AS512">
        <v>0.26900000000000002</v>
      </c>
      <c r="AT512">
        <v>0.27200000000000002</v>
      </c>
      <c r="AU512">
        <v>0.27900000000000003</v>
      </c>
      <c r="AV512">
        <v>0.28499999999999998</v>
      </c>
      <c r="AW512">
        <v>0.29199999999999998</v>
      </c>
      <c r="AX512">
        <v>0.30199999999999999</v>
      </c>
      <c r="AY512">
        <v>0.312</v>
      </c>
      <c r="AZ512">
        <v>0.32300000000000001</v>
      </c>
      <c r="BA512">
        <v>0.33400000000000002</v>
      </c>
      <c r="BB512">
        <v>0.34499999999999997</v>
      </c>
      <c r="BC512">
        <v>0.35699999999999998</v>
      </c>
      <c r="BD512">
        <v>0.36899999999999999</v>
      </c>
      <c r="BE512">
        <v>0.38200000000000001</v>
      </c>
      <c r="BF512">
        <v>0.39500000000000002</v>
      </c>
      <c r="BG512">
        <v>2020</v>
      </c>
    </row>
    <row r="513" spans="1:59" x14ac:dyDescent="0.35">
      <c r="A513">
        <v>846</v>
      </c>
      <c r="B513" t="s">
        <v>477</v>
      </c>
      <c r="C513" t="s">
        <v>658</v>
      </c>
      <c r="D513" t="s">
        <v>475</v>
      </c>
      <c r="E513" t="s">
        <v>659</v>
      </c>
      <c r="F513" t="s">
        <v>660</v>
      </c>
      <c r="G513" t="s">
        <v>565</v>
      </c>
      <c r="H513" t="s">
        <v>566</v>
      </c>
      <c r="I513" t="s">
        <v>762</v>
      </c>
      <c r="J513" t="s">
        <v>628</v>
      </c>
      <c r="K513" t="s">
        <v>628</v>
      </c>
      <c r="L513" t="s">
        <v>628</v>
      </c>
      <c r="M513" t="s">
        <v>628</v>
      </c>
      <c r="N513" t="s">
        <v>628</v>
      </c>
      <c r="O513" t="s">
        <v>628</v>
      </c>
      <c r="P513" t="s">
        <v>628</v>
      </c>
      <c r="Q513" t="s">
        <v>628</v>
      </c>
      <c r="R513" t="s">
        <v>628</v>
      </c>
      <c r="S513" t="s">
        <v>628</v>
      </c>
      <c r="T513" t="s">
        <v>628</v>
      </c>
      <c r="U513">
        <v>6.8360000000000003</v>
      </c>
      <c r="V513">
        <v>6.9960000000000004</v>
      </c>
      <c r="W513">
        <v>5.492</v>
      </c>
      <c r="X513">
        <v>6.2190000000000003</v>
      </c>
      <c r="Y513">
        <v>7.093</v>
      </c>
      <c r="Z513">
        <v>6.6230000000000002</v>
      </c>
      <c r="AA513">
        <v>6.86</v>
      </c>
      <c r="AB513">
        <v>7.1040000000000001</v>
      </c>
      <c r="AC513">
        <v>8.0649999999999995</v>
      </c>
      <c r="AD513">
        <v>7.1769999999999996</v>
      </c>
      <c r="AE513">
        <v>7.1239999999999997</v>
      </c>
      <c r="AF513">
        <v>6.8360000000000003</v>
      </c>
      <c r="AG513">
        <v>6.7220000000000004</v>
      </c>
      <c r="AH513">
        <v>7.88</v>
      </c>
      <c r="AI513">
        <v>8.6950000000000003</v>
      </c>
      <c r="AJ513">
        <v>10.009</v>
      </c>
      <c r="AK513">
        <v>12.022</v>
      </c>
      <c r="AL513">
        <v>16.617999999999999</v>
      </c>
      <c r="AM513">
        <v>16.899999999999999</v>
      </c>
      <c r="AN513">
        <v>16.707999999999998</v>
      </c>
      <c r="AO513">
        <v>15.804</v>
      </c>
      <c r="AP513">
        <v>15.763999999999999</v>
      </c>
      <c r="AQ513">
        <v>16.247</v>
      </c>
      <c r="AR513">
        <v>18.585000000000001</v>
      </c>
      <c r="AS513">
        <v>27.954000000000001</v>
      </c>
      <c r="AT513">
        <v>30.091999999999999</v>
      </c>
      <c r="AU513">
        <v>34.097999999999999</v>
      </c>
      <c r="AV513">
        <v>39.813000000000002</v>
      </c>
      <c r="AW513">
        <v>45.807000000000002</v>
      </c>
      <c r="AX513">
        <v>43.470999999999997</v>
      </c>
      <c r="AY513">
        <v>48.652000000000001</v>
      </c>
      <c r="AZ513">
        <v>43.26</v>
      </c>
      <c r="BA513">
        <v>55.281999999999996</v>
      </c>
      <c r="BB513">
        <v>51.244999999999997</v>
      </c>
      <c r="BC513">
        <v>51.338999999999999</v>
      </c>
      <c r="BD513">
        <v>54.448</v>
      </c>
      <c r="BE513">
        <v>56.453000000000003</v>
      </c>
      <c r="BF513">
        <v>59.112000000000002</v>
      </c>
      <c r="BG513">
        <v>2020</v>
      </c>
    </row>
    <row r="514" spans="1:59" x14ac:dyDescent="0.35">
      <c r="A514">
        <v>846</v>
      </c>
      <c r="B514" t="s">
        <v>477</v>
      </c>
      <c r="C514" t="s">
        <v>662</v>
      </c>
      <c r="D514" t="s">
        <v>475</v>
      </c>
      <c r="E514" t="s">
        <v>659</v>
      </c>
      <c r="F514" t="s">
        <v>660</v>
      </c>
      <c r="G514" t="s">
        <v>615</v>
      </c>
      <c r="I514" t="s">
        <v>663</v>
      </c>
      <c r="J514" t="s">
        <v>628</v>
      </c>
      <c r="K514" t="s">
        <v>628</v>
      </c>
      <c r="L514" t="s">
        <v>628</v>
      </c>
      <c r="M514" t="s">
        <v>628</v>
      </c>
      <c r="N514" t="s">
        <v>628</v>
      </c>
      <c r="O514" t="s">
        <v>628</v>
      </c>
      <c r="P514" t="s">
        <v>628</v>
      </c>
      <c r="Q514" t="s">
        <v>628</v>
      </c>
      <c r="R514" t="s">
        <v>628</v>
      </c>
      <c r="S514" t="s">
        <v>628</v>
      </c>
      <c r="T514" t="s">
        <v>628</v>
      </c>
      <c r="U514">
        <v>30.404</v>
      </c>
      <c r="V514">
        <v>29.509</v>
      </c>
      <c r="W514">
        <v>22.530999999999999</v>
      </c>
      <c r="X514">
        <v>22.861999999999998</v>
      </c>
      <c r="Y514">
        <v>25.375</v>
      </c>
      <c r="Z514">
        <v>22.68</v>
      </c>
      <c r="AA514">
        <v>21.706</v>
      </c>
      <c r="AB514">
        <v>21.24</v>
      </c>
      <c r="AC514">
        <v>23.312999999999999</v>
      </c>
      <c r="AD514">
        <v>19.170000000000002</v>
      </c>
      <c r="AE514">
        <v>19.007999999999999</v>
      </c>
      <c r="AF514">
        <v>18.702000000000002</v>
      </c>
      <c r="AG514">
        <v>17.494</v>
      </c>
      <c r="AH514">
        <v>19.314</v>
      </c>
      <c r="AI514">
        <v>20.151</v>
      </c>
      <c r="AJ514">
        <v>20.591000000000001</v>
      </c>
      <c r="AK514">
        <v>22.725999999999999</v>
      </c>
      <c r="AL514">
        <v>27.76</v>
      </c>
      <c r="AM514">
        <v>26.716000000000001</v>
      </c>
      <c r="AN514">
        <v>25.704999999999998</v>
      </c>
      <c r="AO514">
        <v>22.936</v>
      </c>
      <c r="AP514">
        <v>22.754999999999999</v>
      </c>
      <c r="AQ514">
        <v>22.661999999999999</v>
      </c>
      <c r="AR514">
        <v>24.79</v>
      </c>
      <c r="AS514">
        <v>35.093000000000004</v>
      </c>
      <c r="AT514">
        <v>35.524000000000001</v>
      </c>
      <c r="AU514">
        <v>35.935000000000002</v>
      </c>
      <c r="AV514">
        <v>39.508000000000003</v>
      </c>
      <c r="AW514">
        <v>42.631</v>
      </c>
      <c r="AX514">
        <v>41.429000000000002</v>
      </c>
      <c r="AY514">
        <v>45.747999999999998</v>
      </c>
      <c r="AZ514">
        <v>35.520000000000003</v>
      </c>
      <c r="BA514">
        <v>41.317</v>
      </c>
      <c r="BB514">
        <v>35.345999999999997</v>
      </c>
      <c r="BC514">
        <v>32.966999999999999</v>
      </c>
      <c r="BD514">
        <v>32.932000000000002</v>
      </c>
      <c r="BE514">
        <v>32.207000000000001</v>
      </c>
      <c r="BF514">
        <v>31.960999999999999</v>
      </c>
      <c r="BG514">
        <v>2020</v>
      </c>
    </row>
    <row r="515" spans="1:59" x14ac:dyDescent="0.35">
      <c r="A515">
        <v>846</v>
      </c>
      <c r="B515" t="s">
        <v>477</v>
      </c>
      <c r="C515" t="s">
        <v>186</v>
      </c>
      <c r="D515" t="s">
        <v>475</v>
      </c>
      <c r="E515" t="s">
        <v>664</v>
      </c>
      <c r="F515" t="s">
        <v>665</v>
      </c>
      <c r="G515" t="s">
        <v>565</v>
      </c>
      <c r="H515" t="s">
        <v>566</v>
      </c>
      <c r="I515" t="s">
        <v>762</v>
      </c>
      <c r="J515" t="s">
        <v>628</v>
      </c>
      <c r="K515" t="s">
        <v>628</v>
      </c>
      <c r="L515" t="s">
        <v>628</v>
      </c>
      <c r="M515" t="s">
        <v>628</v>
      </c>
      <c r="N515" t="s">
        <v>628</v>
      </c>
      <c r="O515" t="s">
        <v>628</v>
      </c>
      <c r="P515" t="s">
        <v>628</v>
      </c>
      <c r="Q515" t="s">
        <v>628</v>
      </c>
      <c r="R515" t="s">
        <v>628</v>
      </c>
      <c r="S515" t="s">
        <v>628</v>
      </c>
      <c r="T515" t="s">
        <v>628</v>
      </c>
      <c r="U515">
        <v>7.468</v>
      </c>
      <c r="V515">
        <v>7.5469999999999997</v>
      </c>
      <c r="W515">
        <v>6.3869999999999996</v>
      </c>
      <c r="X515">
        <v>6.625</v>
      </c>
      <c r="Y515">
        <v>7.8159999999999998</v>
      </c>
      <c r="Z515">
        <v>7.1420000000000003</v>
      </c>
      <c r="AA515">
        <v>7.0209999999999999</v>
      </c>
      <c r="AB515">
        <v>9.327</v>
      </c>
      <c r="AC515">
        <v>8.2560000000000002</v>
      </c>
      <c r="AD515">
        <v>9.5269999999999992</v>
      </c>
      <c r="AE515">
        <v>8.3710000000000004</v>
      </c>
      <c r="AF515">
        <v>8.1639999999999997</v>
      </c>
      <c r="AG515">
        <v>7.24</v>
      </c>
      <c r="AH515">
        <v>7.5540000000000003</v>
      </c>
      <c r="AI515">
        <v>7.8940000000000001</v>
      </c>
      <c r="AJ515">
        <v>9.7729999999999997</v>
      </c>
      <c r="AK515">
        <v>11.875999999999999</v>
      </c>
      <c r="AL515">
        <v>16.643999999999998</v>
      </c>
      <c r="AM515">
        <v>17.434999999999999</v>
      </c>
      <c r="AN515">
        <v>18.416</v>
      </c>
      <c r="AO515">
        <v>17.315000000000001</v>
      </c>
      <c r="AP515">
        <v>16.942</v>
      </c>
      <c r="AQ515">
        <v>16.422999999999998</v>
      </c>
      <c r="AR515">
        <v>17.507000000000001</v>
      </c>
      <c r="AS515">
        <v>35.121000000000002</v>
      </c>
      <c r="AT515">
        <v>30.72</v>
      </c>
      <c r="AU515">
        <v>35.237000000000002</v>
      </c>
      <c r="AV515">
        <v>33.51</v>
      </c>
      <c r="AW515">
        <v>42.786000000000001</v>
      </c>
      <c r="AX515">
        <v>45.514000000000003</v>
      </c>
      <c r="AY515">
        <v>46.174999999999997</v>
      </c>
      <c r="AZ515">
        <v>50.762999999999998</v>
      </c>
      <c r="BA515">
        <v>67.546999999999997</v>
      </c>
      <c r="BB515">
        <v>62.262</v>
      </c>
      <c r="BC515">
        <v>62.52</v>
      </c>
      <c r="BD515">
        <v>66.134</v>
      </c>
      <c r="BE515">
        <v>68.552000000000007</v>
      </c>
      <c r="BF515">
        <v>72.111000000000004</v>
      </c>
      <c r="BG515">
        <v>2020</v>
      </c>
    </row>
    <row r="516" spans="1:59" x14ac:dyDescent="0.35">
      <c r="A516">
        <v>846</v>
      </c>
      <c r="B516" t="s">
        <v>477</v>
      </c>
      <c r="C516" t="s">
        <v>188</v>
      </c>
      <c r="D516" t="s">
        <v>475</v>
      </c>
      <c r="E516" t="s">
        <v>664</v>
      </c>
      <c r="F516" t="s">
        <v>665</v>
      </c>
      <c r="G516" t="s">
        <v>615</v>
      </c>
      <c r="I516" t="s">
        <v>666</v>
      </c>
      <c r="J516" t="s">
        <v>628</v>
      </c>
      <c r="K516" t="s">
        <v>628</v>
      </c>
      <c r="L516" t="s">
        <v>628</v>
      </c>
      <c r="M516" t="s">
        <v>628</v>
      </c>
      <c r="N516" t="s">
        <v>628</v>
      </c>
      <c r="O516" t="s">
        <v>628</v>
      </c>
      <c r="P516" t="s">
        <v>628</v>
      </c>
      <c r="Q516" t="s">
        <v>628</v>
      </c>
      <c r="R516" t="s">
        <v>628</v>
      </c>
      <c r="S516" t="s">
        <v>628</v>
      </c>
      <c r="T516" t="s">
        <v>628</v>
      </c>
      <c r="U516">
        <v>33.212000000000003</v>
      </c>
      <c r="V516">
        <v>31.832000000000001</v>
      </c>
      <c r="W516">
        <v>26.2</v>
      </c>
      <c r="X516">
        <v>24.355</v>
      </c>
      <c r="Y516">
        <v>27.962</v>
      </c>
      <c r="Z516">
        <v>24.457000000000001</v>
      </c>
      <c r="AA516">
        <v>22.213000000000001</v>
      </c>
      <c r="AB516">
        <v>27.887</v>
      </c>
      <c r="AC516">
        <v>23.864999999999998</v>
      </c>
      <c r="AD516">
        <v>25.446000000000002</v>
      </c>
      <c r="AE516">
        <v>22.334</v>
      </c>
      <c r="AF516">
        <v>22.335999999999999</v>
      </c>
      <c r="AG516">
        <v>18.841999999999999</v>
      </c>
      <c r="AH516">
        <v>18.513999999999999</v>
      </c>
      <c r="AI516">
        <v>18.295000000000002</v>
      </c>
      <c r="AJ516">
        <v>20.105</v>
      </c>
      <c r="AK516">
        <v>22.45</v>
      </c>
      <c r="AL516">
        <v>27.803000000000001</v>
      </c>
      <c r="AM516">
        <v>27.562000000000001</v>
      </c>
      <c r="AN516">
        <v>28.334</v>
      </c>
      <c r="AO516">
        <v>25.129000000000001</v>
      </c>
      <c r="AP516">
        <v>24.454999999999998</v>
      </c>
      <c r="AQ516">
        <v>22.908000000000001</v>
      </c>
      <c r="AR516">
        <v>23.352</v>
      </c>
      <c r="AS516">
        <v>44.091000000000001</v>
      </c>
      <c r="AT516">
        <v>36.265999999999998</v>
      </c>
      <c r="AU516">
        <v>37.134999999999998</v>
      </c>
      <c r="AV516">
        <v>33.253</v>
      </c>
      <c r="AW516">
        <v>39.82</v>
      </c>
      <c r="AX516">
        <v>43.375999999999998</v>
      </c>
      <c r="AY516">
        <v>43.418999999999997</v>
      </c>
      <c r="AZ516">
        <v>41.680999999999997</v>
      </c>
      <c r="BA516">
        <v>50.484000000000002</v>
      </c>
      <c r="BB516">
        <v>42.944000000000003</v>
      </c>
      <c r="BC516">
        <v>40.146000000000001</v>
      </c>
      <c r="BD516">
        <v>40</v>
      </c>
      <c r="BE516">
        <v>39.109000000000002</v>
      </c>
      <c r="BF516">
        <v>38.99</v>
      </c>
      <c r="BG516">
        <v>2020</v>
      </c>
    </row>
    <row r="517" spans="1:59" x14ac:dyDescent="0.35">
      <c r="A517">
        <v>846</v>
      </c>
      <c r="B517" t="s">
        <v>477</v>
      </c>
      <c r="C517" t="s">
        <v>667</v>
      </c>
      <c r="D517" t="s">
        <v>475</v>
      </c>
      <c r="E517" t="s">
        <v>668</v>
      </c>
      <c r="F517" t="s">
        <v>669</v>
      </c>
      <c r="G517" t="s">
        <v>565</v>
      </c>
      <c r="H517" t="s">
        <v>566</v>
      </c>
      <c r="I517" t="s">
        <v>762</v>
      </c>
      <c r="J517" t="s">
        <v>628</v>
      </c>
      <c r="K517" t="s">
        <v>628</v>
      </c>
      <c r="L517" t="s">
        <v>628</v>
      </c>
      <c r="M517" t="s">
        <v>628</v>
      </c>
      <c r="N517" t="s">
        <v>628</v>
      </c>
      <c r="O517" t="s">
        <v>628</v>
      </c>
      <c r="P517" t="s">
        <v>628</v>
      </c>
      <c r="Q517" t="s">
        <v>628</v>
      </c>
      <c r="R517" t="s">
        <v>628</v>
      </c>
      <c r="S517" t="s">
        <v>628</v>
      </c>
      <c r="T517" t="s">
        <v>628</v>
      </c>
      <c r="U517">
        <v>-0.63100000000000001</v>
      </c>
      <c r="V517">
        <v>-0.55100000000000005</v>
      </c>
      <c r="W517">
        <v>-0.89400000000000002</v>
      </c>
      <c r="X517">
        <v>-0.40600000000000003</v>
      </c>
      <c r="Y517">
        <v>-0.72299999999999998</v>
      </c>
      <c r="Z517">
        <v>-0.51900000000000002</v>
      </c>
      <c r="AA517">
        <v>-0.16</v>
      </c>
      <c r="AB517">
        <v>-2.2229999999999999</v>
      </c>
      <c r="AC517">
        <v>-0.191</v>
      </c>
      <c r="AD517">
        <v>-2.35</v>
      </c>
      <c r="AE517">
        <v>-1.2470000000000001</v>
      </c>
      <c r="AF517">
        <v>-1.3280000000000001</v>
      </c>
      <c r="AG517">
        <v>-0.51800000000000002</v>
      </c>
      <c r="AH517">
        <v>0.32600000000000001</v>
      </c>
      <c r="AI517">
        <v>0.80100000000000005</v>
      </c>
      <c r="AJ517">
        <v>0.23599999999999999</v>
      </c>
      <c r="AK517">
        <v>0.14599999999999999</v>
      </c>
      <c r="AL517">
        <v>-2.5999999999999999E-2</v>
      </c>
      <c r="AM517">
        <v>-0.53500000000000003</v>
      </c>
      <c r="AN517">
        <v>-1.708</v>
      </c>
      <c r="AO517">
        <v>-1.5109999999999999</v>
      </c>
      <c r="AP517">
        <v>-1.1779999999999999</v>
      </c>
      <c r="AQ517">
        <v>-0.17599999999999999</v>
      </c>
      <c r="AR517">
        <v>1.0780000000000001</v>
      </c>
      <c r="AS517">
        <v>-7.1669999999999998</v>
      </c>
      <c r="AT517">
        <v>-0.628</v>
      </c>
      <c r="AU517">
        <v>-1.139</v>
      </c>
      <c r="AV517">
        <v>6.3029999999999999</v>
      </c>
      <c r="AW517">
        <v>3.0209999999999999</v>
      </c>
      <c r="AX517">
        <v>-2.0430000000000001</v>
      </c>
      <c r="AY517">
        <v>2.476</v>
      </c>
      <c r="AZ517">
        <v>-7.5030000000000001</v>
      </c>
      <c r="BA517">
        <v>-12.265000000000001</v>
      </c>
      <c r="BB517">
        <v>-11.016999999999999</v>
      </c>
      <c r="BC517">
        <v>-11.180999999999999</v>
      </c>
      <c r="BD517">
        <v>-11.686</v>
      </c>
      <c r="BE517">
        <v>-12.099</v>
      </c>
      <c r="BF517">
        <v>-12.999000000000001</v>
      </c>
      <c r="BG517">
        <v>2020</v>
      </c>
    </row>
    <row r="518" spans="1:59" x14ac:dyDescent="0.35">
      <c r="A518">
        <v>846</v>
      </c>
      <c r="B518" t="s">
        <v>477</v>
      </c>
      <c r="C518" t="s">
        <v>670</v>
      </c>
      <c r="D518" t="s">
        <v>475</v>
      </c>
      <c r="E518" t="s">
        <v>668</v>
      </c>
      <c r="F518" t="s">
        <v>669</v>
      </c>
      <c r="G518" t="s">
        <v>615</v>
      </c>
      <c r="I518" t="s">
        <v>671</v>
      </c>
      <c r="J518" t="s">
        <v>628</v>
      </c>
      <c r="K518" t="s">
        <v>628</v>
      </c>
      <c r="L518" t="s">
        <v>628</v>
      </c>
      <c r="M518" t="s">
        <v>628</v>
      </c>
      <c r="N518" t="s">
        <v>628</v>
      </c>
      <c r="O518" t="s">
        <v>628</v>
      </c>
      <c r="P518" t="s">
        <v>628</v>
      </c>
      <c r="Q518" t="s">
        <v>628</v>
      </c>
      <c r="R518" t="s">
        <v>628</v>
      </c>
      <c r="S518" t="s">
        <v>628</v>
      </c>
      <c r="T518" t="s">
        <v>628</v>
      </c>
      <c r="U518">
        <v>-2.8069999999999999</v>
      </c>
      <c r="V518">
        <v>-2.323</v>
      </c>
      <c r="W518">
        <v>-3.669</v>
      </c>
      <c r="X518">
        <v>-1.4930000000000001</v>
      </c>
      <c r="Y518">
        <v>-2.5859999999999999</v>
      </c>
      <c r="Z518">
        <v>-1.7769999999999999</v>
      </c>
      <c r="AA518">
        <v>-0.50700000000000001</v>
      </c>
      <c r="AB518">
        <v>-6.6459999999999999</v>
      </c>
      <c r="AC518">
        <v>-0.55200000000000005</v>
      </c>
      <c r="AD518">
        <v>-6.2759999999999998</v>
      </c>
      <c r="AE518">
        <v>-3.3260000000000001</v>
      </c>
      <c r="AF518">
        <v>-3.6339999999999999</v>
      </c>
      <c r="AG518">
        <v>-1.3480000000000001</v>
      </c>
      <c r="AH518">
        <v>0.8</v>
      </c>
      <c r="AI518">
        <v>1.857</v>
      </c>
      <c r="AJ518">
        <v>0.48599999999999999</v>
      </c>
      <c r="AK518">
        <v>0.27600000000000002</v>
      </c>
      <c r="AL518">
        <v>-4.2999999999999997E-2</v>
      </c>
      <c r="AM518">
        <v>-0.84599999999999997</v>
      </c>
      <c r="AN518">
        <v>-2.6280000000000001</v>
      </c>
      <c r="AO518">
        <v>-2.1920000000000002</v>
      </c>
      <c r="AP518">
        <v>-1.7</v>
      </c>
      <c r="AQ518">
        <v>-0.246</v>
      </c>
      <c r="AR518">
        <v>1.4379999999999999</v>
      </c>
      <c r="AS518">
        <v>-8.9969999999999999</v>
      </c>
      <c r="AT518">
        <v>-0.74199999999999999</v>
      </c>
      <c r="AU518">
        <v>-1.2</v>
      </c>
      <c r="AV518">
        <v>6.2549999999999999</v>
      </c>
      <c r="AW518">
        <v>2.8109999999999999</v>
      </c>
      <c r="AX518">
        <v>-1.9470000000000001</v>
      </c>
      <c r="AY518">
        <v>2.3279999999999998</v>
      </c>
      <c r="AZ518">
        <v>-6.1609999999999996</v>
      </c>
      <c r="BA518">
        <v>-9.1669999999999998</v>
      </c>
      <c r="BB518">
        <v>-7.5990000000000002</v>
      </c>
      <c r="BC518">
        <v>-7.1790000000000003</v>
      </c>
      <c r="BD518">
        <v>-7.0679999999999996</v>
      </c>
      <c r="BE518">
        <v>-6.9020000000000001</v>
      </c>
      <c r="BF518">
        <v>-7.0289999999999999</v>
      </c>
      <c r="BG518">
        <v>2020</v>
      </c>
    </row>
    <row r="519" spans="1:59" x14ac:dyDescent="0.35">
      <c r="A519">
        <v>846</v>
      </c>
      <c r="B519" t="s">
        <v>477</v>
      </c>
      <c r="C519" t="s">
        <v>672</v>
      </c>
      <c r="D519" t="s">
        <v>475</v>
      </c>
      <c r="E519" t="s">
        <v>673</v>
      </c>
      <c r="F519" t="s">
        <v>674</v>
      </c>
      <c r="G519" t="s">
        <v>565</v>
      </c>
      <c r="H519" t="s">
        <v>566</v>
      </c>
    </row>
    <row r="520" spans="1:59" x14ac:dyDescent="0.35">
      <c r="A520">
        <v>846</v>
      </c>
      <c r="B520" t="s">
        <v>477</v>
      </c>
      <c r="C520" t="s">
        <v>675</v>
      </c>
      <c r="D520" t="s">
        <v>475</v>
      </c>
      <c r="E520" t="s">
        <v>673</v>
      </c>
      <c r="F520" t="s">
        <v>674</v>
      </c>
      <c r="G520" t="s">
        <v>603</v>
      </c>
    </row>
    <row r="521" spans="1:59" x14ac:dyDescent="0.35">
      <c r="A521">
        <v>846</v>
      </c>
      <c r="B521" t="s">
        <v>477</v>
      </c>
      <c r="C521" t="s">
        <v>676</v>
      </c>
      <c r="D521" t="s">
        <v>475</v>
      </c>
      <c r="E521" t="s">
        <v>677</v>
      </c>
      <c r="F521" t="s">
        <v>678</v>
      </c>
      <c r="G521" t="s">
        <v>565</v>
      </c>
      <c r="H521" t="s">
        <v>566</v>
      </c>
      <c r="I521" t="s">
        <v>762</v>
      </c>
      <c r="J521" t="s">
        <v>628</v>
      </c>
      <c r="K521" t="s">
        <v>628</v>
      </c>
      <c r="L521" t="s">
        <v>628</v>
      </c>
      <c r="M521" t="s">
        <v>628</v>
      </c>
      <c r="N521" t="s">
        <v>628</v>
      </c>
      <c r="O521" t="s">
        <v>628</v>
      </c>
      <c r="P521" t="s">
        <v>628</v>
      </c>
      <c r="Q521" t="s">
        <v>628</v>
      </c>
      <c r="R521" t="s">
        <v>628</v>
      </c>
      <c r="S521" t="s">
        <v>628</v>
      </c>
      <c r="T521" t="s">
        <v>628</v>
      </c>
      <c r="U521">
        <v>-0.44700000000000001</v>
      </c>
      <c r="V521">
        <v>-0.34200000000000003</v>
      </c>
      <c r="W521">
        <v>-0.69799999999999995</v>
      </c>
      <c r="X521">
        <v>-0.23100000000000001</v>
      </c>
      <c r="Y521">
        <v>-0.54</v>
      </c>
      <c r="Z521">
        <v>-0.35799999999999998</v>
      </c>
      <c r="AA521">
        <v>-1.4999999999999999E-2</v>
      </c>
      <c r="AB521">
        <v>-2.0059999999999998</v>
      </c>
      <c r="AC521">
        <v>7.0999999999999994E-2</v>
      </c>
      <c r="AD521">
        <v>-2.0830000000000002</v>
      </c>
      <c r="AE521">
        <v>-0.96499999999999997</v>
      </c>
      <c r="AF521">
        <v>-1.01</v>
      </c>
      <c r="AG521">
        <v>-0.16500000000000001</v>
      </c>
      <c r="AH521">
        <v>0.70399999999999996</v>
      </c>
      <c r="AI521">
        <v>1.151</v>
      </c>
      <c r="AJ521">
        <v>0.57399999999999995</v>
      </c>
      <c r="AK521">
        <v>0.47099999999999997</v>
      </c>
      <c r="AL521">
        <v>0.32200000000000001</v>
      </c>
      <c r="AM521">
        <v>-0.217</v>
      </c>
      <c r="AN521">
        <v>-1.375</v>
      </c>
      <c r="AO521">
        <v>-1.113</v>
      </c>
      <c r="AP521">
        <v>-0.71499999999999997</v>
      </c>
      <c r="AQ521">
        <v>0.379</v>
      </c>
      <c r="AR521">
        <v>1.651</v>
      </c>
      <c r="AS521">
        <v>-6.4669999999999996</v>
      </c>
      <c r="AT521">
        <v>0.28000000000000003</v>
      </c>
      <c r="AU521">
        <v>-0.72799999999999998</v>
      </c>
      <c r="AV521">
        <v>7.2249999999999996</v>
      </c>
      <c r="AW521">
        <v>3.9630000000000001</v>
      </c>
      <c r="AX521">
        <v>-1.18</v>
      </c>
      <c r="AY521">
        <v>3.4820000000000002</v>
      </c>
      <c r="AZ521">
        <v>-6.47</v>
      </c>
      <c r="BA521">
        <v>-11.028</v>
      </c>
      <c r="BB521">
        <v>-9.2560000000000002</v>
      </c>
      <c r="BC521">
        <v>-9.01</v>
      </c>
      <c r="BD521">
        <v>-9.077</v>
      </c>
      <c r="BE521">
        <v>-8.9670000000000005</v>
      </c>
      <c r="BF521">
        <v>-9.2629999999999999</v>
      </c>
      <c r="BG521">
        <v>2020</v>
      </c>
    </row>
    <row r="522" spans="1:59" x14ac:dyDescent="0.35">
      <c r="A522">
        <v>846</v>
      </c>
      <c r="B522" t="s">
        <v>477</v>
      </c>
      <c r="C522" t="s">
        <v>679</v>
      </c>
      <c r="D522" t="s">
        <v>475</v>
      </c>
      <c r="E522" t="s">
        <v>677</v>
      </c>
      <c r="F522" t="s">
        <v>678</v>
      </c>
      <c r="G522" t="s">
        <v>615</v>
      </c>
      <c r="I522" t="s">
        <v>680</v>
      </c>
      <c r="J522" t="s">
        <v>628</v>
      </c>
      <c r="K522" t="s">
        <v>628</v>
      </c>
      <c r="L522" t="s">
        <v>628</v>
      </c>
      <c r="M522" t="s">
        <v>628</v>
      </c>
      <c r="N522" t="s">
        <v>628</v>
      </c>
      <c r="O522" t="s">
        <v>628</v>
      </c>
      <c r="P522" t="s">
        <v>628</v>
      </c>
      <c r="Q522" t="s">
        <v>628</v>
      </c>
      <c r="R522" t="s">
        <v>628</v>
      </c>
      <c r="S522" t="s">
        <v>628</v>
      </c>
      <c r="T522" t="s">
        <v>628</v>
      </c>
      <c r="U522">
        <v>-1.9890000000000001</v>
      </c>
      <c r="V522">
        <v>-1.4419999999999999</v>
      </c>
      <c r="W522">
        <v>-2.863</v>
      </c>
      <c r="X522">
        <v>-0.84899999999999998</v>
      </c>
      <c r="Y522">
        <v>-1.93</v>
      </c>
      <c r="Z522">
        <v>-1.2250000000000001</v>
      </c>
      <c r="AA522">
        <v>-4.7E-2</v>
      </c>
      <c r="AB522">
        <v>-5.9989999999999997</v>
      </c>
      <c r="AC522">
        <v>0.20599999999999999</v>
      </c>
      <c r="AD522">
        <v>-5.5629999999999997</v>
      </c>
      <c r="AE522">
        <v>-2.5750000000000002</v>
      </c>
      <c r="AF522">
        <v>-2.762</v>
      </c>
      <c r="AG522">
        <v>-0.43</v>
      </c>
      <c r="AH522">
        <v>1.7250000000000001</v>
      </c>
      <c r="AI522">
        <v>2.6669999999999998</v>
      </c>
      <c r="AJ522">
        <v>1.181</v>
      </c>
      <c r="AK522">
        <v>0.89100000000000001</v>
      </c>
      <c r="AL522">
        <v>0.53800000000000003</v>
      </c>
      <c r="AM522">
        <v>-0.34300000000000003</v>
      </c>
      <c r="AN522">
        <v>-2.1150000000000002</v>
      </c>
      <c r="AO522">
        <v>-1.615</v>
      </c>
      <c r="AP522">
        <v>-1.0309999999999999</v>
      </c>
      <c r="AQ522">
        <v>0.52900000000000003</v>
      </c>
      <c r="AR522">
        <v>2.2029999999999998</v>
      </c>
      <c r="AS522">
        <v>-8.1189999999999998</v>
      </c>
      <c r="AT522">
        <v>0.33</v>
      </c>
      <c r="AU522">
        <v>-0.76800000000000002</v>
      </c>
      <c r="AV522">
        <v>7.1689999999999996</v>
      </c>
      <c r="AW522">
        <v>3.6880000000000002</v>
      </c>
      <c r="AX522">
        <v>-1.125</v>
      </c>
      <c r="AY522">
        <v>3.274</v>
      </c>
      <c r="AZ522">
        <v>-5.3129999999999997</v>
      </c>
      <c r="BA522">
        <v>-8.2420000000000009</v>
      </c>
      <c r="BB522">
        <v>-6.3840000000000003</v>
      </c>
      <c r="BC522">
        <v>-5.7859999999999996</v>
      </c>
      <c r="BD522">
        <v>-5.49</v>
      </c>
      <c r="BE522">
        <v>-5.1159999999999997</v>
      </c>
      <c r="BF522">
        <v>-5.008</v>
      </c>
      <c r="BG522">
        <v>2020</v>
      </c>
    </row>
    <row r="523" spans="1:59" x14ac:dyDescent="0.35">
      <c r="A523">
        <v>846</v>
      </c>
      <c r="B523" t="s">
        <v>477</v>
      </c>
      <c r="C523" t="s">
        <v>681</v>
      </c>
      <c r="D523" t="s">
        <v>475</v>
      </c>
      <c r="E523" t="s">
        <v>682</v>
      </c>
      <c r="F523" t="s">
        <v>683</v>
      </c>
      <c r="G523" t="s">
        <v>565</v>
      </c>
      <c r="H523" t="s">
        <v>566</v>
      </c>
    </row>
    <row r="524" spans="1:59" x14ac:dyDescent="0.35">
      <c r="A524">
        <v>846</v>
      </c>
      <c r="B524" t="s">
        <v>477</v>
      </c>
      <c r="C524" t="s">
        <v>684</v>
      </c>
      <c r="D524" t="s">
        <v>475</v>
      </c>
      <c r="E524" t="s">
        <v>682</v>
      </c>
      <c r="F524" t="s">
        <v>683</v>
      </c>
      <c r="G524" t="s">
        <v>615</v>
      </c>
    </row>
    <row r="525" spans="1:59" x14ac:dyDescent="0.35">
      <c r="A525">
        <v>846</v>
      </c>
      <c r="B525" t="s">
        <v>477</v>
      </c>
      <c r="C525" t="s">
        <v>686</v>
      </c>
      <c r="D525" t="s">
        <v>475</v>
      </c>
      <c r="E525" t="s">
        <v>687</v>
      </c>
      <c r="F525" t="s">
        <v>688</v>
      </c>
      <c r="G525" t="s">
        <v>565</v>
      </c>
      <c r="H525" t="s">
        <v>566</v>
      </c>
      <c r="I525" t="s">
        <v>762</v>
      </c>
      <c r="J525" t="s">
        <v>628</v>
      </c>
      <c r="K525" t="s">
        <v>628</v>
      </c>
      <c r="L525" t="s">
        <v>628</v>
      </c>
      <c r="M525" t="s">
        <v>628</v>
      </c>
      <c r="N525" t="s">
        <v>628</v>
      </c>
      <c r="O525" t="s">
        <v>628</v>
      </c>
      <c r="P525" t="s">
        <v>628</v>
      </c>
      <c r="Q525" t="s">
        <v>628</v>
      </c>
      <c r="R525" t="s">
        <v>628</v>
      </c>
      <c r="S525" t="s">
        <v>628</v>
      </c>
      <c r="T525" t="s">
        <v>628</v>
      </c>
      <c r="U525">
        <v>3.577</v>
      </c>
      <c r="V525">
        <v>4.9870000000000001</v>
      </c>
      <c r="W525">
        <v>4.9420000000000002</v>
      </c>
      <c r="X525">
        <v>5.8760000000000003</v>
      </c>
      <c r="Y525">
        <v>6.726</v>
      </c>
      <c r="Z525">
        <v>6.7329999999999997</v>
      </c>
      <c r="AA525">
        <v>7.2519999999999998</v>
      </c>
      <c r="AB525">
        <v>9.3810000000000002</v>
      </c>
      <c r="AC525">
        <v>10.592000000000001</v>
      </c>
      <c r="AD525">
        <v>13.519</v>
      </c>
      <c r="AE525">
        <v>13.881</v>
      </c>
      <c r="AF525">
        <v>14.185</v>
      </c>
      <c r="AG525">
        <v>14.702999999999999</v>
      </c>
      <c r="AH525">
        <v>12.409000000000001</v>
      </c>
      <c r="AI525">
        <v>11.337</v>
      </c>
      <c r="AJ525">
        <v>10.773</v>
      </c>
      <c r="AK525">
        <v>10.305</v>
      </c>
      <c r="AL525">
        <v>12.699</v>
      </c>
      <c r="AM525">
        <v>13.363</v>
      </c>
      <c r="AN525">
        <v>13.144</v>
      </c>
      <c r="AO525">
        <v>14.676</v>
      </c>
      <c r="AP525">
        <v>13.356999999999999</v>
      </c>
      <c r="AQ525">
        <v>13.356999999999999</v>
      </c>
      <c r="AR525">
        <v>15.192</v>
      </c>
      <c r="AS525">
        <v>30.038</v>
      </c>
      <c r="AT525">
        <v>37.039000000000001</v>
      </c>
      <c r="AU525">
        <v>49.939</v>
      </c>
      <c r="AV525">
        <v>45.610999999999997</v>
      </c>
      <c r="AW525">
        <v>48.456000000000003</v>
      </c>
      <c r="AX525">
        <v>50.390999999999998</v>
      </c>
      <c r="AY525">
        <v>50.488999999999997</v>
      </c>
      <c r="AZ525">
        <v>51.997999999999998</v>
      </c>
      <c r="BA525">
        <v>62.572000000000003</v>
      </c>
      <c r="BB525">
        <v>73.397000000000006</v>
      </c>
      <c r="BC525">
        <v>84.771000000000001</v>
      </c>
      <c r="BD525">
        <v>97.227999999999994</v>
      </c>
      <c r="BE525">
        <v>110.09699999999999</v>
      </c>
      <c r="BF525">
        <v>123.867</v>
      </c>
      <c r="BG525">
        <v>2020</v>
      </c>
    </row>
    <row r="526" spans="1:59" x14ac:dyDescent="0.35">
      <c r="A526">
        <v>846</v>
      </c>
      <c r="B526" t="s">
        <v>477</v>
      </c>
      <c r="C526" t="s">
        <v>689</v>
      </c>
      <c r="D526" t="s">
        <v>475</v>
      </c>
      <c r="E526" t="s">
        <v>687</v>
      </c>
      <c r="F526" t="s">
        <v>688</v>
      </c>
      <c r="G526" t="s">
        <v>615</v>
      </c>
      <c r="I526" t="s">
        <v>690</v>
      </c>
      <c r="J526" t="s">
        <v>628</v>
      </c>
      <c r="K526" t="s">
        <v>628</v>
      </c>
      <c r="L526" t="s">
        <v>628</v>
      </c>
      <c r="M526" t="s">
        <v>628</v>
      </c>
      <c r="N526" t="s">
        <v>628</v>
      </c>
      <c r="O526" t="s">
        <v>628</v>
      </c>
      <c r="P526" t="s">
        <v>628</v>
      </c>
      <c r="Q526" t="s">
        <v>628</v>
      </c>
      <c r="R526" t="s">
        <v>628</v>
      </c>
      <c r="S526" t="s">
        <v>628</v>
      </c>
      <c r="T526" t="s">
        <v>628</v>
      </c>
      <c r="U526">
        <v>15.907999999999999</v>
      </c>
      <c r="V526">
        <v>21.036000000000001</v>
      </c>
      <c r="W526">
        <v>20.274000000000001</v>
      </c>
      <c r="X526">
        <v>21.599</v>
      </c>
      <c r="Y526">
        <v>24.062000000000001</v>
      </c>
      <c r="Z526">
        <v>23.058</v>
      </c>
      <c r="AA526">
        <v>22.943000000000001</v>
      </c>
      <c r="AB526">
        <v>28.045999999999999</v>
      </c>
      <c r="AC526">
        <v>30.619</v>
      </c>
      <c r="AD526">
        <v>36.107999999999997</v>
      </c>
      <c r="AE526">
        <v>37.036000000000001</v>
      </c>
      <c r="AF526">
        <v>38.805999999999997</v>
      </c>
      <c r="AG526">
        <v>38.264000000000003</v>
      </c>
      <c r="AH526">
        <v>30.411999999999999</v>
      </c>
      <c r="AI526">
        <v>26.274000000000001</v>
      </c>
      <c r="AJ526">
        <v>22.161999999999999</v>
      </c>
      <c r="AK526">
        <v>19.481000000000002</v>
      </c>
      <c r="AL526">
        <v>21.213000000000001</v>
      </c>
      <c r="AM526">
        <v>21.123999999999999</v>
      </c>
      <c r="AN526">
        <v>20.222999999999999</v>
      </c>
      <c r="AO526">
        <v>21.298999999999999</v>
      </c>
      <c r="AP526">
        <v>19.28</v>
      </c>
      <c r="AQ526">
        <v>18.63</v>
      </c>
      <c r="AR526">
        <v>20.263999999999999</v>
      </c>
      <c r="AS526">
        <v>37.709000000000003</v>
      </c>
      <c r="AT526">
        <v>43.725999999999999</v>
      </c>
      <c r="AU526">
        <v>52.628999999999998</v>
      </c>
      <c r="AV526">
        <v>45.261000000000003</v>
      </c>
      <c r="AW526">
        <v>45.095999999999997</v>
      </c>
      <c r="AX526">
        <v>48.024000000000001</v>
      </c>
      <c r="AY526">
        <v>47.475000000000001</v>
      </c>
      <c r="AZ526">
        <v>42.694000000000003</v>
      </c>
      <c r="BA526">
        <v>46.765999999999998</v>
      </c>
      <c r="BB526">
        <v>50.624000000000002</v>
      </c>
      <c r="BC526">
        <v>54.435000000000002</v>
      </c>
      <c r="BD526">
        <v>58.807000000000002</v>
      </c>
      <c r="BE526">
        <v>62.811</v>
      </c>
      <c r="BF526">
        <v>66.972999999999999</v>
      </c>
      <c r="BG526">
        <v>2020</v>
      </c>
    </row>
    <row r="527" spans="1:59" x14ac:dyDescent="0.35">
      <c r="A527">
        <v>846</v>
      </c>
      <c r="B527" t="s">
        <v>477</v>
      </c>
      <c r="C527" t="s">
        <v>691</v>
      </c>
      <c r="D527" t="s">
        <v>475</v>
      </c>
      <c r="E527" t="s">
        <v>692</v>
      </c>
      <c r="F527" t="s">
        <v>693</v>
      </c>
      <c r="G527" t="s">
        <v>565</v>
      </c>
      <c r="H527" t="s">
        <v>566</v>
      </c>
      <c r="I527" t="s">
        <v>762</v>
      </c>
      <c r="J527">
        <v>8.2759999999999998</v>
      </c>
      <c r="K527">
        <v>9.9930000000000003</v>
      </c>
      <c r="L527">
        <v>11.016</v>
      </c>
      <c r="M527">
        <v>11.664999999999999</v>
      </c>
      <c r="N527">
        <v>14.337</v>
      </c>
      <c r="O527">
        <v>13.981</v>
      </c>
      <c r="P527">
        <v>13.545</v>
      </c>
      <c r="Q527">
        <v>15.32</v>
      </c>
      <c r="R527">
        <v>16.536000000000001</v>
      </c>
      <c r="S527">
        <v>17.872</v>
      </c>
      <c r="T527">
        <v>19.768999999999998</v>
      </c>
      <c r="U527">
        <v>22.484999999999999</v>
      </c>
      <c r="V527">
        <v>23.709</v>
      </c>
      <c r="W527">
        <v>24.376000000000001</v>
      </c>
      <c r="X527">
        <v>27.204000000000001</v>
      </c>
      <c r="Y527">
        <v>27.952999999999999</v>
      </c>
      <c r="Z527">
        <v>29.2</v>
      </c>
      <c r="AA527">
        <v>31.606000000000002</v>
      </c>
      <c r="AB527">
        <v>33.447000000000003</v>
      </c>
      <c r="AC527">
        <v>34.593000000000004</v>
      </c>
      <c r="AD527">
        <v>37.441000000000003</v>
      </c>
      <c r="AE527">
        <v>37.479999999999997</v>
      </c>
      <c r="AF527">
        <v>36.552999999999997</v>
      </c>
      <c r="AG527">
        <v>38.424999999999997</v>
      </c>
      <c r="AH527">
        <v>40.802999999999997</v>
      </c>
      <c r="AI527">
        <v>43.148000000000003</v>
      </c>
      <c r="AJ527">
        <v>48.610999999999997</v>
      </c>
      <c r="AK527">
        <v>52.898000000000003</v>
      </c>
      <c r="AL527">
        <v>59.863</v>
      </c>
      <c r="AM527">
        <v>63.256999999999998</v>
      </c>
      <c r="AN527">
        <v>64.995999999999995</v>
      </c>
      <c r="AO527">
        <v>68.905000000000001</v>
      </c>
      <c r="AP527">
        <v>69.278000000000006</v>
      </c>
      <c r="AQ527">
        <v>71.691999999999993</v>
      </c>
      <c r="AR527">
        <v>74.97</v>
      </c>
      <c r="AS527">
        <v>79.656999999999996</v>
      </c>
      <c r="AT527">
        <v>84.706999999999994</v>
      </c>
      <c r="AU527">
        <v>94.888999999999996</v>
      </c>
      <c r="AV527">
        <v>100.77200000000001</v>
      </c>
      <c r="AW527">
        <v>107.45</v>
      </c>
      <c r="AX527">
        <v>104.929</v>
      </c>
      <c r="AY527">
        <v>106.348</v>
      </c>
      <c r="AZ527">
        <v>121.792</v>
      </c>
      <c r="BA527">
        <v>133.798</v>
      </c>
      <c r="BB527">
        <v>144.983</v>
      </c>
      <c r="BC527">
        <v>155.72900000000001</v>
      </c>
      <c r="BD527">
        <v>165.333</v>
      </c>
      <c r="BE527">
        <v>175.28399999999999</v>
      </c>
      <c r="BF527">
        <v>184.95</v>
      </c>
      <c r="BG527">
        <v>2020</v>
      </c>
    </row>
    <row r="528" spans="1:59" x14ac:dyDescent="0.35">
      <c r="A528">
        <v>846</v>
      </c>
      <c r="B528" t="s">
        <v>477</v>
      </c>
      <c r="C528" t="s">
        <v>694</v>
      </c>
      <c r="D528" t="s">
        <v>475</v>
      </c>
      <c r="E528" t="s">
        <v>695</v>
      </c>
      <c r="F528" t="s">
        <v>696</v>
      </c>
      <c r="G528" t="s">
        <v>575</v>
      </c>
      <c r="H528" t="s">
        <v>566</v>
      </c>
      <c r="I528" t="s">
        <v>763</v>
      </c>
      <c r="J528">
        <v>1E-3</v>
      </c>
      <c r="K528">
        <v>1.4E-2</v>
      </c>
      <c r="L528">
        <v>1.2E-2</v>
      </c>
      <c r="M528">
        <v>8.9999999999999993E-3</v>
      </c>
      <c r="N528">
        <v>2.1999999999999999E-2</v>
      </c>
      <c r="O528">
        <v>1E-3</v>
      </c>
      <c r="P528">
        <v>6.0000000000000001E-3</v>
      </c>
      <c r="Q528">
        <v>1.2999999999999999E-2</v>
      </c>
      <c r="R528">
        <v>3.0000000000000001E-3</v>
      </c>
      <c r="S528">
        <v>1.2E-2</v>
      </c>
      <c r="T528">
        <v>5.0000000000000001E-3</v>
      </c>
      <c r="U528">
        <v>-5.0000000000000001E-3</v>
      </c>
      <c r="V528">
        <v>-5.0000000000000001E-3</v>
      </c>
      <c r="W528">
        <v>-3.0000000000000001E-3</v>
      </c>
      <c r="X528">
        <v>-8.0000000000000002E-3</v>
      </c>
      <c r="Y528">
        <v>-5.0000000000000001E-3</v>
      </c>
      <c r="Z528">
        <v>-3.0000000000000001E-3</v>
      </c>
      <c r="AA528">
        <v>1E-3</v>
      </c>
      <c r="AB528">
        <v>6.0000000000000001E-3</v>
      </c>
      <c r="AC528">
        <v>-1.9E-2</v>
      </c>
      <c r="AD528">
        <v>3.0000000000000001E-3</v>
      </c>
      <c r="AE528">
        <v>-4.0000000000000001E-3</v>
      </c>
      <c r="AF528">
        <v>-1.6E-2</v>
      </c>
      <c r="AG528">
        <v>-2.5000000000000001E-2</v>
      </c>
      <c r="AH528">
        <v>-0.01</v>
      </c>
      <c r="AI528">
        <v>-3.5999999999999997E-2</v>
      </c>
      <c r="AJ528">
        <v>-2.5999999999999999E-2</v>
      </c>
      <c r="AK528">
        <v>-3.4000000000000002E-2</v>
      </c>
      <c r="AL528">
        <v>-6.2E-2</v>
      </c>
      <c r="AM528">
        <v>-4.8000000000000001E-2</v>
      </c>
      <c r="AN528">
        <v>-0.04</v>
      </c>
      <c r="AO528">
        <v>-5.8999999999999997E-2</v>
      </c>
      <c r="AP528">
        <v>-0.05</v>
      </c>
      <c r="AQ528">
        <v>-2.5999999999999999E-2</v>
      </c>
      <c r="AR528">
        <v>3.6999999999999998E-2</v>
      </c>
      <c r="AS528">
        <v>-5.5E-2</v>
      </c>
      <c r="AT528">
        <v>-1.9E-2</v>
      </c>
      <c r="AU528">
        <v>-5.6000000000000001E-2</v>
      </c>
      <c r="AV528">
        <v>0.08</v>
      </c>
      <c r="AW528">
        <v>0.25900000000000001</v>
      </c>
      <c r="AX528">
        <v>0.08</v>
      </c>
      <c r="AY528">
        <v>8.0000000000000002E-3</v>
      </c>
      <c r="AZ528">
        <v>-4.4999999999999998E-2</v>
      </c>
      <c r="BA528">
        <v>-4.8000000000000001E-2</v>
      </c>
      <c r="BB528">
        <v>-5.7000000000000002E-2</v>
      </c>
      <c r="BC528">
        <v>1.2E-2</v>
      </c>
      <c r="BD528">
        <v>1.0999999999999999E-2</v>
      </c>
      <c r="BE528">
        <v>0.02</v>
      </c>
      <c r="BF528">
        <v>1.7999999999999999E-2</v>
      </c>
      <c r="BG528">
        <v>2021</v>
      </c>
    </row>
    <row r="529" spans="1:59" x14ac:dyDescent="0.35">
      <c r="A529">
        <v>846</v>
      </c>
      <c r="B529" t="s">
        <v>477</v>
      </c>
      <c r="C529" t="s">
        <v>698</v>
      </c>
      <c r="D529" t="s">
        <v>475</v>
      </c>
      <c r="E529" t="s">
        <v>695</v>
      </c>
      <c r="F529" t="s">
        <v>696</v>
      </c>
      <c r="G529" t="s">
        <v>615</v>
      </c>
      <c r="I529" t="s">
        <v>699</v>
      </c>
      <c r="J529">
        <v>0.95499999999999996</v>
      </c>
      <c r="K529">
        <v>12.34</v>
      </c>
      <c r="L529">
        <v>10.34</v>
      </c>
      <c r="M529">
        <v>7.984</v>
      </c>
      <c r="N529">
        <v>15.127000000000001</v>
      </c>
      <c r="O529">
        <v>1.0620000000000001</v>
      </c>
      <c r="P529">
        <v>4.7560000000000002</v>
      </c>
      <c r="Q529">
        <v>9.51</v>
      </c>
      <c r="R529">
        <v>1.6970000000000001</v>
      </c>
      <c r="S529">
        <v>7.6050000000000004</v>
      </c>
      <c r="T529">
        <v>2.742</v>
      </c>
      <c r="U529">
        <v>-2.7280000000000002</v>
      </c>
      <c r="V529">
        <v>-2.5619999999999998</v>
      </c>
      <c r="W529">
        <v>-1.268</v>
      </c>
      <c r="X529">
        <v>-3.4780000000000002</v>
      </c>
      <c r="Y529">
        <v>-2.153</v>
      </c>
      <c r="Z529">
        <v>-1.2290000000000001</v>
      </c>
      <c r="AA529">
        <v>0.34200000000000003</v>
      </c>
      <c r="AB529">
        <v>2.379</v>
      </c>
      <c r="AC529">
        <v>-6.92</v>
      </c>
      <c r="AD529">
        <v>1.2589999999999999</v>
      </c>
      <c r="AE529">
        <v>-1.361</v>
      </c>
      <c r="AF529">
        <v>-6.0759999999999996</v>
      </c>
      <c r="AG529">
        <v>-8.0579999999999998</v>
      </c>
      <c r="AH529">
        <v>-2.78</v>
      </c>
      <c r="AI529">
        <v>-9.1530000000000005</v>
      </c>
      <c r="AJ529">
        <v>-6.0540000000000003</v>
      </c>
      <c r="AK529">
        <v>-6.6059999999999999</v>
      </c>
      <c r="AL529">
        <v>-10.676</v>
      </c>
      <c r="AM529">
        <v>-8.1780000000000008</v>
      </c>
      <c r="AN529">
        <v>-6.1950000000000003</v>
      </c>
      <c r="AO529">
        <v>-8.0510000000000002</v>
      </c>
      <c r="AP529">
        <v>-6.76</v>
      </c>
      <c r="AQ529">
        <v>-3.4769999999999999</v>
      </c>
      <c r="AR529">
        <v>4.7300000000000004</v>
      </c>
      <c r="AS529">
        <v>-7.4109999999999996</v>
      </c>
      <c r="AT529">
        <v>-2.427</v>
      </c>
      <c r="AU529">
        <v>-6.41</v>
      </c>
      <c r="AV529">
        <v>8.657</v>
      </c>
      <c r="AW529">
        <v>27.838999999999999</v>
      </c>
      <c r="AX529">
        <v>7.8920000000000003</v>
      </c>
      <c r="AY529">
        <v>0.84599999999999997</v>
      </c>
      <c r="AZ529">
        <v>-4.1980000000000004</v>
      </c>
      <c r="BA529">
        <v>-4.1139999999999999</v>
      </c>
      <c r="BB529">
        <v>-4.5209999999999999</v>
      </c>
      <c r="BC529">
        <v>0.91400000000000003</v>
      </c>
      <c r="BD529">
        <v>0.77900000000000003</v>
      </c>
      <c r="BE529">
        <v>1.3360000000000001</v>
      </c>
      <c r="BF529">
        <v>1.143</v>
      </c>
      <c r="BG529">
        <v>2020</v>
      </c>
    </row>
    <row r="530" spans="1:59" x14ac:dyDescent="0.35">
      <c r="A530">
        <v>868</v>
      </c>
      <c r="B530" t="s">
        <v>542</v>
      </c>
      <c r="C530" t="s">
        <v>562</v>
      </c>
      <c r="D530" t="s">
        <v>541</v>
      </c>
      <c r="E530" t="s">
        <v>563</v>
      </c>
      <c r="F530" t="s">
        <v>564</v>
      </c>
      <c r="G530" t="s">
        <v>565</v>
      </c>
      <c r="H530" t="s">
        <v>566</v>
      </c>
      <c r="I530" t="s">
        <v>764</v>
      </c>
      <c r="J530" t="s">
        <v>628</v>
      </c>
      <c r="K530" t="s">
        <v>628</v>
      </c>
      <c r="L530" t="s">
        <v>628</v>
      </c>
      <c r="M530" t="s">
        <v>628</v>
      </c>
      <c r="N530" t="s">
        <v>628</v>
      </c>
      <c r="O530" t="s">
        <v>628</v>
      </c>
      <c r="P530" t="s">
        <v>628</v>
      </c>
      <c r="Q530" t="s">
        <v>628</v>
      </c>
      <c r="R530" t="s">
        <v>628</v>
      </c>
      <c r="S530" t="s">
        <v>628</v>
      </c>
      <c r="T530" t="s">
        <v>628</v>
      </c>
      <c r="U530" t="s">
        <v>628</v>
      </c>
      <c r="V530" t="s">
        <v>628</v>
      </c>
      <c r="W530" t="s">
        <v>628</v>
      </c>
      <c r="X530" t="s">
        <v>628</v>
      </c>
      <c r="Y530">
        <v>0.23899999999999999</v>
      </c>
      <c r="Z530">
        <v>0.23100000000000001</v>
      </c>
      <c r="AA530">
        <v>0.217</v>
      </c>
      <c r="AB530">
        <v>0.223</v>
      </c>
      <c r="AC530">
        <v>0.22700000000000001</v>
      </c>
      <c r="AD530">
        <v>0.23799999999999999</v>
      </c>
      <c r="AE530">
        <v>0.24299999999999999</v>
      </c>
      <c r="AF530">
        <v>0.24399999999999999</v>
      </c>
      <c r="AG530">
        <v>0.248</v>
      </c>
      <c r="AH530">
        <v>0.24</v>
      </c>
      <c r="AI530">
        <v>0.245</v>
      </c>
      <c r="AJ530">
        <v>0.245</v>
      </c>
      <c r="AK530">
        <v>0.24</v>
      </c>
      <c r="AL530">
        <v>0.23499999999999999</v>
      </c>
      <c r="AM530">
        <v>0.23699999999999999</v>
      </c>
      <c r="AN530">
        <v>0.24299999999999999</v>
      </c>
      <c r="AO530">
        <v>0.25</v>
      </c>
      <c r="AP530">
        <v>0.246</v>
      </c>
      <c r="AQ530">
        <v>0.23699999999999999</v>
      </c>
      <c r="AR530">
        <v>0.23100000000000001</v>
      </c>
      <c r="AS530">
        <v>0.24199999999999999</v>
      </c>
      <c r="AT530">
        <v>0.24399999999999999</v>
      </c>
      <c r="AU530">
        <v>0.251</v>
      </c>
      <c r="AV530">
        <v>0.251</v>
      </c>
      <c r="AW530">
        <v>0.254</v>
      </c>
      <c r="AX530">
        <v>0.247</v>
      </c>
      <c r="AY530">
        <v>0.24199999999999999</v>
      </c>
      <c r="AZ530">
        <v>0.24</v>
      </c>
      <c r="BA530">
        <v>0.246</v>
      </c>
      <c r="BB530">
        <v>0.254</v>
      </c>
      <c r="BC530">
        <v>0.25900000000000001</v>
      </c>
      <c r="BD530">
        <v>0.26200000000000001</v>
      </c>
      <c r="BE530">
        <v>0.26500000000000001</v>
      </c>
      <c r="BF530">
        <v>0.26700000000000002</v>
      </c>
      <c r="BG530">
        <v>2018</v>
      </c>
    </row>
    <row r="531" spans="1:59" x14ac:dyDescent="0.35">
      <c r="A531">
        <v>868</v>
      </c>
      <c r="B531" t="s">
        <v>542</v>
      </c>
      <c r="C531" t="s">
        <v>568</v>
      </c>
      <c r="D531" t="s">
        <v>541</v>
      </c>
      <c r="E531" t="s">
        <v>563</v>
      </c>
      <c r="F531" t="s">
        <v>569</v>
      </c>
      <c r="G531" t="s">
        <v>570</v>
      </c>
      <c r="I531" t="s">
        <v>571</v>
      </c>
      <c r="J531" t="s">
        <v>628</v>
      </c>
      <c r="K531" t="s">
        <v>628</v>
      </c>
      <c r="L531" t="s">
        <v>628</v>
      </c>
      <c r="M531" t="s">
        <v>628</v>
      </c>
      <c r="N531" t="s">
        <v>628</v>
      </c>
      <c r="O531" t="s">
        <v>628</v>
      </c>
      <c r="P531" t="s">
        <v>628</v>
      </c>
      <c r="Q531" t="s">
        <v>628</v>
      </c>
      <c r="R531" t="s">
        <v>628</v>
      </c>
      <c r="S531" t="s">
        <v>628</v>
      </c>
      <c r="T531" t="s">
        <v>628</v>
      </c>
      <c r="U531" t="s">
        <v>628</v>
      </c>
      <c r="V531" t="s">
        <v>628</v>
      </c>
      <c r="W531" t="s">
        <v>628</v>
      </c>
      <c r="X531" t="s">
        <v>628</v>
      </c>
      <c r="Y531" t="s">
        <v>628</v>
      </c>
      <c r="Z531">
        <v>-3.0870000000000002</v>
      </c>
      <c r="AA531">
        <v>-6.0609999999999999</v>
      </c>
      <c r="AB531">
        <v>2.746</v>
      </c>
      <c r="AC531">
        <v>1.5269999999999999</v>
      </c>
      <c r="AD531">
        <v>4.8600000000000003</v>
      </c>
      <c r="AE531">
        <v>2.089</v>
      </c>
      <c r="AF531">
        <v>0.61299999999999999</v>
      </c>
      <c r="AG531">
        <v>1.581</v>
      </c>
      <c r="AH531">
        <v>-3.08</v>
      </c>
      <c r="AI531">
        <v>2.0419999999999998</v>
      </c>
      <c r="AJ531">
        <v>-8.1000000000000003E-2</v>
      </c>
      <c r="AK531">
        <v>-1.8360000000000001</v>
      </c>
      <c r="AL531">
        <v>-2.4089999999999998</v>
      </c>
      <c r="AM531">
        <v>1.093</v>
      </c>
      <c r="AN531">
        <v>2.2589999999999999</v>
      </c>
      <c r="AO531">
        <v>3.1890000000000001</v>
      </c>
      <c r="AP531">
        <v>-1.867</v>
      </c>
      <c r="AQ531">
        <v>-3.68</v>
      </c>
      <c r="AR531">
        <v>-2.306</v>
      </c>
      <c r="AS531">
        <v>4.6219999999999999</v>
      </c>
      <c r="AT531">
        <v>0.9</v>
      </c>
      <c r="AU531">
        <v>2.6819999999999999</v>
      </c>
      <c r="AV531">
        <v>0.21199999999999999</v>
      </c>
      <c r="AW531">
        <v>1.2</v>
      </c>
      <c r="AX531">
        <v>-2.8069999999999999</v>
      </c>
      <c r="AY531">
        <v>-2.1890000000000001</v>
      </c>
      <c r="AZ531">
        <v>-0.55600000000000005</v>
      </c>
      <c r="BA531">
        <v>2.6030000000000002</v>
      </c>
      <c r="BB531">
        <v>3.1230000000000002</v>
      </c>
      <c r="BC531">
        <v>1.8839999999999999</v>
      </c>
      <c r="BD531">
        <v>1.278</v>
      </c>
      <c r="BE531">
        <v>1.133</v>
      </c>
      <c r="BF531">
        <v>0.6</v>
      </c>
      <c r="BG531">
        <v>2018</v>
      </c>
    </row>
    <row r="532" spans="1:59" x14ac:dyDescent="0.35">
      <c r="A532">
        <v>868</v>
      </c>
      <c r="B532" t="s">
        <v>542</v>
      </c>
      <c r="C532" t="s">
        <v>179</v>
      </c>
      <c r="D532" t="s">
        <v>541</v>
      </c>
      <c r="E532" t="s">
        <v>572</v>
      </c>
      <c r="F532" t="s">
        <v>573</v>
      </c>
      <c r="G532" t="s">
        <v>565</v>
      </c>
      <c r="H532" t="s">
        <v>566</v>
      </c>
      <c r="I532" t="s">
        <v>764</v>
      </c>
      <c r="J532" t="s">
        <v>628</v>
      </c>
      <c r="K532" t="s">
        <v>628</v>
      </c>
      <c r="L532" t="s">
        <v>628</v>
      </c>
      <c r="M532" t="s">
        <v>628</v>
      </c>
      <c r="N532" t="s">
        <v>628</v>
      </c>
      <c r="O532" t="s">
        <v>628</v>
      </c>
      <c r="P532" t="s">
        <v>628</v>
      </c>
      <c r="Q532" t="s">
        <v>628</v>
      </c>
      <c r="R532" t="s">
        <v>628</v>
      </c>
      <c r="S532" t="s">
        <v>628</v>
      </c>
      <c r="T532" t="s">
        <v>628</v>
      </c>
      <c r="U532" t="s">
        <v>628</v>
      </c>
      <c r="V532" t="s">
        <v>628</v>
      </c>
      <c r="W532" t="s">
        <v>628</v>
      </c>
      <c r="X532" t="s">
        <v>628</v>
      </c>
      <c r="Y532">
        <v>0.221</v>
      </c>
      <c r="Z532">
        <v>0.218</v>
      </c>
      <c r="AA532">
        <v>0.20699999999999999</v>
      </c>
      <c r="AB532">
        <v>0.219</v>
      </c>
      <c r="AC532">
        <v>0.22</v>
      </c>
      <c r="AD532">
        <v>0.23300000000000001</v>
      </c>
      <c r="AE532">
        <v>0.24099999999999999</v>
      </c>
      <c r="AF532">
        <v>0.24199999999999999</v>
      </c>
      <c r="AG532">
        <v>0.245</v>
      </c>
      <c r="AH532">
        <v>0.24</v>
      </c>
      <c r="AI532">
        <v>0.25</v>
      </c>
      <c r="AJ532">
        <v>0.254</v>
      </c>
      <c r="AK532">
        <v>0.25700000000000001</v>
      </c>
      <c r="AL532">
        <v>0.26300000000000001</v>
      </c>
      <c r="AM532">
        <v>0.28000000000000003</v>
      </c>
      <c r="AN532">
        <v>0.29699999999999999</v>
      </c>
      <c r="AO532">
        <v>0.311</v>
      </c>
      <c r="AP532">
        <v>0.32700000000000001</v>
      </c>
      <c r="AQ532">
        <v>0.317</v>
      </c>
      <c r="AR532">
        <v>0.31900000000000001</v>
      </c>
      <c r="AS532">
        <v>0.316</v>
      </c>
      <c r="AT532">
        <v>0.33200000000000002</v>
      </c>
      <c r="AU532">
        <v>0.36699999999999999</v>
      </c>
      <c r="AV532">
        <v>0.40200000000000002</v>
      </c>
      <c r="AW532">
        <v>0.41599999999999998</v>
      </c>
      <c r="AX532">
        <v>0.40799999999999997</v>
      </c>
      <c r="AY532">
        <v>0.40600000000000003</v>
      </c>
      <c r="AZ532">
        <v>0.42399999999999999</v>
      </c>
      <c r="BA532">
        <v>0.45800000000000002</v>
      </c>
      <c r="BB532">
        <v>0.49199999999999999</v>
      </c>
      <c r="BC532">
        <v>0.51600000000000001</v>
      </c>
      <c r="BD532">
        <v>0.53500000000000003</v>
      </c>
      <c r="BE532">
        <v>0.55200000000000005</v>
      </c>
      <c r="BF532">
        <v>0.56599999999999995</v>
      </c>
      <c r="BG532">
        <v>2018</v>
      </c>
    </row>
    <row r="533" spans="1:59" x14ac:dyDescent="0.35">
      <c r="A533">
        <v>868</v>
      </c>
      <c r="B533" t="s">
        <v>542</v>
      </c>
      <c r="C533" t="s">
        <v>181</v>
      </c>
      <c r="D533" t="s">
        <v>541</v>
      </c>
      <c r="E533" t="s">
        <v>572</v>
      </c>
      <c r="F533" t="s">
        <v>574</v>
      </c>
      <c r="G533" t="s">
        <v>575</v>
      </c>
      <c r="H533" t="s">
        <v>566</v>
      </c>
      <c r="I533" t="s">
        <v>576</v>
      </c>
      <c r="J533" t="s">
        <v>628</v>
      </c>
      <c r="K533" t="s">
        <v>628</v>
      </c>
      <c r="L533" t="s">
        <v>628</v>
      </c>
      <c r="M533" t="s">
        <v>628</v>
      </c>
      <c r="N533" t="s">
        <v>628</v>
      </c>
      <c r="O533" t="s">
        <v>628</v>
      </c>
      <c r="P533" t="s">
        <v>628</v>
      </c>
      <c r="Q533" t="s">
        <v>628</v>
      </c>
      <c r="R533" t="s">
        <v>628</v>
      </c>
      <c r="S533" t="s">
        <v>628</v>
      </c>
      <c r="T533" t="s">
        <v>628</v>
      </c>
      <c r="U533" t="s">
        <v>628</v>
      </c>
      <c r="V533" t="s">
        <v>628</v>
      </c>
      <c r="W533" t="s">
        <v>628</v>
      </c>
      <c r="X533" t="s">
        <v>628</v>
      </c>
      <c r="Y533">
        <v>0.221</v>
      </c>
      <c r="Z533">
        <v>0.218</v>
      </c>
      <c r="AA533">
        <v>0.20699999999999999</v>
      </c>
      <c r="AB533">
        <v>0.219</v>
      </c>
      <c r="AC533">
        <v>0.22</v>
      </c>
      <c r="AD533">
        <v>0.23300000000000001</v>
      </c>
      <c r="AE533">
        <v>0.24099999999999999</v>
      </c>
      <c r="AF533">
        <v>0.24199999999999999</v>
      </c>
      <c r="AG533">
        <v>0.245</v>
      </c>
      <c r="AH533">
        <v>0.24</v>
      </c>
      <c r="AI533">
        <v>0.25</v>
      </c>
      <c r="AJ533">
        <v>0.254</v>
      </c>
      <c r="AK533">
        <v>0.25700000000000001</v>
      </c>
      <c r="AL533">
        <v>0.26300000000000001</v>
      </c>
      <c r="AM533">
        <v>0.28000000000000003</v>
      </c>
      <c r="AN533">
        <v>0.29699999999999999</v>
      </c>
      <c r="AO533">
        <v>0.311</v>
      </c>
      <c r="AP533">
        <v>0.32700000000000001</v>
      </c>
      <c r="AQ533">
        <v>0.317</v>
      </c>
      <c r="AR533">
        <v>0.31900000000000001</v>
      </c>
      <c r="AS533">
        <v>0.316</v>
      </c>
      <c r="AT533">
        <v>0.33200000000000002</v>
      </c>
      <c r="AU533">
        <v>0.36699999999999999</v>
      </c>
      <c r="AV533">
        <v>0.40200000000000002</v>
      </c>
      <c r="AW533">
        <v>0.41599999999999998</v>
      </c>
      <c r="AX533">
        <v>0.40799999999999997</v>
      </c>
      <c r="AY533">
        <v>0.40600000000000003</v>
      </c>
      <c r="AZ533">
        <v>0.42399999999999999</v>
      </c>
      <c r="BA533">
        <v>0.45800000000000002</v>
      </c>
      <c r="BB533">
        <v>0.49199999999999999</v>
      </c>
      <c r="BC533">
        <v>0.51600000000000001</v>
      </c>
      <c r="BD533">
        <v>0.53500000000000003</v>
      </c>
      <c r="BE533">
        <v>0.55200000000000005</v>
      </c>
      <c r="BF533">
        <v>0.56599999999999995</v>
      </c>
      <c r="BG533">
        <v>2018</v>
      </c>
    </row>
    <row r="534" spans="1:59" x14ac:dyDescent="0.35">
      <c r="A534">
        <v>868</v>
      </c>
      <c r="B534" t="s">
        <v>542</v>
      </c>
      <c r="C534" t="s">
        <v>577</v>
      </c>
      <c r="D534" t="s">
        <v>541</v>
      </c>
      <c r="E534" t="s">
        <v>572</v>
      </c>
      <c r="F534" t="s">
        <v>578</v>
      </c>
      <c r="G534" t="s">
        <v>579</v>
      </c>
      <c r="H534" t="s">
        <v>566</v>
      </c>
      <c r="I534" t="s">
        <v>576</v>
      </c>
      <c r="J534" t="s">
        <v>628</v>
      </c>
      <c r="K534" t="s">
        <v>628</v>
      </c>
      <c r="L534" t="s">
        <v>628</v>
      </c>
      <c r="M534" t="s">
        <v>628</v>
      </c>
      <c r="N534" t="s">
        <v>628</v>
      </c>
      <c r="O534" t="s">
        <v>628</v>
      </c>
      <c r="P534" t="s">
        <v>628</v>
      </c>
      <c r="Q534" t="s">
        <v>628</v>
      </c>
      <c r="R534" t="s">
        <v>628</v>
      </c>
      <c r="S534" t="s">
        <v>628</v>
      </c>
      <c r="T534" t="s">
        <v>628</v>
      </c>
      <c r="U534" t="s">
        <v>628</v>
      </c>
      <c r="V534" t="s">
        <v>628</v>
      </c>
      <c r="W534" t="s">
        <v>628</v>
      </c>
      <c r="X534" t="s">
        <v>628</v>
      </c>
      <c r="Y534">
        <v>0.217</v>
      </c>
      <c r="Z534">
        <v>0.215</v>
      </c>
      <c r="AA534">
        <v>0.20499999999999999</v>
      </c>
      <c r="AB534">
        <v>0.21299999999999999</v>
      </c>
      <c r="AC534">
        <v>0.219</v>
      </c>
      <c r="AD534">
        <v>0.23499999999999999</v>
      </c>
      <c r="AE534">
        <v>0.246</v>
      </c>
      <c r="AF534">
        <v>0.251</v>
      </c>
      <c r="AG534">
        <v>0.26</v>
      </c>
      <c r="AH534">
        <v>0.25900000000000001</v>
      </c>
      <c r="AI534">
        <v>0.27200000000000002</v>
      </c>
      <c r="AJ534">
        <v>0.28000000000000003</v>
      </c>
      <c r="AK534">
        <v>0.28299999999999997</v>
      </c>
      <c r="AL534">
        <v>0.28100000000000003</v>
      </c>
      <c r="AM534">
        <v>0.28599999999999998</v>
      </c>
      <c r="AN534">
        <v>0.29599999999999999</v>
      </c>
      <c r="AO534">
        <v>0.312</v>
      </c>
      <c r="AP534">
        <v>0.312</v>
      </c>
      <c r="AQ534">
        <v>0.30599999999999999</v>
      </c>
      <c r="AR534">
        <v>0.30399999999999999</v>
      </c>
      <c r="AS534">
        <v>0.32100000000000001</v>
      </c>
      <c r="AT534">
        <v>0.32700000000000001</v>
      </c>
      <c r="AU534">
        <v>0.34300000000000003</v>
      </c>
      <c r="AV534">
        <v>0.35199999999999998</v>
      </c>
      <c r="AW534">
        <v>0.36199999999999999</v>
      </c>
      <c r="AX534">
        <v>0.35699999999999998</v>
      </c>
      <c r="AY534">
        <v>0.36399999999999999</v>
      </c>
      <c r="AZ534">
        <v>0.38800000000000001</v>
      </c>
      <c r="BA534">
        <v>0.41299999999999998</v>
      </c>
      <c r="BB534">
        <v>0.435</v>
      </c>
      <c r="BC534">
        <v>0.45200000000000001</v>
      </c>
      <c r="BD534">
        <v>0.46700000000000003</v>
      </c>
      <c r="BE534">
        <v>0.48099999999999998</v>
      </c>
      <c r="BF534">
        <v>0.49299999999999999</v>
      </c>
      <c r="BG534">
        <v>2018</v>
      </c>
    </row>
    <row r="535" spans="1:59" x14ac:dyDescent="0.35">
      <c r="A535">
        <v>868</v>
      </c>
      <c r="B535" t="s">
        <v>542</v>
      </c>
      <c r="C535" t="s">
        <v>580</v>
      </c>
      <c r="D535" t="s">
        <v>541</v>
      </c>
      <c r="E535" t="s">
        <v>581</v>
      </c>
      <c r="F535" t="s">
        <v>582</v>
      </c>
      <c r="G535" t="s">
        <v>583</v>
      </c>
      <c r="I535" t="s">
        <v>584</v>
      </c>
      <c r="J535" t="s">
        <v>628</v>
      </c>
      <c r="K535" t="s">
        <v>628</v>
      </c>
      <c r="L535" t="s">
        <v>628</v>
      </c>
      <c r="M535" t="s">
        <v>628</v>
      </c>
      <c r="N535" t="s">
        <v>628</v>
      </c>
      <c r="O535" t="s">
        <v>628</v>
      </c>
      <c r="P535" t="s">
        <v>628</v>
      </c>
      <c r="Q535" t="s">
        <v>628</v>
      </c>
      <c r="R535" t="s">
        <v>628</v>
      </c>
      <c r="S535" t="s">
        <v>628</v>
      </c>
      <c r="T535" t="s">
        <v>628</v>
      </c>
      <c r="U535" t="s">
        <v>628</v>
      </c>
      <c r="V535" t="s">
        <v>628</v>
      </c>
      <c r="W535" t="s">
        <v>628</v>
      </c>
      <c r="X535" t="s">
        <v>628</v>
      </c>
      <c r="Y535">
        <v>92.849000000000004</v>
      </c>
      <c r="Z535">
        <v>94.491</v>
      </c>
      <c r="AA535">
        <v>95.116</v>
      </c>
      <c r="AB535">
        <v>98.063000000000002</v>
      </c>
      <c r="AC535">
        <v>97.147999999999996</v>
      </c>
      <c r="AD535">
        <v>98.17</v>
      </c>
      <c r="AE535">
        <v>99.328000000000003</v>
      </c>
      <c r="AF535">
        <v>99.352999999999994</v>
      </c>
      <c r="AG535">
        <v>99.016000000000005</v>
      </c>
      <c r="AH535">
        <v>100</v>
      </c>
      <c r="AI535">
        <v>102.09699999999999</v>
      </c>
      <c r="AJ535">
        <v>103.511</v>
      </c>
      <c r="AK535">
        <v>106.797</v>
      </c>
      <c r="AL535">
        <v>112.142</v>
      </c>
      <c r="AM535">
        <v>118.154</v>
      </c>
      <c r="AN535">
        <v>122.41200000000001</v>
      </c>
      <c r="AO535">
        <v>124.36499999999999</v>
      </c>
      <c r="AP535">
        <v>133.22300000000001</v>
      </c>
      <c r="AQ535">
        <v>134.071</v>
      </c>
      <c r="AR535">
        <v>138.125</v>
      </c>
      <c r="AS535">
        <v>130.87299999999999</v>
      </c>
      <c r="AT535">
        <v>136.17099999999999</v>
      </c>
      <c r="AU535">
        <v>146.34399999999999</v>
      </c>
      <c r="AV535">
        <v>160.08099999999999</v>
      </c>
      <c r="AW535">
        <v>163.61699999999999</v>
      </c>
      <c r="AX535">
        <v>165.19499999999999</v>
      </c>
      <c r="AY535">
        <v>168.12200000000001</v>
      </c>
      <c r="AZ535">
        <v>176.56200000000001</v>
      </c>
      <c r="BA535">
        <v>185.99199999999999</v>
      </c>
      <c r="BB535">
        <v>193.613</v>
      </c>
      <c r="BC535">
        <v>199.27500000000001</v>
      </c>
      <c r="BD535">
        <v>203.92500000000001</v>
      </c>
      <c r="BE535">
        <v>208.03700000000001</v>
      </c>
      <c r="BF535">
        <v>212.215</v>
      </c>
      <c r="BG535">
        <v>2018</v>
      </c>
    </row>
    <row r="536" spans="1:59" x14ac:dyDescent="0.35">
      <c r="A536">
        <v>868</v>
      </c>
      <c r="B536" t="s">
        <v>542</v>
      </c>
      <c r="C536" t="s">
        <v>585</v>
      </c>
      <c r="D536" t="s">
        <v>541</v>
      </c>
      <c r="E536" t="s">
        <v>586</v>
      </c>
      <c r="F536" t="s">
        <v>587</v>
      </c>
      <c r="G536" t="s">
        <v>565</v>
      </c>
      <c r="H536" t="s">
        <v>558</v>
      </c>
      <c r="I536" t="s">
        <v>588</v>
      </c>
      <c r="J536" t="s">
        <v>628</v>
      </c>
      <c r="K536" t="s">
        <v>628</v>
      </c>
      <c r="L536" t="s">
        <v>628</v>
      </c>
      <c r="M536" t="s">
        <v>628</v>
      </c>
      <c r="N536" t="s">
        <v>628</v>
      </c>
      <c r="O536" t="s">
        <v>628</v>
      </c>
      <c r="P536" t="s">
        <v>628</v>
      </c>
      <c r="Q536" t="s">
        <v>628</v>
      </c>
      <c r="R536" t="s">
        <v>628</v>
      </c>
      <c r="S536" t="s">
        <v>628</v>
      </c>
      <c r="T536" t="s">
        <v>628</v>
      </c>
      <c r="U536" t="s">
        <v>628</v>
      </c>
      <c r="V536" t="s">
        <v>628</v>
      </c>
      <c r="W536" t="s">
        <v>628</v>
      </c>
      <c r="X536" t="s">
        <v>628</v>
      </c>
      <c r="Y536" s="20">
        <v>2255.7959999999998</v>
      </c>
      <c r="Z536" s="20">
        <v>2181.0309999999999</v>
      </c>
      <c r="AA536" s="20">
        <v>2044.0319999999999</v>
      </c>
      <c r="AB536" s="20">
        <v>2095.2049999999999</v>
      </c>
      <c r="AC536" s="20">
        <v>2122.1779999999999</v>
      </c>
      <c r="AD536" s="20">
        <v>2220.0459999999998</v>
      </c>
      <c r="AE536" s="20">
        <v>2272.5940000000001</v>
      </c>
      <c r="AF536" s="20">
        <v>2292.7710000000002</v>
      </c>
      <c r="AG536" s="20">
        <v>2335.3960000000002</v>
      </c>
      <c r="AH536" s="20">
        <v>2269.6750000000002</v>
      </c>
      <c r="AI536" s="20">
        <v>2322.3919999999998</v>
      </c>
      <c r="AJ536" s="20">
        <v>2332.498</v>
      </c>
      <c r="AK536" s="20">
        <v>2301.5590000000002</v>
      </c>
      <c r="AL536" s="20">
        <v>2257.85</v>
      </c>
      <c r="AM536" s="20">
        <v>2294.509</v>
      </c>
      <c r="AN536" s="20">
        <v>2358.7269999999999</v>
      </c>
      <c r="AO536" s="20">
        <v>2429.703</v>
      </c>
      <c r="AP536" s="20">
        <v>2380.1979999999999</v>
      </c>
      <c r="AQ536" s="20">
        <v>2288.614</v>
      </c>
      <c r="AR536" s="20">
        <v>2231.9540000000002</v>
      </c>
      <c r="AS536" s="20">
        <v>2331.0509999999999</v>
      </c>
      <c r="AT536" s="20">
        <v>2347.944</v>
      </c>
      <c r="AU536" s="20">
        <v>2406.7269999999999</v>
      </c>
      <c r="AV536" s="20">
        <v>2407.6260000000002</v>
      </c>
      <c r="AW536" s="20">
        <v>2432.279</v>
      </c>
      <c r="AX536" s="20">
        <v>2359.9029999999998</v>
      </c>
      <c r="AY536" s="20">
        <v>2304.241</v>
      </c>
      <c r="AZ536" s="20">
        <v>2287.4499999999998</v>
      </c>
      <c r="BA536" s="20">
        <v>2342.9180000000001</v>
      </c>
      <c r="BB536" s="20">
        <v>2411.895</v>
      </c>
      <c r="BC536" s="20">
        <v>2453.067</v>
      </c>
      <c r="BD536" s="20">
        <v>2480.0889999999999</v>
      </c>
      <c r="BE536" s="20">
        <v>2503.8380000000002</v>
      </c>
      <c r="BF536" s="20">
        <v>2514.48</v>
      </c>
      <c r="BG536">
        <v>2018</v>
      </c>
    </row>
    <row r="537" spans="1:59" x14ac:dyDescent="0.35">
      <c r="A537">
        <v>868</v>
      </c>
      <c r="B537" t="s">
        <v>542</v>
      </c>
      <c r="C537" t="s">
        <v>589</v>
      </c>
      <c r="D537" t="s">
        <v>541</v>
      </c>
      <c r="E537" t="s">
        <v>586</v>
      </c>
      <c r="F537" t="s">
        <v>590</v>
      </c>
      <c r="G537" t="s">
        <v>591</v>
      </c>
      <c r="H537" t="s">
        <v>558</v>
      </c>
      <c r="I537" t="s">
        <v>588</v>
      </c>
      <c r="J537" t="s">
        <v>628</v>
      </c>
      <c r="K537" t="s">
        <v>628</v>
      </c>
      <c r="L537" t="s">
        <v>628</v>
      </c>
      <c r="M537" t="s">
        <v>628</v>
      </c>
      <c r="N537" t="s">
        <v>628</v>
      </c>
      <c r="O537" t="s">
        <v>628</v>
      </c>
      <c r="P537" t="s">
        <v>628</v>
      </c>
      <c r="Q537" t="s">
        <v>628</v>
      </c>
      <c r="R537" t="s">
        <v>628</v>
      </c>
      <c r="S537" t="s">
        <v>628</v>
      </c>
      <c r="T537" t="s">
        <v>628</v>
      </c>
      <c r="U537" t="s">
        <v>628</v>
      </c>
      <c r="V537" t="s">
        <v>628</v>
      </c>
      <c r="W537" t="s">
        <v>628</v>
      </c>
      <c r="X537" t="s">
        <v>628</v>
      </c>
      <c r="Y537" s="20">
        <v>3084.7240000000002</v>
      </c>
      <c r="Z537" s="20">
        <v>2982.4850000000001</v>
      </c>
      <c r="AA537" s="20">
        <v>2795.143</v>
      </c>
      <c r="AB537" s="20">
        <v>2865.12</v>
      </c>
      <c r="AC537" s="20">
        <v>2902.0050000000001</v>
      </c>
      <c r="AD537" s="20">
        <v>3035.8359999999998</v>
      </c>
      <c r="AE537" s="20">
        <v>3107.694</v>
      </c>
      <c r="AF537" s="20">
        <v>3135.2860000000001</v>
      </c>
      <c r="AG537" s="20">
        <v>3193.5740000000001</v>
      </c>
      <c r="AH537" s="20">
        <v>3103.703</v>
      </c>
      <c r="AI537" s="20">
        <v>3175.7919999999999</v>
      </c>
      <c r="AJ537" s="20">
        <v>3189.6109999999999</v>
      </c>
      <c r="AK537" s="20">
        <v>3147.3029999999999</v>
      </c>
      <c r="AL537" s="20">
        <v>3087.5329999999999</v>
      </c>
      <c r="AM537" s="20">
        <v>3137.6619999999998</v>
      </c>
      <c r="AN537" s="20">
        <v>3225.4789999999998</v>
      </c>
      <c r="AO537" s="20">
        <v>3322.5360000000001</v>
      </c>
      <c r="AP537" s="20">
        <v>3254.84</v>
      </c>
      <c r="AQ537" s="20">
        <v>3129.6010000000001</v>
      </c>
      <c r="AR537" s="20">
        <v>3052.1210000000001</v>
      </c>
      <c r="AS537" s="20">
        <v>3187.6329999999998</v>
      </c>
      <c r="AT537" s="20">
        <v>3210.7330000000002</v>
      </c>
      <c r="AU537" s="20">
        <v>3291.116</v>
      </c>
      <c r="AV537" s="20">
        <v>3292.3449999999998</v>
      </c>
      <c r="AW537" s="20">
        <v>3326.058</v>
      </c>
      <c r="AX537" s="20">
        <v>3227.087</v>
      </c>
      <c r="AY537" s="20">
        <v>3150.971</v>
      </c>
      <c r="AZ537" s="20">
        <v>3128.01</v>
      </c>
      <c r="BA537" s="20">
        <v>3203.8609999999999</v>
      </c>
      <c r="BB537" s="20">
        <v>3298.1840000000002</v>
      </c>
      <c r="BC537" s="20">
        <v>3354.4850000000001</v>
      </c>
      <c r="BD537" s="20">
        <v>3391.4369999999999</v>
      </c>
      <c r="BE537" s="20">
        <v>3423.913</v>
      </c>
      <c r="BF537" s="20">
        <v>3438.4650000000001</v>
      </c>
      <c r="BG537">
        <v>2018</v>
      </c>
    </row>
    <row r="538" spans="1:59" x14ac:dyDescent="0.35">
      <c r="A538">
        <v>868</v>
      </c>
      <c r="B538" t="s">
        <v>542</v>
      </c>
      <c r="C538" t="s">
        <v>592</v>
      </c>
      <c r="D538" t="s">
        <v>541</v>
      </c>
      <c r="E538" t="s">
        <v>593</v>
      </c>
      <c r="F538" t="s">
        <v>594</v>
      </c>
      <c r="G538" t="s">
        <v>565</v>
      </c>
      <c r="H538" t="s">
        <v>558</v>
      </c>
      <c r="I538" t="s">
        <v>595</v>
      </c>
      <c r="J538" t="s">
        <v>628</v>
      </c>
      <c r="K538" t="s">
        <v>628</v>
      </c>
      <c r="L538" t="s">
        <v>628</v>
      </c>
      <c r="M538" t="s">
        <v>628</v>
      </c>
      <c r="N538" t="s">
        <v>628</v>
      </c>
      <c r="O538" t="s">
        <v>628</v>
      </c>
      <c r="P538" t="s">
        <v>628</v>
      </c>
      <c r="Q538" t="s">
        <v>628</v>
      </c>
      <c r="R538" t="s">
        <v>628</v>
      </c>
      <c r="S538" t="s">
        <v>628</v>
      </c>
      <c r="T538" t="s">
        <v>628</v>
      </c>
      <c r="U538" t="s">
        <v>628</v>
      </c>
      <c r="V538" t="s">
        <v>628</v>
      </c>
      <c r="W538" t="s">
        <v>628</v>
      </c>
      <c r="X538" t="s">
        <v>628</v>
      </c>
      <c r="Y538" s="20">
        <v>2094.48</v>
      </c>
      <c r="Z538" s="20">
        <v>2060.8739999999998</v>
      </c>
      <c r="AA538" s="20">
        <v>1944.21</v>
      </c>
      <c r="AB538" s="20">
        <v>2054.62</v>
      </c>
      <c r="AC538" s="20">
        <v>2061.643</v>
      </c>
      <c r="AD538" s="20">
        <v>2179.424</v>
      </c>
      <c r="AE538" s="20">
        <v>2257.3220000000001</v>
      </c>
      <c r="AF538" s="20">
        <v>2277.9459999999999</v>
      </c>
      <c r="AG538" s="20">
        <v>2312.4270000000001</v>
      </c>
      <c r="AH538" s="20">
        <v>2269.6750000000002</v>
      </c>
      <c r="AI538" s="20">
        <v>2371.0929999999998</v>
      </c>
      <c r="AJ538" s="20">
        <v>2414.3850000000002</v>
      </c>
      <c r="AK538" s="20">
        <v>2457.9870000000001</v>
      </c>
      <c r="AL538" s="20">
        <v>2531.9940000000001</v>
      </c>
      <c r="AM538" s="20">
        <v>2711.0630000000001</v>
      </c>
      <c r="AN538" s="20">
        <v>2887.3539999999998</v>
      </c>
      <c r="AO538" s="20">
        <v>3021.694</v>
      </c>
      <c r="AP538" s="20">
        <v>3170.962</v>
      </c>
      <c r="AQ538" s="20">
        <v>3068.3710000000001</v>
      </c>
      <c r="AR538" s="20">
        <v>3082.895</v>
      </c>
      <c r="AS538" s="20">
        <v>3050.723</v>
      </c>
      <c r="AT538" s="20">
        <v>3197.2139999999999</v>
      </c>
      <c r="AU538" s="20">
        <v>3522.1060000000002</v>
      </c>
      <c r="AV538" s="20">
        <v>3854.1410000000001</v>
      </c>
      <c r="AW538" s="20">
        <v>3979.627</v>
      </c>
      <c r="AX538" s="20">
        <v>3898.433</v>
      </c>
      <c r="AY538" s="20">
        <v>3873.9380000000001</v>
      </c>
      <c r="AZ538" s="20">
        <v>4038.768</v>
      </c>
      <c r="BA538" s="20">
        <v>4357.6390000000001</v>
      </c>
      <c r="BB538" s="20">
        <v>4669.7420000000002</v>
      </c>
      <c r="BC538" s="20">
        <v>4888.3599999999997</v>
      </c>
      <c r="BD538" s="20">
        <v>5057.5249999999996</v>
      </c>
      <c r="BE538" s="20">
        <v>5208.9110000000001</v>
      </c>
      <c r="BF538" s="20">
        <v>5336.0990000000002</v>
      </c>
      <c r="BG538">
        <v>2018</v>
      </c>
    </row>
    <row r="539" spans="1:59" x14ac:dyDescent="0.35">
      <c r="A539">
        <v>868</v>
      </c>
      <c r="B539" t="s">
        <v>542</v>
      </c>
      <c r="C539" t="s">
        <v>596</v>
      </c>
      <c r="D539" t="s">
        <v>541</v>
      </c>
      <c r="E539" t="s">
        <v>593</v>
      </c>
      <c r="F539" t="s">
        <v>597</v>
      </c>
      <c r="G539" t="s">
        <v>575</v>
      </c>
      <c r="H539" t="s">
        <v>558</v>
      </c>
      <c r="I539" t="s">
        <v>595</v>
      </c>
      <c r="J539" t="s">
        <v>628</v>
      </c>
      <c r="K539" t="s">
        <v>628</v>
      </c>
      <c r="L539" t="s">
        <v>628</v>
      </c>
      <c r="M539" t="s">
        <v>628</v>
      </c>
      <c r="N539" t="s">
        <v>628</v>
      </c>
      <c r="O539" t="s">
        <v>628</v>
      </c>
      <c r="P539" t="s">
        <v>628</v>
      </c>
      <c r="Q539" t="s">
        <v>628</v>
      </c>
      <c r="R539" t="s">
        <v>628</v>
      </c>
      <c r="S539" t="s">
        <v>628</v>
      </c>
      <c r="T539" t="s">
        <v>628</v>
      </c>
      <c r="U539" t="s">
        <v>628</v>
      </c>
      <c r="V539" t="s">
        <v>628</v>
      </c>
      <c r="W539" t="s">
        <v>628</v>
      </c>
      <c r="X539" t="s">
        <v>628</v>
      </c>
      <c r="Y539" s="20">
        <v>2094.48</v>
      </c>
      <c r="Z539" s="20">
        <v>2060.8739999999998</v>
      </c>
      <c r="AA539" s="20">
        <v>1944.21</v>
      </c>
      <c r="AB539" s="20">
        <v>2054.62</v>
      </c>
      <c r="AC539" s="20">
        <v>2061.643</v>
      </c>
      <c r="AD539" s="20">
        <v>2179.424</v>
      </c>
      <c r="AE539" s="20">
        <v>2257.3220000000001</v>
      </c>
      <c r="AF539" s="20">
        <v>2277.9459999999999</v>
      </c>
      <c r="AG539" s="20">
        <v>2312.4270000000001</v>
      </c>
      <c r="AH539" s="20">
        <v>2269.6750000000002</v>
      </c>
      <c r="AI539" s="20">
        <v>2371.0929999999998</v>
      </c>
      <c r="AJ539" s="20">
        <v>2414.3850000000002</v>
      </c>
      <c r="AK539" s="20">
        <v>2457.9870000000001</v>
      </c>
      <c r="AL539" s="20">
        <v>2531.9940000000001</v>
      </c>
      <c r="AM539" s="20">
        <v>2711.0630000000001</v>
      </c>
      <c r="AN539" s="20">
        <v>2887.3539999999998</v>
      </c>
      <c r="AO539" s="20">
        <v>3021.694</v>
      </c>
      <c r="AP539" s="20">
        <v>3170.962</v>
      </c>
      <c r="AQ539" s="20">
        <v>3068.3710000000001</v>
      </c>
      <c r="AR539" s="20">
        <v>3082.895</v>
      </c>
      <c r="AS539" s="20">
        <v>3050.723</v>
      </c>
      <c r="AT539" s="20">
        <v>3197.2139999999999</v>
      </c>
      <c r="AU539" s="20">
        <v>3522.1060000000002</v>
      </c>
      <c r="AV539" s="20">
        <v>3854.1410000000001</v>
      </c>
      <c r="AW539" s="20">
        <v>3979.627</v>
      </c>
      <c r="AX539" s="20">
        <v>3898.433</v>
      </c>
      <c r="AY539" s="20">
        <v>3873.9380000000001</v>
      </c>
      <c r="AZ539" s="20">
        <v>4038.768</v>
      </c>
      <c r="BA539" s="20">
        <v>4357.6390000000001</v>
      </c>
      <c r="BB539" s="20">
        <v>4669.7420000000002</v>
      </c>
      <c r="BC539" s="20">
        <v>4888.3599999999997</v>
      </c>
      <c r="BD539" s="20">
        <v>5057.5249999999996</v>
      </c>
      <c r="BE539" s="20">
        <v>5208.9110000000001</v>
      </c>
      <c r="BF539" s="20">
        <v>5336.0990000000002</v>
      </c>
      <c r="BG539">
        <v>2018</v>
      </c>
    </row>
    <row r="540" spans="1:59" x14ac:dyDescent="0.35">
      <c r="A540">
        <v>868</v>
      </c>
      <c r="B540" t="s">
        <v>542</v>
      </c>
      <c r="C540" t="s">
        <v>598</v>
      </c>
      <c r="D540" t="s">
        <v>541</v>
      </c>
      <c r="E540" t="s">
        <v>593</v>
      </c>
      <c r="F540" t="s">
        <v>599</v>
      </c>
      <c r="G540" t="s">
        <v>579</v>
      </c>
      <c r="H540" t="s">
        <v>558</v>
      </c>
      <c r="I540" t="s">
        <v>595</v>
      </c>
      <c r="J540" t="s">
        <v>628</v>
      </c>
      <c r="K540" t="s">
        <v>628</v>
      </c>
      <c r="L540" t="s">
        <v>628</v>
      </c>
      <c r="M540" t="s">
        <v>628</v>
      </c>
      <c r="N540" t="s">
        <v>628</v>
      </c>
      <c r="O540" t="s">
        <v>628</v>
      </c>
      <c r="P540" t="s">
        <v>628</v>
      </c>
      <c r="Q540" t="s">
        <v>628</v>
      </c>
      <c r="R540" t="s">
        <v>628</v>
      </c>
      <c r="S540" t="s">
        <v>628</v>
      </c>
      <c r="T540" t="s">
        <v>628</v>
      </c>
      <c r="U540" t="s">
        <v>628</v>
      </c>
      <c r="V540" t="s">
        <v>628</v>
      </c>
      <c r="W540" t="s">
        <v>628</v>
      </c>
      <c r="X540" t="s">
        <v>628</v>
      </c>
      <c r="Y540" s="20">
        <v>2056.1999999999998</v>
      </c>
      <c r="Z540" s="20">
        <v>2024.454</v>
      </c>
      <c r="AA540" s="20">
        <v>1930.0039999999999</v>
      </c>
      <c r="AB540" s="20">
        <v>2000.59</v>
      </c>
      <c r="AC540" s="20">
        <v>2054.8969999999999</v>
      </c>
      <c r="AD540" s="20">
        <v>2198.364</v>
      </c>
      <c r="AE540" s="20">
        <v>2301.0990000000002</v>
      </c>
      <c r="AF540" s="20">
        <v>2357.7130000000002</v>
      </c>
      <c r="AG540" s="20">
        <v>2448.944</v>
      </c>
      <c r="AH540" s="20">
        <v>2443.9160000000002</v>
      </c>
      <c r="AI540" s="20">
        <v>2579.1010000000001</v>
      </c>
      <c r="AJ540" s="20">
        <v>2670.2530000000002</v>
      </c>
      <c r="AK540" s="20">
        <v>2706.0390000000002</v>
      </c>
      <c r="AL540" s="20">
        <v>2705.5549999999998</v>
      </c>
      <c r="AM540" s="20">
        <v>2767.1039999999998</v>
      </c>
      <c r="AN540" s="20">
        <v>2878.741</v>
      </c>
      <c r="AO540" s="20">
        <v>3026.9769999999999</v>
      </c>
      <c r="AP540" s="20">
        <v>3020.7649999999999</v>
      </c>
      <c r="AQ540" s="20">
        <v>2955.4009999999998</v>
      </c>
      <c r="AR540" s="20">
        <v>2936.127</v>
      </c>
      <c r="AS540" s="20">
        <v>3097.1660000000002</v>
      </c>
      <c r="AT540" s="20">
        <v>3150.87</v>
      </c>
      <c r="AU540" s="20">
        <v>3291.116</v>
      </c>
      <c r="AV540" s="20">
        <v>3371.5010000000002</v>
      </c>
      <c r="AW540" s="20">
        <v>3467.1129999999998</v>
      </c>
      <c r="AX540" s="20">
        <v>3407.846</v>
      </c>
      <c r="AY540" s="20">
        <v>3476.931</v>
      </c>
      <c r="AZ540" s="20">
        <v>3693.38</v>
      </c>
      <c r="BA540" s="20">
        <v>3922.0569999999998</v>
      </c>
      <c r="BB540" s="20">
        <v>4128.99</v>
      </c>
      <c r="BC540" s="20">
        <v>4284.12</v>
      </c>
      <c r="BD540" s="20">
        <v>4415.3590000000004</v>
      </c>
      <c r="BE540" s="20">
        <v>4539.1419999999998</v>
      </c>
      <c r="BF540" s="20">
        <v>4642.902</v>
      </c>
      <c r="BG540">
        <v>2018</v>
      </c>
    </row>
    <row r="541" spans="1:59" x14ac:dyDescent="0.35">
      <c r="A541">
        <v>868</v>
      </c>
      <c r="B541" t="s">
        <v>542</v>
      </c>
      <c r="C541" t="s">
        <v>600</v>
      </c>
      <c r="D541" t="s">
        <v>541</v>
      </c>
      <c r="E541" t="s">
        <v>601</v>
      </c>
      <c r="F541" t="s">
        <v>602</v>
      </c>
      <c r="G541" t="s">
        <v>603</v>
      </c>
    </row>
    <row r="542" spans="1:59" x14ac:dyDescent="0.35">
      <c r="A542">
        <v>868</v>
      </c>
      <c r="B542" t="s">
        <v>542</v>
      </c>
      <c r="C542" t="s">
        <v>604</v>
      </c>
      <c r="D542" t="s">
        <v>541</v>
      </c>
      <c r="E542" t="s">
        <v>605</v>
      </c>
      <c r="F542" t="s">
        <v>606</v>
      </c>
      <c r="G542" t="s">
        <v>607</v>
      </c>
      <c r="I542" t="s">
        <v>576</v>
      </c>
      <c r="J542" t="s">
        <v>628</v>
      </c>
      <c r="K542" t="s">
        <v>628</v>
      </c>
      <c r="L542" t="s">
        <v>628</v>
      </c>
      <c r="M542" t="s">
        <v>628</v>
      </c>
      <c r="N542" t="s">
        <v>628</v>
      </c>
      <c r="O542" t="s">
        <v>628</v>
      </c>
      <c r="P542" t="s">
        <v>628</v>
      </c>
      <c r="Q542" t="s">
        <v>628</v>
      </c>
      <c r="R542" t="s">
        <v>628</v>
      </c>
      <c r="S542" t="s">
        <v>628</v>
      </c>
      <c r="T542" t="s">
        <v>628</v>
      </c>
      <c r="U542" t="s">
        <v>628</v>
      </c>
      <c r="V542" t="s">
        <v>628</v>
      </c>
      <c r="W542" t="s">
        <v>628</v>
      </c>
      <c r="X542" t="s">
        <v>628</v>
      </c>
      <c r="Y542">
        <v>1E-3</v>
      </c>
      <c r="Z542">
        <v>1E-3</v>
      </c>
      <c r="AA542" t="s">
        <v>701</v>
      </c>
      <c r="AB542" t="s">
        <v>701</v>
      </c>
      <c r="AC542" t="s">
        <v>701</v>
      </c>
      <c r="AD542" t="s">
        <v>701</v>
      </c>
      <c r="AE542" t="s">
        <v>701</v>
      </c>
      <c r="AF542" t="s">
        <v>701</v>
      </c>
      <c r="AG542" t="s">
        <v>701</v>
      </c>
      <c r="AH542" t="s">
        <v>701</v>
      </c>
      <c r="AI542" t="s">
        <v>701</v>
      </c>
      <c r="AJ542" t="s">
        <v>701</v>
      </c>
      <c r="AK542" t="s">
        <v>701</v>
      </c>
      <c r="AL542" t="s">
        <v>701</v>
      </c>
      <c r="AM542" t="s">
        <v>701</v>
      </c>
      <c r="AN542" t="s">
        <v>701</v>
      </c>
      <c r="AO542" t="s">
        <v>701</v>
      </c>
      <c r="AP542" t="s">
        <v>701</v>
      </c>
      <c r="AQ542" t="s">
        <v>701</v>
      </c>
      <c r="AR542" t="s">
        <v>701</v>
      </c>
      <c r="AS542" t="s">
        <v>701</v>
      </c>
      <c r="AT542" t="s">
        <v>701</v>
      </c>
      <c r="AU542" t="s">
        <v>701</v>
      </c>
      <c r="AV542" t="s">
        <v>701</v>
      </c>
      <c r="AW542" t="s">
        <v>701</v>
      </c>
      <c r="AX542" t="s">
        <v>701</v>
      </c>
      <c r="AY542" t="s">
        <v>701</v>
      </c>
      <c r="AZ542" t="s">
        <v>701</v>
      </c>
      <c r="BA542" t="s">
        <v>701</v>
      </c>
      <c r="BB542" t="s">
        <v>701</v>
      </c>
      <c r="BC542" t="s">
        <v>701</v>
      </c>
      <c r="BD542" t="s">
        <v>701</v>
      </c>
      <c r="BE542" t="s">
        <v>701</v>
      </c>
      <c r="BF542" t="s">
        <v>701</v>
      </c>
      <c r="BG542">
        <v>2018</v>
      </c>
    </row>
    <row r="543" spans="1:59" x14ac:dyDescent="0.35">
      <c r="A543">
        <v>868</v>
      </c>
      <c r="B543" t="s">
        <v>542</v>
      </c>
      <c r="C543" t="s">
        <v>608</v>
      </c>
      <c r="D543" t="s">
        <v>541</v>
      </c>
      <c r="E543" t="s">
        <v>609</v>
      </c>
      <c r="F543" t="s">
        <v>610</v>
      </c>
      <c r="G543" t="s">
        <v>611</v>
      </c>
      <c r="I543" t="s">
        <v>576</v>
      </c>
      <c r="J543" t="s">
        <v>628</v>
      </c>
      <c r="K543" t="s">
        <v>628</v>
      </c>
      <c r="L543" t="s">
        <v>628</v>
      </c>
      <c r="M543" t="s">
        <v>628</v>
      </c>
      <c r="N543" t="s">
        <v>628</v>
      </c>
      <c r="O543" t="s">
        <v>628</v>
      </c>
      <c r="P543" t="s">
        <v>628</v>
      </c>
      <c r="Q543" t="s">
        <v>628</v>
      </c>
      <c r="R543" t="s">
        <v>628</v>
      </c>
      <c r="S543" t="s">
        <v>628</v>
      </c>
      <c r="T543" t="s">
        <v>628</v>
      </c>
      <c r="U543" t="s">
        <v>628</v>
      </c>
      <c r="V543" t="s">
        <v>628</v>
      </c>
      <c r="W543" t="s">
        <v>628</v>
      </c>
      <c r="X543" t="s">
        <v>628</v>
      </c>
      <c r="Y543">
        <v>1.0189999999999999</v>
      </c>
      <c r="Z543">
        <v>1.018</v>
      </c>
      <c r="AA543">
        <v>1.0069999999999999</v>
      </c>
      <c r="AB543">
        <v>1.0269999999999999</v>
      </c>
      <c r="AC543">
        <v>1.0029999999999999</v>
      </c>
      <c r="AD543">
        <v>0.99099999999999999</v>
      </c>
      <c r="AE543">
        <v>0.98099999999999998</v>
      </c>
      <c r="AF543">
        <v>0.96599999999999997</v>
      </c>
      <c r="AG543">
        <v>0.94399999999999995</v>
      </c>
      <c r="AH543">
        <v>0.92900000000000005</v>
      </c>
      <c r="AI543">
        <v>0.91900000000000004</v>
      </c>
      <c r="AJ543">
        <v>0.90400000000000003</v>
      </c>
      <c r="AK543">
        <v>0.90800000000000003</v>
      </c>
      <c r="AL543">
        <v>0.93600000000000005</v>
      </c>
      <c r="AM543">
        <v>0.98</v>
      </c>
      <c r="AN543">
        <v>1.0029999999999999</v>
      </c>
      <c r="AO543">
        <v>0.998</v>
      </c>
      <c r="AP543">
        <v>1.05</v>
      </c>
      <c r="AQ543">
        <v>1.038</v>
      </c>
      <c r="AR543">
        <v>1.05</v>
      </c>
      <c r="AS543">
        <v>0.98499999999999999</v>
      </c>
      <c r="AT543">
        <v>1.0149999999999999</v>
      </c>
      <c r="AU543">
        <v>1.07</v>
      </c>
      <c r="AV543">
        <v>1.143</v>
      </c>
      <c r="AW543">
        <v>1.1479999999999999</v>
      </c>
      <c r="AX543">
        <v>1.1439999999999999</v>
      </c>
      <c r="AY543">
        <v>1.1140000000000001</v>
      </c>
      <c r="AZ543">
        <v>1.0940000000000001</v>
      </c>
      <c r="BA543">
        <v>1.111</v>
      </c>
      <c r="BB543">
        <v>1.131</v>
      </c>
      <c r="BC543">
        <v>1.141</v>
      </c>
      <c r="BD543">
        <v>1.145</v>
      </c>
      <c r="BE543">
        <v>1.1479999999999999</v>
      </c>
      <c r="BF543">
        <v>1.149</v>
      </c>
      <c r="BG543">
        <v>2018</v>
      </c>
    </row>
    <row r="544" spans="1:59" x14ac:dyDescent="0.35">
      <c r="A544">
        <v>868</v>
      </c>
      <c r="B544" t="s">
        <v>542</v>
      </c>
      <c r="C544" t="s">
        <v>612</v>
      </c>
      <c r="D544" t="s">
        <v>541</v>
      </c>
      <c r="E544" t="s">
        <v>613</v>
      </c>
      <c r="F544" t="s">
        <v>614</v>
      </c>
      <c r="G544" t="s">
        <v>615</v>
      </c>
    </row>
    <row r="545" spans="1:59" x14ac:dyDescent="0.35">
      <c r="A545">
        <v>868</v>
      </c>
      <c r="B545" t="s">
        <v>542</v>
      </c>
      <c r="C545" t="s">
        <v>616</v>
      </c>
      <c r="D545" t="s">
        <v>541</v>
      </c>
      <c r="E545" t="s">
        <v>617</v>
      </c>
      <c r="F545" t="s">
        <v>618</v>
      </c>
      <c r="G545" t="s">
        <v>615</v>
      </c>
    </row>
    <row r="546" spans="1:59" x14ac:dyDescent="0.35">
      <c r="A546">
        <v>868</v>
      </c>
      <c r="B546" t="s">
        <v>542</v>
      </c>
      <c r="C546" t="s">
        <v>190</v>
      </c>
      <c r="D546" t="s">
        <v>541</v>
      </c>
      <c r="E546" t="s">
        <v>619</v>
      </c>
      <c r="F546" t="s">
        <v>620</v>
      </c>
      <c r="G546" t="s">
        <v>583</v>
      </c>
      <c r="I546" t="s">
        <v>765</v>
      </c>
      <c r="J546" t="s">
        <v>628</v>
      </c>
      <c r="K546" t="s">
        <v>628</v>
      </c>
      <c r="L546" t="s">
        <v>628</v>
      </c>
      <c r="M546" t="s">
        <v>628</v>
      </c>
      <c r="N546" t="s">
        <v>628</v>
      </c>
      <c r="O546" t="s">
        <v>628</v>
      </c>
      <c r="P546" t="s">
        <v>628</v>
      </c>
      <c r="Q546" t="s">
        <v>628</v>
      </c>
      <c r="R546" t="s">
        <v>628</v>
      </c>
      <c r="S546" t="s">
        <v>628</v>
      </c>
      <c r="T546" t="s">
        <v>628</v>
      </c>
      <c r="U546" t="s">
        <v>628</v>
      </c>
      <c r="V546" t="s">
        <v>628</v>
      </c>
      <c r="W546" t="s">
        <v>628</v>
      </c>
      <c r="X546" t="s">
        <v>628</v>
      </c>
      <c r="Y546">
        <v>73.695999999999998</v>
      </c>
      <c r="Z546">
        <v>75.756</v>
      </c>
      <c r="AA546">
        <v>77.777000000000001</v>
      </c>
      <c r="AB546">
        <v>79.046000000000006</v>
      </c>
      <c r="AC546">
        <v>80.563000000000002</v>
      </c>
      <c r="AD546">
        <v>82.045000000000002</v>
      </c>
      <c r="AE546">
        <v>83.126000000000005</v>
      </c>
      <c r="AF546">
        <v>82.992999999999995</v>
      </c>
      <c r="AG546">
        <v>82.79</v>
      </c>
      <c r="AH546">
        <v>84.234999999999999</v>
      </c>
      <c r="AI546">
        <v>87.677999999999997</v>
      </c>
      <c r="AJ546">
        <v>91.531999999999996</v>
      </c>
      <c r="AK546">
        <v>94.863</v>
      </c>
      <c r="AL546">
        <v>101.098</v>
      </c>
      <c r="AM546">
        <v>109.34099999999999</v>
      </c>
      <c r="AN546">
        <v>113.297</v>
      </c>
      <c r="AO546">
        <v>117.66</v>
      </c>
      <c r="AP546">
        <v>125.075</v>
      </c>
      <c r="AQ546">
        <v>127.749</v>
      </c>
      <c r="AR546">
        <v>128.67400000000001</v>
      </c>
      <c r="AS546">
        <v>128.71700000000001</v>
      </c>
      <c r="AT546">
        <v>127.53700000000001</v>
      </c>
      <c r="AU546">
        <v>127.66200000000001</v>
      </c>
      <c r="AV546">
        <v>128.99</v>
      </c>
      <c r="AW546">
        <v>131.84</v>
      </c>
      <c r="AX546">
        <v>133.11099999999999</v>
      </c>
      <c r="AY546">
        <v>135.47</v>
      </c>
      <c r="AZ546">
        <v>142.27099999999999</v>
      </c>
      <c r="BA546">
        <v>149.869</v>
      </c>
      <c r="BB546">
        <v>156.01</v>
      </c>
      <c r="BC546">
        <v>160.57300000000001</v>
      </c>
      <c r="BD546">
        <v>164.31899999999999</v>
      </c>
      <c r="BE546">
        <v>167.63300000000001</v>
      </c>
      <c r="BF546">
        <v>170.999</v>
      </c>
      <c r="BG546">
        <v>2022</v>
      </c>
    </row>
    <row r="547" spans="1:59" x14ac:dyDescent="0.35">
      <c r="A547">
        <v>868</v>
      </c>
      <c r="B547" t="s">
        <v>542</v>
      </c>
      <c r="C547" t="s">
        <v>622</v>
      </c>
      <c r="D547" t="s">
        <v>541</v>
      </c>
      <c r="E547" t="s">
        <v>619</v>
      </c>
      <c r="F547" t="s">
        <v>623</v>
      </c>
      <c r="G547" t="s">
        <v>570</v>
      </c>
      <c r="I547" t="s">
        <v>624</v>
      </c>
      <c r="J547" t="s">
        <v>628</v>
      </c>
      <c r="K547" t="s">
        <v>628</v>
      </c>
      <c r="L547" t="s">
        <v>628</v>
      </c>
      <c r="M547" t="s">
        <v>628</v>
      </c>
      <c r="N547" t="s">
        <v>628</v>
      </c>
      <c r="O547" t="s">
        <v>628</v>
      </c>
      <c r="P547" t="s">
        <v>628</v>
      </c>
      <c r="Q547" t="s">
        <v>628</v>
      </c>
      <c r="R547" t="s">
        <v>628</v>
      </c>
      <c r="S547" t="s">
        <v>628</v>
      </c>
      <c r="T547" t="s">
        <v>628</v>
      </c>
      <c r="U547" t="s">
        <v>628</v>
      </c>
      <c r="V547" t="s">
        <v>628</v>
      </c>
      <c r="W547" t="s">
        <v>628</v>
      </c>
      <c r="X547" t="s">
        <v>628</v>
      </c>
      <c r="Y547" t="s">
        <v>628</v>
      </c>
      <c r="Z547">
        <v>2.7959999999999998</v>
      </c>
      <c r="AA547">
        <v>2.6669999999999998</v>
      </c>
      <c r="AB547">
        <v>1.633</v>
      </c>
      <c r="AC547">
        <v>1.919</v>
      </c>
      <c r="AD547">
        <v>1.839</v>
      </c>
      <c r="AE547">
        <v>1.3169999999999999</v>
      </c>
      <c r="AF547">
        <v>-0.159</v>
      </c>
      <c r="AG547">
        <v>-0.245</v>
      </c>
      <c r="AH547">
        <v>1.7450000000000001</v>
      </c>
      <c r="AI547">
        <v>4.0869999999999997</v>
      </c>
      <c r="AJ547">
        <v>4.3959999999999999</v>
      </c>
      <c r="AK547">
        <v>3.6389999999999998</v>
      </c>
      <c r="AL547">
        <v>6.5720000000000001</v>
      </c>
      <c r="AM547">
        <v>8.1539999999999999</v>
      </c>
      <c r="AN547">
        <v>3.6179999999999999</v>
      </c>
      <c r="AO547">
        <v>3.851</v>
      </c>
      <c r="AP547">
        <v>6.3019999999999996</v>
      </c>
      <c r="AQ547">
        <v>2.1379999999999999</v>
      </c>
      <c r="AR547">
        <v>0.72399999999999998</v>
      </c>
      <c r="AS547">
        <v>3.4000000000000002E-2</v>
      </c>
      <c r="AT547">
        <v>-0.91600000000000004</v>
      </c>
      <c r="AU547">
        <v>9.8000000000000004E-2</v>
      </c>
      <c r="AV547">
        <v>1.04</v>
      </c>
      <c r="AW547">
        <v>2.2090000000000001</v>
      </c>
      <c r="AX547">
        <v>0.96399999999999997</v>
      </c>
      <c r="AY547">
        <v>1.772</v>
      </c>
      <c r="AZ547">
        <v>5.0199999999999996</v>
      </c>
      <c r="BA547">
        <v>5.3410000000000002</v>
      </c>
      <c r="BB547">
        <v>4.0979999999999999</v>
      </c>
      <c r="BC547">
        <v>2.9249999999999998</v>
      </c>
      <c r="BD547">
        <v>2.3330000000000002</v>
      </c>
      <c r="BE547">
        <v>2.016</v>
      </c>
      <c r="BF547">
        <v>2.008</v>
      </c>
      <c r="BG547">
        <v>2022</v>
      </c>
    </row>
    <row r="548" spans="1:59" x14ac:dyDescent="0.35">
      <c r="A548">
        <v>868</v>
      </c>
      <c r="B548" t="s">
        <v>542</v>
      </c>
      <c r="C548" t="s">
        <v>625</v>
      </c>
      <c r="D548" t="s">
        <v>541</v>
      </c>
      <c r="E548" t="s">
        <v>626</v>
      </c>
      <c r="F548" t="s">
        <v>627</v>
      </c>
      <c r="G548" t="s">
        <v>583</v>
      </c>
      <c r="I548" t="s">
        <v>765</v>
      </c>
      <c r="J548" t="s">
        <v>628</v>
      </c>
      <c r="K548" t="s">
        <v>628</v>
      </c>
      <c r="L548" t="s">
        <v>628</v>
      </c>
      <c r="M548" t="s">
        <v>628</v>
      </c>
      <c r="N548" t="s">
        <v>628</v>
      </c>
      <c r="O548" t="s">
        <v>628</v>
      </c>
      <c r="P548" t="s">
        <v>628</v>
      </c>
      <c r="Q548" t="s">
        <v>628</v>
      </c>
      <c r="R548" t="s">
        <v>628</v>
      </c>
      <c r="S548" t="s">
        <v>628</v>
      </c>
      <c r="T548" t="s">
        <v>628</v>
      </c>
      <c r="U548" t="s">
        <v>628</v>
      </c>
      <c r="V548" t="s">
        <v>628</v>
      </c>
      <c r="W548" t="s">
        <v>628</v>
      </c>
      <c r="X548" t="s">
        <v>628</v>
      </c>
      <c r="Y548" t="s">
        <v>628</v>
      </c>
      <c r="Z548" t="s">
        <v>628</v>
      </c>
      <c r="AA548" t="s">
        <v>628</v>
      </c>
      <c r="AB548" t="s">
        <v>628</v>
      </c>
      <c r="AC548">
        <v>81.355999999999995</v>
      </c>
      <c r="AD548">
        <v>83.531999999999996</v>
      </c>
      <c r="AE548">
        <v>83.028000000000006</v>
      </c>
      <c r="AF548">
        <v>82.703999999999994</v>
      </c>
      <c r="AG548">
        <v>83.599000000000004</v>
      </c>
      <c r="AH548">
        <v>86.272999999999996</v>
      </c>
      <c r="AI548">
        <v>89.644999999999996</v>
      </c>
      <c r="AJ548">
        <v>94.006</v>
      </c>
      <c r="AK548">
        <v>97.305000000000007</v>
      </c>
      <c r="AL548">
        <v>107.90600000000001</v>
      </c>
      <c r="AM548">
        <v>112.065</v>
      </c>
      <c r="AN548">
        <v>115.032</v>
      </c>
      <c r="AO548">
        <v>123.732</v>
      </c>
      <c r="AP548">
        <v>126.828</v>
      </c>
      <c r="AQ548">
        <v>128.048</v>
      </c>
      <c r="AR548">
        <v>128.90100000000001</v>
      </c>
      <c r="AS548">
        <v>128.04400000000001</v>
      </c>
      <c r="AT548">
        <v>127.096</v>
      </c>
      <c r="AU548">
        <v>127.899</v>
      </c>
      <c r="AV548">
        <v>131.06</v>
      </c>
      <c r="AW548">
        <v>132.80600000000001</v>
      </c>
      <c r="AX548">
        <v>132.40199999999999</v>
      </c>
      <c r="AY548">
        <v>139.54400000000001</v>
      </c>
      <c r="AZ548">
        <v>149.17599999999999</v>
      </c>
      <c r="BA548">
        <v>154.84700000000001</v>
      </c>
      <c r="BB548">
        <v>159.47300000000001</v>
      </c>
      <c r="BC548">
        <v>164.137</v>
      </c>
      <c r="BD548">
        <v>167.96600000000001</v>
      </c>
      <c r="BE548">
        <v>171.35300000000001</v>
      </c>
      <c r="BF548">
        <v>174.79400000000001</v>
      </c>
      <c r="BG548">
        <v>2022</v>
      </c>
    </row>
    <row r="549" spans="1:59" x14ac:dyDescent="0.35">
      <c r="A549">
        <v>868</v>
      </c>
      <c r="B549" t="s">
        <v>542</v>
      </c>
      <c r="C549" t="s">
        <v>629</v>
      </c>
      <c r="D549" t="s">
        <v>541</v>
      </c>
      <c r="E549" t="s">
        <v>626</v>
      </c>
      <c r="F549" t="s">
        <v>630</v>
      </c>
      <c r="G549" t="s">
        <v>570</v>
      </c>
      <c r="I549" t="s">
        <v>631</v>
      </c>
      <c r="J549" t="s">
        <v>628</v>
      </c>
      <c r="K549" t="s">
        <v>628</v>
      </c>
      <c r="L549" t="s">
        <v>628</v>
      </c>
      <c r="M549" t="s">
        <v>628</v>
      </c>
      <c r="N549" t="s">
        <v>628</v>
      </c>
      <c r="O549" t="s">
        <v>628</v>
      </c>
      <c r="P549" t="s">
        <v>628</v>
      </c>
      <c r="Q549" t="s">
        <v>628</v>
      </c>
      <c r="R549" t="s">
        <v>628</v>
      </c>
      <c r="S549" t="s">
        <v>628</v>
      </c>
      <c r="T549" t="s">
        <v>628</v>
      </c>
      <c r="U549" t="s">
        <v>628</v>
      </c>
      <c r="V549" t="s">
        <v>628</v>
      </c>
      <c r="W549" t="s">
        <v>628</v>
      </c>
      <c r="X549" t="s">
        <v>628</v>
      </c>
      <c r="Y549" t="s">
        <v>628</v>
      </c>
      <c r="Z549" t="s">
        <v>628</v>
      </c>
      <c r="AA549" t="s">
        <v>628</v>
      </c>
      <c r="AB549" t="s">
        <v>628</v>
      </c>
      <c r="AC549" t="s">
        <v>628</v>
      </c>
      <c r="AD549">
        <v>2.6749999999999998</v>
      </c>
      <c r="AE549">
        <v>-0.60299999999999998</v>
      </c>
      <c r="AF549">
        <v>-0.39</v>
      </c>
      <c r="AG549">
        <v>1.0820000000000001</v>
      </c>
      <c r="AH549">
        <v>3.1989999999999998</v>
      </c>
      <c r="AI549">
        <v>3.9079999999999999</v>
      </c>
      <c r="AJ549">
        <v>4.8650000000000002</v>
      </c>
      <c r="AK549">
        <v>3.5089999999999999</v>
      </c>
      <c r="AL549">
        <v>10.894</v>
      </c>
      <c r="AM549">
        <v>3.8540000000000001</v>
      </c>
      <c r="AN549">
        <v>2.6480000000000001</v>
      </c>
      <c r="AO549">
        <v>7.5629999999999997</v>
      </c>
      <c r="AP549">
        <v>2.5019999999999998</v>
      </c>
      <c r="AQ549">
        <v>0.96199999999999997</v>
      </c>
      <c r="AR549">
        <v>0.66600000000000004</v>
      </c>
      <c r="AS549">
        <v>-0.66500000000000004</v>
      </c>
      <c r="AT549">
        <v>-0.74099999999999999</v>
      </c>
      <c r="AU549">
        <v>0.63200000000000001</v>
      </c>
      <c r="AV549">
        <v>2.472</v>
      </c>
      <c r="AW549">
        <v>1.3320000000000001</v>
      </c>
      <c r="AX549">
        <v>-0.30499999999999999</v>
      </c>
      <c r="AY549">
        <v>5.3949999999999996</v>
      </c>
      <c r="AZ549">
        <v>6.9020000000000001</v>
      </c>
      <c r="BA549">
        <v>3.802</v>
      </c>
      <c r="BB549">
        <v>2.9870000000000001</v>
      </c>
      <c r="BC549">
        <v>2.9249999999999998</v>
      </c>
      <c r="BD549">
        <v>2.3330000000000002</v>
      </c>
      <c r="BE549">
        <v>2.016</v>
      </c>
      <c r="BF549">
        <v>2.008</v>
      </c>
      <c r="BG549">
        <v>2022</v>
      </c>
    </row>
    <row r="550" spans="1:59" x14ac:dyDescent="0.35">
      <c r="A550">
        <v>868</v>
      </c>
      <c r="B550" t="s">
        <v>542</v>
      </c>
      <c r="C550" t="s">
        <v>632</v>
      </c>
      <c r="D550" t="s">
        <v>541</v>
      </c>
      <c r="E550" t="s">
        <v>633</v>
      </c>
      <c r="F550" t="s">
        <v>634</v>
      </c>
      <c r="G550" t="s">
        <v>570</v>
      </c>
    </row>
    <row r="551" spans="1:59" x14ac:dyDescent="0.35">
      <c r="A551">
        <v>868</v>
      </c>
      <c r="B551" t="s">
        <v>542</v>
      </c>
      <c r="C551" t="s">
        <v>635</v>
      </c>
      <c r="D551" t="s">
        <v>541</v>
      </c>
      <c r="E551" t="s">
        <v>636</v>
      </c>
      <c r="F551" t="s">
        <v>637</v>
      </c>
      <c r="G551" t="s">
        <v>570</v>
      </c>
    </row>
    <row r="552" spans="1:59" x14ac:dyDescent="0.35">
      <c r="A552">
        <v>868</v>
      </c>
      <c r="B552" t="s">
        <v>542</v>
      </c>
      <c r="C552" t="s">
        <v>638</v>
      </c>
      <c r="D552" t="s">
        <v>541</v>
      </c>
      <c r="E552" t="s">
        <v>639</v>
      </c>
      <c r="F552" t="s">
        <v>640</v>
      </c>
      <c r="G552" t="s">
        <v>570</v>
      </c>
    </row>
    <row r="553" spans="1:59" x14ac:dyDescent="0.35">
      <c r="A553">
        <v>868</v>
      </c>
      <c r="B553" t="s">
        <v>542</v>
      </c>
      <c r="C553" t="s">
        <v>641</v>
      </c>
      <c r="D553" t="s">
        <v>541</v>
      </c>
      <c r="E553" t="s">
        <v>642</v>
      </c>
      <c r="F553" t="s">
        <v>643</v>
      </c>
      <c r="G553" t="s">
        <v>570</v>
      </c>
    </row>
    <row r="554" spans="1:59" x14ac:dyDescent="0.35">
      <c r="A554">
        <v>868</v>
      </c>
      <c r="B554" t="s">
        <v>542</v>
      </c>
      <c r="C554" t="s">
        <v>644</v>
      </c>
      <c r="D554" t="s">
        <v>541</v>
      </c>
      <c r="E554" t="s">
        <v>645</v>
      </c>
      <c r="F554" t="s">
        <v>646</v>
      </c>
      <c r="G554" t="s">
        <v>647</v>
      </c>
    </row>
    <row r="555" spans="1:59" x14ac:dyDescent="0.35">
      <c r="A555">
        <v>868</v>
      </c>
      <c r="B555" t="s">
        <v>542</v>
      </c>
      <c r="C555" t="s">
        <v>649</v>
      </c>
      <c r="D555" t="s">
        <v>541</v>
      </c>
      <c r="E555" t="s">
        <v>650</v>
      </c>
      <c r="F555" t="s">
        <v>651</v>
      </c>
      <c r="G555" t="s">
        <v>652</v>
      </c>
      <c r="H555" t="s">
        <v>653</v>
      </c>
    </row>
    <row r="556" spans="1:59" x14ac:dyDescent="0.35">
      <c r="A556">
        <v>868</v>
      </c>
      <c r="B556" t="s">
        <v>542</v>
      </c>
      <c r="C556" t="s">
        <v>654</v>
      </c>
      <c r="D556" t="s">
        <v>541</v>
      </c>
      <c r="E556" t="s">
        <v>655</v>
      </c>
      <c r="F556" t="s">
        <v>656</v>
      </c>
      <c r="G556" t="s">
        <v>652</v>
      </c>
      <c r="H556" t="s">
        <v>653</v>
      </c>
      <c r="I556" t="s">
        <v>766</v>
      </c>
      <c r="J556" t="s">
        <v>628</v>
      </c>
      <c r="K556" t="s">
        <v>628</v>
      </c>
      <c r="L556" t="s">
        <v>628</v>
      </c>
      <c r="M556" t="s">
        <v>628</v>
      </c>
      <c r="N556" t="s">
        <v>628</v>
      </c>
      <c r="O556" t="s">
        <v>628</v>
      </c>
      <c r="P556" t="s">
        <v>628</v>
      </c>
      <c r="Q556" t="s">
        <v>628</v>
      </c>
      <c r="R556" t="s">
        <v>628</v>
      </c>
      <c r="S556" t="s">
        <v>628</v>
      </c>
      <c r="T556" t="s">
        <v>628</v>
      </c>
      <c r="U556" t="s">
        <v>628</v>
      </c>
      <c r="V556" t="s">
        <v>628</v>
      </c>
      <c r="W556" t="s">
        <v>628</v>
      </c>
      <c r="X556" t="s">
        <v>628</v>
      </c>
      <c r="Y556">
        <v>0.106</v>
      </c>
      <c r="Z556">
        <v>0.106</v>
      </c>
      <c r="AA556">
        <v>0.106</v>
      </c>
      <c r="AB556">
        <v>0.107</v>
      </c>
      <c r="AC556">
        <v>0.107</v>
      </c>
      <c r="AD556">
        <v>0.107</v>
      </c>
      <c r="AE556">
        <v>0.107</v>
      </c>
      <c r="AF556">
        <v>0.106</v>
      </c>
      <c r="AG556">
        <v>0.106</v>
      </c>
      <c r="AH556">
        <v>0.106</v>
      </c>
      <c r="AI556">
        <v>0.106</v>
      </c>
      <c r="AJ556">
        <v>0.105</v>
      </c>
      <c r="AK556">
        <v>0.104</v>
      </c>
      <c r="AL556">
        <v>0.104</v>
      </c>
      <c r="AM556">
        <v>0.10299999999999999</v>
      </c>
      <c r="AN556">
        <v>0.10299999999999999</v>
      </c>
      <c r="AO556">
        <v>0.10299999999999999</v>
      </c>
      <c r="AP556">
        <v>0.10299999999999999</v>
      </c>
      <c r="AQ556">
        <v>0.10299999999999999</v>
      </c>
      <c r="AR556">
        <v>0.104</v>
      </c>
      <c r="AS556">
        <v>0.104</v>
      </c>
      <c r="AT556">
        <v>0.104</v>
      </c>
      <c r="AU556">
        <v>0.104</v>
      </c>
      <c r="AV556">
        <v>0.104</v>
      </c>
      <c r="AW556">
        <v>0.104</v>
      </c>
      <c r="AX556">
        <v>0.105</v>
      </c>
      <c r="AY556">
        <v>0.105</v>
      </c>
      <c r="AZ556">
        <v>0.105</v>
      </c>
      <c r="BA556">
        <v>0.105</v>
      </c>
      <c r="BB556">
        <v>0.105</v>
      </c>
      <c r="BC556">
        <v>0.106</v>
      </c>
      <c r="BD556">
        <v>0.106</v>
      </c>
      <c r="BE556">
        <v>0.106</v>
      </c>
      <c r="BF556">
        <v>0.106</v>
      </c>
      <c r="BG556">
        <v>2018</v>
      </c>
    </row>
    <row r="557" spans="1:59" x14ac:dyDescent="0.35">
      <c r="A557">
        <v>868</v>
      </c>
      <c r="B557" t="s">
        <v>542</v>
      </c>
      <c r="C557" t="s">
        <v>658</v>
      </c>
      <c r="D557" t="s">
        <v>541</v>
      </c>
      <c r="E557" t="s">
        <v>659</v>
      </c>
      <c r="F557" t="s">
        <v>660</v>
      </c>
      <c r="G557" t="s">
        <v>565</v>
      </c>
      <c r="H557" t="s">
        <v>566</v>
      </c>
      <c r="I557" t="s">
        <v>767</v>
      </c>
      <c r="J557" t="s">
        <v>628</v>
      </c>
      <c r="K557" t="s">
        <v>628</v>
      </c>
      <c r="L557" t="s">
        <v>628</v>
      </c>
      <c r="M557" t="s">
        <v>628</v>
      </c>
      <c r="N557" t="s">
        <v>628</v>
      </c>
      <c r="O557" t="s">
        <v>628</v>
      </c>
      <c r="P557" t="s">
        <v>628</v>
      </c>
      <c r="Q557" t="s">
        <v>628</v>
      </c>
      <c r="R557" t="s">
        <v>628</v>
      </c>
      <c r="S557" t="s">
        <v>628</v>
      </c>
      <c r="T557" t="s">
        <v>628</v>
      </c>
      <c r="U557" t="s">
        <v>628</v>
      </c>
      <c r="V557" t="s">
        <v>628</v>
      </c>
      <c r="W557" t="s">
        <v>628</v>
      </c>
      <c r="X557" t="s">
        <v>628</v>
      </c>
      <c r="Y557">
        <v>0.17</v>
      </c>
      <c r="Z557">
        <v>0.16300000000000001</v>
      </c>
      <c r="AA557">
        <v>0.13900000000000001</v>
      </c>
      <c r="AB557">
        <v>0.152</v>
      </c>
      <c r="AC557">
        <v>0.14899999999999999</v>
      </c>
      <c r="AD557">
        <v>0.14899999999999999</v>
      </c>
      <c r="AE557">
        <v>0.14099999999999999</v>
      </c>
      <c r="AF557">
        <v>0.16</v>
      </c>
      <c r="AG557">
        <v>0.17</v>
      </c>
      <c r="AH557">
        <v>0.13300000000000001</v>
      </c>
      <c r="AI557">
        <v>0.13400000000000001</v>
      </c>
      <c r="AJ557">
        <v>0.13900000000000001</v>
      </c>
      <c r="AK557">
        <v>0.14299999999999999</v>
      </c>
      <c r="AL557">
        <v>0.151</v>
      </c>
      <c r="AM557">
        <v>0.183</v>
      </c>
      <c r="AN557">
        <v>0.2</v>
      </c>
      <c r="AO557">
        <v>0.20100000000000001</v>
      </c>
      <c r="AP557">
        <v>0.215</v>
      </c>
      <c r="AQ557">
        <v>0.19600000000000001</v>
      </c>
      <c r="AR557">
        <v>0.20599999999999999</v>
      </c>
      <c r="AS557">
        <v>0.20799999999999999</v>
      </c>
      <c r="AT557">
        <v>0.22700000000000001</v>
      </c>
      <c r="AU557">
        <v>0.28199999999999997</v>
      </c>
      <c r="AV557">
        <v>0.315</v>
      </c>
      <c r="AW557">
        <v>0.3</v>
      </c>
      <c r="AX557">
        <v>0.252</v>
      </c>
      <c r="AY557">
        <v>0.27600000000000002</v>
      </c>
      <c r="AZ557">
        <v>0.28000000000000003</v>
      </c>
      <c r="BA557">
        <v>0.29799999999999999</v>
      </c>
      <c r="BB557">
        <v>0.28199999999999997</v>
      </c>
      <c r="BC557">
        <v>0.29699999999999999</v>
      </c>
      <c r="BD557">
        <v>0.30099999999999999</v>
      </c>
      <c r="BE557">
        <v>0.29499999999999998</v>
      </c>
      <c r="BF557">
        <v>0.29399999999999998</v>
      </c>
      <c r="BG557">
        <v>2021</v>
      </c>
    </row>
    <row r="558" spans="1:59" x14ac:dyDescent="0.35">
      <c r="A558">
        <v>868</v>
      </c>
      <c r="B558" t="s">
        <v>542</v>
      </c>
      <c r="C558" t="s">
        <v>662</v>
      </c>
      <c r="D558" t="s">
        <v>541</v>
      </c>
      <c r="E558" t="s">
        <v>659</v>
      </c>
      <c r="F558" t="s">
        <v>660</v>
      </c>
      <c r="G558" t="s">
        <v>615</v>
      </c>
      <c r="I558" t="s">
        <v>663</v>
      </c>
      <c r="J558" t="s">
        <v>628</v>
      </c>
      <c r="K558" t="s">
        <v>628</v>
      </c>
      <c r="L558" t="s">
        <v>628</v>
      </c>
      <c r="M558" t="s">
        <v>628</v>
      </c>
      <c r="N558" t="s">
        <v>628</v>
      </c>
      <c r="O558" t="s">
        <v>628</v>
      </c>
      <c r="P558" t="s">
        <v>628</v>
      </c>
      <c r="Q558" t="s">
        <v>628</v>
      </c>
      <c r="R558" t="s">
        <v>628</v>
      </c>
      <c r="S558" t="s">
        <v>628</v>
      </c>
      <c r="T558" t="s">
        <v>628</v>
      </c>
      <c r="U558" t="s">
        <v>628</v>
      </c>
      <c r="V558" t="s">
        <v>628</v>
      </c>
      <c r="W558" t="s">
        <v>628</v>
      </c>
      <c r="X558" t="s">
        <v>628</v>
      </c>
      <c r="Y558">
        <v>76.897999999999996</v>
      </c>
      <c r="Z558">
        <v>74.555999999999997</v>
      </c>
      <c r="AA558">
        <v>67.126000000000005</v>
      </c>
      <c r="AB558">
        <v>69.284999999999997</v>
      </c>
      <c r="AC558">
        <v>67.885999999999996</v>
      </c>
      <c r="AD558">
        <v>63.817999999999998</v>
      </c>
      <c r="AE558">
        <v>58.554000000000002</v>
      </c>
      <c r="AF558">
        <v>66.111999999999995</v>
      </c>
      <c r="AG558">
        <v>69.435000000000002</v>
      </c>
      <c r="AH558">
        <v>55.261000000000003</v>
      </c>
      <c r="AI558">
        <v>53.588999999999999</v>
      </c>
      <c r="AJ558">
        <v>54.694000000000003</v>
      </c>
      <c r="AK558">
        <v>55.588999999999999</v>
      </c>
      <c r="AL558">
        <v>57.476999999999997</v>
      </c>
      <c r="AM558">
        <v>65.230999999999995</v>
      </c>
      <c r="AN558">
        <v>67.453000000000003</v>
      </c>
      <c r="AO558">
        <v>64.567999999999998</v>
      </c>
      <c r="AP558">
        <v>65.760999999999996</v>
      </c>
      <c r="AQ558">
        <v>61.817999999999998</v>
      </c>
      <c r="AR558">
        <v>64.534999999999997</v>
      </c>
      <c r="AS558">
        <v>65.680000000000007</v>
      </c>
      <c r="AT558">
        <v>68.186000000000007</v>
      </c>
      <c r="AU558">
        <v>77.001999999999995</v>
      </c>
      <c r="AV558">
        <v>78.269000000000005</v>
      </c>
      <c r="AW558">
        <v>72.058999999999997</v>
      </c>
      <c r="AX558">
        <v>61.747</v>
      </c>
      <c r="AY558">
        <v>67.849000000000004</v>
      </c>
      <c r="AZ558">
        <v>66.058999999999997</v>
      </c>
      <c r="BA558">
        <v>64.975999999999999</v>
      </c>
      <c r="BB558">
        <v>57.377000000000002</v>
      </c>
      <c r="BC558">
        <v>57.56</v>
      </c>
      <c r="BD558">
        <v>56.3</v>
      </c>
      <c r="BE558">
        <v>53.497</v>
      </c>
      <c r="BF558">
        <v>51.914000000000001</v>
      </c>
      <c r="BG558">
        <v>2021</v>
      </c>
    </row>
    <row r="559" spans="1:59" x14ac:dyDescent="0.35">
      <c r="A559">
        <v>868</v>
      </c>
      <c r="B559" t="s">
        <v>542</v>
      </c>
      <c r="C559" t="s">
        <v>186</v>
      </c>
      <c r="D559" t="s">
        <v>541</v>
      </c>
      <c r="E559" t="s">
        <v>664</v>
      </c>
      <c r="F559" t="s">
        <v>665</v>
      </c>
      <c r="G559" t="s">
        <v>565</v>
      </c>
      <c r="H559" t="s">
        <v>566</v>
      </c>
      <c r="I559" t="s">
        <v>767</v>
      </c>
      <c r="J559" t="s">
        <v>628</v>
      </c>
      <c r="K559" t="s">
        <v>628</v>
      </c>
      <c r="L559" t="s">
        <v>628</v>
      </c>
      <c r="M559" t="s">
        <v>628</v>
      </c>
      <c r="N559" t="s">
        <v>628</v>
      </c>
      <c r="O559" t="s">
        <v>628</v>
      </c>
      <c r="P559" t="s">
        <v>628</v>
      </c>
      <c r="Q559" t="s">
        <v>628</v>
      </c>
      <c r="R559" t="s">
        <v>628</v>
      </c>
      <c r="S559" t="s">
        <v>628</v>
      </c>
      <c r="T559" t="s">
        <v>628</v>
      </c>
      <c r="U559" t="s">
        <v>628</v>
      </c>
      <c r="V559" t="s">
        <v>628</v>
      </c>
      <c r="W559" t="s">
        <v>628</v>
      </c>
      <c r="X559" t="s">
        <v>628</v>
      </c>
      <c r="Y559">
        <v>0.17100000000000001</v>
      </c>
      <c r="Z559">
        <v>0.158</v>
      </c>
      <c r="AA559">
        <v>0.13300000000000001</v>
      </c>
      <c r="AB559">
        <v>0.159</v>
      </c>
      <c r="AC559">
        <v>0.161</v>
      </c>
      <c r="AD559">
        <v>0.157</v>
      </c>
      <c r="AE559">
        <v>0.154</v>
      </c>
      <c r="AF559">
        <v>0.14299999999999999</v>
      </c>
      <c r="AG559">
        <v>0.16400000000000001</v>
      </c>
      <c r="AH559">
        <v>0.17</v>
      </c>
      <c r="AI559">
        <v>0.14799999999999999</v>
      </c>
      <c r="AJ559">
        <v>0.152</v>
      </c>
      <c r="AK559">
        <v>0.152</v>
      </c>
      <c r="AL559">
        <v>0.155</v>
      </c>
      <c r="AM559">
        <v>0.17799999999999999</v>
      </c>
      <c r="AN559">
        <v>0.19900000000000001</v>
      </c>
      <c r="AO559">
        <v>0.20399999999999999</v>
      </c>
      <c r="AP559">
        <v>0.21299999999999999</v>
      </c>
      <c r="AQ559">
        <v>0.187</v>
      </c>
      <c r="AR559">
        <v>0.17</v>
      </c>
      <c r="AS559">
        <v>0.17499999999999999</v>
      </c>
      <c r="AT559">
        <v>0.20200000000000001</v>
      </c>
      <c r="AU559">
        <v>0.22900000000000001</v>
      </c>
      <c r="AV559">
        <v>0.217</v>
      </c>
      <c r="AW559">
        <v>0.223</v>
      </c>
      <c r="AX559">
        <v>0.22700000000000001</v>
      </c>
      <c r="AY559">
        <v>0.25700000000000001</v>
      </c>
      <c r="AZ559">
        <v>0.24399999999999999</v>
      </c>
      <c r="BA559">
        <v>0.28399999999999997</v>
      </c>
      <c r="BB559">
        <v>0.30499999999999999</v>
      </c>
      <c r="BC559">
        <v>0.32200000000000001</v>
      </c>
      <c r="BD559">
        <v>0.32800000000000001</v>
      </c>
      <c r="BE559">
        <v>0.32300000000000001</v>
      </c>
      <c r="BF559">
        <v>0.32300000000000001</v>
      </c>
      <c r="BG559">
        <v>2021</v>
      </c>
    </row>
    <row r="560" spans="1:59" x14ac:dyDescent="0.35">
      <c r="A560">
        <v>868</v>
      </c>
      <c r="B560" t="s">
        <v>542</v>
      </c>
      <c r="C560" t="s">
        <v>188</v>
      </c>
      <c r="D560" t="s">
        <v>541</v>
      </c>
      <c r="E560" t="s">
        <v>664</v>
      </c>
      <c r="F560" t="s">
        <v>665</v>
      </c>
      <c r="G560" t="s">
        <v>615</v>
      </c>
      <c r="I560" t="s">
        <v>666</v>
      </c>
      <c r="J560" t="s">
        <v>628</v>
      </c>
      <c r="K560" t="s">
        <v>628</v>
      </c>
      <c r="L560" t="s">
        <v>628</v>
      </c>
      <c r="M560" t="s">
        <v>628</v>
      </c>
      <c r="N560" t="s">
        <v>628</v>
      </c>
      <c r="O560" t="s">
        <v>628</v>
      </c>
      <c r="P560" t="s">
        <v>628</v>
      </c>
      <c r="Q560" t="s">
        <v>628</v>
      </c>
      <c r="R560" t="s">
        <v>628</v>
      </c>
      <c r="S560" t="s">
        <v>628</v>
      </c>
      <c r="T560" t="s">
        <v>628</v>
      </c>
      <c r="U560" t="s">
        <v>628</v>
      </c>
      <c r="V560" t="s">
        <v>628</v>
      </c>
      <c r="W560" t="s">
        <v>628</v>
      </c>
      <c r="X560" t="s">
        <v>628</v>
      </c>
      <c r="Y560">
        <v>77.349000000000004</v>
      </c>
      <c r="Z560">
        <v>72.194000000000003</v>
      </c>
      <c r="AA560">
        <v>64.498000000000005</v>
      </c>
      <c r="AB560">
        <v>72.563000000000002</v>
      </c>
      <c r="AC560">
        <v>73.069000000000003</v>
      </c>
      <c r="AD560">
        <v>67.296999999999997</v>
      </c>
      <c r="AE560">
        <v>64.001000000000005</v>
      </c>
      <c r="AF560">
        <v>58.976999999999997</v>
      </c>
      <c r="AG560">
        <v>66.843999999999994</v>
      </c>
      <c r="AH560">
        <v>70.566000000000003</v>
      </c>
      <c r="AI560">
        <v>59.148000000000003</v>
      </c>
      <c r="AJ560">
        <v>60.052999999999997</v>
      </c>
      <c r="AK560">
        <v>59.085000000000001</v>
      </c>
      <c r="AL560">
        <v>59.018000000000001</v>
      </c>
      <c r="AM560">
        <v>63.372999999999998</v>
      </c>
      <c r="AN560">
        <v>66.997</v>
      </c>
      <c r="AO560">
        <v>65.411000000000001</v>
      </c>
      <c r="AP560">
        <v>65.076999999999998</v>
      </c>
      <c r="AQ560">
        <v>58.954999999999998</v>
      </c>
      <c r="AR560">
        <v>53.372999999999998</v>
      </c>
      <c r="AS560">
        <v>55.222000000000001</v>
      </c>
      <c r="AT560">
        <v>60.930999999999997</v>
      </c>
      <c r="AU560">
        <v>62.55</v>
      </c>
      <c r="AV560">
        <v>54.043999999999997</v>
      </c>
      <c r="AW560">
        <v>53.616</v>
      </c>
      <c r="AX560">
        <v>55.640999999999998</v>
      </c>
      <c r="AY560">
        <v>63.332999999999998</v>
      </c>
      <c r="AZ560">
        <v>57.491999999999997</v>
      </c>
      <c r="BA560">
        <v>62.052999999999997</v>
      </c>
      <c r="BB560">
        <v>61.972999999999999</v>
      </c>
      <c r="BC560">
        <v>62.475999999999999</v>
      </c>
      <c r="BD560">
        <v>61.356999999999999</v>
      </c>
      <c r="BE560">
        <v>58.594999999999999</v>
      </c>
      <c r="BF560">
        <v>56.985999999999997</v>
      </c>
      <c r="BG560">
        <v>2021</v>
      </c>
    </row>
    <row r="561" spans="1:59" x14ac:dyDescent="0.35">
      <c r="A561">
        <v>868</v>
      </c>
      <c r="B561" t="s">
        <v>542</v>
      </c>
      <c r="C561" t="s">
        <v>667</v>
      </c>
      <c r="D561" t="s">
        <v>541</v>
      </c>
      <c r="E561" t="s">
        <v>668</v>
      </c>
      <c r="F561" t="s">
        <v>669</v>
      </c>
      <c r="G561" t="s">
        <v>565</v>
      </c>
      <c r="H561" t="s">
        <v>566</v>
      </c>
      <c r="I561" t="s">
        <v>767</v>
      </c>
      <c r="J561" t="s">
        <v>628</v>
      </c>
      <c r="K561" t="s">
        <v>628</v>
      </c>
      <c r="L561" t="s">
        <v>628</v>
      </c>
      <c r="M561" t="s">
        <v>628</v>
      </c>
      <c r="N561" t="s">
        <v>628</v>
      </c>
      <c r="O561" t="s">
        <v>628</v>
      </c>
      <c r="P561" t="s">
        <v>628</v>
      </c>
      <c r="Q561" t="s">
        <v>628</v>
      </c>
      <c r="R561" t="s">
        <v>628</v>
      </c>
      <c r="S561" t="s">
        <v>628</v>
      </c>
      <c r="T561" t="s">
        <v>628</v>
      </c>
      <c r="U561" t="s">
        <v>628</v>
      </c>
      <c r="V561" t="s">
        <v>628</v>
      </c>
      <c r="W561" t="s">
        <v>628</v>
      </c>
      <c r="X561" t="s">
        <v>628</v>
      </c>
      <c r="Y561">
        <v>-1E-3</v>
      </c>
      <c r="Z561">
        <v>5.0000000000000001E-3</v>
      </c>
      <c r="AA561">
        <v>5.0000000000000001E-3</v>
      </c>
      <c r="AB561">
        <v>-7.0000000000000001E-3</v>
      </c>
      <c r="AC561">
        <v>-1.0999999999999999E-2</v>
      </c>
      <c r="AD561">
        <v>-8.0000000000000002E-3</v>
      </c>
      <c r="AE561">
        <v>-1.2999999999999999E-2</v>
      </c>
      <c r="AF561">
        <v>1.7000000000000001E-2</v>
      </c>
      <c r="AG561">
        <v>6.0000000000000001E-3</v>
      </c>
      <c r="AH561">
        <v>-3.6999999999999998E-2</v>
      </c>
      <c r="AI561">
        <v>-1.4E-2</v>
      </c>
      <c r="AJ561">
        <v>-1.4E-2</v>
      </c>
      <c r="AK561">
        <v>-8.9999999999999993E-3</v>
      </c>
      <c r="AL561">
        <v>-4.0000000000000001E-3</v>
      </c>
      <c r="AM561">
        <v>5.0000000000000001E-3</v>
      </c>
      <c r="AN561">
        <v>1E-3</v>
      </c>
      <c r="AO561">
        <v>-3.0000000000000001E-3</v>
      </c>
      <c r="AP561">
        <v>2E-3</v>
      </c>
      <c r="AQ561">
        <v>8.9999999999999993E-3</v>
      </c>
      <c r="AR561">
        <v>3.5999999999999997E-2</v>
      </c>
      <c r="AS561">
        <v>3.3000000000000002E-2</v>
      </c>
      <c r="AT561">
        <v>2.4E-2</v>
      </c>
      <c r="AU561">
        <v>5.2999999999999999E-2</v>
      </c>
      <c r="AV561">
        <v>9.7000000000000003E-2</v>
      </c>
      <c r="AW561">
        <v>7.6999999999999999E-2</v>
      </c>
      <c r="AX561">
        <v>2.5000000000000001E-2</v>
      </c>
      <c r="AY561">
        <v>1.7999999999999999E-2</v>
      </c>
      <c r="AZ561">
        <v>3.5999999999999997E-2</v>
      </c>
      <c r="BA561">
        <v>1.2999999999999999E-2</v>
      </c>
      <c r="BB561">
        <v>-2.3E-2</v>
      </c>
      <c r="BC561">
        <v>-2.5000000000000001E-2</v>
      </c>
      <c r="BD561">
        <v>-2.7E-2</v>
      </c>
      <c r="BE561">
        <v>-2.8000000000000001E-2</v>
      </c>
      <c r="BF561">
        <v>-2.9000000000000001E-2</v>
      </c>
      <c r="BG561">
        <v>2021</v>
      </c>
    </row>
    <row r="562" spans="1:59" x14ac:dyDescent="0.35">
      <c r="A562">
        <v>868</v>
      </c>
      <c r="B562" t="s">
        <v>542</v>
      </c>
      <c r="C562" t="s">
        <v>670</v>
      </c>
      <c r="D562" t="s">
        <v>541</v>
      </c>
      <c r="E562" t="s">
        <v>668</v>
      </c>
      <c r="F562" t="s">
        <v>669</v>
      </c>
      <c r="G562" t="s">
        <v>615</v>
      </c>
      <c r="I562" t="s">
        <v>671</v>
      </c>
      <c r="J562" t="s">
        <v>628</v>
      </c>
      <c r="K562" t="s">
        <v>628</v>
      </c>
      <c r="L562" t="s">
        <v>628</v>
      </c>
      <c r="M562" t="s">
        <v>628</v>
      </c>
      <c r="N562" t="s">
        <v>628</v>
      </c>
      <c r="O562" t="s">
        <v>628</v>
      </c>
      <c r="P562" t="s">
        <v>628</v>
      </c>
      <c r="Q562" t="s">
        <v>628</v>
      </c>
      <c r="R562" t="s">
        <v>628</v>
      </c>
      <c r="S562" t="s">
        <v>628</v>
      </c>
      <c r="T562" t="s">
        <v>628</v>
      </c>
      <c r="U562" t="s">
        <v>628</v>
      </c>
      <c r="V562" t="s">
        <v>628</v>
      </c>
      <c r="W562" t="s">
        <v>628</v>
      </c>
      <c r="X562" t="s">
        <v>628</v>
      </c>
      <c r="Y562">
        <v>-0.45100000000000001</v>
      </c>
      <c r="Z562">
        <v>2.3620000000000001</v>
      </c>
      <c r="AA562">
        <v>2.6280000000000001</v>
      </c>
      <c r="AB562">
        <v>-3.278</v>
      </c>
      <c r="AC562">
        <v>-5.1829999999999998</v>
      </c>
      <c r="AD562">
        <v>-3.4790000000000001</v>
      </c>
      <c r="AE562">
        <v>-5.4470000000000001</v>
      </c>
      <c r="AF562">
        <v>7.1349999999999998</v>
      </c>
      <c r="AG562">
        <v>2.5910000000000002</v>
      </c>
      <c r="AH562">
        <v>-15.304</v>
      </c>
      <c r="AI562">
        <v>-5.5590000000000002</v>
      </c>
      <c r="AJ562">
        <v>-5.359</v>
      </c>
      <c r="AK562">
        <v>-3.496</v>
      </c>
      <c r="AL562">
        <v>-1.5409999999999999</v>
      </c>
      <c r="AM562">
        <v>1.8580000000000001</v>
      </c>
      <c r="AN562">
        <v>0.45700000000000002</v>
      </c>
      <c r="AO562">
        <v>-0.84299999999999997</v>
      </c>
      <c r="AP562">
        <v>0.68400000000000005</v>
      </c>
      <c r="AQ562">
        <v>2.863</v>
      </c>
      <c r="AR562">
        <v>11.162000000000001</v>
      </c>
      <c r="AS562">
        <v>10.458</v>
      </c>
      <c r="AT562">
        <v>7.2560000000000002</v>
      </c>
      <c r="AU562">
        <v>14.452999999999999</v>
      </c>
      <c r="AV562">
        <v>24.225000000000001</v>
      </c>
      <c r="AW562">
        <v>18.443000000000001</v>
      </c>
      <c r="AX562">
        <v>6.1059999999999999</v>
      </c>
      <c r="AY562">
        <v>4.516</v>
      </c>
      <c r="AZ562">
        <v>8.5679999999999996</v>
      </c>
      <c r="BA562">
        <v>2.923</v>
      </c>
      <c r="BB562">
        <v>-4.5970000000000004</v>
      </c>
      <c r="BC562">
        <v>-4.9160000000000004</v>
      </c>
      <c r="BD562">
        <v>-5.0579999999999998</v>
      </c>
      <c r="BE562">
        <v>-5.0979999999999999</v>
      </c>
      <c r="BF562">
        <v>-5.0720000000000001</v>
      </c>
      <c r="BG562">
        <v>2021</v>
      </c>
    </row>
    <row r="563" spans="1:59" x14ac:dyDescent="0.35">
      <c r="A563">
        <v>868</v>
      </c>
      <c r="B563" t="s">
        <v>542</v>
      </c>
      <c r="C563" t="s">
        <v>672</v>
      </c>
      <c r="D563" t="s">
        <v>541</v>
      </c>
      <c r="E563" t="s">
        <v>673</v>
      </c>
      <c r="F563" t="s">
        <v>674</v>
      </c>
      <c r="G563" t="s">
        <v>565</v>
      </c>
      <c r="H563" t="s">
        <v>566</v>
      </c>
    </row>
    <row r="564" spans="1:59" x14ac:dyDescent="0.35">
      <c r="A564">
        <v>868</v>
      </c>
      <c r="B564" t="s">
        <v>542</v>
      </c>
      <c r="C564" t="s">
        <v>675</v>
      </c>
      <c r="D564" t="s">
        <v>541</v>
      </c>
      <c r="E564" t="s">
        <v>673</v>
      </c>
      <c r="F564" t="s">
        <v>674</v>
      </c>
      <c r="G564" t="s">
        <v>603</v>
      </c>
    </row>
    <row r="565" spans="1:59" x14ac:dyDescent="0.35">
      <c r="A565">
        <v>868</v>
      </c>
      <c r="B565" t="s">
        <v>542</v>
      </c>
      <c r="C565" t="s">
        <v>676</v>
      </c>
      <c r="D565" t="s">
        <v>541</v>
      </c>
      <c r="E565" t="s">
        <v>677</v>
      </c>
      <c r="F565" t="s">
        <v>678</v>
      </c>
      <c r="G565" t="s">
        <v>565</v>
      </c>
      <c r="H565" t="s">
        <v>566</v>
      </c>
      <c r="I565" t="s">
        <v>767</v>
      </c>
      <c r="J565" t="s">
        <v>628</v>
      </c>
      <c r="K565" t="s">
        <v>628</v>
      </c>
      <c r="L565" t="s">
        <v>628</v>
      </c>
      <c r="M565" t="s">
        <v>628</v>
      </c>
      <c r="N565" t="s">
        <v>628</v>
      </c>
      <c r="O565" t="s">
        <v>628</v>
      </c>
      <c r="P565" t="s">
        <v>628</v>
      </c>
      <c r="Q565" t="s">
        <v>628</v>
      </c>
      <c r="R565" t="s">
        <v>628</v>
      </c>
      <c r="S565" t="s">
        <v>628</v>
      </c>
      <c r="T565" t="s">
        <v>628</v>
      </c>
      <c r="U565" t="s">
        <v>628</v>
      </c>
      <c r="V565" t="s">
        <v>628</v>
      </c>
      <c r="W565" t="s">
        <v>628</v>
      </c>
      <c r="X565" t="s">
        <v>628</v>
      </c>
      <c r="Y565">
        <v>6.0000000000000001E-3</v>
      </c>
      <c r="Z565">
        <v>1.0999999999999999E-2</v>
      </c>
      <c r="AA565">
        <v>0.01</v>
      </c>
      <c r="AB565">
        <v>-4.0000000000000001E-3</v>
      </c>
      <c r="AC565">
        <v>-8.9999999999999993E-3</v>
      </c>
      <c r="AD565">
        <v>-6.0000000000000001E-3</v>
      </c>
      <c r="AE565">
        <v>-1.2999999999999999E-2</v>
      </c>
      <c r="AF565">
        <v>1.7999999999999999E-2</v>
      </c>
      <c r="AG565">
        <v>7.0000000000000001E-3</v>
      </c>
      <c r="AH565">
        <v>-3.5999999999999997E-2</v>
      </c>
      <c r="AI565">
        <v>-1.2999999999999999E-2</v>
      </c>
      <c r="AJ565">
        <v>-1.2999999999999999E-2</v>
      </c>
      <c r="AK565">
        <v>-8.9999999999999993E-3</v>
      </c>
      <c r="AL565">
        <v>-3.0000000000000001E-3</v>
      </c>
      <c r="AM565">
        <v>6.0000000000000001E-3</v>
      </c>
      <c r="AN565">
        <v>2E-3</v>
      </c>
      <c r="AO565">
        <v>-2E-3</v>
      </c>
      <c r="AP565">
        <v>3.0000000000000001E-3</v>
      </c>
      <c r="AQ565">
        <v>0.01</v>
      </c>
      <c r="AR565">
        <v>3.6999999999999998E-2</v>
      </c>
      <c r="AS565">
        <v>3.4000000000000002E-2</v>
      </c>
      <c r="AT565">
        <v>2.5000000000000001E-2</v>
      </c>
      <c r="AU565">
        <v>5.3999999999999999E-2</v>
      </c>
      <c r="AV565">
        <v>9.8000000000000004E-2</v>
      </c>
      <c r="AW565">
        <v>7.6999999999999999E-2</v>
      </c>
      <c r="AX565">
        <v>2.5999999999999999E-2</v>
      </c>
      <c r="AY565">
        <v>1.9E-2</v>
      </c>
      <c r="AZ565">
        <v>3.6999999999999998E-2</v>
      </c>
      <c r="BA565">
        <v>1.4E-2</v>
      </c>
      <c r="BB565">
        <v>-2.1999999999999999E-2</v>
      </c>
      <c r="BC565">
        <v>-2.5000000000000001E-2</v>
      </c>
      <c r="BD565">
        <v>-2.5999999999999999E-2</v>
      </c>
      <c r="BE565">
        <v>-2.7E-2</v>
      </c>
      <c r="BF565">
        <v>-2.8000000000000001E-2</v>
      </c>
      <c r="BG565">
        <v>2021</v>
      </c>
    </row>
    <row r="566" spans="1:59" x14ac:dyDescent="0.35">
      <c r="A566">
        <v>868</v>
      </c>
      <c r="B566" t="s">
        <v>542</v>
      </c>
      <c r="C566" t="s">
        <v>679</v>
      </c>
      <c r="D566" t="s">
        <v>541</v>
      </c>
      <c r="E566" t="s">
        <v>677</v>
      </c>
      <c r="F566" t="s">
        <v>678</v>
      </c>
      <c r="G566" t="s">
        <v>615</v>
      </c>
      <c r="I566" t="s">
        <v>680</v>
      </c>
      <c r="J566" t="s">
        <v>628</v>
      </c>
      <c r="K566" t="s">
        <v>628</v>
      </c>
      <c r="L566" t="s">
        <v>628</v>
      </c>
      <c r="M566" t="s">
        <v>628</v>
      </c>
      <c r="N566" t="s">
        <v>628</v>
      </c>
      <c r="O566" t="s">
        <v>628</v>
      </c>
      <c r="P566" t="s">
        <v>628</v>
      </c>
      <c r="Q566" t="s">
        <v>628</v>
      </c>
      <c r="R566" t="s">
        <v>628</v>
      </c>
      <c r="S566" t="s">
        <v>628</v>
      </c>
      <c r="T566" t="s">
        <v>628</v>
      </c>
      <c r="U566" t="s">
        <v>628</v>
      </c>
      <c r="V566" t="s">
        <v>628</v>
      </c>
      <c r="W566" t="s">
        <v>628</v>
      </c>
      <c r="X566" t="s">
        <v>628</v>
      </c>
      <c r="Y566">
        <v>2.6030000000000002</v>
      </c>
      <c r="Z566">
        <v>4.968</v>
      </c>
      <c r="AA566">
        <v>4.968</v>
      </c>
      <c r="AB566">
        <v>-1.6359999999999999</v>
      </c>
      <c r="AC566">
        <v>-3.8780000000000001</v>
      </c>
      <c r="AD566">
        <v>-2.6850000000000001</v>
      </c>
      <c r="AE566">
        <v>-5.19</v>
      </c>
      <c r="AF566">
        <v>7.3630000000000004</v>
      </c>
      <c r="AG566">
        <v>2.794</v>
      </c>
      <c r="AH566">
        <v>-15.101000000000001</v>
      </c>
      <c r="AI566">
        <v>-5.3819999999999997</v>
      </c>
      <c r="AJ566">
        <v>-5.1859999999999999</v>
      </c>
      <c r="AK566">
        <v>-3.3159999999999998</v>
      </c>
      <c r="AL566">
        <v>-1.3089999999999999</v>
      </c>
      <c r="AM566">
        <v>2.1459999999999999</v>
      </c>
      <c r="AN566">
        <v>0.73299999999999998</v>
      </c>
      <c r="AO566">
        <v>-0.52700000000000002</v>
      </c>
      <c r="AP566">
        <v>0.96399999999999997</v>
      </c>
      <c r="AQ566">
        <v>3.26</v>
      </c>
      <c r="AR566">
        <v>11.552</v>
      </c>
      <c r="AS566">
        <v>10.842000000000001</v>
      </c>
      <c r="AT566">
        <v>7.5609999999999999</v>
      </c>
      <c r="AU566">
        <v>14.692</v>
      </c>
      <c r="AV566">
        <v>24.45</v>
      </c>
      <c r="AW566">
        <v>18.638999999999999</v>
      </c>
      <c r="AX566">
        <v>6.2919999999999998</v>
      </c>
      <c r="AY566">
        <v>4.7489999999999997</v>
      </c>
      <c r="AZ566">
        <v>8.7089999999999996</v>
      </c>
      <c r="BA566">
        <v>3.0619999999999998</v>
      </c>
      <c r="BB566">
        <v>-4.4630000000000001</v>
      </c>
      <c r="BC566">
        <v>-4.7869999999999999</v>
      </c>
      <c r="BD566">
        <v>-4.923</v>
      </c>
      <c r="BE566">
        <v>-4.9509999999999996</v>
      </c>
      <c r="BF566">
        <v>-4.9089999999999998</v>
      </c>
      <c r="BG566">
        <v>2021</v>
      </c>
    </row>
    <row r="567" spans="1:59" x14ac:dyDescent="0.35">
      <c r="A567">
        <v>868</v>
      </c>
      <c r="B567" t="s">
        <v>542</v>
      </c>
      <c r="C567" t="s">
        <v>681</v>
      </c>
      <c r="D567" t="s">
        <v>541</v>
      </c>
      <c r="E567" t="s">
        <v>682</v>
      </c>
      <c r="F567" t="s">
        <v>683</v>
      </c>
      <c r="G567" t="s">
        <v>565</v>
      </c>
      <c r="H567" t="s">
        <v>566</v>
      </c>
    </row>
    <row r="568" spans="1:59" x14ac:dyDescent="0.35">
      <c r="A568">
        <v>868</v>
      </c>
      <c r="B568" t="s">
        <v>542</v>
      </c>
      <c r="C568" t="s">
        <v>684</v>
      </c>
      <c r="D568" t="s">
        <v>541</v>
      </c>
      <c r="E568" t="s">
        <v>682</v>
      </c>
      <c r="F568" t="s">
        <v>683</v>
      </c>
      <c r="G568" t="s">
        <v>615</v>
      </c>
    </row>
    <row r="569" spans="1:59" x14ac:dyDescent="0.35">
      <c r="A569">
        <v>868</v>
      </c>
      <c r="B569" t="s">
        <v>542</v>
      </c>
      <c r="C569" t="s">
        <v>686</v>
      </c>
      <c r="D569" t="s">
        <v>541</v>
      </c>
      <c r="E569" t="s">
        <v>687</v>
      </c>
      <c r="F569" t="s">
        <v>688</v>
      </c>
      <c r="G569" t="s">
        <v>565</v>
      </c>
      <c r="H569" t="s">
        <v>566</v>
      </c>
      <c r="I569" t="s">
        <v>767</v>
      </c>
      <c r="J569" t="s">
        <v>628</v>
      </c>
      <c r="K569" t="s">
        <v>628</v>
      </c>
      <c r="L569" t="s">
        <v>628</v>
      </c>
      <c r="M569" t="s">
        <v>628</v>
      </c>
      <c r="N569" t="s">
        <v>628</v>
      </c>
      <c r="O569" t="s">
        <v>628</v>
      </c>
      <c r="P569" t="s">
        <v>628</v>
      </c>
      <c r="Q569" t="s">
        <v>628</v>
      </c>
      <c r="R569" t="s">
        <v>628</v>
      </c>
      <c r="S569" t="s">
        <v>628</v>
      </c>
      <c r="T569" t="s">
        <v>628</v>
      </c>
      <c r="U569" t="s">
        <v>628</v>
      </c>
      <c r="V569" t="s">
        <v>628</v>
      </c>
      <c r="W569" t="s">
        <v>628</v>
      </c>
      <c r="X569" t="s">
        <v>628</v>
      </c>
      <c r="Y569">
        <v>0.12</v>
      </c>
      <c r="Z569">
        <v>9.6000000000000002E-2</v>
      </c>
      <c r="AA569">
        <v>9.8000000000000004E-2</v>
      </c>
      <c r="AB569">
        <v>9.1999999999999998E-2</v>
      </c>
      <c r="AC569">
        <v>7.9000000000000001E-2</v>
      </c>
      <c r="AD569">
        <v>6.3E-2</v>
      </c>
      <c r="AE569">
        <v>5.7000000000000002E-2</v>
      </c>
      <c r="AF569">
        <v>5.8000000000000003E-2</v>
      </c>
      <c r="AG569">
        <v>6.0999999999999999E-2</v>
      </c>
      <c r="AH569">
        <v>6.0999999999999999E-2</v>
      </c>
      <c r="AI569">
        <v>6.2E-2</v>
      </c>
      <c r="AJ569">
        <v>6.3E-2</v>
      </c>
      <c r="AK569">
        <v>6.6000000000000003E-2</v>
      </c>
      <c r="AL569">
        <v>7.5999999999999998E-2</v>
      </c>
      <c r="AM569">
        <v>8.5999999999999993E-2</v>
      </c>
      <c r="AN569">
        <v>8.5999999999999993E-2</v>
      </c>
      <c r="AO569">
        <v>8.7999999999999995E-2</v>
      </c>
      <c r="AP569">
        <v>8.7999999999999995E-2</v>
      </c>
      <c r="AQ569">
        <v>8.7999999999999995E-2</v>
      </c>
      <c r="AR569">
        <v>0.09</v>
      </c>
      <c r="AS569">
        <v>8.1000000000000003E-2</v>
      </c>
      <c r="AT569">
        <v>0.08</v>
      </c>
      <c r="AU569">
        <v>0.08</v>
      </c>
      <c r="AV569">
        <v>7.9000000000000001E-2</v>
      </c>
      <c r="AW569">
        <v>7.3999999999999996E-2</v>
      </c>
      <c r="AX569">
        <v>7.4999999999999997E-2</v>
      </c>
      <c r="AY569">
        <v>6.3E-2</v>
      </c>
      <c r="AZ569">
        <v>5.8999999999999997E-2</v>
      </c>
      <c r="BA569">
        <v>5.8000000000000003E-2</v>
      </c>
      <c r="BB569">
        <v>7.8E-2</v>
      </c>
      <c r="BC569">
        <v>0.10199999999999999</v>
      </c>
      <c r="BD569">
        <v>0.128</v>
      </c>
      <c r="BE569">
        <v>0.156</v>
      </c>
      <c r="BF569">
        <v>0.186</v>
      </c>
      <c r="BG569">
        <v>2021</v>
      </c>
    </row>
    <row r="570" spans="1:59" x14ac:dyDescent="0.35">
      <c r="A570">
        <v>868</v>
      </c>
      <c r="B570" t="s">
        <v>542</v>
      </c>
      <c r="C570" t="s">
        <v>689</v>
      </c>
      <c r="D570" t="s">
        <v>541</v>
      </c>
      <c r="E570" t="s">
        <v>687</v>
      </c>
      <c r="F570" t="s">
        <v>688</v>
      </c>
      <c r="G570" t="s">
        <v>615</v>
      </c>
      <c r="I570" t="s">
        <v>690</v>
      </c>
      <c r="J570" t="s">
        <v>628</v>
      </c>
      <c r="K570" t="s">
        <v>628</v>
      </c>
      <c r="L570" t="s">
        <v>628</v>
      </c>
      <c r="M570" t="s">
        <v>628</v>
      </c>
      <c r="N570" t="s">
        <v>628</v>
      </c>
      <c r="O570" t="s">
        <v>628</v>
      </c>
      <c r="P570" t="s">
        <v>628</v>
      </c>
      <c r="Q570" t="s">
        <v>628</v>
      </c>
      <c r="R570" t="s">
        <v>628</v>
      </c>
      <c r="S570" t="s">
        <v>628</v>
      </c>
      <c r="T570" t="s">
        <v>628</v>
      </c>
      <c r="U570" t="s">
        <v>628</v>
      </c>
      <c r="V570" t="s">
        <v>628</v>
      </c>
      <c r="W570" t="s">
        <v>628</v>
      </c>
      <c r="X570" t="s">
        <v>628</v>
      </c>
      <c r="Y570">
        <v>53.99</v>
      </c>
      <c r="Z570">
        <v>43.853000000000002</v>
      </c>
      <c r="AA570">
        <v>47.304000000000002</v>
      </c>
      <c r="AB570">
        <v>42.25</v>
      </c>
      <c r="AC570">
        <v>35.929000000000002</v>
      </c>
      <c r="AD570">
        <v>27.1</v>
      </c>
      <c r="AE570">
        <v>23.713999999999999</v>
      </c>
      <c r="AF570">
        <v>24.068999999999999</v>
      </c>
      <c r="AG570">
        <v>24.677</v>
      </c>
      <c r="AH570">
        <v>25.329000000000001</v>
      </c>
      <c r="AI570">
        <v>24.684000000000001</v>
      </c>
      <c r="AJ570">
        <v>25.004999999999999</v>
      </c>
      <c r="AK570">
        <v>25.651</v>
      </c>
      <c r="AL570">
        <v>28.936</v>
      </c>
      <c r="AM570">
        <v>30.748000000000001</v>
      </c>
      <c r="AN570">
        <v>28.84</v>
      </c>
      <c r="AO570">
        <v>28.33</v>
      </c>
      <c r="AP570">
        <v>27.009</v>
      </c>
      <c r="AQ570">
        <v>27.638000000000002</v>
      </c>
      <c r="AR570">
        <v>28.100999999999999</v>
      </c>
      <c r="AS570">
        <v>25.629000000000001</v>
      </c>
      <c r="AT570">
        <v>24.190999999999999</v>
      </c>
      <c r="AU570">
        <v>21.922999999999998</v>
      </c>
      <c r="AV570">
        <v>19.556000000000001</v>
      </c>
      <c r="AW570">
        <v>17.774999999999999</v>
      </c>
      <c r="AX570">
        <v>18.457000000000001</v>
      </c>
      <c r="AY570">
        <v>15.488</v>
      </c>
      <c r="AZ570">
        <v>14.005000000000001</v>
      </c>
      <c r="BA570">
        <v>12.55</v>
      </c>
      <c r="BB570">
        <v>15.938000000000001</v>
      </c>
      <c r="BC570">
        <v>19.706</v>
      </c>
      <c r="BD570">
        <v>23.957000000000001</v>
      </c>
      <c r="BE570">
        <v>28.327999999999999</v>
      </c>
      <c r="BF570">
        <v>32.808999999999997</v>
      </c>
      <c r="BG570">
        <v>2021</v>
      </c>
    </row>
    <row r="571" spans="1:59" x14ac:dyDescent="0.35">
      <c r="A571">
        <v>868</v>
      </c>
      <c r="B571" t="s">
        <v>542</v>
      </c>
      <c r="C571" t="s">
        <v>691</v>
      </c>
      <c r="D571" t="s">
        <v>541</v>
      </c>
      <c r="E571" t="s">
        <v>692</v>
      </c>
      <c r="F571" t="s">
        <v>693</v>
      </c>
      <c r="G571" t="s">
        <v>565</v>
      </c>
      <c r="H571" t="s">
        <v>566</v>
      </c>
      <c r="I571" t="s">
        <v>767</v>
      </c>
      <c r="J571" t="s">
        <v>628</v>
      </c>
      <c r="K571" t="s">
        <v>628</v>
      </c>
      <c r="L571" t="s">
        <v>628</v>
      </c>
      <c r="M571" t="s">
        <v>628</v>
      </c>
      <c r="N571" t="s">
        <v>628</v>
      </c>
      <c r="O571" t="s">
        <v>628</v>
      </c>
      <c r="P571" t="s">
        <v>628</v>
      </c>
      <c r="Q571" t="s">
        <v>628</v>
      </c>
      <c r="R571" t="s">
        <v>628</v>
      </c>
      <c r="S571" t="s">
        <v>628</v>
      </c>
      <c r="T571" t="s">
        <v>628</v>
      </c>
      <c r="U571" t="s">
        <v>628</v>
      </c>
      <c r="V571" t="s">
        <v>628</v>
      </c>
      <c r="W571" t="s">
        <v>628</v>
      </c>
      <c r="X571" t="s">
        <v>628</v>
      </c>
      <c r="Y571">
        <v>0.221</v>
      </c>
      <c r="Z571">
        <v>0.218</v>
      </c>
      <c r="AA571">
        <v>0.20699999999999999</v>
      </c>
      <c r="AB571">
        <v>0.219</v>
      </c>
      <c r="AC571">
        <v>0.22</v>
      </c>
      <c r="AD571">
        <v>0.23300000000000001</v>
      </c>
      <c r="AE571">
        <v>0.24099999999999999</v>
      </c>
      <c r="AF571">
        <v>0.24199999999999999</v>
      </c>
      <c r="AG571">
        <v>0.245</v>
      </c>
      <c r="AH571">
        <v>0.24</v>
      </c>
      <c r="AI571">
        <v>0.25</v>
      </c>
      <c r="AJ571">
        <v>0.254</v>
      </c>
      <c r="AK571">
        <v>0.25700000000000001</v>
      </c>
      <c r="AL571">
        <v>0.26300000000000001</v>
      </c>
      <c r="AM571">
        <v>0.28000000000000003</v>
      </c>
      <c r="AN571">
        <v>0.29699999999999999</v>
      </c>
      <c r="AO571">
        <v>0.311</v>
      </c>
      <c r="AP571">
        <v>0.32700000000000001</v>
      </c>
      <c r="AQ571">
        <v>0.317</v>
      </c>
      <c r="AR571">
        <v>0.31900000000000001</v>
      </c>
      <c r="AS571">
        <v>0.316</v>
      </c>
      <c r="AT571">
        <v>0.33200000000000002</v>
      </c>
      <c r="AU571">
        <v>0.36699999999999999</v>
      </c>
      <c r="AV571">
        <v>0.40200000000000002</v>
      </c>
      <c r="AW571">
        <v>0.41599999999999998</v>
      </c>
      <c r="AX571">
        <v>0.40799999999999997</v>
      </c>
      <c r="AY571">
        <v>0.40600000000000003</v>
      </c>
      <c r="AZ571">
        <v>0.42399999999999999</v>
      </c>
      <c r="BA571">
        <v>0.45800000000000002</v>
      </c>
      <c r="BB571">
        <v>0.49199999999999999</v>
      </c>
      <c r="BC571">
        <v>0.51600000000000001</v>
      </c>
      <c r="BD571">
        <v>0.53500000000000003</v>
      </c>
      <c r="BE571">
        <v>0.55200000000000005</v>
      </c>
      <c r="BF571">
        <v>0.56599999999999995</v>
      </c>
      <c r="BG571">
        <v>2021</v>
      </c>
    </row>
    <row r="572" spans="1:59" x14ac:dyDescent="0.35">
      <c r="A572">
        <v>868</v>
      </c>
      <c r="B572" t="s">
        <v>542</v>
      </c>
      <c r="C572" t="s">
        <v>694</v>
      </c>
      <c r="D572" t="s">
        <v>541</v>
      </c>
      <c r="E572" t="s">
        <v>695</v>
      </c>
      <c r="F572" t="s">
        <v>696</v>
      </c>
      <c r="G572" t="s">
        <v>575</v>
      </c>
      <c r="H572" t="s">
        <v>566</v>
      </c>
      <c r="I572" t="s">
        <v>768</v>
      </c>
      <c r="J572" t="s">
        <v>628</v>
      </c>
      <c r="K572" t="s">
        <v>628</v>
      </c>
      <c r="L572" t="s">
        <v>628</v>
      </c>
      <c r="M572" t="s">
        <v>628</v>
      </c>
      <c r="N572" t="s">
        <v>628</v>
      </c>
      <c r="O572" t="s">
        <v>628</v>
      </c>
      <c r="P572" t="s">
        <v>628</v>
      </c>
      <c r="Q572" t="s">
        <v>628</v>
      </c>
      <c r="R572" t="s">
        <v>628</v>
      </c>
      <c r="S572" t="s">
        <v>628</v>
      </c>
      <c r="T572" t="s">
        <v>628</v>
      </c>
      <c r="U572" t="s">
        <v>628</v>
      </c>
      <c r="V572" t="s">
        <v>628</v>
      </c>
      <c r="W572" t="s">
        <v>628</v>
      </c>
      <c r="X572" t="s">
        <v>628</v>
      </c>
      <c r="Y572">
        <v>-0.02</v>
      </c>
      <c r="Z572">
        <v>-4.2000000000000003E-2</v>
      </c>
      <c r="AA572">
        <v>-6.4000000000000001E-2</v>
      </c>
      <c r="AB572">
        <v>-5.5E-2</v>
      </c>
      <c r="AC572">
        <v>-4.5999999999999999E-2</v>
      </c>
      <c r="AD572">
        <v>-3.4000000000000002E-2</v>
      </c>
      <c r="AE572">
        <v>-4.2000000000000003E-2</v>
      </c>
      <c r="AF572">
        <v>-2.4E-2</v>
      </c>
      <c r="AG572">
        <v>-1.4999999999999999E-2</v>
      </c>
      <c r="AH572">
        <v>-4.3999999999999997E-2</v>
      </c>
      <c r="AI572">
        <v>-2.5000000000000001E-2</v>
      </c>
      <c r="AJ572">
        <v>-3.9E-2</v>
      </c>
      <c r="AK572">
        <v>-2.7E-2</v>
      </c>
      <c r="AL572">
        <v>-0.05</v>
      </c>
      <c r="AM572">
        <v>-5.8999999999999997E-2</v>
      </c>
      <c r="AN572">
        <v>-5.1999999999999998E-2</v>
      </c>
      <c r="AO572">
        <v>-0.06</v>
      </c>
      <c r="AP572">
        <v>-4.3999999999999997E-2</v>
      </c>
      <c r="AQ572">
        <v>-3.2000000000000001E-2</v>
      </c>
      <c r="AR572">
        <v>0.02</v>
      </c>
      <c r="AS572">
        <v>1.4E-2</v>
      </c>
      <c r="AT572">
        <v>2.4E-2</v>
      </c>
      <c r="AU572">
        <v>3.7999999999999999E-2</v>
      </c>
      <c r="AV572">
        <v>8.5000000000000006E-2</v>
      </c>
      <c r="AW572">
        <v>6.0999999999999999E-2</v>
      </c>
      <c r="AX572">
        <v>2E-3</v>
      </c>
      <c r="AY572">
        <v>1.6E-2</v>
      </c>
      <c r="AZ572">
        <v>3.6999999999999998E-2</v>
      </c>
      <c r="BA572">
        <v>8.9999999999999993E-3</v>
      </c>
      <c r="BB572">
        <v>-2.1000000000000001E-2</v>
      </c>
      <c r="BC572">
        <v>-2.3E-2</v>
      </c>
      <c r="BD572">
        <v>-2.7E-2</v>
      </c>
      <c r="BE572">
        <v>-3.1E-2</v>
      </c>
      <c r="BF572">
        <v>-3.2000000000000001E-2</v>
      </c>
      <c r="BG572">
        <v>2018</v>
      </c>
    </row>
    <row r="573" spans="1:59" x14ac:dyDescent="0.35">
      <c r="A573">
        <v>868</v>
      </c>
      <c r="B573" t="s">
        <v>542</v>
      </c>
      <c r="C573" t="s">
        <v>698</v>
      </c>
      <c r="D573" t="s">
        <v>541</v>
      </c>
      <c r="E573" t="s">
        <v>695</v>
      </c>
      <c r="F573" t="s">
        <v>696</v>
      </c>
      <c r="G573" t="s">
        <v>615</v>
      </c>
      <c r="I573" t="s">
        <v>699</v>
      </c>
      <c r="J573" t="s">
        <v>628</v>
      </c>
      <c r="K573" t="s">
        <v>628</v>
      </c>
      <c r="L573" t="s">
        <v>628</v>
      </c>
      <c r="M573" t="s">
        <v>628</v>
      </c>
      <c r="N573" t="s">
        <v>628</v>
      </c>
      <c r="O573" t="s">
        <v>628</v>
      </c>
      <c r="P573" t="s">
        <v>628</v>
      </c>
      <c r="Q573" t="s">
        <v>628</v>
      </c>
      <c r="R573" t="s">
        <v>628</v>
      </c>
      <c r="S573" t="s">
        <v>628</v>
      </c>
      <c r="T573" t="s">
        <v>628</v>
      </c>
      <c r="U573" t="s">
        <v>628</v>
      </c>
      <c r="V573" t="s">
        <v>628</v>
      </c>
      <c r="W573" t="s">
        <v>628</v>
      </c>
      <c r="X573" t="s">
        <v>628</v>
      </c>
      <c r="Y573">
        <v>-9.1769999999999996</v>
      </c>
      <c r="Z573">
        <v>-19.268000000000001</v>
      </c>
      <c r="AA573">
        <v>-31.140999999999998</v>
      </c>
      <c r="AB573">
        <v>-25.247</v>
      </c>
      <c r="AC573">
        <v>-20.971</v>
      </c>
      <c r="AD573">
        <v>-14.596</v>
      </c>
      <c r="AE573">
        <v>-17.408000000000001</v>
      </c>
      <c r="AF573">
        <v>-9.99</v>
      </c>
      <c r="AG573">
        <v>-5.9489999999999998</v>
      </c>
      <c r="AH573">
        <v>-18.404</v>
      </c>
      <c r="AI573">
        <v>-10.061</v>
      </c>
      <c r="AJ573">
        <v>-15.42</v>
      </c>
      <c r="AK573">
        <v>-10.673</v>
      </c>
      <c r="AL573">
        <v>-18.945</v>
      </c>
      <c r="AM573">
        <v>-21.145</v>
      </c>
      <c r="AN573">
        <v>-17.542000000000002</v>
      </c>
      <c r="AO573">
        <v>-19.263999999999999</v>
      </c>
      <c r="AP573">
        <v>-13.561</v>
      </c>
      <c r="AQ573">
        <v>-9.9410000000000007</v>
      </c>
      <c r="AR573">
        <v>6.11</v>
      </c>
      <c r="AS573">
        <v>4.4569999999999999</v>
      </c>
      <c r="AT573">
        <v>7.1550000000000002</v>
      </c>
      <c r="AU573">
        <v>10.279</v>
      </c>
      <c r="AV573">
        <v>21.04</v>
      </c>
      <c r="AW573">
        <v>14.616</v>
      </c>
      <c r="AX573">
        <v>0.49399999999999999</v>
      </c>
      <c r="AY573">
        <v>3.972</v>
      </c>
      <c r="AZ573">
        <v>8.7479999999999993</v>
      </c>
      <c r="BA573">
        <v>1.901</v>
      </c>
      <c r="BB573">
        <v>-4.2039999999999997</v>
      </c>
      <c r="BC573">
        <v>-4.54</v>
      </c>
      <c r="BD573">
        <v>-5.0720000000000001</v>
      </c>
      <c r="BE573">
        <v>-5.5380000000000003</v>
      </c>
      <c r="BF573">
        <v>-5.5730000000000004</v>
      </c>
      <c r="BG573">
        <v>2018</v>
      </c>
    </row>
    <row r="574" spans="1:59" x14ac:dyDescent="0.35">
      <c r="A574">
        <v>193</v>
      </c>
      <c r="B574" t="s">
        <v>806</v>
      </c>
      <c r="C574" t="s">
        <v>562</v>
      </c>
      <c r="D574" t="s">
        <v>805</v>
      </c>
      <c r="E574" t="s">
        <v>563</v>
      </c>
      <c r="F574" t="s">
        <v>564</v>
      </c>
      <c r="G574" t="s">
        <v>565</v>
      </c>
      <c r="H574" t="s">
        <v>566</v>
      </c>
      <c r="I574" t="s">
        <v>1307</v>
      </c>
      <c r="J574">
        <v>623.75300000000004</v>
      </c>
      <c r="K574">
        <v>649.49599999999998</v>
      </c>
      <c r="L574">
        <v>649.904</v>
      </c>
      <c r="M574">
        <v>646.82600000000002</v>
      </c>
      <c r="N574">
        <v>687.87400000000002</v>
      </c>
      <c r="O574">
        <v>725.40700000000004</v>
      </c>
      <c r="P574">
        <v>743.16499999999996</v>
      </c>
      <c r="Q574">
        <v>779.52599999999995</v>
      </c>
      <c r="R574">
        <v>812.68100000000004</v>
      </c>
      <c r="S574">
        <v>850.41399999999999</v>
      </c>
      <c r="T574">
        <v>863.23699999999997</v>
      </c>
      <c r="U574">
        <v>854.61199999999997</v>
      </c>
      <c r="V574">
        <v>876.76800000000003</v>
      </c>
      <c r="W574">
        <v>911.23400000000004</v>
      </c>
      <c r="X574">
        <v>955.42700000000002</v>
      </c>
      <c r="Y574">
        <v>983.66399999999999</v>
      </c>
      <c r="Z574" s="20">
        <v>1023.245</v>
      </c>
      <c r="AA574" s="20">
        <v>1070.559</v>
      </c>
      <c r="AB574" s="20">
        <v>1120.337</v>
      </c>
      <c r="AC574" s="20">
        <v>1169.135</v>
      </c>
      <c r="AD574" s="20">
        <v>1205.2860000000001</v>
      </c>
      <c r="AE574" s="20">
        <v>1237.289</v>
      </c>
      <c r="AF574" s="20">
        <v>1288.817</v>
      </c>
      <c r="AG574" s="20">
        <v>1327.7280000000001</v>
      </c>
      <c r="AH574" s="20">
        <v>1382.319</v>
      </c>
      <c r="AI574" s="20">
        <v>1423.7650000000001</v>
      </c>
      <c r="AJ574" s="20">
        <v>1461.0160000000001</v>
      </c>
      <c r="AK574" s="20">
        <v>1524.932</v>
      </c>
      <c r="AL574" s="20">
        <v>1563.7</v>
      </c>
      <c r="AM574" s="20">
        <v>1594.1769999999999</v>
      </c>
      <c r="AN574" s="20">
        <v>1632.6510000000001</v>
      </c>
      <c r="AO574" s="20">
        <v>1677.787</v>
      </c>
      <c r="AP574" s="20">
        <v>1741.0070000000001</v>
      </c>
      <c r="AQ574" s="20">
        <v>1779.36</v>
      </c>
      <c r="AR574" s="20">
        <v>1824.8989999999999</v>
      </c>
      <c r="AS574" s="20">
        <v>1866.5630000000001</v>
      </c>
      <c r="AT574" s="20">
        <v>1916.8240000000001</v>
      </c>
      <c r="AU574" s="20">
        <v>1962.471</v>
      </c>
      <c r="AV574" s="20">
        <v>2017.7159999999999</v>
      </c>
      <c r="AW574" s="20">
        <v>2057.0189999999998</v>
      </c>
      <c r="AX574" s="20">
        <v>2019.373</v>
      </c>
      <c r="AY574" s="20">
        <v>2124.5100000000002</v>
      </c>
      <c r="AZ574" s="20">
        <v>2202.942</v>
      </c>
      <c r="BA574" s="20">
        <v>2242.0929999999998</v>
      </c>
      <c r="BB574" s="20">
        <v>2269.8389999999999</v>
      </c>
      <c r="BC574" s="20">
        <v>2314.7260000000001</v>
      </c>
      <c r="BD574" s="20">
        <v>2365.3939999999998</v>
      </c>
      <c r="BE574" s="20">
        <v>2419.7350000000001</v>
      </c>
      <c r="BF574" s="20">
        <v>2475.4389999999999</v>
      </c>
      <c r="BG574">
        <v>2022</v>
      </c>
    </row>
    <row r="575" spans="1:59" x14ac:dyDescent="0.35">
      <c r="A575">
        <v>193</v>
      </c>
      <c r="B575" t="s">
        <v>806</v>
      </c>
      <c r="C575" t="s">
        <v>568</v>
      </c>
      <c r="D575" t="s">
        <v>805</v>
      </c>
      <c r="E575" t="s">
        <v>563</v>
      </c>
      <c r="F575" t="s">
        <v>569</v>
      </c>
      <c r="G575" t="s">
        <v>570</v>
      </c>
      <c r="I575" t="s">
        <v>571</v>
      </c>
      <c r="J575">
        <v>2.8940000000000001</v>
      </c>
      <c r="K575">
        <v>4.1269999999999998</v>
      </c>
      <c r="L575">
        <v>6.3E-2</v>
      </c>
      <c r="M575">
        <v>-0.47399999999999998</v>
      </c>
      <c r="N575">
        <v>6.3460000000000001</v>
      </c>
      <c r="O575">
        <v>5.4560000000000004</v>
      </c>
      <c r="P575">
        <v>2.448</v>
      </c>
      <c r="Q575">
        <v>4.8929999999999998</v>
      </c>
      <c r="R575">
        <v>4.2530000000000001</v>
      </c>
      <c r="S575">
        <v>4.6429999999999998</v>
      </c>
      <c r="T575">
        <v>1.508</v>
      </c>
      <c r="U575">
        <v>-0.999</v>
      </c>
      <c r="V575">
        <v>2.593</v>
      </c>
      <c r="W575">
        <v>3.931</v>
      </c>
      <c r="X575">
        <v>4.8499999999999996</v>
      </c>
      <c r="Y575">
        <v>2.9550000000000001</v>
      </c>
      <c r="Z575">
        <v>4.024</v>
      </c>
      <c r="AA575">
        <v>4.6239999999999997</v>
      </c>
      <c r="AB575">
        <v>4.6500000000000004</v>
      </c>
      <c r="AC575">
        <v>4.3559999999999999</v>
      </c>
      <c r="AD575">
        <v>3.0920000000000001</v>
      </c>
      <c r="AE575">
        <v>2.6549999999999998</v>
      </c>
      <c r="AF575">
        <v>4.165</v>
      </c>
      <c r="AG575">
        <v>3.0190000000000001</v>
      </c>
      <c r="AH575">
        <v>4.1120000000000001</v>
      </c>
      <c r="AI575">
        <v>2.9980000000000002</v>
      </c>
      <c r="AJ575">
        <v>2.6160000000000001</v>
      </c>
      <c r="AK575">
        <v>4.375</v>
      </c>
      <c r="AL575">
        <v>2.5419999999999998</v>
      </c>
      <c r="AM575">
        <v>1.9490000000000001</v>
      </c>
      <c r="AN575">
        <v>2.4129999999999998</v>
      </c>
      <c r="AO575">
        <v>2.7650000000000001</v>
      </c>
      <c r="AP575">
        <v>3.7679999999999998</v>
      </c>
      <c r="AQ575">
        <v>2.2029999999999998</v>
      </c>
      <c r="AR575">
        <v>2.5590000000000002</v>
      </c>
      <c r="AS575">
        <v>2.2829999999999999</v>
      </c>
      <c r="AT575">
        <v>2.6930000000000001</v>
      </c>
      <c r="AU575">
        <v>2.3809999999999998</v>
      </c>
      <c r="AV575">
        <v>2.8149999999999999</v>
      </c>
      <c r="AW575">
        <v>1.948</v>
      </c>
      <c r="AX575">
        <v>-1.83</v>
      </c>
      <c r="AY575">
        <v>5.2060000000000004</v>
      </c>
      <c r="AZ575">
        <v>3.6920000000000002</v>
      </c>
      <c r="BA575">
        <v>1.7769999999999999</v>
      </c>
      <c r="BB575">
        <v>1.2370000000000001</v>
      </c>
      <c r="BC575">
        <v>1.978</v>
      </c>
      <c r="BD575">
        <v>2.1890000000000001</v>
      </c>
      <c r="BE575">
        <v>2.2970000000000002</v>
      </c>
      <c r="BF575">
        <v>2.302</v>
      </c>
      <c r="BG575">
        <v>2022</v>
      </c>
    </row>
    <row r="576" spans="1:59" x14ac:dyDescent="0.35">
      <c r="A576">
        <v>193</v>
      </c>
      <c r="B576" t="s">
        <v>806</v>
      </c>
      <c r="C576" t="s">
        <v>179</v>
      </c>
      <c r="D576" t="s">
        <v>805</v>
      </c>
      <c r="E576" t="s">
        <v>572</v>
      </c>
      <c r="F576" t="s">
        <v>573</v>
      </c>
      <c r="G576" t="s">
        <v>565</v>
      </c>
      <c r="H576" t="s">
        <v>566</v>
      </c>
      <c r="I576" t="s">
        <v>1307</v>
      </c>
      <c r="J576">
        <v>143.00399999999999</v>
      </c>
      <c r="K576">
        <v>163.964</v>
      </c>
      <c r="L576">
        <v>183.886</v>
      </c>
      <c r="M576">
        <v>198.93100000000001</v>
      </c>
      <c r="N576">
        <v>224.16900000000001</v>
      </c>
      <c r="O576">
        <v>248.88399999999999</v>
      </c>
      <c r="P576">
        <v>270.56</v>
      </c>
      <c r="Q576">
        <v>304.113</v>
      </c>
      <c r="R576">
        <v>345.8</v>
      </c>
      <c r="S576">
        <v>389.18700000000001</v>
      </c>
      <c r="T576">
        <v>414.88</v>
      </c>
      <c r="U576">
        <v>416.48200000000003</v>
      </c>
      <c r="V576">
        <v>432.61500000000001</v>
      </c>
      <c r="W576">
        <v>454.58300000000003</v>
      </c>
      <c r="X576">
        <v>482.971</v>
      </c>
      <c r="Y576">
        <v>511.221</v>
      </c>
      <c r="Z576">
        <v>542.42899999999997</v>
      </c>
      <c r="AA576">
        <v>573.10199999999998</v>
      </c>
      <c r="AB576">
        <v>605.95299999999997</v>
      </c>
      <c r="AC576">
        <v>638.00800000000004</v>
      </c>
      <c r="AD576">
        <v>686.88</v>
      </c>
      <c r="AE576">
        <v>729.84100000000001</v>
      </c>
      <c r="AF576">
        <v>781.947</v>
      </c>
      <c r="AG576">
        <v>830.04100000000005</v>
      </c>
      <c r="AH576">
        <v>894.09</v>
      </c>
      <c r="AI576">
        <v>963.46500000000003</v>
      </c>
      <c r="AJ576" s="20">
        <v>1039.0830000000001</v>
      </c>
      <c r="AK576" s="20">
        <v>1132.3309999999999</v>
      </c>
      <c r="AL576" s="20">
        <v>1235.2629999999999</v>
      </c>
      <c r="AM576" s="20">
        <v>1264.7460000000001</v>
      </c>
      <c r="AN576" s="20">
        <v>1364.3</v>
      </c>
      <c r="AO576" s="20">
        <v>1467.7919999999999</v>
      </c>
      <c r="AP576" s="20">
        <v>1515.171</v>
      </c>
      <c r="AQ576" s="20">
        <v>1568.559</v>
      </c>
      <c r="AR576" s="20">
        <v>1613.6379999999999</v>
      </c>
      <c r="AS576" s="20">
        <v>1638.433</v>
      </c>
      <c r="AT576" s="20">
        <v>1698.5340000000001</v>
      </c>
      <c r="AU576" s="20">
        <v>1801.91</v>
      </c>
      <c r="AV576" s="20">
        <v>1894.1079999999999</v>
      </c>
      <c r="AW576" s="20">
        <v>1992.2840000000001</v>
      </c>
      <c r="AX576" s="20">
        <v>1971.038</v>
      </c>
      <c r="AY576" s="20">
        <v>2188.5459999999998</v>
      </c>
      <c r="AZ576" s="20">
        <v>2449.875</v>
      </c>
      <c r="BA576" s="20">
        <v>2535.0810000000001</v>
      </c>
      <c r="BB576" s="20">
        <v>2585.3760000000002</v>
      </c>
      <c r="BC576" s="20">
        <v>2718.6619999999998</v>
      </c>
      <c r="BD576" s="20">
        <v>2857.8870000000002</v>
      </c>
      <c r="BE576" s="20">
        <v>3000.49</v>
      </c>
      <c r="BF576" s="20">
        <v>3148.1190000000001</v>
      </c>
      <c r="BG576">
        <v>2022</v>
      </c>
    </row>
    <row r="577" spans="1:59" x14ac:dyDescent="0.35">
      <c r="A577">
        <v>193</v>
      </c>
      <c r="B577" t="s">
        <v>806</v>
      </c>
      <c r="C577" t="s">
        <v>181</v>
      </c>
      <c r="D577" t="s">
        <v>805</v>
      </c>
      <c r="E577" t="s">
        <v>572</v>
      </c>
      <c r="F577" t="s">
        <v>574</v>
      </c>
      <c r="G577" t="s">
        <v>575</v>
      </c>
      <c r="H577" t="s">
        <v>566</v>
      </c>
      <c r="I577" t="s">
        <v>576</v>
      </c>
      <c r="J577">
        <v>162.95500000000001</v>
      </c>
      <c r="K577">
        <v>188.446</v>
      </c>
      <c r="L577">
        <v>187.08500000000001</v>
      </c>
      <c r="M577">
        <v>179.512</v>
      </c>
      <c r="N577">
        <v>197.173</v>
      </c>
      <c r="O577">
        <v>174.417</v>
      </c>
      <c r="P577">
        <v>181.512</v>
      </c>
      <c r="Q577">
        <v>213.14</v>
      </c>
      <c r="R577">
        <v>271.13900000000001</v>
      </c>
      <c r="S577">
        <v>308.36</v>
      </c>
      <c r="T577">
        <v>324.08300000000003</v>
      </c>
      <c r="U577">
        <v>324.47000000000003</v>
      </c>
      <c r="V577">
        <v>318.09100000000001</v>
      </c>
      <c r="W577">
        <v>309.30700000000002</v>
      </c>
      <c r="X577">
        <v>353.37200000000001</v>
      </c>
      <c r="Y577">
        <v>379.06900000000002</v>
      </c>
      <c r="Z577">
        <v>424.68700000000001</v>
      </c>
      <c r="AA577">
        <v>426.42200000000003</v>
      </c>
      <c r="AB577">
        <v>381.38499999999999</v>
      </c>
      <c r="AC577">
        <v>411.72500000000002</v>
      </c>
      <c r="AD577">
        <v>399.959</v>
      </c>
      <c r="AE577">
        <v>377.77800000000002</v>
      </c>
      <c r="AF577">
        <v>425.28500000000003</v>
      </c>
      <c r="AG577">
        <v>541.05999999999995</v>
      </c>
      <c r="AH577">
        <v>658.56799999999998</v>
      </c>
      <c r="AI577">
        <v>735.93600000000004</v>
      </c>
      <c r="AJ577">
        <v>782.79399999999998</v>
      </c>
      <c r="AK577">
        <v>949.52800000000002</v>
      </c>
      <c r="AL577" s="20">
        <v>1056.4770000000001</v>
      </c>
      <c r="AM577" s="20">
        <v>1000.798</v>
      </c>
      <c r="AN577" s="20">
        <v>1254.473</v>
      </c>
      <c r="AO577" s="20">
        <v>1515.0730000000001</v>
      </c>
      <c r="AP577" s="20">
        <v>1569.414</v>
      </c>
      <c r="AQ577" s="20">
        <v>1519.0340000000001</v>
      </c>
      <c r="AR577" s="20">
        <v>1456.624</v>
      </c>
      <c r="AS577" s="20">
        <v>1233.105</v>
      </c>
      <c r="AT577" s="20">
        <v>1263.521</v>
      </c>
      <c r="AU577" s="20">
        <v>1381.6559999999999</v>
      </c>
      <c r="AV577" s="20">
        <v>1417.059</v>
      </c>
      <c r="AW577" s="20">
        <v>1385.482</v>
      </c>
      <c r="AX577" s="20">
        <v>1360.8489999999999</v>
      </c>
      <c r="AY577" s="20">
        <v>1645.3040000000001</v>
      </c>
      <c r="AZ577" s="20">
        <v>1702.5540000000001</v>
      </c>
      <c r="BA577" s="20">
        <v>1687.713</v>
      </c>
      <c r="BB577" s="20">
        <v>1685.665</v>
      </c>
      <c r="BC577" s="20">
        <v>1780.9290000000001</v>
      </c>
      <c r="BD577" s="20">
        <v>1870.759</v>
      </c>
      <c r="BE577" s="20">
        <v>1961.0440000000001</v>
      </c>
      <c r="BF577" s="20">
        <v>2053.558</v>
      </c>
      <c r="BG577">
        <v>2022</v>
      </c>
    </row>
    <row r="578" spans="1:59" x14ac:dyDescent="0.35">
      <c r="A578">
        <v>193</v>
      </c>
      <c r="B578" t="s">
        <v>806</v>
      </c>
      <c r="C578" t="s">
        <v>577</v>
      </c>
      <c r="D578" t="s">
        <v>805</v>
      </c>
      <c r="E578" t="s">
        <v>572</v>
      </c>
      <c r="F578" t="s">
        <v>578</v>
      </c>
      <c r="G578" t="s">
        <v>579</v>
      </c>
      <c r="H578" t="s">
        <v>566</v>
      </c>
      <c r="I578" t="s">
        <v>576</v>
      </c>
      <c r="J578">
        <v>155.417</v>
      </c>
      <c r="K578">
        <v>177.14099999999999</v>
      </c>
      <c r="L578">
        <v>188.20500000000001</v>
      </c>
      <c r="M578">
        <v>194.649</v>
      </c>
      <c r="N578">
        <v>214.47300000000001</v>
      </c>
      <c r="O578">
        <v>233.32599999999999</v>
      </c>
      <c r="P578">
        <v>243.852</v>
      </c>
      <c r="Q578">
        <v>262.10899999999998</v>
      </c>
      <c r="R578">
        <v>282.89299999999997</v>
      </c>
      <c r="S578">
        <v>307.63600000000002</v>
      </c>
      <c r="T578">
        <v>323.96100000000001</v>
      </c>
      <c r="U578">
        <v>331.57100000000003</v>
      </c>
      <c r="V578">
        <v>347.92</v>
      </c>
      <c r="W578">
        <v>370.166</v>
      </c>
      <c r="X578">
        <v>396.40899999999999</v>
      </c>
      <c r="Y578">
        <v>416.68200000000002</v>
      </c>
      <c r="Z578">
        <v>441.38600000000002</v>
      </c>
      <c r="AA578">
        <v>469.75700000000001</v>
      </c>
      <c r="AB578">
        <v>497.13299999999998</v>
      </c>
      <c r="AC578">
        <v>526.09699999999998</v>
      </c>
      <c r="AD578">
        <v>554.65200000000004</v>
      </c>
      <c r="AE578">
        <v>582.20699999999999</v>
      </c>
      <c r="AF578">
        <v>615.90499999999997</v>
      </c>
      <c r="AG578">
        <v>647.02300000000002</v>
      </c>
      <c r="AH578">
        <v>691.70899999999995</v>
      </c>
      <c r="AI578">
        <v>734.79100000000005</v>
      </c>
      <c r="AJ578">
        <v>777.28200000000004</v>
      </c>
      <c r="AK578">
        <v>833.21100000000001</v>
      </c>
      <c r="AL578">
        <v>870.77700000000004</v>
      </c>
      <c r="AM578">
        <v>893.43899999999996</v>
      </c>
      <c r="AN578">
        <v>925.99900000000002</v>
      </c>
      <c r="AO578">
        <v>971.37099999999998</v>
      </c>
      <c r="AP578">
        <v>983.80399999999997</v>
      </c>
      <c r="AQ578" s="20">
        <v>1083.915</v>
      </c>
      <c r="AR578" s="20">
        <v>1110.9469999999999</v>
      </c>
      <c r="AS578" s="20">
        <v>1111.4960000000001</v>
      </c>
      <c r="AT578" s="20">
        <v>1171.5229999999999</v>
      </c>
      <c r="AU578" s="20">
        <v>1229.2809999999999</v>
      </c>
      <c r="AV578" s="20">
        <v>1294.2729999999999</v>
      </c>
      <c r="AW578" s="20">
        <v>1343.15</v>
      </c>
      <c r="AX578" s="20">
        <v>1335.777</v>
      </c>
      <c r="AY578" s="20">
        <v>1468.4480000000001</v>
      </c>
      <c r="AZ578" s="20">
        <v>1629.3219999999999</v>
      </c>
      <c r="BA578" s="20">
        <v>1719.2619999999999</v>
      </c>
      <c r="BB578" s="20">
        <v>1779.9670000000001</v>
      </c>
      <c r="BC578" s="20">
        <v>1851.7550000000001</v>
      </c>
      <c r="BD578" s="20">
        <v>1929.0070000000001</v>
      </c>
      <c r="BE578" s="20">
        <v>2009.403</v>
      </c>
      <c r="BF578" s="20">
        <v>2093.752</v>
      </c>
      <c r="BG578">
        <v>2022</v>
      </c>
    </row>
    <row r="579" spans="1:59" x14ac:dyDescent="0.35">
      <c r="A579">
        <v>193</v>
      </c>
      <c r="B579" t="s">
        <v>806</v>
      </c>
      <c r="C579" t="s">
        <v>580</v>
      </c>
      <c r="D579" t="s">
        <v>805</v>
      </c>
      <c r="E579" t="s">
        <v>581</v>
      </c>
      <c r="F579" t="s">
        <v>582</v>
      </c>
      <c r="G579" t="s">
        <v>583</v>
      </c>
      <c r="I579" t="s">
        <v>584</v>
      </c>
      <c r="J579">
        <v>22.925999999999998</v>
      </c>
      <c r="K579">
        <v>25.245000000000001</v>
      </c>
      <c r="L579">
        <v>28.294</v>
      </c>
      <c r="M579">
        <v>30.754999999999999</v>
      </c>
      <c r="N579">
        <v>32.588999999999999</v>
      </c>
      <c r="O579">
        <v>34.31</v>
      </c>
      <c r="P579">
        <v>36.405999999999999</v>
      </c>
      <c r="Q579">
        <v>39.012999999999998</v>
      </c>
      <c r="R579">
        <v>42.551000000000002</v>
      </c>
      <c r="S579">
        <v>45.764000000000003</v>
      </c>
      <c r="T579">
        <v>48.061</v>
      </c>
      <c r="U579">
        <v>48.732999999999997</v>
      </c>
      <c r="V579">
        <v>49.341999999999999</v>
      </c>
      <c r="W579">
        <v>49.887</v>
      </c>
      <c r="X579">
        <v>50.55</v>
      </c>
      <c r="Y579">
        <v>51.970999999999997</v>
      </c>
      <c r="Z579">
        <v>53.011000000000003</v>
      </c>
      <c r="AA579">
        <v>53.533000000000001</v>
      </c>
      <c r="AB579">
        <v>54.087000000000003</v>
      </c>
      <c r="AC579">
        <v>54.570999999999998</v>
      </c>
      <c r="AD579">
        <v>56.988999999999997</v>
      </c>
      <c r="AE579">
        <v>58.987000000000002</v>
      </c>
      <c r="AF579">
        <v>60.671999999999997</v>
      </c>
      <c r="AG579">
        <v>62.515999999999998</v>
      </c>
      <c r="AH579">
        <v>64.680000000000007</v>
      </c>
      <c r="AI579">
        <v>67.67</v>
      </c>
      <c r="AJ579">
        <v>71.120999999999995</v>
      </c>
      <c r="AK579">
        <v>74.254999999999995</v>
      </c>
      <c r="AL579">
        <v>78.995999999999995</v>
      </c>
      <c r="AM579">
        <v>79.334999999999994</v>
      </c>
      <c r="AN579">
        <v>83.563000000000002</v>
      </c>
      <c r="AO579">
        <v>87.483999999999995</v>
      </c>
      <c r="AP579">
        <v>87.028000000000006</v>
      </c>
      <c r="AQ579">
        <v>88.153000000000006</v>
      </c>
      <c r="AR579">
        <v>88.423000000000002</v>
      </c>
      <c r="AS579">
        <v>87.778000000000006</v>
      </c>
      <c r="AT579">
        <v>88.611999999999995</v>
      </c>
      <c r="AU579">
        <v>91.817999999999998</v>
      </c>
      <c r="AV579">
        <v>93.873999999999995</v>
      </c>
      <c r="AW579">
        <v>96.852999999999994</v>
      </c>
      <c r="AX579">
        <v>97.605999999999995</v>
      </c>
      <c r="AY579">
        <v>103.014</v>
      </c>
      <c r="AZ579">
        <v>111.209</v>
      </c>
      <c r="BA579">
        <v>113.068</v>
      </c>
      <c r="BB579">
        <v>113.901</v>
      </c>
      <c r="BC579">
        <v>117.45099999999999</v>
      </c>
      <c r="BD579">
        <v>120.821</v>
      </c>
      <c r="BE579">
        <v>124.001</v>
      </c>
      <c r="BF579">
        <v>127.17400000000001</v>
      </c>
      <c r="BG579">
        <v>2022</v>
      </c>
    </row>
    <row r="580" spans="1:59" x14ac:dyDescent="0.35">
      <c r="A580">
        <v>193</v>
      </c>
      <c r="B580" t="s">
        <v>806</v>
      </c>
      <c r="C580" t="s">
        <v>585</v>
      </c>
      <c r="D580" t="s">
        <v>805</v>
      </c>
      <c r="E580" t="s">
        <v>586</v>
      </c>
      <c r="F580" t="s">
        <v>587</v>
      </c>
      <c r="G580" t="s">
        <v>565</v>
      </c>
      <c r="H580" t="s">
        <v>558</v>
      </c>
      <c r="I580" t="s">
        <v>588</v>
      </c>
      <c r="J580" s="20">
        <v>42140.512999999999</v>
      </c>
      <c r="K580" s="20">
        <v>43186.974999999999</v>
      </c>
      <c r="L580" s="20">
        <v>42508.250999999997</v>
      </c>
      <c r="M580" s="20">
        <v>41775.211000000003</v>
      </c>
      <c r="N580" s="20">
        <v>43877.095999999998</v>
      </c>
      <c r="O580" s="20">
        <v>45621.440999999999</v>
      </c>
      <c r="P580" s="20">
        <v>46048.455000000002</v>
      </c>
      <c r="Q580" s="20">
        <v>47547.593999999997</v>
      </c>
      <c r="R580" s="20">
        <v>48701.205000000002</v>
      </c>
      <c r="S580" s="20">
        <v>50211.248</v>
      </c>
      <c r="T580" s="20">
        <v>50276.567999999999</v>
      </c>
      <c r="U580" s="20">
        <v>49175.035000000003</v>
      </c>
      <c r="V580" s="20">
        <v>49937.993999999999</v>
      </c>
      <c r="W580" s="20">
        <v>51426.682000000001</v>
      </c>
      <c r="X580" s="20">
        <v>53395.398999999998</v>
      </c>
      <c r="Y580" s="20">
        <v>54287.243000000002</v>
      </c>
      <c r="Z580" s="20">
        <v>55823.273000000001</v>
      </c>
      <c r="AA580" s="20">
        <v>57836.777999999998</v>
      </c>
      <c r="AB580" s="20">
        <v>59893.07</v>
      </c>
      <c r="AC580" s="20">
        <v>61796.184999999998</v>
      </c>
      <c r="AD580" s="20">
        <v>62968.692000000003</v>
      </c>
      <c r="AE580" s="20">
        <v>63822.324000000001</v>
      </c>
      <c r="AF580" s="20">
        <v>65737.72</v>
      </c>
      <c r="AG580" s="20">
        <v>66965.129000000001</v>
      </c>
      <c r="AH580" s="20">
        <v>68957.338000000003</v>
      </c>
      <c r="AI580" s="20">
        <v>70096.349000000002</v>
      </c>
      <c r="AJ580" s="20">
        <v>70828.392999999996</v>
      </c>
      <c r="AK580" s="20">
        <v>72560.107999999993</v>
      </c>
      <c r="AL580" s="20">
        <v>72812.782000000007</v>
      </c>
      <c r="AM580" s="20">
        <v>72907.915999999997</v>
      </c>
      <c r="AN580" s="20">
        <v>73634.153999999995</v>
      </c>
      <c r="AO580" s="20">
        <v>74494.819000000003</v>
      </c>
      <c r="AP580" s="20">
        <v>75933.585999999996</v>
      </c>
      <c r="AQ580" s="20">
        <v>76374.668999999994</v>
      </c>
      <c r="AR580" s="20">
        <v>77194.308000000005</v>
      </c>
      <c r="AS580" s="20">
        <v>77823.456999999995</v>
      </c>
      <c r="AT580" s="20">
        <v>78606.478000000003</v>
      </c>
      <c r="AU580" s="20">
        <v>79262.876999999993</v>
      </c>
      <c r="AV580" s="20">
        <v>80239.591</v>
      </c>
      <c r="AW580" s="20">
        <v>80602.714999999997</v>
      </c>
      <c r="AX580" s="20">
        <v>78787.281000000003</v>
      </c>
      <c r="AY580" s="20">
        <v>82436.082999999999</v>
      </c>
      <c r="AZ580" s="20">
        <v>83862.947</v>
      </c>
      <c r="BA580" s="20">
        <v>84341.294999999998</v>
      </c>
      <c r="BB580" s="20">
        <v>84289.232000000004</v>
      </c>
      <c r="BC580" s="20">
        <v>84894.918000000005</v>
      </c>
      <c r="BD580" s="20">
        <v>85724.504000000001</v>
      </c>
      <c r="BE580" s="20">
        <v>86654.062000000005</v>
      </c>
      <c r="BF580" s="20">
        <v>87597.726999999999</v>
      </c>
      <c r="BG580">
        <v>2021</v>
      </c>
    </row>
    <row r="581" spans="1:59" x14ac:dyDescent="0.35">
      <c r="A581">
        <v>193</v>
      </c>
      <c r="B581" t="s">
        <v>806</v>
      </c>
      <c r="C581" t="s">
        <v>589</v>
      </c>
      <c r="D581" t="s">
        <v>805</v>
      </c>
      <c r="E581" t="s">
        <v>586</v>
      </c>
      <c r="F581" t="s">
        <v>590</v>
      </c>
      <c r="G581" t="s">
        <v>591</v>
      </c>
      <c r="H581" t="s">
        <v>558</v>
      </c>
      <c r="I581" t="s">
        <v>588</v>
      </c>
      <c r="J581" s="20">
        <v>26396.593000000001</v>
      </c>
      <c r="K581" s="20">
        <v>27052.091</v>
      </c>
      <c r="L581" s="20">
        <v>26626.941999999999</v>
      </c>
      <c r="M581" s="20">
        <v>26167.77</v>
      </c>
      <c r="N581" s="20">
        <v>27484.379000000001</v>
      </c>
      <c r="O581" s="20">
        <v>28577.026999999998</v>
      </c>
      <c r="P581" s="20">
        <v>28844.506000000001</v>
      </c>
      <c r="Q581" s="20">
        <v>29783.559000000001</v>
      </c>
      <c r="R581" s="20">
        <v>30506.174999999999</v>
      </c>
      <c r="S581" s="20">
        <v>31452.058000000001</v>
      </c>
      <c r="T581" s="20">
        <v>31492.973999999998</v>
      </c>
      <c r="U581" s="20">
        <v>30802.98</v>
      </c>
      <c r="V581" s="20">
        <v>31280.893</v>
      </c>
      <c r="W581" s="20">
        <v>32213.399000000001</v>
      </c>
      <c r="X581" s="20">
        <v>33446.593000000001</v>
      </c>
      <c r="Y581" s="20">
        <v>34005.24</v>
      </c>
      <c r="Z581" s="20">
        <v>34967.4</v>
      </c>
      <c r="AA581" s="20">
        <v>36228.65</v>
      </c>
      <c r="AB581" s="20">
        <v>37516.699000000001</v>
      </c>
      <c r="AC581" s="20">
        <v>38708.800999999999</v>
      </c>
      <c r="AD581" s="20">
        <v>39443.252999999997</v>
      </c>
      <c r="AE581" s="20">
        <v>39977.964</v>
      </c>
      <c r="AF581" s="20">
        <v>41177.758000000002</v>
      </c>
      <c r="AG581" s="20">
        <v>41946.6</v>
      </c>
      <c r="AH581" s="20">
        <v>43194.508999999998</v>
      </c>
      <c r="AI581" s="20">
        <v>43907.978999999999</v>
      </c>
      <c r="AJ581" s="20">
        <v>44366.527999999998</v>
      </c>
      <c r="AK581" s="20">
        <v>45451.264999999999</v>
      </c>
      <c r="AL581" s="20">
        <v>45609.538</v>
      </c>
      <c r="AM581" s="20">
        <v>45669.13</v>
      </c>
      <c r="AN581" s="20">
        <v>46124.042000000001</v>
      </c>
      <c r="AO581" s="20">
        <v>46663.158000000003</v>
      </c>
      <c r="AP581" s="20">
        <v>47564.392999999996</v>
      </c>
      <c r="AQ581" s="20">
        <v>47840.684999999998</v>
      </c>
      <c r="AR581" s="20">
        <v>48354.103000000003</v>
      </c>
      <c r="AS581" s="20">
        <v>48748.197999999997</v>
      </c>
      <c r="AT581" s="20">
        <v>49238.678999999996</v>
      </c>
      <c r="AU581" s="20">
        <v>49649.843999999997</v>
      </c>
      <c r="AV581" s="20">
        <v>50261.652000000002</v>
      </c>
      <c r="AW581" s="20">
        <v>50489.110999999997</v>
      </c>
      <c r="AX581" s="20">
        <v>49351.932999999997</v>
      </c>
      <c r="AY581" s="20">
        <v>51637.523000000001</v>
      </c>
      <c r="AZ581" s="20">
        <v>52531.303</v>
      </c>
      <c r="BA581" s="20">
        <v>52830.936999999998</v>
      </c>
      <c r="BB581" s="20">
        <v>52798.324999999997</v>
      </c>
      <c r="BC581" s="20">
        <v>53177.724000000002</v>
      </c>
      <c r="BD581" s="20">
        <v>53697.372000000003</v>
      </c>
      <c r="BE581" s="20">
        <v>54279.642</v>
      </c>
      <c r="BF581" s="20">
        <v>54870.749000000003</v>
      </c>
      <c r="BG581">
        <v>2021</v>
      </c>
    </row>
    <row r="582" spans="1:59" x14ac:dyDescent="0.35">
      <c r="A582">
        <v>193</v>
      </c>
      <c r="B582" t="s">
        <v>806</v>
      </c>
      <c r="C582" t="s">
        <v>592</v>
      </c>
      <c r="D582" t="s">
        <v>805</v>
      </c>
      <c r="E582" t="s">
        <v>593</v>
      </c>
      <c r="F582" t="s">
        <v>594</v>
      </c>
      <c r="G582" t="s">
        <v>565</v>
      </c>
      <c r="H582" t="s">
        <v>558</v>
      </c>
      <c r="I582" t="s">
        <v>595</v>
      </c>
      <c r="J582" s="20">
        <v>9661.2919999999995</v>
      </c>
      <c r="K582" s="20">
        <v>10902.450999999999</v>
      </c>
      <c r="L582" s="20">
        <v>12027.441999999999</v>
      </c>
      <c r="M582" s="20">
        <v>12847.962</v>
      </c>
      <c r="N582" s="20">
        <v>14298.972</v>
      </c>
      <c r="O582" s="20">
        <v>15652.499</v>
      </c>
      <c r="P582" s="20">
        <v>16764.583999999999</v>
      </c>
      <c r="Q582" s="20">
        <v>18549.565999999999</v>
      </c>
      <c r="R582" s="20">
        <v>20722.616000000002</v>
      </c>
      <c r="S582" s="20">
        <v>22978.883999999998</v>
      </c>
      <c r="T582" s="20">
        <v>24163.401999999998</v>
      </c>
      <c r="U582" s="20">
        <v>23964.696</v>
      </c>
      <c r="V582" s="20">
        <v>24640.413</v>
      </c>
      <c r="W582" s="20">
        <v>25654.986000000001</v>
      </c>
      <c r="X582" s="20">
        <v>26991.523000000001</v>
      </c>
      <c r="Y582" s="20">
        <v>28213.677</v>
      </c>
      <c r="Z582" s="20">
        <v>29592.289000000001</v>
      </c>
      <c r="AA582" s="20">
        <v>30961.743999999999</v>
      </c>
      <c r="AB582" s="20">
        <v>32394.168000000001</v>
      </c>
      <c r="AC582" s="20">
        <v>33722.760999999999</v>
      </c>
      <c r="AD582" s="20">
        <v>35885.205000000002</v>
      </c>
      <c r="AE582" s="20">
        <v>37646.942999999999</v>
      </c>
      <c r="AF582" s="20">
        <v>39884.182999999997</v>
      </c>
      <c r="AG582" s="20">
        <v>41863.847999999998</v>
      </c>
      <c r="AH582" s="20">
        <v>44601.909</v>
      </c>
      <c r="AI582" s="20">
        <v>47434.358</v>
      </c>
      <c r="AJ582" s="20">
        <v>50373.561000000002</v>
      </c>
      <c r="AK582" s="20">
        <v>53879.163</v>
      </c>
      <c r="AL582" s="20">
        <v>57519.303999999996</v>
      </c>
      <c r="AM582" s="20">
        <v>57841.754999999997</v>
      </c>
      <c r="AN582" s="20">
        <v>61531.262000000002</v>
      </c>
      <c r="AO582" s="20">
        <v>65170.906999999999</v>
      </c>
      <c r="AP582" s="20">
        <v>66083.804999999993</v>
      </c>
      <c r="AQ582" s="20">
        <v>67326.551999999996</v>
      </c>
      <c r="AR582" s="20">
        <v>68257.842999999993</v>
      </c>
      <c r="AS582" s="20">
        <v>68311.929000000004</v>
      </c>
      <c r="AT582" s="20">
        <v>69654.687000000005</v>
      </c>
      <c r="AU582" s="20">
        <v>72777.926999999996</v>
      </c>
      <c r="AV582" s="20">
        <v>75324.005999999994</v>
      </c>
      <c r="AW582" s="20">
        <v>78066.123000000007</v>
      </c>
      <c r="AX582" s="20">
        <v>76901.456000000006</v>
      </c>
      <c r="AY582" s="20">
        <v>84920.832999999999</v>
      </c>
      <c r="AZ582" s="20">
        <v>93263.343999999997</v>
      </c>
      <c r="BA582" s="20">
        <v>95362.660999999993</v>
      </c>
      <c r="BB582" s="20">
        <v>96006.524999999994</v>
      </c>
      <c r="BC582" s="20">
        <v>99709.682000000001</v>
      </c>
      <c r="BD582" s="20">
        <v>103573.008</v>
      </c>
      <c r="BE582" s="20">
        <v>107451.694</v>
      </c>
      <c r="BF582" s="20">
        <v>111401.659</v>
      </c>
      <c r="BG582">
        <v>2021</v>
      </c>
    </row>
    <row r="583" spans="1:59" x14ac:dyDescent="0.35">
      <c r="A583">
        <v>193</v>
      </c>
      <c r="B583" t="s">
        <v>806</v>
      </c>
      <c r="C583" t="s">
        <v>596</v>
      </c>
      <c r="D583" t="s">
        <v>805</v>
      </c>
      <c r="E583" t="s">
        <v>593</v>
      </c>
      <c r="F583" t="s">
        <v>597</v>
      </c>
      <c r="G583" t="s">
        <v>575</v>
      </c>
      <c r="H583" t="s">
        <v>558</v>
      </c>
      <c r="I583" t="s">
        <v>595</v>
      </c>
      <c r="J583" s="20">
        <v>11009.179</v>
      </c>
      <c r="K583" s="20">
        <v>12530.324000000001</v>
      </c>
      <c r="L583" s="20">
        <v>12236.638999999999</v>
      </c>
      <c r="M583" s="20">
        <v>11593.754999999999</v>
      </c>
      <c r="N583" s="20">
        <v>12576.995000000001</v>
      </c>
      <c r="O583" s="20">
        <v>10969.258</v>
      </c>
      <c r="P583" s="20">
        <v>11246.925999999999</v>
      </c>
      <c r="Q583" s="20">
        <v>13000.587</v>
      </c>
      <c r="R583" s="20">
        <v>16248.459000000001</v>
      </c>
      <c r="S583" s="20">
        <v>18206.566999999999</v>
      </c>
      <c r="T583" s="20">
        <v>18875.216</v>
      </c>
      <c r="U583" s="20">
        <v>18670.239000000001</v>
      </c>
      <c r="V583" s="20">
        <v>18117.464</v>
      </c>
      <c r="W583" s="20">
        <v>17456.131000000001</v>
      </c>
      <c r="X583" s="20">
        <v>19748.718000000001</v>
      </c>
      <c r="Y583" s="20">
        <v>20920.344000000001</v>
      </c>
      <c r="Z583" s="20">
        <v>23168.870999999999</v>
      </c>
      <c r="AA583" s="20">
        <v>23037.392</v>
      </c>
      <c r="AB583" s="20">
        <v>20388.811000000002</v>
      </c>
      <c r="AC583" s="20">
        <v>21762.294000000002</v>
      </c>
      <c r="AD583" s="20">
        <v>20895.366999999998</v>
      </c>
      <c r="AE583" s="20">
        <v>19486.698</v>
      </c>
      <c r="AF583" s="20">
        <v>21692.196</v>
      </c>
      <c r="AG583" s="20">
        <v>27288.855</v>
      </c>
      <c r="AH583" s="20">
        <v>32852.824999999997</v>
      </c>
      <c r="AI583" s="20">
        <v>36232.385000000002</v>
      </c>
      <c r="AJ583" s="20">
        <v>37948.951000000001</v>
      </c>
      <c r="AK583" s="20">
        <v>45180.942999999999</v>
      </c>
      <c r="AL583" s="20">
        <v>49194.235000000001</v>
      </c>
      <c r="AM583" s="20">
        <v>45770.392</v>
      </c>
      <c r="AN583" s="20">
        <v>56577.949000000001</v>
      </c>
      <c r="AO583" s="20">
        <v>67270.22</v>
      </c>
      <c r="AP583" s="20">
        <v>68449.591</v>
      </c>
      <c r="AQ583" s="20">
        <v>65200.822999999997</v>
      </c>
      <c r="AR583" s="20">
        <v>61616.044000000002</v>
      </c>
      <c r="AS583" s="20">
        <v>51412.406999999999</v>
      </c>
      <c r="AT583" s="20">
        <v>51815.345000000001</v>
      </c>
      <c r="AU583" s="20">
        <v>55804.163</v>
      </c>
      <c r="AV583" s="20">
        <v>56352.938000000002</v>
      </c>
      <c r="AW583" s="20">
        <v>54289.065999999999</v>
      </c>
      <c r="AX583" s="20">
        <v>53094.491000000002</v>
      </c>
      <c r="AY583" s="20">
        <v>63841.724000000002</v>
      </c>
      <c r="AZ583" s="20">
        <v>64813.853999999999</v>
      </c>
      <c r="BA583" s="20">
        <v>63487.048999999999</v>
      </c>
      <c r="BB583" s="20">
        <v>62596.271000000001</v>
      </c>
      <c r="BC583" s="20">
        <v>65317.385999999999</v>
      </c>
      <c r="BD583" s="20">
        <v>67798.39</v>
      </c>
      <c r="BE583" s="20">
        <v>70227.695999999996</v>
      </c>
      <c r="BF583" s="20">
        <v>72668.724000000002</v>
      </c>
      <c r="BG583">
        <v>2021</v>
      </c>
    </row>
    <row r="584" spans="1:59" x14ac:dyDescent="0.35">
      <c r="A584">
        <v>193</v>
      </c>
      <c r="B584" t="s">
        <v>806</v>
      </c>
      <c r="C584" t="s">
        <v>598</v>
      </c>
      <c r="D584" t="s">
        <v>805</v>
      </c>
      <c r="E584" t="s">
        <v>593</v>
      </c>
      <c r="F584" t="s">
        <v>599</v>
      </c>
      <c r="G584" t="s">
        <v>579</v>
      </c>
      <c r="H584" t="s">
        <v>558</v>
      </c>
      <c r="I584" t="s">
        <v>595</v>
      </c>
      <c r="J584" s="20">
        <v>10499.895</v>
      </c>
      <c r="K584" s="20">
        <v>11778.671</v>
      </c>
      <c r="L584" s="20">
        <v>12309.927</v>
      </c>
      <c r="M584" s="20">
        <v>12571.39</v>
      </c>
      <c r="N584" s="20">
        <v>13680.468000000001</v>
      </c>
      <c r="O584" s="20">
        <v>14674.094999999999</v>
      </c>
      <c r="P584" s="20">
        <v>15109.674000000001</v>
      </c>
      <c r="Q584" s="20">
        <v>15987.473</v>
      </c>
      <c r="R584" s="20">
        <v>16952.803</v>
      </c>
      <c r="S584" s="20">
        <v>18163.858</v>
      </c>
      <c r="T584" s="20">
        <v>18868.118999999999</v>
      </c>
      <c r="U584" s="20">
        <v>19078.88</v>
      </c>
      <c r="V584" s="20">
        <v>19816.429</v>
      </c>
      <c r="W584" s="20">
        <v>20890.821</v>
      </c>
      <c r="X584" s="20">
        <v>22153.882000000001</v>
      </c>
      <c r="Y584" s="20">
        <v>22996.186000000002</v>
      </c>
      <c r="Z584" s="20">
        <v>24079.848999999998</v>
      </c>
      <c r="AA584" s="20">
        <v>25378.565999999999</v>
      </c>
      <c r="AB584" s="20">
        <v>26576.673999999999</v>
      </c>
      <c r="AC584" s="20">
        <v>27807.532999999999</v>
      </c>
      <c r="AD584" s="20">
        <v>28977.098000000002</v>
      </c>
      <c r="AE584" s="20">
        <v>30031.611000000001</v>
      </c>
      <c r="AF584" s="20">
        <v>31415.011999999999</v>
      </c>
      <c r="AG584" s="20">
        <v>32633.186000000002</v>
      </c>
      <c r="AH584" s="20">
        <v>34506.078000000001</v>
      </c>
      <c r="AI584" s="20">
        <v>36176.008999999998</v>
      </c>
      <c r="AJ584" s="20">
        <v>37681.737999999998</v>
      </c>
      <c r="AK584" s="20">
        <v>39646.262000000002</v>
      </c>
      <c r="AL584" s="20">
        <v>40547.247000000003</v>
      </c>
      <c r="AM584" s="20">
        <v>40860.432999999997</v>
      </c>
      <c r="AN584" s="20">
        <v>41763.476999999999</v>
      </c>
      <c r="AO584" s="20">
        <v>43129.502999999997</v>
      </c>
      <c r="AP584" s="20">
        <v>42908.351000000002</v>
      </c>
      <c r="AQ584" s="20">
        <v>46524.413999999997</v>
      </c>
      <c r="AR584" s="20">
        <v>46993.695</v>
      </c>
      <c r="AS584" s="20">
        <v>46342.116000000002</v>
      </c>
      <c r="AT584" s="20">
        <v>48042.642999999996</v>
      </c>
      <c r="AU584" s="20">
        <v>49649.843999999997</v>
      </c>
      <c r="AV584" s="20">
        <v>51470.055</v>
      </c>
      <c r="AW584" s="20">
        <v>52630.313999999998</v>
      </c>
      <c r="AX584" s="20">
        <v>52116.281000000003</v>
      </c>
      <c r="AY584" s="20">
        <v>56979.303</v>
      </c>
      <c r="AZ584" s="20">
        <v>62026.03</v>
      </c>
      <c r="BA584" s="20">
        <v>64673.824999999997</v>
      </c>
      <c r="BB584" s="20">
        <v>66098.126000000004</v>
      </c>
      <c r="BC584" s="20">
        <v>67914.974000000002</v>
      </c>
      <c r="BD584" s="20">
        <v>69909.361999999994</v>
      </c>
      <c r="BE584" s="20">
        <v>71959.491999999998</v>
      </c>
      <c r="BF584" s="20">
        <v>74091.062999999995</v>
      </c>
      <c r="BG584">
        <v>2021</v>
      </c>
    </row>
    <row r="585" spans="1:59" x14ac:dyDescent="0.35">
      <c r="A585">
        <v>193</v>
      </c>
      <c r="B585" t="s">
        <v>806</v>
      </c>
      <c r="C585" t="s">
        <v>600</v>
      </c>
      <c r="D585" t="s">
        <v>805</v>
      </c>
      <c r="E585" t="s">
        <v>601</v>
      </c>
      <c r="F585" t="s">
        <v>602</v>
      </c>
      <c r="G585" t="s">
        <v>603</v>
      </c>
      <c r="I585" t="s">
        <v>571</v>
      </c>
      <c r="J585">
        <v>1.85</v>
      </c>
      <c r="K585">
        <v>3.3540000000000001</v>
      </c>
      <c r="L585">
        <v>0.97199999999999998</v>
      </c>
      <c r="M585">
        <v>-2.17</v>
      </c>
      <c r="N585">
        <v>4.3999999999999997E-2</v>
      </c>
      <c r="O585">
        <v>1.3819999999999999</v>
      </c>
      <c r="P585">
        <v>0.79600000000000004</v>
      </c>
      <c r="Q585">
        <v>1.681</v>
      </c>
      <c r="R585">
        <v>1.885</v>
      </c>
      <c r="S585">
        <v>4.524</v>
      </c>
      <c r="T585">
        <v>3.4380000000000002</v>
      </c>
      <c r="U585">
        <v>-0.11700000000000001</v>
      </c>
      <c r="V585">
        <v>-0.35599999999999998</v>
      </c>
      <c r="W585">
        <v>0.53400000000000003</v>
      </c>
      <c r="X585">
        <v>-0.89</v>
      </c>
      <c r="Y585">
        <v>-1.2190000000000001</v>
      </c>
      <c r="Z585">
        <v>-0.91500000000000004</v>
      </c>
      <c r="AA585">
        <v>-0.17899999999999999</v>
      </c>
      <c r="AB585">
        <v>0.59699999999999998</v>
      </c>
      <c r="AC585">
        <v>1.1240000000000001</v>
      </c>
      <c r="AD585">
        <v>0.59099999999999997</v>
      </c>
      <c r="AE585">
        <v>-0.33500000000000002</v>
      </c>
      <c r="AF585">
        <v>0.19900000000000001</v>
      </c>
      <c r="AG585">
        <v>-0.19</v>
      </c>
      <c r="AH585">
        <v>0.50700000000000001</v>
      </c>
      <c r="AI585">
        <v>0.30299999999999999</v>
      </c>
      <c r="AJ585">
        <v>-0.19900000000000001</v>
      </c>
      <c r="AK585">
        <v>0.88400000000000001</v>
      </c>
      <c r="AL585">
        <v>0.42299999999999999</v>
      </c>
      <c r="AM585">
        <v>-0.58899999999999997</v>
      </c>
      <c r="AN585">
        <v>-0.997</v>
      </c>
      <c r="AO585">
        <v>-1.1359999999999999</v>
      </c>
      <c r="AP585">
        <v>-0.44500000000000001</v>
      </c>
      <c r="AQ585">
        <v>-0.92700000000000005</v>
      </c>
      <c r="AR585">
        <v>-1.0820000000000001</v>
      </c>
      <c r="AS585">
        <v>-1.4830000000000001</v>
      </c>
      <c r="AT585">
        <v>-1.103</v>
      </c>
      <c r="AU585">
        <v>-1.03</v>
      </c>
      <c r="AV585">
        <v>-0.66300000000000003</v>
      </c>
      <c r="AW585">
        <v>-1.01</v>
      </c>
      <c r="AX585">
        <v>-4.0369999999999999</v>
      </c>
      <c r="AY585">
        <v>-0.53300000000000003</v>
      </c>
      <c r="AZ585">
        <v>1.216</v>
      </c>
      <c r="BA585">
        <v>0.995</v>
      </c>
      <c r="BB585">
        <v>0.13900000000000001</v>
      </c>
      <c r="BC585" t="s">
        <v>628</v>
      </c>
      <c r="BD585" t="s">
        <v>628</v>
      </c>
      <c r="BE585" t="s">
        <v>628</v>
      </c>
      <c r="BF585" t="s">
        <v>628</v>
      </c>
      <c r="BG585">
        <v>2022</v>
      </c>
    </row>
    <row r="586" spans="1:59" x14ac:dyDescent="0.35">
      <c r="A586">
        <v>193</v>
      </c>
      <c r="B586" t="s">
        <v>806</v>
      </c>
      <c r="C586" t="s">
        <v>604</v>
      </c>
      <c r="D586" t="s">
        <v>805</v>
      </c>
      <c r="E586" t="s">
        <v>605</v>
      </c>
      <c r="F586" t="s">
        <v>606</v>
      </c>
      <c r="G586" t="s">
        <v>607</v>
      </c>
      <c r="I586" t="s">
        <v>576</v>
      </c>
      <c r="J586">
        <v>1.1599999999999999</v>
      </c>
      <c r="K586">
        <v>1.1819999999999999</v>
      </c>
      <c r="L586">
        <v>1.1779999999999999</v>
      </c>
      <c r="M586">
        <v>1.1459999999999999</v>
      </c>
      <c r="N586">
        <v>1.167</v>
      </c>
      <c r="O586">
        <v>1.1879999999999999</v>
      </c>
      <c r="P586">
        <v>1.177</v>
      </c>
      <c r="Q586">
        <v>1.19</v>
      </c>
      <c r="R586">
        <v>1.1870000000000001</v>
      </c>
      <c r="S586">
        <v>1.198</v>
      </c>
      <c r="T586">
        <v>1.169</v>
      </c>
      <c r="U586">
        <v>1.1299999999999999</v>
      </c>
      <c r="V586">
        <v>1.044</v>
      </c>
      <c r="W586">
        <v>1.0640000000000001</v>
      </c>
      <c r="X586">
        <v>1.0840000000000001</v>
      </c>
      <c r="Y586">
        <v>1.077</v>
      </c>
      <c r="Z586">
        <v>1.079</v>
      </c>
      <c r="AA586">
        <v>1.085</v>
      </c>
      <c r="AB586">
        <v>1.105</v>
      </c>
      <c r="AC586">
        <v>1.1140000000000001</v>
      </c>
      <c r="AD586">
        <v>1.0960000000000001</v>
      </c>
      <c r="AE586">
        <v>1.099</v>
      </c>
      <c r="AF586">
        <v>1.113</v>
      </c>
      <c r="AG586">
        <v>1.1020000000000001</v>
      </c>
      <c r="AH586">
        <v>1.0900000000000001</v>
      </c>
      <c r="AI586">
        <v>1.0720000000000001</v>
      </c>
      <c r="AJ586">
        <v>1.0449999999999999</v>
      </c>
      <c r="AK586">
        <v>1.0349999999999999</v>
      </c>
      <c r="AL586">
        <v>1.0309999999999999</v>
      </c>
      <c r="AM586">
        <v>1.0549999999999999</v>
      </c>
      <c r="AN586">
        <v>1.026</v>
      </c>
      <c r="AO586">
        <v>1.014</v>
      </c>
      <c r="AP586">
        <v>0.97499999999999998</v>
      </c>
      <c r="AQ586">
        <v>1.0249999999999999</v>
      </c>
      <c r="AR586">
        <v>1.012</v>
      </c>
      <c r="AS586">
        <v>0.99199999999999999</v>
      </c>
      <c r="AT586">
        <v>1.0069999999999999</v>
      </c>
      <c r="AU586">
        <v>1.004</v>
      </c>
      <c r="AV586">
        <v>0.997</v>
      </c>
      <c r="AW586">
        <v>0.98899999999999999</v>
      </c>
      <c r="AX586">
        <v>1.0009999999999999</v>
      </c>
      <c r="AY586">
        <v>0.99099999999999999</v>
      </c>
      <c r="AZ586">
        <v>0.99399999999999999</v>
      </c>
      <c r="BA586">
        <v>0.98399999999999999</v>
      </c>
      <c r="BB586">
        <v>0.96799999999999997</v>
      </c>
      <c r="BC586">
        <v>0.95599999999999996</v>
      </c>
      <c r="BD586">
        <v>0.94699999999999995</v>
      </c>
      <c r="BE586">
        <v>0.94</v>
      </c>
      <c r="BF586">
        <v>0.93300000000000005</v>
      </c>
      <c r="BG586">
        <v>2022</v>
      </c>
    </row>
    <row r="587" spans="1:59" x14ac:dyDescent="0.35">
      <c r="A587">
        <v>193</v>
      </c>
      <c r="B587" t="s">
        <v>806</v>
      </c>
      <c r="C587" t="s">
        <v>608</v>
      </c>
      <c r="D587" t="s">
        <v>805</v>
      </c>
      <c r="E587" t="s">
        <v>609</v>
      </c>
      <c r="F587" t="s">
        <v>610</v>
      </c>
      <c r="G587" t="s">
        <v>611</v>
      </c>
      <c r="I587" t="s">
        <v>576</v>
      </c>
      <c r="J587">
        <v>0.92</v>
      </c>
      <c r="K587">
        <v>0.92600000000000005</v>
      </c>
      <c r="L587">
        <v>0.97699999999999998</v>
      </c>
      <c r="M587">
        <v>1.022</v>
      </c>
      <c r="N587">
        <v>1.0449999999999999</v>
      </c>
      <c r="O587">
        <v>1.0669999999999999</v>
      </c>
      <c r="P587">
        <v>1.1100000000000001</v>
      </c>
      <c r="Q587">
        <v>1.1599999999999999</v>
      </c>
      <c r="R587">
        <v>1.222</v>
      </c>
      <c r="S587">
        <v>1.2649999999999999</v>
      </c>
      <c r="T587">
        <v>1.2809999999999999</v>
      </c>
      <c r="U587">
        <v>1.256</v>
      </c>
      <c r="V587">
        <v>1.2430000000000001</v>
      </c>
      <c r="W587">
        <v>1.228</v>
      </c>
      <c r="X587">
        <v>1.218</v>
      </c>
      <c r="Y587">
        <v>1.2270000000000001</v>
      </c>
      <c r="Z587">
        <v>1.2290000000000001</v>
      </c>
      <c r="AA587">
        <v>1.22</v>
      </c>
      <c r="AB587">
        <v>1.2190000000000001</v>
      </c>
      <c r="AC587">
        <v>1.2130000000000001</v>
      </c>
      <c r="AD587">
        <v>1.238</v>
      </c>
      <c r="AE587">
        <v>1.254</v>
      </c>
      <c r="AF587">
        <v>1.27</v>
      </c>
      <c r="AG587">
        <v>1.2829999999999999</v>
      </c>
      <c r="AH587">
        <v>1.2929999999999999</v>
      </c>
      <c r="AI587">
        <v>1.3109999999999999</v>
      </c>
      <c r="AJ587">
        <v>1.337</v>
      </c>
      <c r="AK587">
        <v>1.359</v>
      </c>
      <c r="AL587">
        <v>1.419</v>
      </c>
      <c r="AM587">
        <v>1.4159999999999999</v>
      </c>
      <c r="AN587">
        <v>1.4730000000000001</v>
      </c>
      <c r="AO587">
        <v>1.5109999999999999</v>
      </c>
      <c r="AP587">
        <v>1.54</v>
      </c>
      <c r="AQ587">
        <v>1.4470000000000001</v>
      </c>
      <c r="AR587">
        <v>1.452</v>
      </c>
      <c r="AS587">
        <v>1.474</v>
      </c>
      <c r="AT587">
        <v>1.45</v>
      </c>
      <c r="AU587">
        <v>1.466</v>
      </c>
      <c r="AV587">
        <v>1.4630000000000001</v>
      </c>
      <c r="AW587">
        <v>1.4830000000000001</v>
      </c>
      <c r="AX587">
        <v>1.476</v>
      </c>
      <c r="AY587">
        <v>1.49</v>
      </c>
      <c r="AZ587">
        <v>1.504</v>
      </c>
      <c r="BA587">
        <v>1.4750000000000001</v>
      </c>
      <c r="BB587">
        <v>1.452</v>
      </c>
      <c r="BC587">
        <v>1.468</v>
      </c>
      <c r="BD587">
        <v>1.482</v>
      </c>
      <c r="BE587">
        <v>1.4930000000000001</v>
      </c>
      <c r="BF587">
        <v>1.504</v>
      </c>
      <c r="BG587">
        <v>2022</v>
      </c>
    </row>
    <row r="588" spans="1:59" x14ac:dyDescent="0.35">
      <c r="A588">
        <v>193</v>
      </c>
      <c r="B588" t="s">
        <v>806</v>
      </c>
      <c r="C588" t="s">
        <v>612</v>
      </c>
      <c r="D588" t="s">
        <v>805</v>
      </c>
      <c r="E588" t="s">
        <v>613</v>
      </c>
      <c r="F588" t="s">
        <v>614</v>
      </c>
      <c r="G588" t="s">
        <v>615</v>
      </c>
      <c r="I588" t="s">
        <v>1307</v>
      </c>
      <c r="J588">
        <v>27.135999999999999</v>
      </c>
      <c r="K588">
        <v>28.893000000000001</v>
      </c>
      <c r="L588">
        <v>26.498999999999999</v>
      </c>
      <c r="M588">
        <v>23.059000000000001</v>
      </c>
      <c r="N588">
        <v>26.731000000000002</v>
      </c>
      <c r="O588">
        <v>27.24</v>
      </c>
      <c r="P588">
        <v>25.553000000000001</v>
      </c>
      <c r="Q588">
        <v>26.390999999999998</v>
      </c>
      <c r="R588">
        <v>28.832999999999998</v>
      </c>
      <c r="S588">
        <v>30.155000000000001</v>
      </c>
      <c r="T588">
        <v>26.398</v>
      </c>
      <c r="U588">
        <v>22.757000000000001</v>
      </c>
      <c r="V588">
        <v>22.716999999999999</v>
      </c>
      <c r="W588">
        <v>23.917999999999999</v>
      </c>
      <c r="X588">
        <v>25.882000000000001</v>
      </c>
      <c r="Y588">
        <v>25.204000000000001</v>
      </c>
      <c r="Z588">
        <v>24.78</v>
      </c>
      <c r="AA588">
        <v>24.751000000000001</v>
      </c>
      <c r="AB588">
        <v>26.302</v>
      </c>
      <c r="AC588">
        <v>26.308</v>
      </c>
      <c r="AD588">
        <v>24.968</v>
      </c>
      <c r="AE588">
        <v>23.478000000000002</v>
      </c>
      <c r="AF588">
        <v>25.231000000000002</v>
      </c>
      <c r="AG588">
        <v>26.754000000000001</v>
      </c>
      <c r="AH588">
        <v>27.222000000000001</v>
      </c>
      <c r="AI588">
        <v>27.852</v>
      </c>
      <c r="AJ588">
        <v>27.105</v>
      </c>
      <c r="AK588">
        <v>28.219000000000001</v>
      </c>
      <c r="AL588">
        <v>28.331</v>
      </c>
      <c r="AM588">
        <v>26.933</v>
      </c>
      <c r="AN588">
        <v>26.306000000000001</v>
      </c>
      <c r="AO588">
        <v>26.847000000000001</v>
      </c>
      <c r="AP588">
        <v>28.459</v>
      </c>
      <c r="AQ588">
        <v>27.099</v>
      </c>
      <c r="AR588">
        <v>26.446000000000002</v>
      </c>
      <c r="AS588">
        <v>25.908000000000001</v>
      </c>
      <c r="AT588">
        <v>24.677</v>
      </c>
      <c r="AU588">
        <v>24.294</v>
      </c>
      <c r="AV588">
        <v>24.212</v>
      </c>
      <c r="AW588">
        <v>22.59</v>
      </c>
      <c r="AX588">
        <v>22.253</v>
      </c>
      <c r="AY588">
        <v>23.053999999999998</v>
      </c>
      <c r="AZ588">
        <v>23.347000000000001</v>
      </c>
      <c r="BA588">
        <v>23.835999999999999</v>
      </c>
      <c r="BB588">
        <v>24.817</v>
      </c>
      <c r="BC588">
        <v>25.097999999999999</v>
      </c>
      <c r="BD588">
        <v>25.244</v>
      </c>
      <c r="BE588">
        <v>25.335999999999999</v>
      </c>
      <c r="BF588">
        <v>25.41</v>
      </c>
      <c r="BG588">
        <v>2022</v>
      </c>
    </row>
    <row r="589" spans="1:59" x14ac:dyDescent="0.35">
      <c r="A589">
        <v>193</v>
      </c>
      <c r="B589" t="s">
        <v>806</v>
      </c>
      <c r="C589" t="s">
        <v>616</v>
      </c>
      <c r="D589" t="s">
        <v>805</v>
      </c>
      <c r="E589" t="s">
        <v>617</v>
      </c>
      <c r="F589" t="s">
        <v>618</v>
      </c>
      <c r="G589" t="s">
        <v>615</v>
      </c>
      <c r="I589" t="s">
        <v>1307</v>
      </c>
      <c r="J589">
        <v>21.733000000000001</v>
      </c>
      <c r="K589">
        <v>20.876999999999999</v>
      </c>
      <c r="L589">
        <v>18.763000000000002</v>
      </c>
      <c r="M589">
        <v>16.946000000000002</v>
      </c>
      <c r="N589">
        <v>20.14</v>
      </c>
      <c r="O589">
        <v>18.338000000000001</v>
      </c>
      <c r="P589">
        <v>17.616</v>
      </c>
      <c r="Q589">
        <v>20.178000000000001</v>
      </c>
      <c r="R589">
        <v>25.251999999999999</v>
      </c>
      <c r="S589">
        <v>25.373000000000001</v>
      </c>
      <c r="T589">
        <v>22.984999999999999</v>
      </c>
      <c r="U589">
        <v>18.347999999999999</v>
      </c>
      <c r="V589">
        <v>19.254999999999999</v>
      </c>
      <c r="W589">
        <v>21.099</v>
      </c>
      <c r="X589">
        <v>21.606999999999999</v>
      </c>
      <c r="Y589">
        <v>20.597999999999999</v>
      </c>
      <c r="Z589">
        <v>21.427</v>
      </c>
      <c r="AA589">
        <v>21.760999999999999</v>
      </c>
      <c r="AB589">
        <v>21.538</v>
      </c>
      <c r="AC589">
        <v>20.564</v>
      </c>
      <c r="AD589">
        <v>21.231000000000002</v>
      </c>
      <c r="AE589">
        <v>21.16</v>
      </c>
      <c r="AF589">
        <v>21.483000000000001</v>
      </c>
      <c r="AG589">
        <v>21.466999999999999</v>
      </c>
      <c r="AH589">
        <v>21.015999999999998</v>
      </c>
      <c r="AI589">
        <v>21.721</v>
      </c>
      <c r="AJ589">
        <v>21.152000000000001</v>
      </c>
      <c r="AK589">
        <v>21.274999999999999</v>
      </c>
      <c r="AL589">
        <v>24.009</v>
      </c>
      <c r="AM589">
        <v>22.183</v>
      </c>
      <c r="AN589">
        <v>23.055</v>
      </c>
      <c r="AO589">
        <v>23.847000000000001</v>
      </c>
      <c r="AP589">
        <v>23.808</v>
      </c>
      <c r="AQ589">
        <v>23.827000000000002</v>
      </c>
      <c r="AR589">
        <v>23.277999999999999</v>
      </c>
      <c r="AS589">
        <v>21.664999999999999</v>
      </c>
      <c r="AT589">
        <v>20.904</v>
      </c>
      <c r="AU589">
        <v>22.029</v>
      </c>
      <c r="AV589">
        <v>21.974</v>
      </c>
      <c r="AW589">
        <v>23.094999999999999</v>
      </c>
      <c r="AX589">
        <v>24.538</v>
      </c>
      <c r="AY589">
        <v>26.15</v>
      </c>
      <c r="AZ589">
        <v>24.661999999999999</v>
      </c>
      <c r="BA589">
        <v>24.393999999999998</v>
      </c>
      <c r="BB589">
        <v>24.111999999999998</v>
      </c>
      <c r="BC589">
        <v>24.291</v>
      </c>
      <c r="BD589">
        <v>24.428000000000001</v>
      </c>
      <c r="BE589">
        <v>24.385000000000002</v>
      </c>
      <c r="BF589">
        <v>24.506</v>
      </c>
      <c r="BG589">
        <v>2022</v>
      </c>
    </row>
    <row r="590" spans="1:59" x14ac:dyDescent="0.35">
      <c r="A590">
        <v>193</v>
      </c>
      <c r="B590" t="s">
        <v>806</v>
      </c>
      <c r="C590" t="s">
        <v>190</v>
      </c>
      <c r="D590" t="s">
        <v>805</v>
      </c>
      <c r="E590" t="s">
        <v>619</v>
      </c>
      <c r="F590" t="s">
        <v>620</v>
      </c>
      <c r="G590" t="s">
        <v>583</v>
      </c>
      <c r="I590" t="s">
        <v>1308</v>
      </c>
      <c r="J590">
        <v>26.35</v>
      </c>
      <c r="K590">
        <v>28.85</v>
      </c>
      <c r="L590">
        <v>32.125</v>
      </c>
      <c r="M590">
        <v>35.35</v>
      </c>
      <c r="N590">
        <v>36.75</v>
      </c>
      <c r="O590">
        <v>39.225000000000001</v>
      </c>
      <c r="P590">
        <v>42.774999999999999</v>
      </c>
      <c r="Q590">
        <v>46.424999999999997</v>
      </c>
      <c r="R590">
        <v>49.8</v>
      </c>
      <c r="S590">
        <v>53.575000000000003</v>
      </c>
      <c r="T590">
        <v>57.45</v>
      </c>
      <c r="U590">
        <v>59.35</v>
      </c>
      <c r="V590">
        <v>59.924999999999997</v>
      </c>
      <c r="W590">
        <v>60.975000000000001</v>
      </c>
      <c r="X590">
        <v>62.15</v>
      </c>
      <c r="Y590">
        <v>65.025000000000006</v>
      </c>
      <c r="Z590">
        <v>66.75</v>
      </c>
      <c r="AA590">
        <v>66.900000000000006</v>
      </c>
      <c r="AB590">
        <v>67.474999999999994</v>
      </c>
      <c r="AC590">
        <v>68.424999999999997</v>
      </c>
      <c r="AD590">
        <v>71.474999999999994</v>
      </c>
      <c r="AE590">
        <v>74.625</v>
      </c>
      <c r="AF590">
        <v>76.900000000000006</v>
      </c>
      <c r="AG590">
        <v>79</v>
      </c>
      <c r="AH590">
        <v>80.849999999999994</v>
      </c>
      <c r="AI590">
        <v>83</v>
      </c>
      <c r="AJ590">
        <v>85.95</v>
      </c>
      <c r="AK590">
        <v>87.974999999999994</v>
      </c>
      <c r="AL590">
        <v>91.8</v>
      </c>
      <c r="AM590">
        <v>93.424999999999997</v>
      </c>
      <c r="AN590">
        <v>96.1</v>
      </c>
      <c r="AO590">
        <v>99.325000000000003</v>
      </c>
      <c r="AP590">
        <v>101</v>
      </c>
      <c r="AQ590">
        <v>103.47499999999999</v>
      </c>
      <c r="AR590">
        <v>106.075</v>
      </c>
      <c r="AS590">
        <v>107.65</v>
      </c>
      <c r="AT590">
        <v>109.02500000000001</v>
      </c>
      <c r="AU590">
        <v>111.2</v>
      </c>
      <c r="AV590">
        <v>113.325</v>
      </c>
      <c r="AW590">
        <v>115.15</v>
      </c>
      <c r="AX590">
        <v>116.15</v>
      </c>
      <c r="AY590">
        <v>119.45</v>
      </c>
      <c r="AZ590">
        <v>127.35</v>
      </c>
      <c r="BA590">
        <v>134.709</v>
      </c>
      <c r="BB590">
        <v>140.07</v>
      </c>
      <c r="BC590">
        <v>144.78700000000001</v>
      </c>
      <c r="BD590">
        <v>149.21299999999999</v>
      </c>
      <c r="BE590">
        <v>153.208</v>
      </c>
      <c r="BF590">
        <v>157.15100000000001</v>
      </c>
      <c r="BG590">
        <v>2022</v>
      </c>
    </row>
    <row r="591" spans="1:59" x14ac:dyDescent="0.35">
      <c r="A591">
        <v>193</v>
      </c>
      <c r="B591" t="s">
        <v>806</v>
      </c>
      <c r="C591" t="s">
        <v>622</v>
      </c>
      <c r="D591" t="s">
        <v>805</v>
      </c>
      <c r="E591" t="s">
        <v>619</v>
      </c>
      <c r="F591" t="s">
        <v>623</v>
      </c>
      <c r="G591" t="s">
        <v>570</v>
      </c>
      <c r="I591" t="s">
        <v>624</v>
      </c>
      <c r="J591">
        <v>10.135999999999999</v>
      </c>
      <c r="K591">
        <v>9.4879999999999995</v>
      </c>
      <c r="L591">
        <v>11.352</v>
      </c>
      <c r="M591">
        <v>10.039</v>
      </c>
      <c r="N591">
        <v>3.96</v>
      </c>
      <c r="O591">
        <v>6.7350000000000003</v>
      </c>
      <c r="P591">
        <v>9.0500000000000007</v>
      </c>
      <c r="Q591">
        <v>8.5329999999999995</v>
      </c>
      <c r="R591">
        <v>7.27</v>
      </c>
      <c r="S591">
        <v>7.58</v>
      </c>
      <c r="T591">
        <v>7.2329999999999997</v>
      </c>
      <c r="U591">
        <v>3.3069999999999999</v>
      </c>
      <c r="V591">
        <v>0.96899999999999997</v>
      </c>
      <c r="W591">
        <v>1.752</v>
      </c>
      <c r="X591">
        <v>1.927</v>
      </c>
      <c r="Y591">
        <v>4.6260000000000003</v>
      </c>
      <c r="Z591">
        <v>2.653</v>
      </c>
      <c r="AA591">
        <v>0.22500000000000001</v>
      </c>
      <c r="AB591">
        <v>0.85899999999999999</v>
      </c>
      <c r="AC591">
        <v>1.4079999999999999</v>
      </c>
      <c r="AD591">
        <v>4.4569999999999999</v>
      </c>
      <c r="AE591">
        <v>4.407</v>
      </c>
      <c r="AF591">
        <v>3.0489999999999999</v>
      </c>
      <c r="AG591">
        <v>2.7309999999999999</v>
      </c>
      <c r="AH591">
        <v>2.3420000000000001</v>
      </c>
      <c r="AI591">
        <v>2.6589999999999998</v>
      </c>
      <c r="AJ591">
        <v>3.5539999999999998</v>
      </c>
      <c r="AK591">
        <v>2.3559999999999999</v>
      </c>
      <c r="AL591">
        <v>4.3479999999999999</v>
      </c>
      <c r="AM591">
        <v>1.77</v>
      </c>
      <c r="AN591">
        <v>2.863</v>
      </c>
      <c r="AO591">
        <v>3.3559999999999999</v>
      </c>
      <c r="AP591">
        <v>1.6859999999999999</v>
      </c>
      <c r="AQ591">
        <v>2.4500000000000002</v>
      </c>
      <c r="AR591">
        <v>2.5129999999999999</v>
      </c>
      <c r="AS591">
        <v>1.4850000000000001</v>
      </c>
      <c r="AT591">
        <v>1.2769999999999999</v>
      </c>
      <c r="AU591">
        <v>1.9950000000000001</v>
      </c>
      <c r="AV591">
        <v>1.911</v>
      </c>
      <c r="AW591">
        <v>1.61</v>
      </c>
      <c r="AX591">
        <v>0.86799999999999999</v>
      </c>
      <c r="AY591">
        <v>2.8410000000000002</v>
      </c>
      <c r="AZ591">
        <v>6.6139999999999999</v>
      </c>
      <c r="BA591">
        <v>5.7789999999999999</v>
      </c>
      <c r="BB591">
        <v>3.98</v>
      </c>
      <c r="BC591">
        <v>3.367</v>
      </c>
      <c r="BD591">
        <v>3.0569999999999999</v>
      </c>
      <c r="BE591">
        <v>2.677</v>
      </c>
      <c r="BF591">
        <v>2.5739999999999998</v>
      </c>
      <c r="BG591">
        <v>2022</v>
      </c>
    </row>
    <row r="592" spans="1:59" x14ac:dyDescent="0.35">
      <c r="A592">
        <v>193</v>
      </c>
      <c r="B592" t="s">
        <v>806</v>
      </c>
      <c r="C592" t="s">
        <v>625</v>
      </c>
      <c r="D592" t="s">
        <v>805</v>
      </c>
      <c r="E592" t="s">
        <v>626</v>
      </c>
      <c r="F592" t="s">
        <v>627</v>
      </c>
      <c r="G592" t="s">
        <v>583</v>
      </c>
      <c r="I592" t="s">
        <v>1308</v>
      </c>
      <c r="J592" t="s">
        <v>628</v>
      </c>
      <c r="K592" t="s">
        <v>628</v>
      </c>
      <c r="L592" t="s">
        <v>628</v>
      </c>
      <c r="M592" t="s">
        <v>628</v>
      </c>
      <c r="N592" t="s">
        <v>628</v>
      </c>
      <c r="O592" t="s">
        <v>628</v>
      </c>
      <c r="P592" t="s">
        <v>628</v>
      </c>
      <c r="Q592" t="s">
        <v>628</v>
      </c>
      <c r="R592">
        <v>51.2</v>
      </c>
      <c r="S592">
        <v>55.2</v>
      </c>
      <c r="T592">
        <v>59</v>
      </c>
      <c r="U592">
        <v>59.9</v>
      </c>
      <c r="V592">
        <v>60.1</v>
      </c>
      <c r="W592">
        <v>61.2</v>
      </c>
      <c r="X592">
        <v>62.9</v>
      </c>
      <c r="Y592">
        <v>66</v>
      </c>
      <c r="Z592">
        <v>67.099999999999994</v>
      </c>
      <c r="AA592">
        <v>66.900000000000006</v>
      </c>
      <c r="AB592">
        <v>67.900000000000006</v>
      </c>
      <c r="AC592">
        <v>69.099999999999994</v>
      </c>
      <c r="AD592">
        <v>73.099999999999994</v>
      </c>
      <c r="AE592">
        <v>75.400000000000006</v>
      </c>
      <c r="AF592">
        <v>77.7</v>
      </c>
      <c r="AG592">
        <v>79.599999999999994</v>
      </c>
      <c r="AH592">
        <v>81.7</v>
      </c>
      <c r="AI592">
        <v>83.9</v>
      </c>
      <c r="AJ592">
        <v>86.7</v>
      </c>
      <c r="AK592">
        <v>89.3</v>
      </c>
      <c r="AL592">
        <v>92.6</v>
      </c>
      <c r="AM592">
        <v>94.5</v>
      </c>
      <c r="AN592">
        <v>97</v>
      </c>
      <c r="AO592">
        <v>99.9</v>
      </c>
      <c r="AP592">
        <v>102</v>
      </c>
      <c r="AQ592">
        <v>104.7</v>
      </c>
      <c r="AR592">
        <v>106.5</v>
      </c>
      <c r="AS592">
        <v>108.3</v>
      </c>
      <c r="AT592">
        <v>109.8</v>
      </c>
      <c r="AU592">
        <v>112.1</v>
      </c>
      <c r="AV592">
        <v>114</v>
      </c>
      <c r="AW592">
        <v>116.1</v>
      </c>
      <c r="AX592">
        <v>117.1</v>
      </c>
      <c r="AY592">
        <v>121.4</v>
      </c>
      <c r="AZ592">
        <v>130.9</v>
      </c>
      <c r="BA592">
        <v>137.03</v>
      </c>
      <c r="BB592">
        <v>141.749</v>
      </c>
      <c r="BC592">
        <v>146.63</v>
      </c>
      <c r="BD592">
        <v>150.554</v>
      </c>
      <c r="BE592">
        <v>154.81399999999999</v>
      </c>
      <c r="BF592">
        <v>158.56399999999999</v>
      </c>
      <c r="BG592">
        <v>2022</v>
      </c>
    </row>
    <row r="593" spans="1:59" x14ac:dyDescent="0.35">
      <c r="A593">
        <v>193</v>
      </c>
      <c r="B593" t="s">
        <v>806</v>
      </c>
      <c r="C593" t="s">
        <v>629</v>
      </c>
      <c r="D593" t="s">
        <v>805</v>
      </c>
      <c r="E593" t="s">
        <v>626</v>
      </c>
      <c r="F593" t="s">
        <v>630</v>
      </c>
      <c r="G593" t="s">
        <v>570</v>
      </c>
      <c r="I593" t="s">
        <v>631</v>
      </c>
      <c r="J593" t="s">
        <v>628</v>
      </c>
      <c r="K593" t="s">
        <v>628</v>
      </c>
      <c r="L593" t="s">
        <v>628</v>
      </c>
      <c r="M593" t="s">
        <v>628</v>
      </c>
      <c r="N593" t="s">
        <v>628</v>
      </c>
      <c r="O593" t="s">
        <v>628</v>
      </c>
      <c r="P593" t="s">
        <v>628</v>
      </c>
      <c r="Q593" t="s">
        <v>628</v>
      </c>
      <c r="R593" t="s">
        <v>628</v>
      </c>
      <c r="S593">
        <v>7.8129999999999997</v>
      </c>
      <c r="T593">
        <v>6.8840000000000003</v>
      </c>
      <c r="U593">
        <v>1.5249999999999999</v>
      </c>
      <c r="V593">
        <v>0.33400000000000002</v>
      </c>
      <c r="W593">
        <v>1.83</v>
      </c>
      <c r="X593">
        <v>2.778</v>
      </c>
      <c r="Y593">
        <v>4.9279999999999999</v>
      </c>
      <c r="Z593">
        <v>1.667</v>
      </c>
      <c r="AA593">
        <v>-0.29799999999999999</v>
      </c>
      <c r="AB593">
        <v>1.4950000000000001</v>
      </c>
      <c r="AC593">
        <v>1.7669999999999999</v>
      </c>
      <c r="AD593">
        <v>5.7889999999999997</v>
      </c>
      <c r="AE593">
        <v>3.1459999999999999</v>
      </c>
      <c r="AF593">
        <v>3.05</v>
      </c>
      <c r="AG593">
        <v>2.4449999999999998</v>
      </c>
      <c r="AH593">
        <v>2.6379999999999999</v>
      </c>
      <c r="AI593">
        <v>2.6930000000000001</v>
      </c>
      <c r="AJ593">
        <v>3.3370000000000002</v>
      </c>
      <c r="AK593">
        <v>2.9990000000000001</v>
      </c>
      <c r="AL593">
        <v>3.6949999999999998</v>
      </c>
      <c r="AM593">
        <v>2.052</v>
      </c>
      <c r="AN593">
        <v>2.6459999999999999</v>
      </c>
      <c r="AO593">
        <v>2.99</v>
      </c>
      <c r="AP593">
        <v>2.1019999999999999</v>
      </c>
      <c r="AQ593">
        <v>2.6469999999999998</v>
      </c>
      <c r="AR593">
        <v>1.7190000000000001</v>
      </c>
      <c r="AS593">
        <v>1.69</v>
      </c>
      <c r="AT593">
        <v>1.385</v>
      </c>
      <c r="AU593">
        <v>2.0950000000000002</v>
      </c>
      <c r="AV593">
        <v>1.6950000000000001</v>
      </c>
      <c r="AW593">
        <v>1.8420000000000001</v>
      </c>
      <c r="AX593">
        <v>0.86099999999999999</v>
      </c>
      <c r="AY593">
        <v>3.6720000000000002</v>
      </c>
      <c r="AZ593">
        <v>7.8250000000000002</v>
      </c>
      <c r="BA593">
        <v>4.6829999999999998</v>
      </c>
      <c r="BB593">
        <v>3.4430000000000001</v>
      </c>
      <c r="BC593">
        <v>3.444</v>
      </c>
      <c r="BD593">
        <v>2.6760000000000002</v>
      </c>
      <c r="BE593">
        <v>2.83</v>
      </c>
      <c r="BF593">
        <v>2.4220000000000002</v>
      </c>
      <c r="BG593">
        <v>2022</v>
      </c>
    </row>
    <row r="594" spans="1:59" x14ac:dyDescent="0.35">
      <c r="A594">
        <v>193</v>
      </c>
      <c r="B594" t="s">
        <v>806</v>
      </c>
      <c r="C594" t="s">
        <v>632</v>
      </c>
      <c r="D594" t="s">
        <v>805</v>
      </c>
      <c r="E594" t="s">
        <v>633</v>
      </c>
      <c r="F594" t="s">
        <v>634</v>
      </c>
      <c r="G594" t="s">
        <v>570</v>
      </c>
      <c r="I594" t="s">
        <v>1309</v>
      </c>
      <c r="J594">
        <v>4.9969999999999999</v>
      </c>
      <c r="K594">
        <v>10.042</v>
      </c>
      <c r="L594">
        <v>5.46</v>
      </c>
      <c r="M594">
        <v>-9.8190000000000008</v>
      </c>
      <c r="N594">
        <v>22.058</v>
      </c>
      <c r="O594">
        <v>3.79</v>
      </c>
      <c r="P594">
        <v>-3.149</v>
      </c>
      <c r="Q594">
        <v>2.516</v>
      </c>
      <c r="R594">
        <v>21</v>
      </c>
      <c r="S594">
        <v>21.163</v>
      </c>
      <c r="T594">
        <v>-4.2110000000000003</v>
      </c>
      <c r="U594">
        <v>-2.2410000000000001</v>
      </c>
      <c r="V594">
        <v>6.7060000000000004</v>
      </c>
      <c r="W594">
        <v>5.1360000000000001</v>
      </c>
      <c r="X594">
        <v>14.59</v>
      </c>
      <c r="Y594">
        <v>8.7479999999999993</v>
      </c>
      <c r="Z594">
        <v>7.4539999999999997</v>
      </c>
      <c r="AA594">
        <v>10.837</v>
      </c>
      <c r="AB594">
        <v>7.2949999999999999</v>
      </c>
      <c r="AC594">
        <v>8.3659999999999997</v>
      </c>
      <c r="AD594">
        <v>8.0060000000000002</v>
      </c>
      <c r="AE594">
        <v>-5.0540000000000003</v>
      </c>
      <c r="AF594">
        <v>11.035</v>
      </c>
      <c r="AG594">
        <v>11.356</v>
      </c>
      <c r="AH594">
        <v>15.202</v>
      </c>
      <c r="AI594">
        <v>9.6379999999999999</v>
      </c>
      <c r="AJ594">
        <v>8.6720000000000006</v>
      </c>
      <c r="AK594">
        <v>12.879</v>
      </c>
      <c r="AL594">
        <v>10.744999999999999</v>
      </c>
      <c r="AM594">
        <v>-8.8379999999999992</v>
      </c>
      <c r="AN594">
        <v>16.167999999999999</v>
      </c>
      <c r="AO594">
        <v>10.532</v>
      </c>
      <c r="AP594">
        <v>6.1760000000000002</v>
      </c>
      <c r="AQ594">
        <v>-2.2810000000000001</v>
      </c>
      <c r="AR594">
        <v>-1.4</v>
      </c>
      <c r="AS594">
        <v>2.2589999999999999</v>
      </c>
      <c r="AT594">
        <v>0.123</v>
      </c>
      <c r="AU594">
        <v>7.81</v>
      </c>
      <c r="AV594">
        <v>4.2679999999999998</v>
      </c>
      <c r="AW594">
        <v>-1.06</v>
      </c>
      <c r="AX594">
        <v>-12.843</v>
      </c>
      <c r="AY594">
        <v>5.36</v>
      </c>
      <c r="AZ594">
        <v>12.927</v>
      </c>
      <c r="BA594">
        <v>4.024</v>
      </c>
      <c r="BB594">
        <v>2.2109999999999999</v>
      </c>
      <c r="BC594">
        <v>2.4319999999999999</v>
      </c>
      <c r="BD594">
        <v>2.4220000000000002</v>
      </c>
      <c r="BE594">
        <v>2.4220000000000002</v>
      </c>
      <c r="BF594">
        <v>2.4220000000000002</v>
      </c>
      <c r="BG594">
        <v>2021</v>
      </c>
    </row>
    <row r="595" spans="1:59" x14ac:dyDescent="0.35">
      <c r="A595">
        <v>193</v>
      </c>
      <c r="B595" t="s">
        <v>806</v>
      </c>
      <c r="C595" t="s">
        <v>635</v>
      </c>
      <c r="D595" t="s">
        <v>805</v>
      </c>
      <c r="E595" t="s">
        <v>636</v>
      </c>
      <c r="F595" t="s">
        <v>637</v>
      </c>
      <c r="G595" t="s">
        <v>570</v>
      </c>
      <c r="I595" t="s">
        <v>1309</v>
      </c>
      <c r="J595">
        <v>6.0110000000000001</v>
      </c>
      <c r="K595">
        <v>9.8800000000000008</v>
      </c>
      <c r="L595">
        <v>4.9470000000000001</v>
      </c>
      <c r="M595">
        <v>-12.212</v>
      </c>
      <c r="N595">
        <v>22.765000000000001</v>
      </c>
      <c r="O595">
        <v>5.8049999999999997</v>
      </c>
      <c r="P595">
        <v>-2.008</v>
      </c>
      <c r="Q595">
        <v>1.3160000000000001</v>
      </c>
      <c r="R595">
        <v>30.8</v>
      </c>
      <c r="S595">
        <v>20.738</v>
      </c>
      <c r="T595">
        <v>-4.7489999999999997</v>
      </c>
      <c r="U595">
        <v>-1.347</v>
      </c>
      <c r="V595">
        <v>8.3849999999999998</v>
      </c>
      <c r="W595">
        <v>5.6959999999999997</v>
      </c>
      <c r="X595">
        <v>15.420999999999999</v>
      </c>
      <c r="Y595">
        <v>9.843</v>
      </c>
      <c r="Z595">
        <v>7.7460000000000004</v>
      </c>
      <c r="AA595">
        <v>12.74</v>
      </c>
      <c r="AB595">
        <v>8.1940000000000008</v>
      </c>
      <c r="AC595">
        <v>10.349</v>
      </c>
      <c r="AD595">
        <v>8.8629999999999995</v>
      </c>
      <c r="AE595">
        <v>-4.6399999999999997</v>
      </c>
      <c r="AF595">
        <v>14.12</v>
      </c>
      <c r="AG595">
        <v>12.018000000000001</v>
      </c>
      <c r="AH595">
        <v>14.349</v>
      </c>
      <c r="AI595">
        <v>9.984</v>
      </c>
      <c r="AJ595">
        <v>9.452</v>
      </c>
      <c r="AK595">
        <v>11.667</v>
      </c>
      <c r="AL595">
        <v>10.289</v>
      </c>
      <c r="AM595">
        <v>-9.6370000000000005</v>
      </c>
      <c r="AN595">
        <v>15.458</v>
      </c>
      <c r="AO595">
        <v>10.409000000000001</v>
      </c>
      <c r="AP595">
        <v>5.5510000000000002</v>
      </c>
      <c r="AQ595">
        <v>-3.407</v>
      </c>
      <c r="AR595">
        <v>0.14899999999999999</v>
      </c>
      <c r="AS595">
        <v>2.9830000000000001</v>
      </c>
      <c r="AT595">
        <v>0.20399999999999999</v>
      </c>
      <c r="AU595">
        <v>7.891</v>
      </c>
      <c r="AV595">
        <v>3.7730000000000001</v>
      </c>
      <c r="AW595">
        <v>-0.84599999999999997</v>
      </c>
      <c r="AX595">
        <v>-2.206</v>
      </c>
      <c r="AY595">
        <v>9.7360000000000007</v>
      </c>
      <c r="AZ595">
        <v>7.4139999999999997</v>
      </c>
      <c r="BA595">
        <v>0.98399999999999999</v>
      </c>
      <c r="BB595">
        <v>1.4890000000000001</v>
      </c>
      <c r="BC595">
        <v>2.4220000000000002</v>
      </c>
      <c r="BD595">
        <v>2.4220000000000002</v>
      </c>
      <c r="BE595">
        <v>2.4220000000000002</v>
      </c>
      <c r="BF595">
        <v>2.4220000000000002</v>
      </c>
      <c r="BG595">
        <v>2021</v>
      </c>
    </row>
    <row r="596" spans="1:59" x14ac:dyDescent="0.35">
      <c r="A596">
        <v>193</v>
      </c>
      <c r="B596" t="s">
        <v>806</v>
      </c>
      <c r="C596" t="s">
        <v>638</v>
      </c>
      <c r="D596" t="s">
        <v>805</v>
      </c>
      <c r="E596" t="s">
        <v>639</v>
      </c>
      <c r="F596" t="s">
        <v>640</v>
      </c>
      <c r="G596" t="s">
        <v>570</v>
      </c>
      <c r="I596" t="s">
        <v>1309</v>
      </c>
      <c r="J596">
        <v>-0.91500000000000004</v>
      </c>
      <c r="K596">
        <v>-3.403</v>
      </c>
      <c r="L596">
        <v>8.7710000000000008</v>
      </c>
      <c r="M596">
        <v>-4.3600000000000003</v>
      </c>
      <c r="N596">
        <v>16.091999999999999</v>
      </c>
      <c r="O596">
        <v>10.397</v>
      </c>
      <c r="P596">
        <v>3.625</v>
      </c>
      <c r="Q596">
        <v>12.119</v>
      </c>
      <c r="R596">
        <v>7.3</v>
      </c>
      <c r="S596">
        <v>3.2909999999999999</v>
      </c>
      <c r="T596">
        <v>7.5119999999999996</v>
      </c>
      <c r="U596">
        <v>12.996</v>
      </c>
      <c r="V596">
        <v>6.2990000000000004</v>
      </c>
      <c r="W596">
        <v>8.4090000000000007</v>
      </c>
      <c r="X596">
        <v>7.94</v>
      </c>
      <c r="Y596">
        <v>5.5789999999999997</v>
      </c>
      <c r="Z596">
        <v>10.286</v>
      </c>
      <c r="AA596">
        <v>11.96</v>
      </c>
      <c r="AB596">
        <v>0.22</v>
      </c>
      <c r="AC596">
        <v>4.7240000000000002</v>
      </c>
      <c r="AD596">
        <v>11.59</v>
      </c>
      <c r="AE596">
        <v>3.0539999999999998</v>
      </c>
      <c r="AF596">
        <v>0.81399999999999995</v>
      </c>
      <c r="AG596">
        <v>-1.0900000000000001</v>
      </c>
      <c r="AH596">
        <v>3.722</v>
      </c>
      <c r="AI596">
        <v>3.3889999999999998</v>
      </c>
      <c r="AJ596">
        <v>3.423</v>
      </c>
      <c r="AK596">
        <v>3.42</v>
      </c>
      <c r="AL596">
        <v>4.407</v>
      </c>
      <c r="AM596">
        <v>2.0009999999999999</v>
      </c>
      <c r="AN596">
        <v>5.7089999999999996</v>
      </c>
      <c r="AO596">
        <v>-0.14399999999999999</v>
      </c>
      <c r="AP596">
        <v>5.4189999999999996</v>
      </c>
      <c r="AQ596">
        <v>5.89</v>
      </c>
      <c r="AR596">
        <v>7.0110000000000001</v>
      </c>
      <c r="AS596">
        <v>6.3179999999999996</v>
      </c>
      <c r="AT596">
        <v>6.6680000000000001</v>
      </c>
      <c r="AU596">
        <v>3.431</v>
      </c>
      <c r="AV596">
        <v>5.0999999999999996</v>
      </c>
      <c r="AW596">
        <v>3.2210000000000001</v>
      </c>
      <c r="AX596">
        <v>-9.6509999999999998</v>
      </c>
      <c r="AY596">
        <v>-1.9630000000000001</v>
      </c>
      <c r="AZ596">
        <v>3.3809999999999998</v>
      </c>
      <c r="BA596">
        <v>8.2799999999999994</v>
      </c>
      <c r="BB596">
        <v>1.7569999999999999</v>
      </c>
      <c r="BC596">
        <v>2.04</v>
      </c>
      <c r="BD596">
        <v>2.0539999999999998</v>
      </c>
      <c r="BE596">
        <v>2.206</v>
      </c>
      <c r="BF596">
        <v>2.2869999999999999</v>
      </c>
      <c r="BG596">
        <v>2021</v>
      </c>
    </row>
    <row r="597" spans="1:59" x14ac:dyDescent="0.35">
      <c r="A597">
        <v>193</v>
      </c>
      <c r="B597" t="s">
        <v>806</v>
      </c>
      <c r="C597" t="s">
        <v>641</v>
      </c>
      <c r="D597" t="s">
        <v>805</v>
      </c>
      <c r="E597" t="s">
        <v>642</v>
      </c>
      <c r="F597" t="s">
        <v>643</v>
      </c>
      <c r="G597" t="s">
        <v>570</v>
      </c>
      <c r="I597" t="s">
        <v>1309</v>
      </c>
      <c r="J597">
        <v>16.399000000000001</v>
      </c>
      <c r="K597">
        <v>2.5329999999999999</v>
      </c>
      <c r="L597">
        <v>2.8159999999999998</v>
      </c>
      <c r="M597">
        <v>8.8260000000000005</v>
      </c>
      <c r="N597">
        <v>1.653</v>
      </c>
      <c r="O597">
        <v>14.528</v>
      </c>
      <c r="P597">
        <v>6.532</v>
      </c>
      <c r="Q597">
        <v>11.568</v>
      </c>
      <c r="R597">
        <v>3.9</v>
      </c>
      <c r="S597">
        <v>3.6589999999999998</v>
      </c>
      <c r="T597">
        <v>7.093</v>
      </c>
      <c r="U597">
        <v>15.134</v>
      </c>
      <c r="V597">
        <v>5.5720000000000001</v>
      </c>
      <c r="W597">
        <v>6.3179999999999996</v>
      </c>
      <c r="X597">
        <v>7.6929999999999996</v>
      </c>
      <c r="Y597">
        <v>3.5529999999999999</v>
      </c>
      <c r="Z597">
        <v>11.372</v>
      </c>
      <c r="AA597">
        <v>14.225</v>
      </c>
      <c r="AB597">
        <v>-0.65900000000000003</v>
      </c>
      <c r="AC597">
        <v>4.5209999999999999</v>
      </c>
      <c r="AD597">
        <v>9.8330000000000002</v>
      </c>
      <c r="AE597">
        <v>3.589</v>
      </c>
      <c r="AF597">
        <v>0.745</v>
      </c>
      <c r="AG597">
        <v>-1.52</v>
      </c>
      <c r="AH597">
        <v>4.032</v>
      </c>
      <c r="AI597">
        <v>3.0529999999999999</v>
      </c>
      <c r="AJ597">
        <v>2.024</v>
      </c>
      <c r="AK597">
        <v>1.87</v>
      </c>
      <c r="AL597">
        <v>3.7930000000000001</v>
      </c>
      <c r="AM597">
        <v>3.4609999999999999</v>
      </c>
      <c r="AN597">
        <v>7.5970000000000004</v>
      </c>
      <c r="AO597">
        <v>0.54400000000000004</v>
      </c>
      <c r="AP597">
        <v>6.9610000000000003</v>
      </c>
      <c r="AQ597">
        <v>6.2830000000000004</v>
      </c>
      <c r="AR597">
        <v>6.9859999999999998</v>
      </c>
      <c r="AS597">
        <v>5.673</v>
      </c>
      <c r="AT597">
        <v>7.1029999999999998</v>
      </c>
      <c r="AU597">
        <v>2.0870000000000002</v>
      </c>
      <c r="AV597">
        <v>4.5599999999999996</v>
      </c>
      <c r="AW597">
        <v>1.825</v>
      </c>
      <c r="AX597">
        <v>-4.0439999999999996</v>
      </c>
      <c r="AY597">
        <v>1.1020000000000001</v>
      </c>
      <c r="AZ597">
        <v>0.82299999999999995</v>
      </c>
      <c r="BA597">
        <v>2.6859999999999999</v>
      </c>
      <c r="BB597">
        <v>0.47299999999999998</v>
      </c>
      <c r="BC597">
        <v>1.9350000000000001</v>
      </c>
      <c r="BD597">
        <v>2.0059999999999998</v>
      </c>
      <c r="BE597">
        <v>2.1869999999999998</v>
      </c>
      <c r="BF597">
        <v>2.2890000000000001</v>
      </c>
      <c r="BG597">
        <v>2021</v>
      </c>
    </row>
    <row r="598" spans="1:59" x14ac:dyDescent="0.35">
      <c r="A598">
        <v>193</v>
      </c>
      <c r="B598" t="s">
        <v>806</v>
      </c>
      <c r="C598" t="s">
        <v>644</v>
      </c>
      <c r="D598" t="s">
        <v>805</v>
      </c>
      <c r="E598" t="s">
        <v>645</v>
      </c>
      <c r="F598" t="s">
        <v>646</v>
      </c>
      <c r="G598" t="s">
        <v>647</v>
      </c>
      <c r="I598" t="s">
        <v>1310</v>
      </c>
      <c r="J598">
        <v>6.133</v>
      </c>
      <c r="K598">
        <v>5.7830000000000004</v>
      </c>
      <c r="L598">
        <v>7.1829999999999998</v>
      </c>
      <c r="M598">
        <v>9.9670000000000005</v>
      </c>
      <c r="N598">
        <v>8.9670000000000005</v>
      </c>
      <c r="O598">
        <v>8.2579999999999991</v>
      </c>
      <c r="P598">
        <v>8.1170000000000009</v>
      </c>
      <c r="Q598">
        <v>8.1080000000000005</v>
      </c>
      <c r="R598">
        <v>7.21</v>
      </c>
      <c r="S598">
        <v>6.1550000000000002</v>
      </c>
      <c r="T598">
        <v>6.9470000000000001</v>
      </c>
      <c r="U598">
        <v>9.6059999999999999</v>
      </c>
      <c r="V598">
        <v>10.756</v>
      </c>
      <c r="W598">
        <v>10.882</v>
      </c>
      <c r="X598">
        <v>9.7140000000000004</v>
      </c>
      <c r="Y598">
        <v>8.4730000000000008</v>
      </c>
      <c r="Z598">
        <v>8.5150000000000006</v>
      </c>
      <c r="AA598">
        <v>8.3640000000000008</v>
      </c>
      <c r="AB598">
        <v>7.6840000000000002</v>
      </c>
      <c r="AC598">
        <v>6.8689999999999998</v>
      </c>
      <c r="AD598">
        <v>6.2779999999999996</v>
      </c>
      <c r="AE598">
        <v>6.7709999999999999</v>
      </c>
      <c r="AF598">
        <v>6.367</v>
      </c>
      <c r="AG598">
        <v>5.931</v>
      </c>
      <c r="AH598">
        <v>5.3929999999999998</v>
      </c>
      <c r="AI598">
        <v>5.0330000000000004</v>
      </c>
      <c r="AJ598">
        <v>4.774</v>
      </c>
      <c r="AK598">
        <v>4.3710000000000004</v>
      </c>
      <c r="AL598">
        <v>4.2430000000000003</v>
      </c>
      <c r="AM598">
        <v>5.569</v>
      </c>
      <c r="AN598">
        <v>5.2089999999999996</v>
      </c>
      <c r="AO598">
        <v>5.0830000000000002</v>
      </c>
      <c r="AP598">
        <v>5.226</v>
      </c>
      <c r="AQ598">
        <v>5.6689999999999996</v>
      </c>
      <c r="AR598">
        <v>6.0629999999999997</v>
      </c>
      <c r="AS598">
        <v>6.0579999999999998</v>
      </c>
      <c r="AT598">
        <v>5.7149999999999999</v>
      </c>
      <c r="AU598">
        <v>5.5949999999999998</v>
      </c>
      <c r="AV598">
        <v>5.3019999999999996</v>
      </c>
      <c r="AW598">
        <v>5.1749999999999998</v>
      </c>
      <c r="AX598">
        <v>6.5010000000000003</v>
      </c>
      <c r="AY598">
        <v>5.0960000000000001</v>
      </c>
      <c r="AZ598">
        <v>3.7</v>
      </c>
      <c r="BA598">
        <v>3.7280000000000002</v>
      </c>
      <c r="BB598">
        <v>4.2590000000000003</v>
      </c>
      <c r="BC598">
        <v>4.5439999999999996</v>
      </c>
      <c r="BD598">
        <v>4.8140000000000001</v>
      </c>
      <c r="BE598">
        <v>4.87</v>
      </c>
      <c r="BF598">
        <v>4.8979999999999997</v>
      </c>
      <c r="BG598">
        <v>2022</v>
      </c>
    </row>
    <row r="599" spans="1:59" x14ac:dyDescent="0.35">
      <c r="A599">
        <v>193</v>
      </c>
      <c r="B599" t="s">
        <v>806</v>
      </c>
      <c r="C599" t="s">
        <v>649</v>
      </c>
      <c r="D599" t="s">
        <v>805</v>
      </c>
      <c r="E599" t="s">
        <v>650</v>
      </c>
      <c r="F599" t="s">
        <v>651</v>
      </c>
      <c r="G599" t="s">
        <v>652</v>
      </c>
      <c r="H599" t="s">
        <v>653</v>
      </c>
      <c r="I599" t="s">
        <v>1310</v>
      </c>
      <c r="J599">
        <v>6.2869999999999999</v>
      </c>
      <c r="K599">
        <v>6.4160000000000004</v>
      </c>
      <c r="L599">
        <v>6.4180000000000001</v>
      </c>
      <c r="M599">
        <v>6.3010000000000002</v>
      </c>
      <c r="N599">
        <v>6.4939999999999998</v>
      </c>
      <c r="O599">
        <v>6.7009999999999996</v>
      </c>
      <c r="P599">
        <v>6.9740000000000002</v>
      </c>
      <c r="Q599">
        <v>7.1280000000000001</v>
      </c>
      <c r="R599">
        <v>7.39</v>
      </c>
      <c r="S599">
        <v>7.718</v>
      </c>
      <c r="T599">
        <v>7.8570000000000002</v>
      </c>
      <c r="U599">
        <v>7.6660000000000004</v>
      </c>
      <c r="V599">
        <v>7.63</v>
      </c>
      <c r="W599">
        <v>7.6550000000000002</v>
      </c>
      <c r="X599">
        <v>7.8970000000000002</v>
      </c>
      <c r="Y599">
        <v>8.1869999999999994</v>
      </c>
      <c r="Z599">
        <v>8.2989999999999995</v>
      </c>
      <c r="AA599">
        <v>8.3629999999999995</v>
      </c>
      <c r="AB599">
        <v>8.516</v>
      </c>
      <c r="AC599">
        <v>8.67</v>
      </c>
      <c r="AD599">
        <v>8.8989999999999991</v>
      </c>
      <c r="AE599">
        <v>9.016</v>
      </c>
      <c r="AF599">
        <v>9.1850000000000005</v>
      </c>
      <c r="AG599">
        <v>9.3919999999999995</v>
      </c>
      <c r="AH599">
        <v>9.5559999999999992</v>
      </c>
      <c r="AI599">
        <v>9.8770000000000007</v>
      </c>
      <c r="AJ599">
        <v>10.122999999999999</v>
      </c>
      <c r="AK599">
        <v>10.433999999999999</v>
      </c>
      <c r="AL599">
        <v>10.728</v>
      </c>
      <c r="AM599">
        <v>10.804</v>
      </c>
      <c r="AN599">
        <v>11.021000000000001</v>
      </c>
      <c r="AO599">
        <v>11.212999999999999</v>
      </c>
      <c r="AP599">
        <v>11.351000000000001</v>
      </c>
      <c r="AQ599">
        <v>11.458</v>
      </c>
      <c r="AR599">
        <v>11.531000000000001</v>
      </c>
      <c r="AS599">
        <v>11.759</v>
      </c>
      <c r="AT599">
        <v>11.965999999999999</v>
      </c>
      <c r="AU599">
        <v>12.244</v>
      </c>
      <c r="AV599">
        <v>12.574</v>
      </c>
      <c r="AW599">
        <v>12.859</v>
      </c>
      <c r="AX599">
        <v>12.656000000000001</v>
      </c>
      <c r="AY599">
        <v>13.04</v>
      </c>
      <c r="AZ599">
        <v>13.606999999999999</v>
      </c>
      <c r="BA599">
        <v>13.903</v>
      </c>
      <c r="BB599">
        <v>14.036</v>
      </c>
      <c r="BC599" t="s">
        <v>628</v>
      </c>
      <c r="BD599" t="s">
        <v>628</v>
      </c>
      <c r="BE599" t="s">
        <v>628</v>
      </c>
      <c r="BF599" t="s">
        <v>628</v>
      </c>
      <c r="BG599">
        <v>2022</v>
      </c>
    </row>
    <row r="600" spans="1:59" x14ac:dyDescent="0.35">
      <c r="A600">
        <v>193</v>
      </c>
      <c r="B600" t="s">
        <v>806</v>
      </c>
      <c r="C600" t="s">
        <v>654</v>
      </c>
      <c r="D600" t="s">
        <v>805</v>
      </c>
      <c r="E600" t="s">
        <v>655</v>
      </c>
      <c r="F600" t="s">
        <v>656</v>
      </c>
      <c r="G600" t="s">
        <v>652</v>
      </c>
      <c r="H600" t="s">
        <v>653</v>
      </c>
      <c r="I600" t="s">
        <v>1311</v>
      </c>
      <c r="J600">
        <v>14.802</v>
      </c>
      <c r="K600">
        <v>15.039</v>
      </c>
      <c r="L600">
        <v>15.289</v>
      </c>
      <c r="M600">
        <v>15.483000000000001</v>
      </c>
      <c r="N600">
        <v>15.677</v>
      </c>
      <c r="O600">
        <v>15.901</v>
      </c>
      <c r="P600">
        <v>16.138999999999999</v>
      </c>
      <c r="Q600">
        <v>16.395</v>
      </c>
      <c r="R600">
        <v>16.687000000000001</v>
      </c>
      <c r="S600">
        <v>16.937000000000001</v>
      </c>
      <c r="T600">
        <v>17.170000000000002</v>
      </c>
      <c r="U600">
        <v>17.379000000000001</v>
      </c>
      <c r="V600">
        <v>17.556999999999999</v>
      </c>
      <c r="W600">
        <v>17.719000000000001</v>
      </c>
      <c r="X600">
        <v>17.893000000000001</v>
      </c>
      <c r="Y600">
        <v>18.12</v>
      </c>
      <c r="Z600">
        <v>18.329999999999998</v>
      </c>
      <c r="AA600">
        <v>18.510000000000002</v>
      </c>
      <c r="AB600">
        <v>18.706</v>
      </c>
      <c r="AC600">
        <v>18.919</v>
      </c>
      <c r="AD600">
        <v>19.140999999999998</v>
      </c>
      <c r="AE600">
        <v>19.385999999999999</v>
      </c>
      <c r="AF600">
        <v>19.605</v>
      </c>
      <c r="AG600">
        <v>19.827000000000002</v>
      </c>
      <c r="AH600">
        <v>20.045999999999999</v>
      </c>
      <c r="AI600">
        <v>20.312000000000001</v>
      </c>
      <c r="AJ600">
        <v>20.628</v>
      </c>
      <c r="AK600">
        <v>21.015999999999998</v>
      </c>
      <c r="AL600">
        <v>21.475999999999999</v>
      </c>
      <c r="AM600">
        <v>21.866</v>
      </c>
      <c r="AN600">
        <v>22.172000000000001</v>
      </c>
      <c r="AO600">
        <v>22.521999999999998</v>
      </c>
      <c r="AP600">
        <v>22.928000000000001</v>
      </c>
      <c r="AQ600">
        <v>23.297999999999998</v>
      </c>
      <c r="AR600">
        <v>23.64</v>
      </c>
      <c r="AS600">
        <v>23.984999999999999</v>
      </c>
      <c r="AT600">
        <v>24.385000000000002</v>
      </c>
      <c r="AU600">
        <v>24.759</v>
      </c>
      <c r="AV600">
        <v>25.146000000000001</v>
      </c>
      <c r="AW600">
        <v>25.52</v>
      </c>
      <c r="AX600">
        <v>25.631</v>
      </c>
      <c r="AY600">
        <v>25.771999999999998</v>
      </c>
      <c r="AZ600">
        <v>26.268000000000001</v>
      </c>
      <c r="BA600">
        <v>26.584</v>
      </c>
      <c r="BB600">
        <v>26.928999999999998</v>
      </c>
      <c r="BC600">
        <v>27.265999999999998</v>
      </c>
      <c r="BD600">
        <v>27.593</v>
      </c>
      <c r="BE600">
        <v>27.923999999999999</v>
      </c>
      <c r="BF600">
        <v>28.259</v>
      </c>
      <c r="BG600">
        <v>2021</v>
      </c>
    </row>
    <row r="601" spans="1:59" x14ac:dyDescent="0.35">
      <c r="A601">
        <v>193</v>
      </c>
      <c r="B601" t="s">
        <v>806</v>
      </c>
      <c r="C601" t="s">
        <v>658</v>
      </c>
      <c r="D601" t="s">
        <v>805</v>
      </c>
      <c r="E601" t="s">
        <v>659</v>
      </c>
      <c r="F601" t="s">
        <v>660</v>
      </c>
      <c r="G601" t="s">
        <v>565</v>
      </c>
      <c r="H601" t="s">
        <v>566</v>
      </c>
      <c r="I601" t="s">
        <v>1312</v>
      </c>
      <c r="J601" t="s">
        <v>628</v>
      </c>
      <c r="K601" t="s">
        <v>628</v>
      </c>
      <c r="L601" t="s">
        <v>628</v>
      </c>
      <c r="M601" t="s">
        <v>628</v>
      </c>
      <c r="N601" t="s">
        <v>628</v>
      </c>
      <c r="O601" t="s">
        <v>628</v>
      </c>
      <c r="P601" t="s">
        <v>628</v>
      </c>
      <c r="Q601" t="s">
        <v>628</v>
      </c>
      <c r="R601">
        <v>107.705</v>
      </c>
      <c r="S601">
        <v>118.812</v>
      </c>
      <c r="T601">
        <v>125.491</v>
      </c>
      <c r="U601">
        <v>126.06100000000001</v>
      </c>
      <c r="V601">
        <v>126.77500000000001</v>
      </c>
      <c r="W601">
        <v>133.69900000000001</v>
      </c>
      <c r="X601">
        <v>144.64699999999999</v>
      </c>
      <c r="Y601">
        <v>158.93</v>
      </c>
      <c r="Z601">
        <v>174.048</v>
      </c>
      <c r="AA601">
        <v>185.24100000000001</v>
      </c>
      <c r="AB601">
        <v>208.48599999999999</v>
      </c>
      <c r="AC601">
        <v>235.46600000000001</v>
      </c>
      <c r="AD601">
        <v>250.661</v>
      </c>
      <c r="AE601">
        <v>259.96499999999997</v>
      </c>
      <c r="AF601">
        <v>274.66399999999999</v>
      </c>
      <c r="AG601">
        <v>298.52800000000002</v>
      </c>
      <c r="AH601">
        <v>323.38600000000002</v>
      </c>
      <c r="AI601">
        <v>349.84500000000003</v>
      </c>
      <c r="AJ601">
        <v>377.59399999999999</v>
      </c>
      <c r="AK601">
        <v>405.37599999999998</v>
      </c>
      <c r="AL601">
        <v>419.75299999999999</v>
      </c>
      <c r="AM601">
        <v>419.791</v>
      </c>
      <c r="AN601">
        <v>434.37400000000002</v>
      </c>
      <c r="AO601">
        <v>466.63499999999999</v>
      </c>
      <c r="AP601">
        <v>500.27199999999999</v>
      </c>
      <c r="AQ601">
        <v>526.63099999999997</v>
      </c>
      <c r="AR601">
        <v>546.005</v>
      </c>
      <c r="AS601">
        <v>565.23900000000003</v>
      </c>
      <c r="AT601">
        <v>591.84500000000003</v>
      </c>
      <c r="AU601">
        <v>631.48400000000004</v>
      </c>
      <c r="AV601">
        <v>674.64300000000003</v>
      </c>
      <c r="AW601">
        <v>687.822</v>
      </c>
      <c r="AX601">
        <v>704.79899999999998</v>
      </c>
      <c r="AY601">
        <v>779.673</v>
      </c>
      <c r="AZ601">
        <v>875.80700000000002</v>
      </c>
      <c r="BA601">
        <v>927.24599999999998</v>
      </c>
      <c r="BB601">
        <v>937.10699999999997</v>
      </c>
      <c r="BC601">
        <v>960.17600000000004</v>
      </c>
      <c r="BD601" s="20">
        <v>1001.53</v>
      </c>
      <c r="BE601" s="20">
        <v>1047.172</v>
      </c>
      <c r="BF601" s="20">
        <v>1098.2619999999999</v>
      </c>
      <c r="BG601">
        <v>2021</v>
      </c>
    </row>
    <row r="602" spans="1:59" x14ac:dyDescent="0.35">
      <c r="A602">
        <v>193</v>
      </c>
      <c r="B602" t="s">
        <v>806</v>
      </c>
      <c r="C602" t="s">
        <v>662</v>
      </c>
      <c r="D602" t="s">
        <v>805</v>
      </c>
      <c r="E602" t="s">
        <v>659</v>
      </c>
      <c r="F602" t="s">
        <v>660</v>
      </c>
      <c r="G602" t="s">
        <v>615</v>
      </c>
      <c r="I602" t="s">
        <v>663</v>
      </c>
      <c r="J602" t="s">
        <v>628</v>
      </c>
      <c r="K602" t="s">
        <v>628</v>
      </c>
      <c r="L602" t="s">
        <v>628</v>
      </c>
      <c r="M602" t="s">
        <v>628</v>
      </c>
      <c r="N602" t="s">
        <v>628</v>
      </c>
      <c r="O602" t="s">
        <v>628</v>
      </c>
      <c r="P602" t="s">
        <v>628</v>
      </c>
      <c r="Q602" t="s">
        <v>628</v>
      </c>
      <c r="R602">
        <v>31.146999999999998</v>
      </c>
      <c r="S602">
        <v>30.527999999999999</v>
      </c>
      <c r="T602">
        <v>30.248000000000001</v>
      </c>
      <c r="U602">
        <v>30.268000000000001</v>
      </c>
      <c r="V602">
        <v>29.303999999999998</v>
      </c>
      <c r="W602">
        <v>29.411000000000001</v>
      </c>
      <c r="X602">
        <v>29.949000000000002</v>
      </c>
      <c r="Y602">
        <v>31.088000000000001</v>
      </c>
      <c r="Z602">
        <v>32.087000000000003</v>
      </c>
      <c r="AA602">
        <v>32.323</v>
      </c>
      <c r="AB602">
        <v>34.405999999999999</v>
      </c>
      <c r="AC602">
        <v>36.905999999999999</v>
      </c>
      <c r="AD602">
        <v>36.493000000000002</v>
      </c>
      <c r="AE602">
        <v>35.619</v>
      </c>
      <c r="AF602">
        <v>35.125999999999998</v>
      </c>
      <c r="AG602">
        <v>35.965000000000003</v>
      </c>
      <c r="AH602">
        <v>36.168999999999997</v>
      </c>
      <c r="AI602">
        <v>36.311</v>
      </c>
      <c r="AJ602">
        <v>36.338999999999999</v>
      </c>
      <c r="AK602">
        <v>35.799999999999997</v>
      </c>
      <c r="AL602">
        <v>33.981000000000002</v>
      </c>
      <c r="AM602">
        <v>33.192</v>
      </c>
      <c r="AN602">
        <v>31.838999999999999</v>
      </c>
      <c r="AO602">
        <v>31.792000000000002</v>
      </c>
      <c r="AP602">
        <v>33.018000000000001</v>
      </c>
      <c r="AQ602">
        <v>33.573999999999998</v>
      </c>
      <c r="AR602">
        <v>33.837000000000003</v>
      </c>
      <c r="AS602">
        <v>34.499000000000002</v>
      </c>
      <c r="AT602">
        <v>34.844000000000001</v>
      </c>
      <c r="AU602">
        <v>35.045000000000002</v>
      </c>
      <c r="AV602">
        <v>35.618000000000002</v>
      </c>
      <c r="AW602">
        <v>34.524000000000001</v>
      </c>
      <c r="AX602">
        <v>35.758000000000003</v>
      </c>
      <c r="AY602">
        <v>35.625</v>
      </c>
      <c r="AZ602">
        <v>35.749000000000002</v>
      </c>
      <c r="BA602">
        <v>36.576999999999998</v>
      </c>
      <c r="BB602">
        <v>36.246000000000002</v>
      </c>
      <c r="BC602">
        <v>35.317999999999998</v>
      </c>
      <c r="BD602">
        <v>35.043999999999997</v>
      </c>
      <c r="BE602">
        <v>34.9</v>
      </c>
      <c r="BF602">
        <v>34.886000000000003</v>
      </c>
      <c r="BG602">
        <v>2021</v>
      </c>
    </row>
    <row r="603" spans="1:59" x14ac:dyDescent="0.35">
      <c r="A603">
        <v>193</v>
      </c>
      <c r="B603" t="s">
        <v>806</v>
      </c>
      <c r="C603" t="s">
        <v>186</v>
      </c>
      <c r="D603" t="s">
        <v>805</v>
      </c>
      <c r="E603" t="s">
        <v>664</v>
      </c>
      <c r="F603" t="s">
        <v>665</v>
      </c>
      <c r="G603" t="s">
        <v>565</v>
      </c>
      <c r="H603" t="s">
        <v>566</v>
      </c>
      <c r="I603" t="s">
        <v>1312</v>
      </c>
      <c r="J603" t="s">
        <v>628</v>
      </c>
      <c r="K603" t="s">
        <v>628</v>
      </c>
      <c r="L603" t="s">
        <v>628</v>
      </c>
      <c r="M603" t="s">
        <v>628</v>
      </c>
      <c r="N603" t="s">
        <v>628</v>
      </c>
      <c r="O603" t="s">
        <v>628</v>
      </c>
      <c r="P603" t="s">
        <v>628</v>
      </c>
      <c r="Q603" t="s">
        <v>628</v>
      </c>
      <c r="R603">
        <v>106.05500000000001</v>
      </c>
      <c r="S603">
        <v>115.21299999999999</v>
      </c>
      <c r="T603">
        <v>126.452</v>
      </c>
      <c r="U603">
        <v>137.672</v>
      </c>
      <c r="V603">
        <v>147.29599999999999</v>
      </c>
      <c r="W603">
        <v>155.185</v>
      </c>
      <c r="X603">
        <v>162.964</v>
      </c>
      <c r="Y603">
        <v>172.24100000000001</v>
      </c>
      <c r="Z603">
        <v>181.94499999999999</v>
      </c>
      <c r="AA603">
        <v>188.066</v>
      </c>
      <c r="AB603">
        <v>209.976</v>
      </c>
      <c r="AC603">
        <v>231.21600000000001</v>
      </c>
      <c r="AD603">
        <v>242.066</v>
      </c>
      <c r="AE603">
        <v>260.18599999999998</v>
      </c>
      <c r="AF603">
        <v>273.15800000000002</v>
      </c>
      <c r="AG603">
        <v>289.80500000000001</v>
      </c>
      <c r="AH603">
        <v>311.553</v>
      </c>
      <c r="AI603">
        <v>333.38799999999998</v>
      </c>
      <c r="AJ603">
        <v>359.17200000000003</v>
      </c>
      <c r="AK603">
        <v>388.67099999999999</v>
      </c>
      <c r="AL603">
        <v>433.35</v>
      </c>
      <c r="AM603">
        <v>477.50200000000001</v>
      </c>
      <c r="AN603">
        <v>504.17500000000001</v>
      </c>
      <c r="AO603">
        <v>533.08600000000001</v>
      </c>
      <c r="AP603">
        <v>553.46100000000001</v>
      </c>
      <c r="AQ603">
        <v>570.73199999999997</v>
      </c>
      <c r="AR603">
        <v>593.10500000000002</v>
      </c>
      <c r="AS603">
        <v>610.92399999999998</v>
      </c>
      <c r="AT603">
        <v>632.995</v>
      </c>
      <c r="AU603">
        <v>662.42899999999997</v>
      </c>
      <c r="AV603">
        <v>698.48800000000006</v>
      </c>
      <c r="AW603">
        <v>775.73400000000004</v>
      </c>
      <c r="AX603">
        <v>877.149</v>
      </c>
      <c r="AY603">
        <v>922.01499999999999</v>
      </c>
      <c r="AZ603">
        <v>933.02700000000004</v>
      </c>
      <c r="BA603">
        <v>963.52499999999998</v>
      </c>
      <c r="BB603">
        <v>994.84699999999998</v>
      </c>
      <c r="BC603" s="20">
        <v>1013.086</v>
      </c>
      <c r="BD603" s="20">
        <v>1044.7719999999999</v>
      </c>
      <c r="BE603" s="20">
        <v>1090.68</v>
      </c>
      <c r="BF603" s="20">
        <v>1137.3330000000001</v>
      </c>
      <c r="BG603">
        <v>2021</v>
      </c>
    </row>
    <row r="604" spans="1:59" x14ac:dyDescent="0.35">
      <c r="A604">
        <v>193</v>
      </c>
      <c r="B604" t="s">
        <v>806</v>
      </c>
      <c r="C604" t="s">
        <v>188</v>
      </c>
      <c r="D604" t="s">
        <v>805</v>
      </c>
      <c r="E604" t="s">
        <v>664</v>
      </c>
      <c r="F604" t="s">
        <v>665</v>
      </c>
      <c r="G604" t="s">
        <v>615</v>
      </c>
      <c r="I604" t="s">
        <v>666</v>
      </c>
      <c r="J604" t="s">
        <v>628</v>
      </c>
      <c r="K604" t="s">
        <v>628</v>
      </c>
      <c r="L604" t="s">
        <v>628</v>
      </c>
      <c r="M604" t="s">
        <v>628</v>
      </c>
      <c r="N604" t="s">
        <v>628</v>
      </c>
      <c r="O604" t="s">
        <v>628</v>
      </c>
      <c r="P604" t="s">
        <v>628</v>
      </c>
      <c r="Q604" t="s">
        <v>628</v>
      </c>
      <c r="R604">
        <v>30.669</v>
      </c>
      <c r="S604">
        <v>29.603000000000002</v>
      </c>
      <c r="T604">
        <v>30.478999999999999</v>
      </c>
      <c r="U604">
        <v>33.055999999999997</v>
      </c>
      <c r="V604">
        <v>34.048000000000002</v>
      </c>
      <c r="W604">
        <v>34.137999999999998</v>
      </c>
      <c r="X604">
        <v>33.741999999999997</v>
      </c>
      <c r="Y604">
        <v>33.692</v>
      </c>
      <c r="Z604">
        <v>33.542999999999999</v>
      </c>
      <c r="AA604">
        <v>32.816000000000003</v>
      </c>
      <c r="AB604">
        <v>34.652000000000001</v>
      </c>
      <c r="AC604">
        <v>36.24</v>
      </c>
      <c r="AD604">
        <v>35.241</v>
      </c>
      <c r="AE604">
        <v>35.65</v>
      </c>
      <c r="AF604">
        <v>34.933</v>
      </c>
      <c r="AG604">
        <v>34.914000000000001</v>
      </c>
      <c r="AH604">
        <v>34.845999999999997</v>
      </c>
      <c r="AI604">
        <v>34.603000000000002</v>
      </c>
      <c r="AJ604">
        <v>34.566000000000003</v>
      </c>
      <c r="AK604">
        <v>34.325000000000003</v>
      </c>
      <c r="AL604">
        <v>35.082000000000001</v>
      </c>
      <c r="AM604">
        <v>37.755000000000003</v>
      </c>
      <c r="AN604">
        <v>36.954999999999998</v>
      </c>
      <c r="AO604">
        <v>36.319000000000003</v>
      </c>
      <c r="AP604">
        <v>36.527999999999999</v>
      </c>
      <c r="AQ604">
        <v>36.386000000000003</v>
      </c>
      <c r="AR604">
        <v>36.756</v>
      </c>
      <c r="AS604">
        <v>37.286999999999999</v>
      </c>
      <c r="AT604">
        <v>37.267000000000003</v>
      </c>
      <c r="AU604">
        <v>36.762999999999998</v>
      </c>
      <c r="AV604">
        <v>36.877000000000002</v>
      </c>
      <c r="AW604">
        <v>38.936999999999998</v>
      </c>
      <c r="AX604">
        <v>44.502000000000002</v>
      </c>
      <c r="AY604">
        <v>42.128999999999998</v>
      </c>
      <c r="AZ604">
        <v>38.085000000000001</v>
      </c>
      <c r="BA604">
        <v>38.008000000000003</v>
      </c>
      <c r="BB604">
        <v>38.479999999999997</v>
      </c>
      <c r="BC604">
        <v>37.264000000000003</v>
      </c>
      <c r="BD604">
        <v>36.557000000000002</v>
      </c>
      <c r="BE604">
        <v>36.35</v>
      </c>
      <c r="BF604">
        <v>36.127000000000002</v>
      </c>
      <c r="BG604">
        <v>2021</v>
      </c>
    </row>
    <row r="605" spans="1:59" x14ac:dyDescent="0.35">
      <c r="A605">
        <v>193</v>
      </c>
      <c r="B605" t="s">
        <v>806</v>
      </c>
      <c r="C605" t="s">
        <v>667</v>
      </c>
      <c r="D605" t="s">
        <v>805</v>
      </c>
      <c r="E605" t="s">
        <v>668</v>
      </c>
      <c r="F605" t="s">
        <v>669</v>
      </c>
      <c r="G605" t="s">
        <v>565</v>
      </c>
      <c r="H605" t="s">
        <v>566</v>
      </c>
      <c r="I605" t="s">
        <v>1312</v>
      </c>
      <c r="J605" t="s">
        <v>628</v>
      </c>
      <c r="K605" t="s">
        <v>628</v>
      </c>
      <c r="L605" t="s">
        <v>628</v>
      </c>
      <c r="M605" t="s">
        <v>628</v>
      </c>
      <c r="N605" t="s">
        <v>628</v>
      </c>
      <c r="O605" t="s">
        <v>628</v>
      </c>
      <c r="P605" t="s">
        <v>628</v>
      </c>
      <c r="Q605" t="s">
        <v>628</v>
      </c>
      <c r="R605">
        <v>1.65</v>
      </c>
      <c r="S605">
        <v>3.5990000000000002</v>
      </c>
      <c r="T605">
        <v>-0.96099999999999997</v>
      </c>
      <c r="U605">
        <v>-11.611000000000001</v>
      </c>
      <c r="V605">
        <v>-20.521000000000001</v>
      </c>
      <c r="W605">
        <v>-21.486999999999998</v>
      </c>
      <c r="X605">
        <v>-18.318000000000001</v>
      </c>
      <c r="Y605">
        <v>-13.311</v>
      </c>
      <c r="Z605">
        <v>-7.8970000000000002</v>
      </c>
      <c r="AA605">
        <v>-2.8250000000000002</v>
      </c>
      <c r="AB605">
        <v>-1.4890000000000001</v>
      </c>
      <c r="AC605">
        <v>4.25</v>
      </c>
      <c r="AD605">
        <v>8.5960000000000001</v>
      </c>
      <c r="AE605">
        <v>-0.221</v>
      </c>
      <c r="AF605">
        <v>1.5069999999999999</v>
      </c>
      <c r="AG605">
        <v>8.7240000000000002</v>
      </c>
      <c r="AH605">
        <v>11.833</v>
      </c>
      <c r="AI605">
        <v>16.457000000000001</v>
      </c>
      <c r="AJ605">
        <v>18.422000000000001</v>
      </c>
      <c r="AK605">
        <v>16.704999999999998</v>
      </c>
      <c r="AL605">
        <v>-13.598000000000001</v>
      </c>
      <c r="AM605">
        <v>-57.710999999999999</v>
      </c>
      <c r="AN605">
        <v>-69.802000000000007</v>
      </c>
      <c r="AO605">
        <v>-66.450999999999993</v>
      </c>
      <c r="AP605">
        <v>-53.189</v>
      </c>
      <c r="AQ605">
        <v>-44.101999999999997</v>
      </c>
      <c r="AR605">
        <v>-47.1</v>
      </c>
      <c r="AS605">
        <v>-45.685000000000002</v>
      </c>
      <c r="AT605">
        <v>-41.15</v>
      </c>
      <c r="AU605">
        <v>-30.945</v>
      </c>
      <c r="AV605">
        <v>-23.844999999999999</v>
      </c>
      <c r="AW605">
        <v>-87.912999999999997</v>
      </c>
      <c r="AX605">
        <v>-172.351</v>
      </c>
      <c r="AY605">
        <v>-142.34200000000001</v>
      </c>
      <c r="AZ605">
        <v>-57.22</v>
      </c>
      <c r="BA605">
        <v>-36.279000000000003</v>
      </c>
      <c r="BB605">
        <v>-57.74</v>
      </c>
      <c r="BC605">
        <v>-52.91</v>
      </c>
      <c r="BD605">
        <v>-43.241999999999997</v>
      </c>
      <c r="BE605">
        <v>-43.508000000000003</v>
      </c>
      <c r="BF605">
        <v>-39.070999999999998</v>
      </c>
      <c r="BG605">
        <v>2021</v>
      </c>
    </row>
    <row r="606" spans="1:59" x14ac:dyDescent="0.35">
      <c r="A606">
        <v>193</v>
      </c>
      <c r="B606" t="s">
        <v>806</v>
      </c>
      <c r="C606" t="s">
        <v>670</v>
      </c>
      <c r="D606" t="s">
        <v>805</v>
      </c>
      <c r="E606" t="s">
        <v>668</v>
      </c>
      <c r="F606" t="s">
        <v>669</v>
      </c>
      <c r="G606" t="s">
        <v>615</v>
      </c>
      <c r="I606" t="s">
        <v>671</v>
      </c>
      <c r="J606" t="s">
        <v>628</v>
      </c>
      <c r="K606" t="s">
        <v>628</v>
      </c>
      <c r="L606" t="s">
        <v>628</v>
      </c>
      <c r="M606" t="s">
        <v>628</v>
      </c>
      <c r="N606" t="s">
        <v>628</v>
      </c>
      <c r="O606" t="s">
        <v>628</v>
      </c>
      <c r="P606" t="s">
        <v>628</v>
      </c>
      <c r="Q606" t="s">
        <v>628</v>
      </c>
      <c r="R606">
        <v>0.47699999999999998</v>
      </c>
      <c r="S606">
        <v>0.92500000000000004</v>
      </c>
      <c r="T606">
        <v>-0.23200000000000001</v>
      </c>
      <c r="U606">
        <v>-2.7879999999999998</v>
      </c>
      <c r="V606">
        <v>-4.7439999999999998</v>
      </c>
      <c r="W606">
        <v>-4.7270000000000003</v>
      </c>
      <c r="X606">
        <v>-3.7930000000000001</v>
      </c>
      <c r="Y606">
        <v>-2.6040000000000001</v>
      </c>
      <c r="Z606">
        <v>-1.456</v>
      </c>
      <c r="AA606">
        <v>-0.49299999999999999</v>
      </c>
      <c r="AB606">
        <v>-0.246</v>
      </c>
      <c r="AC606">
        <v>0.66600000000000004</v>
      </c>
      <c r="AD606">
        <v>1.2509999999999999</v>
      </c>
      <c r="AE606">
        <v>-0.03</v>
      </c>
      <c r="AF606">
        <v>0.193</v>
      </c>
      <c r="AG606">
        <v>1.0509999999999999</v>
      </c>
      <c r="AH606">
        <v>1.323</v>
      </c>
      <c r="AI606">
        <v>1.708</v>
      </c>
      <c r="AJ606">
        <v>1.7729999999999999</v>
      </c>
      <c r="AK606">
        <v>1.4750000000000001</v>
      </c>
      <c r="AL606">
        <v>-1.101</v>
      </c>
      <c r="AM606">
        <v>-4.5629999999999997</v>
      </c>
      <c r="AN606">
        <v>-5.1159999999999997</v>
      </c>
      <c r="AO606">
        <v>-4.5270000000000001</v>
      </c>
      <c r="AP606">
        <v>-3.51</v>
      </c>
      <c r="AQ606">
        <v>-2.8119999999999998</v>
      </c>
      <c r="AR606">
        <v>-2.919</v>
      </c>
      <c r="AS606">
        <v>-2.7879999999999998</v>
      </c>
      <c r="AT606">
        <v>-2.423</v>
      </c>
      <c r="AU606">
        <v>-1.7170000000000001</v>
      </c>
      <c r="AV606">
        <v>-1.2589999999999999</v>
      </c>
      <c r="AW606">
        <v>-4.4130000000000003</v>
      </c>
      <c r="AX606">
        <v>-8.7439999999999998</v>
      </c>
      <c r="AY606">
        <v>-6.5039999999999996</v>
      </c>
      <c r="AZ606">
        <v>-2.3359999999999999</v>
      </c>
      <c r="BA606">
        <v>-1.431</v>
      </c>
      <c r="BB606">
        <v>-2.2330000000000001</v>
      </c>
      <c r="BC606">
        <v>-1.946</v>
      </c>
      <c r="BD606">
        <v>-1.5129999999999999</v>
      </c>
      <c r="BE606">
        <v>-1.45</v>
      </c>
      <c r="BF606">
        <v>-1.2410000000000001</v>
      </c>
      <c r="BG606">
        <v>2021</v>
      </c>
    </row>
    <row r="607" spans="1:59" x14ac:dyDescent="0.35">
      <c r="A607">
        <v>193</v>
      </c>
      <c r="B607" t="s">
        <v>806</v>
      </c>
      <c r="C607" t="s">
        <v>672</v>
      </c>
      <c r="D607" t="s">
        <v>805</v>
      </c>
      <c r="E607" t="s">
        <v>673</v>
      </c>
      <c r="F607" t="s">
        <v>674</v>
      </c>
      <c r="G607" t="s">
        <v>565</v>
      </c>
      <c r="H607" t="s">
        <v>566</v>
      </c>
      <c r="I607" t="s">
        <v>1312</v>
      </c>
      <c r="J607" t="s">
        <v>628</v>
      </c>
      <c r="K607" t="s">
        <v>628</v>
      </c>
      <c r="L607" t="s">
        <v>628</v>
      </c>
      <c r="M607" t="s">
        <v>628</v>
      </c>
      <c r="N607" t="s">
        <v>628</v>
      </c>
      <c r="O607" t="s">
        <v>628</v>
      </c>
      <c r="P607" t="s">
        <v>628</v>
      </c>
      <c r="Q607" t="s">
        <v>628</v>
      </c>
      <c r="R607" t="s">
        <v>628</v>
      </c>
      <c r="S607" t="s">
        <v>628</v>
      </c>
      <c r="T607">
        <v>-1.145</v>
      </c>
      <c r="U607">
        <v>-8.532</v>
      </c>
      <c r="V607">
        <v>-16.530999999999999</v>
      </c>
      <c r="W607">
        <v>-18.327999999999999</v>
      </c>
      <c r="X607">
        <v>-15.45</v>
      </c>
      <c r="Y607">
        <v>-10.276999999999999</v>
      </c>
      <c r="Z607">
        <v>-4.4329999999999998</v>
      </c>
      <c r="AA607">
        <v>0.7</v>
      </c>
      <c r="AB607">
        <v>1.1080000000000001</v>
      </c>
      <c r="AC607">
        <v>5.9610000000000003</v>
      </c>
      <c r="AD607">
        <v>9.0050000000000008</v>
      </c>
      <c r="AE607">
        <v>0.96399999999999997</v>
      </c>
      <c r="AF607">
        <v>2.335</v>
      </c>
      <c r="AG607">
        <v>8.5280000000000005</v>
      </c>
      <c r="AH607">
        <v>10.744</v>
      </c>
      <c r="AI607">
        <v>15.404999999999999</v>
      </c>
      <c r="AJ607">
        <v>16.986999999999998</v>
      </c>
      <c r="AK607">
        <v>13.042999999999999</v>
      </c>
      <c r="AL607">
        <v>-16.391999999999999</v>
      </c>
      <c r="AM607">
        <v>-56.390999999999998</v>
      </c>
      <c r="AN607">
        <v>-67.013000000000005</v>
      </c>
      <c r="AO607">
        <v>-64.093000000000004</v>
      </c>
      <c r="AP607">
        <v>-51.445999999999998</v>
      </c>
      <c r="AQ607">
        <v>-41.683</v>
      </c>
      <c r="AR607">
        <v>-43.555</v>
      </c>
      <c r="AS607">
        <v>-41.524999999999999</v>
      </c>
      <c r="AT607">
        <v>-37.177</v>
      </c>
      <c r="AU607">
        <v>-27.669</v>
      </c>
      <c r="AV607">
        <v>-20.696000000000002</v>
      </c>
      <c r="AW607">
        <v>-80.483000000000004</v>
      </c>
      <c r="AX607">
        <v>-163.03100000000001</v>
      </c>
      <c r="AY607">
        <v>-138.80500000000001</v>
      </c>
      <c r="AZ607">
        <v>-60.832000000000001</v>
      </c>
      <c r="BA607">
        <v>-40.384</v>
      </c>
      <c r="BB607">
        <v>-59.058</v>
      </c>
      <c r="BC607">
        <v>-52.255000000000003</v>
      </c>
      <c r="BD607">
        <v>-40.92</v>
      </c>
      <c r="BE607">
        <v>-41.92</v>
      </c>
      <c r="BF607">
        <v>-36.905999999999999</v>
      </c>
      <c r="BG607">
        <v>2021</v>
      </c>
    </row>
    <row r="608" spans="1:59" x14ac:dyDescent="0.35">
      <c r="A608">
        <v>193</v>
      </c>
      <c r="B608" t="s">
        <v>806</v>
      </c>
      <c r="C608" t="s">
        <v>675</v>
      </c>
      <c r="D608" t="s">
        <v>805</v>
      </c>
      <c r="E608" t="s">
        <v>673</v>
      </c>
      <c r="F608" t="s">
        <v>674</v>
      </c>
      <c r="G608" t="s">
        <v>603</v>
      </c>
      <c r="I608" t="s">
        <v>1313</v>
      </c>
      <c r="J608" t="s">
        <v>628</v>
      </c>
      <c r="K608" t="s">
        <v>628</v>
      </c>
      <c r="L608" t="s">
        <v>628</v>
      </c>
      <c r="M608" t="s">
        <v>628</v>
      </c>
      <c r="N608" t="s">
        <v>628</v>
      </c>
      <c r="O608" t="s">
        <v>628</v>
      </c>
      <c r="P608" t="s">
        <v>628</v>
      </c>
      <c r="Q608" t="s">
        <v>628</v>
      </c>
      <c r="R608" t="s">
        <v>628</v>
      </c>
      <c r="S608" t="s">
        <v>628</v>
      </c>
      <c r="T608">
        <v>-0.28499999999999998</v>
      </c>
      <c r="U608">
        <v>-2.0459999999999998</v>
      </c>
      <c r="V608">
        <v>-3.8079999999999998</v>
      </c>
      <c r="W608">
        <v>-4.0529999999999999</v>
      </c>
      <c r="X608">
        <v>-3.1709999999999998</v>
      </c>
      <c r="Y608">
        <v>-1.986</v>
      </c>
      <c r="Z608">
        <v>-0.81</v>
      </c>
      <c r="AA608">
        <v>0.122</v>
      </c>
      <c r="AB608">
        <v>0.184</v>
      </c>
      <c r="AC608">
        <v>0.94499999999999995</v>
      </c>
      <c r="AD608">
        <v>1.319</v>
      </c>
      <c r="AE608">
        <v>0.13200000000000001</v>
      </c>
      <c r="AF608">
        <v>0.29899999999999999</v>
      </c>
      <c r="AG608">
        <v>1.026</v>
      </c>
      <c r="AH608">
        <v>1.208</v>
      </c>
      <c r="AI608">
        <v>1.6040000000000001</v>
      </c>
      <c r="AJ608">
        <v>1.6319999999999999</v>
      </c>
      <c r="AK608">
        <v>1.1619999999999999</v>
      </c>
      <c r="AL608">
        <v>-1.333</v>
      </c>
      <c r="AM608">
        <v>-4.4320000000000004</v>
      </c>
      <c r="AN608">
        <v>-4.8639999999999999</v>
      </c>
      <c r="AO608">
        <v>-4.3170000000000002</v>
      </c>
      <c r="AP608">
        <v>-3.38</v>
      </c>
      <c r="AQ608">
        <v>-2.633</v>
      </c>
      <c r="AR608">
        <v>-2.67</v>
      </c>
      <c r="AS608">
        <v>-2.4969999999999999</v>
      </c>
      <c r="AT608">
        <v>-2.165</v>
      </c>
      <c r="AU608">
        <v>-1.52</v>
      </c>
      <c r="AV608">
        <v>-1.085</v>
      </c>
      <c r="AW608">
        <v>-3.9990000000000001</v>
      </c>
      <c r="AX608">
        <v>-7.9390000000000001</v>
      </c>
      <c r="AY608">
        <v>-6.3079999999999998</v>
      </c>
      <c r="AZ608">
        <v>-2.5139999999999998</v>
      </c>
      <c r="BA608">
        <v>-1.609</v>
      </c>
      <c r="BB608">
        <v>-2.2879999999999998</v>
      </c>
      <c r="BC608">
        <v>-1.9179999999999999</v>
      </c>
      <c r="BD608">
        <v>-1.4330000000000001</v>
      </c>
      <c r="BE608">
        <v>-1.3979999999999999</v>
      </c>
      <c r="BF608">
        <v>-1.173</v>
      </c>
      <c r="BG608">
        <v>2021</v>
      </c>
    </row>
    <row r="609" spans="1:59" x14ac:dyDescent="0.35">
      <c r="A609">
        <v>193</v>
      </c>
      <c r="B609" t="s">
        <v>806</v>
      </c>
      <c r="C609" t="s">
        <v>676</v>
      </c>
      <c r="D609" t="s">
        <v>805</v>
      </c>
      <c r="E609" t="s">
        <v>677</v>
      </c>
      <c r="F609" t="s">
        <v>678</v>
      </c>
      <c r="G609" t="s">
        <v>565</v>
      </c>
      <c r="H609" t="s">
        <v>566</v>
      </c>
      <c r="I609" t="s">
        <v>1312</v>
      </c>
      <c r="J609" t="s">
        <v>628</v>
      </c>
      <c r="K609" t="s">
        <v>628</v>
      </c>
      <c r="L609" t="s">
        <v>628</v>
      </c>
      <c r="M609" t="s">
        <v>628</v>
      </c>
      <c r="N609" t="s">
        <v>628</v>
      </c>
      <c r="O609" t="s">
        <v>628</v>
      </c>
      <c r="P609" t="s">
        <v>628</v>
      </c>
      <c r="Q609" t="s">
        <v>628</v>
      </c>
      <c r="R609" t="s">
        <v>628</v>
      </c>
      <c r="S609" t="s">
        <v>628</v>
      </c>
      <c r="T609">
        <v>7.7619999999999996</v>
      </c>
      <c r="U609">
        <v>-4.0730000000000004</v>
      </c>
      <c r="V609">
        <v>-13.473000000000001</v>
      </c>
      <c r="W609">
        <v>-13.173</v>
      </c>
      <c r="X609">
        <v>-8.6129999999999995</v>
      </c>
      <c r="Y609">
        <v>-2.548</v>
      </c>
      <c r="Z609">
        <v>3.0819999999999999</v>
      </c>
      <c r="AA609">
        <v>6.9939999999999998</v>
      </c>
      <c r="AB609">
        <v>6.9249999999999998</v>
      </c>
      <c r="AC609">
        <v>10.509</v>
      </c>
      <c r="AD609">
        <v>13.242000000000001</v>
      </c>
      <c r="AE609">
        <v>5.0199999999999996</v>
      </c>
      <c r="AF609">
        <v>6.6589999999999998</v>
      </c>
      <c r="AG609">
        <v>11.148</v>
      </c>
      <c r="AH609">
        <v>11.737</v>
      </c>
      <c r="AI609">
        <v>15.076000000000001</v>
      </c>
      <c r="AJ609">
        <v>15.255000000000001</v>
      </c>
      <c r="AK609">
        <v>14.534000000000001</v>
      </c>
      <c r="AL609">
        <v>-13.983000000000001</v>
      </c>
      <c r="AM609">
        <v>-57.226999999999997</v>
      </c>
      <c r="AN609">
        <v>-66.600999999999999</v>
      </c>
      <c r="AO609">
        <v>-59.965000000000003</v>
      </c>
      <c r="AP609">
        <v>-43.445</v>
      </c>
      <c r="AQ609">
        <v>-32.542999999999999</v>
      </c>
      <c r="AR609">
        <v>-33.555999999999997</v>
      </c>
      <c r="AS609">
        <v>-30.66</v>
      </c>
      <c r="AT609">
        <v>-25.827999999999999</v>
      </c>
      <c r="AU609">
        <v>-15.275</v>
      </c>
      <c r="AV609">
        <v>-7.8179999999999996</v>
      </c>
      <c r="AW609">
        <v>-71.498999999999995</v>
      </c>
      <c r="AX609">
        <v>-154.577</v>
      </c>
      <c r="AY609">
        <v>-123.762</v>
      </c>
      <c r="AZ609">
        <v>-34.795000000000002</v>
      </c>
      <c r="BA609">
        <v>-4.3760000000000003</v>
      </c>
      <c r="BB609">
        <v>-16.859000000000002</v>
      </c>
      <c r="BC609">
        <v>-9.0549999999999997</v>
      </c>
      <c r="BD609">
        <v>2.5430000000000001</v>
      </c>
      <c r="BE609">
        <v>6.5129999999999999</v>
      </c>
      <c r="BF609">
        <v>14.664999999999999</v>
      </c>
      <c r="BG609">
        <v>2021</v>
      </c>
    </row>
    <row r="610" spans="1:59" x14ac:dyDescent="0.35">
      <c r="A610">
        <v>193</v>
      </c>
      <c r="B610" t="s">
        <v>806</v>
      </c>
      <c r="C610" t="s">
        <v>679</v>
      </c>
      <c r="D610" t="s">
        <v>805</v>
      </c>
      <c r="E610" t="s">
        <v>677</v>
      </c>
      <c r="F610" t="s">
        <v>678</v>
      </c>
      <c r="G610" t="s">
        <v>615</v>
      </c>
      <c r="I610" t="s">
        <v>680</v>
      </c>
      <c r="J610" t="s">
        <v>628</v>
      </c>
      <c r="K610" t="s">
        <v>628</v>
      </c>
      <c r="L610" t="s">
        <v>628</v>
      </c>
      <c r="M610" t="s">
        <v>628</v>
      </c>
      <c r="N610" t="s">
        <v>628</v>
      </c>
      <c r="O610" t="s">
        <v>628</v>
      </c>
      <c r="P610" t="s">
        <v>628</v>
      </c>
      <c r="Q610" t="s">
        <v>628</v>
      </c>
      <c r="R610" t="s">
        <v>628</v>
      </c>
      <c r="S610" t="s">
        <v>628</v>
      </c>
      <c r="T610">
        <v>1.871</v>
      </c>
      <c r="U610">
        <v>-0.97799999999999998</v>
      </c>
      <c r="V610">
        <v>-3.1139999999999999</v>
      </c>
      <c r="W610">
        <v>-2.8980000000000001</v>
      </c>
      <c r="X610">
        <v>-1.7829999999999999</v>
      </c>
      <c r="Y610">
        <v>-0.498</v>
      </c>
      <c r="Z610">
        <v>0.56799999999999995</v>
      </c>
      <c r="AA610">
        <v>1.22</v>
      </c>
      <c r="AB610">
        <v>1.143</v>
      </c>
      <c r="AC610">
        <v>1.647</v>
      </c>
      <c r="AD610">
        <v>1.9279999999999999</v>
      </c>
      <c r="AE610">
        <v>0.68799999999999994</v>
      </c>
      <c r="AF610">
        <v>0.85199999999999998</v>
      </c>
      <c r="AG610">
        <v>1.343</v>
      </c>
      <c r="AH610">
        <v>1.3129999999999999</v>
      </c>
      <c r="AI610">
        <v>1.5649999999999999</v>
      </c>
      <c r="AJ610">
        <v>1.468</v>
      </c>
      <c r="AK610">
        <v>1.284</v>
      </c>
      <c r="AL610">
        <v>-1.1319999999999999</v>
      </c>
      <c r="AM610">
        <v>-4.5250000000000004</v>
      </c>
      <c r="AN610">
        <v>-4.8819999999999997</v>
      </c>
      <c r="AO610">
        <v>-4.085</v>
      </c>
      <c r="AP610">
        <v>-2.867</v>
      </c>
      <c r="AQ610">
        <v>-2.0750000000000002</v>
      </c>
      <c r="AR610">
        <v>-2.08</v>
      </c>
      <c r="AS610">
        <v>-1.871</v>
      </c>
      <c r="AT610">
        <v>-1.5209999999999999</v>
      </c>
      <c r="AU610">
        <v>-0.84799999999999998</v>
      </c>
      <c r="AV610">
        <v>-0.41299999999999998</v>
      </c>
      <c r="AW610">
        <v>-3.589</v>
      </c>
      <c r="AX610">
        <v>-7.8419999999999996</v>
      </c>
      <c r="AY610">
        <v>-5.6550000000000002</v>
      </c>
      <c r="AZ610">
        <v>-1.42</v>
      </c>
      <c r="BA610">
        <v>-0.17299999999999999</v>
      </c>
      <c r="BB610">
        <v>-0.65200000000000002</v>
      </c>
      <c r="BC610">
        <v>-0.33300000000000002</v>
      </c>
      <c r="BD610">
        <v>8.8999999999999996E-2</v>
      </c>
      <c r="BE610">
        <v>0.217</v>
      </c>
      <c r="BF610">
        <v>0.46600000000000003</v>
      </c>
      <c r="BG610">
        <v>2021</v>
      </c>
    </row>
    <row r="611" spans="1:59" x14ac:dyDescent="0.35">
      <c r="A611">
        <v>193</v>
      </c>
      <c r="B611" t="s">
        <v>806</v>
      </c>
      <c r="C611" t="s">
        <v>681</v>
      </c>
      <c r="D611" t="s">
        <v>805</v>
      </c>
      <c r="E611" t="s">
        <v>682</v>
      </c>
      <c r="F611" t="s">
        <v>683</v>
      </c>
      <c r="G611" t="s">
        <v>565</v>
      </c>
      <c r="H611" t="s">
        <v>566</v>
      </c>
      <c r="I611" t="s">
        <v>1312</v>
      </c>
      <c r="J611" t="s">
        <v>628</v>
      </c>
      <c r="K611" t="s">
        <v>628</v>
      </c>
      <c r="L611" t="s">
        <v>628</v>
      </c>
      <c r="M611" t="s">
        <v>628</v>
      </c>
      <c r="N611" t="s">
        <v>628</v>
      </c>
      <c r="O611" t="s">
        <v>628</v>
      </c>
      <c r="P611" t="s">
        <v>628</v>
      </c>
      <c r="Q611" t="s">
        <v>628</v>
      </c>
      <c r="R611" t="s">
        <v>628</v>
      </c>
      <c r="S611">
        <v>38.610999999999997</v>
      </c>
      <c r="T611">
        <v>39.685000000000002</v>
      </c>
      <c r="U611">
        <v>52.453000000000003</v>
      </c>
      <c r="V611">
        <v>78.787000000000006</v>
      </c>
      <c r="W611">
        <v>100.244</v>
      </c>
      <c r="X611">
        <v>112.206</v>
      </c>
      <c r="Y611">
        <v>118.01300000000001</v>
      </c>
      <c r="Z611">
        <v>115.645</v>
      </c>
      <c r="AA611">
        <v>104.179</v>
      </c>
      <c r="AB611">
        <v>88.661000000000001</v>
      </c>
      <c r="AC611">
        <v>70.394000000000005</v>
      </c>
      <c r="AD611">
        <v>48.954999999999998</v>
      </c>
      <c r="AE611">
        <v>34.210999999999999</v>
      </c>
      <c r="AF611">
        <v>21.576000000000001</v>
      </c>
      <c r="AG611">
        <v>6.2489999999999997</v>
      </c>
      <c r="AH611">
        <v>-10.971</v>
      </c>
      <c r="AI611">
        <v>-36.655999999999999</v>
      </c>
      <c r="AJ611">
        <v>-65.566000000000003</v>
      </c>
      <c r="AK611">
        <v>-82.23</v>
      </c>
      <c r="AL611">
        <v>-65.384</v>
      </c>
      <c r="AM611">
        <v>15.481999999999999</v>
      </c>
      <c r="AN611">
        <v>85.995000000000005</v>
      </c>
      <c r="AO611">
        <v>155.17400000000001</v>
      </c>
      <c r="AP611">
        <v>209.01900000000001</v>
      </c>
      <c r="AQ611">
        <v>251.45099999999999</v>
      </c>
      <c r="AR611">
        <v>307.59500000000003</v>
      </c>
      <c r="AS611">
        <v>362.19299999999998</v>
      </c>
      <c r="AT611">
        <v>396.94</v>
      </c>
      <c r="AU611">
        <v>419.99099999999999</v>
      </c>
      <c r="AV611">
        <v>456.548</v>
      </c>
      <c r="AW611">
        <v>555.62300000000005</v>
      </c>
      <c r="AX611">
        <v>712.04399999999998</v>
      </c>
      <c r="AY611">
        <v>784.55</v>
      </c>
      <c r="AZ611">
        <v>733.471</v>
      </c>
      <c r="BA611">
        <v>741.69799999999998</v>
      </c>
      <c r="BB611">
        <v>848.46500000000003</v>
      </c>
      <c r="BC611">
        <v>933.10900000000004</v>
      </c>
      <c r="BD611">
        <v>989.03499999999997</v>
      </c>
      <c r="BE611" s="20">
        <v>1030.9110000000001</v>
      </c>
      <c r="BF611" s="20">
        <v>1065.1679999999999</v>
      </c>
      <c r="BG611">
        <v>2021</v>
      </c>
    </row>
    <row r="612" spans="1:59" x14ac:dyDescent="0.35">
      <c r="A612">
        <v>193</v>
      </c>
      <c r="B612" t="s">
        <v>806</v>
      </c>
      <c r="C612" t="s">
        <v>684</v>
      </c>
      <c r="D612" t="s">
        <v>805</v>
      </c>
      <c r="E612" t="s">
        <v>682</v>
      </c>
      <c r="F612" t="s">
        <v>683</v>
      </c>
      <c r="G612" t="s">
        <v>615</v>
      </c>
      <c r="I612" t="s">
        <v>685</v>
      </c>
      <c r="J612" t="s">
        <v>628</v>
      </c>
      <c r="K612" t="s">
        <v>628</v>
      </c>
      <c r="L612" t="s">
        <v>628</v>
      </c>
      <c r="M612" t="s">
        <v>628</v>
      </c>
      <c r="N612" t="s">
        <v>628</v>
      </c>
      <c r="O612" t="s">
        <v>628</v>
      </c>
      <c r="P612" t="s">
        <v>628</v>
      </c>
      <c r="Q612" t="s">
        <v>628</v>
      </c>
      <c r="R612" t="s">
        <v>628</v>
      </c>
      <c r="S612">
        <v>9.9209999999999994</v>
      </c>
      <c r="T612">
        <v>9.5649999999999995</v>
      </c>
      <c r="U612">
        <v>12.593999999999999</v>
      </c>
      <c r="V612">
        <v>18.212</v>
      </c>
      <c r="W612">
        <v>22.052</v>
      </c>
      <c r="X612">
        <v>23.231999999999999</v>
      </c>
      <c r="Y612">
        <v>23.085000000000001</v>
      </c>
      <c r="Z612">
        <v>21.32</v>
      </c>
      <c r="AA612">
        <v>18.178000000000001</v>
      </c>
      <c r="AB612">
        <v>14.632</v>
      </c>
      <c r="AC612">
        <v>11.032999999999999</v>
      </c>
      <c r="AD612">
        <v>7.1269999999999998</v>
      </c>
      <c r="AE612">
        <v>4.6870000000000003</v>
      </c>
      <c r="AF612">
        <v>2.7589999999999999</v>
      </c>
      <c r="AG612">
        <v>0.753</v>
      </c>
      <c r="AH612">
        <v>-1.2270000000000001</v>
      </c>
      <c r="AI612">
        <v>-3.8050000000000002</v>
      </c>
      <c r="AJ612">
        <v>-6.31</v>
      </c>
      <c r="AK612">
        <v>-7.2619999999999996</v>
      </c>
      <c r="AL612">
        <v>-5.2930000000000001</v>
      </c>
      <c r="AM612">
        <v>1.224</v>
      </c>
      <c r="AN612">
        <v>6.3029999999999999</v>
      </c>
      <c r="AO612">
        <v>10.571999999999999</v>
      </c>
      <c r="AP612">
        <v>13.795</v>
      </c>
      <c r="AQ612">
        <v>16.030999999999999</v>
      </c>
      <c r="AR612">
        <v>19.062000000000001</v>
      </c>
      <c r="AS612">
        <v>22.106000000000002</v>
      </c>
      <c r="AT612">
        <v>23.37</v>
      </c>
      <c r="AU612">
        <v>23.308</v>
      </c>
      <c r="AV612">
        <v>24.103999999999999</v>
      </c>
      <c r="AW612">
        <v>27.888999999999999</v>
      </c>
      <c r="AX612">
        <v>36.125</v>
      </c>
      <c r="AY612">
        <v>35.847999999999999</v>
      </c>
      <c r="AZ612">
        <v>29.939</v>
      </c>
      <c r="BA612">
        <v>29.257000000000001</v>
      </c>
      <c r="BB612">
        <v>32.817999999999998</v>
      </c>
      <c r="BC612">
        <v>34.322000000000003</v>
      </c>
      <c r="BD612">
        <v>34.606999999999999</v>
      </c>
      <c r="BE612">
        <v>34.357999999999997</v>
      </c>
      <c r="BF612">
        <v>33.835000000000001</v>
      </c>
      <c r="BG612">
        <v>2021</v>
      </c>
    </row>
    <row r="613" spans="1:59" x14ac:dyDescent="0.35">
      <c r="A613">
        <v>193</v>
      </c>
      <c r="B613" t="s">
        <v>806</v>
      </c>
      <c r="C613" t="s">
        <v>686</v>
      </c>
      <c r="D613" t="s">
        <v>805</v>
      </c>
      <c r="E613" t="s">
        <v>687</v>
      </c>
      <c r="F613" t="s">
        <v>688</v>
      </c>
      <c r="G613" t="s">
        <v>565</v>
      </c>
      <c r="H613" t="s">
        <v>566</v>
      </c>
      <c r="I613" t="s">
        <v>1312</v>
      </c>
      <c r="J613" t="s">
        <v>628</v>
      </c>
      <c r="K613" t="s">
        <v>628</v>
      </c>
      <c r="L613" t="s">
        <v>628</v>
      </c>
      <c r="M613" t="s">
        <v>628</v>
      </c>
      <c r="N613" t="s">
        <v>628</v>
      </c>
      <c r="O613" t="s">
        <v>628</v>
      </c>
      <c r="P613" t="s">
        <v>628</v>
      </c>
      <c r="Q613" t="s">
        <v>628</v>
      </c>
      <c r="R613" t="s">
        <v>628</v>
      </c>
      <c r="S613">
        <v>66.234999999999999</v>
      </c>
      <c r="T613">
        <v>68.076999999999998</v>
      </c>
      <c r="U613">
        <v>89.98</v>
      </c>
      <c r="V613">
        <v>119.50700000000001</v>
      </c>
      <c r="W613">
        <v>139.39699999999999</v>
      </c>
      <c r="X613">
        <v>153.14599999999999</v>
      </c>
      <c r="Y613">
        <v>159.27600000000001</v>
      </c>
      <c r="Z613">
        <v>159.16800000000001</v>
      </c>
      <c r="AA613">
        <v>148.46799999999999</v>
      </c>
      <c r="AB613">
        <v>143.643</v>
      </c>
      <c r="AC613">
        <v>143.917</v>
      </c>
      <c r="AD613">
        <v>134.017</v>
      </c>
      <c r="AE613">
        <v>124.955</v>
      </c>
      <c r="AF613">
        <v>117.437</v>
      </c>
      <c r="AG613">
        <v>109.471</v>
      </c>
      <c r="AH613">
        <v>106.49</v>
      </c>
      <c r="AI613">
        <v>104.69499999999999</v>
      </c>
      <c r="AJ613">
        <v>103.348</v>
      </c>
      <c r="AK613">
        <v>109.51</v>
      </c>
      <c r="AL613">
        <v>145.053</v>
      </c>
      <c r="AM613">
        <v>210.23599999999999</v>
      </c>
      <c r="AN613">
        <v>277.66300000000001</v>
      </c>
      <c r="AO613">
        <v>352.96499999999997</v>
      </c>
      <c r="AP613">
        <v>417.19</v>
      </c>
      <c r="AQ613">
        <v>478.17</v>
      </c>
      <c r="AR613">
        <v>549.36199999999997</v>
      </c>
      <c r="AS613">
        <v>618.53499999999997</v>
      </c>
      <c r="AT613">
        <v>689.495</v>
      </c>
      <c r="AU613">
        <v>742.02300000000002</v>
      </c>
      <c r="AV613">
        <v>791.01</v>
      </c>
      <c r="AW613">
        <v>931.34500000000003</v>
      </c>
      <c r="AX613" s="20">
        <v>1126.9169999999999</v>
      </c>
      <c r="AY613" s="20">
        <v>1223.5139999999999</v>
      </c>
      <c r="AZ613" s="20">
        <v>1241.99</v>
      </c>
      <c r="BA613" s="20">
        <v>1316.2860000000001</v>
      </c>
      <c r="BB613" s="20">
        <v>1436.864</v>
      </c>
      <c r="BC613" s="20">
        <v>1531.48</v>
      </c>
      <c r="BD613" s="20">
        <v>1608.0250000000001</v>
      </c>
      <c r="BE613" s="20">
        <v>1671.9590000000001</v>
      </c>
      <c r="BF613" s="20">
        <v>1728.5440000000001</v>
      </c>
      <c r="BG613">
        <v>2021</v>
      </c>
    </row>
    <row r="614" spans="1:59" x14ac:dyDescent="0.35">
      <c r="A614">
        <v>193</v>
      </c>
      <c r="B614" t="s">
        <v>806</v>
      </c>
      <c r="C614" t="s">
        <v>689</v>
      </c>
      <c r="D614" t="s">
        <v>805</v>
      </c>
      <c r="E614" t="s">
        <v>687</v>
      </c>
      <c r="F614" t="s">
        <v>688</v>
      </c>
      <c r="G614" t="s">
        <v>615</v>
      </c>
      <c r="I614" t="s">
        <v>690</v>
      </c>
      <c r="J614" t="s">
        <v>628</v>
      </c>
      <c r="K614" t="s">
        <v>628</v>
      </c>
      <c r="L614" t="s">
        <v>628</v>
      </c>
      <c r="M614" t="s">
        <v>628</v>
      </c>
      <c r="N614" t="s">
        <v>628</v>
      </c>
      <c r="O614" t="s">
        <v>628</v>
      </c>
      <c r="P614" t="s">
        <v>628</v>
      </c>
      <c r="Q614" t="s">
        <v>628</v>
      </c>
      <c r="R614" t="s">
        <v>628</v>
      </c>
      <c r="S614">
        <v>17.018999999999998</v>
      </c>
      <c r="T614">
        <v>16.408999999999999</v>
      </c>
      <c r="U614">
        <v>21.605</v>
      </c>
      <c r="V614">
        <v>27.623999999999999</v>
      </c>
      <c r="W614">
        <v>30.664999999999999</v>
      </c>
      <c r="X614">
        <v>31.709</v>
      </c>
      <c r="Y614">
        <v>31.155999999999999</v>
      </c>
      <c r="Z614">
        <v>29.344000000000001</v>
      </c>
      <c r="AA614">
        <v>25.905999999999999</v>
      </c>
      <c r="AB614">
        <v>23.704999999999998</v>
      </c>
      <c r="AC614">
        <v>22.556999999999999</v>
      </c>
      <c r="AD614">
        <v>19.510999999999999</v>
      </c>
      <c r="AE614">
        <v>17.120999999999999</v>
      </c>
      <c r="AF614">
        <v>15.019</v>
      </c>
      <c r="AG614">
        <v>13.189</v>
      </c>
      <c r="AH614">
        <v>11.91</v>
      </c>
      <c r="AI614">
        <v>10.867000000000001</v>
      </c>
      <c r="AJ614">
        <v>9.9459999999999997</v>
      </c>
      <c r="AK614">
        <v>9.6709999999999994</v>
      </c>
      <c r="AL614">
        <v>11.743</v>
      </c>
      <c r="AM614">
        <v>16.623000000000001</v>
      </c>
      <c r="AN614">
        <v>20.352</v>
      </c>
      <c r="AO614">
        <v>24.047000000000001</v>
      </c>
      <c r="AP614">
        <v>27.533999999999999</v>
      </c>
      <c r="AQ614">
        <v>30.484999999999999</v>
      </c>
      <c r="AR614">
        <v>34.045000000000002</v>
      </c>
      <c r="AS614">
        <v>37.752000000000002</v>
      </c>
      <c r="AT614">
        <v>40.594000000000001</v>
      </c>
      <c r="AU614">
        <v>41.18</v>
      </c>
      <c r="AV614">
        <v>41.762</v>
      </c>
      <c r="AW614">
        <v>46.747999999999998</v>
      </c>
      <c r="AX614">
        <v>57.173999999999999</v>
      </c>
      <c r="AY614">
        <v>55.905000000000001</v>
      </c>
      <c r="AZ614">
        <v>50.695999999999998</v>
      </c>
      <c r="BA614">
        <v>51.923000000000002</v>
      </c>
      <c r="BB614">
        <v>55.576999999999998</v>
      </c>
      <c r="BC614">
        <v>56.332000000000001</v>
      </c>
      <c r="BD614">
        <v>56.265999999999998</v>
      </c>
      <c r="BE614">
        <v>55.722999999999999</v>
      </c>
      <c r="BF614">
        <v>54.906999999999996</v>
      </c>
      <c r="BG614">
        <v>2021</v>
      </c>
    </row>
    <row r="615" spans="1:59" x14ac:dyDescent="0.35">
      <c r="A615">
        <v>193</v>
      </c>
      <c r="B615" t="s">
        <v>806</v>
      </c>
      <c r="C615" t="s">
        <v>691</v>
      </c>
      <c r="D615" t="s">
        <v>805</v>
      </c>
      <c r="E615" t="s">
        <v>692</v>
      </c>
      <c r="F615" t="s">
        <v>693</v>
      </c>
      <c r="G615" t="s">
        <v>565</v>
      </c>
      <c r="H615" t="s">
        <v>566</v>
      </c>
      <c r="I615" t="s">
        <v>1312</v>
      </c>
      <c r="J615">
        <v>143.00399999999999</v>
      </c>
      <c r="K615">
        <v>163.964</v>
      </c>
      <c r="L615">
        <v>183.886</v>
      </c>
      <c r="M615">
        <v>198.93100000000001</v>
      </c>
      <c r="N615">
        <v>224.16900000000001</v>
      </c>
      <c r="O615">
        <v>248.88399999999999</v>
      </c>
      <c r="P615">
        <v>270.56</v>
      </c>
      <c r="Q615">
        <v>304.113</v>
      </c>
      <c r="R615">
        <v>345.8</v>
      </c>
      <c r="S615">
        <v>389.18700000000001</v>
      </c>
      <c r="T615">
        <v>414.88</v>
      </c>
      <c r="U615">
        <v>416.48200000000003</v>
      </c>
      <c r="V615">
        <v>432.61500000000001</v>
      </c>
      <c r="W615">
        <v>454.58300000000003</v>
      </c>
      <c r="X615">
        <v>482.971</v>
      </c>
      <c r="Y615">
        <v>511.221</v>
      </c>
      <c r="Z615">
        <v>542.42899999999997</v>
      </c>
      <c r="AA615">
        <v>573.10199999999998</v>
      </c>
      <c r="AB615">
        <v>605.95299999999997</v>
      </c>
      <c r="AC615">
        <v>638.00800000000004</v>
      </c>
      <c r="AD615">
        <v>686.88</v>
      </c>
      <c r="AE615">
        <v>729.84100000000001</v>
      </c>
      <c r="AF615">
        <v>781.947</v>
      </c>
      <c r="AG615">
        <v>830.04100000000005</v>
      </c>
      <c r="AH615">
        <v>894.09</v>
      </c>
      <c r="AI615">
        <v>963.46500000000003</v>
      </c>
      <c r="AJ615" s="20">
        <v>1039.0830000000001</v>
      </c>
      <c r="AK615" s="20">
        <v>1132.3309999999999</v>
      </c>
      <c r="AL615" s="20">
        <v>1235.2629999999999</v>
      </c>
      <c r="AM615" s="20">
        <v>1264.7460000000001</v>
      </c>
      <c r="AN615" s="20">
        <v>1364.3</v>
      </c>
      <c r="AO615" s="20">
        <v>1467.7919999999999</v>
      </c>
      <c r="AP615" s="20">
        <v>1515.171</v>
      </c>
      <c r="AQ615" s="20">
        <v>1568.559</v>
      </c>
      <c r="AR615" s="20">
        <v>1613.6379999999999</v>
      </c>
      <c r="AS615" s="20">
        <v>1638.433</v>
      </c>
      <c r="AT615" s="20">
        <v>1698.5340000000001</v>
      </c>
      <c r="AU615" s="20">
        <v>1801.91</v>
      </c>
      <c r="AV615" s="20">
        <v>1894.1079999999999</v>
      </c>
      <c r="AW615" s="20">
        <v>1992.2840000000001</v>
      </c>
      <c r="AX615" s="20">
        <v>1971.038</v>
      </c>
      <c r="AY615" s="20">
        <v>2188.5459999999998</v>
      </c>
      <c r="AZ615" s="20">
        <v>2449.875</v>
      </c>
      <c r="BA615" s="20">
        <v>2535.0810000000001</v>
      </c>
      <c r="BB615" s="20">
        <v>2585.3760000000002</v>
      </c>
      <c r="BC615" s="20">
        <v>2718.6619999999998</v>
      </c>
      <c r="BD615" s="20">
        <v>2857.8870000000002</v>
      </c>
      <c r="BE615" s="20">
        <v>3000.49</v>
      </c>
      <c r="BF615" s="20">
        <v>3148.1190000000001</v>
      </c>
      <c r="BG615">
        <v>2021</v>
      </c>
    </row>
    <row r="616" spans="1:59" x14ac:dyDescent="0.35">
      <c r="A616">
        <v>193</v>
      </c>
      <c r="B616" t="s">
        <v>806</v>
      </c>
      <c r="C616" t="s">
        <v>694</v>
      </c>
      <c r="D616" t="s">
        <v>805</v>
      </c>
      <c r="E616" t="s">
        <v>695</v>
      </c>
      <c r="F616" t="s">
        <v>696</v>
      </c>
      <c r="G616" t="s">
        <v>575</v>
      </c>
      <c r="H616" t="s">
        <v>566</v>
      </c>
      <c r="I616" t="s">
        <v>1314</v>
      </c>
      <c r="J616">
        <v>-3.8559999999999999</v>
      </c>
      <c r="K616">
        <v>-7.6429999999999998</v>
      </c>
      <c r="L616">
        <v>-7.681</v>
      </c>
      <c r="M616">
        <v>-5.6479999999999997</v>
      </c>
      <c r="N616">
        <v>-8.1750000000000007</v>
      </c>
      <c r="O616">
        <v>-8.4779999999999998</v>
      </c>
      <c r="P616">
        <v>-9.1630000000000003</v>
      </c>
      <c r="Q616">
        <v>-7.2229999999999999</v>
      </c>
      <c r="R616">
        <v>-10.388999999999999</v>
      </c>
      <c r="S616">
        <v>-18.5</v>
      </c>
      <c r="T616">
        <v>-15.71</v>
      </c>
      <c r="U616">
        <v>-10.64</v>
      </c>
      <c r="V616">
        <v>-10.363</v>
      </c>
      <c r="W616">
        <v>-9.3610000000000007</v>
      </c>
      <c r="X616">
        <v>-15.972</v>
      </c>
      <c r="Y616">
        <v>-18.893999999999998</v>
      </c>
      <c r="Z616">
        <v>-14.696</v>
      </c>
      <c r="AA616">
        <v>-12.438000000000001</v>
      </c>
      <c r="AB616">
        <v>-18.707000000000001</v>
      </c>
      <c r="AC616">
        <v>-22.542999999999999</v>
      </c>
      <c r="AD616">
        <v>-16.361999999999998</v>
      </c>
      <c r="AE616">
        <v>-8.4410000000000007</v>
      </c>
      <c r="AF616">
        <v>-16.097000000000001</v>
      </c>
      <c r="AG616">
        <v>-28.751999999999999</v>
      </c>
      <c r="AH616">
        <v>-41.31</v>
      </c>
      <c r="AI616">
        <v>-44.06</v>
      </c>
      <c r="AJ616">
        <v>-46.201999999999998</v>
      </c>
      <c r="AK616">
        <v>-63.856000000000002</v>
      </c>
      <c r="AL616">
        <v>-50.895000000000003</v>
      </c>
      <c r="AM616">
        <v>-45.058999999999997</v>
      </c>
      <c r="AN616">
        <v>-45.831000000000003</v>
      </c>
      <c r="AO616">
        <v>-45.152999999999999</v>
      </c>
      <c r="AP616">
        <v>-68.177999999999997</v>
      </c>
      <c r="AQ616">
        <v>-50.898000000000003</v>
      </c>
      <c r="AR616">
        <v>-44.085000000000001</v>
      </c>
      <c r="AS616">
        <v>-56.976999999999997</v>
      </c>
      <c r="AT616">
        <v>-41.246000000000002</v>
      </c>
      <c r="AU616">
        <v>-35.401000000000003</v>
      </c>
      <c r="AV616">
        <v>-31.11</v>
      </c>
      <c r="AW616">
        <v>5.2249999999999996</v>
      </c>
      <c r="AX616">
        <v>30.32</v>
      </c>
      <c r="AY616">
        <v>48.898000000000003</v>
      </c>
      <c r="AZ616">
        <v>18.363</v>
      </c>
      <c r="BA616">
        <v>10.378</v>
      </c>
      <c r="BB616">
        <v>-11.89</v>
      </c>
      <c r="BC616">
        <v>-14.37</v>
      </c>
      <c r="BD616">
        <v>-15.273999999999999</v>
      </c>
      <c r="BE616">
        <v>-18.648</v>
      </c>
      <c r="BF616">
        <v>-18.57</v>
      </c>
      <c r="BG616">
        <v>2021</v>
      </c>
    </row>
    <row r="617" spans="1:59" x14ac:dyDescent="0.35">
      <c r="A617">
        <v>193</v>
      </c>
      <c r="B617" t="s">
        <v>806</v>
      </c>
      <c r="C617" t="s">
        <v>698</v>
      </c>
      <c r="D617" t="s">
        <v>805</v>
      </c>
      <c r="E617" t="s">
        <v>695</v>
      </c>
      <c r="F617" t="s">
        <v>696</v>
      </c>
      <c r="G617" t="s">
        <v>615</v>
      </c>
      <c r="I617" t="s">
        <v>699</v>
      </c>
      <c r="J617">
        <v>-2.367</v>
      </c>
      <c r="K617">
        <v>-4.056</v>
      </c>
      <c r="L617">
        <v>-4.1050000000000004</v>
      </c>
      <c r="M617">
        <v>-3.1459999999999999</v>
      </c>
      <c r="N617">
        <v>-4.1459999999999999</v>
      </c>
      <c r="O617">
        <v>-4.8609999999999998</v>
      </c>
      <c r="P617">
        <v>-5.048</v>
      </c>
      <c r="Q617">
        <v>-3.3889999999999998</v>
      </c>
      <c r="R617">
        <v>-3.8319999999999999</v>
      </c>
      <c r="S617">
        <v>-5.9989999999999997</v>
      </c>
      <c r="T617">
        <v>-4.8470000000000004</v>
      </c>
      <c r="U617">
        <v>-3.2789999999999999</v>
      </c>
      <c r="V617">
        <v>-3.258</v>
      </c>
      <c r="W617">
        <v>-3.0259999999999998</v>
      </c>
      <c r="X617">
        <v>-4.5199999999999996</v>
      </c>
      <c r="Y617">
        <v>-4.984</v>
      </c>
      <c r="Z617">
        <v>-3.4609999999999999</v>
      </c>
      <c r="AA617">
        <v>-2.9169999999999998</v>
      </c>
      <c r="AB617">
        <v>-4.9050000000000002</v>
      </c>
      <c r="AC617">
        <v>-5.4749999999999996</v>
      </c>
      <c r="AD617">
        <v>-4.0910000000000002</v>
      </c>
      <c r="AE617">
        <v>-2.234</v>
      </c>
      <c r="AF617">
        <v>-3.7850000000000001</v>
      </c>
      <c r="AG617">
        <v>-5.3140000000000001</v>
      </c>
      <c r="AH617">
        <v>-6.2729999999999997</v>
      </c>
      <c r="AI617">
        <v>-5.9870000000000001</v>
      </c>
      <c r="AJ617">
        <v>-5.9020000000000001</v>
      </c>
      <c r="AK617">
        <v>-6.7249999999999996</v>
      </c>
      <c r="AL617">
        <v>-4.8170000000000002</v>
      </c>
      <c r="AM617">
        <v>-4.5019999999999998</v>
      </c>
      <c r="AN617">
        <v>-3.653</v>
      </c>
      <c r="AO617">
        <v>-2.98</v>
      </c>
      <c r="AP617">
        <v>-4.3440000000000003</v>
      </c>
      <c r="AQ617">
        <v>-3.351</v>
      </c>
      <c r="AR617">
        <v>-3.0270000000000001</v>
      </c>
      <c r="AS617">
        <v>-4.6210000000000004</v>
      </c>
      <c r="AT617">
        <v>-3.2639999999999998</v>
      </c>
      <c r="AU617">
        <v>-2.5619999999999998</v>
      </c>
      <c r="AV617">
        <v>-2.1949999999999998</v>
      </c>
      <c r="AW617">
        <v>0.377</v>
      </c>
      <c r="AX617">
        <v>2.2280000000000002</v>
      </c>
      <c r="AY617">
        <v>2.972</v>
      </c>
      <c r="AZ617">
        <v>1.079</v>
      </c>
      <c r="BA617">
        <v>0.61499999999999999</v>
      </c>
      <c r="BB617">
        <v>-0.70499999999999996</v>
      </c>
      <c r="BC617">
        <v>-0.80700000000000005</v>
      </c>
      <c r="BD617">
        <v>-0.81599999999999995</v>
      </c>
      <c r="BE617">
        <v>-0.95099999999999996</v>
      </c>
      <c r="BF617">
        <v>-0.90400000000000003</v>
      </c>
      <c r="BG617">
        <v>2021</v>
      </c>
    </row>
    <row r="619" spans="1:59" x14ac:dyDescent="0.35">
      <c r="A619" t="s">
        <v>769</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0185C-1820-6A4F-80AD-C80E7E1C297D}">
  <sheetPr>
    <tabColor theme="4" tint="0.79998168889431442"/>
  </sheetPr>
  <dimension ref="A1:BO271"/>
  <sheetViews>
    <sheetView workbookViewId="0">
      <selection activeCell="BK35" sqref="BK35:BO35"/>
    </sheetView>
  </sheetViews>
  <sheetFormatPr defaultColWidth="11" defaultRowHeight="15.5" x14ac:dyDescent="0.35"/>
  <cols>
    <col min="67" max="67" width="28.1640625" style="53" customWidth="1"/>
  </cols>
  <sheetData>
    <row r="1" spans="1:67" x14ac:dyDescent="0.35">
      <c r="A1" t="s">
        <v>770</v>
      </c>
      <c r="B1" t="s">
        <v>771</v>
      </c>
    </row>
    <row r="3" spans="1:67" x14ac:dyDescent="0.35">
      <c r="A3" t="s">
        <v>772</v>
      </c>
      <c r="B3" s="66">
        <v>45188</v>
      </c>
    </row>
    <row r="5" spans="1:67" x14ac:dyDescent="0.35">
      <c r="A5" t="s">
        <v>773</v>
      </c>
      <c r="B5" t="s">
        <v>774</v>
      </c>
      <c r="C5" t="s">
        <v>775</v>
      </c>
      <c r="D5" t="s">
        <v>776</v>
      </c>
      <c r="E5">
        <v>1960</v>
      </c>
      <c r="F5">
        <v>1961</v>
      </c>
      <c r="G5">
        <v>1962</v>
      </c>
      <c r="H5">
        <v>1963</v>
      </c>
      <c r="I5">
        <v>1964</v>
      </c>
      <c r="J5">
        <v>1965</v>
      </c>
      <c r="K5">
        <v>1966</v>
      </c>
      <c r="L5">
        <v>1967</v>
      </c>
      <c r="M5">
        <v>1968</v>
      </c>
      <c r="N5">
        <v>1969</v>
      </c>
      <c r="O5">
        <v>1970</v>
      </c>
      <c r="P5">
        <v>1971</v>
      </c>
      <c r="Q5">
        <v>1972</v>
      </c>
      <c r="R5">
        <v>1973</v>
      </c>
      <c r="S5">
        <v>1974</v>
      </c>
      <c r="T5">
        <v>1975</v>
      </c>
      <c r="U5">
        <v>1976</v>
      </c>
      <c r="V5">
        <v>1977</v>
      </c>
      <c r="W5">
        <v>1978</v>
      </c>
      <c r="X5">
        <v>1979</v>
      </c>
      <c r="Y5">
        <v>1980</v>
      </c>
      <c r="Z5">
        <v>1981</v>
      </c>
      <c r="AA5">
        <v>1982</v>
      </c>
      <c r="AB5">
        <v>1983</v>
      </c>
      <c r="AC5">
        <v>1984</v>
      </c>
      <c r="AD5">
        <v>1985</v>
      </c>
      <c r="AE5">
        <v>1986</v>
      </c>
      <c r="AF5">
        <v>1987</v>
      </c>
      <c r="AG5">
        <v>1988</v>
      </c>
      <c r="AH5">
        <v>1989</v>
      </c>
      <c r="AI5">
        <v>1990</v>
      </c>
      <c r="AJ5">
        <v>1991</v>
      </c>
      <c r="AK5">
        <v>1992</v>
      </c>
      <c r="AL5">
        <v>1993</v>
      </c>
      <c r="AM5">
        <v>1994</v>
      </c>
      <c r="AN5">
        <v>1995</v>
      </c>
      <c r="AO5">
        <v>1996</v>
      </c>
      <c r="AP5">
        <v>1997</v>
      </c>
      <c r="AQ5">
        <v>1998</v>
      </c>
      <c r="AR5">
        <v>1999</v>
      </c>
      <c r="AS5">
        <v>2000</v>
      </c>
      <c r="AT5">
        <v>2001</v>
      </c>
      <c r="AU5">
        <v>2002</v>
      </c>
      <c r="AV5">
        <v>2003</v>
      </c>
      <c r="AW5">
        <v>2004</v>
      </c>
      <c r="AX5">
        <v>2005</v>
      </c>
      <c r="AY5">
        <v>2006</v>
      </c>
      <c r="AZ5">
        <v>2007</v>
      </c>
      <c r="BA5">
        <v>2008</v>
      </c>
      <c r="BB5">
        <v>2009</v>
      </c>
      <c r="BC5">
        <v>2010</v>
      </c>
      <c r="BD5">
        <v>2011</v>
      </c>
      <c r="BE5">
        <v>2012</v>
      </c>
      <c r="BF5">
        <v>2013</v>
      </c>
      <c r="BG5">
        <v>2014</v>
      </c>
      <c r="BH5">
        <v>2015</v>
      </c>
      <c r="BI5">
        <v>2016</v>
      </c>
      <c r="BJ5">
        <v>2017</v>
      </c>
      <c r="BK5">
        <v>2018</v>
      </c>
      <c r="BL5">
        <v>2019</v>
      </c>
      <c r="BM5">
        <v>2020</v>
      </c>
      <c r="BN5">
        <v>2021</v>
      </c>
      <c r="BO5" s="53">
        <v>2022</v>
      </c>
    </row>
    <row r="6" spans="1:67" x14ac:dyDescent="0.35">
      <c r="A6" t="s">
        <v>777</v>
      </c>
      <c r="B6" t="s">
        <v>778</v>
      </c>
      <c r="C6" t="s">
        <v>779</v>
      </c>
      <c r="D6" t="s">
        <v>780</v>
      </c>
      <c r="AE6">
        <v>712900000</v>
      </c>
      <c r="AF6">
        <v>847200000</v>
      </c>
      <c r="AG6">
        <v>1037500000</v>
      </c>
      <c r="AH6">
        <v>1224800000</v>
      </c>
      <c r="AI6">
        <v>1355100000</v>
      </c>
      <c r="AJ6">
        <v>1547100000</v>
      </c>
      <c r="AK6">
        <v>1698700000</v>
      </c>
      <c r="AL6">
        <v>1907000000</v>
      </c>
      <c r="AM6">
        <v>2194200000</v>
      </c>
      <c r="AN6">
        <v>2336800000</v>
      </c>
      <c r="AO6">
        <v>2438100000</v>
      </c>
      <c r="AP6">
        <v>2700500000</v>
      </c>
      <c r="AQ6">
        <v>2971000000</v>
      </c>
      <c r="AR6">
        <v>3007600000</v>
      </c>
      <c r="AS6">
        <v>3310000000</v>
      </c>
      <c r="AT6">
        <v>3292500000</v>
      </c>
      <c r="AU6">
        <v>3269100000</v>
      </c>
      <c r="AV6">
        <v>3563600000</v>
      </c>
      <c r="AW6">
        <v>3903000000</v>
      </c>
      <c r="AX6">
        <v>3366700000</v>
      </c>
      <c r="AY6">
        <v>4231500000</v>
      </c>
      <c r="AZ6">
        <v>4104500000</v>
      </c>
      <c r="BA6">
        <v>4880200000</v>
      </c>
      <c r="BB6">
        <v>4412100000</v>
      </c>
      <c r="BC6">
        <v>4141000000</v>
      </c>
      <c r="BD6">
        <v>4281600000</v>
      </c>
      <c r="BE6">
        <v>4473200000</v>
      </c>
      <c r="BF6">
        <v>4588800000</v>
      </c>
      <c r="BG6">
        <v>4812100000</v>
      </c>
      <c r="BH6">
        <v>5080700000</v>
      </c>
      <c r="BI6">
        <v>5098900000</v>
      </c>
      <c r="BJ6">
        <v>5229700000</v>
      </c>
      <c r="BK6">
        <v>5479976000</v>
      </c>
      <c r="BL6">
        <v>5804071000</v>
      </c>
      <c r="BM6">
        <v>4550035300</v>
      </c>
      <c r="BN6">
        <v>5429404400</v>
      </c>
    </row>
    <row r="7" spans="1:67" x14ac:dyDescent="0.35">
      <c r="A7" t="s">
        <v>781</v>
      </c>
      <c r="B7" t="s">
        <v>782</v>
      </c>
      <c r="C7" t="s">
        <v>779</v>
      </c>
      <c r="D7" t="s">
        <v>780</v>
      </c>
    </row>
    <row r="8" spans="1:67" x14ac:dyDescent="0.35">
      <c r="A8" t="s">
        <v>783</v>
      </c>
      <c r="B8" t="s">
        <v>784</v>
      </c>
      <c r="C8" t="s">
        <v>779</v>
      </c>
      <c r="D8" t="s">
        <v>780</v>
      </c>
      <c r="E8">
        <v>24699998200</v>
      </c>
      <c r="F8">
        <v>25200001000</v>
      </c>
      <c r="G8">
        <v>25100001300</v>
      </c>
      <c r="H8">
        <v>34500001800</v>
      </c>
      <c r="I8">
        <v>36700000300</v>
      </c>
      <c r="J8">
        <v>46200000500</v>
      </c>
      <c r="K8">
        <v>64299999200</v>
      </c>
      <c r="L8">
        <v>76899999700</v>
      </c>
      <c r="M8">
        <v>63099998200</v>
      </c>
      <c r="N8">
        <v>64699998200</v>
      </c>
      <c r="O8">
        <v>80299999200</v>
      </c>
      <c r="P8">
        <v>84099899400</v>
      </c>
      <c r="Q8">
        <v>73399902200</v>
      </c>
      <c r="R8">
        <v>79699902500</v>
      </c>
      <c r="S8">
        <v>99100000300</v>
      </c>
      <c r="T8">
        <v>108800000000</v>
      </c>
      <c r="U8">
        <v>117500002300</v>
      </c>
      <c r="V8">
        <v>135799996400</v>
      </c>
      <c r="W8">
        <v>151699996700</v>
      </c>
      <c r="X8">
        <v>165000003600</v>
      </c>
      <c r="Y8">
        <v>163899998200</v>
      </c>
      <c r="Z8">
        <v>175799992300</v>
      </c>
      <c r="BB8">
        <v>609947867500</v>
      </c>
      <c r="BC8">
        <v>727510372000</v>
      </c>
      <c r="BD8">
        <v>849420078100</v>
      </c>
      <c r="BE8">
        <v>1030414200400</v>
      </c>
      <c r="BF8">
        <v>1142783046500</v>
      </c>
      <c r="BG8">
        <v>1176333342300</v>
      </c>
      <c r="BH8">
        <v>1233810567500</v>
      </c>
      <c r="BI8">
        <v>1235103461500</v>
      </c>
      <c r="BJ8">
        <v>1302376236700</v>
      </c>
      <c r="BK8">
        <v>1341487780600</v>
      </c>
      <c r="BL8">
        <v>1492958477300</v>
      </c>
      <c r="BM8">
        <v>1561802328800</v>
      </c>
      <c r="BN8">
        <v>1243201929000</v>
      </c>
    </row>
    <row r="9" spans="1:67" x14ac:dyDescent="0.35">
      <c r="A9" t="s">
        <v>785</v>
      </c>
      <c r="B9" t="s">
        <v>786</v>
      </c>
      <c r="C9" t="s">
        <v>779</v>
      </c>
      <c r="D9" t="s">
        <v>780</v>
      </c>
    </row>
    <row r="10" spans="1:67" x14ac:dyDescent="0.35">
      <c r="A10" t="s">
        <v>787</v>
      </c>
      <c r="B10" t="s">
        <v>788</v>
      </c>
      <c r="C10" t="s">
        <v>779</v>
      </c>
      <c r="D10" t="s">
        <v>780</v>
      </c>
      <c r="AD10">
        <v>200</v>
      </c>
      <c r="AE10">
        <v>200</v>
      </c>
      <c r="AF10">
        <v>200</v>
      </c>
      <c r="AG10">
        <v>200</v>
      </c>
      <c r="AH10">
        <v>300</v>
      </c>
      <c r="AI10">
        <v>300</v>
      </c>
      <c r="AJ10">
        <v>700</v>
      </c>
      <c r="AK10">
        <v>1600</v>
      </c>
      <c r="AL10">
        <v>16500</v>
      </c>
      <c r="AM10">
        <v>296900</v>
      </c>
      <c r="AN10">
        <v>12935300</v>
      </c>
      <c r="AO10">
        <v>647138700</v>
      </c>
      <c r="AP10">
        <v>1541582100</v>
      </c>
      <c r="AQ10">
        <v>2175245400</v>
      </c>
      <c r="AR10">
        <v>13342067400</v>
      </c>
      <c r="AS10">
        <v>74789350900</v>
      </c>
      <c r="AT10">
        <v>162678698500</v>
      </c>
      <c r="AU10">
        <v>594228080700</v>
      </c>
      <c r="AV10">
        <v>1200133641400</v>
      </c>
      <c r="AW10">
        <v>1760088483300</v>
      </c>
      <c r="AX10">
        <v>2871026634600</v>
      </c>
      <c r="AY10">
        <v>3713259975900</v>
      </c>
      <c r="AZ10">
        <v>4423441752100</v>
      </c>
      <c r="BA10">
        <v>5614082905500</v>
      </c>
      <c r="BB10">
        <v>5036071705500</v>
      </c>
      <c r="BC10">
        <v>6958421795200</v>
      </c>
      <c r="BD10">
        <v>9590029697500</v>
      </c>
      <c r="BE10">
        <v>11230004008200</v>
      </c>
      <c r="BF10">
        <v>12239471084600</v>
      </c>
      <c r="BG10">
        <v>13453888840700</v>
      </c>
      <c r="BH10">
        <v>13241026859200</v>
      </c>
      <c r="BI10">
        <v>15686487660300</v>
      </c>
      <c r="BJ10">
        <v>19016930874100</v>
      </c>
      <c r="BK10">
        <v>23648000058100</v>
      </c>
      <c r="BL10">
        <v>27588288802000</v>
      </c>
      <c r="BM10">
        <v>28853366940000</v>
      </c>
      <c r="BN10">
        <v>40927779854000</v>
      </c>
      <c r="BO10" s="53">
        <v>49376974607985.398</v>
      </c>
    </row>
    <row r="11" spans="1:67" x14ac:dyDescent="0.35">
      <c r="A11" t="s">
        <v>789</v>
      </c>
      <c r="B11" t="s">
        <v>790</v>
      </c>
      <c r="C11" t="s">
        <v>779</v>
      </c>
      <c r="D11" t="s">
        <v>780</v>
      </c>
      <c r="AC11">
        <v>15963416000</v>
      </c>
      <c r="AD11">
        <v>16288702000</v>
      </c>
      <c r="AE11">
        <v>16779410000</v>
      </c>
      <c r="AF11">
        <v>16649570000</v>
      </c>
      <c r="AG11">
        <v>16411490000</v>
      </c>
      <c r="AH11">
        <v>18023920000</v>
      </c>
      <c r="AI11">
        <v>16213230000</v>
      </c>
      <c r="AJ11">
        <v>15521170000</v>
      </c>
      <c r="AK11">
        <v>46300679200</v>
      </c>
      <c r="AL11">
        <v>124436178800</v>
      </c>
      <c r="AM11">
        <v>179287642000</v>
      </c>
      <c r="AN11">
        <v>225844931000</v>
      </c>
      <c r="AO11">
        <v>341849720000</v>
      </c>
      <c r="AP11">
        <v>338707870000</v>
      </c>
      <c r="AQ11">
        <v>396415160000</v>
      </c>
      <c r="AR11">
        <v>453988540000</v>
      </c>
      <c r="AS11">
        <v>516269720000</v>
      </c>
      <c r="AT11">
        <v>581549200000</v>
      </c>
      <c r="AU11">
        <v>625814820000</v>
      </c>
      <c r="AV11">
        <v>695923340000</v>
      </c>
      <c r="AW11">
        <v>755036990000</v>
      </c>
      <c r="AX11">
        <v>820345110000</v>
      </c>
      <c r="AY11">
        <v>898459590000</v>
      </c>
      <c r="AZ11">
        <v>992472990000</v>
      </c>
      <c r="BA11">
        <v>1086130870000</v>
      </c>
      <c r="BB11">
        <v>1125750670000</v>
      </c>
      <c r="BC11">
        <v>1227260200000</v>
      </c>
      <c r="BD11">
        <v>1300960940000</v>
      </c>
      <c r="BE11">
        <v>1322883480000</v>
      </c>
      <c r="BF11">
        <v>1373333910000</v>
      </c>
      <c r="BG11">
        <v>1408096790000</v>
      </c>
      <c r="BH11">
        <v>1451306570000</v>
      </c>
      <c r="BI11">
        <v>1496392960000</v>
      </c>
      <c r="BJ11">
        <v>1554431835900</v>
      </c>
      <c r="BK11">
        <v>1634738374100</v>
      </c>
      <c r="BL11">
        <v>1669759529800</v>
      </c>
      <c r="BM11">
        <v>1620243625000</v>
      </c>
      <c r="BN11">
        <v>1830333674300</v>
      </c>
      <c r="BO11" s="53">
        <v>2095237687800</v>
      </c>
    </row>
    <row r="12" spans="1:67" x14ac:dyDescent="0.35">
      <c r="A12" t="s">
        <v>791</v>
      </c>
      <c r="B12" t="s">
        <v>792</v>
      </c>
      <c r="C12" t="s">
        <v>779</v>
      </c>
      <c r="D12" t="s">
        <v>780</v>
      </c>
      <c r="BL12">
        <v>3092840000</v>
      </c>
    </row>
    <row r="13" spans="1:67" x14ac:dyDescent="0.35">
      <c r="A13" t="s">
        <v>793</v>
      </c>
      <c r="B13" t="s">
        <v>794</v>
      </c>
      <c r="C13" t="s">
        <v>779</v>
      </c>
      <c r="D13" t="s">
        <v>780</v>
      </c>
    </row>
    <row r="14" spans="1:67" x14ac:dyDescent="0.35">
      <c r="A14" t="s">
        <v>795</v>
      </c>
      <c r="B14" t="s">
        <v>796</v>
      </c>
      <c r="C14" t="s">
        <v>779</v>
      </c>
      <c r="D14" t="s">
        <v>780</v>
      </c>
      <c r="AS14">
        <v>401879000000</v>
      </c>
      <c r="AT14">
        <v>398012000000</v>
      </c>
      <c r="AU14">
        <v>406683000000</v>
      </c>
      <c r="AV14">
        <v>456462000000</v>
      </c>
      <c r="AW14">
        <v>545485000000</v>
      </c>
      <c r="AX14">
        <v>673917651100</v>
      </c>
      <c r="AY14">
        <v>833123000000</v>
      </c>
      <c r="AZ14">
        <v>977947000000</v>
      </c>
      <c r="BA14">
        <v>1172550526300</v>
      </c>
      <c r="BB14">
        <v>940753000000</v>
      </c>
      <c r="BC14">
        <v>1063936419900</v>
      </c>
      <c r="BD14">
        <v>1288318099400</v>
      </c>
      <c r="BE14">
        <v>1413580685500</v>
      </c>
      <c r="BF14">
        <v>1471502550500</v>
      </c>
      <c r="BG14">
        <v>1523221959400</v>
      </c>
      <c r="BH14">
        <v>1366236662000</v>
      </c>
      <c r="BI14">
        <v>1363790185600</v>
      </c>
      <c r="BJ14">
        <v>1444372962800</v>
      </c>
      <c r="BK14">
        <v>1573569039600</v>
      </c>
      <c r="BL14">
        <v>1542667253100</v>
      </c>
      <c r="BM14">
        <v>1276539648800</v>
      </c>
      <c r="BN14">
        <v>1521466791800</v>
      </c>
      <c r="BO14" s="53">
        <v>1854780500000</v>
      </c>
    </row>
    <row r="15" spans="1:67" x14ac:dyDescent="0.35">
      <c r="A15" t="s">
        <v>797</v>
      </c>
      <c r="B15" t="s">
        <v>798</v>
      </c>
      <c r="C15" t="s">
        <v>779</v>
      </c>
      <c r="D15" t="s">
        <v>780</v>
      </c>
      <c r="E15">
        <v>0.1349124759</v>
      </c>
      <c r="F15">
        <v>0.1711232811</v>
      </c>
      <c r="G15">
        <v>0.2186520696</v>
      </c>
      <c r="H15">
        <v>0.26002997160000002</v>
      </c>
      <c r="I15">
        <v>0.36877450350000002</v>
      </c>
      <c r="J15">
        <v>0.49432998900000003</v>
      </c>
      <c r="K15">
        <v>0.62572002410000005</v>
      </c>
      <c r="L15">
        <v>0.80335998539999998</v>
      </c>
      <c r="M15">
        <v>0.91155999899999995</v>
      </c>
      <c r="N15">
        <v>1.0862799883000001</v>
      </c>
      <c r="O15">
        <v>1.1550600528999999</v>
      </c>
      <c r="P15">
        <v>1.6817300319999999</v>
      </c>
      <c r="Q15">
        <v>2.7359600067000001</v>
      </c>
      <c r="R15">
        <v>4.7449998856000004</v>
      </c>
      <c r="S15">
        <v>6.5411901474</v>
      </c>
      <c r="T15">
        <v>19.664800644</v>
      </c>
      <c r="U15">
        <v>102.37000275</v>
      </c>
      <c r="V15">
        <v>281.69601440000002</v>
      </c>
      <c r="W15">
        <v>704.14099121000004</v>
      </c>
      <c r="X15">
        <v>1914.6700439000001</v>
      </c>
      <c r="Y15">
        <v>3806.6999512000002</v>
      </c>
      <c r="Z15">
        <v>7300</v>
      </c>
      <c r="AA15">
        <v>20540</v>
      </c>
      <c r="AB15">
        <v>103270</v>
      </c>
      <c r="AC15">
        <v>749968</v>
      </c>
      <c r="AD15">
        <v>5020350</v>
      </c>
      <c r="AE15">
        <v>9533000</v>
      </c>
      <c r="AF15">
        <v>22248000</v>
      </c>
      <c r="AG15">
        <v>106230000</v>
      </c>
      <c r="AH15">
        <v>2972389888</v>
      </c>
      <c r="AI15">
        <v>65897799680</v>
      </c>
      <c r="AJ15">
        <v>175307997200</v>
      </c>
      <c r="AK15">
        <v>222419992600</v>
      </c>
      <c r="AL15">
        <v>233509919200</v>
      </c>
      <c r="AM15">
        <v>253743263100</v>
      </c>
      <c r="AN15">
        <v>253362890700</v>
      </c>
      <c r="AO15">
        <v>266647700700</v>
      </c>
      <c r="AP15">
        <v>286641204400</v>
      </c>
      <c r="AQ15">
        <v>291542201400</v>
      </c>
      <c r="AR15">
        <v>276059280100</v>
      </c>
      <c r="AS15">
        <v>276655968900</v>
      </c>
      <c r="AT15">
        <v>260969968100</v>
      </c>
      <c r="AU15">
        <v>296714255600</v>
      </c>
      <c r="AV15">
        <v>360780185800</v>
      </c>
      <c r="AW15">
        <v>431210511500</v>
      </c>
      <c r="AX15">
        <v>516340752300</v>
      </c>
      <c r="AY15">
        <v>692324392000</v>
      </c>
      <c r="AZ15">
        <v>873469942900</v>
      </c>
      <c r="BA15">
        <v>1121211444500</v>
      </c>
      <c r="BB15">
        <v>1209581191700</v>
      </c>
      <c r="BC15">
        <v>1605098378400</v>
      </c>
      <c r="BD15">
        <v>2116740755700</v>
      </c>
      <c r="BE15">
        <v>2575545139400</v>
      </c>
      <c r="BF15">
        <v>3276496657900</v>
      </c>
      <c r="BG15">
        <v>4485233605000</v>
      </c>
      <c r="BH15">
        <v>5843041183200</v>
      </c>
      <c r="BI15">
        <v>8046919138800</v>
      </c>
      <c r="BJ15">
        <v>10388137514400</v>
      </c>
      <c r="BK15">
        <v>14218708147200</v>
      </c>
      <c r="BL15">
        <v>20711624246600</v>
      </c>
      <c r="BM15">
        <v>26489993850400</v>
      </c>
      <c r="BN15">
        <v>45349690063300</v>
      </c>
      <c r="BO15" s="53">
        <v>81170622561897.203</v>
      </c>
    </row>
    <row r="16" spans="1:67" x14ac:dyDescent="0.35">
      <c r="A16" t="s">
        <v>799</v>
      </c>
      <c r="B16" t="s">
        <v>800</v>
      </c>
      <c r="C16" t="s">
        <v>779</v>
      </c>
      <c r="D16" t="s">
        <v>780</v>
      </c>
      <c r="AI16">
        <v>48460000</v>
      </c>
      <c r="AJ16">
        <v>79600000</v>
      </c>
      <c r="AK16">
        <v>259180000</v>
      </c>
      <c r="AL16">
        <v>4213845100</v>
      </c>
      <c r="AM16">
        <v>186493212900</v>
      </c>
      <c r="AN16">
        <v>536313057200</v>
      </c>
      <c r="AO16">
        <v>679729031700</v>
      </c>
      <c r="AP16">
        <v>852023637800</v>
      </c>
      <c r="AQ16">
        <v>985057348600</v>
      </c>
      <c r="AR16">
        <v>1016848605600</v>
      </c>
      <c r="AS16">
        <v>1063155371300</v>
      </c>
      <c r="AT16">
        <v>1211180074400</v>
      </c>
      <c r="AU16">
        <v>1409699284600</v>
      </c>
      <c r="AV16">
        <v>1678396229300</v>
      </c>
      <c r="AW16">
        <v>1987083906100</v>
      </c>
      <c r="AX16">
        <v>2337167329600</v>
      </c>
      <c r="AY16">
        <v>2781845184100</v>
      </c>
      <c r="AZ16">
        <v>3319440668600</v>
      </c>
      <c r="BA16">
        <v>3779738214900</v>
      </c>
      <c r="BB16">
        <v>3271990327800</v>
      </c>
      <c r="BC16">
        <v>3631444282300</v>
      </c>
      <c r="BD16">
        <v>3912073330600</v>
      </c>
      <c r="BE16">
        <v>4436421190500</v>
      </c>
      <c r="BF16">
        <v>4835227015900</v>
      </c>
      <c r="BG16">
        <v>5045826278100</v>
      </c>
      <c r="BH16">
        <v>5248376995500</v>
      </c>
      <c r="BI16">
        <v>5185041734700</v>
      </c>
      <c r="BJ16">
        <v>5760261435800</v>
      </c>
      <c r="BK16">
        <v>6113797241500</v>
      </c>
      <c r="BL16">
        <v>6629659828000</v>
      </c>
      <c r="BM16">
        <v>6085933999100</v>
      </c>
      <c r="BN16">
        <v>6778251657400</v>
      </c>
      <c r="BO16" s="53">
        <v>8127061852405.25</v>
      </c>
    </row>
    <row r="17" spans="1:67" x14ac:dyDescent="0.35">
      <c r="A17" t="s">
        <v>801</v>
      </c>
      <c r="B17" t="s">
        <v>802</v>
      </c>
      <c r="C17" t="s">
        <v>779</v>
      </c>
      <c r="D17" t="s">
        <v>780</v>
      </c>
      <c r="R17">
        <v>75600000</v>
      </c>
      <c r="S17">
        <v>77000000</v>
      </c>
      <c r="T17">
        <v>67700000</v>
      </c>
      <c r="U17">
        <v>68500000</v>
      </c>
      <c r="V17">
        <v>79200000</v>
      </c>
      <c r="W17">
        <v>84700000</v>
      </c>
      <c r="X17">
        <v>105600000</v>
      </c>
      <c r="Y17">
        <v>127200000</v>
      </c>
      <c r="Z17">
        <v>139300000</v>
      </c>
      <c r="AA17">
        <v>151100000</v>
      </c>
      <c r="AB17">
        <v>166000000</v>
      </c>
      <c r="AC17">
        <v>178200000</v>
      </c>
      <c r="AD17">
        <v>189700000</v>
      </c>
    </row>
    <row r="18" spans="1:67" x14ac:dyDescent="0.35">
      <c r="A18" t="s">
        <v>803</v>
      </c>
      <c r="B18" t="s">
        <v>804</v>
      </c>
      <c r="C18" t="s">
        <v>779</v>
      </c>
      <c r="D18" t="s">
        <v>780</v>
      </c>
      <c r="V18">
        <v>208701235</v>
      </c>
      <c r="W18">
        <v>236194222</v>
      </c>
      <c r="X18">
        <v>289655943</v>
      </c>
      <c r="Y18">
        <v>351623772</v>
      </c>
      <c r="Z18">
        <v>393772683</v>
      </c>
      <c r="AA18">
        <v>433807053</v>
      </c>
      <c r="AB18">
        <v>489089051</v>
      </c>
      <c r="AC18">
        <v>561526685</v>
      </c>
      <c r="AD18">
        <v>643204597</v>
      </c>
      <c r="AE18">
        <v>686898380</v>
      </c>
      <c r="AF18">
        <v>802482127</v>
      </c>
      <c r="AG18">
        <v>990931865</v>
      </c>
      <c r="AH18">
        <v>1061945929</v>
      </c>
      <c r="AI18">
        <v>1118190000</v>
      </c>
      <c r="AJ18">
        <v>1213670000</v>
      </c>
      <c r="AK18">
        <v>1267960000</v>
      </c>
      <c r="AL18">
        <v>1383040000</v>
      </c>
      <c r="AM18">
        <v>1519750000</v>
      </c>
      <c r="AN18">
        <v>1486140000</v>
      </c>
      <c r="AO18">
        <v>1640280000</v>
      </c>
      <c r="AP18">
        <v>1777850000</v>
      </c>
      <c r="AQ18">
        <v>1908420000</v>
      </c>
      <c r="AR18">
        <v>2005438000</v>
      </c>
      <c r="AS18">
        <v>2110999000</v>
      </c>
      <c r="AT18">
        <v>2094372000</v>
      </c>
      <c r="AU18">
        <v>2086923900</v>
      </c>
      <c r="AV18">
        <v>2207790000</v>
      </c>
      <c r="AW18">
        <v>2361539600</v>
      </c>
      <c r="AX18">
        <v>2648491400</v>
      </c>
      <c r="AY18">
        <v>2999483000</v>
      </c>
      <c r="AZ18">
        <v>3402248000</v>
      </c>
      <c r="BA18">
        <v>3534263100</v>
      </c>
      <c r="BB18">
        <v>3179275200</v>
      </c>
      <c r="BC18">
        <v>3026645100</v>
      </c>
      <c r="BD18">
        <v>2976944200</v>
      </c>
      <c r="BE18">
        <v>3132868900</v>
      </c>
      <c r="BF18">
        <v>3085527900</v>
      </c>
      <c r="BG18">
        <v>3210240000</v>
      </c>
      <c r="BH18">
        <v>3381690000</v>
      </c>
      <c r="BI18">
        <v>3616600000</v>
      </c>
      <c r="BJ18">
        <v>3758260000</v>
      </c>
      <c r="BK18">
        <v>4116267298.4063501</v>
      </c>
      <c r="BL18">
        <v>4306854766.2594299</v>
      </c>
      <c r="BM18">
        <v>3770220943.3124099</v>
      </c>
      <c r="BN18">
        <v>4042631831.57868</v>
      </c>
      <c r="BO18" s="53">
        <v>4588799913.9240999</v>
      </c>
    </row>
    <row r="19" spans="1:67" x14ac:dyDescent="0.35">
      <c r="A19" t="s">
        <v>805</v>
      </c>
      <c r="B19" t="s">
        <v>806</v>
      </c>
      <c r="C19" t="s">
        <v>779</v>
      </c>
      <c r="D19" t="s">
        <v>780</v>
      </c>
      <c r="E19">
        <v>16642000000</v>
      </c>
      <c r="F19">
        <v>17555000000</v>
      </c>
      <c r="G19">
        <v>17840000000</v>
      </c>
      <c r="H19">
        <v>19177000000</v>
      </c>
      <c r="I19">
        <v>21248000000</v>
      </c>
      <c r="J19">
        <v>23261000000</v>
      </c>
      <c r="K19">
        <v>24330000000</v>
      </c>
      <c r="L19">
        <v>26990000000</v>
      </c>
      <c r="M19">
        <v>28938000000</v>
      </c>
      <c r="N19">
        <v>32276000000</v>
      </c>
      <c r="O19">
        <v>36489000000</v>
      </c>
      <c r="P19">
        <v>39928000000</v>
      </c>
      <c r="Q19">
        <v>44357000000</v>
      </c>
      <c r="R19">
        <v>49851000000</v>
      </c>
      <c r="S19">
        <v>60154000000</v>
      </c>
      <c r="T19">
        <v>71408000000</v>
      </c>
      <c r="U19">
        <v>83347000000</v>
      </c>
      <c r="V19">
        <v>95527000000</v>
      </c>
      <c r="W19">
        <v>103792000000</v>
      </c>
      <c r="X19">
        <v>117306000000</v>
      </c>
      <c r="Y19">
        <v>133206000000</v>
      </c>
      <c r="Z19">
        <v>151851000000</v>
      </c>
      <c r="AA19">
        <v>172508000000</v>
      </c>
      <c r="AB19">
        <v>187961000000</v>
      </c>
      <c r="AC19">
        <v>211122000000</v>
      </c>
      <c r="AD19">
        <v>232241000000</v>
      </c>
      <c r="AE19">
        <v>256219000000</v>
      </c>
      <c r="AF19">
        <v>281160000000</v>
      </c>
      <c r="AG19">
        <v>318557000000</v>
      </c>
      <c r="AH19">
        <v>358245000000</v>
      </c>
      <c r="AI19">
        <v>390613000000</v>
      </c>
      <c r="AJ19">
        <v>398657000000</v>
      </c>
      <c r="AK19">
        <v>406963000000</v>
      </c>
      <c r="AL19">
        <v>432409000000</v>
      </c>
      <c r="AM19">
        <v>456365000000</v>
      </c>
      <c r="AN19">
        <v>478736000000</v>
      </c>
      <c r="AO19">
        <v>510234000000</v>
      </c>
      <c r="AP19">
        <v>537942000000</v>
      </c>
      <c r="AQ19">
        <v>570656000000</v>
      </c>
      <c r="AR19">
        <v>601997000000</v>
      </c>
      <c r="AS19">
        <v>643068000000</v>
      </c>
      <c r="AT19">
        <v>687105000000</v>
      </c>
      <c r="AU19">
        <v>735531000000</v>
      </c>
      <c r="AV19">
        <v>780115000000</v>
      </c>
      <c r="AW19">
        <v>839043000000</v>
      </c>
      <c r="AX19">
        <v>890658000000</v>
      </c>
      <c r="AY19">
        <v>960092000000</v>
      </c>
      <c r="AZ19">
        <v>1039818000000</v>
      </c>
      <c r="BA19">
        <v>1131020000000</v>
      </c>
      <c r="BB19">
        <v>1217066000000</v>
      </c>
      <c r="BC19">
        <v>1253468000000</v>
      </c>
      <c r="BD19">
        <v>1361539000000</v>
      </c>
      <c r="BE19">
        <v>1454572000000</v>
      </c>
      <c r="BF19">
        <v>1498289000000</v>
      </c>
      <c r="BG19">
        <v>1556866000000</v>
      </c>
      <c r="BH19">
        <v>1590327000000</v>
      </c>
      <c r="BI19">
        <v>1618540000000</v>
      </c>
      <c r="BJ19">
        <v>1711088000000</v>
      </c>
      <c r="BK19">
        <v>1784968000000</v>
      </c>
      <c r="BL19">
        <v>1881587000000</v>
      </c>
      <c r="BM19">
        <v>1934964000000</v>
      </c>
      <c r="BN19">
        <v>2057359000000</v>
      </c>
      <c r="BO19" s="53">
        <v>2225337000000</v>
      </c>
    </row>
    <row r="20" spans="1:67" x14ac:dyDescent="0.35">
      <c r="A20" t="s">
        <v>807</v>
      </c>
      <c r="B20" t="s">
        <v>808</v>
      </c>
      <c r="C20" t="s">
        <v>779</v>
      </c>
      <c r="D20" t="s">
        <v>780</v>
      </c>
      <c r="E20">
        <v>12371337216</v>
      </c>
      <c r="F20">
        <v>13720662016</v>
      </c>
      <c r="G20">
        <v>14554514432</v>
      </c>
      <c r="H20">
        <v>15714327552</v>
      </c>
      <c r="I20">
        <v>17207681024</v>
      </c>
      <c r="J20">
        <v>18754099200</v>
      </c>
      <c r="K20">
        <v>20433893376</v>
      </c>
      <c r="L20">
        <v>21709682688</v>
      </c>
      <c r="M20">
        <v>23288920064</v>
      </c>
      <c r="N20">
        <v>25454002176</v>
      </c>
      <c r="O20">
        <v>29180746000</v>
      </c>
      <c r="P20">
        <v>32599774000</v>
      </c>
      <c r="Q20">
        <v>37213627000</v>
      </c>
      <c r="R20">
        <v>42149013000</v>
      </c>
      <c r="S20">
        <v>48041977000</v>
      </c>
      <c r="T20">
        <v>50922514000</v>
      </c>
      <c r="U20">
        <v>56167103000</v>
      </c>
      <c r="V20">
        <v>62037505000</v>
      </c>
      <c r="W20">
        <v>65578233000</v>
      </c>
      <c r="X20">
        <v>71960713000</v>
      </c>
      <c r="Y20">
        <v>77234799000</v>
      </c>
      <c r="Z20">
        <v>82121643000</v>
      </c>
      <c r="AA20">
        <v>88388734000</v>
      </c>
      <c r="AB20">
        <v>94382785000</v>
      </c>
      <c r="AC20">
        <v>99009287000</v>
      </c>
      <c r="AD20">
        <v>104514451000</v>
      </c>
      <c r="AE20">
        <v>109747302000</v>
      </c>
      <c r="AF20">
        <v>113966727000</v>
      </c>
      <c r="AG20">
        <v>119975402000</v>
      </c>
      <c r="AH20">
        <v>128463262000</v>
      </c>
      <c r="AI20">
        <v>138173632000</v>
      </c>
      <c r="AJ20">
        <v>147353588000</v>
      </c>
      <c r="AK20">
        <v>156174635000</v>
      </c>
      <c r="AL20">
        <v>161373779000</v>
      </c>
      <c r="AM20">
        <v>169215880000</v>
      </c>
      <c r="AN20">
        <v>175929400000</v>
      </c>
      <c r="AO20">
        <v>182438200000</v>
      </c>
      <c r="AP20">
        <v>187850300000</v>
      </c>
      <c r="AQ20">
        <v>195153100000</v>
      </c>
      <c r="AR20">
        <v>200620700000</v>
      </c>
      <c r="AS20">
        <v>211746300000</v>
      </c>
      <c r="AT20">
        <v>217509500000</v>
      </c>
      <c r="AU20">
        <v>225419300000</v>
      </c>
      <c r="AV20">
        <v>231279500000</v>
      </c>
      <c r="AW20">
        <v>242014300000</v>
      </c>
      <c r="AX20">
        <v>253537000000</v>
      </c>
      <c r="AY20">
        <v>268450000000</v>
      </c>
      <c r="AZ20">
        <v>283691700000</v>
      </c>
      <c r="BA20">
        <v>296212200000</v>
      </c>
      <c r="BB20">
        <v>287919200000</v>
      </c>
      <c r="BC20">
        <v>298371800000</v>
      </c>
      <c r="BD20">
        <v>311174300000</v>
      </c>
      <c r="BE20">
        <v>318974800000</v>
      </c>
      <c r="BF20">
        <v>324783900000</v>
      </c>
      <c r="BG20">
        <v>333585200000</v>
      </c>
      <c r="BH20">
        <v>340879500000</v>
      </c>
      <c r="BI20">
        <v>357581000000</v>
      </c>
      <c r="BJ20">
        <v>365898500000</v>
      </c>
      <c r="BK20">
        <v>381501300000</v>
      </c>
      <c r="BL20">
        <v>396032300000</v>
      </c>
      <c r="BM20">
        <v>384421200000</v>
      </c>
      <c r="BN20">
        <v>407974300000</v>
      </c>
      <c r="BO20" s="53">
        <v>449219284634.78802</v>
      </c>
    </row>
    <row r="21" spans="1:67" x14ac:dyDescent="0.35">
      <c r="A21" t="s">
        <v>809</v>
      </c>
      <c r="B21" t="s">
        <v>810</v>
      </c>
      <c r="C21" t="s">
        <v>779</v>
      </c>
      <c r="D21" t="s">
        <v>780</v>
      </c>
      <c r="AL21">
        <v>31500000</v>
      </c>
      <c r="AM21">
        <v>375000000</v>
      </c>
      <c r="AN21">
        <v>2130400000</v>
      </c>
      <c r="AO21">
        <v>2724700000</v>
      </c>
      <c r="AP21">
        <v>3151000000</v>
      </c>
      <c r="AQ21">
        <v>3452300000</v>
      </c>
      <c r="AR21">
        <v>3929000000</v>
      </c>
      <c r="AS21">
        <v>4633500000</v>
      </c>
      <c r="AT21">
        <v>5180800000</v>
      </c>
      <c r="AU21">
        <v>5873900000</v>
      </c>
      <c r="AV21">
        <v>6899200000</v>
      </c>
      <c r="AW21">
        <v>8025500000</v>
      </c>
      <c r="AX21">
        <v>11094200000</v>
      </c>
      <c r="AY21">
        <v>16502000000</v>
      </c>
      <c r="AZ21">
        <v>24215700000</v>
      </c>
      <c r="BA21">
        <v>36012500000</v>
      </c>
      <c r="BB21">
        <v>32973500000</v>
      </c>
      <c r="BC21">
        <v>39922200000</v>
      </c>
      <c r="BD21">
        <v>48519100000</v>
      </c>
      <c r="BE21">
        <v>51644700000</v>
      </c>
      <c r="BF21">
        <v>55288400000</v>
      </c>
      <c r="BG21">
        <v>57322400000</v>
      </c>
      <c r="BH21">
        <v>52641200000</v>
      </c>
      <c r="BI21">
        <v>56794000000</v>
      </c>
      <c r="BJ21">
        <v>67678600000</v>
      </c>
      <c r="BK21">
        <v>76251000000</v>
      </c>
      <c r="BL21">
        <v>78741500000</v>
      </c>
      <c r="BM21">
        <v>72118900000</v>
      </c>
      <c r="BN21">
        <v>91268500000</v>
      </c>
      <c r="BO21" s="53">
        <v>124497940000</v>
      </c>
    </row>
    <row r="22" spans="1:67" x14ac:dyDescent="0.35">
      <c r="A22" t="s">
        <v>811</v>
      </c>
      <c r="B22" t="s">
        <v>812</v>
      </c>
      <c r="C22" t="s">
        <v>779</v>
      </c>
      <c r="D22" t="s">
        <v>780</v>
      </c>
      <c r="E22">
        <v>9694600200</v>
      </c>
      <c r="F22">
        <v>10040999900</v>
      </c>
      <c r="G22">
        <v>10560600100</v>
      </c>
      <c r="H22">
        <v>11513900000</v>
      </c>
      <c r="I22">
        <v>12899300400</v>
      </c>
      <c r="J22">
        <v>13287300000</v>
      </c>
      <c r="K22">
        <v>13654200000</v>
      </c>
      <c r="L22">
        <v>14610000000</v>
      </c>
      <c r="M22">
        <v>14847000000</v>
      </c>
      <c r="N22">
        <v>15590000000</v>
      </c>
      <c r="O22">
        <v>20587300000</v>
      </c>
      <c r="P22">
        <v>21329600000</v>
      </c>
      <c r="Q22">
        <v>20598100000</v>
      </c>
      <c r="R22">
        <v>23686300000</v>
      </c>
      <c r="S22">
        <v>26481500000</v>
      </c>
      <c r="T22">
        <v>32471900000</v>
      </c>
      <c r="U22">
        <v>37704200000</v>
      </c>
      <c r="V22">
        <v>48346800000</v>
      </c>
      <c r="W22">
        <v>53618900000</v>
      </c>
      <c r="X22">
        <v>69510300000</v>
      </c>
      <c r="Y22">
        <v>82963200000</v>
      </c>
      <c r="Z22">
        <v>86953200000</v>
      </c>
      <c r="AA22">
        <v>90500000000</v>
      </c>
      <c r="AB22">
        <v>99790700000</v>
      </c>
      <c r="AC22">
        <v>116611700000</v>
      </c>
      <c r="AD22">
        <v>136573300000</v>
      </c>
      <c r="AE22">
        <v>134844000000</v>
      </c>
      <c r="AF22">
        <v>136293000000</v>
      </c>
      <c r="AG22">
        <v>148744000000</v>
      </c>
      <c r="AH22">
        <v>173946700000</v>
      </c>
      <c r="AI22">
        <v>191328100000</v>
      </c>
      <c r="AJ22">
        <v>209856900000</v>
      </c>
      <c r="AK22">
        <v>222754996100</v>
      </c>
      <c r="AL22">
        <v>225517151000</v>
      </c>
      <c r="AM22">
        <v>230846810700</v>
      </c>
      <c r="AN22">
        <v>246765466800</v>
      </c>
      <c r="AO22">
        <v>258889242800</v>
      </c>
      <c r="AP22">
        <v>338395625000</v>
      </c>
      <c r="AQ22">
        <v>396483543900</v>
      </c>
      <c r="AR22">
        <v>449029230300</v>
      </c>
      <c r="AS22">
        <v>637638774100</v>
      </c>
      <c r="AT22">
        <v>717818608000</v>
      </c>
      <c r="AU22">
        <v>755497575100</v>
      </c>
      <c r="AV22">
        <v>830107579300</v>
      </c>
      <c r="AW22">
        <v>977559857000</v>
      </c>
      <c r="AX22">
        <v>1189006300000</v>
      </c>
      <c r="AY22">
        <v>1300821900000</v>
      </c>
      <c r="AZ22">
        <v>1460862100000</v>
      </c>
      <c r="BA22">
        <v>1906035400000</v>
      </c>
      <c r="BB22">
        <v>2170621300000</v>
      </c>
      <c r="BC22">
        <v>2487671300000</v>
      </c>
      <c r="BD22">
        <v>2797478800000</v>
      </c>
      <c r="BE22">
        <v>3356473600000</v>
      </c>
      <c r="BF22">
        <v>3815246100000</v>
      </c>
      <c r="BG22">
        <v>4173459010000</v>
      </c>
      <c r="BH22">
        <v>4879738140000</v>
      </c>
      <c r="BI22">
        <v>4894747240000</v>
      </c>
      <c r="BJ22">
        <v>5488036760000</v>
      </c>
      <c r="BK22">
        <v>5425965540000</v>
      </c>
      <c r="BL22">
        <v>5575586653900</v>
      </c>
      <c r="BM22">
        <v>5943017694100</v>
      </c>
      <c r="BN22">
        <v>6632128806100</v>
      </c>
      <c r="BO22" s="53">
        <v>7369797709900</v>
      </c>
    </row>
    <row r="23" spans="1:67" x14ac:dyDescent="0.35">
      <c r="A23" t="s">
        <v>813</v>
      </c>
      <c r="B23" t="s">
        <v>814</v>
      </c>
      <c r="C23" t="s">
        <v>779</v>
      </c>
      <c r="D23" t="s">
        <v>780</v>
      </c>
      <c r="E23">
        <v>14635200512</v>
      </c>
      <c r="F23">
        <v>15525971968</v>
      </c>
      <c r="G23">
        <v>16578953216</v>
      </c>
      <c r="H23">
        <v>17795770368</v>
      </c>
      <c r="I23">
        <v>19901181952</v>
      </c>
      <c r="J23">
        <v>21692700672</v>
      </c>
      <c r="K23">
        <v>23296983040</v>
      </c>
      <c r="L23">
        <v>24977586176</v>
      </c>
      <c r="M23">
        <v>26715252736</v>
      </c>
      <c r="N23">
        <v>29621094400</v>
      </c>
      <c r="O23">
        <v>33577810000</v>
      </c>
      <c r="P23">
        <v>36738691000</v>
      </c>
      <c r="Q23">
        <v>41140522000</v>
      </c>
      <c r="R23">
        <v>46667599000</v>
      </c>
      <c r="S23">
        <v>54730257000</v>
      </c>
      <c r="T23">
        <v>60562851000</v>
      </c>
      <c r="U23">
        <v>68853585000</v>
      </c>
      <c r="V23">
        <v>74263334000</v>
      </c>
      <c r="W23">
        <v>79660048000</v>
      </c>
      <c r="X23">
        <v>84804980000</v>
      </c>
      <c r="Y23">
        <v>91988419000</v>
      </c>
      <c r="Z23">
        <v>96523192000</v>
      </c>
      <c r="AA23">
        <v>103955672000</v>
      </c>
      <c r="AB23">
        <v>110076416000</v>
      </c>
      <c r="AC23">
        <v>119181414000</v>
      </c>
      <c r="AD23">
        <v>127131082000</v>
      </c>
      <c r="AE23">
        <v>133180921000</v>
      </c>
      <c r="AF23">
        <v>138975295000</v>
      </c>
      <c r="AG23">
        <v>148670469000</v>
      </c>
      <c r="AH23">
        <v>160722183000</v>
      </c>
      <c r="AI23">
        <v>170634242000</v>
      </c>
      <c r="AJ23">
        <v>179438938000</v>
      </c>
      <c r="AK23">
        <v>188378143000</v>
      </c>
      <c r="AL23">
        <v>195925323000</v>
      </c>
      <c r="AM23">
        <v>208082350000</v>
      </c>
      <c r="AN23">
        <v>215111300000</v>
      </c>
      <c r="AO23">
        <v>219271000000</v>
      </c>
      <c r="AP23">
        <v>229554700000</v>
      </c>
      <c r="AQ23">
        <v>238273400000</v>
      </c>
      <c r="AR23">
        <v>247952100000</v>
      </c>
      <c r="AS23">
        <v>262983700000</v>
      </c>
      <c r="AT23">
        <v>269279500000</v>
      </c>
      <c r="AU23">
        <v>277978200000</v>
      </c>
      <c r="AV23">
        <v>286569500000</v>
      </c>
      <c r="AW23">
        <v>300941200000</v>
      </c>
      <c r="AX23">
        <v>313910900000</v>
      </c>
      <c r="AY23">
        <v>329827600000</v>
      </c>
      <c r="AZ23">
        <v>348398700000</v>
      </c>
      <c r="BA23">
        <v>360298400000</v>
      </c>
      <c r="BB23">
        <v>352915900000</v>
      </c>
      <c r="BC23">
        <v>368713800000</v>
      </c>
      <c r="BD23">
        <v>376569300000</v>
      </c>
      <c r="BE23">
        <v>395135800000</v>
      </c>
      <c r="BF23">
        <v>402558600000</v>
      </c>
      <c r="BG23">
        <v>411459400000</v>
      </c>
      <c r="BH23">
        <v>422598800000</v>
      </c>
      <c r="BI23">
        <v>434210600000</v>
      </c>
      <c r="BJ23">
        <v>449130000000</v>
      </c>
      <c r="BK23">
        <v>464122600000</v>
      </c>
      <c r="BL23">
        <v>483275400000</v>
      </c>
      <c r="BM23">
        <v>464517800000</v>
      </c>
      <c r="BN23">
        <v>506959800000</v>
      </c>
      <c r="BO23" s="53">
        <v>507186480551.138</v>
      </c>
    </row>
    <row r="24" spans="1:67" x14ac:dyDescent="0.35">
      <c r="A24" t="s">
        <v>815</v>
      </c>
      <c r="B24" t="s">
        <v>816</v>
      </c>
      <c r="C24" t="s">
        <v>779</v>
      </c>
      <c r="D24" t="s">
        <v>780</v>
      </c>
      <c r="E24">
        <v>55287144400</v>
      </c>
      <c r="F24">
        <v>57621942300</v>
      </c>
      <c r="G24">
        <v>57751588900</v>
      </c>
      <c r="H24">
        <v>62032384000</v>
      </c>
      <c r="I24">
        <v>65923657700</v>
      </c>
      <c r="J24">
        <v>70849241100</v>
      </c>
      <c r="K24">
        <v>74397630500</v>
      </c>
      <c r="L24">
        <v>75232485400</v>
      </c>
      <c r="M24">
        <v>80439492600</v>
      </c>
      <c r="N24">
        <v>85331599400</v>
      </c>
      <c r="O24">
        <v>91524743200</v>
      </c>
      <c r="P24">
        <v>91410186200</v>
      </c>
      <c r="Q24">
        <v>102885703700</v>
      </c>
      <c r="R24">
        <v>112419971100</v>
      </c>
      <c r="S24">
        <v>134061629500</v>
      </c>
      <c r="T24">
        <v>144783409200</v>
      </c>
      <c r="U24">
        <v>166884999200</v>
      </c>
      <c r="V24">
        <v>184222859300</v>
      </c>
      <c r="W24">
        <v>209666670600</v>
      </c>
      <c r="X24">
        <v>252592275400</v>
      </c>
      <c r="Y24">
        <v>296288288700</v>
      </c>
      <c r="Z24">
        <v>349968433200</v>
      </c>
      <c r="AA24">
        <v>414628347900</v>
      </c>
      <c r="AB24">
        <v>412331835400</v>
      </c>
      <c r="AC24">
        <v>446366089200</v>
      </c>
      <c r="AD24">
        <v>460230725000</v>
      </c>
      <c r="AE24">
        <v>453696066200</v>
      </c>
      <c r="AF24">
        <v>460966653700</v>
      </c>
      <c r="AG24">
        <v>475200774600</v>
      </c>
      <c r="AH24">
        <v>467072164000</v>
      </c>
      <c r="AI24">
        <v>523029553800</v>
      </c>
      <c r="AJ24">
        <v>551687767600</v>
      </c>
      <c r="AK24">
        <v>573221889100</v>
      </c>
      <c r="AL24">
        <v>632790629900</v>
      </c>
      <c r="AM24">
        <v>867753103200</v>
      </c>
      <c r="AN24">
        <v>1060875827900</v>
      </c>
      <c r="AO24">
        <v>1184292585900</v>
      </c>
      <c r="AP24">
        <v>1306533142400</v>
      </c>
      <c r="AQ24">
        <v>1440486934100</v>
      </c>
      <c r="AR24">
        <v>2255741000000</v>
      </c>
      <c r="AS24">
        <v>2491192000000</v>
      </c>
      <c r="AT24">
        <v>2674448000000</v>
      </c>
      <c r="AU24">
        <v>2890058000000</v>
      </c>
      <c r="AV24">
        <v>3079881000000</v>
      </c>
      <c r="AW24">
        <v>3244818000000</v>
      </c>
      <c r="AX24">
        <v>3453484000000</v>
      </c>
      <c r="AY24">
        <v>3659002000000</v>
      </c>
      <c r="AZ24">
        <v>3886757000000</v>
      </c>
      <c r="BA24">
        <v>4360266000000</v>
      </c>
      <c r="BB24">
        <v>4564432000000</v>
      </c>
      <c r="BC24">
        <v>4691545000000</v>
      </c>
      <c r="BD24">
        <v>5031898440000</v>
      </c>
      <c r="BE24">
        <v>5654219200000</v>
      </c>
      <c r="BF24">
        <v>6148471710000</v>
      </c>
      <c r="BG24">
        <v>6529098000000</v>
      </c>
      <c r="BH24">
        <v>6678116000000</v>
      </c>
      <c r="BI24">
        <v>6944334500000</v>
      </c>
      <c r="BJ24">
        <v>7293872000000</v>
      </c>
      <c r="BK24">
        <v>7835110000000</v>
      </c>
      <c r="BL24">
        <v>8348178399500</v>
      </c>
      <c r="BM24">
        <v>8915157938500</v>
      </c>
      <c r="BN24">
        <v>9759670022400</v>
      </c>
      <c r="BO24" s="53">
        <v>10762371244030.1</v>
      </c>
    </row>
    <row r="25" spans="1:67" x14ac:dyDescent="0.35">
      <c r="A25" t="s">
        <v>817</v>
      </c>
      <c r="B25" t="s">
        <v>818</v>
      </c>
      <c r="C25" t="s">
        <v>779</v>
      </c>
      <c r="D25" t="s">
        <v>780</v>
      </c>
      <c r="E25">
        <v>82114535400</v>
      </c>
      <c r="F25">
        <v>86684090400</v>
      </c>
      <c r="G25">
        <v>95080292400</v>
      </c>
      <c r="H25">
        <v>97385513000</v>
      </c>
      <c r="I25">
        <v>101382004700</v>
      </c>
      <c r="J25">
        <v>102751355900</v>
      </c>
      <c r="K25">
        <v>106178699100</v>
      </c>
      <c r="L25">
        <v>110462882800</v>
      </c>
      <c r="M25">
        <v>113594388700</v>
      </c>
      <c r="N25">
        <v>123923254400</v>
      </c>
      <c r="O25">
        <v>126704377900</v>
      </c>
      <c r="P25">
        <v>132696052900</v>
      </c>
      <c r="Q25">
        <v>145493463400</v>
      </c>
      <c r="R25">
        <v>150346633100</v>
      </c>
      <c r="S25">
        <v>180258781200</v>
      </c>
      <c r="T25">
        <v>198861176300</v>
      </c>
      <c r="U25">
        <v>231071140600</v>
      </c>
      <c r="V25">
        <v>272959152100</v>
      </c>
      <c r="W25">
        <v>330469262300</v>
      </c>
      <c r="X25">
        <v>369980681200</v>
      </c>
      <c r="Y25">
        <v>406636995300</v>
      </c>
      <c r="Z25">
        <v>479887213800</v>
      </c>
      <c r="AA25">
        <v>573151134700</v>
      </c>
      <c r="AB25">
        <v>605968764200</v>
      </c>
      <c r="AC25">
        <v>635741355300</v>
      </c>
      <c r="AD25">
        <v>694916911400</v>
      </c>
      <c r="AE25">
        <v>703313855100</v>
      </c>
      <c r="AF25">
        <v>709577296400</v>
      </c>
      <c r="AG25">
        <v>775281162500</v>
      </c>
      <c r="AH25">
        <v>830597975000</v>
      </c>
      <c r="AI25">
        <v>842374999000</v>
      </c>
      <c r="AJ25">
        <v>881818019300</v>
      </c>
      <c r="AK25">
        <v>885318984700</v>
      </c>
      <c r="AL25">
        <v>900700515300</v>
      </c>
      <c r="AM25">
        <v>1044354930200</v>
      </c>
      <c r="AN25">
        <v>1182722149900</v>
      </c>
      <c r="AO25">
        <v>1326685896700</v>
      </c>
      <c r="AP25">
        <v>1427349553400</v>
      </c>
      <c r="AQ25">
        <v>1653107270000</v>
      </c>
      <c r="AR25">
        <v>2088598025100</v>
      </c>
      <c r="AS25">
        <v>2105496417800</v>
      </c>
      <c r="AT25">
        <v>2327773673900</v>
      </c>
      <c r="AU25">
        <v>2489084805400</v>
      </c>
      <c r="AV25">
        <v>2717471122800</v>
      </c>
      <c r="AW25">
        <v>2850937022000</v>
      </c>
      <c r="AX25">
        <v>3206948044700</v>
      </c>
      <c r="AY25">
        <v>3410828933000</v>
      </c>
      <c r="AZ25">
        <v>3639174927500</v>
      </c>
      <c r="BA25">
        <v>4198955479200</v>
      </c>
      <c r="BB25">
        <v>4389344386200</v>
      </c>
      <c r="BC25">
        <v>4852715892900</v>
      </c>
      <c r="BD25">
        <v>5463017921900</v>
      </c>
      <c r="BE25">
        <v>6250994016200</v>
      </c>
      <c r="BF25">
        <v>6460556573400</v>
      </c>
      <c r="BG25">
        <v>6585488829700</v>
      </c>
      <c r="BH25">
        <v>6676628000000</v>
      </c>
      <c r="BI25">
        <v>7266369000000</v>
      </c>
      <c r="BJ25">
        <v>7883771000000</v>
      </c>
      <c r="BK25">
        <v>8547175000000</v>
      </c>
      <c r="BL25">
        <v>8979948821900</v>
      </c>
      <c r="BM25">
        <v>9592041904500</v>
      </c>
      <c r="BN25">
        <v>10379640703100</v>
      </c>
      <c r="BO25" s="53">
        <v>11092103752543.9</v>
      </c>
    </row>
    <row r="26" spans="1:67" x14ac:dyDescent="0.35">
      <c r="A26" t="s">
        <v>819</v>
      </c>
      <c r="B26" t="s">
        <v>820</v>
      </c>
      <c r="C26" t="s">
        <v>779</v>
      </c>
      <c r="D26" t="s">
        <v>780</v>
      </c>
      <c r="R26">
        <v>63088764400</v>
      </c>
      <c r="S26">
        <v>99757100200</v>
      </c>
      <c r="T26">
        <v>172548723300</v>
      </c>
      <c r="U26">
        <v>150063659700</v>
      </c>
      <c r="V26">
        <v>148648995600</v>
      </c>
      <c r="W26">
        <v>200161954400</v>
      </c>
      <c r="X26">
        <v>236453644600</v>
      </c>
      <c r="Y26">
        <v>281069455500</v>
      </c>
      <c r="Z26">
        <v>336453000000</v>
      </c>
      <c r="AA26">
        <v>377697000000</v>
      </c>
      <c r="AB26">
        <v>430602000000</v>
      </c>
      <c r="AC26">
        <v>486323000000</v>
      </c>
      <c r="AD26">
        <v>589039000000</v>
      </c>
      <c r="AE26">
        <v>666065000000</v>
      </c>
      <c r="AF26">
        <v>770875000000</v>
      </c>
      <c r="AG26">
        <v>848150000000</v>
      </c>
      <c r="AH26">
        <v>944336000000</v>
      </c>
      <c r="AI26">
        <v>1060500474800</v>
      </c>
      <c r="AJ26">
        <v>1128782177000</v>
      </c>
      <c r="AK26">
        <v>1224444572200</v>
      </c>
      <c r="AL26">
        <v>1287816434000</v>
      </c>
      <c r="AM26">
        <v>1396461301400</v>
      </c>
      <c r="AN26">
        <v>1571689900500</v>
      </c>
      <c r="AO26">
        <v>1948870000000</v>
      </c>
      <c r="AP26">
        <v>2118490000000</v>
      </c>
      <c r="AQ26">
        <v>2334271000000</v>
      </c>
      <c r="AR26">
        <v>2540615000000</v>
      </c>
      <c r="AS26">
        <v>2772169000000</v>
      </c>
      <c r="AT26">
        <v>3001783000000</v>
      </c>
      <c r="AU26">
        <v>3268229000000</v>
      </c>
      <c r="AV26">
        <v>3623620000000</v>
      </c>
      <c r="AW26">
        <v>3998771000000</v>
      </c>
      <c r="AX26">
        <v>4460021000000</v>
      </c>
      <c r="AY26">
        <v>5095444660200</v>
      </c>
      <c r="AZ26">
        <v>5850752000000</v>
      </c>
      <c r="BA26">
        <v>6770717000000</v>
      </c>
      <c r="BB26">
        <v>7609730000000</v>
      </c>
      <c r="BC26">
        <v>8621422000000</v>
      </c>
      <c r="BD26">
        <v>9883423000000</v>
      </c>
      <c r="BE26">
        <v>11445060389300</v>
      </c>
      <c r="BF26">
        <v>12953522718700</v>
      </c>
      <c r="BG26">
        <v>14332238000000</v>
      </c>
      <c r="BH26">
        <v>16142043000000</v>
      </c>
      <c r="BI26">
        <v>21730751000000</v>
      </c>
      <c r="BJ26">
        <v>24045571000000</v>
      </c>
      <c r="BK26">
        <v>27447911000000</v>
      </c>
      <c r="BL26">
        <v>30723235000000</v>
      </c>
      <c r="BM26">
        <v>33017012000000</v>
      </c>
      <c r="BN26">
        <v>37159966000000</v>
      </c>
      <c r="BO26" s="53">
        <v>41290624000000</v>
      </c>
    </row>
    <row r="27" spans="1:67" x14ac:dyDescent="0.35">
      <c r="A27" t="s">
        <v>821</v>
      </c>
      <c r="B27" t="s">
        <v>822</v>
      </c>
      <c r="C27" t="s">
        <v>779</v>
      </c>
      <c r="D27" t="s">
        <v>780</v>
      </c>
      <c r="Y27">
        <v>25382900</v>
      </c>
      <c r="Z27">
        <v>27541200</v>
      </c>
      <c r="AA27">
        <v>28781300</v>
      </c>
      <c r="AB27">
        <v>29672100</v>
      </c>
      <c r="AC27">
        <v>31601400</v>
      </c>
      <c r="AD27">
        <v>32475900</v>
      </c>
      <c r="AE27">
        <v>34200300</v>
      </c>
      <c r="AF27">
        <v>36122900</v>
      </c>
      <c r="AG27">
        <v>37629400</v>
      </c>
      <c r="AH27">
        <v>38433000</v>
      </c>
      <c r="AI27">
        <v>41791000</v>
      </c>
      <c r="AJ27">
        <v>121924000</v>
      </c>
      <c r="AK27">
        <v>197507000</v>
      </c>
      <c r="AL27">
        <v>293582000</v>
      </c>
      <c r="AM27">
        <v>515169100</v>
      </c>
      <c r="AN27">
        <v>1246660200</v>
      </c>
      <c r="AO27">
        <v>2116681700</v>
      </c>
      <c r="AP27">
        <v>18432097500</v>
      </c>
      <c r="AQ27">
        <v>25960973900</v>
      </c>
      <c r="AR27">
        <v>24703513700</v>
      </c>
      <c r="AS27">
        <v>27438189800</v>
      </c>
      <c r="AT27">
        <v>31041087400</v>
      </c>
      <c r="AU27">
        <v>34782161500</v>
      </c>
      <c r="AV27">
        <v>37233615300</v>
      </c>
      <c r="AW27">
        <v>41682502600</v>
      </c>
      <c r="AX27">
        <v>47148683800</v>
      </c>
      <c r="AY27">
        <v>52281367000</v>
      </c>
      <c r="AZ27">
        <v>58816209600</v>
      </c>
      <c r="BA27">
        <v>69324357200</v>
      </c>
      <c r="BB27">
        <v>70837543000</v>
      </c>
      <c r="BC27">
        <v>73320015000</v>
      </c>
      <c r="BD27">
        <v>78586566000</v>
      </c>
      <c r="BE27">
        <v>81546790000</v>
      </c>
      <c r="BF27">
        <v>80432839000</v>
      </c>
      <c r="BG27">
        <v>83425519000</v>
      </c>
      <c r="BH27">
        <v>86811117000</v>
      </c>
      <c r="BI27">
        <v>92425150000</v>
      </c>
      <c r="BJ27">
        <v>100427938000</v>
      </c>
      <c r="BK27">
        <v>106402804000</v>
      </c>
      <c r="BL27">
        <v>116995615000</v>
      </c>
      <c r="BM27">
        <v>116372782000</v>
      </c>
      <c r="BN27">
        <v>135388113000</v>
      </c>
      <c r="BO27" s="53">
        <v>160129370200</v>
      </c>
    </row>
    <row r="28" spans="1:67" x14ac:dyDescent="0.35">
      <c r="A28" t="s">
        <v>823</v>
      </c>
      <c r="B28" t="s">
        <v>824</v>
      </c>
      <c r="C28" t="s">
        <v>779</v>
      </c>
      <c r="D28" t="s">
        <v>780</v>
      </c>
      <c r="Y28">
        <v>1079600000</v>
      </c>
      <c r="Z28">
        <v>1293800000</v>
      </c>
      <c r="AA28">
        <v>1366500000</v>
      </c>
      <c r="AB28">
        <v>1408600000</v>
      </c>
      <c r="AC28">
        <v>1426500000</v>
      </c>
      <c r="AD28">
        <v>1233900000</v>
      </c>
      <c r="AE28">
        <v>998400000</v>
      </c>
      <c r="AF28">
        <v>1126399900</v>
      </c>
      <c r="AG28">
        <v>1230000000</v>
      </c>
      <c r="AH28">
        <v>1317200000</v>
      </c>
      <c r="AI28">
        <v>1673700000</v>
      </c>
      <c r="AJ28">
        <v>1807600000</v>
      </c>
      <c r="AK28">
        <v>1798500000</v>
      </c>
      <c r="AL28">
        <v>1882400000</v>
      </c>
      <c r="AM28">
        <v>2002200100</v>
      </c>
      <c r="AN28">
        <v>2177255600</v>
      </c>
      <c r="AO28">
        <v>2284819500</v>
      </c>
      <c r="AP28">
        <v>2298520100</v>
      </c>
      <c r="AQ28">
        <v>2264192700</v>
      </c>
      <c r="AR28">
        <v>2387834200</v>
      </c>
      <c r="AS28">
        <v>3323567500</v>
      </c>
      <c r="AT28">
        <v>3254139300</v>
      </c>
      <c r="AU28">
        <v>3409780900</v>
      </c>
      <c r="AV28">
        <v>3978770500</v>
      </c>
      <c r="AW28">
        <v>4728345600</v>
      </c>
      <c r="AX28">
        <v>5849195900</v>
      </c>
      <c r="AY28">
        <v>6813057300</v>
      </c>
      <c r="AZ28">
        <v>8058174000</v>
      </c>
      <c r="BA28">
        <v>9319997300</v>
      </c>
      <c r="BB28">
        <v>7722420800</v>
      </c>
      <c r="BC28">
        <v>8775937000</v>
      </c>
      <c r="BD28">
        <v>9404600000</v>
      </c>
      <c r="BE28">
        <v>11182959100</v>
      </c>
      <c r="BF28">
        <v>11785195100</v>
      </c>
      <c r="BG28">
        <v>11939922400</v>
      </c>
      <c r="BH28">
        <v>11022341600</v>
      </c>
      <c r="BI28">
        <v>11445250000</v>
      </c>
      <c r="BJ28">
        <v>12590030000</v>
      </c>
      <c r="BK28">
        <v>13433000000</v>
      </c>
      <c r="BL28">
        <v>13683647600</v>
      </c>
      <c r="BM28">
        <v>12093199700</v>
      </c>
      <c r="BN28">
        <v>13827551900</v>
      </c>
      <c r="BO28" s="53">
        <v>15639652500</v>
      </c>
    </row>
    <row r="29" spans="1:67" x14ac:dyDescent="0.35">
      <c r="A29" t="s">
        <v>825</v>
      </c>
      <c r="B29" t="s">
        <v>826</v>
      </c>
      <c r="C29" t="s">
        <v>779</v>
      </c>
      <c r="D29" t="s">
        <v>780</v>
      </c>
      <c r="E29">
        <v>152599800</v>
      </c>
      <c r="F29">
        <v>170799800</v>
      </c>
      <c r="G29">
        <v>190799700</v>
      </c>
      <c r="H29">
        <v>213699700</v>
      </c>
      <c r="I29">
        <v>239699600</v>
      </c>
      <c r="J29">
        <v>270000000</v>
      </c>
      <c r="K29">
        <v>305500000</v>
      </c>
      <c r="L29">
        <v>350700000</v>
      </c>
      <c r="M29">
        <v>399800000</v>
      </c>
      <c r="N29">
        <v>474700000</v>
      </c>
      <c r="O29">
        <v>510477700</v>
      </c>
      <c r="P29">
        <v>542590600</v>
      </c>
      <c r="Q29">
        <v>559130400</v>
      </c>
      <c r="R29">
        <v>634848200</v>
      </c>
      <c r="S29">
        <v>662174500</v>
      </c>
      <c r="T29">
        <v>819788700</v>
      </c>
      <c r="U29">
        <v>566500000</v>
      </c>
      <c r="V29">
        <v>629400000</v>
      </c>
      <c r="W29">
        <v>704600000</v>
      </c>
      <c r="X29">
        <v>1006200100</v>
      </c>
      <c r="Y29">
        <v>1200800000</v>
      </c>
      <c r="Z29">
        <v>1274600000</v>
      </c>
      <c r="AA29">
        <v>1446700000</v>
      </c>
      <c r="AB29">
        <v>1594300000</v>
      </c>
      <c r="AC29">
        <v>1876000000</v>
      </c>
      <c r="AD29">
        <v>2140099900</v>
      </c>
      <c r="AE29">
        <v>2288900000</v>
      </c>
      <c r="AF29">
        <v>2530699900</v>
      </c>
      <c r="AG29">
        <v>2651000000</v>
      </c>
      <c r="AH29">
        <v>2930400000</v>
      </c>
      <c r="AI29">
        <v>2993200000</v>
      </c>
      <c r="AJ29">
        <v>2932160000</v>
      </c>
      <c r="AK29">
        <v>3026400000</v>
      </c>
      <c r="AL29">
        <v>2963600000</v>
      </c>
      <c r="AM29">
        <v>3121400000</v>
      </c>
      <c r="AN29">
        <v>3882158500</v>
      </c>
      <c r="AO29">
        <v>4421275600</v>
      </c>
      <c r="AP29">
        <v>6179760000</v>
      </c>
      <c r="AQ29">
        <v>6635720000</v>
      </c>
      <c r="AR29">
        <v>7557070000</v>
      </c>
      <c r="AS29">
        <v>7936270000</v>
      </c>
      <c r="AT29">
        <v>8118930000</v>
      </c>
      <c r="AU29">
        <v>8696814900</v>
      </c>
      <c r="AV29">
        <v>8717670000</v>
      </c>
      <c r="AW29">
        <v>8913970000</v>
      </c>
      <c r="AX29">
        <v>9654135300</v>
      </c>
      <c r="AY29">
        <v>9949250000</v>
      </c>
      <c r="AZ29">
        <v>10386740000</v>
      </c>
      <c r="BA29">
        <v>10448200000</v>
      </c>
      <c r="BB29">
        <v>9829760000</v>
      </c>
      <c r="BC29">
        <v>9860860000</v>
      </c>
      <c r="BD29">
        <v>9834450000</v>
      </c>
      <c r="BE29">
        <v>10452900000</v>
      </c>
      <c r="BF29">
        <v>10233700000</v>
      </c>
      <c r="BG29">
        <v>10738000000</v>
      </c>
      <c r="BH29">
        <v>11258500000</v>
      </c>
      <c r="BI29">
        <v>11226000000</v>
      </c>
      <c r="BJ29">
        <v>11780800000</v>
      </c>
      <c r="BK29">
        <v>11888000000</v>
      </c>
      <c r="BL29">
        <v>12455700000</v>
      </c>
      <c r="BM29">
        <v>9315000000</v>
      </c>
      <c r="BN29">
        <v>10793400000</v>
      </c>
      <c r="BO29" s="53">
        <v>12231323876.239799</v>
      </c>
    </row>
    <row r="30" spans="1:67" x14ac:dyDescent="0.35">
      <c r="A30" t="s">
        <v>827</v>
      </c>
      <c r="B30" t="s">
        <v>828</v>
      </c>
      <c r="C30" t="s">
        <v>779</v>
      </c>
      <c r="D30" t="s">
        <v>780</v>
      </c>
      <c r="AM30">
        <v>1767100000</v>
      </c>
      <c r="AN30">
        <v>2328175500</v>
      </c>
      <c r="AO30">
        <v>3858375400</v>
      </c>
      <c r="AP30">
        <v>5971922200</v>
      </c>
      <c r="AQ30">
        <v>8667865200</v>
      </c>
      <c r="AR30">
        <v>9939565400</v>
      </c>
      <c r="AS30">
        <v>12942246800</v>
      </c>
      <c r="AT30">
        <v>13728637700</v>
      </c>
      <c r="AU30">
        <v>14876797100</v>
      </c>
      <c r="AV30">
        <v>15429164400</v>
      </c>
      <c r="AW30">
        <v>17483665700</v>
      </c>
      <c r="AX30">
        <v>18386339000</v>
      </c>
      <c r="AY30">
        <v>20668215000</v>
      </c>
      <c r="AZ30">
        <v>23217859000</v>
      </c>
      <c r="BA30">
        <v>26462330000</v>
      </c>
      <c r="BB30">
        <v>25753520000</v>
      </c>
      <c r="BC30">
        <v>25777953000</v>
      </c>
      <c r="BD30">
        <v>26442262000</v>
      </c>
      <c r="BE30">
        <v>26427731000</v>
      </c>
      <c r="BF30">
        <v>27135384000</v>
      </c>
      <c r="BG30">
        <v>27582490000</v>
      </c>
      <c r="BH30">
        <v>29123864233.590801</v>
      </c>
      <c r="BI30">
        <v>30305683003.552299</v>
      </c>
      <c r="BJ30">
        <v>31539394649.366001</v>
      </c>
      <c r="BK30">
        <v>33746949203.133801</v>
      </c>
      <c r="BL30">
        <v>35724583986.352203</v>
      </c>
      <c r="BM30">
        <v>34533398578.181702</v>
      </c>
      <c r="BN30">
        <v>38542470739.823303</v>
      </c>
      <c r="BO30" s="53">
        <v>45260999586.592598</v>
      </c>
    </row>
    <row r="31" spans="1:67" x14ac:dyDescent="0.35">
      <c r="A31" t="s">
        <v>829</v>
      </c>
      <c r="B31" t="s">
        <v>830</v>
      </c>
      <c r="C31" t="s">
        <v>779</v>
      </c>
      <c r="D31" t="s">
        <v>780</v>
      </c>
      <c r="AI31">
        <v>433</v>
      </c>
      <c r="AJ31">
        <v>900</v>
      </c>
      <c r="AK31">
        <v>9200</v>
      </c>
      <c r="AL31">
        <v>98600</v>
      </c>
      <c r="AM31">
        <v>1776800</v>
      </c>
      <c r="AN31">
        <v>12135100</v>
      </c>
      <c r="AO31">
        <v>19204600</v>
      </c>
      <c r="AP31">
        <v>36630000</v>
      </c>
      <c r="AQ31">
        <v>70181000</v>
      </c>
      <c r="AR31">
        <v>302891000</v>
      </c>
      <c r="AS31">
        <v>909604800</v>
      </c>
      <c r="AT31">
        <v>1711306800</v>
      </c>
      <c r="AU31">
        <v>2608431200</v>
      </c>
      <c r="AV31">
        <v>3661637900</v>
      </c>
      <c r="AW31">
        <v>4995158700</v>
      </c>
      <c r="AX31">
        <v>6518657800</v>
      </c>
      <c r="AY31">
        <v>7902086800</v>
      </c>
      <c r="AZ31">
        <v>9628332200</v>
      </c>
      <c r="BA31">
        <v>12810759000</v>
      </c>
      <c r="BB31">
        <v>13898071300</v>
      </c>
      <c r="BC31">
        <v>16700286900</v>
      </c>
      <c r="BD31">
        <v>30384976000</v>
      </c>
      <c r="BE31">
        <v>53535833900</v>
      </c>
      <c r="BF31">
        <v>64713665800</v>
      </c>
      <c r="BG31">
        <v>78162000000</v>
      </c>
      <c r="BH31">
        <v>86099000000</v>
      </c>
      <c r="BI31">
        <v>90472000000</v>
      </c>
      <c r="BJ31">
        <v>101776000000</v>
      </c>
      <c r="BK31">
        <v>117949000000</v>
      </c>
      <c r="BL31">
        <v>130820000000</v>
      </c>
      <c r="BM31">
        <v>143430000000</v>
      </c>
      <c r="BN31">
        <v>170469000000</v>
      </c>
      <c r="BO31" s="53">
        <v>184698000000</v>
      </c>
    </row>
    <row r="32" spans="1:67" x14ac:dyDescent="0.35">
      <c r="A32" t="s">
        <v>831</v>
      </c>
      <c r="B32" t="s">
        <v>832</v>
      </c>
      <c r="C32" t="s">
        <v>779</v>
      </c>
      <c r="D32" t="s">
        <v>780</v>
      </c>
      <c r="E32">
        <v>39901700</v>
      </c>
      <c r="F32">
        <v>42508600</v>
      </c>
      <c r="G32">
        <v>45288700</v>
      </c>
      <c r="H32">
        <v>47983500</v>
      </c>
      <c r="I32">
        <v>51463800</v>
      </c>
      <c r="J32">
        <v>57000000</v>
      </c>
      <c r="K32">
        <v>63200000</v>
      </c>
      <c r="L32">
        <v>68400000</v>
      </c>
      <c r="M32">
        <v>72400000</v>
      </c>
      <c r="N32">
        <v>76200000</v>
      </c>
      <c r="O32">
        <v>86000000</v>
      </c>
      <c r="P32">
        <v>93400000</v>
      </c>
      <c r="Q32">
        <v>101000000</v>
      </c>
      <c r="R32">
        <v>121000000</v>
      </c>
      <c r="S32">
        <v>158000000</v>
      </c>
      <c r="T32">
        <v>191500000</v>
      </c>
      <c r="U32">
        <v>197400000</v>
      </c>
      <c r="V32">
        <v>224100000</v>
      </c>
      <c r="W32">
        <v>259000000</v>
      </c>
      <c r="X32">
        <v>293000000</v>
      </c>
      <c r="Y32">
        <v>391976444.86000001</v>
      </c>
      <c r="Z32">
        <v>388379709.31</v>
      </c>
      <c r="AA32">
        <v>354612653.97000003</v>
      </c>
      <c r="AB32">
        <v>373206371.91000003</v>
      </c>
      <c r="AC32">
        <v>413363898.04000002</v>
      </c>
      <c r="AD32">
        <v>405487485.32999998</v>
      </c>
      <c r="AE32">
        <v>450876641.06999999</v>
      </c>
      <c r="AF32">
        <v>549965117.16999996</v>
      </c>
      <c r="AG32">
        <v>627786720.53999996</v>
      </c>
      <c r="AH32">
        <v>718867781.40999997</v>
      </c>
      <c r="AI32">
        <v>1082800000</v>
      </c>
      <c r="AJ32">
        <v>1179200000</v>
      </c>
      <c r="AK32">
        <v>1357100000</v>
      </c>
      <c r="AL32">
        <v>1464900000</v>
      </c>
      <c r="AM32">
        <v>1491766800</v>
      </c>
      <c r="AN32">
        <v>1591857400</v>
      </c>
      <c r="AO32">
        <v>1650192500</v>
      </c>
      <c r="AP32">
        <v>1689317100</v>
      </c>
      <c r="AQ32">
        <v>1763695900</v>
      </c>
      <c r="AR32">
        <v>1869718500</v>
      </c>
      <c r="AS32">
        <v>2126201800</v>
      </c>
      <c r="AT32">
        <v>2191901000</v>
      </c>
      <c r="AU32">
        <v>2331037700</v>
      </c>
      <c r="AV32">
        <v>2417044300</v>
      </c>
      <c r="AW32">
        <v>2545511700</v>
      </c>
      <c r="AX32">
        <v>2694147500</v>
      </c>
      <c r="AY32">
        <v>2911434900</v>
      </c>
      <c r="AZ32">
        <v>3074094400</v>
      </c>
      <c r="BA32">
        <v>3127645500</v>
      </c>
      <c r="BB32">
        <v>3179710400</v>
      </c>
      <c r="BC32">
        <v>3200001500</v>
      </c>
      <c r="BD32">
        <v>3444600000</v>
      </c>
      <c r="BE32">
        <v>3565600000</v>
      </c>
      <c r="BF32">
        <v>3820600000</v>
      </c>
      <c r="BG32">
        <v>4000400000</v>
      </c>
      <c r="BH32">
        <v>4230100000</v>
      </c>
      <c r="BI32">
        <v>4294100000</v>
      </c>
      <c r="BJ32">
        <v>4321600000</v>
      </c>
      <c r="BK32">
        <v>4317500000</v>
      </c>
      <c r="BL32">
        <v>4506100000</v>
      </c>
      <c r="BM32">
        <v>4042700000</v>
      </c>
      <c r="BN32">
        <v>4827100000</v>
      </c>
      <c r="BO32" s="53">
        <v>5378084482.9045696</v>
      </c>
    </row>
    <row r="33" spans="1:67" x14ac:dyDescent="0.35">
      <c r="A33" t="s">
        <v>833</v>
      </c>
      <c r="B33" t="s">
        <v>834</v>
      </c>
      <c r="C33" t="s">
        <v>779</v>
      </c>
      <c r="D33" t="s">
        <v>780</v>
      </c>
      <c r="BC33">
        <v>6780700000</v>
      </c>
      <c r="BD33">
        <v>6474269000</v>
      </c>
      <c r="BE33">
        <v>6661617000</v>
      </c>
      <c r="BF33">
        <v>6764352000</v>
      </c>
      <c r="BG33">
        <v>6657829000</v>
      </c>
      <c r="BH33">
        <v>6893729000</v>
      </c>
      <c r="BI33">
        <v>7095783000</v>
      </c>
      <c r="BJ33">
        <v>7435279000</v>
      </c>
      <c r="BK33">
        <v>7460410000</v>
      </c>
      <c r="BL33">
        <v>7524540000</v>
      </c>
      <c r="BM33">
        <v>7090229000</v>
      </c>
      <c r="BN33">
        <v>7438519000</v>
      </c>
      <c r="BO33" s="53">
        <v>7768918644.13515</v>
      </c>
    </row>
    <row r="34" spans="1:67" x14ac:dyDescent="0.35">
      <c r="A34" t="s">
        <v>835</v>
      </c>
      <c r="B34" t="s">
        <v>836</v>
      </c>
      <c r="C34" t="s">
        <v>779</v>
      </c>
      <c r="D34" t="s">
        <v>780</v>
      </c>
      <c r="U34">
        <v>54036.684999999998</v>
      </c>
      <c r="V34">
        <v>63238.328999999998</v>
      </c>
      <c r="W34">
        <v>72922.861000000004</v>
      </c>
      <c r="X34">
        <v>86490.472332999998</v>
      </c>
      <c r="Y34">
        <v>104548.788</v>
      </c>
      <c r="Z34">
        <v>135118.856</v>
      </c>
      <c r="AA34">
        <v>331685.76650000003</v>
      </c>
      <c r="AB34">
        <v>1172196.2660000001</v>
      </c>
      <c r="AC34">
        <v>18045911.287</v>
      </c>
      <c r="AD34">
        <v>2202071182.8000002</v>
      </c>
      <c r="AE34">
        <v>7014844854.1999998</v>
      </c>
      <c r="AF34">
        <v>8313766155</v>
      </c>
      <c r="AG34">
        <v>10183156007</v>
      </c>
      <c r="AH34">
        <v>11996490848</v>
      </c>
      <c r="AI34">
        <v>14654415210</v>
      </c>
      <c r="AJ34">
        <v>18247717700</v>
      </c>
      <c r="AK34">
        <v>21242873900</v>
      </c>
      <c r="AL34">
        <v>23580788300</v>
      </c>
      <c r="AM34">
        <v>26793097700</v>
      </c>
      <c r="AN34">
        <v>31243322400</v>
      </c>
      <c r="AO34">
        <v>36480112700</v>
      </c>
      <c r="AP34">
        <v>40611404200</v>
      </c>
      <c r="AQ34">
        <v>45928582400</v>
      </c>
      <c r="AR34">
        <v>47015780500</v>
      </c>
      <c r="AS34">
        <v>50533917800</v>
      </c>
      <c r="AT34">
        <v>52395210500</v>
      </c>
      <c r="AU34">
        <v>55214630000</v>
      </c>
      <c r="AV34">
        <v>59592549300</v>
      </c>
      <c r="AW34">
        <v>66572975600</v>
      </c>
      <c r="AX34">
        <v>73988127700</v>
      </c>
      <c r="AY34">
        <v>88565230700</v>
      </c>
      <c r="AZ34">
        <v>99166487300</v>
      </c>
      <c r="BA34">
        <v>116811303900</v>
      </c>
      <c r="BB34">
        <v>116996612200</v>
      </c>
      <c r="BC34">
        <v>131638184200</v>
      </c>
      <c r="BD34">
        <v>159393374200</v>
      </c>
      <c r="BE34">
        <v>175895567000</v>
      </c>
      <c r="BF34">
        <v>198673333400</v>
      </c>
      <c r="BG34">
        <v>216270757600</v>
      </c>
      <c r="BH34">
        <v>220243124500</v>
      </c>
      <c r="BI34">
        <v>230242791000</v>
      </c>
      <c r="BJ34">
        <v>251517060900</v>
      </c>
      <c r="BK34">
        <v>271645870600</v>
      </c>
      <c r="BL34">
        <v>276810651900</v>
      </c>
      <c r="BM34">
        <v>250231562200</v>
      </c>
      <c r="BN34">
        <v>272036062900</v>
      </c>
      <c r="BO34" s="53">
        <v>288991196631.46002</v>
      </c>
    </row>
    <row r="35" spans="1:67" x14ac:dyDescent="0.35">
      <c r="A35" t="s">
        <v>837</v>
      </c>
      <c r="B35" t="s">
        <v>838</v>
      </c>
      <c r="C35" t="s">
        <v>779</v>
      </c>
      <c r="D35" t="s">
        <v>780</v>
      </c>
      <c r="K35">
        <v>2.08470002E-2</v>
      </c>
      <c r="L35">
        <v>2.8624E-2</v>
      </c>
      <c r="M35">
        <v>4.0812999000000003E-2</v>
      </c>
      <c r="N35">
        <v>5.4480001299999997E-2</v>
      </c>
      <c r="O35">
        <v>6.9660000499999999E-2</v>
      </c>
      <c r="P35">
        <v>9.3569002999999998E-2</v>
      </c>
      <c r="Q35">
        <v>0.12525400519999999</v>
      </c>
      <c r="R35">
        <v>0.17451800410000001</v>
      </c>
      <c r="S35">
        <v>0.25746199489999999</v>
      </c>
      <c r="T35">
        <v>0.36041399839999999</v>
      </c>
      <c r="U35">
        <v>0.58326399330000001</v>
      </c>
      <c r="V35">
        <v>0.89064902069999996</v>
      </c>
      <c r="W35">
        <v>1.2877919674</v>
      </c>
      <c r="X35">
        <v>2.1442859173</v>
      </c>
      <c r="Y35">
        <v>4.3549070358000002</v>
      </c>
      <c r="Z35">
        <v>8.5517263413000002</v>
      </c>
      <c r="AA35">
        <v>17.435560226</v>
      </c>
      <c r="AB35">
        <v>40.152259827000002</v>
      </c>
      <c r="AC35">
        <v>132.41796875</v>
      </c>
      <c r="AD35">
        <v>475.94900512999999</v>
      </c>
      <c r="AE35">
        <v>1272.1594238</v>
      </c>
      <c r="AF35">
        <v>4036.3601073999998</v>
      </c>
      <c r="AG35">
        <v>30218.199218999998</v>
      </c>
      <c r="AH35">
        <v>448509</v>
      </c>
      <c r="AI35">
        <v>11241795</v>
      </c>
      <c r="AJ35">
        <v>58935000</v>
      </c>
      <c r="AK35">
        <v>628867800</v>
      </c>
      <c r="AL35">
        <v>13753924200</v>
      </c>
      <c r="AM35">
        <v>335784342000</v>
      </c>
      <c r="AN35">
        <v>696129266500</v>
      </c>
      <c r="AO35">
        <v>843331266600</v>
      </c>
      <c r="AP35">
        <v>936376735900</v>
      </c>
      <c r="AQ35">
        <v>981647253400</v>
      </c>
      <c r="AR35">
        <v>1054186974000</v>
      </c>
      <c r="AS35">
        <v>1164560429800</v>
      </c>
      <c r="AT35">
        <v>1273035219500</v>
      </c>
      <c r="AU35">
        <v>1438841275800</v>
      </c>
      <c r="AV35">
        <v>1663432274800</v>
      </c>
      <c r="AW35">
        <v>1899911998700</v>
      </c>
      <c r="AX35">
        <v>2107840111900</v>
      </c>
      <c r="AY35">
        <v>2349156339600</v>
      </c>
      <c r="AZ35">
        <v>2662482272100</v>
      </c>
      <c r="BA35">
        <v>3033549541300</v>
      </c>
      <c r="BB35">
        <v>3259287600700</v>
      </c>
      <c r="BC35">
        <v>3765812330200</v>
      </c>
      <c r="BD35">
        <v>4263922255800</v>
      </c>
      <c r="BE35">
        <v>4694629862800</v>
      </c>
      <c r="BF35">
        <v>5257535238600</v>
      </c>
      <c r="BG35">
        <v>5671266004600</v>
      </c>
      <c r="BH35">
        <v>5882964716700</v>
      </c>
      <c r="BI35">
        <v>6136321667700</v>
      </c>
      <c r="BJ35">
        <v>6462363074700</v>
      </c>
      <c r="BK35">
        <v>6809381494700</v>
      </c>
      <c r="BL35">
        <v>7190748528300</v>
      </c>
      <c r="BM35">
        <v>7450838089900</v>
      </c>
      <c r="BN35">
        <v>8665685585100</v>
      </c>
      <c r="BO35" s="53">
        <v>9603679211700</v>
      </c>
    </row>
    <row r="36" spans="1:67" x14ac:dyDescent="0.35">
      <c r="A36" t="s">
        <v>839</v>
      </c>
      <c r="B36" t="s">
        <v>840</v>
      </c>
      <c r="C36" t="s">
        <v>779</v>
      </c>
      <c r="D36" t="s">
        <v>780</v>
      </c>
      <c r="AE36">
        <v>3057800000</v>
      </c>
      <c r="AF36">
        <v>3360800000</v>
      </c>
      <c r="AG36">
        <v>3575200000</v>
      </c>
      <c r="AH36">
        <v>3983400000</v>
      </c>
      <c r="AI36">
        <v>3955700000</v>
      </c>
      <c r="AJ36">
        <v>3984900000</v>
      </c>
      <c r="AK36">
        <v>3857400000</v>
      </c>
      <c r="AL36">
        <v>4070200000</v>
      </c>
      <c r="AM36">
        <v>4235600000</v>
      </c>
      <c r="AN36">
        <v>4341400000</v>
      </c>
      <c r="AO36">
        <v>4613300000</v>
      </c>
      <c r="AP36">
        <v>4902700000</v>
      </c>
      <c r="AQ36">
        <v>5529700000</v>
      </c>
      <c r="AR36">
        <v>5764500000</v>
      </c>
      <c r="AS36">
        <v>5928700000</v>
      </c>
      <c r="AT36">
        <v>5889800000</v>
      </c>
      <c r="AU36">
        <v>5975100000</v>
      </c>
      <c r="AV36">
        <v>6151100000</v>
      </c>
      <c r="AW36">
        <v>6655300000</v>
      </c>
      <c r="AX36">
        <v>7289000000</v>
      </c>
      <c r="AY36">
        <v>7922100600</v>
      </c>
      <c r="AZ36">
        <v>8972380900</v>
      </c>
      <c r="BA36">
        <v>9077946100</v>
      </c>
      <c r="BB36">
        <v>8551211300</v>
      </c>
      <c r="BC36">
        <v>8835957300</v>
      </c>
      <c r="BD36">
        <v>8715106100</v>
      </c>
      <c r="BE36">
        <v>8875385200</v>
      </c>
      <c r="BF36">
        <v>8965297700</v>
      </c>
      <c r="BG36">
        <v>8997806000</v>
      </c>
      <c r="BH36">
        <v>9023497700</v>
      </c>
      <c r="BI36">
        <v>9222751800</v>
      </c>
      <c r="BJ36">
        <v>9515684200</v>
      </c>
      <c r="BK36">
        <v>9694966400</v>
      </c>
      <c r="BL36">
        <v>10114700000</v>
      </c>
      <c r="BM36">
        <v>9208600000</v>
      </c>
      <c r="BN36">
        <v>9495200000</v>
      </c>
      <c r="BO36" s="53">
        <v>10958459700.2693</v>
      </c>
    </row>
    <row r="37" spans="1:67" x14ac:dyDescent="0.35">
      <c r="A37" t="s">
        <v>841</v>
      </c>
      <c r="B37" t="s">
        <v>842</v>
      </c>
      <c r="C37" t="s">
        <v>779</v>
      </c>
      <c r="D37" t="s">
        <v>780</v>
      </c>
      <c r="AH37">
        <v>5822558200</v>
      </c>
      <c r="AI37">
        <v>6381000000</v>
      </c>
      <c r="AJ37">
        <v>6395000000</v>
      </c>
      <c r="AK37">
        <v>6815000000</v>
      </c>
      <c r="AL37">
        <v>6634000000</v>
      </c>
      <c r="AM37">
        <v>6243000000</v>
      </c>
      <c r="AN37">
        <v>6710000000</v>
      </c>
      <c r="AO37">
        <v>7213000000</v>
      </c>
      <c r="AP37">
        <v>7717000000</v>
      </c>
      <c r="AQ37">
        <v>6780000000</v>
      </c>
      <c r="AR37">
        <v>7797000000</v>
      </c>
      <c r="AS37">
        <v>10345988300</v>
      </c>
      <c r="AT37">
        <v>10035474000</v>
      </c>
      <c r="AU37">
        <v>10463065100</v>
      </c>
      <c r="AV37">
        <v>11424185700</v>
      </c>
      <c r="AW37">
        <v>13305817600</v>
      </c>
      <c r="AX37">
        <v>15864066900</v>
      </c>
      <c r="AY37">
        <v>18225800000</v>
      </c>
      <c r="AZ37">
        <v>18552543000</v>
      </c>
      <c r="BA37">
        <v>20475137400</v>
      </c>
      <c r="BB37">
        <v>15687084700</v>
      </c>
      <c r="BC37">
        <v>18553000000</v>
      </c>
      <c r="BD37">
        <v>22676000000</v>
      </c>
      <c r="BE37">
        <v>23231000000</v>
      </c>
      <c r="BF37">
        <v>22388000000</v>
      </c>
      <c r="BG37">
        <v>21644000000</v>
      </c>
      <c r="BH37">
        <v>18672500000</v>
      </c>
      <c r="BI37">
        <v>16901527000</v>
      </c>
      <c r="BJ37">
        <v>17742522000</v>
      </c>
      <c r="BK37">
        <v>18414100000</v>
      </c>
      <c r="BL37">
        <v>18867586800</v>
      </c>
      <c r="BM37">
        <v>17063600000</v>
      </c>
      <c r="BN37">
        <v>18942500000</v>
      </c>
      <c r="BO37" s="53">
        <v>22493400000</v>
      </c>
    </row>
    <row r="38" spans="1:67" x14ac:dyDescent="0.35">
      <c r="A38" t="s">
        <v>843</v>
      </c>
      <c r="B38" t="s">
        <v>844</v>
      </c>
      <c r="C38" t="s">
        <v>779</v>
      </c>
      <c r="D38" t="s">
        <v>780</v>
      </c>
      <c r="Y38">
        <v>811718849.76999998</v>
      </c>
      <c r="Z38">
        <v>935342821.74000001</v>
      </c>
      <c r="AA38">
        <v>1015727416.1</v>
      </c>
      <c r="AB38">
        <v>1126440639.9000001</v>
      </c>
      <c r="AC38">
        <v>1435025265.3</v>
      </c>
      <c r="AD38">
        <v>1591978534.5</v>
      </c>
      <c r="AE38">
        <v>1959019721</v>
      </c>
      <c r="AF38">
        <v>2740110366.0999999</v>
      </c>
      <c r="AG38">
        <v>3424194792.8000002</v>
      </c>
      <c r="AH38">
        <v>4084290108.8000002</v>
      </c>
      <c r="AI38">
        <v>4710794801.8999996</v>
      </c>
      <c r="AJ38">
        <v>4973676700</v>
      </c>
      <c r="AK38">
        <v>5492392600</v>
      </c>
      <c r="AL38">
        <v>6156381800</v>
      </c>
      <c r="AM38">
        <v>7490378200</v>
      </c>
      <c r="AN38">
        <v>8212073500</v>
      </c>
      <c r="AO38">
        <v>9504120400</v>
      </c>
      <c r="AP38">
        <v>11649695200</v>
      </c>
      <c r="AQ38">
        <v>12672862000</v>
      </c>
      <c r="AR38">
        <v>14109514600</v>
      </c>
      <c r="AS38">
        <v>19053136300</v>
      </c>
      <c r="AT38">
        <v>21764375700</v>
      </c>
      <c r="AU38">
        <v>24927532000</v>
      </c>
      <c r="AV38">
        <v>27493694300</v>
      </c>
      <c r="AW38">
        <v>30207927200</v>
      </c>
      <c r="AX38">
        <v>34634784500</v>
      </c>
      <c r="AY38">
        <v>39482070900</v>
      </c>
      <c r="AZ38">
        <v>47600622200</v>
      </c>
      <c r="BA38">
        <v>51936067000</v>
      </c>
      <c r="BB38">
        <v>57284832000</v>
      </c>
      <c r="BC38">
        <v>66760141400</v>
      </c>
      <c r="BD38">
        <v>77622207000</v>
      </c>
      <c r="BE38">
        <v>87592684100</v>
      </c>
      <c r="BF38">
        <v>95677334300</v>
      </c>
      <c r="BG38">
        <v>108150408800</v>
      </c>
      <c r="BH38">
        <v>119375302200</v>
      </c>
      <c r="BI38">
        <v>132608949900</v>
      </c>
      <c r="BJ38">
        <v>145712294700</v>
      </c>
      <c r="BK38">
        <v>152281390000</v>
      </c>
      <c r="BL38">
        <v>162396900000</v>
      </c>
      <c r="BM38">
        <v>161709776600</v>
      </c>
      <c r="BN38">
        <v>176264900100</v>
      </c>
    </row>
    <row r="39" spans="1:67" x14ac:dyDescent="0.35">
      <c r="A39" t="s">
        <v>845</v>
      </c>
      <c r="B39" t="s">
        <v>846</v>
      </c>
      <c r="C39" t="s">
        <v>779</v>
      </c>
      <c r="D39" t="s">
        <v>780</v>
      </c>
      <c r="E39">
        <v>24399300</v>
      </c>
      <c r="F39">
        <v>26407500</v>
      </c>
      <c r="G39">
        <v>28516100</v>
      </c>
      <c r="H39">
        <v>30624700</v>
      </c>
      <c r="I39">
        <v>33536500</v>
      </c>
      <c r="J39">
        <v>36850000</v>
      </c>
      <c r="K39">
        <v>40850000</v>
      </c>
      <c r="L39">
        <v>44650000</v>
      </c>
      <c r="M39">
        <v>50450000</v>
      </c>
      <c r="N39">
        <v>59250000</v>
      </c>
      <c r="O39">
        <v>72121400</v>
      </c>
      <c r="P39">
        <v>93273900</v>
      </c>
      <c r="Q39">
        <v>127094000</v>
      </c>
      <c r="R39">
        <v>169646700</v>
      </c>
      <c r="S39">
        <v>210246300</v>
      </c>
      <c r="T39">
        <v>262650000</v>
      </c>
      <c r="U39">
        <v>323500000</v>
      </c>
      <c r="V39">
        <v>380250000</v>
      </c>
      <c r="W39">
        <v>488950000</v>
      </c>
      <c r="X39">
        <v>668200000</v>
      </c>
      <c r="Y39">
        <v>788150000</v>
      </c>
      <c r="Z39">
        <v>929900000</v>
      </c>
      <c r="AA39">
        <v>1074650000</v>
      </c>
      <c r="AB39">
        <v>1242350000</v>
      </c>
      <c r="AC39">
        <v>1462950000</v>
      </c>
      <c r="AD39">
        <v>1937450000</v>
      </c>
      <c r="AE39">
        <v>2409200000</v>
      </c>
      <c r="AF39">
        <v>2903100000</v>
      </c>
      <c r="AG39">
        <v>4513000000</v>
      </c>
      <c r="AH39">
        <v>5676450000</v>
      </c>
      <c r="AI39">
        <v>6855450000</v>
      </c>
      <c r="AJ39">
        <v>8097850000</v>
      </c>
      <c r="AK39">
        <v>8985000000</v>
      </c>
      <c r="AL39">
        <v>10791797700</v>
      </c>
      <c r="AM39">
        <v>10832289800</v>
      </c>
      <c r="AN39">
        <v>13024299800</v>
      </c>
      <c r="AO39">
        <v>15273600800</v>
      </c>
      <c r="AP39">
        <v>17799105300</v>
      </c>
      <c r="AQ39">
        <v>20749297600</v>
      </c>
      <c r="AR39">
        <v>24148601200</v>
      </c>
      <c r="AS39">
        <v>27734207300</v>
      </c>
      <c r="AT39">
        <v>31264900000</v>
      </c>
      <c r="AU39">
        <v>29998000000</v>
      </c>
      <c r="AV39">
        <v>33638852700</v>
      </c>
      <c r="AW39">
        <v>37533246800</v>
      </c>
      <c r="AX39">
        <v>46481949400</v>
      </c>
      <c r="AY39">
        <v>54595402500</v>
      </c>
      <c r="AZ39">
        <v>62621222700</v>
      </c>
      <c r="BA39">
        <v>69608827000</v>
      </c>
      <c r="BB39">
        <v>71759333700</v>
      </c>
      <c r="BC39">
        <v>82523936500</v>
      </c>
      <c r="BD39">
        <v>102683250700</v>
      </c>
      <c r="BE39">
        <v>108224699200</v>
      </c>
      <c r="BF39">
        <v>119694172400</v>
      </c>
      <c r="BG39">
        <v>136284241900</v>
      </c>
      <c r="BH39">
        <v>132941588400</v>
      </c>
      <c r="BI39">
        <v>150350147500</v>
      </c>
      <c r="BJ39">
        <v>152332993500</v>
      </c>
      <c r="BK39">
        <v>156367269900</v>
      </c>
      <c r="BL39">
        <v>170478850546.69299</v>
      </c>
      <c r="BM39">
        <v>168539122592.082</v>
      </c>
      <c r="BN39">
        <v>197135303954.12601</v>
      </c>
      <c r="BO39" s="53">
        <v>241659226463.763</v>
      </c>
    </row>
    <row r="40" spans="1:67" x14ac:dyDescent="0.35">
      <c r="A40" t="s">
        <v>847</v>
      </c>
      <c r="B40" t="s">
        <v>848</v>
      </c>
      <c r="C40" t="s">
        <v>779</v>
      </c>
      <c r="D40" t="s">
        <v>780</v>
      </c>
      <c r="E40">
        <v>27399997400</v>
      </c>
      <c r="F40">
        <v>30100008900</v>
      </c>
      <c r="G40">
        <v>30400000000</v>
      </c>
      <c r="H40">
        <v>31600009200</v>
      </c>
      <c r="I40">
        <v>34700001300</v>
      </c>
      <c r="J40">
        <v>36800008000</v>
      </c>
      <c r="K40">
        <v>38699992000</v>
      </c>
      <c r="L40">
        <v>40199992000</v>
      </c>
      <c r="M40">
        <v>46657886800</v>
      </c>
      <c r="N40">
        <v>48596825000</v>
      </c>
      <c r="O40">
        <v>51772130500</v>
      </c>
      <c r="P40">
        <v>54779730300</v>
      </c>
      <c r="Q40">
        <v>57525632500</v>
      </c>
      <c r="R40">
        <v>59752925800</v>
      </c>
      <c r="S40">
        <v>67155021000</v>
      </c>
      <c r="T40">
        <v>80735395100</v>
      </c>
      <c r="U40">
        <v>107637580000</v>
      </c>
      <c r="V40">
        <v>124483849500</v>
      </c>
      <c r="W40">
        <v>138051432300</v>
      </c>
      <c r="X40">
        <v>147919135800</v>
      </c>
      <c r="Y40">
        <v>168941988800</v>
      </c>
      <c r="Z40">
        <v>189697060000</v>
      </c>
      <c r="AA40">
        <v>243513466100</v>
      </c>
      <c r="AB40">
        <v>246927309000</v>
      </c>
      <c r="AC40">
        <v>274477391600</v>
      </c>
      <c r="AD40">
        <v>385265394700</v>
      </c>
      <c r="AE40">
        <v>384352818000</v>
      </c>
      <c r="AF40">
        <v>353695967900</v>
      </c>
      <c r="AG40">
        <v>368557948100</v>
      </c>
      <c r="AH40">
        <v>385456699400</v>
      </c>
      <c r="AI40">
        <v>386145933900</v>
      </c>
      <c r="AJ40">
        <v>384019875800</v>
      </c>
      <c r="AK40">
        <v>369622984500</v>
      </c>
      <c r="AL40">
        <v>356802981300</v>
      </c>
      <c r="AM40">
        <v>461029780000</v>
      </c>
      <c r="AN40">
        <v>546264381800</v>
      </c>
      <c r="AO40">
        <v>504755316900</v>
      </c>
      <c r="AP40">
        <v>538144979800</v>
      </c>
      <c r="AQ40">
        <v>559632906600</v>
      </c>
      <c r="AR40">
        <v>610363587600</v>
      </c>
      <c r="AS40">
        <v>641801127700</v>
      </c>
      <c r="AT40">
        <v>677334987300</v>
      </c>
      <c r="AU40">
        <v>684658050200</v>
      </c>
      <c r="AV40">
        <v>660805571500</v>
      </c>
      <c r="AW40">
        <v>663665979200</v>
      </c>
      <c r="AX40">
        <v>700024471900</v>
      </c>
      <c r="AY40">
        <v>757714338600</v>
      </c>
      <c r="AZ40">
        <v>808461643000</v>
      </c>
      <c r="BA40">
        <v>878813068800</v>
      </c>
      <c r="BB40">
        <v>969523912700</v>
      </c>
      <c r="BC40">
        <v>1064913462400</v>
      </c>
      <c r="BD40">
        <v>1153480453300</v>
      </c>
      <c r="BE40">
        <v>1287290235800</v>
      </c>
      <c r="BF40">
        <v>842942967400</v>
      </c>
      <c r="BG40">
        <v>945306753000</v>
      </c>
      <c r="BH40">
        <v>1015039667800</v>
      </c>
      <c r="BI40">
        <v>1095005850100</v>
      </c>
      <c r="BJ40">
        <v>1264633000000</v>
      </c>
      <c r="BK40">
        <v>1325709299800</v>
      </c>
      <c r="BL40">
        <v>1397997427600</v>
      </c>
      <c r="BM40">
        <v>1414092781100</v>
      </c>
      <c r="BN40">
        <v>1490690591100</v>
      </c>
      <c r="BO40" s="53">
        <v>1565225120700</v>
      </c>
    </row>
    <row r="41" spans="1:67" x14ac:dyDescent="0.35">
      <c r="A41" t="s">
        <v>849</v>
      </c>
      <c r="B41" t="s">
        <v>850</v>
      </c>
      <c r="C41" t="s">
        <v>779</v>
      </c>
      <c r="D41" t="s">
        <v>780</v>
      </c>
      <c r="O41">
        <v>90807644000</v>
      </c>
      <c r="P41">
        <v>99120962000</v>
      </c>
      <c r="Q41">
        <v>110842199000</v>
      </c>
      <c r="R41">
        <v>129960889000</v>
      </c>
      <c r="S41">
        <v>155091990000</v>
      </c>
      <c r="T41">
        <v>174757541000</v>
      </c>
      <c r="U41">
        <v>200735000000</v>
      </c>
      <c r="V41">
        <v>221085406000</v>
      </c>
      <c r="W41">
        <v>244081191000</v>
      </c>
      <c r="X41">
        <v>277970254000</v>
      </c>
      <c r="Y41">
        <v>312621858000</v>
      </c>
      <c r="Z41">
        <v>356058000000</v>
      </c>
      <c r="AA41">
        <v>374774000000</v>
      </c>
      <c r="AB41">
        <v>408970000000</v>
      </c>
      <c r="AC41">
        <v>447689000000</v>
      </c>
      <c r="AD41">
        <v>484745000000</v>
      </c>
      <c r="AE41">
        <v>508907000000</v>
      </c>
      <c r="AF41">
        <v>556631000000</v>
      </c>
      <c r="AG41">
        <v>606599000000</v>
      </c>
      <c r="AH41">
        <v>648488000000</v>
      </c>
      <c r="AI41">
        <v>670475000000</v>
      </c>
      <c r="AJ41">
        <v>678516000000</v>
      </c>
      <c r="AK41">
        <v>692682000000</v>
      </c>
      <c r="AL41">
        <v>721646000000</v>
      </c>
      <c r="AM41">
        <v>763606000000</v>
      </c>
      <c r="AN41">
        <v>802973000000</v>
      </c>
      <c r="AO41">
        <v>831266000000</v>
      </c>
      <c r="AP41">
        <v>878793000000</v>
      </c>
      <c r="AQ41">
        <v>908903000000</v>
      </c>
      <c r="AR41">
        <v>974002000000</v>
      </c>
      <c r="AS41">
        <v>1077050000000</v>
      </c>
      <c r="AT41">
        <v>1112316000000</v>
      </c>
      <c r="AU41">
        <v>1163490000000</v>
      </c>
      <c r="AV41">
        <v>1223883000000</v>
      </c>
      <c r="AW41">
        <v>1306941000000</v>
      </c>
      <c r="AX41">
        <v>1392523000000</v>
      </c>
      <c r="AY41">
        <v>1472788000000</v>
      </c>
      <c r="AZ41">
        <v>1554438000000</v>
      </c>
      <c r="BA41">
        <v>1632695000000</v>
      </c>
      <c r="BB41">
        <v>1544278000000</v>
      </c>
      <c r="BC41">
        <v>1633120000000</v>
      </c>
      <c r="BD41">
        <v>1740554000000</v>
      </c>
      <c r="BE41">
        <v>1794779000000</v>
      </c>
      <c r="BF41">
        <v>1873275000000</v>
      </c>
      <c r="BG41">
        <v>1962663000000</v>
      </c>
      <c r="BH41">
        <v>1959949000000</v>
      </c>
      <c r="BI41">
        <v>2000788000000</v>
      </c>
      <c r="BJ41">
        <v>2113418000000</v>
      </c>
      <c r="BK41">
        <v>2197663000000</v>
      </c>
      <c r="BL41">
        <v>2285993000000</v>
      </c>
      <c r="BM41">
        <v>2192458000000</v>
      </c>
      <c r="BN41">
        <v>2495041000000</v>
      </c>
      <c r="BO41" s="53">
        <v>2757260000000</v>
      </c>
    </row>
    <row r="42" spans="1:67" x14ac:dyDescent="0.35">
      <c r="A42" t="s">
        <v>851</v>
      </c>
      <c r="B42" t="s">
        <v>852</v>
      </c>
      <c r="C42" t="s">
        <v>779</v>
      </c>
      <c r="D42" t="s">
        <v>780</v>
      </c>
    </row>
    <row r="43" spans="1:67" x14ac:dyDescent="0.35">
      <c r="A43" t="s">
        <v>853</v>
      </c>
      <c r="B43" t="s">
        <v>854</v>
      </c>
      <c r="C43" t="s">
        <v>779</v>
      </c>
      <c r="D43" t="s">
        <v>780</v>
      </c>
      <c r="E43">
        <v>42629181440</v>
      </c>
      <c r="F43">
        <v>47828955136</v>
      </c>
      <c r="G43">
        <v>52957880320</v>
      </c>
      <c r="H43">
        <v>58095706112</v>
      </c>
      <c r="I43">
        <v>64296505344</v>
      </c>
      <c r="J43">
        <v>67332104192</v>
      </c>
      <c r="K43">
        <v>72502034432</v>
      </c>
      <c r="L43">
        <v>78059479040</v>
      </c>
      <c r="M43">
        <v>83753271296</v>
      </c>
      <c r="N43">
        <v>90856677376</v>
      </c>
      <c r="AN43">
        <v>426389275000</v>
      </c>
      <c r="AO43">
        <v>430659368000</v>
      </c>
      <c r="AP43">
        <v>445604014000</v>
      </c>
      <c r="AQ43">
        <v>460007854000</v>
      </c>
      <c r="AR43">
        <v>471226049000</v>
      </c>
      <c r="AS43">
        <v>501395709000</v>
      </c>
      <c r="AT43">
        <v>501448908000</v>
      </c>
      <c r="AU43">
        <v>493672186000</v>
      </c>
      <c r="AV43">
        <v>518248034000</v>
      </c>
      <c r="AW43">
        <v>532085859000</v>
      </c>
      <c r="AX43">
        <v>562668374000</v>
      </c>
      <c r="AY43">
        <v>593056489000</v>
      </c>
      <c r="AZ43">
        <v>591458809000</v>
      </c>
      <c r="BA43">
        <v>573846769000</v>
      </c>
      <c r="BB43">
        <v>611746139000</v>
      </c>
      <c r="BC43">
        <v>657001718000</v>
      </c>
      <c r="BD43">
        <v>639424623000</v>
      </c>
      <c r="BE43">
        <v>654497025000</v>
      </c>
      <c r="BF43">
        <v>665224536000</v>
      </c>
      <c r="BG43">
        <v>664880173000</v>
      </c>
      <c r="BH43">
        <v>674757994000</v>
      </c>
      <c r="BI43">
        <v>673906618000</v>
      </c>
      <c r="BJ43">
        <v>675092543000</v>
      </c>
      <c r="BK43">
        <v>683885893000</v>
      </c>
      <c r="BL43">
        <v>691983469000</v>
      </c>
      <c r="BM43">
        <v>678822990000</v>
      </c>
      <c r="BN43">
        <v>715193798000</v>
      </c>
      <c r="BO43" s="53">
        <v>719903265968.46399</v>
      </c>
    </row>
    <row r="44" spans="1:67" x14ac:dyDescent="0.35">
      <c r="A44" t="s">
        <v>855</v>
      </c>
      <c r="B44" t="s">
        <v>856</v>
      </c>
      <c r="C44" t="s">
        <v>779</v>
      </c>
      <c r="D44" t="s">
        <v>780</v>
      </c>
      <c r="O44">
        <v>122999952</v>
      </c>
      <c r="P44">
        <v>142099984</v>
      </c>
      <c r="Q44">
        <v>166999984</v>
      </c>
      <c r="R44">
        <v>221200048</v>
      </c>
      <c r="S44">
        <v>267999984</v>
      </c>
      <c r="T44">
        <v>307800064</v>
      </c>
      <c r="U44">
        <v>365299968</v>
      </c>
      <c r="V44">
        <v>415800064</v>
      </c>
      <c r="W44">
        <v>496300032</v>
      </c>
      <c r="X44">
        <v>550500096</v>
      </c>
      <c r="Y44">
        <v>662300160</v>
      </c>
      <c r="Z44">
        <v>716600064</v>
      </c>
      <c r="AA44">
        <v>791000064</v>
      </c>
      <c r="AB44">
        <v>878600192</v>
      </c>
      <c r="AC44">
        <v>928600064</v>
      </c>
      <c r="AD44">
        <v>1004300032</v>
      </c>
      <c r="AQ44">
        <v>3644000000</v>
      </c>
      <c r="AR44">
        <v>3836000000</v>
      </c>
      <c r="AS44">
        <v>4126000000</v>
      </c>
      <c r="AT44">
        <v>4224000000</v>
      </c>
      <c r="AU44">
        <v>4325000000</v>
      </c>
      <c r="AV44">
        <v>4394000000</v>
      </c>
      <c r="AW44">
        <v>4527000000</v>
      </c>
      <c r="AX44">
        <v>4682000000</v>
      </c>
      <c r="AY44">
        <v>5003000000</v>
      </c>
      <c r="AZ44">
        <v>5442000000</v>
      </c>
    </row>
    <row r="45" spans="1:67" x14ac:dyDescent="0.35">
      <c r="A45" t="s">
        <v>857</v>
      </c>
      <c r="B45" t="s">
        <v>858</v>
      </c>
      <c r="C45" t="s">
        <v>779</v>
      </c>
      <c r="D45" t="s">
        <v>780</v>
      </c>
      <c r="E45">
        <v>4442000</v>
      </c>
      <c r="F45">
        <v>4989500</v>
      </c>
      <c r="G45">
        <v>5862500</v>
      </c>
      <c r="H45">
        <v>8923200</v>
      </c>
      <c r="I45">
        <v>13520800</v>
      </c>
      <c r="J45">
        <v>18886700</v>
      </c>
      <c r="K45">
        <v>26871600</v>
      </c>
      <c r="L45">
        <v>34689300</v>
      </c>
      <c r="M45">
        <v>47973100</v>
      </c>
      <c r="N45">
        <v>70076500</v>
      </c>
      <c r="O45">
        <v>100878600</v>
      </c>
      <c r="P45">
        <v>131339500</v>
      </c>
      <c r="Q45">
        <v>245323900</v>
      </c>
      <c r="R45">
        <v>1197624400</v>
      </c>
      <c r="S45">
        <v>9500151200</v>
      </c>
      <c r="T45">
        <v>36029546800</v>
      </c>
      <c r="U45">
        <v>130707771500</v>
      </c>
      <c r="V45">
        <v>292897991600</v>
      </c>
      <c r="W45">
        <v>490761598700</v>
      </c>
      <c r="X45">
        <v>787031876900</v>
      </c>
      <c r="Y45">
        <v>1096165585000</v>
      </c>
      <c r="Z45">
        <v>1288808743700</v>
      </c>
      <c r="AA45">
        <v>1191536133100</v>
      </c>
      <c r="AB45">
        <v>1466163415800</v>
      </c>
      <c r="AC45">
        <v>1733029264200</v>
      </c>
      <c r="AD45">
        <v>2512583144400</v>
      </c>
      <c r="AE45">
        <v>3270809048600</v>
      </c>
      <c r="AF45">
        <v>4498660000100</v>
      </c>
      <c r="AG45">
        <v>5895555701600</v>
      </c>
      <c r="AH45">
        <v>7446335648900</v>
      </c>
      <c r="AI45">
        <v>9559996395700</v>
      </c>
      <c r="AJ45">
        <v>12528260666500</v>
      </c>
      <c r="AK45">
        <v>15969389886300</v>
      </c>
      <c r="AL45">
        <v>19234992966000</v>
      </c>
      <c r="AM45">
        <v>22881524140800</v>
      </c>
      <c r="AN45">
        <v>28035197313200</v>
      </c>
      <c r="AO45">
        <v>31360833842300</v>
      </c>
      <c r="AP45">
        <v>34851881405900</v>
      </c>
      <c r="AQ45">
        <v>36896711933300</v>
      </c>
      <c r="AR45">
        <v>37369515404700</v>
      </c>
      <c r="AS45">
        <v>40738813377600</v>
      </c>
      <c r="AT45">
        <v>43918110994000</v>
      </c>
      <c r="AU45">
        <v>46566219824600</v>
      </c>
      <c r="AV45">
        <v>50216638230000</v>
      </c>
      <c r="AW45">
        <v>55941394235300</v>
      </c>
      <c r="AX45">
        <v>63061135251900</v>
      </c>
      <c r="AY45">
        <v>72861708535400</v>
      </c>
      <c r="AZ45">
        <v>81309854928400</v>
      </c>
      <c r="BA45">
        <v>86481550106100</v>
      </c>
      <c r="BB45">
        <v>89553583216000</v>
      </c>
      <c r="BC45">
        <v>103604217822400</v>
      </c>
      <c r="BD45">
        <v>110927541016300</v>
      </c>
      <c r="BE45">
        <v>122855248442100</v>
      </c>
      <c r="BF45">
        <v>131195455803400</v>
      </c>
      <c r="BG45">
        <v>141386608052400</v>
      </c>
      <c r="BH45">
        <v>154729338443400</v>
      </c>
      <c r="BI45">
        <v>164069610975400</v>
      </c>
      <c r="BJ45">
        <v>172344203650100</v>
      </c>
      <c r="BK45">
        <v>181670425612300</v>
      </c>
      <c r="BL45">
        <v>188419084621755</v>
      </c>
      <c r="BM45">
        <v>188868059879858</v>
      </c>
      <c r="BN45">
        <v>226354126458077</v>
      </c>
      <c r="BO45" s="53">
        <v>248137230169308</v>
      </c>
    </row>
    <row r="46" spans="1:67" x14ac:dyDescent="0.35">
      <c r="A46" t="s">
        <v>859</v>
      </c>
      <c r="B46" t="s">
        <v>860</v>
      </c>
      <c r="C46" t="s">
        <v>779</v>
      </c>
      <c r="D46" t="s">
        <v>780</v>
      </c>
      <c r="E46">
        <v>147010000000</v>
      </c>
      <c r="F46">
        <v>123230000000</v>
      </c>
      <c r="G46">
        <v>116220000000</v>
      </c>
      <c r="H46">
        <v>124830000000</v>
      </c>
      <c r="I46">
        <v>146990000000</v>
      </c>
      <c r="J46">
        <v>173400000000</v>
      </c>
      <c r="K46">
        <v>188870000000</v>
      </c>
      <c r="L46">
        <v>179420000000</v>
      </c>
      <c r="M46">
        <v>174410000000</v>
      </c>
      <c r="N46">
        <v>196220000000</v>
      </c>
      <c r="O46">
        <v>227970000000</v>
      </c>
      <c r="P46">
        <v>245690000000</v>
      </c>
      <c r="Q46">
        <v>255240000000</v>
      </c>
      <c r="R46">
        <v>275620000000</v>
      </c>
      <c r="S46">
        <v>282770000000</v>
      </c>
      <c r="T46">
        <v>303950000000</v>
      </c>
      <c r="U46">
        <v>298860000000</v>
      </c>
      <c r="V46">
        <v>325000000000</v>
      </c>
      <c r="W46">
        <v>367870251960</v>
      </c>
      <c r="X46">
        <v>410045367150</v>
      </c>
      <c r="Y46">
        <v>458610000000</v>
      </c>
      <c r="Z46">
        <v>493373283730</v>
      </c>
      <c r="AA46">
        <v>538046593630</v>
      </c>
      <c r="AB46">
        <v>604380270670</v>
      </c>
      <c r="AC46">
        <v>731419848680</v>
      </c>
      <c r="AD46">
        <v>912364567410</v>
      </c>
      <c r="AE46">
        <v>1037536030970</v>
      </c>
      <c r="AF46">
        <v>1216659215950</v>
      </c>
      <c r="AG46">
        <v>1517439389570</v>
      </c>
      <c r="AH46">
        <v>1718836381380</v>
      </c>
      <c r="AI46">
        <v>1892333158720</v>
      </c>
      <c r="AJ46">
        <v>2205034417800</v>
      </c>
      <c r="AK46">
        <v>2720820710800</v>
      </c>
      <c r="AL46">
        <v>3559924627800</v>
      </c>
      <c r="AM46">
        <v>4854816060200</v>
      </c>
      <c r="AN46">
        <v>6035664459700</v>
      </c>
      <c r="AO46">
        <v>7077959253300</v>
      </c>
      <c r="AP46">
        <v>7880286225600</v>
      </c>
      <c r="AQ46">
        <v>8381755802600</v>
      </c>
      <c r="AR46">
        <v>8936648242200</v>
      </c>
      <c r="AS46">
        <v>9906606709100</v>
      </c>
      <c r="AT46">
        <v>10927615244900</v>
      </c>
      <c r="AU46">
        <v>12048041483800</v>
      </c>
      <c r="AV46">
        <v>13657625062500</v>
      </c>
      <c r="AW46">
        <v>16141542777200</v>
      </c>
      <c r="AX46">
        <v>18599890870900</v>
      </c>
      <c r="AY46">
        <v>21902845445600</v>
      </c>
      <c r="AZ46">
        <v>27070401701700</v>
      </c>
      <c r="BA46">
        <v>32122952447600</v>
      </c>
      <c r="BB46">
        <v>34793488315900</v>
      </c>
      <c r="BC46">
        <v>41035411014100</v>
      </c>
      <c r="BD46">
        <v>48339279474500</v>
      </c>
      <c r="BE46">
        <v>53732900779800</v>
      </c>
      <c r="BF46">
        <v>58814121119000</v>
      </c>
      <c r="BG46">
        <v>64438015191400</v>
      </c>
      <c r="BH46">
        <v>68557121848900</v>
      </c>
      <c r="BI46">
        <v>74269405365500</v>
      </c>
      <c r="BJ46">
        <v>83094569973700</v>
      </c>
      <c r="BK46">
        <v>91524345391600</v>
      </c>
      <c r="BL46">
        <v>98375120256000</v>
      </c>
      <c r="BM46">
        <v>100545131315200</v>
      </c>
      <c r="BN46">
        <v>113880710000000</v>
      </c>
      <c r="BO46" s="53">
        <v>119721500000000</v>
      </c>
    </row>
    <row r="47" spans="1:67" x14ac:dyDescent="0.35">
      <c r="A47" t="s">
        <v>861</v>
      </c>
      <c r="B47" t="s">
        <v>862</v>
      </c>
      <c r="C47" t="s">
        <v>779</v>
      </c>
      <c r="D47" t="s">
        <v>780</v>
      </c>
      <c r="E47">
        <v>136441749500</v>
      </c>
      <c r="F47">
        <v>149801058300</v>
      </c>
      <c r="G47">
        <v>154024951800</v>
      </c>
      <c r="H47">
        <v>179270107100</v>
      </c>
      <c r="I47">
        <v>219740946400</v>
      </c>
      <c r="J47">
        <v>218856882200</v>
      </c>
      <c r="K47">
        <v>243222364200</v>
      </c>
      <c r="L47">
        <v>257488715800</v>
      </c>
      <c r="M47">
        <v>307893764100</v>
      </c>
      <c r="N47">
        <v>342992191500</v>
      </c>
      <c r="O47">
        <v>392385757200</v>
      </c>
      <c r="P47">
        <v>417786134500</v>
      </c>
      <c r="Q47">
        <v>451003416600</v>
      </c>
      <c r="R47">
        <v>536075468800</v>
      </c>
      <c r="S47">
        <v>715724292100</v>
      </c>
      <c r="T47">
        <v>804303732700</v>
      </c>
      <c r="U47">
        <v>1076198113300</v>
      </c>
      <c r="V47">
        <v>1491488997400</v>
      </c>
      <c r="W47">
        <v>1713116282900</v>
      </c>
      <c r="X47">
        <v>1846984966100</v>
      </c>
      <c r="Y47">
        <v>2045295329300</v>
      </c>
      <c r="Z47">
        <v>2149475418100</v>
      </c>
      <c r="AA47">
        <v>2308986372100</v>
      </c>
      <c r="AB47">
        <v>2343599865900</v>
      </c>
      <c r="AC47">
        <v>2774500114400</v>
      </c>
      <c r="AD47">
        <v>2828400066600</v>
      </c>
      <c r="AE47">
        <v>2932573995000</v>
      </c>
      <c r="AF47">
        <v>2763908972500</v>
      </c>
      <c r="AG47">
        <v>2770722357200</v>
      </c>
      <c r="AH47">
        <v>2670895038500</v>
      </c>
      <c r="AI47">
        <v>2507330027500</v>
      </c>
      <c r="AJ47">
        <v>2573242990600</v>
      </c>
      <c r="AK47">
        <v>2595900096500</v>
      </c>
      <c r="AL47">
        <v>2740746190800</v>
      </c>
      <c r="AM47">
        <v>4185926139900</v>
      </c>
      <c r="AN47">
        <v>4997805768700</v>
      </c>
      <c r="AO47">
        <v>5741297532900</v>
      </c>
      <c r="AP47">
        <v>6421997000000</v>
      </c>
      <c r="AQ47">
        <v>7091700000000</v>
      </c>
      <c r="AR47">
        <v>7229900000000</v>
      </c>
      <c r="AS47">
        <v>6916900000000</v>
      </c>
      <c r="AT47">
        <v>7265700000000</v>
      </c>
      <c r="AU47">
        <v>7532123491800</v>
      </c>
      <c r="AV47">
        <v>7565929049700</v>
      </c>
      <c r="AW47">
        <v>7799126050200</v>
      </c>
      <c r="AX47">
        <v>8667806270600</v>
      </c>
      <c r="AY47">
        <v>8936858566300</v>
      </c>
      <c r="AZ47">
        <v>9362656960000</v>
      </c>
      <c r="BA47">
        <v>10445985336400</v>
      </c>
      <c r="BB47">
        <v>11022146570500</v>
      </c>
      <c r="BC47">
        <v>11872880916700</v>
      </c>
      <c r="BD47">
        <v>11510377231200</v>
      </c>
      <c r="BE47">
        <v>13237020447100</v>
      </c>
      <c r="BF47">
        <v>14748723307300</v>
      </c>
      <c r="BG47">
        <v>23667592040500</v>
      </c>
      <c r="BH47">
        <v>26490867000000</v>
      </c>
      <c r="BI47">
        <v>28048930434200</v>
      </c>
      <c r="BJ47">
        <v>29597936000000</v>
      </c>
      <c r="BK47">
        <v>31601242838300</v>
      </c>
      <c r="BL47">
        <v>34109421000000</v>
      </c>
      <c r="BM47">
        <v>35189233690900</v>
      </c>
      <c r="BN47">
        <v>38580744424000</v>
      </c>
      <c r="BO47" s="53">
        <v>42312507645000</v>
      </c>
    </row>
    <row r="48" spans="1:67" x14ac:dyDescent="0.35">
      <c r="A48" t="s">
        <v>863</v>
      </c>
      <c r="B48" t="s">
        <v>864</v>
      </c>
      <c r="C48" t="s">
        <v>779</v>
      </c>
      <c r="D48" t="s">
        <v>780</v>
      </c>
      <c r="L48">
        <v>191399993300</v>
      </c>
      <c r="M48">
        <v>219100008400</v>
      </c>
      <c r="N48">
        <v>248999997400</v>
      </c>
      <c r="O48">
        <v>281099989000</v>
      </c>
      <c r="P48">
        <v>308199800800</v>
      </c>
      <c r="Q48">
        <v>347000868900</v>
      </c>
      <c r="R48">
        <v>364100014100</v>
      </c>
      <c r="S48">
        <v>451599990800</v>
      </c>
      <c r="T48">
        <v>544499966000</v>
      </c>
      <c r="U48">
        <v>612000038900</v>
      </c>
      <c r="V48">
        <v>645600002000</v>
      </c>
      <c r="W48">
        <v>962200010800</v>
      </c>
      <c r="X48">
        <v>1186239553500</v>
      </c>
      <c r="Y48">
        <v>1175299981300</v>
      </c>
      <c r="Z48">
        <v>1616399958000</v>
      </c>
      <c r="AA48">
        <v>2039800053800</v>
      </c>
      <c r="AB48">
        <v>2465299890200</v>
      </c>
      <c r="AC48">
        <v>3083300061200</v>
      </c>
      <c r="AD48">
        <v>3719066886100</v>
      </c>
      <c r="AE48">
        <v>4052968566800</v>
      </c>
      <c r="AF48">
        <v>3871201216600</v>
      </c>
      <c r="AG48">
        <v>3631756426900</v>
      </c>
      <c r="AH48">
        <v>3444494525500</v>
      </c>
      <c r="AI48">
        <v>3209120003600</v>
      </c>
      <c r="AJ48">
        <v>3132100060400</v>
      </c>
      <c r="AK48">
        <v>3014265259200</v>
      </c>
      <c r="AL48">
        <v>4388345592600</v>
      </c>
      <c r="AM48">
        <v>4705039469900</v>
      </c>
      <c r="AN48">
        <v>5149334091100</v>
      </c>
      <c r="AO48">
        <v>5378526749800</v>
      </c>
      <c r="AP48">
        <v>5967839579000</v>
      </c>
      <c r="AQ48">
        <v>6382803448200</v>
      </c>
      <c r="AR48">
        <v>6843246357600</v>
      </c>
      <c r="AS48">
        <v>7081946879700</v>
      </c>
      <c r="AT48">
        <v>7512231288600</v>
      </c>
      <c r="AU48">
        <v>8145058028200</v>
      </c>
      <c r="AV48">
        <v>8955672925500</v>
      </c>
      <c r="AW48">
        <v>9715044773600</v>
      </c>
      <c r="AX48">
        <v>10028941863800</v>
      </c>
      <c r="AY48">
        <v>10792382316600</v>
      </c>
      <c r="AZ48">
        <v>11213065667600</v>
      </c>
      <c r="BA48">
        <v>12176192496000</v>
      </c>
      <c r="BB48">
        <v>13083009740700</v>
      </c>
      <c r="BC48">
        <v>13479803550400</v>
      </c>
      <c r="BD48">
        <v>14291719268600</v>
      </c>
      <c r="BE48">
        <v>15168464011800</v>
      </c>
      <c r="BF48">
        <v>16352553318900</v>
      </c>
      <c r="BG48">
        <v>17822997132600</v>
      </c>
      <c r="BH48">
        <v>18784766557100</v>
      </c>
      <c r="BI48">
        <v>19707566000000</v>
      </c>
      <c r="BJ48">
        <v>20576865000000</v>
      </c>
      <c r="BK48">
        <v>21792329000000</v>
      </c>
      <c r="BL48">
        <v>22749662000000</v>
      </c>
      <c r="BM48">
        <v>22959507000000</v>
      </c>
      <c r="BN48">
        <v>24569470000000</v>
      </c>
      <c r="BO48" s="53">
        <v>27284532164500</v>
      </c>
    </row>
    <row r="49" spans="1:67" x14ac:dyDescent="0.35">
      <c r="A49" t="s">
        <v>865</v>
      </c>
      <c r="B49" t="s">
        <v>866</v>
      </c>
      <c r="C49" t="s">
        <v>779</v>
      </c>
      <c r="D49" t="s">
        <v>780</v>
      </c>
      <c r="AM49">
        <v>61265300</v>
      </c>
      <c r="AN49">
        <v>342628400</v>
      </c>
      <c r="AO49">
        <v>2709210100</v>
      </c>
      <c r="AP49">
        <v>7466740100</v>
      </c>
      <c r="AQ49">
        <v>9361695900</v>
      </c>
      <c r="AR49">
        <v>47096192600</v>
      </c>
      <c r="AS49">
        <v>1290285399400</v>
      </c>
      <c r="AT49">
        <v>2118545268900</v>
      </c>
      <c r="AU49">
        <v>2922696023100</v>
      </c>
      <c r="AV49">
        <v>3531387692700</v>
      </c>
      <c r="AW49">
        <v>3990497612700</v>
      </c>
      <c r="AX49">
        <v>5429574626900</v>
      </c>
      <c r="AY49">
        <v>6547576764700</v>
      </c>
      <c r="AZ49">
        <v>8321161968900</v>
      </c>
      <c r="BA49">
        <v>10323778562900</v>
      </c>
      <c r="BB49">
        <v>14464861346300</v>
      </c>
      <c r="BC49">
        <v>18711588515200</v>
      </c>
      <c r="BD49">
        <v>22567355082100</v>
      </c>
      <c r="BE49">
        <v>25486458820200</v>
      </c>
      <c r="BF49">
        <v>27466170950900</v>
      </c>
      <c r="BG49">
        <v>30411327278600</v>
      </c>
      <c r="BH49">
        <v>32526868028900</v>
      </c>
      <c r="BI49">
        <v>36719824391700</v>
      </c>
      <c r="BJ49">
        <v>54103884393100</v>
      </c>
      <c r="BK49">
        <v>74416033408900</v>
      </c>
      <c r="BL49">
        <v>80677172141700</v>
      </c>
      <c r="BM49">
        <v>87833916657600</v>
      </c>
      <c r="BN49">
        <v>106154248435800</v>
      </c>
      <c r="BO49" s="53">
        <v>119688265959800</v>
      </c>
    </row>
    <row r="50" spans="1:67" x14ac:dyDescent="0.35">
      <c r="A50" t="s">
        <v>867</v>
      </c>
      <c r="B50" t="s">
        <v>868</v>
      </c>
      <c r="C50" t="s">
        <v>779</v>
      </c>
      <c r="D50" t="s">
        <v>780</v>
      </c>
      <c r="E50">
        <v>31766390800</v>
      </c>
      <c r="F50">
        <v>36506140700</v>
      </c>
      <c r="G50">
        <v>40035737600</v>
      </c>
      <c r="H50">
        <v>41447575600</v>
      </c>
      <c r="I50">
        <v>44674637800</v>
      </c>
      <c r="J50">
        <v>47700010000</v>
      </c>
      <c r="K50">
        <v>53260828800</v>
      </c>
      <c r="L50">
        <v>57787835700</v>
      </c>
      <c r="M50">
        <v>61300000000</v>
      </c>
      <c r="N50">
        <v>67599960000</v>
      </c>
      <c r="O50">
        <v>74120527600</v>
      </c>
      <c r="P50">
        <v>86765098300</v>
      </c>
      <c r="Q50">
        <v>101910079500</v>
      </c>
      <c r="R50">
        <v>116282901400</v>
      </c>
      <c r="S50">
        <v>137078867300</v>
      </c>
      <c r="T50">
        <v>158129012300</v>
      </c>
      <c r="U50">
        <v>171416909500</v>
      </c>
      <c r="V50">
        <v>178735231700</v>
      </c>
      <c r="W50">
        <v>185977004800</v>
      </c>
      <c r="X50">
        <v>235216947000</v>
      </c>
      <c r="Y50">
        <v>326255027600</v>
      </c>
      <c r="Z50">
        <v>511219159000</v>
      </c>
      <c r="AA50">
        <v>664526263200</v>
      </c>
      <c r="AB50">
        <v>732948027700</v>
      </c>
      <c r="AC50">
        <v>903036923400</v>
      </c>
      <c r="AD50">
        <v>909341095200</v>
      </c>
      <c r="AE50">
        <v>651390368500</v>
      </c>
      <c r="AF50">
        <v>702099557100</v>
      </c>
      <c r="AG50">
        <v>567948210800</v>
      </c>
      <c r="AH50">
        <v>646692012000</v>
      </c>
      <c r="AI50">
        <v>632700000000</v>
      </c>
      <c r="AJ50">
        <v>642900000000</v>
      </c>
      <c r="AK50">
        <v>676400000000</v>
      </c>
      <c r="AL50">
        <v>612243087100</v>
      </c>
      <c r="AM50">
        <v>840860000000</v>
      </c>
      <c r="AN50">
        <v>613100000000</v>
      </c>
      <c r="AO50">
        <v>744353000000</v>
      </c>
      <c r="AP50">
        <v>969558000000</v>
      </c>
      <c r="AQ50">
        <v>872308000000</v>
      </c>
      <c r="AR50">
        <v>1012794000000</v>
      </c>
      <c r="AS50">
        <v>1619903519500</v>
      </c>
      <c r="AT50">
        <v>1442405234000</v>
      </c>
      <c r="AU50">
        <v>1514733417600</v>
      </c>
      <c r="AV50">
        <v>1498451775500</v>
      </c>
      <c r="AW50">
        <v>1670268463300</v>
      </c>
      <c r="AX50">
        <v>2659381940000</v>
      </c>
      <c r="AY50">
        <v>3572444000000</v>
      </c>
      <c r="AZ50">
        <v>3527462000000</v>
      </c>
      <c r="BA50">
        <v>4555801000000</v>
      </c>
      <c r="BB50">
        <v>4214486000000</v>
      </c>
      <c r="BC50">
        <v>6047146000000</v>
      </c>
      <c r="BD50">
        <v>6639733000000</v>
      </c>
      <c r="BE50">
        <v>8544912000000</v>
      </c>
      <c r="BF50">
        <v>8666636400800</v>
      </c>
      <c r="BG50">
        <v>8974420467400</v>
      </c>
      <c r="BH50">
        <v>6990735317300</v>
      </c>
      <c r="BI50">
        <v>5824444869000</v>
      </c>
      <c r="BJ50">
        <v>5537297253300</v>
      </c>
      <c r="BK50">
        <v>7135657204300</v>
      </c>
      <c r="BL50">
        <v>6645446887300</v>
      </c>
      <c r="BM50">
        <v>5129243967600</v>
      </c>
      <c r="BN50">
        <v>7088369467500</v>
      </c>
      <c r="BO50" s="53">
        <v>8471868323115.0996</v>
      </c>
    </row>
    <row r="51" spans="1:67" x14ac:dyDescent="0.35">
      <c r="A51" t="s">
        <v>869</v>
      </c>
      <c r="B51" t="s">
        <v>870</v>
      </c>
      <c r="C51" t="s">
        <v>779</v>
      </c>
      <c r="D51" t="s">
        <v>780</v>
      </c>
      <c r="E51">
        <v>26666073500</v>
      </c>
      <c r="F51">
        <v>30315933800</v>
      </c>
      <c r="G51">
        <v>34051664400</v>
      </c>
      <c r="H51">
        <v>43167949800</v>
      </c>
      <c r="I51">
        <v>53550789200</v>
      </c>
      <c r="J51">
        <v>59797600000</v>
      </c>
      <c r="K51">
        <v>72612300000</v>
      </c>
      <c r="L51">
        <v>81082700000</v>
      </c>
      <c r="M51">
        <v>95472933333</v>
      </c>
      <c r="N51">
        <v>109441741300</v>
      </c>
      <c r="O51">
        <v>129577343700</v>
      </c>
      <c r="P51">
        <v>152390665210</v>
      </c>
      <c r="Q51">
        <v>185292736090</v>
      </c>
      <c r="R51">
        <v>238177574700</v>
      </c>
      <c r="S51">
        <v>317546412910</v>
      </c>
      <c r="T51">
        <v>395146692560</v>
      </c>
      <c r="U51">
        <v>519902576070</v>
      </c>
      <c r="V51">
        <v>704348608040</v>
      </c>
      <c r="W51">
        <v>896169644880</v>
      </c>
      <c r="X51">
        <v>1176425654500</v>
      </c>
      <c r="Y51">
        <v>1567535002200</v>
      </c>
      <c r="Z51">
        <v>1956387117300</v>
      </c>
      <c r="AA51">
        <v>2435237814400</v>
      </c>
      <c r="AB51">
        <v>2958329025500</v>
      </c>
      <c r="AC51">
        <v>3697796844400</v>
      </c>
      <c r="AD51">
        <v>4727510958300</v>
      </c>
      <c r="AE51">
        <v>6448387043700</v>
      </c>
      <c r="AF51">
        <v>8341619075000</v>
      </c>
      <c r="AG51">
        <v>11209289661000</v>
      </c>
      <c r="AH51">
        <v>14247193976000</v>
      </c>
      <c r="AI51">
        <v>22872465429000</v>
      </c>
      <c r="AJ51">
        <v>29808034037800</v>
      </c>
      <c r="AK51">
        <v>38195635652400</v>
      </c>
      <c r="AL51">
        <v>50733361508400</v>
      </c>
      <c r="AM51">
        <v>66300906959300</v>
      </c>
      <c r="AN51">
        <v>82982054503900</v>
      </c>
      <c r="AO51">
        <v>98573299331000</v>
      </c>
      <c r="AP51">
        <v>119053900700700</v>
      </c>
      <c r="AQ51">
        <v>138063754793600</v>
      </c>
      <c r="AR51">
        <v>149184921068000</v>
      </c>
      <c r="AS51">
        <v>204028556833000</v>
      </c>
      <c r="AT51">
        <v>220277195216400</v>
      </c>
      <c r="AU51">
        <v>238733413817000</v>
      </c>
      <c r="AV51">
        <v>263043220516300</v>
      </c>
      <c r="AW51">
        <v>297078585469900</v>
      </c>
      <c r="AX51">
        <v>329323000000000</v>
      </c>
      <c r="AY51">
        <v>371462000000000</v>
      </c>
      <c r="AZ51">
        <v>415301000000000</v>
      </c>
      <c r="BA51">
        <v>460096000000000</v>
      </c>
      <c r="BB51">
        <v>486671000000000</v>
      </c>
      <c r="BC51">
        <v>525147000000000</v>
      </c>
      <c r="BD51">
        <v>592773000000000</v>
      </c>
      <c r="BE51">
        <v>641018000000000</v>
      </c>
      <c r="BF51">
        <v>689400000000000</v>
      </c>
      <c r="BG51">
        <v>741225000000000</v>
      </c>
      <c r="BH51">
        <v>794205000000000</v>
      </c>
      <c r="BI51">
        <v>854229000000000</v>
      </c>
      <c r="BJ51">
        <v>904712000000000</v>
      </c>
      <c r="BK51">
        <v>963337000000000</v>
      </c>
      <c r="BL51" s="67">
        <v>1036932000000000</v>
      </c>
      <c r="BM51">
        <v>987272000000000</v>
      </c>
      <c r="BN51" s="67">
        <v>1171775000000000</v>
      </c>
      <c r="BO51" s="53">
        <v>1406432714750540</v>
      </c>
    </row>
    <row r="52" spans="1:67" x14ac:dyDescent="0.35">
      <c r="A52" t="s">
        <v>871</v>
      </c>
      <c r="B52" t="s">
        <v>872</v>
      </c>
      <c r="C52" t="s">
        <v>779</v>
      </c>
      <c r="D52" t="s">
        <v>780</v>
      </c>
      <c r="Y52">
        <v>44970590300</v>
      </c>
      <c r="Z52">
        <v>53424863100</v>
      </c>
      <c r="AA52">
        <v>60652233700</v>
      </c>
      <c r="AB52">
        <v>72828331200</v>
      </c>
      <c r="AC52">
        <v>80429607400</v>
      </c>
      <c r="AD52">
        <v>87854230800</v>
      </c>
      <c r="AE52">
        <v>96160436600</v>
      </c>
      <c r="AF52">
        <v>101144300000</v>
      </c>
      <c r="AG52">
        <v>105515510000</v>
      </c>
      <c r="AH52">
        <v>109338160000</v>
      </c>
      <c r="AI52">
        <v>116778000000</v>
      </c>
      <c r="AJ52">
        <v>119499000000</v>
      </c>
      <c r="AK52">
        <v>122090000000</v>
      </c>
      <c r="AL52">
        <v>128754000000</v>
      </c>
      <c r="AM52">
        <v>133098000000</v>
      </c>
      <c r="AN52">
        <v>149548000000</v>
      </c>
      <c r="AO52">
        <v>152090986800</v>
      </c>
      <c r="AP52">
        <v>159636988400</v>
      </c>
      <c r="AQ52">
        <v>163594014700</v>
      </c>
      <c r="AR52">
        <v>176701000800</v>
      </c>
      <c r="AS52">
        <v>187217165300</v>
      </c>
      <c r="AT52">
        <v>208307931500</v>
      </c>
      <c r="AU52">
        <v>221229211900</v>
      </c>
      <c r="AV52">
        <v>237264703500</v>
      </c>
      <c r="AW52">
        <v>249776575700</v>
      </c>
      <c r="AX52">
        <v>257897690200</v>
      </c>
      <c r="AY52">
        <v>273095104100</v>
      </c>
      <c r="AZ52">
        <v>286184161000</v>
      </c>
      <c r="BA52">
        <v>305690156600</v>
      </c>
      <c r="BB52">
        <v>318892600300</v>
      </c>
      <c r="BC52">
        <v>336631062400</v>
      </c>
      <c r="BD52">
        <v>361318605000</v>
      </c>
      <c r="BE52">
        <v>388335848400</v>
      </c>
      <c r="BF52">
        <v>413557515700</v>
      </c>
      <c r="BG52">
        <v>427382316600</v>
      </c>
      <c r="BH52">
        <v>430568200000</v>
      </c>
      <c r="BI52">
        <v>452612040700</v>
      </c>
      <c r="BJ52">
        <v>471409110300</v>
      </c>
      <c r="BK52">
        <v>497851158500</v>
      </c>
      <c r="BL52">
        <v>527647558500</v>
      </c>
      <c r="BM52">
        <v>529694170100</v>
      </c>
      <c r="BN52">
        <v>541740050500</v>
      </c>
      <c r="BO52" s="53">
        <v>583370511300</v>
      </c>
    </row>
    <row r="53" spans="1:67" x14ac:dyDescent="0.35">
      <c r="A53" t="s">
        <v>873</v>
      </c>
      <c r="B53" t="s">
        <v>874</v>
      </c>
      <c r="C53" t="s">
        <v>779</v>
      </c>
      <c r="D53" t="s">
        <v>780</v>
      </c>
      <c r="Y53">
        <v>5578554100</v>
      </c>
      <c r="Z53">
        <v>6816858000</v>
      </c>
      <c r="AA53">
        <v>7937131000</v>
      </c>
      <c r="AB53">
        <v>9433980000</v>
      </c>
      <c r="AC53">
        <v>10823901100</v>
      </c>
      <c r="AD53">
        <v>12246764900</v>
      </c>
      <c r="AE53">
        <v>15064022000</v>
      </c>
      <c r="AF53">
        <v>17031649300</v>
      </c>
      <c r="AG53">
        <v>19101966900</v>
      </c>
      <c r="AH53">
        <v>21106227000</v>
      </c>
      <c r="AI53">
        <v>21652023100</v>
      </c>
      <c r="AJ53">
        <v>22923700600</v>
      </c>
      <c r="AK53">
        <v>24380525900</v>
      </c>
      <c r="AL53">
        <v>39520259400</v>
      </c>
      <c r="AM53">
        <v>33267324100</v>
      </c>
      <c r="AN53">
        <v>37241160200</v>
      </c>
      <c r="AO53">
        <v>41095724200</v>
      </c>
      <c r="AP53">
        <v>45350040400</v>
      </c>
      <c r="AQ53">
        <v>50686694000</v>
      </c>
      <c r="AR53">
        <v>60397824800</v>
      </c>
      <c r="AS53">
        <v>62856592600</v>
      </c>
      <c r="AT53">
        <v>68633438200</v>
      </c>
      <c r="AU53">
        <v>71032389500</v>
      </c>
      <c r="AV53">
        <v>78107382100</v>
      </c>
      <c r="AW53">
        <v>80470816700</v>
      </c>
      <c r="AX53">
        <v>83201117000</v>
      </c>
      <c r="AY53">
        <v>93432258400</v>
      </c>
      <c r="AZ53">
        <v>130454576200</v>
      </c>
      <c r="BA53">
        <v>144084628400</v>
      </c>
      <c r="BB53">
        <v>144810288400</v>
      </c>
      <c r="BC53">
        <v>145871392500</v>
      </c>
      <c r="BD53">
        <v>156467346000</v>
      </c>
      <c r="BE53">
        <v>158697511000</v>
      </c>
      <c r="BF53">
        <v>163179951300</v>
      </c>
      <c r="BG53">
        <v>161858666400</v>
      </c>
      <c r="BH53">
        <v>168041267800</v>
      </c>
      <c r="BI53">
        <v>178476454100</v>
      </c>
      <c r="BJ53">
        <v>189323549000</v>
      </c>
      <c r="BK53">
        <v>201618054100</v>
      </c>
      <c r="BL53">
        <v>219087133200</v>
      </c>
      <c r="BM53">
        <v>178090337700</v>
      </c>
      <c r="BN53">
        <v>192344740600</v>
      </c>
      <c r="BO53" s="53">
        <v>241292526900</v>
      </c>
    </row>
    <row r="54" spans="1:67" x14ac:dyDescent="0.35">
      <c r="A54" t="s">
        <v>875</v>
      </c>
      <c r="B54" t="s">
        <v>876</v>
      </c>
      <c r="C54" t="s">
        <v>779</v>
      </c>
      <c r="D54" t="s">
        <v>780</v>
      </c>
      <c r="E54">
        <v>2833696000</v>
      </c>
      <c r="F54">
        <v>2897612500</v>
      </c>
      <c r="G54">
        <v>3123117500</v>
      </c>
      <c r="H54">
        <v>3345726900</v>
      </c>
      <c r="I54">
        <v>3532282300</v>
      </c>
      <c r="J54">
        <v>3835087700</v>
      </c>
      <c r="K54">
        <v>4185712300</v>
      </c>
      <c r="L54">
        <v>4517300100</v>
      </c>
      <c r="M54">
        <v>4999499900</v>
      </c>
      <c r="N54">
        <v>5549962600</v>
      </c>
      <c r="O54">
        <v>6419824800</v>
      </c>
      <c r="P54">
        <v>7024025200</v>
      </c>
      <c r="Q54">
        <v>7966552000</v>
      </c>
      <c r="R54">
        <v>9891404700</v>
      </c>
      <c r="S54">
        <v>12884768000</v>
      </c>
      <c r="T54">
        <v>16239593500</v>
      </c>
      <c r="U54">
        <v>20027527800</v>
      </c>
      <c r="V54">
        <v>25647670500</v>
      </c>
      <c r="W54">
        <v>29222918500</v>
      </c>
      <c r="X54">
        <v>33301471600</v>
      </c>
      <c r="Y54">
        <v>39553523900</v>
      </c>
      <c r="Z54">
        <v>50919749100</v>
      </c>
      <c r="AA54">
        <v>82396529500</v>
      </c>
      <c r="AB54">
        <v>115604978800</v>
      </c>
      <c r="AC54">
        <v>149566469400</v>
      </c>
      <c r="AD54">
        <v>183668704800</v>
      </c>
      <c r="AE54">
        <v>231295669300</v>
      </c>
      <c r="AF54">
        <v>265884459100</v>
      </c>
      <c r="AG54">
        <v>324216728000</v>
      </c>
      <c r="AH54">
        <v>393312591000</v>
      </c>
      <c r="AI54">
        <v>499734050000</v>
      </c>
      <c r="AJ54">
        <v>858503976100</v>
      </c>
      <c r="AK54">
        <v>1125358179200</v>
      </c>
      <c r="AL54">
        <v>1333159235200</v>
      </c>
      <c r="AM54">
        <v>1632663357500</v>
      </c>
      <c r="AN54">
        <v>2053031164300</v>
      </c>
      <c r="AO54">
        <v>2404901099100</v>
      </c>
      <c r="AP54">
        <v>2907019641000</v>
      </c>
      <c r="AQ54">
        <v>3451264010400</v>
      </c>
      <c r="AR54">
        <v>3924058631600</v>
      </c>
      <c r="AS54">
        <v>4414780151800</v>
      </c>
      <c r="AT54">
        <v>5012661550500</v>
      </c>
      <c r="AU54">
        <v>5691025830100</v>
      </c>
      <c r="AV54">
        <v>6567800115100</v>
      </c>
      <c r="AW54">
        <v>7805086633400</v>
      </c>
      <c r="AX54">
        <v>9217028134800</v>
      </c>
      <c r="AY54">
        <v>11275610935800</v>
      </c>
      <c r="AZ54">
        <v>13533948952700</v>
      </c>
      <c r="BA54">
        <v>15899219356300</v>
      </c>
      <c r="BB54">
        <v>17052184392700</v>
      </c>
      <c r="BC54">
        <v>19178277746700</v>
      </c>
      <c r="BD54">
        <v>20906428407300</v>
      </c>
      <c r="BE54">
        <v>23020795276900</v>
      </c>
      <c r="BF54">
        <v>24549339965700</v>
      </c>
      <c r="BG54">
        <v>26863373838000</v>
      </c>
      <c r="BH54">
        <v>28899703862400</v>
      </c>
      <c r="BI54">
        <v>30720832019600</v>
      </c>
      <c r="BJ54">
        <v>32549771036200</v>
      </c>
      <c r="BK54">
        <v>34085327373200</v>
      </c>
      <c r="BL54">
        <v>35582987139700</v>
      </c>
      <c r="BM54">
        <v>34369506206600</v>
      </c>
      <c r="BN54">
        <v>37474017568000</v>
      </c>
      <c r="BO54" s="53">
        <v>40522307812822.398</v>
      </c>
    </row>
    <row r="55" spans="1:67" x14ac:dyDescent="0.35">
      <c r="A55" t="s">
        <v>877</v>
      </c>
      <c r="B55" t="s">
        <v>878</v>
      </c>
      <c r="C55" t="s">
        <v>779</v>
      </c>
      <c r="D55" t="s">
        <v>780</v>
      </c>
    </row>
    <row r="56" spans="1:67" x14ac:dyDescent="0.35">
      <c r="A56" t="s">
        <v>879</v>
      </c>
      <c r="B56" t="s">
        <v>880</v>
      </c>
      <c r="C56" t="s">
        <v>779</v>
      </c>
      <c r="D56" t="s">
        <v>780</v>
      </c>
      <c r="O56">
        <v>5584007500</v>
      </c>
      <c r="P56">
        <v>6782256200</v>
      </c>
      <c r="Q56">
        <v>7604292000</v>
      </c>
      <c r="R56">
        <v>8121213400</v>
      </c>
      <c r="S56">
        <v>9173929100</v>
      </c>
      <c r="T56">
        <v>10478042500</v>
      </c>
      <c r="U56">
        <v>11104343900</v>
      </c>
      <c r="V56">
        <v>11564825900</v>
      </c>
      <c r="W56">
        <v>13477260800</v>
      </c>
      <c r="X56">
        <v>14024596200</v>
      </c>
      <c r="Y56">
        <v>14062617000</v>
      </c>
      <c r="Z56">
        <v>16402522800</v>
      </c>
      <c r="AA56">
        <v>17465790200</v>
      </c>
      <c r="AB56">
        <v>18712430400</v>
      </c>
      <c r="AC56">
        <v>20729795000</v>
      </c>
      <c r="AD56">
        <v>20577218000</v>
      </c>
      <c r="AE56">
        <v>19790684000</v>
      </c>
      <c r="AF56">
        <v>19433178600</v>
      </c>
      <c r="AG56">
        <v>20460430000</v>
      </c>
      <c r="AH56">
        <v>20755970700</v>
      </c>
      <c r="AI56">
        <v>21082274100</v>
      </c>
      <c r="AJ56">
        <v>17484147700</v>
      </c>
      <c r="AK56">
        <v>16103126300</v>
      </c>
      <c r="AL56">
        <v>16287968600</v>
      </c>
      <c r="AM56">
        <v>20628961800</v>
      </c>
      <c r="AN56">
        <v>23310865200</v>
      </c>
      <c r="AO56">
        <v>24524568700</v>
      </c>
      <c r="AP56">
        <v>24882408100</v>
      </c>
      <c r="AQ56">
        <v>25287731200</v>
      </c>
      <c r="AR56">
        <v>27849715200</v>
      </c>
      <c r="AS56">
        <v>29943500000</v>
      </c>
      <c r="AT56">
        <v>31178800000</v>
      </c>
      <c r="AU56">
        <v>32979826200</v>
      </c>
      <c r="AV56">
        <v>35340723500</v>
      </c>
      <c r="AW56">
        <v>37552770500</v>
      </c>
      <c r="AX56">
        <v>42010636100</v>
      </c>
      <c r="AY56">
        <v>52124800000</v>
      </c>
      <c r="AZ56">
        <v>57644200000</v>
      </c>
      <c r="BA56">
        <v>59751100000</v>
      </c>
      <c r="BB56">
        <v>60437000000</v>
      </c>
      <c r="BC56">
        <v>62896000000</v>
      </c>
      <c r="BD56">
        <v>67926000000</v>
      </c>
      <c r="BE56">
        <v>72146000000</v>
      </c>
      <c r="BF56">
        <v>76226000000</v>
      </c>
      <c r="BG56">
        <v>79602100000</v>
      </c>
      <c r="BH56">
        <v>86014000000</v>
      </c>
      <c r="BI56">
        <v>90086000000</v>
      </c>
      <c r="BJ56">
        <v>95497000000</v>
      </c>
      <c r="BK56">
        <v>98575000000</v>
      </c>
      <c r="BL56">
        <v>101873800000</v>
      </c>
    </row>
    <row r="57" spans="1:67" x14ac:dyDescent="0.35">
      <c r="A57" t="s">
        <v>881</v>
      </c>
      <c r="B57" t="s">
        <v>882</v>
      </c>
      <c r="C57" t="s">
        <v>779</v>
      </c>
      <c r="D57" t="s">
        <v>780</v>
      </c>
      <c r="AX57">
        <v>4266600000</v>
      </c>
      <c r="AY57">
        <v>4482400000</v>
      </c>
      <c r="AZ57">
        <v>4731900000</v>
      </c>
      <c r="BA57">
        <v>5059300000</v>
      </c>
      <c r="BB57">
        <v>5049300000</v>
      </c>
      <c r="BC57">
        <v>5263800000</v>
      </c>
      <c r="BD57">
        <v>5226400000</v>
      </c>
      <c r="BE57">
        <v>5480360000</v>
      </c>
      <c r="BF57">
        <v>5524430000</v>
      </c>
      <c r="BG57">
        <v>5579700000</v>
      </c>
      <c r="BH57">
        <v>5610970000</v>
      </c>
      <c r="BI57">
        <v>5535870000</v>
      </c>
      <c r="BJ57">
        <v>5583048700</v>
      </c>
      <c r="BK57">
        <v>5594216000</v>
      </c>
      <c r="BL57">
        <v>5598201600</v>
      </c>
      <c r="BM57">
        <v>4675952800</v>
      </c>
      <c r="BN57">
        <v>5034295900</v>
      </c>
    </row>
    <row r="58" spans="1:67" x14ac:dyDescent="0.35">
      <c r="A58" t="s">
        <v>883</v>
      </c>
      <c r="B58" t="s">
        <v>884</v>
      </c>
      <c r="C58" t="s">
        <v>779</v>
      </c>
      <c r="D58" t="s">
        <v>780</v>
      </c>
      <c r="BC58">
        <v>3278430400</v>
      </c>
      <c r="BD58">
        <v>3370165300</v>
      </c>
      <c r="BE58">
        <v>2420815800</v>
      </c>
      <c r="BF58">
        <v>2205045200</v>
      </c>
      <c r="BG58">
        <v>2193643300</v>
      </c>
      <c r="BH58">
        <v>2327495592.5756898</v>
      </c>
      <c r="BI58">
        <v>2585808337.6712399</v>
      </c>
      <c r="BJ58">
        <v>2883704018.1093898</v>
      </c>
      <c r="BK58">
        <v>3217120866.2248402</v>
      </c>
      <c r="BL58">
        <v>3669868898.2843599</v>
      </c>
      <c r="BM58">
        <v>3499489419.2191401</v>
      </c>
      <c r="BN58">
        <v>3655300130.4608002</v>
      </c>
    </row>
    <row r="59" spans="1:67" x14ac:dyDescent="0.35">
      <c r="A59" t="s">
        <v>885</v>
      </c>
      <c r="B59" t="s">
        <v>886</v>
      </c>
      <c r="C59" t="s">
        <v>779</v>
      </c>
      <c r="D59" t="s">
        <v>780</v>
      </c>
      <c r="U59">
        <v>572702000</v>
      </c>
      <c r="V59">
        <v>731409300</v>
      </c>
      <c r="W59">
        <v>875006600</v>
      </c>
      <c r="X59">
        <v>1084577200</v>
      </c>
      <c r="Y59">
        <v>1311149700</v>
      </c>
      <c r="Z59">
        <v>1508434900</v>
      </c>
      <c r="AA59">
        <v>1763445600</v>
      </c>
      <c r="AB59">
        <v>1941967300</v>
      </c>
      <c r="AC59">
        <v>2287683700</v>
      </c>
      <c r="AD59">
        <v>2537589200</v>
      </c>
      <c r="AE59">
        <v>2704300000</v>
      </c>
      <c r="AF59">
        <v>3011252200</v>
      </c>
      <c r="AG59">
        <v>3376197700</v>
      </c>
      <c r="AH59">
        <v>3829842800</v>
      </c>
      <c r="AI59">
        <v>4340172700</v>
      </c>
      <c r="AJ59">
        <v>4544196300</v>
      </c>
      <c r="AK59">
        <v>5266519400</v>
      </c>
      <c r="AL59">
        <v>5562057100</v>
      </c>
      <c r="AM59">
        <v>6193491300</v>
      </c>
      <c r="AN59">
        <v>7290352000</v>
      </c>
      <c r="AO59">
        <v>7593679000</v>
      </c>
      <c r="AP59">
        <v>7914597000</v>
      </c>
      <c r="AQ59">
        <v>9333178000</v>
      </c>
      <c r="AR59">
        <v>9172941000</v>
      </c>
      <c r="AS59">
        <v>9685411000</v>
      </c>
      <c r="AT59">
        <v>10602071000</v>
      </c>
      <c r="AU59">
        <v>11264447000</v>
      </c>
      <c r="AV59">
        <v>12321708000</v>
      </c>
      <c r="AW59">
        <v>13076712000</v>
      </c>
      <c r="AX59">
        <v>14051656000</v>
      </c>
      <c r="AY59">
        <v>15113258000</v>
      </c>
      <c r="AZ59">
        <v>16389649000</v>
      </c>
      <c r="BA59">
        <v>18698009400</v>
      </c>
      <c r="BB59">
        <v>18622949200</v>
      </c>
      <c r="BC59">
        <v>19186722400</v>
      </c>
      <c r="BD59">
        <v>20379658800</v>
      </c>
      <c r="BE59">
        <v>19360454200</v>
      </c>
      <c r="BF59">
        <v>17826263500</v>
      </c>
      <c r="BG59">
        <v>17017453100</v>
      </c>
      <c r="BH59">
        <v>17827431900</v>
      </c>
      <c r="BI59">
        <v>18259249600</v>
      </c>
      <c r="BJ59">
        <v>19717799300</v>
      </c>
      <c r="BK59">
        <v>20899490900</v>
      </c>
      <c r="BL59">
        <v>21922772500</v>
      </c>
      <c r="BM59">
        <v>20355747300</v>
      </c>
      <c r="BN59">
        <v>21989643000</v>
      </c>
      <c r="BO59" s="53">
        <v>24860600000</v>
      </c>
    </row>
    <row r="60" spans="1:67" x14ac:dyDescent="0.35">
      <c r="A60" t="s">
        <v>887</v>
      </c>
      <c r="B60" t="s">
        <v>888</v>
      </c>
      <c r="C60" t="s">
        <v>779</v>
      </c>
      <c r="D60" t="s">
        <v>780</v>
      </c>
      <c r="AK60">
        <v>977862179000</v>
      </c>
      <c r="AL60">
        <v>1192407919000</v>
      </c>
      <c r="AM60">
        <v>1378569199000</v>
      </c>
      <c r="AN60">
        <v>1583861000000</v>
      </c>
      <c r="AO60">
        <v>1802008000000</v>
      </c>
      <c r="AP60">
        <v>1941417000000</v>
      </c>
      <c r="AQ60">
        <v>2124817000000</v>
      </c>
      <c r="AR60">
        <v>2211185000000</v>
      </c>
      <c r="AS60">
        <v>2339878000000</v>
      </c>
      <c r="AT60">
        <v>2506491000000</v>
      </c>
      <c r="AU60">
        <v>2594203000000</v>
      </c>
      <c r="AV60">
        <v>2728527000000</v>
      </c>
      <c r="AW60">
        <v>2933359000000</v>
      </c>
      <c r="AX60">
        <v>3133797000000</v>
      </c>
      <c r="AY60">
        <v>3311134000000</v>
      </c>
      <c r="AZ60">
        <v>3610981000000</v>
      </c>
      <c r="BA60">
        <v>3796564000000</v>
      </c>
      <c r="BB60">
        <v>3681334000000</v>
      </c>
      <c r="BC60">
        <v>3693948000000</v>
      </c>
      <c r="BD60">
        <v>3734479000000</v>
      </c>
      <c r="BE60">
        <v>3825992000000</v>
      </c>
      <c r="BF60">
        <v>3879664000000</v>
      </c>
      <c r="BG60">
        <v>4047450000000</v>
      </c>
      <c r="BH60">
        <v>4308149000000</v>
      </c>
      <c r="BI60">
        <v>4473262000000</v>
      </c>
      <c r="BJ60">
        <v>4821381000000</v>
      </c>
      <c r="BK60">
        <v>5113719000000</v>
      </c>
      <c r="BL60">
        <v>5441463000000</v>
      </c>
      <c r="BM60">
        <v>5424464000000</v>
      </c>
      <c r="BN60">
        <v>5858925000000</v>
      </c>
      <c r="BO60" s="53">
        <v>6500107000000</v>
      </c>
    </row>
    <row r="61" spans="1:67" x14ac:dyDescent="0.35">
      <c r="A61" t="s">
        <v>889</v>
      </c>
      <c r="B61" t="s">
        <v>890</v>
      </c>
      <c r="C61" t="s">
        <v>779</v>
      </c>
      <c r="D61" t="s">
        <v>780</v>
      </c>
      <c r="O61">
        <v>405955008000</v>
      </c>
      <c r="P61">
        <v>449958537000</v>
      </c>
      <c r="Q61">
        <v>490122983000</v>
      </c>
      <c r="R61">
        <v>545812143000</v>
      </c>
      <c r="S61">
        <v>590736154000</v>
      </c>
      <c r="T61">
        <v>619663985000</v>
      </c>
      <c r="U61">
        <v>672389642000</v>
      </c>
      <c r="V61">
        <v>715304308000</v>
      </c>
      <c r="W61">
        <v>765683859000</v>
      </c>
      <c r="X61">
        <v>829118539000</v>
      </c>
      <c r="Y61">
        <v>886783368000</v>
      </c>
      <c r="Z61">
        <v>927104969000</v>
      </c>
      <c r="AA61">
        <v>964889632000</v>
      </c>
      <c r="AB61">
        <v>1010734125000</v>
      </c>
      <c r="AC61">
        <v>1064088404000</v>
      </c>
      <c r="AD61">
        <v>1112076947000</v>
      </c>
      <c r="AE61">
        <v>1168776392000</v>
      </c>
      <c r="AF61">
        <v>1198591029000</v>
      </c>
      <c r="AG61">
        <v>1270332497000</v>
      </c>
      <c r="AH61">
        <v>1359518221000</v>
      </c>
      <c r="AI61">
        <v>1479439064000</v>
      </c>
      <c r="AJ61">
        <v>1591639954000</v>
      </c>
      <c r="AK61">
        <v>1707148554000</v>
      </c>
      <c r="AL61">
        <v>1753917767000</v>
      </c>
      <c r="AM61">
        <v>1829089211000</v>
      </c>
      <c r="AN61">
        <v>1892016000000</v>
      </c>
      <c r="AO61">
        <v>1921656000000</v>
      </c>
      <c r="AP61">
        <v>1957405000000</v>
      </c>
      <c r="AQ61">
        <v>2002895000000</v>
      </c>
      <c r="AR61">
        <v>2045234000000</v>
      </c>
      <c r="AS61">
        <v>2097226000000</v>
      </c>
      <c r="AT61">
        <v>2157280000000</v>
      </c>
      <c r="AU61">
        <v>2174801000000</v>
      </c>
      <c r="AV61">
        <v>2189106000000</v>
      </c>
      <c r="AW61">
        <v>2276187000000</v>
      </c>
      <c r="AX61">
        <v>2307203000000</v>
      </c>
      <c r="AY61">
        <v>2425419000000</v>
      </c>
      <c r="AZ61">
        <v>2535845000000</v>
      </c>
      <c r="BA61">
        <v>2570665000000</v>
      </c>
      <c r="BB61">
        <v>2500874000000</v>
      </c>
      <c r="BC61">
        <v>2615840000000</v>
      </c>
      <c r="BD61">
        <v>2762535000000</v>
      </c>
      <c r="BE61">
        <v>2811180000000</v>
      </c>
      <c r="BF61">
        <v>2876449000000</v>
      </c>
      <c r="BG61">
        <v>2986082000000</v>
      </c>
      <c r="BH61">
        <v>3095143000000</v>
      </c>
      <c r="BI61">
        <v>3212504000000</v>
      </c>
      <c r="BJ61">
        <v>3345005000000</v>
      </c>
      <c r="BK61">
        <v>3478910000000</v>
      </c>
      <c r="BL61">
        <v>3590147000000</v>
      </c>
      <c r="BM61">
        <v>3505697000000</v>
      </c>
      <c r="BN61">
        <v>3729498000000</v>
      </c>
      <c r="BO61" s="53">
        <v>3998940000000</v>
      </c>
    </row>
    <row r="62" spans="1:67" x14ac:dyDescent="0.35">
      <c r="A62" t="s">
        <v>891</v>
      </c>
      <c r="B62" t="s">
        <v>892</v>
      </c>
      <c r="C62" t="s">
        <v>779</v>
      </c>
      <c r="D62" t="s">
        <v>780</v>
      </c>
      <c r="AJ62">
        <v>85824100000</v>
      </c>
      <c r="AK62">
        <v>88513000000</v>
      </c>
      <c r="AL62">
        <v>86917600000</v>
      </c>
      <c r="AM62">
        <v>90340500000</v>
      </c>
      <c r="AN62">
        <v>91532000000</v>
      </c>
      <c r="AO62">
        <v>90592000000</v>
      </c>
      <c r="AP62">
        <v>91502000000</v>
      </c>
      <c r="AQ62">
        <v>93278200000</v>
      </c>
      <c r="AR62">
        <v>97473700000</v>
      </c>
      <c r="AS62">
        <v>100771300000</v>
      </c>
      <c r="AT62">
        <v>103937600000</v>
      </c>
      <c r="AU62">
        <v>107772800000</v>
      </c>
      <c r="AV62">
        <v>114267400000</v>
      </c>
      <c r="AW62">
        <v>122379000000</v>
      </c>
      <c r="AX62">
        <v>129634000000</v>
      </c>
      <c r="AY62">
        <v>140740000000</v>
      </c>
      <c r="AZ62">
        <v>154938000000</v>
      </c>
      <c r="BA62">
        <v>183375170000</v>
      </c>
      <c r="BB62">
        <v>190302000000</v>
      </c>
      <c r="BC62">
        <v>203663000000</v>
      </c>
      <c r="BD62">
        <v>221776000000</v>
      </c>
      <c r="BE62">
        <v>245480000000</v>
      </c>
      <c r="BF62">
        <v>358105109000</v>
      </c>
      <c r="BG62">
        <v>389391581000</v>
      </c>
      <c r="BH62">
        <v>426066132500</v>
      </c>
      <c r="BI62">
        <v>448740248200</v>
      </c>
      <c r="BJ62">
        <v>468457517300</v>
      </c>
      <c r="BK62">
        <v>492516783100</v>
      </c>
      <c r="BL62">
        <v>532276157500</v>
      </c>
      <c r="BM62">
        <v>547826146500</v>
      </c>
      <c r="BN62">
        <v>588602300000</v>
      </c>
      <c r="BO62" s="53">
        <v>612801393000</v>
      </c>
    </row>
    <row r="63" spans="1:67" x14ac:dyDescent="0.35">
      <c r="A63" t="s">
        <v>893</v>
      </c>
      <c r="B63" t="s">
        <v>894</v>
      </c>
      <c r="C63" t="s">
        <v>779</v>
      </c>
      <c r="D63" t="s">
        <v>780</v>
      </c>
      <c r="V63">
        <v>123856958</v>
      </c>
      <c r="W63">
        <v>153711582</v>
      </c>
      <c r="X63">
        <v>148277949</v>
      </c>
      <c r="Y63">
        <v>197382564</v>
      </c>
      <c r="Z63">
        <v>223039956</v>
      </c>
      <c r="AA63">
        <v>242264457</v>
      </c>
      <c r="AB63">
        <v>265196017</v>
      </c>
      <c r="AC63">
        <v>288594091</v>
      </c>
      <c r="AD63">
        <v>316498219</v>
      </c>
      <c r="AE63">
        <v>358427288</v>
      </c>
      <c r="AF63">
        <v>403715637</v>
      </c>
      <c r="AG63">
        <v>457766697</v>
      </c>
      <c r="AH63">
        <v>489100556</v>
      </c>
      <c r="AI63">
        <v>530650000</v>
      </c>
      <c r="AJ63">
        <v>572670000</v>
      </c>
      <c r="AK63">
        <v>612310000</v>
      </c>
      <c r="AL63">
        <v>645710000</v>
      </c>
      <c r="AM63">
        <v>684050000</v>
      </c>
      <c r="AN63">
        <v>705300000</v>
      </c>
      <c r="AO63">
        <v>738390000</v>
      </c>
      <c r="AP63">
        <v>772410000</v>
      </c>
      <c r="AQ63">
        <v>829400000</v>
      </c>
      <c r="AR63">
        <v>826780000</v>
      </c>
      <c r="AS63">
        <v>794210000</v>
      </c>
      <c r="AT63">
        <v>850761000</v>
      </c>
      <c r="AU63">
        <v>824218000</v>
      </c>
      <c r="AV63">
        <v>853996300</v>
      </c>
      <c r="AW63">
        <v>901440800</v>
      </c>
      <c r="AX63">
        <v>905245300</v>
      </c>
      <c r="AY63">
        <v>1013168300</v>
      </c>
      <c r="AZ63">
        <v>1084749900</v>
      </c>
      <c r="BA63">
        <v>1187602600</v>
      </c>
      <c r="BB63">
        <v>1283630000</v>
      </c>
      <c r="BC63">
        <v>1307840000</v>
      </c>
      <c r="BD63">
        <v>1324290000</v>
      </c>
      <c r="BE63">
        <v>1286460000</v>
      </c>
      <c r="BF63">
        <v>1292730000</v>
      </c>
      <c r="BG63">
        <v>1359621500</v>
      </c>
      <c r="BH63">
        <v>1408978400</v>
      </c>
      <c r="BI63">
        <v>1498771500</v>
      </c>
      <c r="BJ63">
        <v>1413092800</v>
      </c>
      <c r="BK63">
        <v>1500070400</v>
      </c>
      <c r="BL63">
        <v>1622295688.4119899</v>
      </c>
      <c r="BM63">
        <v>1380878182.5292001</v>
      </c>
      <c r="BN63">
        <v>1501599962.1906199</v>
      </c>
      <c r="BO63" s="53">
        <v>1648147976.3601699</v>
      </c>
    </row>
    <row r="64" spans="1:67" x14ac:dyDescent="0.35">
      <c r="A64" t="s">
        <v>895</v>
      </c>
      <c r="B64" t="s">
        <v>896</v>
      </c>
      <c r="C64" t="s">
        <v>779</v>
      </c>
      <c r="D64" t="s">
        <v>780</v>
      </c>
      <c r="K64">
        <v>81813028100</v>
      </c>
      <c r="L64">
        <v>90018750300</v>
      </c>
      <c r="M64">
        <v>100092253000</v>
      </c>
      <c r="N64">
        <v>114157619700</v>
      </c>
      <c r="O64">
        <v>126075695000</v>
      </c>
      <c r="P64">
        <v>139146122000</v>
      </c>
      <c r="Q64">
        <v>158772450000</v>
      </c>
      <c r="R64">
        <v>185113101000</v>
      </c>
      <c r="S64">
        <v>206036078000</v>
      </c>
      <c r="T64">
        <v>231450407000</v>
      </c>
      <c r="U64">
        <v>268624387000</v>
      </c>
      <c r="V64">
        <v>299317138000</v>
      </c>
      <c r="W64">
        <v>334014870000</v>
      </c>
      <c r="X64">
        <v>368315031000</v>
      </c>
      <c r="Y64">
        <v>394310582000</v>
      </c>
      <c r="Z64">
        <v>427948796000</v>
      </c>
      <c r="AA64">
        <v>485192083000</v>
      </c>
      <c r="AB64">
        <v>536085320000</v>
      </c>
      <c r="AC64">
        <v>588929082000</v>
      </c>
      <c r="AD64">
        <v>638264321000</v>
      </c>
      <c r="AE64">
        <v>689630810000</v>
      </c>
      <c r="AF64">
        <v>727396103000</v>
      </c>
      <c r="AG64">
        <v>753445134000</v>
      </c>
      <c r="AH64">
        <v>792736133000</v>
      </c>
      <c r="AI64">
        <v>826398565000</v>
      </c>
      <c r="AJ64">
        <v>858833972000</v>
      </c>
      <c r="AK64">
        <v>894184571000</v>
      </c>
      <c r="AL64">
        <v>905488125000</v>
      </c>
      <c r="AM64">
        <v>971273153000</v>
      </c>
      <c r="AN64">
        <v>1017782000000</v>
      </c>
      <c r="AO64">
        <v>1066712000000</v>
      </c>
      <c r="AP64">
        <v>1125398000000</v>
      </c>
      <c r="AQ64">
        <v>1169118000000</v>
      </c>
      <c r="AR64">
        <v>1228443000000</v>
      </c>
      <c r="AS64">
        <v>1296707000000</v>
      </c>
      <c r="AT64">
        <v>1351297000000</v>
      </c>
      <c r="AU64">
        <v>1392723000000</v>
      </c>
      <c r="AV64">
        <v>1423890000000</v>
      </c>
      <c r="AW64">
        <v>1507852000000</v>
      </c>
      <c r="AX64">
        <v>1598768000000</v>
      </c>
      <c r="AY64">
        <v>1702638000000</v>
      </c>
      <c r="AZ64">
        <v>1747575000000</v>
      </c>
      <c r="BA64">
        <v>1821561000000</v>
      </c>
      <c r="BB64">
        <v>1739327000000</v>
      </c>
      <c r="BC64">
        <v>1840547000000</v>
      </c>
      <c r="BD64">
        <v>1885798000000</v>
      </c>
      <c r="BE64">
        <v>1937794000000</v>
      </c>
      <c r="BF64">
        <v>1990778000000</v>
      </c>
      <c r="BG64">
        <v>2053229000000</v>
      </c>
      <c r="BH64">
        <v>2098866000000</v>
      </c>
      <c r="BI64">
        <v>2159620000000</v>
      </c>
      <c r="BJ64">
        <v>2240963000000</v>
      </c>
      <c r="BK64">
        <v>2315916000000</v>
      </c>
      <c r="BL64">
        <v>2377922000000</v>
      </c>
      <c r="BM64">
        <v>2399003000000</v>
      </c>
      <c r="BN64">
        <v>2590796000000</v>
      </c>
      <c r="BO64" s="53">
        <v>2903965000000</v>
      </c>
    </row>
    <row r="65" spans="1:67" x14ac:dyDescent="0.35">
      <c r="A65" t="s">
        <v>897</v>
      </c>
      <c r="B65" t="s">
        <v>898</v>
      </c>
      <c r="C65" t="s">
        <v>779</v>
      </c>
      <c r="D65" t="s">
        <v>780</v>
      </c>
      <c r="E65">
        <v>662300300</v>
      </c>
      <c r="F65">
        <v>635500100</v>
      </c>
      <c r="G65">
        <v>802500200</v>
      </c>
      <c r="H65">
        <v>920500100</v>
      </c>
      <c r="I65">
        <v>1006500200</v>
      </c>
      <c r="J65">
        <v>876400000</v>
      </c>
      <c r="K65">
        <v>965400000</v>
      </c>
      <c r="L65">
        <v>1015300000</v>
      </c>
      <c r="M65">
        <v>1060200000</v>
      </c>
      <c r="N65">
        <v>1207300000</v>
      </c>
      <c r="O65">
        <v>1476200100</v>
      </c>
      <c r="P65">
        <v>1664300000</v>
      </c>
      <c r="Q65">
        <v>2027000000</v>
      </c>
      <c r="R65">
        <v>2350899900</v>
      </c>
      <c r="S65">
        <v>2920400000</v>
      </c>
      <c r="T65">
        <v>3597500100</v>
      </c>
      <c r="U65">
        <v>3945299900</v>
      </c>
      <c r="V65">
        <v>4507500200</v>
      </c>
      <c r="W65">
        <v>4771400000</v>
      </c>
      <c r="X65">
        <v>5551200100</v>
      </c>
      <c r="Y65">
        <v>6420500100</v>
      </c>
      <c r="Z65">
        <v>6973899800</v>
      </c>
      <c r="AA65">
        <v>7709900300</v>
      </c>
      <c r="AB65">
        <v>8324900100</v>
      </c>
      <c r="AC65">
        <v>9972699700</v>
      </c>
      <c r="AD65">
        <v>14708566700</v>
      </c>
      <c r="AE65">
        <v>17069718400</v>
      </c>
      <c r="AF65">
        <v>21254017800</v>
      </c>
      <c r="AG65">
        <v>30885938700</v>
      </c>
      <c r="AH65">
        <v>40408387600</v>
      </c>
      <c r="AI65">
        <v>57621861100</v>
      </c>
      <c r="AJ65">
        <v>118982259900</v>
      </c>
      <c r="AK65">
        <v>139553112500</v>
      </c>
      <c r="AL65">
        <v>154800530000</v>
      </c>
      <c r="AM65">
        <v>176163547100</v>
      </c>
      <c r="AN65">
        <v>204225932700</v>
      </c>
      <c r="AO65">
        <v>225902904000</v>
      </c>
      <c r="AP65">
        <v>269221836800</v>
      </c>
      <c r="AQ65">
        <v>305543336400</v>
      </c>
      <c r="AR65">
        <v>335075866000</v>
      </c>
      <c r="AS65">
        <v>376451624900</v>
      </c>
      <c r="AT65">
        <v>409099891700</v>
      </c>
      <c r="AU65">
        <v>457161676100</v>
      </c>
      <c r="AV65">
        <v>587455720000</v>
      </c>
      <c r="AW65">
        <v>859910751500</v>
      </c>
      <c r="AX65">
        <v>1025790530000</v>
      </c>
      <c r="AY65">
        <v>1199716388400</v>
      </c>
      <c r="AZ65">
        <v>1386003158500</v>
      </c>
      <c r="BA65">
        <v>1601277853200</v>
      </c>
      <c r="BB65">
        <v>1674125621000</v>
      </c>
      <c r="BC65">
        <v>1912239672800</v>
      </c>
      <c r="BD65">
        <v>2124345440300</v>
      </c>
      <c r="BE65">
        <v>2291663255100</v>
      </c>
      <c r="BF65">
        <v>2495543904200</v>
      </c>
      <c r="BG65">
        <v>2784241806100</v>
      </c>
      <c r="BH65">
        <v>3073383529900</v>
      </c>
      <c r="BI65">
        <v>3337440413100</v>
      </c>
      <c r="BJ65">
        <v>3622319765700</v>
      </c>
      <c r="BK65">
        <v>4053070699900</v>
      </c>
      <c r="BL65">
        <v>4353521257100</v>
      </c>
      <c r="BM65">
        <v>4240451164300</v>
      </c>
      <c r="BN65">
        <v>5123174110533.8203</v>
      </c>
      <c r="BO65" s="53">
        <v>6008608531546.4199</v>
      </c>
    </row>
    <row r="66" spans="1:67" x14ac:dyDescent="0.35">
      <c r="A66" t="s">
        <v>899</v>
      </c>
      <c r="B66" t="s">
        <v>900</v>
      </c>
      <c r="C66" t="s">
        <v>779</v>
      </c>
      <c r="D66" t="s">
        <v>780</v>
      </c>
      <c r="E66">
        <v>15904923600</v>
      </c>
      <c r="F66">
        <v>14673574900</v>
      </c>
      <c r="G66">
        <v>10876915700</v>
      </c>
      <c r="H66">
        <v>13647450100</v>
      </c>
      <c r="I66">
        <v>14365736900</v>
      </c>
      <c r="J66">
        <v>15084023800</v>
      </c>
      <c r="K66">
        <v>14407967200</v>
      </c>
      <c r="L66">
        <v>16242189300</v>
      </c>
      <c r="M66">
        <v>18718281000</v>
      </c>
      <c r="N66">
        <v>21018314800</v>
      </c>
      <c r="O66">
        <v>23411524100</v>
      </c>
      <c r="P66">
        <v>24742362600</v>
      </c>
      <c r="Q66">
        <v>30218497800</v>
      </c>
      <c r="R66">
        <v>34204847400</v>
      </c>
      <c r="S66">
        <v>54927170800</v>
      </c>
      <c r="T66">
        <v>60744505600</v>
      </c>
      <c r="U66">
        <v>72517292800</v>
      </c>
      <c r="V66">
        <v>82111280200</v>
      </c>
      <c r="W66">
        <v>99538936100</v>
      </c>
      <c r="X66">
        <v>121522878600</v>
      </c>
      <c r="Y66">
        <v>155329001800</v>
      </c>
      <c r="Z66">
        <v>182767001500</v>
      </c>
      <c r="AA66">
        <v>198464992800</v>
      </c>
      <c r="AB66">
        <v>225118999700</v>
      </c>
      <c r="AC66">
        <v>259233003100</v>
      </c>
      <c r="AD66">
        <v>283536016100</v>
      </c>
      <c r="AE66">
        <v>291539011500</v>
      </c>
      <c r="AF66">
        <v>314490998700</v>
      </c>
      <c r="AG66">
        <v>334720014600</v>
      </c>
      <c r="AH66">
        <v>407729005900</v>
      </c>
      <c r="AI66">
        <v>535485002600</v>
      </c>
      <c r="AJ66">
        <v>797437976200</v>
      </c>
      <c r="AK66">
        <v>1001034260500</v>
      </c>
      <c r="AL66">
        <v>1125146247100</v>
      </c>
      <c r="AM66">
        <v>1430678704100</v>
      </c>
      <c r="AN66">
        <v>1886218068000</v>
      </c>
      <c r="AO66">
        <v>2429842571300</v>
      </c>
      <c r="AP66">
        <v>2652090368000</v>
      </c>
      <c r="AQ66">
        <v>2713022103500</v>
      </c>
      <c r="AR66">
        <v>3085743540000</v>
      </c>
      <c r="AS66">
        <v>3919558400000</v>
      </c>
      <c r="AT66">
        <v>4103107000000</v>
      </c>
      <c r="AU66">
        <v>4345370000000</v>
      </c>
      <c r="AV66">
        <v>5057382000000</v>
      </c>
      <c r="AW66">
        <v>5889659000000</v>
      </c>
      <c r="AX66">
        <v>7188855000000</v>
      </c>
      <c r="AY66">
        <v>8172901000000</v>
      </c>
      <c r="AZ66">
        <v>9225732000000</v>
      </c>
      <c r="BA66">
        <v>10957475000000</v>
      </c>
      <c r="BB66">
        <v>9865935000000</v>
      </c>
      <c r="BC66">
        <v>11958414000000</v>
      </c>
      <c r="BD66">
        <v>14439477000000</v>
      </c>
      <c r="BE66">
        <v>16004319000000</v>
      </c>
      <c r="BF66">
        <v>16318168000000</v>
      </c>
      <c r="BG66">
        <v>16830890000000</v>
      </c>
      <c r="BH66">
        <v>16278502000000</v>
      </c>
      <c r="BI66">
        <v>17343886000000</v>
      </c>
      <c r="BJ66">
        <v>18594522000000</v>
      </c>
      <c r="BK66">
        <v>19880067000000</v>
      </c>
      <c r="BL66">
        <v>19999003800000</v>
      </c>
      <c r="BM66">
        <v>18103658800000</v>
      </c>
      <c r="BN66">
        <v>21687594300000</v>
      </c>
      <c r="BO66" s="53">
        <v>26683942905424.898</v>
      </c>
    </row>
    <row r="67" spans="1:67" x14ac:dyDescent="0.35">
      <c r="A67" t="s">
        <v>901</v>
      </c>
      <c r="B67" t="s">
        <v>902</v>
      </c>
      <c r="C67" t="s">
        <v>779</v>
      </c>
      <c r="D67" t="s">
        <v>780</v>
      </c>
    </row>
    <row r="68" spans="1:67" x14ac:dyDescent="0.35">
      <c r="A68" t="s">
        <v>903</v>
      </c>
      <c r="B68" t="s">
        <v>904</v>
      </c>
      <c r="C68" t="s">
        <v>779</v>
      </c>
      <c r="D68" t="s">
        <v>780</v>
      </c>
    </row>
    <row r="69" spans="1:67" x14ac:dyDescent="0.35">
      <c r="A69" t="s">
        <v>905</v>
      </c>
      <c r="B69" t="s">
        <v>906</v>
      </c>
      <c r="C69" t="s">
        <v>779</v>
      </c>
      <c r="D69" t="s">
        <v>780</v>
      </c>
    </row>
    <row r="70" spans="1:67" x14ac:dyDescent="0.35">
      <c r="A70" t="s">
        <v>907</v>
      </c>
      <c r="B70" t="s">
        <v>908</v>
      </c>
      <c r="C70" t="s">
        <v>779</v>
      </c>
      <c r="D70" t="s">
        <v>780</v>
      </c>
    </row>
    <row r="71" spans="1:67" x14ac:dyDescent="0.35">
      <c r="A71" t="s">
        <v>909</v>
      </c>
      <c r="B71" t="s">
        <v>910</v>
      </c>
      <c r="C71" t="s">
        <v>779</v>
      </c>
      <c r="D71" t="s">
        <v>780</v>
      </c>
    </row>
    <row r="72" spans="1:67" x14ac:dyDescent="0.35">
      <c r="A72" t="s">
        <v>911</v>
      </c>
      <c r="B72" t="s">
        <v>912</v>
      </c>
      <c r="C72" t="s">
        <v>779</v>
      </c>
      <c r="D72" t="s">
        <v>780</v>
      </c>
      <c r="E72">
        <v>1702108407.5</v>
      </c>
      <c r="F72">
        <v>1581445598.8</v>
      </c>
      <c r="G72">
        <v>1493637582.4000001</v>
      </c>
      <c r="H72">
        <v>1805659809.7</v>
      </c>
      <c r="I72">
        <v>2224136957.1999998</v>
      </c>
      <c r="J72">
        <v>2360904000</v>
      </c>
      <c r="K72">
        <v>2402945000</v>
      </c>
      <c r="L72">
        <v>2527472000</v>
      </c>
      <c r="M72">
        <v>2553843000</v>
      </c>
      <c r="N72">
        <v>3082675000</v>
      </c>
      <c r="O72">
        <v>2831932000</v>
      </c>
      <c r="P72">
        <v>2717200000</v>
      </c>
      <c r="Q72">
        <v>3139260000</v>
      </c>
      <c r="R72">
        <v>3773890000</v>
      </c>
      <c r="S72">
        <v>6428996000</v>
      </c>
      <c r="T72">
        <v>7672671000</v>
      </c>
      <c r="U72">
        <v>8947766000</v>
      </c>
      <c r="V72">
        <v>10824761000</v>
      </c>
      <c r="W72">
        <v>11647987000</v>
      </c>
      <c r="X72">
        <v>13763771000</v>
      </c>
      <c r="Y72">
        <v>17259853000</v>
      </c>
      <c r="Z72">
        <v>21039012000</v>
      </c>
      <c r="AA72">
        <v>18920300000</v>
      </c>
      <c r="AB72">
        <v>16254261000</v>
      </c>
      <c r="AC72">
        <v>15801408000</v>
      </c>
      <c r="AD72">
        <v>16081874000</v>
      </c>
      <c r="AE72">
        <v>14264803000</v>
      </c>
      <c r="AF72">
        <v>12879747000</v>
      </c>
      <c r="AG72">
        <v>11812630000</v>
      </c>
      <c r="AH72">
        <v>12520170000</v>
      </c>
      <c r="AI72">
        <v>14021973000</v>
      </c>
      <c r="AJ72">
        <v>15863041000</v>
      </c>
      <c r="AK72">
        <v>17141191000</v>
      </c>
      <c r="AL72">
        <v>18068948000</v>
      </c>
      <c r="AM72">
        <v>21757419000</v>
      </c>
      <c r="AN72">
        <v>23496668000</v>
      </c>
      <c r="AO72">
        <v>24190880000</v>
      </c>
      <c r="AP72">
        <v>27121072000</v>
      </c>
      <c r="AQ72">
        <v>26797406000</v>
      </c>
      <c r="AR72">
        <v>18328750000</v>
      </c>
      <c r="AS72">
        <v>17095001000</v>
      </c>
      <c r="AT72">
        <v>23235924000</v>
      </c>
      <c r="AU72">
        <v>27296182800</v>
      </c>
      <c r="AV72">
        <v>30940439900</v>
      </c>
      <c r="AW72">
        <v>34751628400</v>
      </c>
      <c r="AX72">
        <v>39691563800</v>
      </c>
      <c r="AY72">
        <v>44974439600</v>
      </c>
      <c r="AZ72">
        <v>48973356000</v>
      </c>
      <c r="BA72">
        <v>60290373000</v>
      </c>
      <c r="BB72">
        <v>61241510000</v>
      </c>
      <c r="BC72">
        <v>68569173000</v>
      </c>
      <c r="BD72">
        <v>78067843000</v>
      </c>
      <c r="BE72">
        <v>86587424000</v>
      </c>
      <c r="BF72">
        <v>93662124000</v>
      </c>
      <c r="BG72">
        <v>100144291000</v>
      </c>
      <c r="BH72">
        <v>97501257000</v>
      </c>
      <c r="BI72">
        <v>98028639000</v>
      </c>
      <c r="BJ72">
        <v>101858207000</v>
      </c>
      <c r="BK72">
        <v>104605438000</v>
      </c>
      <c r="BL72">
        <v>104934502000</v>
      </c>
      <c r="BM72">
        <v>96645847000</v>
      </c>
      <c r="BN72">
        <v>104501260000</v>
      </c>
      <c r="BO72" s="53">
        <v>113340520000</v>
      </c>
    </row>
    <row r="73" spans="1:67" x14ac:dyDescent="0.35">
      <c r="A73" t="s">
        <v>913</v>
      </c>
      <c r="B73" t="s">
        <v>914</v>
      </c>
      <c r="C73" t="s">
        <v>779</v>
      </c>
      <c r="D73" t="s">
        <v>780</v>
      </c>
      <c r="J73">
        <v>2247300000</v>
      </c>
      <c r="K73">
        <v>2427000000</v>
      </c>
      <c r="L73">
        <v>2523500000</v>
      </c>
      <c r="M73">
        <v>2529200000</v>
      </c>
      <c r="N73">
        <v>2670200000</v>
      </c>
      <c r="O73">
        <v>3176100000</v>
      </c>
      <c r="P73">
        <v>3347000000</v>
      </c>
      <c r="Q73">
        <v>3570600000</v>
      </c>
      <c r="R73">
        <v>3947900000</v>
      </c>
      <c r="S73">
        <v>4384600000</v>
      </c>
      <c r="T73">
        <v>5195300000</v>
      </c>
      <c r="U73">
        <v>6532400000</v>
      </c>
      <c r="V73">
        <v>7967600000</v>
      </c>
      <c r="W73">
        <v>9332500000</v>
      </c>
      <c r="X73">
        <v>11866100000</v>
      </c>
      <c r="Y73">
        <v>14551333887</v>
      </c>
      <c r="Z73">
        <v>15148600000</v>
      </c>
      <c r="AA73">
        <v>21007399900</v>
      </c>
      <c r="AB73">
        <v>24986599900</v>
      </c>
      <c r="AC73">
        <v>29680999900</v>
      </c>
      <c r="AD73">
        <v>34163500000</v>
      </c>
      <c r="AE73">
        <v>40024199900</v>
      </c>
      <c r="AF73">
        <v>50835680000</v>
      </c>
      <c r="AG73">
        <v>61232984400</v>
      </c>
      <c r="AH73">
        <v>76012949900</v>
      </c>
      <c r="AI73">
        <v>93336697300</v>
      </c>
      <c r="AJ73">
        <v>113231788800</v>
      </c>
      <c r="AK73">
        <v>139808859900</v>
      </c>
      <c r="AL73">
        <v>155941703200</v>
      </c>
      <c r="AM73">
        <v>175727003200</v>
      </c>
      <c r="AN73">
        <v>205107500600</v>
      </c>
      <c r="AO73">
        <v>230881625600</v>
      </c>
      <c r="AP73">
        <v>267632629000</v>
      </c>
      <c r="AQ73">
        <v>290300128000</v>
      </c>
      <c r="AR73">
        <v>309333479200</v>
      </c>
      <c r="AS73">
        <v>341690835500</v>
      </c>
      <c r="AT73">
        <v>362675265000</v>
      </c>
      <c r="AU73">
        <v>379326310000</v>
      </c>
      <c r="AV73">
        <v>416942560000</v>
      </c>
      <c r="AW73">
        <v>484026728000</v>
      </c>
      <c r="AX73">
        <v>536974662000</v>
      </c>
      <c r="AY73">
        <v>620751525000</v>
      </c>
      <c r="AZ73">
        <v>751520670000</v>
      </c>
      <c r="BA73">
        <v>902978350000</v>
      </c>
      <c r="BB73">
        <v>1043046336000</v>
      </c>
      <c r="BC73">
        <v>1182550503000</v>
      </c>
      <c r="BD73">
        <v>1335952405000</v>
      </c>
      <c r="BE73">
        <v>1635823600000</v>
      </c>
      <c r="BF73">
        <v>1812628720000</v>
      </c>
      <c r="BG73">
        <v>2079378981000</v>
      </c>
      <c r="BH73">
        <v>2401599322000</v>
      </c>
      <c r="BI73">
        <v>2672955645000</v>
      </c>
      <c r="BJ73">
        <v>3588651680000</v>
      </c>
      <c r="BK73">
        <v>4554611508000</v>
      </c>
      <c r="BL73">
        <v>5402671424000</v>
      </c>
      <c r="BM73">
        <v>5970595380000</v>
      </c>
      <c r="BN73">
        <v>6468556552000</v>
      </c>
      <c r="BO73" s="53">
        <v>7583195360000</v>
      </c>
    </row>
    <row r="74" spans="1:67" x14ac:dyDescent="0.35">
      <c r="A74" t="s">
        <v>915</v>
      </c>
      <c r="B74" t="s">
        <v>916</v>
      </c>
      <c r="C74" t="s">
        <v>779</v>
      </c>
      <c r="D74" t="s">
        <v>780</v>
      </c>
    </row>
    <row r="75" spans="1:67" x14ac:dyDescent="0.35">
      <c r="A75" t="s">
        <v>917</v>
      </c>
      <c r="B75" t="s">
        <v>918</v>
      </c>
      <c r="C75" t="s">
        <v>779</v>
      </c>
      <c r="D75" t="s">
        <v>780</v>
      </c>
      <c r="AK75">
        <v>2186700000</v>
      </c>
      <c r="AL75">
        <v>2446600000</v>
      </c>
      <c r="AM75">
        <v>3276432000</v>
      </c>
      <c r="AN75">
        <v>3747620000</v>
      </c>
      <c r="AO75">
        <v>4359653400</v>
      </c>
      <c r="AP75">
        <v>4919800500</v>
      </c>
      <c r="AQ75">
        <v>5520201900</v>
      </c>
      <c r="AR75">
        <v>5666215000</v>
      </c>
      <c r="AS75">
        <v>6803397300</v>
      </c>
      <c r="AT75">
        <v>8482247500</v>
      </c>
      <c r="AU75">
        <v>10094830600</v>
      </c>
      <c r="AV75">
        <v>11943086700</v>
      </c>
      <c r="AW75">
        <v>15080211200</v>
      </c>
      <c r="AX75">
        <v>16735699500</v>
      </c>
      <c r="AY75">
        <v>18487813900</v>
      </c>
      <c r="AZ75">
        <v>20152731400</v>
      </c>
      <c r="BA75">
        <v>21039683300</v>
      </c>
      <c r="BB75">
        <v>28298204100</v>
      </c>
      <c r="BC75">
        <v>24137019900</v>
      </c>
      <c r="BD75">
        <v>31387373100</v>
      </c>
    </row>
    <row r="76" spans="1:67" x14ac:dyDescent="0.35">
      <c r="A76" t="s">
        <v>919</v>
      </c>
      <c r="B76" t="s">
        <v>920</v>
      </c>
      <c r="C76" t="s">
        <v>779</v>
      </c>
      <c r="D76" t="s">
        <v>780</v>
      </c>
      <c r="E76">
        <v>4332441088</v>
      </c>
      <c r="F76">
        <v>4966054400</v>
      </c>
      <c r="G76">
        <v>5794342400</v>
      </c>
      <c r="H76">
        <v>6848124928</v>
      </c>
      <c r="I76">
        <v>7650038272</v>
      </c>
      <c r="J76">
        <v>8887838720</v>
      </c>
      <c r="K76">
        <v>10269609984</v>
      </c>
      <c r="L76">
        <v>11628505088</v>
      </c>
      <c r="M76">
        <v>13121269760</v>
      </c>
      <c r="N76">
        <v>14999521280</v>
      </c>
      <c r="O76">
        <v>17026159000</v>
      </c>
      <c r="P76">
        <v>19249631000</v>
      </c>
      <c r="Q76">
        <v>22619985000</v>
      </c>
      <c r="R76">
        <v>27340716000</v>
      </c>
      <c r="S76">
        <v>33612040000</v>
      </c>
      <c r="T76">
        <v>39307289000</v>
      </c>
      <c r="U76">
        <v>47139993000</v>
      </c>
      <c r="V76">
        <v>59720858000</v>
      </c>
      <c r="W76">
        <v>73047365000</v>
      </c>
      <c r="X76">
        <v>85679075000</v>
      </c>
      <c r="Y76">
        <v>99001543000</v>
      </c>
      <c r="Z76">
        <v>110494589000</v>
      </c>
      <c r="AA76">
        <v>126972173000</v>
      </c>
      <c r="AB76">
        <v>144232251000</v>
      </c>
      <c r="AC76">
        <v>162855771000</v>
      </c>
      <c r="AD76">
        <v>182262675000</v>
      </c>
      <c r="AE76">
        <v>208863083000</v>
      </c>
      <c r="AF76">
        <v>233602855000</v>
      </c>
      <c r="AG76">
        <v>259647983000</v>
      </c>
      <c r="AH76">
        <v>291902034000</v>
      </c>
      <c r="AI76">
        <v>324993920000</v>
      </c>
      <c r="AJ76">
        <v>356475098000</v>
      </c>
      <c r="AK76">
        <v>383543497000</v>
      </c>
      <c r="AL76">
        <v>398400715000</v>
      </c>
      <c r="AM76">
        <v>418187429000</v>
      </c>
      <c r="AN76">
        <v>456812486000</v>
      </c>
      <c r="AO76">
        <v>482305015000</v>
      </c>
      <c r="AP76">
        <v>513117180000</v>
      </c>
      <c r="AQ76">
        <v>548896529000</v>
      </c>
      <c r="AR76">
        <v>590312000000</v>
      </c>
      <c r="AS76">
        <v>643218000000</v>
      </c>
      <c r="AT76">
        <v>691291000000</v>
      </c>
      <c r="AU76">
        <v>741062000000</v>
      </c>
      <c r="AV76">
        <v>795682000000</v>
      </c>
      <c r="AW76">
        <v>851424000000</v>
      </c>
      <c r="AX76">
        <v>914553000000</v>
      </c>
      <c r="AY76">
        <v>985258000000</v>
      </c>
      <c r="AZ76">
        <v>1049146000000</v>
      </c>
      <c r="BA76">
        <v>1078741000000</v>
      </c>
      <c r="BB76">
        <v>1048849000000</v>
      </c>
      <c r="BC76">
        <v>1057075000000</v>
      </c>
      <c r="BD76">
        <v>1044991000000</v>
      </c>
      <c r="BE76">
        <v>1022857000000</v>
      </c>
      <c r="BF76">
        <v>1013863000000</v>
      </c>
      <c r="BG76">
        <v>1028829000000</v>
      </c>
      <c r="BH76">
        <v>1077855000000</v>
      </c>
      <c r="BI76">
        <v>1117177000000</v>
      </c>
      <c r="BJ76">
        <v>1162929000000</v>
      </c>
      <c r="BK76">
        <v>1205594000000</v>
      </c>
      <c r="BL76">
        <v>1247716000000</v>
      </c>
      <c r="BM76">
        <v>1120725000000</v>
      </c>
      <c r="BN76">
        <v>1213175000000</v>
      </c>
      <c r="BO76" s="53">
        <v>1330795383203.23</v>
      </c>
    </row>
    <row r="77" spans="1:67" x14ac:dyDescent="0.35">
      <c r="A77" t="s">
        <v>921</v>
      </c>
      <c r="B77" t="s">
        <v>922</v>
      </c>
      <c r="C77" t="s">
        <v>779</v>
      </c>
      <c r="D77" t="s">
        <v>780</v>
      </c>
      <c r="AS77">
        <v>5938888000</v>
      </c>
      <c r="AT77">
        <v>6644402000</v>
      </c>
      <c r="AU77">
        <v>7409374000</v>
      </c>
      <c r="AV77">
        <v>8237243000</v>
      </c>
      <c r="AW77">
        <v>9229401000</v>
      </c>
      <c r="AX77">
        <v>10821301000</v>
      </c>
      <c r="AY77">
        <v>12819107000</v>
      </c>
      <c r="AZ77">
        <v>15128310000</v>
      </c>
      <c r="BA77">
        <v>15749300000</v>
      </c>
      <c r="BB77">
        <v>13701200000</v>
      </c>
      <c r="BC77">
        <v>13948500000</v>
      </c>
      <c r="BD77">
        <v>15825500000</v>
      </c>
      <c r="BE77">
        <v>17173200000</v>
      </c>
      <c r="BF77">
        <v>18452600000</v>
      </c>
      <c r="BG77">
        <v>19477600000</v>
      </c>
      <c r="BH77">
        <v>20178000000</v>
      </c>
      <c r="BI77">
        <v>21264100000</v>
      </c>
      <c r="BJ77">
        <v>23247400000</v>
      </c>
      <c r="BK77">
        <v>25382900000</v>
      </c>
      <c r="BL77">
        <v>27242400000</v>
      </c>
      <c r="BM77">
        <v>27157600000</v>
      </c>
      <c r="BN77">
        <v>30899400000</v>
      </c>
      <c r="BO77" s="53">
        <v>35700231000.3442</v>
      </c>
    </row>
    <row r="78" spans="1:67" x14ac:dyDescent="0.35">
      <c r="A78" t="s">
        <v>923</v>
      </c>
      <c r="B78" t="s">
        <v>924</v>
      </c>
      <c r="C78" t="s">
        <v>779</v>
      </c>
      <c r="D78" t="s">
        <v>780</v>
      </c>
      <c r="Z78">
        <v>15147949600</v>
      </c>
      <c r="AA78">
        <v>15936693500</v>
      </c>
      <c r="AB78">
        <v>17707534000</v>
      </c>
      <c r="AC78">
        <v>16718945900</v>
      </c>
      <c r="AD78">
        <v>19556739800</v>
      </c>
      <c r="AE78">
        <v>20321857500</v>
      </c>
      <c r="AF78">
        <v>21693613800</v>
      </c>
      <c r="AG78">
        <v>22447797000</v>
      </c>
      <c r="AH78">
        <v>23590230700</v>
      </c>
      <c r="AI78">
        <v>25063807700</v>
      </c>
      <c r="AJ78">
        <v>27718153100</v>
      </c>
      <c r="AK78">
        <v>29227882100</v>
      </c>
      <c r="AL78">
        <v>37310867500</v>
      </c>
      <c r="AM78">
        <v>39606699900</v>
      </c>
      <c r="AN78">
        <v>47546597900</v>
      </c>
      <c r="AO78">
        <v>53733092600</v>
      </c>
      <c r="AP78">
        <v>55186140800</v>
      </c>
      <c r="AQ78">
        <v>53347964800</v>
      </c>
      <c r="AR78">
        <v>57445940400</v>
      </c>
      <c r="AS78">
        <v>66669899900</v>
      </c>
      <c r="AT78">
        <v>68121982400</v>
      </c>
      <c r="AU78">
        <v>66609205500</v>
      </c>
      <c r="AV78">
        <v>73428324900</v>
      </c>
      <c r="AW78">
        <v>86778167000</v>
      </c>
      <c r="AX78">
        <v>106980100200</v>
      </c>
      <c r="AY78">
        <v>132318287600</v>
      </c>
      <c r="AZ78">
        <v>173433565500</v>
      </c>
      <c r="BA78">
        <v>250390842500</v>
      </c>
      <c r="BB78">
        <v>337531196400</v>
      </c>
      <c r="BC78">
        <v>384481486400</v>
      </c>
      <c r="BD78">
        <v>513958341000</v>
      </c>
      <c r="BE78">
        <v>745666698000</v>
      </c>
      <c r="BF78">
        <v>864978283000</v>
      </c>
      <c r="BG78">
        <v>1057899776000</v>
      </c>
      <c r="BH78">
        <v>1292686340000</v>
      </c>
      <c r="BI78">
        <v>1562975000000</v>
      </c>
      <c r="BJ78">
        <v>1821901900000</v>
      </c>
      <c r="BK78">
        <v>2190270000000</v>
      </c>
      <c r="BL78">
        <v>2674210500000</v>
      </c>
      <c r="BM78">
        <v>3355544000000</v>
      </c>
      <c r="BN78">
        <v>4318643000000</v>
      </c>
      <c r="BO78" s="53">
        <v>6129711000000</v>
      </c>
    </row>
    <row r="79" spans="1:67" x14ac:dyDescent="0.35">
      <c r="A79" t="s">
        <v>925</v>
      </c>
      <c r="B79" t="s">
        <v>926</v>
      </c>
      <c r="C79" t="s">
        <v>779</v>
      </c>
      <c r="D79" t="s">
        <v>780</v>
      </c>
    </row>
    <row r="80" spans="1:67" x14ac:dyDescent="0.35">
      <c r="A80" t="s">
        <v>927</v>
      </c>
      <c r="B80" t="s">
        <v>928</v>
      </c>
      <c r="C80" t="s">
        <v>779</v>
      </c>
      <c r="D80" t="s">
        <v>780</v>
      </c>
    </row>
    <row r="81" spans="1:67" x14ac:dyDescent="0.35">
      <c r="A81" t="s">
        <v>929</v>
      </c>
      <c r="B81" t="s">
        <v>930</v>
      </c>
      <c r="C81" t="s">
        <v>779</v>
      </c>
      <c r="D81" t="s">
        <v>780</v>
      </c>
      <c r="E81">
        <v>2810801408</v>
      </c>
      <c r="F81">
        <v>3184137984</v>
      </c>
      <c r="G81">
        <v>3406088960</v>
      </c>
      <c r="H81">
        <v>3695129088</v>
      </c>
      <c r="I81">
        <v>4164406784</v>
      </c>
      <c r="J81">
        <v>4602921984</v>
      </c>
      <c r="K81">
        <v>4932798976</v>
      </c>
      <c r="L81">
        <v>5402779136</v>
      </c>
      <c r="M81">
        <v>6187687936</v>
      </c>
      <c r="N81">
        <v>7059502080</v>
      </c>
      <c r="O81">
        <v>8101111000</v>
      </c>
      <c r="P81">
        <v>8898377000</v>
      </c>
      <c r="Q81">
        <v>10365866000</v>
      </c>
      <c r="R81">
        <v>12612947000</v>
      </c>
      <c r="S81">
        <v>15894059000</v>
      </c>
      <c r="T81">
        <v>18324357000</v>
      </c>
      <c r="U81">
        <v>20781134000</v>
      </c>
      <c r="V81">
        <v>22718742000</v>
      </c>
      <c r="W81">
        <v>25135345000</v>
      </c>
      <c r="X81">
        <v>29223791000</v>
      </c>
      <c r="Y81">
        <v>33761359000</v>
      </c>
      <c r="Z81">
        <v>37961056000</v>
      </c>
      <c r="AA81">
        <v>42594422000</v>
      </c>
      <c r="AB81">
        <v>47432778000</v>
      </c>
      <c r="AC81">
        <v>53130233000</v>
      </c>
      <c r="AD81">
        <v>57951077000</v>
      </c>
      <c r="AE81">
        <v>62541179000</v>
      </c>
      <c r="AF81">
        <v>67485635000</v>
      </c>
      <c r="AG81">
        <v>76595794000</v>
      </c>
      <c r="AH81">
        <v>84774747000</v>
      </c>
      <c r="AI81">
        <v>89393692000</v>
      </c>
      <c r="AJ81">
        <v>84513103000</v>
      </c>
      <c r="AK81">
        <v>81359982000</v>
      </c>
      <c r="AL81">
        <v>81700944000</v>
      </c>
      <c r="AM81">
        <v>87151176000</v>
      </c>
      <c r="AN81">
        <v>95668000000</v>
      </c>
      <c r="AO81">
        <v>99780000000</v>
      </c>
      <c r="AP81">
        <v>109150000000</v>
      </c>
      <c r="AQ81">
        <v>118153000000</v>
      </c>
      <c r="AR81">
        <v>125646000000</v>
      </c>
      <c r="AS81">
        <v>135592000000</v>
      </c>
      <c r="AT81">
        <v>144575000000</v>
      </c>
      <c r="AU81">
        <v>148936000000</v>
      </c>
      <c r="AV81">
        <v>150855000000</v>
      </c>
      <c r="AW81">
        <v>159875000000</v>
      </c>
      <c r="AX81">
        <v>165374000000</v>
      </c>
      <c r="AY81">
        <v>174470000000</v>
      </c>
      <c r="AZ81">
        <v>187619000000</v>
      </c>
      <c r="BA81">
        <v>194591000000</v>
      </c>
      <c r="BB81">
        <v>184004000000</v>
      </c>
      <c r="BC81">
        <v>190577000000</v>
      </c>
      <c r="BD81">
        <v>198756000000</v>
      </c>
      <c r="BE81">
        <v>201977000000</v>
      </c>
      <c r="BF81">
        <v>205160000000</v>
      </c>
      <c r="BG81">
        <v>208968000000</v>
      </c>
      <c r="BH81">
        <v>213464000000</v>
      </c>
      <c r="BI81">
        <v>218508000000</v>
      </c>
      <c r="BJ81">
        <v>226414000000</v>
      </c>
      <c r="BK81">
        <v>234400000000</v>
      </c>
      <c r="BL81">
        <v>241072000000</v>
      </c>
      <c r="BM81">
        <v>242065000000</v>
      </c>
      <c r="BN81">
        <v>254526000000</v>
      </c>
      <c r="BO81" s="53">
        <v>266331000000</v>
      </c>
    </row>
    <row r="82" spans="1:67" x14ac:dyDescent="0.35">
      <c r="A82" t="s">
        <v>0</v>
      </c>
      <c r="B82" t="s">
        <v>8</v>
      </c>
      <c r="C82" t="s">
        <v>779</v>
      </c>
      <c r="D82" t="s">
        <v>780</v>
      </c>
      <c r="E82">
        <v>85800000</v>
      </c>
      <c r="F82">
        <v>89400000</v>
      </c>
      <c r="G82">
        <v>93800000</v>
      </c>
      <c r="H82">
        <v>97500000</v>
      </c>
      <c r="I82">
        <v>107900000</v>
      </c>
      <c r="J82">
        <v>111900000</v>
      </c>
      <c r="K82">
        <v>116700000</v>
      </c>
      <c r="L82">
        <v>126600000</v>
      </c>
      <c r="M82">
        <v>139000000</v>
      </c>
      <c r="N82">
        <v>151400000</v>
      </c>
      <c r="O82">
        <v>183600000</v>
      </c>
      <c r="P82">
        <v>201800000</v>
      </c>
      <c r="Q82">
        <v>252100000</v>
      </c>
      <c r="R82">
        <v>333699800</v>
      </c>
      <c r="S82">
        <v>448199900</v>
      </c>
      <c r="T82">
        <v>549327500</v>
      </c>
      <c r="U82">
        <v>613259900</v>
      </c>
      <c r="V82">
        <v>651500000</v>
      </c>
      <c r="W82">
        <v>697699800</v>
      </c>
      <c r="X82">
        <v>841056400</v>
      </c>
      <c r="Y82">
        <v>969100000</v>
      </c>
      <c r="Z82">
        <v>1046700000</v>
      </c>
      <c r="AA82">
        <v>1079600000</v>
      </c>
      <c r="AB82">
        <v>1113369400</v>
      </c>
      <c r="AC82">
        <v>1244767300</v>
      </c>
      <c r="AD82">
        <v>1304375900</v>
      </c>
      <c r="AE82">
        <v>1452275800</v>
      </c>
      <c r="AF82">
        <v>1451378900</v>
      </c>
      <c r="AG82">
        <v>1565759200</v>
      </c>
      <c r="AH82">
        <v>1725554200</v>
      </c>
      <c r="AI82">
        <v>1909700000</v>
      </c>
      <c r="AJ82">
        <v>1983500000</v>
      </c>
      <c r="AK82">
        <v>2228000000</v>
      </c>
      <c r="AL82">
        <v>2438900000</v>
      </c>
      <c r="AM82">
        <v>2547000000</v>
      </c>
      <c r="AN82">
        <v>2715700000</v>
      </c>
      <c r="AO82">
        <v>2948000000</v>
      </c>
      <c r="AP82">
        <v>2963500000</v>
      </c>
      <c r="AQ82">
        <v>3174000000</v>
      </c>
      <c r="AR82">
        <v>3686400000</v>
      </c>
      <c r="AS82">
        <v>3643100000</v>
      </c>
      <c r="AT82">
        <v>3730300000</v>
      </c>
      <c r="AU82">
        <v>4041600000</v>
      </c>
      <c r="AV82">
        <v>4363100000</v>
      </c>
      <c r="AW82">
        <v>4693600000</v>
      </c>
      <c r="AX82">
        <v>5113300000</v>
      </c>
      <c r="AY82">
        <v>5116400000</v>
      </c>
      <c r="AZ82">
        <v>5318427500</v>
      </c>
      <c r="BA82">
        <v>5476101400</v>
      </c>
      <c r="BB82">
        <v>5591680600</v>
      </c>
      <c r="BC82">
        <v>5837138100</v>
      </c>
      <c r="BD82">
        <v>6560555000</v>
      </c>
      <c r="BE82">
        <v>6847005300</v>
      </c>
      <c r="BF82">
        <v>7564829700</v>
      </c>
      <c r="BG82">
        <v>8741632400</v>
      </c>
      <c r="BH82">
        <v>9244510300</v>
      </c>
      <c r="BI82">
        <v>9763198800</v>
      </c>
      <c r="BJ82">
        <v>10190451600</v>
      </c>
      <c r="BK82">
        <v>10899455600</v>
      </c>
      <c r="BL82">
        <v>10868911000</v>
      </c>
      <c r="BM82">
        <v>9100227322.2222195</v>
      </c>
      <c r="BN82">
        <v>8377628284.0775099</v>
      </c>
      <c r="BO82" s="53">
        <v>10297901125.847099</v>
      </c>
    </row>
    <row r="83" spans="1:67" x14ac:dyDescent="0.35">
      <c r="A83" t="s">
        <v>931</v>
      </c>
      <c r="B83" t="s">
        <v>932</v>
      </c>
      <c r="C83" t="s">
        <v>779</v>
      </c>
      <c r="D83" t="s">
        <v>780</v>
      </c>
      <c r="E83">
        <v>47107000000</v>
      </c>
      <c r="F83">
        <v>51047000000</v>
      </c>
      <c r="G83">
        <v>57316000000</v>
      </c>
      <c r="H83">
        <v>64291000000</v>
      </c>
      <c r="I83">
        <v>71278000000</v>
      </c>
      <c r="J83">
        <v>76961000000</v>
      </c>
      <c r="K83">
        <v>83347000000</v>
      </c>
      <c r="L83">
        <v>90114000000</v>
      </c>
      <c r="M83">
        <v>98164000000</v>
      </c>
      <c r="N83">
        <v>112745000000</v>
      </c>
      <c r="O83">
        <v>126203000000</v>
      </c>
      <c r="P83">
        <v>140880000000</v>
      </c>
      <c r="Q83">
        <v>157109000000</v>
      </c>
      <c r="R83">
        <v>180042000000</v>
      </c>
      <c r="S83">
        <v>209773000000</v>
      </c>
      <c r="T83">
        <v>236482000000</v>
      </c>
      <c r="U83">
        <v>273393000000</v>
      </c>
      <c r="V83">
        <v>307503000000</v>
      </c>
      <c r="W83">
        <v>349725000000</v>
      </c>
      <c r="X83">
        <v>399960000000</v>
      </c>
      <c r="Y83">
        <v>455102000000</v>
      </c>
      <c r="Z83">
        <v>513223000000</v>
      </c>
      <c r="AA83">
        <v>587414000000</v>
      </c>
      <c r="AB83">
        <v>647823000000</v>
      </c>
      <c r="AC83">
        <v>702526000000</v>
      </c>
      <c r="AD83">
        <v>756689000000</v>
      </c>
      <c r="AE83">
        <v>818091000000</v>
      </c>
      <c r="AF83">
        <v>862780000000</v>
      </c>
      <c r="AG83">
        <v>931324000000</v>
      </c>
      <c r="AH83">
        <v>1000933000000</v>
      </c>
      <c r="AI83">
        <v>1057214000000</v>
      </c>
      <c r="AJ83">
        <v>1094565000000</v>
      </c>
      <c r="AK83">
        <v>1135394000000</v>
      </c>
      <c r="AL83">
        <v>1147630000000</v>
      </c>
      <c r="AM83">
        <v>1183704000000</v>
      </c>
      <c r="AN83">
        <v>1222352000000</v>
      </c>
      <c r="AO83">
        <v>1262933000000</v>
      </c>
      <c r="AP83">
        <v>1308498000000</v>
      </c>
      <c r="AQ83">
        <v>1369514000000</v>
      </c>
      <c r="AR83">
        <v>1428941000000</v>
      </c>
      <c r="AS83">
        <v>1501943000000</v>
      </c>
      <c r="AT83">
        <v>1565933000000</v>
      </c>
      <c r="AU83">
        <v>1604367000000</v>
      </c>
      <c r="AV83">
        <v>1652309000000</v>
      </c>
      <c r="AW83">
        <v>1727610000000</v>
      </c>
      <c r="AX83">
        <v>1796143000000</v>
      </c>
      <c r="AY83">
        <v>1885128000000</v>
      </c>
      <c r="AZ83">
        <v>1979923000000</v>
      </c>
      <c r="BA83">
        <v>2035781000000</v>
      </c>
      <c r="BB83">
        <v>1980957000000</v>
      </c>
      <c r="BC83">
        <v>2041476000000</v>
      </c>
      <c r="BD83">
        <v>2113091000000</v>
      </c>
      <c r="BE83">
        <v>2134475000000</v>
      </c>
      <c r="BF83">
        <v>2164612000000</v>
      </c>
      <c r="BG83">
        <v>2196359000000</v>
      </c>
      <c r="BH83">
        <v>2245909000000</v>
      </c>
      <c r="BI83">
        <v>2281389000000</v>
      </c>
      <c r="BJ83">
        <v>2349163000000</v>
      </c>
      <c r="BK83">
        <v>2418096000000</v>
      </c>
      <c r="BL83">
        <v>2489933000000</v>
      </c>
      <c r="BM83">
        <v>2346345000000</v>
      </c>
      <c r="BN83">
        <v>2574684000000</v>
      </c>
      <c r="BO83" s="53">
        <v>2718847000000</v>
      </c>
    </row>
    <row r="84" spans="1:67" x14ac:dyDescent="0.35">
      <c r="A84" t="s">
        <v>933</v>
      </c>
      <c r="B84" t="s">
        <v>934</v>
      </c>
      <c r="C84" t="s">
        <v>779</v>
      </c>
      <c r="D84" t="s">
        <v>780</v>
      </c>
      <c r="E84">
        <v>194500000</v>
      </c>
      <c r="F84">
        <v>216100000</v>
      </c>
      <c r="G84">
        <v>234800000</v>
      </c>
      <c r="H84">
        <v>280500000</v>
      </c>
      <c r="I84">
        <v>318800100</v>
      </c>
      <c r="J84">
        <v>360199900</v>
      </c>
      <c r="K84">
        <v>401200100</v>
      </c>
      <c r="L84">
        <v>415899900</v>
      </c>
      <c r="M84">
        <v>441400100</v>
      </c>
      <c r="N84">
        <v>469099800</v>
      </c>
      <c r="O84">
        <v>570599900</v>
      </c>
      <c r="P84">
        <v>658699800</v>
      </c>
      <c r="Q84">
        <v>745499900</v>
      </c>
      <c r="R84">
        <v>872199900</v>
      </c>
      <c r="S84">
        <v>1088600100</v>
      </c>
      <c r="T84">
        <v>1191200000</v>
      </c>
      <c r="U84">
        <v>1464199900</v>
      </c>
      <c r="V84">
        <v>1864200400</v>
      </c>
      <c r="W84">
        <v>1952700200</v>
      </c>
      <c r="X84">
        <v>2082899700</v>
      </c>
      <c r="Y84">
        <v>2474000100</v>
      </c>
      <c r="Z84">
        <v>2826999600</v>
      </c>
      <c r="AA84">
        <v>3294999800</v>
      </c>
      <c r="AB84">
        <v>3984999900</v>
      </c>
      <c r="AC84">
        <v>4266999600</v>
      </c>
      <c r="AD84">
        <v>4666998800</v>
      </c>
      <c r="AE84">
        <v>5211000800</v>
      </c>
      <c r="AF84">
        <v>5624999900</v>
      </c>
      <c r="AQ84">
        <v>7632200000</v>
      </c>
      <c r="AR84">
        <v>8165600000</v>
      </c>
      <c r="AS84">
        <v>8956700000</v>
      </c>
      <c r="AT84">
        <v>9911600000</v>
      </c>
      <c r="AU84">
        <v>10382500000</v>
      </c>
      <c r="AV84">
        <v>10256200000</v>
      </c>
      <c r="AW84">
        <v>10727500000</v>
      </c>
      <c r="AX84">
        <v>10918000000</v>
      </c>
      <c r="AY84">
        <v>12399400000</v>
      </c>
      <c r="AZ84">
        <v>13107400000</v>
      </c>
      <c r="BA84">
        <v>12772400000</v>
      </c>
      <c r="BB84">
        <v>12030800000</v>
      </c>
      <c r="BC84">
        <v>13284300000</v>
      </c>
      <c r="BD84">
        <v>14178600000</v>
      </c>
      <c r="BE84">
        <v>14790700000</v>
      </c>
      <c r="BF84">
        <v>15933400000</v>
      </c>
      <c r="BG84">
        <v>16943600000</v>
      </c>
      <c r="BH84">
        <v>17785700000</v>
      </c>
      <c r="BI84">
        <v>19629300000</v>
      </c>
      <c r="BJ84">
        <v>20338400000</v>
      </c>
      <c r="BK84">
        <v>20709500000</v>
      </c>
      <c r="BL84">
        <v>22471300000</v>
      </c>
      <c r="BM84">
        <v>21865800000</v>
      </c>
      <c r="BN84">
        <v>23523900000</v>
      </c>
    </row>
    <row r="85" spans="1:67" x14ac:dyDescent="0.35">
      <c r="A85" t="s">
        <v>935</v>
      </c>
      <c r="B85" t="s">
        <v>542</v>
      </c>
      <c r="C85" t="s">
        <v>779</v>
      </c>
      <c r="D85" t="s">
        <v>780</v>
      </c>
      <c r="AB85">
        <v>111000000</v>
      </c>
      <c r="AL85">
        <v>218000000</v>
      </c>
      <c r="AM85">
        <v>223300000</v>
      </c>
      <c r="AN85">
        <v>232663800</v>
      </c>
      <c r="AO85">
        <v>228791600</v>
      </c>
      <c r="AP85">
        <v>209127900</v>
      </c>
      <c r="AQ85">
        <v>219545400</v>
      </c>
      <c r="AR85">
        <v>226023100</v>
      </c>
      <c r="AS85">
        <v>239347500</v>
      </c>
      <c r="AT85">
        <v>246016700</v>
      </c>
      <c r="AU85">
        <v>246760900</v>
      </c>
      <c r="AV85">
        <v>249179300</v>
      </c>
      <c r="AW85">
        <v>247072600</v>
      </c>
      <c r="AX85">
        <v>258632900</v>
      </c>
      <c r="AY85">
        <v>262084600</v>
      </c>
      <c r="AZ85">
        <v>267150600</v>
      </c>
      <c r="BA85">
        <v>270372300</v>
      </c>
      <c r="BB85">
        <v>296756800</v>
      </c>
      <c r="BC85">
        <v>307507200</v>
      </c>
      <c r="BD85">
        <v>320855800</v>
      </c>
      <c r="BE85">
        <v>342609600</v>
      </c>
      <c r="BF85">
        <v>342707900</v>
      </c>
      <c r="BG85">
        <v>344654300</v>
      </c>
      <c r="BH85">
        <v>375852000</v>
      </c>
      <c r="BI85">
        <v>387000200</v>
      </c>
      <c r="BJ85">
        <v>416554700</v>
      </c>
      <c r="BK85">
        <v>412197400</v>
      </c>
      <c r="BL85">
        <v>458300000</v>
      </c>
      <c r="BM85">
        <v>454400000</v>
      </c>
      <c r="BN85">
        <v>445128900</v>
      </c>
      <c r="BO85" s="53">
        <v>473794119.11131698</v>
      </c>
    </row>
    <row r="86" spans="1:67" x14ac:dyDescent="0.35">
      <c r="A86" t="s">
        <v>936</v>
      </c>
      <c r="B86" t="s">
        <v>937</v>
      </c>
      <c r="C86" t="s">
        <v>779</v>
      </c>
      <c r="D86" t="s">
        <v>780</v>
      </c>
      <c r="E86">
        <v>33050812400</v>
      </c>
      <c r="F86">
        <v>39004065800</v>
      </c>
      <c r="G86">
        <v>41980690400</v>
      </c>
      <c r="H86">
        <v>44444106800</v>
      </c>
      <c r="I86">
        <v>48241868800</v>
      </c>
      <c r="J86">
        <v>50500000000</v>
      </c>
      <c r="K86">
        <v>55399990000</v>
      </c>
      <c r="L86">
        <v>60600000000</v>
      </c>
      <c r="M86">
        <v>66000000000</v>
      </c>
      <c r="N86">
        <v>76800000000</v>
      </c>
      <c r="O86">
        <v>84899990000</v>
      </c>
      <c r="P86">
        <v>98500020000</v>
      </c>
      <c r="Q86">
        <v>101300000000</v>
      </c>
      <c r="R86">
        <v>148300000000</v>
      </c>
      <c r="S86">
        <v>341300000000</v>
      </c>
      <c r="T86">
        <v>429600000000</v>
      </c>
      <c r="U86">
        <v>676400000000</v>
      </c>
      <c r="V86">
        <v>653000000000</v>
      </c>
      <c r="W86">
        <v>488000000000</v>
      </c>
      <c r="X86">
        <v>567700000000</v>
      </c>
      <c r="Y86">
        <v>814700000000</v>
      </c>
      <c r="Z86">
        <v>960400000000</v>
      </c>
      <c r="AA86">
        <v>1086000000000</v>
      </c>
      <c r="AB86">
        <v>1179900000000</v>
      </c>
      <c r="AC86">
        <v>1458300000000</v>
      </c>
      <c r="AD86">
        <v>1391100000000</v>
      </c>
      <c r="AE86">
        <v>1093300000000</v>
      </c>
      <c r="AF86">
        <v>913300000500</v>
      </c>
      <c r="AG86">
        <v>1059400001300</v>
      </c>
      <c r="AH86">
        <v>1260700000000</v>
      </c>
      <c r="AI86">
        <v>1452900000000</v>
      </c>
      <c r="AJ86">
        <v>1368001000000</v>
      </c>
      <c r="AK86">
        <v>1287560000000</v>
      </c>
      <c r="AL86">
        <v>1309491236600</v>
      </c>
      <c r="AM86">
        <v>2050262586700</v>
      </c>
      <c r="AN86">
        <v>2143057952600</v>
      </c>
      <c r="AO86">
        <v>2522464854400</v>
      </c>
      <c r="AP86">
        <v>2690905550300</v>
      </c>
      <c r="AQ86">
        <v>2341107763000</v>
      </c>
      <c r="AR86">
        <v>2520719506200</v>
      </c>
      <c r="AS86">
        <v>3053761000000</v>
      </c>
      <c r="AT86">
        <v>3217827000000</v>
      </c>
      <c r="AU86">
        <v>3367586000000</v>
      </c>
      <c r="AV86">
        <v>3361763000000</v>
      </c>
      <c r="AW86">
        <v>3468244000000</v>
      </c>
      <c r="AX86">
        <v>4547504000000</v>
      </c>
      <c r="AY86">
        <v>4684579000000</v>
      </c>
      <c r="AZ86">
        <v>5085281000000</v>
      </c>
      <c r="BA86">
        <v>5979385000000</v>
      </c>
      <c r="BB86">
        <v>5049193000000</v>
      </c>
      <c r="BC86">
        <v>6177241556500</v>
      </c>
      <c r="BD86">
        <v>7403892503200</v>
      </c>
      <c r="BE86">
        <v>7891654229800</v>
      </c>
      <c r="BF86">
        <v>7848544739900</v>
      </c>
      <c r="BG86">
        <v>8520399566800</v>
      </c>
      <c r="BH86">
        <v>7797324892900</v>
      </c>
      <c r="BI86">
        <v>7665279545400</v>
      </c>
      <c r="BJ86">
        <v>8120907682300</v>
      </c>
      <c r="BK86">
        <v>8751044250600</v>
      </c>
      <c r="BL86">
        <v>9088144141300</v>
      </c>
      <c r="BM86">
        <v>8347926911900</v>
      </c>
      <c r="BN86">
        <v>9456040843500</v>
      </c>
      <c r="BO86" s="53">
        <v>11871678083791.801</v>
      </c>
    </row>
    <row r="87" spans="1:67" x14ac:dyDescent="0.35">
      <c r="A87" t="s">
        <v>938</v>
      </c>
      <c r="B87" t="s">
        <v>939</v>
      </c>
      <c r="C87" t="s">
        <v>779</v>
      </c>
      <c r="D87" t="s">
        <v>780</v>
      </c>
      <c r="O87">
        <v>59145708000</v>
      </c>
      <c r="P87">
        <v>65836662000</v>
      </c>
      <c r="Q87">
        <v>73578872000</v>
      </c>
      <c r="R87">
        <v>85137008000</v>
      </c>
      <c r="S87">
        <v>96395923000</v>
      </c>
      <c r="T87">
        <v>120771655000</v>
      </c>
      <c r="U87">
        <v>143088107000</v>
      </c>
      <c r="V87">
        <v>164393122000</v>
      </c>
      <c r="W87">
        <v>190167117000</v>
      </c>
      <c r="X87">
        <v>222723083000</v>
      </c>
      <c r="Y87">
        <v>258918627000</v>
      </c>
      <c r="Z87">
        <v>284828010000</v>
      </c>
      <c r="AA87">
        <v>311316495000</v>
      </c>
      <c r="AB87">
        <v>342498091000</v>
      </c>
      <c r="AC87">
        <v>368259571000</v>
      </c>
      <c r="AD87">
        <v>399870088000</v>
      </c>
      <c r="AE87">
        <v>432201923000</v>
      </c>
      <c r="AF87">
        <v>476234108000</v>
      </c>
      <c r="AG87">
        <v>532854070000</v>
      </c>
      <c r="AH87">
        <v>582926447000</v>
      </c>
      <c r="AI87">
        <v>629893464000</v>
      </c>
      <c r="AJ87">
        <v>664646446000</v>
      </c>
      <c r="AK87">
        <v>697496578000</v>
      </c>
      <c r="AL87">
        <v>733850725000</v>
      </c>
      <c r="AM87">
        <v>785474596000</v>
      </c>
      <c r="AN87">
        <v>828303794000</v>
      </c>
      <c r="AO87">
        <v>882433884000</v>
      </c>
      <c r="AP87">
        <v>940305984000</v>
      </c>
      <c r="AQ87">
        <v>1004675483000</v>
      </c>
      <c r="AR87">
        <v>1040519000000</v>
      </c>
      <c r="AS87">
        <v>1104085000000</v>
      </c>
      <c r="AT87">
        <v>1151421000000</v>
      </c>
      <c r="AU87">
        <v>1205211000000</v>
      </c>
      <c r="AV87">
        <v>1273983000000</v>
      </c>
      <c r="AW87">
        <v>1334216000000</v>
      </c>
      <c r="AX87">
        <v>1414073000000</v>
      </c>
      <c r="AY87">
        <v>1466975000000</v>
      </c>
      <c r="AZ87">
        <v>1531606000000</v>
      </c>
      <c r="BA87">
        <v>1573641000000</v>
      </c>
      <c r="BB87">
        <v>1538822000000</v>
      </c>
      <c r="BC87">
        <v>1613049000000</v>
      </c>
      <c r="BD87">
        <v>1671186000000</v>
      </c>
      <c r="BE87">
        <v>1697332000000</v>
      </c>
      <c r="BF87">
        <v>1750674000000</v>
      </c>
      <c r="BG87">
        <v>1829526000000</v>
      </c>
      <c r="BH87">
        <v>1879231000000</v>
      </c>
      <c r="BI87">
        <v>1952713000000</v>
      </c>
      <c r="BJ87">
        <v>2062558000000</v>
      </c>
      <c r="BK87">
        <v>2128004000000</v>
      </c>
      <c r="BL87">
        <v>2237428000000</v>
      </c>
      <c r="BM87">
        <v>2062204000000</v>
      </c>
      <c r="BN87">
        <v>2266768000000</v>
      </c>
      <c r="BO87" s="53">
        <v>2505567000000</v>
      </c>
    </row>
    <row r="88" spans="1:67" x14ac:dyDescent="0.35">
      <c r="A88" t="s">
        <v>940</v>
      </c>
      <c r="B88" t="s">
        <v>941</v>
      </c>
      <c r="C88" t="s">
        <v>779</v>
      </c>
      <c r="D88" t="s">
        <v>780</v>
      </c>
      <c r="AK88">
        <v>148200</v>
      </c>
      <c r="AL88">
        <v>16120000</v>
      </c>
      <c r="AM88">
        <v>886261000</v>
      </c>
      <c r="AN88">
        <v>2324238700</v>
      </c>
      <c r="AO88">
        <v>3779448000</v>
      </c>
      <c r="AP88">
        <v>4720201500</v>
      </c>
      <c r="AQ88">
        <v>5287138000</v>
      </c>
      <c r="AR88">
        <v>5966101500</v>
      </c>
      <c r="AS88">
        <v>6117021100</v>
      </c>
      <c r="AT88">
        <v>6715460000</v>
      </c>
      <c r="AU88">
        <v>7478835300</v>
      </c>
      <c r="AV88">
        <v>8584483200</v>
      </c>
      <c r="AW88">
        <v>9965759800</v>
      </c>
      <c r="AX88">
        <v>11731112200</v>
      </c>
      <c r="AY88">
        <v>14076722400</v>
      </c>
      <c r="AZ88">
        <v>17053938000</v>
      </c>
      <c r="BA88">
        <v>18986495600</v>
      </c>
      <c r="BB88">
        <v>17913166200</v>
      </c>
      <c r="BC88">
        <v>21434128000</v>
      </c>
      <c r="BD88">
        <v>24760419700</v>
      </c>
      <c r="BE88">
        <v>26942615900</v>
      </c>
      <c r="BF88">
        <v>28065635900</v>
      </c>
      <c r="BG88">
        <v>30718242100</v>
      </c>
      <c r="BH88">
        <v>33166388100</v>
      </c>
      <c r="BI88">
        <v>34175996600</v>
      </c>
      <c r="BJ88">
        <v>38765500800</v>
      </c>
      <c r="BK88">
        <v>42864318400</v>
      </c>
      <c r="BL88">
        <v>47060392200</v>
      </c>
      <c r="BM88">
        <v>46969939300</v>
      </c>
      <c r="BN88">
        <v>56236623800</v>
      </c>
      <c r="BO88" s="53">
        <v>67173396700</v>
      </c>
    </row>
    <row r="89" spans="1:67" x14ac:dyDescent="0.35">
      <c r="A89" t="s">
        <v>942</v>
      </c>
      <c r="B89" t="s">
        <v>943</v>
      </c>
      <c r="C89" t="s">
        <v>779</v>
      </c>
      <c r="D89" t="s">
        <v>780</v>
      </c>
      <c r="E89">
        <v>85900</v>
      </c>
      <c r="F89">
        <v>91600</v>
      </c>
      <c r="G89">
        <v>97700</v>
      </c>
      <c r="H89">
        <v>108200</v>
      </c>
      <c r="I89">
        <v>122400</v>
      </c>
      <c r="J89">
        <v>144700</v>
      </c>
      <c r="K89">
        <v>150400</v>
      </c>
      <c r="L89">
        <v>147200</v>
      </c>
      <c r="M89">
        <v>164800</v>
      </c>
      <c r="N89">
        <v>195200</v>
      </c>
      <c r="O89">
        <v>221400</v>
      </c>
      <c r="P89">
        <v>245400</v>
      </c>
      <c r="Q89">
        <v>277900</v>
      </c>
      <c r="R89">
        <v>347500</v>
      </c>
      <c r="S89">
        <v>462900</v>
      </c>
      <c r="T89">
        <v>524100</v>
      </c>
      <c r="U89">
        <v>647800</v>
      </c>
      <c r="V89">
        <v>1112300</v>
      </c>
      <c r="W89">
        <v>2093800</v>
      </c>
      <c r="X89">
        <v>2812300</v>
      </c>
      <c r="Y89">
        <v>4267000</v>
      </c>
      <c r="Z89">
        <v>7240400</v>
      </c>
      <c r="AA89">
        <v>8622600</v>
      </c>
      <c r="AB89">
        <v>18239800</v>
      </c>
      <c r="AC89">
        <v>26763100</v>
      </c>
      <c r="AD89">
        <v>33700300</v>
      </c>
      <c r="AE89">
        <v>50011400</v>
      </c>
      <c r="AF89">
        <v>72570400</v>
      </c>
      <c r="AG89">
        <v>102466800</v>
      </c>
      <c r="AH89">
        <v>138540800</v>
      </c>
      <c r="AI89">
        <v>188412800</v>
      </c>
      <c r="AJ89">
        <v>238275400</v>
      </c>
      <c r="AK89">
        <v>275646600</v>
      </c>
      <c r="AL89">
        <v>379921000</v>
      </c>
      <c r="AM89">
        <v>509885900</v>
      </c>
      <c r="AN89">
        <v>759207900</v>
      </c>
      <c r="AO89">
        <v>1110375700</v>
      </c>
      <c r="AP89">
        <v>1383937900</v>
      </c>
      <c r="AQ89">
        <v>1694494300</v>
      </c>
      <c r="AR89">
        <v>2014283600</v>
      </c>
      <c r="AS89">
        <v>2635169700</v>
      </c>
      <c r="AT89">
        <v>3729650700</v>
      </c>
      <c r="AU89">
        <v>4783631500</v>
      </c>
      <c r="AV89">
        <v>6472772000</v>
      </c>
      <c r="AW89">
        <v>7810528400</v>
      </c>
      <c r="AX89">
        <v>9607369600</v>
      </c>
      <c r="AY89">
        <v>18588392800</v>
      </c>
      <c r="AZ89">
        <v>23023354500</v>
      </c>
      <c r="BA89">
        <v>30055844200</v>
      </c>
      <c r="BB89">
        <v>36465124500</v>
      </c>
      <c r="BC89">
        <v>45278268100</v>
      </c>
      <c r="BD89">
        <v>57956609300</v>
      </c>
      <c r="BE89">
        <v>71490377300</v>
      </c>
      <c r="BF89">
        <v>121009250800</v>
      </c>
      <c r="BG89">
        <v>150391818600</v>
      </c>
      <c r="BH89">
        <v>178007679800</v>
      </c>
      <c r="BI89">
        <v>210978989900</v>
      </c>
      <c r="BJ89">
        <v>249856599800</v>
      </c>
      <c r="BK89">
        <v>294698315700</v>
      </c>
      <c r="BL89">
        <v>341882170400</v>
      </c>
      <c r="BM89">
        <v>396044777300</v>
      </c>
      <c r="BN89">
        <v>447551596100</v>
      </c>
      <c r="BO89" s="53">
        <v>603796299102.79004</v>
      </c>
    </row>
    <row r="90" spans="1:67" x14ac:dyDescent="0.35">
      <c r="A90" t="s">
        <v>944</v>
      </c>
      <c r="B90" t="s">
        <v>945</v>
      </c>
      <c r="C90" t="s">
        <v>779</v>
      </c>
      <c r="D90" t="s">
        <v>780</v>
      </c>
    </row>
    <row r="91" spans="1:67" x14ac:dyDescent="0.35">
      <c r="A91" t="s">
        <v>946</v>
      </c>
      <c r="B91" t="s">
        <v>947</v>
      </c>
      <c r="C91" t="s">
        <v>779</v>
      </c>
      <c r="D91" t="s">
        <v>780</v>
      </c>
      <c r="AE91">
        <v>612805480700</v>
      </c>
      <c r="AF91">
        <v>821392410000</v>
      </c>
      <c r="AG91">
        <v>1068859265300</v>
      </c>
      <c r="AH91">
        <v>1338379376400</v>
      </c>
      <c r="AI91">
        <v>1662196220000</v>
      </c>
      <c r="AJ91">
        <v>2147853990000</v>
      </c>
      <c r="AK91">
        <v>2835550000000</v>
      </c>
      <c r="AL91">
        <v>3053551850000</v>
      </c>
      <c r="AM91">
        <v>3232564480000</v>
      </c>
      <c r="AN91">
        <v>3582056962100</v>
      </c>
      <c r="AO91">
        <v>3795246580400</v>
      </c>
      <c r="AP91">
        <v>4022895114600</v>
      </c>
      <c r="AQ91">
        <v>4290279469300</v>
      </c>
      <c r="AR91">
        <v>4692638682200</v>
      </c>
      <c r="AS91">
        <v>5104768319700</v>
      </c>
      <c r="AT91">
        <v>5349151107300</v>
      </c>
      <c r="AU91">
        <v>5764658322300</v>
      </c>
      <c r="AV91">
        <v>6353745663200</v>
      </c>
      <c r="AW91">
        <v>7554368809700</v>
      </c>
      <c r="AX91">
        <v>9686407268800</v>
      </c>
      <c r="AY91">
        <v>21517652101100</v>
      </c>
      <c r="AZ91">
        <v>26104844364800</v>
      </c>
      <c r="BA91">
        <v>31627326499100</v>
      </c>
      <c r="BB91">
        <v>31440875480600</v>
      </c>
      <c r="BC91">
        <v>38801906212500</v>
      </c>
      <c r="BD91">
        <v>44287540881600</v>
      </c>
      <c r="BE91">
        <v>52505946617100</v>
      </c>
      <c r="BF91">
        <v>55065831441500</v>
      </c>
      <c r="BG91">
        <v>59580265105700</v>
      </c>
      <c r="BH91">
        <v>64756898972700</v>
      </c>
      <c r="BI91">
        <v>75751686713600</v>
      </c>
      <c r="BJ91">
        <v>93373770439626.703</v>
      </c>
      <c r="BK91">
        <v>103166416608020</v>
      </c>
      <c r="BL91">
        <v>118167694873393</v>
      </c>
      <c r="BM91">
        <v>121656888657216</v>
      </c>
      <c r="BN91">
        <v>135006040322757</v>
      </c>
      <c r="BO91" s="53">
        <v>164351095122046</v>
      </c>
    </row>
    <row r="92" spans="1:67" x14ac:dyDescent="0.35">
      <c r="A92" t="s">
        <v>948</v>
      </c>
      <c r="B92" t="s">
        <v>949</v>
      </c>
      <c r="C92" t="s">
        <v>779</v>
      </c>
      <c r="D92" t="s">
        <v>780</v>
      </c>
      <c r="K92">
        <v>78950000</v>
      </c>
      <c r="L92">
        <v>85700000</v>
      </c>
      <c r="M92">
        <v>85750000</v>
      </c>
      <c r="N92">
        <v>94100000</v>
      </c>
      <c r="O92">
        <v>108950000</v>
      </c>
      <c r="P92">
        <v>111886300</v>
      </c>
      <c r="Q92">
        <v>115159600</v>
      </c>
      <c r="R92">
        <v>125787800</v>
      </c>
      <c r="S92">
        <v>162019900</v>
      </c>
      <c r="T92">
        <v>207517600</v>
      </c>
      <c r="U92">
        <v>252086700</v>
      </c>
      <c r="V92">
        <v>320395000</v>
      </c>
      <c r="W92">
        <v>357135700</v>
      </c>
      <c r="X92">
        <v>386069600</v>
      </c>
      <c r="Y92">
        <v>407844500</v>
      </c>
      <c r="Z92">
        <v>427998800</v>
      </c>
      <c r="AA92">
        <v>479916600</v>
      </c>
      <c r="AB92">
        <v>526853200</v>
      </c>
      <c r="AC92">
        <v>639363300</v>
      </c>
      <c r="AD92">
        <v>977270300</v>
      </c>
      <c r="AE92">
        <v>1483334200</v>
      </c>
      <c r="AF92">
        <v>1771971600</v>
      </c>
      <c r="AG92">
        <v>1824170100</v>
      </c>
      <c r="AH92">
        <v>2026849500</v>
      </c>
      <c r="AI92">
        <v>2297319900</v>
      </c>
      <c r="AJ92">
        <v>5852697600</v>
      </c>
      <c r="AK92">
        <v>6188365800</v>
      </c>
      <c r="AL92">
        <v>6709243100</v>
      </c>
      <c r="AM92">
        <v>6979953800</v>
      </c>
      <c r="AN92">
        <v>7355153200</v>
      </c>
      <c r="AO92">
        <v>8152578700</v>
      </c>
      <c r="AP92">
        <v>7954902800</v>
      </c>
      <c r="AQ92">
        <v>8673957900</v>
      </c>
      <c r="AR92">
        <v>8954770900</v>
      </c>
      <c r="AS92">
        <v>9624984600</v>
      </c>
      <c r="AT92">
        <v>10293690600</v>
      </c>
      <c r="AU92">
        <v>10860939300</v>
      </c>
      <c r="AV92">
        <v>13247311300</v>
      </c>
      <c r="AW92">
        <v>28266481500</v>
      </c>
      <c r="AX92">
        <v>28725617100</v>
      </c>
      <c r="AY92">
        <v>28880500500</v>
      </c>
      <c r="AZ92">
        <v>31187555400</v>
      </c>
      <c r="BA92">
        <v>34091391700</v>
      </c>
      <c r="BB92">
        <v>37892255200</v>
      </c>
      <c r="BC92">
        <v>42392974500</v>
      </c>
      <c r="BD92">
        <v>40592853200</v>
      </c>
      <c r="BE92">
        <v>44450739300</v>
      </c>
      <c r="BF92">
        <v>48396734600</v>
      </c>
      <c r="BG92">
        <v>50100074300</v>
      </c>
      <c r="BH92">
        <v>57176231700</v>
      </c>
      <c r="BI92">
        <v>63183112800</v>
      </c>
      <c r="BJ92">
        <v>68823196000</v>
      </c>
      <c r="BK92">
        <v>79039805300</v>
      </c>
      <c r="BL92">
        <v>89291889500</v>
      </c>
      <c r="BM92">
        <v>91943852500</v>
      </c>
      <c r="BN92">
        <v>102308106000</v>
      </c>
      <c r="BO92" s="53">
        <v>118926368800</v>
      </c>
    </row>
    <row r="93" spans="1:67" x14ac:dyDescent="0.35">
      <c r="A93" t="s">
        <v>950</v>
      </c>
      <c r="B93" t="s">
        <v>951</v>
      </c>
      <c r="C93" t="s">
        <v>779</v>
      </c>
      <c r="D93" t="s">
        <v>780</v>
      </c>
      <c r="O93">
        <v>43230800</v>
      </c>
      <c r="P93">
        <v>42290800</v>
      </c>
      <c r="Q93">
        <v>47224600</v>
      </c>
      <c r="R93">
        <v>52730800</v>
      </c>
      <c r="S93">
        <v>60055400</v>
      </c>
      <c r="T93">
        <v>70993900</v>
      </c>
      <c r="U93">
        <v>69112300</v>
      </c>
      <c r="V93">
        <v>67206200</v>
      </c>
      <c r="W93">
        <v>80527700</v>
      </c>
      <c r="X93">
        <v>89246200</v>
      </c>
      <c r="Y93">
        <v>80358500</v>
      </c>
      <c r="Z93">
        <v>101032300</v>
      </c>
      <c r="AA93">
        <v>122217000</v>
      </c>
      <c r="AB93">
        <v>147347700</v>
      </c>
      <c r="AC93">
        <v>256769200</v>
      </c>
      <c r="AD93">
        <v>392692300</v>
      </c>
      <c r="AE93">
        <v>743200000</v>
      </c>
      <c r="AF93">
        <v>1423634000</v>
      </c>
      <c r="AG93">
        <v>2636971800</v>
      </c>
      <c r="AH93">
        <v>5593154500</v>
      </c>
      <c r="AI93">
        <v>7844847300</v>
      </c>
      <c r="AJ93">
        <v>13517175800</v>
      </c>
      <c r="AK93">
        <v>22702002600</v>
      </c>
      <c r="AL93">
        <v>34368560000</v>
      </c>
      <c r="AM93">
        <v>43938410200</v>
      </c>
      <c r="AN93">
        <v>65602342800</v>
      </c>
      <c r="AO93">
        <v>102174597800</v>
      </c>
      <c r="AP93">
        <v>148164949200</v>
      </c>
      <c r="AQ93">
        <v>113481650800</v>
      </c>
      <c r="AR93">
        <v>129387098900</v>
      </c>
      <c r="AS93">
        <v>254726000000</v>
      </c>
      <c r="AT93">
        <v>275907000000</v>
      </c>
      <c r="AU93">
        <v>283746000000</v>
      </c>
      <c r="AV93">
        <v>270480000000</v>
      </c>
      <c r="AW93">
        <v>275145000000</v>
      </c>
      <c r="AX93">
        <v>303486127300</v>
      </c>
      <c r="AY93">
        <v>306545814100</v>
      </c>
      <c r="AZ93">
        <v>331881678600</v>
      </c>
      <c r="BA93">
        <v>381127279100</v>
      </c>
      <c r="BB93">
        <v>385584989800</v>
      </c>
      <c r="BC93">
        <v>418714253700</v>
      </c>
      <c r="BD93">
        <v>521324507300</v>
      </c>
      <c r="BE93">
        <v>507828123600</v>
      </c>
      <c r="BF93">
        <v>506767147400</v>
      </c>
      <c r="BG93">
        <v>539331440700</v>
      </c>
      <c r="BH93">
        <v>634849921200</v>
      </c>
      <c r="BI93">
        <v>716307230600</v>
      </c>
      <c r="BJ93">
        <v>785589395300</v>
      </c>
      <c r="BK93">
        <v>807341534500</v>
      </c>
      <c r="BL93">
        <v>861300000000</v>
      </c>
      <c r="BM93">
        <v>838200000000</v>
      </c>
      <c r="BN93">
        <v>909889510700</v>
      </c>
      <c r="BO93" s="53">
        <v>1032405999507.71</v>
      </c>
    </row>
    <row r="94" spans="1:67" x14ac:dyDescent="0.35">
      <c r="A94" t="s">
        <v>952</v>
      </c>
      <c r="B94" t="s">
        <v>953</v>
      </c>
      <c r="C94" t="s">
        <v>779</v>
      </c>
      <c r="D94" t="s">
        <v>780</v>
      </c>
      <c r="G94">
        <v>2235200000</v>
      </c>
      <c r="H94">
        <v>2656000000</v>
      </c>
      <c r="I94">
        <v>3114900000</v>
      </c>
      <c r="J94">
        <v>3884900000</v>
      </c>
      <c r="K94">
        <v>4146600000</v>
      </c>
      <c r="L94">
        <v>4459600000</v>
      </c>
      <c r="M94">
        <v>4726000000</v>
      </c>
      <c r="N94">
        <v>4705800000</v>
      </c>
      <c r="O94">
        <v>4680300000</v>
      </c>
      <c r="P94">
        <v>4541200000</v>
      </c>
      <c r="Q94">
        <v>4194000000</v>
      </c>
      <c r="R94">
        <v>4742800000</v>
      </c>
      <c r="S94">
        <v>5452800000</v>
      </c>
      <c r="T94">
        <v>6010400000</v>
      </c>
      <c r="U94">
        <v>6961400000</v>
      </c>
      <c r="V94">
        <v>7929400000</v>
      </c>
      <c r="Y94">
        <v>5398736700</v>
      </c>
      <c r="Z94">
        <v>5566002500</v>
      </c>
      <c r="AA94">
        <v>7590188100</v>
      </c>
      <c r="AB94">
        <v>11628446700</v>
      </c>
      <c r="AC94">
        <v>15195930300</v>
      </c>
      <c r="AD94">
        <v>26020498700</v>
      </c>
      <c r="AE94">
        <v>24527222200</v>
      </c>
      <c r="AF94">
        <v>26459491600</v>
      </c>
      <c r="AG94">
        <v>27850133500</v>
      </c>
      <c r="AH94">
        <v>25841984500</v>
      </c>
      <c r="AI94">
        <v>32564139200</v>
      </c>
      <c r="AJ94">
        <v>34199328500</v>
      </c>
      <c r="AK94">
        <v>39647231700</v>
      </c>
      <c r="AL94">
        <v>42063821600</v>
      </c>
      <c r="AM94">
        <v>51275059800</v>
      </c>
      <c r="AN94">
        <v>58903262600</v>
      </c>
      <c r="AO94">
        <v>95887024100</v>
      </c>
      <c r="AP94">
        <v>226098067000</v>
      </c>
      <c r="AQ94">
        <v>171307827800</v>
      </c>
      <c r="AR94">
        <v>320307723000</v>
      </c>
      <c r="AS94">
        <v>481158507800</v>
      </c>
      <c r="AT94">
        <v>430745469100</v>
      </c>
      <c r="AU94">
        <v>572492467800</v>
      </c>
      <c r="AV94">
        <v>537148434700</v>
      </c>
      <c r="AW94">
        <v>782632958600</v>
      </c>
      <c r="AX94">
        <v>2201131604900</v>
      </c>
      <c r="AY94">
        <v>4151503000000</v>
      </c>
      <c r="AZ94">
        <v>5008695820000</v>
      </c>
      <c r="BA94">
        <v>6554451000000</v>
      </c>
      <c r="BB94">
        <v>4692989000000</v>
      </c>
      <c r="BC94">
        <v>4739365000000</v>
      </c>
      <c r="BD94">
        <v>6512288224400</v>
      </c>
      <c r="BE94">
        <v>7578816767200</v>
      </c>
      <c r="BF94">
        <v>7410401785600</v>
      </c>
      <c r="BG94">
        <v>7305824408300</v>
      </c>
      <c r="BH94">
        <v>5879610799700</v>
      </c>
      <c r="BI94">
        <v>5161558359300</v>
      </c>
      <c r="BJ94">
        <v>5216347978000</v>
      </c>
      <c r="BK94">
        <v>5569450740000</v>
      </c>
      <c r="BL94">
        <v>4880590005800</v>
      </c>
      <c r="BM94">
        <v>4290722740700</v>
      </c>
      <c r="BN94">
        <v>5072714960100</v>
      </c>
      <c r="BO94" s="53">
        <v>5445008557602.9502</v>
      </c>
    </row>
    <row r="95" spans="1:67" x14ac:dyDescent="0.35">
      <c r="A95" t="s">
        <v>954</v>
      </c>
      <c r="B95" t="s">
        <v>955</v>
      </c>
      <c r="C95" t="s">
        <v>779</v>
      </c>
      <c r="D95" t="s">
        <v>780</v>
      </c>
      <c r="E95">
        <v>387132100</v>
      </c>
      <c r="F95">
        <v>443699300</v>
      </c>
      <c r="G95">
        <v>466045100</v>
      </c>
      <c r="H95">
        <v>527695900</v>
      </c>
      <c r="I95">
        <v>598157800</v>
      </c>
      <c r="J95">
        <v>687517900</v>
      </c>
      <c r="K95">
        <v>766921600</v>
      </c>
      <c r="L95">
        <v>828571500</v>
      </c>
      <c r="M95">
        <v>903422900</v>
      </c>
      <c r="N95">
        <v>1037912700</v>
      </c>
      <c r="AY95">
        <v>213818494000</v>
      </c>
      <c r="AZ95">
        <v>226699453000</v>
      </c>
      <c r="BA95">
        <v>234782799000</v>
      </c>
      <c r="BB95">
        <v>232261354000</v>
      </c>
      <c r="BC95">
        <v>219166150000</v>
      </c>
      <c r="BD95">
        <v>197672490000</v>
      </c>
      <c r="BE95">
        <v>189956878000</v>
      </c>
      <c r="BF95">
        <v>179877759000</v>
      </c>
      <c r="BG95">
        <v>178386494000</v>
      </c>
      <c r="BH95">
        <v>176225296000</v>
      </c>
      <c r="BI95">
        <v>173644201000</v>
      </c>
      <c r="BJ95">
        <v>176016497000</v>
      </c>
      <c r="BK95">
        <v>177578084000</v>
      </c>
      <c r="BL95">
        <v>181702431000</v>
      </c>
      <c r="BM95">
        <v>164600126000</v>
      </c>
      <c r="BN95">
        <v>180880960000</v>
      </c>
      <c r="BO95" s="53">
        <v>206722028934.05701</v>
      </c>
    </row>
    <row r="96" spans="1:67" x14ac:dyDescent="0.35">
      <c r="A96" t="s">
        <v>956</v>
      </c>
      <c r="B96" t="s">
        <v>957</v>
      </c>
      <c r="C96" t="s">
        <v>779</v>
      </c>
      <c r="D96" t="s">
        <v>780</v>
      </c>
      <c r="V96">
        <v>189535137</v>
      </c>
      <c r="W96">
        <v>234470443</v>
      </c>
      <c r="X96">
        <v>271559778</v>
      </c>
      <c r="Y96">
        <v>293531234</v>
      </c>
      <c r="Z96">
        <v>299060181</v>
      </c>
      <c r="AA96">
        <v>324376093</v>
      </c>
      <c r="AB96">
        <v>343669591</v>
      </c>
      <c r="AC96">
        <v>379739939</v>
      </c>
      <c r="AD96">
        <v>438716829</v>
      </c>
      <c r="AE96">
        <v>491501711</v>
      </c>
      <c r="AF96">
        <v>562595838</v>
      </c>
      <c r="AG96">
        <v>621225314</v>
      </c>
      <c r="AH96">
        <v>696044634</v>
      </c>
      <c r="AI96">
        <v>718806660</v>
      </c>
      <c r="AJ96">
        <v>793456300</v>
      </c>
      <c r="AK96">
        <v>823023200</v>
      </c>
      <c r="AL96">
        <v>813612900</v>
      </c>
      <c r="AM96">
        <v>854001900</v>
      </c>
      <c r="AN96">
        <v>887565800</v>
      </c>
      <c r="AO96">
        <v>949080900</v>
      </c>
      <c r="AP96">
        <v>1013164600</v>
      </c>
      <c r="AQ96">
        <v>1141179700</v>
      </c>
      <c r="AR96">
        <v>1230415300</v>
      </c>
      <c r="AS96">
        <v>1312999800</v>
      </c>
      <c r="AT96">
        <v>1293299300</v>
      </c>
      <c r="AU96">
        <v>1330398800</v>
      </c>
      <c r="AV96">
        <v>1459419700</v>
      </c>
      <c r="AW96">
        <v>1441598100</v>
      </c>
      <c r="AX96">
        <v>1801638200</v>
      </c>
      <c r="AY96">
        <v>1808502700</v>
      </c>
      <c r="AZ96">
        <v>1937497000</v>
      </c>
      <c r="BA96">
        <v>2114813700</v>
      </c>
      <c r="BB96">
        <v>1912224600</v>
      </c>
      <c r="BC96">
        <v>1974066200</v>
      </c>
      <c r="BD96">
        <v>2016584700</v>
      </c>
      <c r="BE96">
        <v>2067119900</v>
      </c>
      <c r="BF96">
        <v>2205718500</v>
      </c>
      <c r="BG96">
        <v>2237490000</v>
      </c>
      <c r="BH96">
        <v>2376192300</v>
      </c>
      <c r="BI96">
        <v>2604466100</v>
      </c>
      <c r="BJ96">
        <v>2710938000</v>
      </c>
      <c r="BK96">
        <v>2840334800</v>
      </c>
      <c r="BL96">
        <v>2963530800</v>
      </c>
      <c r="BM96">
        <v>2621457800</v>
      </c>
      <c r="BN96">
        <v>2822312500</v>
      </c>
      <c r="BO96" s="53">
        <v>3168671500</v>
      </c>
    </row>
    <row r="97" spans="1:67" x14ac:dyDescent="0.35">
      <c r="A97" t="s">
        <v>958</v>
      </c>
      <c r="B97" t="s">
        <v>959</v>
      </c>
      <c r="C97" t="s">
        <v>779</v>
      </c>
      <c r="D97" t="s">
        <v>780</v>
      </c>
      <c r="O97">
        <v>470037700</v>
      </c>
      <c r="P97">
        <v>592265200</v>
      </c>
      <c r="Q97">
        <v>664695500</v>
      </c>
      <c r="R97">
        <v>764338400</v>
      </c>
      <c r="S97">
        <v>933619400</v>
      </c>
      <c r="T97">
        <v>1093998800</v>
      </c>
      <c r="U97">
        <v>1312136300</v>
      </c>
      <c r="V97">
        <v>1527594400</v>
      </c>
      <c r="W97">
        <v>1769750900</v>
      </c>
      <c r="X97">
        <v>1995000000</v>
      </c>
      <c r="Y97">
        <v>2415000000</v>
      </c>
      <c r="Z97">
        <v>2817000000</v>
      </c>
      <c r="AA97">
        <v>3128000000</v>
      </c>
      <c r="AB97">
        <v>3469000000</v>
      </c>
      <c r="AC97">
        <v>3641000000</v>
      </c>
      <c r="AD97">
        <v>4075000000</v>
      </c>
      <c r="AE97">
        <v>4479000000</v>
      </c>
      <c r="AF97">
        <v>4986000000</v>
      </c>
      <c r="AG97">
        <v>5599000000</v>
      </c>
      <c r="AH97">
        <v>6347000000</v>
      </c>
      <c r="AI97">
        <v>5856000000</v>
      </c>
      <c r="AJ97">
        <v>6052000000</v>
      </c>
      <c r="AK97">
        <v>5815000000</v>
      </c>
      <c r="AL97">
        <v>5612000000</v>
      </c>
      <c r="AM97">
        <v>6048000000</v>
      </c>
      <c r="AN97">
        <v>6498000000</v>
      </c>
      <c r="AO97">
        <v>6744000000</v>
      </c>
      <c r="AP97">
        <v>6881000000</v>
      </c>
      <c r="AQ97">
        <v>7505000000</v>
      </c>
      <c r="AR97">
        <v>7694000000</v>
      </c>
      <c r="AS97">
        <v>8433000000</v>
      </c>
      <c r="AT97">
        <v>8798000000</v>
      </c>
      <c r="AU97">
        <v>8988000000</v>
      </c>
      <c r="AV97">
        <v>9155000000</v>
      </c>
      <c r="AW97">
        <v>9585000000</v>
      </c>
      <c r="AX97">
        <v>9968000000</v>
      </c>
      <c r="AY97">
        <v>9856576400</v>
      </c>
      <c r="AZ97">
        <v>11117015700</v>
      </c>
    </row>
    <row r="98" spans="1:67" x14ac:dyDescent="0.35">
      <c r="A98" t="s">
        <v>960</v>
      </c>
      <c r="B98" t="s">
        <v>961</v>
      </c>
      <c r="C98" t="s">
        <v>779</v>
      </c>
      <c r="D98" t="s">
        <v>780</v>
      </c>
      <c r="E98">
        <v>1033200000</v>
      </c>
      <c r="F98">
        <v>1064300000</v>
      </c>
      <c r="G98">
        <v>1131700000</v>
      </c>
      <c r="H98">
        <v>1248599900</v>
      </c>
      <c r="I98">
        <v>1282100000</v>
      </c>
      <c r="J98">
        <v>1319699900</v>
      </c>
      <c r="K98">
        <v>1374500000</v>
      </c>
      <c r="L98">
        <v>1434100000</v>
      </c>
      <c r="M98">
        <v>1579100000</v>
      </c>
      <c r="N98">
        <v>1679699900</v>
      </c>
      <c r="O98">
        <v>1865800000</v>
      </c>
      <c r="P98">
        <v>1942900000</v>
      </c>
      <c r="Q98">
        <v>2055700000</v>
      </c>
      <c r="R98">
        <v>2523300100</v>
      </c>
      <c r="S98">
        <v>3113499900</v>
      </c>
      <c r="T98">
        <v>3579900000</v>
      </c>
      <c r="U98">
        <v>4321300200</v>
      </c>
      <c r="V98">
        <v>5454200200</v>
      </c>
      <c r="W98">
        <v>6053100200</v>
      </c>
      <c r="X98">
        <v>6905300200</v>
      </c>
      <c r="Y98">
        <v>7834600000</v>
      </c>
      <c r="Z98">
        <v>8521800300</v>
      </c>
      <c r="AA98">
        <v>8603399700</v>
      </c>
      <c r="AB98">
        <v>8937300400</v>
      </c>
      <c r="AC98">
        <v>9263400100</v>
      </c>
      <c r="AD98">
        <v>10984284900</v>
      </c>
      <c r="AE98">
        <v>15368464100</v>
      </c>
      <c r="AF98">
        <v>17262749600</v>
      </c>
      <c r="AG98">
        <v>20083093400</v>
      </c>
      <c r="AH98">
        <v>23179409400</v>
      </c>
      <c r="AI98">
        <v>33439060640</v>
      </c>
      <c r="AJ98">
        <v>46785354000</v>
      </c>
      <c r="AK98">
        <v>53256363900</v>
      </c>
      <c r="AL98">
        <v>63576004300</v>
      </c>
      <c r="AM98">
        <v>73921528400</v>
      </c>
      <c r="AN98">
        <v>84232226500</v>
      </c>
      <c r="AO98">
        <v>94078191800</v>
      </c>
      <c r="AP98">
        <v>106425976800</v>
      </c>
      <c r="AQ98">
        <v>122847882700</v>
      </c>
      <c r="AR98">
        <v>133776676100</v>
      </c>
      <c r="AS98">
        <v>148115856300</v>
      </c>
      <c r="AT98">
        <v>143975628000</v>
      </c>
      <c r="AU98">
        <v>157418235600</v>
      </c>
      <c r="AV98">
        <v>168811548300</v>
      </c>
      <c r="AW98">
        <v>184098045300</v>
      </c>
      <c r="AX98">
        <v>200760452500</v>
      </c>
      <c r="AY98">
        <v>220961724000</v>
      </c>
      <c r="AZ98">
        <v>251110034100</v>
      </c>
      <c r="BA98">
        <v>286296145000</v>
      </c>
      <c r="BB98">
        <v>297054878300</v>
      </c>
      <c r="BC98">
        <v>319433235400</v>
      </c>
      <c r="BD98">
        <v>354802567300</v>
      </c>
      <c r="BE98">
        <v>380469807200</v>
      </c>
      <c r="BF98">
        <v>406672198700</v>
      </c>
      <c r="BG98">
        <v>435595754500</v>
      </c>
      <c r="BH98">
        <v>464644702700</v>
      </c>
      <c r="BI98">
        <v>491169511700</v>
      </c>
      <c r="BJ98">
        <v>515477420000</v>
      </c>
      <c r="BK98">
        <v>540072671500</v>
      </c>
      <c r="BL98">
        <v>583165422700</v>
      </c>
      <c r="BM98">
        <v>589249957900</v>
      </c>
      <c r="BN98">
        <v>649124033500</v>
      </c>
      <c r="BO98" s="53">
        <v>721754909500</v>
      </c>
    </row>
    <row r="99" spans="1:67" x14ac:dyDescent="0.35">
      <c r="A99" t="s">
        <v>962</v>
      </c>
      <c r="B99" t="s">
        <v>963</v>
      </c>
      <c r="C99" t="s">
        <v>779</v>
      </c>
      <c r="D99" t="s">
        <v>780</v>
      </c>
    </row>
    <row r="100" spans="1:67" x14ac:dyDescent="0.35">
      <c r="A100" t="s">
        <v>964</v>
      </c>
      <c r="B100" t="s">
        <v>965</v>
      </c>
      <c r="C100" t="s">
        <v>779</v>
      </c>
      <c r="D100" t="s">
        <v>780</v>
      </c>
      <c r="E100">
        <v>267900600</v>
      </c>
      <c r="F100">
        <v>296700500</v>
      </c>
      <c r="G100">
        <v>298301200</v>
      </c>
      <c r="H100">
        <v>273800700</v>
      </c>
      <c r="I100">
        <v>305200700</v>
      </c>
      <c r="J100">
        <v>337500000</v>
      </c>
      <c r="K100">
        <v>356100000</v>
      </c>
      <c r="L100">
        <v>393300000</v>
      </c>
      <c r="M100">
        <v>417500000</v>
      </c>
      <c r="N100">
        <v>457600000</v>
      </c>
      <c r="O100">
        <v>493100000</v>
      </c>
      <c r="P100">
        <v>528100000</v>
      </c>
      <c r="Q100">
        <v>577100000</v>
      </c>
      <c r="R100">
        <v>613100000</v>
      </c>
      <c r="S100">
        <v>905400000</v>
      </c>
      <c r="T100">
        <v>1154500000</v>
      </c>
      <c r="U100">
        <v>1075300000</v>
      </c>
      <c r="V100">
        <v>1057500000</v>
      </c>
      <c r="W100">
        <v>1203100000</v>
      </c>
      <c r="X100">
        <v>1248999900</v>
      </c>
      <c r="Y100">
        <v>1403000100</v>
      </c>
      <c r="Z100">
        <v>1422000000</v>
      </c>
      <c r="AA100">
        <v>1260999900</v>
      </c>
      <c r="AB100">
        <v>1259000100</v>
      </c>
      <c r="AC100">
        <v>1384999900</v>
      </c>
      <c r="AD100">
        <v>1655000100</v>
      </c>
      <c r="AE100">
        <v>1792000000</v>
      </c>
      <c r="AF100">
        <v>2572000000</v>
      </c>
      <c r="AG100">
        <v>3191000100</v>
      </c>
      <c r="AH100">
        <v>6970999800</v>
      </c>
      <c r="AI100">
        <v>11425999400</v>
      </c>
      <c r="AJ100">
        <v>23873000000</v>
      </c>
      <c r="AK100">
        <v>32934000000</v>
      </c>
      <c r="AL100">
        <v>47212000000</v>
      </c>
      <c r="AM100">
        <v>63332003400</v>
      </c>
      <c r="AN100">
        <v>76068003600</v>
      </c>
      <c r="AO100">
        <v>91720002600</v>
      </c>
      <c r="AP100">
        <v>96218001700</v>
      </c>
      <c r="AQ100">
        <v>99547000900</v>
      </c>
      <c r="AR100">
        <v>111448998400</v>
      </c>
      <c r="AS100">
        <v>121990504400</v>
      </c>
      <c r="AT100">
        <v>123792300000</v>
      </c>
      <c r="AU100">
        <v>127962850000</v>
      </c>
      <c r="AV100">
        <v>135739000000</v>
      </c>
      <c r="AW100">
        <v>149909100000</v>
      </c>
      <c r="AX100">
        <v>160785000000</v>
      </c>
      <c r="AY100">
        <v>462599031400</v>
      </c>
      <c r="AZ100">
        <v>550344060300</v>
      </c>
      <c r="BA100">
        <v>613016749900</v>
      </c>
      <c r="BB100">
        <v>642193154900</v>
      </c>
      <c r="BC100">
        <v>701666441000</v>
      </c>
      <c r="BD100">
        <v>751203720700</v>
      </c>
      <c r="BE100">
        <v>835223865500</v>
      </c>
      <c r="BF100">
        <v>861904393800</v>
      </c>
      <c r="BG100">
        <v>857654948300</v>
      </c>
      <c r="BH100">
        <v>888886946100</v>
      </c>
      <c r="BI100">
        <v>924723981500</v>
      </c>
      <c r="BJ100">
        <v>978127942900</v>
      </c>
      <c r="BK100">
        <v>988711017900</v>
      </c>
      <c r="BL100">
        <v>1069006726700</v>
      </c>
      <c r="BM100">
        <v>1118204200100</v>
      </c>
      <c r="BN100">
        <v>1595969587300</v>
      </c>
      <c r="BO100" s="53">
        <v>2971443566825.8901</v>
      </c>
    </row>
    <row r="101" spans="1:67" x14ac:dyDescent="0.35">
      <c r="A101" t="s">
        <v>966</v>
      </c>
      <c r="B101" t="s">
        <v>967</v>
      </c>
      <c r="C101" t="s">
        <v>779</v>
      </c>
      <c r="D101" t="s">
        <v>780</v>
      </c>
    </row>
    <row r="102" spans="1:67" x14ac:dyDescent="0.35">
      <c r="A102" t="s">
        <v>968</v>
      </c>
      <c r="B102" t="s">
        <v>969</v>
      </c>
      <c r="C102" t="s">
        <v>779</v>
      </c>
      <c r="D102" t="s">
        <v>780</v>
      </c>
      <c r="E102">
        <v>7148409900</v>
      </c>
      <c r="F102">
        <v>8214789100</v>
      </c>
      <c r="G102">
        <v>9278638100</v>
      </c>
      <c r="H102">
        <v>10630903800</v>
      </c>
      <c r="I102">
        <v>12203275300</v>
      </c>
      <c r="J102">
        <v>13916000100</v>
      </c>
      <c r="K102">
        <v>14240000400</v>
      </c>
      <c r="L102">
        <v>15432000300</v>
      </c>
      <c r="M102">
        <v>16478999800</v>
      </c>
      <c r="N102">
        <v>19373000600</v>
      </c>
      <c r="O102">
        <v>23021000100</v>
      </c>
      <c r="P102">
        <v>26565999700</v>
      </c>
      <c r="Q102">
        <v>32017999200</v>
      </c>
      <c r="R102">
        <v>41086001300</v>
      </c>
      <c r="S102">
        <v>46974998700</v>
      </c>
      <c r="T102">
        <v>49276998000</v>
      </c>
      <c r="U102">
        <v>62765998500</v>
      </c>
      <c r="V102">
        <v>72785996700</v>
      </c>
      <c r="W102">
        <v>85289999600</v>
      </c>
      <c r="X102">
        <v>111912002400</v>
      </c>
      <c r="Y102">
        <v>141795999700</v>
      </c>
      <c r="Z102">
        <v>170750001200</v>
      </c>
      <c r="AA102">
        <v>192487997400</v>
      </c>
      <c r="AB102">
        <v>212673003500</v>
      </c>
      <c r="AC102">
        <v>256492994600</v>
      </c>
      <c r="AD102">
        <v>271654993900</v>
      </c>
      <c r="AE102">
        <v>312561008600</v>
      </c>
      <c r="AF102">
        <v>384488013800</v>
      </c>
      <c r="AG102">
        <v>455021985800</v>
      </c>
      <c r="AH102">
        <v>523861000200</v>
      </c>
      <c r="AI102">
        <v>582548979700</v>
      </c>
      <c r="AJ102">
        <v>668512026600</v>
      </c>
      <c r="AK102">
        <v>779334975500</v>
      </c>
      <c r="AL102">
        <v>936211000000</v>
      </c>
      <c r="AM102">
        <v>1051860000000</v>
      </c>
      <c r="AN102">
        <v>1128818000000</v>
      </c>
      <c r="AO102">
        <v>1224628000000</v>
      </c>
      <c r="AP102">
        <v>1371972000000</v>
      </c>
      <c r="AQ102">
        <v>1333641000000</v>
      </c>
      <c r="AR102">
        <v>1312098000000</v>
      </c>
      <c r="AS102">
        <v>1348246000000</v>
      </c>
      <c r="AT102">
        <v>1351595000000</v>
      </c>
      <c r="AU102">
        <v>1305731000000</v>
      </c>
      <c r="AV102">
        <v>1288895000000</v>
      </c>
      <c r="AW102">
        <v>1344927000000</v>
      </c>
      <c r="AX102">
        <v>1419589000000</v>
      </c>
      <c r="AY102">
        <v>1538864000000</v>
      </c>
      <c r="AZ102">
        <v>1703567000000</v>
      </c>
      <c r="BA102">
        <v>1807994000000</v>
      </c>
      <c r="BB102">
        <v>1709007000000</v>
      </c>
      <c r="BC102">
        <v>1813928000000</v>
      </c>
      <c r="BD102">
        <v>1987256000000</v>
      </c>
      <c r="BE102">
        <v>2066514000000</v>
      </c>
      <c r="BF102">
        <v>2178824000000</v>
      </c>
      <c r="BG102">
        <v>2306612000000</v>
      </c>
      <c r="BH102">
        <v>2442656000000</v>
      </c>
      <c r="BI102">
        <v>2553191000000</v>
      </c>
      <c r="BJ102">
        <v>2775163000000</v>
      </c>
      <c r="BK102">
        <v>2970244000000</v>
      </c>
      <c r="BL102">
        <v>2988739000000</v>
      </c>
      <c r="BM102">
        <v>2831876000000</v>
      </c>
      <c r="BN102">
        <v>3066354000000</v>
      </c>
      <c r="BO102" s="53">
        <v>3017572000000</v>
      </c>
    </row>
    <row r="103" spans="1:67" x14ac:dyDescent="0.35">
      <c r="A103" t="s">
        <v>970</v>
      </c>
      <c r="B103" t="s">
        <v>971</v>
      </c>
      <c r="C103" t="s">
        <v>779</v>
      </c>
      <c r="D103" t="s">
        <v>780</v>
      </c>
      <c r="E103">
        <v>688300000</v>
      </c>
      <c r="F103">
        <v>710400000</v>
      </c>
      <c r="G103">
        <v>766900000</v>
      </c>
      <c r="H103">
        <v>808400000</v>
      </c>
      <c r="I103">
        <v>900000000</v>
      </c>
      <c r="J103">
        <v>991100000</v>
      </c>
      <c r="K103">
        <v>1068900000</v>
      </c>
      <c r="L103">
        <v>1153800000</v>
      </c>
      <c r="M103">
        <v>1247400000</v>
      </c>
      <c r="N103">
        <v>1298800100</v>
      </c>
      <c r="O103">
        <v>1400800000</v>
      </c>
      <c r="P103">
        <v>1413000000</v>
      </c>
      <c r="Q103">
        <v>1550999900</v>
      </c>
      <c r="R103">
        <v>1758999900</v>
      </c>
      <c r="S103">
        <v>2042000000</v>
      </c>
      <c r="T103">
        <v>2190000000</v>
      </c>
      <c r="U103">
        <v>2579999900</v>
      </c>
      <c r="V103">
        <v>3200999900</v>
      </c>
      <c r="W103">
        <v>6007484186.3999996</v>
      </c>
      <c r="X103">
        <v>6830563952.6000004</v>
      </c>
      <c r="Y103">
        <v>7610320092</v>
      </c>
      <c r="Z103">
        <v>7768789757.1999998</v>
      </c>
      <c r="AA103">
        <v>8104007051.1999998</v>
      </c>
      <c r="AB103">
        <v>8615394369.7000008</v>
      </c>
      <c r="AC103">
        <v>9457623693</v>
      </c>
      <c r="AD103">
        <v>10172241425</v>
      </c>
      <c r="AE103">
        <v>10935657918</v>
      </c>
      <c r="AF103">
        <v>11906042483</v>
      </c>
      <c r="AG103">
        <v>13183330823</v>
      </c>
      <c r="AH103">
        <v>15013800215</v>
      </c>
      <c r="AI103">
        <v>19107415276</v>
      </c>
      <c r="AJ103">
        <v>23216575700</v>
      </c>
      <c r="AK103">
        <v>25320970600</v>
      </c>
      <c r="AL103">
        <v>30604808400</v>
      </c>
      <c r="AM103">
        <v>37192871800</v>
      </c>
      <c r="AN103">
        <v>48749719600</v>
      </c>
      <c r="AO103">
        <v>58676752200</v>
      </c>
      <c r="AP103">
        <v>72630960400</v>
      </c>
      <c r="AQ103">
        <v>83355659200</v>
      </c>
      <c r="AR103">
        <v>89712923600</v>
      </c>
      <c r="AS103">
        <v>103348800000</v>
      </c>
      <c r="AT103">
        <v>114416300000</v>
      </c>
      <c r="AU103">
        <v>124261500000</v>
      </c>
      <c r="AV103">
        <v>136455900000</v>
      </c>
      <c r="AW103">
        <v>153218700000</v>
      </c>
      <c r="AX103">
        <v>175141100000</v>
      </c>
      <c r="AY103">
        <v>196227500000</v>
      </c>
      <c r="AZ103">
        <v>226009100000</v>
      </c>
      <c r="BA103">
        <v>254721400000</v>
      </c>
      <c r="BB103">
        <v>270174400000</v>
      </c>
      <c r="BC103">
        <v>285514000000</v>
      </c>
      <c r="BD103">
        <v>317216200000</v>
      </c>
      <c r="BE103">
        <v>336354800000</v>
      </c>
      <c r="BF103">
        <v>350004100000</v>
      </c>
      <c r="BG103">
        <v>381311900000</v>
      </c>
      <c r="BH103">
        <v>429017700000</v>
      </c>
      <c r="BI103">
        <v>461207600000</v>
      </c>
      <c r="BJ103">
        <v>510167300000</v>
      </c>
      <c r="BK103">
        <v>530001300000</v>
      </c>
      <c r="BL103">
        <v>566219600000</v>
      </c>
      <c r="BM103">
        <v>544996600000</v>
      </c>
      <c r="BN103">
        <v>623108800000</v>
      </c>
      <c r="BO103" s="53">
        <v>715283700000</v>
      </c>
    </row>
    <row r="104" spans="1:67" x14ac:dyDescent="0.35">
      <c r="A104" t="s">
        <v>972</v>
      </c>
      <c r="B104" t="s">
        <v>973</v>
      </c>
      <c r="C104" t="s">
        <v>779</v>
      </c>
      <c r="D104" t="s">
        <v>780</v>
      </c>
    </row>
    <row r="105" spans="1:67" x14ac:dyDescent="0.35">
      <c r="A105" t="s">
        <v>974</v>
      </c>
      <c r="B105" t="s">
        <v>975</v>
      </c>
      <c r="C105" t="s">
        <v>779</v>
      </c>
      <c r="D105" t="s">
        <v>780</v>
      </c>
      <c r="AN105">
        <v>15720191138.0229</v>
      </c>
      <c r="AO105">
        <v>17313177689.137901</v>
      </c>
      <c r="AP105">
        <v>19647839973.073502</v>
      </c>
      <c r="AQ105">
        <v>21732147108.598598</v>
      </c>
      <c r="AR105">
        <v>21833616144.124298</v>
      </c>
      <c r="AS105">
        <v>23522182659.493</v>
      </c>
      <c r="AT105">
        <v>25212966032.119598</v>
      </c>
      <c r="AU105">
        <v>27812746112.899601</v>
      </c>
      <c r="AV105">
        <v>30136880124.179298</v>
      </c>
      <c r="AW105">
        <v>33065754660.763901</v>
      </c>
      <c r="AX105">
        <v>35312116978.190498</v>
      </c>
      <c r="AY105">
        <v>38409538426.131798</v>
      </c>
      <c r="AZ105">
        <v>42160688959.768997</v>
      </c>
      <c r="BA105">
        <v>44906562233.361801</v>
      </c>
      <c r="BB105">
        <v>42730864260.805099</v>
      </c>
      <c r="BC105">
        <v>42735925188.4356</v>
      </c>
      <c r="BD105">
        <v>43506559658.777298</v>
      </c>
      <c r="BE105">
        <v>43052460217.822701</v>
      </c>
      <c r="BF105">
        <v>43846262544.184502</v>
      </c>
      <c r="BG105">
        <v>43922618389.476303</v>
      </c>
      <c r="BH105">
        <v>45981770743.8955</v>
      </c>
      <c r="BI105">
        <v>46513193452.945297</v>
      </c>
      <c r="BJ105">
        <v>49405447738.747299</v>
      </c>
      <c r="BK105">
        <v>51717659850.789101</v>
      </c>
      <c r="BL105">
        <v>54829915334.757599</v>
      </c>
      <c r="BM105">
        <v>51707550873.9021</v>
      </c>
      <c r="BN105">
        <v>58718394471.939201</v>
      </c>
      <c r="BO105" s="53">
        <v>67998034005.916199</v>
      </c>
    </row>
    <row r="106" spans="1:67" x14ac:dyDescent="0.35">
      <c r="A106" t="s">
        <v>976</v>
      </c>
      <c r="B106" t="s">
        <v>977</v>
      </c>
      <c r="C106" t="s">
        <v>779</v>
      </c>
      <c r="D106" t="s">
        <v>780</v>
      </c>
      <c r="Y106">
        <v>6847500000</v>
      </c>
      <c r="Z106">
        <v>7331700000</v>
      </c>
      <c r="AA106">
        <v>7300900000</v>
      </c>
      <c r="AB106">
        <v>8047000057.3999996</v>
      </c>
      <c r="AC106">
        <v>8990700000</v>
      </c>
      <c r="AD106">
        <v>9948001794.8999996</v>
      </c>
      <c r="AE106">
        <v>11513315088</v>
      </c>
      <c r="AF106">
        <v>10131496888</v>
      </c>
      <c r="AG106">
        <v>12934009316</v>
      </c>
      <c r="AH106">
        <v>13553328148</v>
      </c>
      <c r="AI106">
        <v>15390449000</v>
      </c>
      <c r="AJ106">
        <v>17983324400</v>
      </c>
      <c r="AK106">
        <v>20586886500</v>
      </c>
      <c r="AL106">
        <v>23031284000</v>
      </c>
      <c r="AM106">
        <v>31932423900</v>
      </c>
      <c r="AN106">
        <v>40840291500</v>
      </c>
      <c r="AO106">
        <v>46854020700</v>
      </c>
      <c r="AP106">
        <v>54183385100</v>
      </c>
      <c r="AQ106">
        <v>63134074900</v>
      </c>
      <c r="AR106">
        <v>69328143100</v>
      </c>
      <c r="AS106">
        <v>133511622900</v>
      </c>
      <c r="AT106">
        <v>150659275000</v>
      </c>
      <c r="AU106">
        <v>167685915192.888</v>
      </c>
      <c r="AV106">
        <v>204605993388.272</v>
      </c>
      <c r="AW106">
        <v>241074544365.48999</v>
      </c>
      <c r="AX106">
        <v>272697617418.79501</v>
      </c>
      <c r="AY106">
        <v>316889282336.14398</v>
      </c>
      <c r="AZ106">
        <v>345231888445.88501</v>
      </c>
      <c r="BA106">
        <v>399446154962.00897</v>
      </c>
      <c r="BB106">
        <v>472316131700</v>
      </c>
      <c r="BC106">
        <v>478942450300</v>
      </c>
      <c r="BD106">
        <v>525646878600</v>
      </c>
      <c r="BE106">
        <v>572260289400</v>
      </c>
      <c r="BF106">
        <v>644033268400</v>
      </c>
      <c r="BG106">
        <v>678102671903.047</v>
      </c>
      <c r="BH106">
        <v>723027982082.43799</v>
      </c>
      <c r="BI106">
        <v>852296557001.70801</v>
      </c>
      <c r="BJ106">
        <v>994552790421.11206</v>
      </c>
      <c r="BK106">
        <v>1076355112458.95</v>
      </c>
      <c r="BL106">
        <v>1267564158930.45</v>
      </c>
      <c r="BM106">
        <v>1452746020400</v>
      </c>
      <c r="BN106">
        <v>1695646656458.3101</v>
      </c>
      <c r="BO106" s="53">
        <v>2170760181241.71</v>
      </c>
    </row>
    <row r="107" spans="1:67" x14ac:dyDescent="0.35">
      <c r="A107" t="s">
        <v>978</v>
      </c>
      <c r="B107" t="s">
        <v>979</v>
      </c>
      <c r="C107" t="s">
        <v>779</v>
      </c>
      <c r="D107" t="s">
        <v>780</v>
      </c>
      <c r="AL107">
        <v>3601534097000</v>
      </c>
      <c r="AM107">
        <v>4412306355000</v>
      </c>
      <c r="AN107">
        <v>5585357481000</v>
      </c>
      <c r="AO107">
        <v>6800442889000</v>
      </c>
      <c r="AP107">
        <v>8296160375000</v>
      </c>
      <c r="AQ107">
        <v>9794892060000</v>
      </c>
      <c r="AR107">
        <v>10882873000000</v>
      </c>
      <c r="AS107">
        <v>12550147000000</v>
      </c>
      <c r="AT107">
        <v>14504986000000</v>
      </c>
      <c r="AU107">
        <v>16442587000000</v>
      </c>
      <c r="AV107">
        <v>18059297000000</v>
      </c>
      <c r="AW107">
        <v>19820275000000</v>
      </c>
      <c r="AX107">
        <v>21177857000000</v>
      </c>
      <c r="AY107">
        <v>22839453000000</v>
      </c>
      <c r="AZ107">
        <v>23790437000000</v>
      </c>
      <c r="BA107">
        <v>25457119000000</v>
      </c>
      <c r="BB107">
        <v>25366386000000</v>
      </c>
      <c r="BC107">
        <v>26191446000000</v>
      </c>
      <c r="BD107">
        <v>27156212000000</v>
      </c>
      <c r="BE107">
        <v>27768985000000</v>
      </c>
      <c r="BF107">
        <v>29469049000000</v>
      </c>
      <c r="BG107">
        <v>31324112000000</v>
      </c>
      <c r="BH107">
        <v>33291554000000</v>
      </c>
      <c r="BI107">
        <v>35230143000000</v>
      </c>
      <c r="BJ107">
        <v>37685733000000</v>
      </c>
      <c r="BK107">
        <v>41687343000000</v>
      </c>
      <c r="BL107">
        <v>46416618000000</v>
      </c>
      <c r="BM107">
        <v>47275569000000</v>
      </c>
      <c r="BN107">
        <v>53568835000000</v>
      </c>
      <c r="BO107" s="53">
        <v>64567621657791.898</v>
      </c>
    </row>
    <row r="108" spans="1:67" x14ac:dyDescent="0.35">
      <c r="A108" t="s">
        <v>980</v>
      </c>
      <c r="B108" t="s">
        <v>981</v>
      </c>
      <c r="C108" t="s">
        <v>779</v>
      </c>
      <c r="D108" t="s">
        <v>780</v>
      </c>
    </row>
    <row r="109" spans="1:67" x14ac:dyDescent="0.35">
      <c r="A109" t="s">
        <v>982</v>
      </c>
      <c r="B109" t="s">
        <v>983</v>
      </c>
      <c r="C109" t="s">
        <v>779</v>
      </c>
      <c r="D109" t="s">
        <v>780</v>
      </c>
    </row>
    <row r="110" spans="1:67" x14ac:dyDescent="0.35">
      <c r="A110" t="s">
        <v>984</v>
      </c>
      <c r="B110" t="s">
        <v>985</v>
      </c>
      <c r="C110" t="s">
        <v>779</v>
      </c>
      <c r="D110" t="s">
        <v>780</v>
      </c>
    </row>
    <row r="111" spans="1:67" x14ac:dyDescent="0.35">
      <c r="A111" t="s">
        <v>986</v>
      </c>
      <c r="B111" t="s">
        <v>987</v>
      </c>
      <c r="C111" t="s">
        <v>779</v>
      </c>
      <c r="D111" t="s">
        <v>780</v>
      </c>
    </row>
    <row r="112" spans="1:67" x14ac:dyDescent="0.35">
      <c r="A112" t="s">
        <v>988</v>
      </c>
      <c r="B112" t="s">
        <v>989</v>
      </c>
      <c r="C112" t="s">
        <v>779</v>
      </c>
      <c r="D112" t="s">
        <v>780</v>
      </c>
      <c r="E112">
        <v>387000000000</v>
      </c>
      <c r="F112">
        <v>465100000000</v>
      </c>
      <c r="G112">
        <v>1326100000000</v>
      </c>
      <c r="H112">
        <v>3168100000000</v>
      </c>
      <c r="I112">
        <v>7013500000000</v>
      </c>
      <c r="J112">
        <v>23537000000000</v>
      </c>
      <c r="K112">
        <v>311000000000</v>
      </c>
      <c r="L112">
        <v>838200000000</v>
      </c>
      <c r="M112">
        <v>2067900000000</v>
      </c>
      <c r="N112">
        <v>2683000000000</v>
      </c>
      <c r="O112">
        <v>3290000000000</v>
      </c>
      <c r="P112">
        <v>3605300000000</v>
      </c>
      <c r="Q112">
        <v>4404000000000</v>
      </c>
      <c r="R112">
        <v>6507700000000</v>
      </c>
      <c r="S112">
        <v>10200900000000</v>
      </c>
      <c r="T112">
        <v>12086800000000</v>
      </c>
      <c r="U112">
        <v>15034500000000</v>
      </c>
      <c r="V112">
        <v>18332200000000</v>
      </c>
      <c r="W112">
        <v>21879300000000</v>
      </c>
      <c r="X112">
        <v>30541000000000</v>
      </c>
      <c r="Y112">
        <v>43435000000000</v>
      </c>
      <c r="Z112">
        <v>52102100000000</v>
      </c>
      <c r="AA112">
        <v>57675100000000</v>
      </c>
      <c r="AB112">
        <v>70337900000000</v>
      </c>
      <c r="AC112">
        <v>82886600000000</v>
      </c>
      <c r="AD112">
        <v>90788800000000</v>
      </c>
      <c r="AE112">
        <v>98353400000000</v>
      </c>
      <c r="AF112">
        <v>118794900000000</v>
      </c>
      <c r="AG112">
        <v>135183100000000</v>
      </c>
      <c r="AH112">
        <v>159110900000000</v>
      </c>
      <c r="AI112">
        <v>185981700000000</v>
      </c>
      <c r="AJ112">
        <v>216550900000000</v>
      </c>
      <c r="AK112">
        <v>247437700000000</v>
      </c>
      <c r="AL112">
        <v>317223200000000</v>
      </c>
      <c r="AM112">
        <v>371971300000000</v>
      </c>
      <c r="AN112">
        <v>441148000000000</v>
      </c>
      <c r="AO112">
        <v>518295800000000</v>
      </c>
      <c r="AP112">
        <v>609340400000000</v>
      </c>
      <c r="AQ112">
        <v>901859800000000</v>
      </c>
      <c r="AR112" s="67">
        <v>1015967400000000</v>
      </c>
      <c r="AS112" s="67">
        <v>1297608100000000</v>
      </c>
      <c r="AT112" s="67">
        <v>1585270800000000</v>
      </c>
      <c r="AU112" s="67">
        <v>1767320300000000</v>
      </c>
      <c r="AV112" s="67">
        <v>1936260700000000</v>
      </c>
      <c r="AW112" s="67">
        <v>2190476087360000</v>
      </c>
      <c r="AX112" s="67">
        <v>2639280613400000</v>
      </c>
      <c r="AY112" s="67">
        <v>3196947891340000</v>
      </c>
      <c r="AZ112" s="67">
        <v>3788408515000000</v>
      </c>
      <c r="BA112" s="67">
        <v>4772823220216100</v>
      </c>
      <c r="BB112" s="67">
        <v>5409983820707500</v>
      </c>
      <c r="BC112" s="67">
        <v>6681362244357700</v>
      </c>
      <c r="BD112" s="67">
        <v>7614833306968000</v>
      </c>
      <c r="BE112" s="67">
        <v>8372511546825500</v>
      </c>
      <c r="BF112" s="67">
        <v>9260807782474100</v>
      </c>
      <c r="BG112" s="67">
        <v>1.0215312164734E+16</v>
      </c>
      <c r="BH112" s="67">
        <v>1.11439930341586E+16</v>
      </c>
      <c r="BI112" s="67">
        <v>1.2004715451389E+16</v>
      </c>
      <c r="BJ112" s="67">
        <v>1.31592199221719E+16</v>
      </c>
      <c r="BK112" s="67">
        <v>1.43965722535691E+16</v>
      </c>
      <c r="BL112" s="67">
        <v>1.535133614339E+16</v>
      </c>
      <c r="BM112" s="67">
        <v>1.5019305847081E+16</v>
      </c>
      <c r="BN112" s="67">
        <v>1.651579394658E+16</v>
      </c>
      <c r="BO112" s="53">
        <v>1.904989586708E+16</v>
      </c>
    </row>
    <row r="113" spans="1:67" x14ac:dyDescent="0.35">
      <c r="A113" t="s">
        <v>990</v>
      </c>
      <c r="B113" t="s">
        <v>991</v>
      </c>
      <c r="C113" t="s">
        <v>779</v>
      </c>
      <c r="D113" t="s">
        <v>780</v>
      </c>
    </row>
    <row r="114" spans="1:67" x14ac:dyDescent="0.35">
      <c r="A114" t="s">
        <v>992</v>
      </c>
      <c r="B114" t="s">
        <v>993</v>
      </c>
      <c r="C114" t="s">
        <v>779</v>
      </c>
      <c r="D114" t="s">
        <v>780</v>
      </c>
      <c r="O114">
        <v>39200000</v>
      </c>
      <c r="P114">
        <v>39400000</v>
      </c>
      <c r="Q114">
        <v>47400000</v>
      </c>
      <c r="R114">
        <v>59900000</v>
      </c>
      <c r="S114">
        <v>67700000</v>
      </c>
      <c r="T114">
        <v>83000000</v>
      </c>
      <c r="U114">
        <v>107100000</v>
      </c>
      <c r="V114">
        <v>121300000</v>
      </c>
      <c r="W114">
        <v>134300000</v>
      </c>
      <c r="X114">
        <v>162600000</v>
      </c>
      <c r="Y114">
        <v>191300000</v>
      </c>
      <c r="Z114">
        <v>204200000</v>
      </c>
      <c r="AA114">
        <v>200000000</v>
      </c>
      <c r="AB114">
        <v>224800000</v>
      </c>
      <c r="AC114">
        <v>231561000</v>
      </c>
      <c r="AD114">
        <v>242327000</v>
      </c>
      <c r="AE114">
        <v>289556000</v>
      </c>
      <c r="AF114">
        <v>339655000</v>
      </c>
      <c r="AG114">
        <v>394861000</v>
      </c>
      <c r="AH114">
        <v>450791000</v>
      </c>
      <c r="AI114">
        <v>508948000</v>
      </c>
      <c r="AJ114">
        <v>549307000</v>
      </c>
      <c r="AK114">
        <v>573414000</v>
      </c>
      <c r="AL114">
        <v>583835000</v>
      </c>
      <c r="AM114">
        <v>608529000</v>
      </c>
      <c r="AN114">
        <v>650775000</v>
      </c>
      <c r="AO114">
        <v>712892000</v>
      </c>
      <c r="AP114">
        <v>801396000</v>
      </c>
      <c r="AQ114">
        <v>906929000</v>
      </c>
      <c r="AR114">
        <v>1031778000</v>
      </c>
      <c r="AS114">
        <v>1101580000</v>
      </c>
      <c r="AT114">
        <v>1209926000</v>
      </c>
      <c r="AU114">
        <v>1310063000</v>
      </c>
      <c r="AV114">
        <v>1433659000</v>
      </c>
      <c r="AW114">
        <v>1593817000</v>
      </c>
      <c r="AX114">
        <v>1733885000</v>
      </c>
      <c r="AY114">
        <v>1944910000</v>
      </c>
      <c r="AZ114">
        <v>2183723000</v>
      </c>
      <c r="BA114">
        <v>2370020000</v>
      </c>
      <c r="BB114">
        <v>2460622000</v>
      </c>
      <c r="BC114">
        <v>3871381000</v>
      </c>
      <c r="BD114">
        <v>4176651000</v>
      </c>
      <c r="BE114">
        <v>4316004000</v>
      </c>
      <c r="BF114">
        <v>4606851000</v>
      </c>
      <c r="BG114">
        <v>4652281000</v>
      </c>
      <c r="BH114">
        <v>4468249000</v>
      </c>
      <c r="BI114">
        <v>4521903000</v>
      </c>
      <c r="BJ114">
        <v>4945720000</v>
      </c>
      <c r="BK114">
        <v>5330380000</v>
      </c>
      <c r="BL114">
        <v>5453670000</v>
      </c>
      <c r="BM114">
        <v>5097008000</v>
      </c>
    </row>
    <row r="115" spans="1:67" x14ac:dyDescent="0.35">
      <c r="A115" t="s">
        <v>994</v>
      </c>
      <c r="B115" t="s">
        <v>995</v>
      </c>
      <c r="C115" t="s">
        <v>779</v>
      </c>
      <c r="D115" t="s">
        <v>780</v>
      </c>
      <c r="E115">
        <v>175612604030</v>
      </c>
      <c r="F115">
        <v>185840935960</v>
      </c>
      <c r="G115">
        <v>199688760460</v>
      </c>
      <c r="H115">
        <v>229460357320</v>
      </c>
      <c r="I115">
        <v>267503492670</v>
      </c>
      <c r="J115">
        <v>281960217490</v>
      </c>
      <c r="K115">
        <v>318758234240</v>
      </c>
      <c r="L115">
        <v>373432066530</v>
      </c>
      <c r="M115">
        <v>395590919030</v>
      </c>
      <c r="N115">
        <v>435649962630</v>
      </c>
      <c r="O115">
        <v>465328622910</v>
      </c>
      <c r="P115">
        <v>498289112460</v>
      </c>
      <c r="Q115">
        <v>549433366230</v>
      </c>
      <c r="R115">
        <v>669156564750</v>
      </c>
      <c r="S115">
        <v>790868760990</v>
      </c>
      <c r="T115">
        <v>849574496860</v>
      </c>
      <c r="U115">
        <v>915786831150</v>
      </c>
      <c r="V115">
        <v>1037905198700</v>
      </c>
      <c r="W115">
        <v>1125153683400</v>
      </c>
      <c r="X115">
        <v>1237151792700</v>
      </c>
      <c r="Y115">
        <v>1474078683700</v>
      </c>
      <c r="Z115">
        <v>1728155053200</v>
      </c>
      <c r="AA115">
        <v>1926205634100</v>
      </c>
      <c r="AB115">
        <v>2241302389600</v>
      </c>
      <c r="AC115">
        <v>2507642497900</v>
      </c>
      <c r="AD115">
        <v>2831050853900</v>
      </c>
      <c r="AE115">
        <v>3165609412800</v>
      </c>
      <c r="AF115">
        <v>3592457035300</v>
      </c>
      <c r="AG115">
        <v>4248669901200</v>
      </c>
      <c r="AH115">
        <v>4875466135700</v>
      </c>
      <c r="AI115">
        <v>5685642055700</v>
      </c>
      <c r="AJ115">
        <v>6521834835400</v>
      </c>
      <c r="AK115">
        <v>7495509317400</v>
      </c>
      <c r="AL115">
        <v>8639124253800</v>
      </c>
      <c r="AM115">
        <v>10144870589300</v>
      </c>
      <c r="AN115">
        <v>11920986758200</v>
      </c>
      <c r="AO115">
        <v>13817339747000</v>
      </c>
      <c r="AP115">
        <v>15320888758400</v>
      </c>
      <c r="AQ115">
        <v>17573290117100</v>
      </c>
      <c r="AR115">
        <v>19728305729000</v>
      </c>
      <c r="AS115">
        <v>21171526906300</v>
      </c>
      <c r="AT115">
        <v>22951749571000</v>
      </c>
      <c r="AU115">
        <v>24759237846800</v>
      </c>
      <c r="AV115">
        <v>27718221413900</v>
      </c>
      <c r="AW115">
        <v>31639569237500</v>
      </c>
      <c r="AX115">
        <v>36060086607100</v>
      </c>
      <c r="AY115">
        <v>42213949837900</v>
      </c>
      <c r="AZ115">
        <v>48781500590600</v>
      </c>
      <c r="BA115">
        <v>54812293846600</v>
      </c>
      <c r="BB115">
        <v>63284065417200</v>
      </c>
      <c r="BC115">
        <v>75526651043700</v>
      </c>
      <c r="BD115">
        <v>86595047113700</v>
      </c>
      <c r="BE115">
        <v>98272501041500</v>
      </c>
      <c r="BF115">
        <v>110936378038600</v>
      </c>
      <c r="BG115">
        <v>123205294184400</v>
      </c>
      <c r="BH115">
        <v>136120948092900</v>
      </c>
      <c r="BI115">
        <v>150773840000000</v>
      </c>
      <c r="BJ115">
        <v>169052297185800</v>
      </c>
      <c r="BK115">
        <v>186973439773800</v>
      </c>
      <c r="BL115">
        <v>199104791643600</v>
      </c>
      <c r="BM115">
        <v>195632396696800</v>
      </c>
      <c r="BN115">
        <v>230012602603477</v>
      </c>
      <c r="BO115" s="53">
        <v>266589842192269</v>
      </c>
    </row>
    <row r="116" spans="1:67" x14ac:dyDescent="0.35">
      <c r="A116" t="s">
        <v>996</v>
      </c>
      <c r="B116" t="s">
        <v>997</v>
      </c>
      <c r="C116" t="s">
        <v>779</v>
      </c>
      <c r="D116" t="s">
        <v>780</v>
      </c>
    </row>
    <row r="117" spans="1:67" x14ac:dyDescent="0.35">
      <c r="A117" t="s">
        <v>998</v>
      </c>
      <c r="B117" t="s">
        <v>999</v>
      </c>
      <c r="C117" t="s">
        <v>779</v>
      </c>
      <c r="D117" t="s">
        <v>780</v>
      </c>
      <c r="E117">
        <v>932624512</v>
      </c>
      <c r="F117">
        <v>1005118976</v>
      </c>
      <c r="G117">
        <v>1086260608</v>
      </c>
      <c r="H117">
        <v>1166105088</v>
      </c>
      <c r="I117">
        <v>1324641024</v>
      </c>
      <c r="J117">
        <v>1418754176</v>
      </c>
      <c r="K117">
        <v>1489748992</v>
      </c>
      <c r="L117">
        <v>1626056448</v>
      </c>
      <c r="M117">
        <v>1840387584</v>
      </c>
      <c r="N117">
        <v>2113977344</v>
      </c>
      <c r="O117">
        <v>2481306000</v>
      </c>
      <c r="P117">
        <v>2829306000</v>
      </c>
      <c r="Q117">
        <v>3412416000</v>
      </c>
      <c r="R117">
        <v>4084333000</v>
      </c>
      <c r="S117">
        <v>4525655000</v>
      </c>
      <c r="T117">
        <v>5714153000</v>
      </c>
      <c r="U117">
        <v>6949764000</v>
      </c>
      <c r="V117">
        <v>8421538000</v>
      </c>
      <c r="W117">
        <v>9826784000</v>
      </c>
      <c r="X117">
        <v>11490470000</v>
      </c>
      <c r="Y117">
        <v>13550624000</v>
      </c>
      <c r="Z117">
        <v>16337935000</v>
      </c>
      <c r="AA117">
        <v>18746540000</v>
      </c>
      <c r="AB117">
        <v>20463510000</v>
      </c>
      <c r="AC117">
        <v>22228346000</v>
      </c>
      <c r="AD117">
        <v>23818428000</v>
      </c>
      <c r="AE117">
        <v>25463300000</v>
      </c>
      <c r="AF117">
        <v>27300834000</v>
      </c>
      <c r="AG117">
        <v>29299762000</v>
      </c>
      <c r="AH117">
        <v>32327670000</v>
      </c>
      <c r="AI117">
        <v>35194902000</v>
      </c>
      <c r="AJ117">
        <v>36670349000</v>
      </c>
      <c r="AK117">
        <v>38467316000</v>
      </c>
      <c r="AL117">
        <v>41731279000</v>
      </c>
      <c r="AM117">
        <v>45087396000</v>
      </c>
      <c r="AN117">
        <v>50077000000</v>
      </c>
      <c r="AO117">
        <v>55299000000</v>
      </c>
      <c r="AP117">
        <v>62698000000</v>
      </c>
      <c r="AQ117">
        <v>72044000000</v>
      </c>
      <c r="AR117">
        <v>80931755000</v>
      </c>
      <c r="AS117">
        <v>94581071000</v>
      </c>
      <c r="AT117">
        <v>104292512000</v>
      </c>
      <c r="AU117">
        <v>114020943000</v>
      </c>
      <c r="AV117">
        <v>125504556000</v>
      </c>
      <c r="AW117">
        <v>134877539000</v>
      </c>
      <c r="AX117">
        <v>147493184000</v>
      </c>
      <c r="AY117">
        <v>162161020000</v>
      </c>
      <c r="AZ117">
        <v>170375846000</v>
      </c>
      <c r="BA117">
        <v>162116437000</v>
      </c>
      <c r="BB117">
        <v>141616408000</v>
      </c>
      <c r="BC117">
        <v>140704410000</v>
      </c>
      <c r="BD117">
        <v>139771626000</v>
      </c>
      <c r="BE117">
        <v>142033830000</v>
      </c>
      <c r="BF117">
        <v>151702246000</v>
      </c>
      <c r="BG117">
        <v>165015624000</v>
      </c>
      <c r="BH117">
        <v>202439079000</v>
      </c>
      <c r="BI117">
        <v>220355940000</v>
      </c>
      <c r="BJ117">
        <v>236795565000</v>
      </c>
      <c r="BK117">
        <v>253300698000</v>
      </c>
      <c r="BL117">
        <v>277063657000</v>
      </c>
      <c r="BM117">
        <v>280670123000</v>
      </c>
      <c r="BN117">
        <v>323480839000</v>
      </c>
      <c r="BO117" s="53">
        <v>364162000000</v>
      </c>
    </row>
    <row r="118" spans="1:67" x14ac:dyDescent="0.35">
      <c r="A118" t="s">
        <v>1000</v>
      </c>
      <c r="B118" t="s">
        <v>1001</v>
      </c>
      <c r="C118" t="s">
        <v>779</v>
      </c>
      <c r="D118" t="s">
        <v>780</v>
      </c>
      <c r="E118">
        <v>310050440661.85999</v>
      </c>
      <c r="F118">
        <v>326758520487.651</v>
      </c>
      <c r="G118">
        <v>345821650754.67297</v>
      </c>
      <c r="H118">
        <v>362469974390.19397</v>
      </c>
      <c r="I118">
        <v>395184873391.58197</v>
      </c>
      <c r="J118">
        <v>453998667482.396</v>
      </c>
      <c r="K118">
        <v>498744578395.021</v>
      </c>
      <c r="L118">
        <v>553721098940.09998</v>
      </c>
      <c r="M118">
        <v>628269680050.05298</v>
      </c>
      <c r="N118">
        <v>708240308819.82202</v>
      </c>
      <c r="O118">
        <v>797125057336.85095</v>
      </c>
      <c r="P118">
        <v>1000127309470.04</v>
      </c>
      <c r="Q118">
        <v>1259108556697.52</v>
      </c>
      <c r="R118">
        <v>1821486481680.8999</v>
      </c>
      <c r="S118">
        <v>3113835266005.2998</v>
      </c>
      <c r="T118">
        <v>3530910842948.8501</v>
      </c>
      <c r="U118">
        <v>4767169154705.2305</v>
      </c>
      <c r="V118">
        <v>5627241684401.4404</v>
      </c>
      <c r="W118">
        <v>5415692487893.9004</v>
      </c>
      <c r="X118">
        <v>6427853447879.1104</v>
      </c>
      <c r="Y118">
        <v>6816779076684.46</v>
      </c>
      <c r="Z118">
        <v>8114060139624.3398</v>
      </c>
      <c r="AA118">
        <v>10673273925236.5</v>
      </c>
      <c r="AB118">
        <v>13694909645747.801</v>
      </c>
      <c r="AC118">
        <v>14952116953950.801</v>
      </c>
      <c r="AD118">
        <v>15815509806461.801</v>
      </c>
      <c r="AE118">
        <v>16017828118378.1</v>
      </c>
      <c r="AF118">
        <v>19409778945942</v>
      </c>
      <c r="AG118">
        <v>21885689385024.898</v>
      </c>
      <c r="AH118">
        <v>27216170356535.301</v>
      </c>
      <c r="AI118">
        <v>37970533272214</v>
      </c>
      <c r="AJ118">
        <v>53880694774500</v>
      </c>
      <c r="AK118">
        <v>71900295456000</v>
      </c>
      <c r="AL118">
        <v>106164033406200</v>
      </c>
      <c r="AM118">
        <v>139097653432300</v>
      </c>
      <c r="AN118">
        <v>196365433151100</v>
      </c>
      <c r="AO118">
        <v>269191999847200</v>
      </c>
      <c r="AP118">
        <v>315951576789100</v>
      </c>
      <c r="AQ118">
        <v>353298941560200</v>
      </c>
      <c r="AR118">
        <v>476115304756600</v>
      </c>
      <c r="AS118">
        <v>629203926544500</v>
      </c>
      <c r="AT118">
        <v>740041674222100</v>
      </c>
      <c r="AU118" s="67">
        <v>1026491436179600</v>
      </c>
      <c r="AV118" s="67">
        <v>1260486493184600</v>
      </c>
      <c r="AW118" s="67">
        <v>1634376299308400</v>
      </c>
      <c r="AX118" s="67">
        <v>2026234078462500</v>
      </c>
      <c r="AY118" s="67">
        <v>2443236658976500</v>
      </c>
      <c r="AZ118" s="67">
        <v>3256159359664000</v>
      </c>
      <c r="BA118" s="67">
        <v>3900507433228800</v>
      </c>
      <c r="BB118" s="67">
        <v>4106258957894700</v>
      </c>
      <c r="BC118" s="67">
        <v>5036630103924900</v>
      </c>
      <c r="BD118" s="67">
        <v>6901118622341200</v>
      </c>
      <c r="BE118" s="67">
        <v>7947278391421100</v>
      </c>
      <c r="BF118" s="67">
        <v>1.07028306512015E+16</v>
      </c>
      <c r="BG118" s="67">
        <v>1.23177869398919E+16</v>
      </c>
      <c r="BH118" s="67">
        <v>1.21129126916361E+16</v>
      </c>
      <c r="BI118" s="67">
        <v>1.44255142238602E+16</v>
      </c>
      <c r="BJ118" s="67">
        <v>1.67569133104984E+16</v>
      </c>
      <c r="BK118" s="67">
        <v>2.16127104424631E+16</v>
      </c>
      <c r="BL118" s="67">
        <v>2.74294441265317E+16</v>
      </c>
      <c r="BM118" s="67">
        <v>4.09057398879118E+16</v>
      </c>
      <c r="BN118" s="67">
        <v>6.6996859655279696E+16</v>
      </c>
      <c r="BO118" s="53">
        <v>1.0091324842733901E+17</v>
      </c>
    </row>
    <row r="119" spans="1:67" x14ac:dyDescent="0.35">
      <c r="A119" t="s">
        <v>1002</v>
      </c>
      <c r="B119" t="s">
        <v>1003</v>
      </c>
      <c r="C119" t="s">
        <v>779</v>
      </c>
      <c r="D119" t="s">
        <v>780</v>
      </c>
      <c r="Y119">
        <v>16244700000</v>
      </c>
      <c r="Z119">
        <v>10945900000</v>
      </c>
      <c r="AA119">
        <v>11989800000</v>
      </c>
      <c r="AB119">
        <v>12030900000</v>
      </c>
      <c r="AC119">
        <v>14080400000</v>
      </c>
      <c r="AD119">
        <v>14300000000</v>
      </c>
      <c r="AE119">
        <v>13959600000</v>
      </c>
      <c r="AF119">
        <v>16895300000</v>
      </c>
      <c r="AG119">
        <v>18731800000</v>
      </c>
      <c r="AH119">
        <v>19703600000</v>
      </c>
      <c r="AI119">
        <v>55089200000</v>
      </c>
      <c r="AJ119">
        <v>41801100000</v>
      </c>
      <c r="AK119">
        <v>113829100000</v>
      </c>
      <c r="AL119">
        <v>321632900000</v>
      </c>
      <c r="AM119">
        <v>1658326200000</v>
      </c>
      <c r="AN119">
        <v>6693624900000</v>
      </c>
      <c r="AO119">
        <v>6498496200000</v>
      </c>
      <c r="AP119">
        <v>14895735800000</v>
      </c>
      <c r="AQ119">
        <v>16897265500000</v>
      </c>
      <c r="AR119">
        <v>33860186200000</v>
      </c>
      <c r="AS119">
        <v>49897180000000</v>
      </c>
      <c r="AT119">
        <v>41020010200000</v>
      </c>
      <c r="AU119">
        <v>40319581600000</v>
      </c>
      <c r="AV119">
        <v>29618507000000</v>
      </c>
      <c r="AW119">
        <v>53311558700000</v>
      </c>
      <c r="AX119">
        <v>66869560200000</v>
      </c>
      <c r="AY119">
        <v>90385229008300</v>
      </c>
      <c r="AZ119">
        <v>107608093377600</v>
      </c>
      <c r="BA119">
        <v>161184195633300</v>
      </c>
      <c r="BB119">
        <v>134264467400000</v>
      </c>
      <c r="BC119">
        <v>163928609500000</v>
      </c>
      <c r="BD119">
        <v>217049817400000</v>
      </c>
      <c r="BE119">
        <v>255460461200000</v>
      </c>
      <c r="BF119">
        <v>272351067820000</v>
      </c>
      <c r="BG119">
        <v>264812657500000</v>
      </c>
      <c r="BH119">
        <v>192911053196400</v>
      </c>
      <c r="BI119">
        <v>195078803300000</v>
      </c>
      <c r="BJ119">
        <v>219959920700000</v>
      </c>
      <c r="BK119">
        <v>266843892000000</v>
      </c>
      <c r="BL119">
        <v>274779419200000</v>
      </c>
      <c r="BM119">
        <v>213041367000000</v>
      </c>
      <c r="BN119">
        <v>298160019000000</v>
      </c>
      <c r="BO119" s="53">
        <v>381692452000000</v>
      </c>
    </row>
    <row r="120" spans="1:67" x14ac:dyDescent="0.35">
      <c r="A120" t="s">
        <v>1004</v>
      </c>
      <c r="B120" t="s">
        <v>1005</v>
      </c>
      <c r="C120" t="s">
        <v>779</v>
      </c>
      <c r="D120" t="s">
        <v>780</v>
      </c>
      <c r="E120">
        <v>89524144</v>
      </c>
      <c r="F120">
        <v>101427856</v>
      </c>
      <c r="G120">
        <v>122259360</v>
      </c>
      <c r="H120">
        <v>146066800</v>
      </c>
      <c r="I120">
        <v>186737840</v>
      </c>
      <c r="J120">
        <v>224772176</v>
      </c>
      <c r="K120">
        <v>270103552</v>
      </c>
      <c r="L120">
        <v>273674528</v>
      </c>
      <c r="M120">
        <v>293116416</v>
      </c>
      <c r="N120">
        <v>361956608</v>
      </c>
      <c r="O120">
        <v>467409200</v>
      </c>
      <c r="P120">
        <v>595882100</v>
      </c>
      <c r="Q120">
        <v>746051800</v>
      </c>
      <c r="R120">
        <v>1048236300</v>
      </c>
      <c r="S120">
        <v>1523584100</v>
      </c>
      <c r="T120">
        <v>2152991900</v>
      </c>
      <c r="U120">
        <v>3023447200</v>
      </c>
      <c r="V120">
        <v>4384062700</v>
      </c>
      <c r="W120">
        <v>6772008500</v>
      </c>
      <c r="X120">
        <v>9998560200</v>
      </c>
      <c r="Y120">
        <v>16104008600</v>
      </c>
      <c r="Z120">
        <v>24877101600</v>
      </c>
      <c r="AA120">
        <v>38812961300</v>
      </c>
      <c r="AB120">
        <v>66816859900</v>
      </c>
      <c r="AC120">
        <v>87755289600</v>
      </c>
      <c r="AD120">
        <v>120420391600</v>
      </c>
      <c r="AE120">
        <v>160537401400</v>
      </c>
      <c r="AF120">
        <v>211213483200</v>
      </c>
      <c r="AG120">
        <v>259232263200</v>
      </c>
      <c r="AH120">
        <v>316065118800</v>
      </c>
      <c r="AI120">
        <v>368883722800</v>
      </c>
      <c r="AJ120">
        <v>401775775500</v>
      </c>
      <c r="AK120">
        <v>403220098300</v>
      </c>
      <c r="AL120">
        <v>415243973500</v>
      </c>
      <c r="AM120">
        <v>438422429300</v>
      </c>
      <c r="AN120">
        <v>453385026600</v>
      </c>
      <c r="AO120">
        <v>489350941200</v>
      </c>
      <c r="AP120">
        <v>528420637600</v>
      </c>
      <c r="AQ120">
        <v>591443484200</v>
      </c>
      <c r="AR120">
        <v>636986330400</v>
      </c>
      <c r="AS120">
        <v>683040241600</v>
      </c>
      <c r="AT120">
        <v>775279864000</v>
      </c>
      <c r="AU120">
        <v>855519172800</v>
      </c>
      <c r="AV120">
        <v>869750893700</v>
      </c>
      <c r="AW120">
        <v>936070645700</v>
      </c>
      <c r="AX120">
        <v>1008847277900</v>
      </c>
      <c r="AY120">
        <v>1121974504900</v>
      </c>
      <c r="AZ120">
        <v>1297522565600</v>
      </c>
      <c r="BA120">
        <v>1237723148100</v>
      </c>
      <c r="BB120">
        <v>1304878870900</v>
      </c>
      <c r="BC120">
        <v>1359397669000</v>
      </c>
      <c r="BD120">
        <v>1489727267600</v>
      </c>
      <c r="BE120">
        <v>1611600311400</v>
      </c>
      <c r="BF120">
        <v>1867813833000</v>
      </c>
      <c r="BG120">
        <v>1973026857200</v>
      </c>
      <c r="BH120">
        <v>2182437000000</v>
      </c>
      <c r="BI120">
        <v>2395281000000</v>
      </c>
      <c r="BJ120">
        <v>2560510853242</v>
      </c>
      <c r="BK120">
        <v>2699450806462.6499</v>
      </c>
      <c r="BL120">
        <v>3020324021700</v>
      </c>
      <c r="BM120">
        <v>2853888941449.7202</v>
      </c>
      <c r="BN120">
        <v>3095640347442.8901</v>
      </c>
      <c r="BO120" s="53">
        <v>3574398700059.3398</v>
      </c>
    </row>
    <row r="121" spans="1:67" x14ac:dyDescent="0.35">
      <c r="A121" t="s">
        <v>1006</v>
      </c>
      <c r="B121" t="s">
        <v>1007</v>
      </c>
      <c r="C121" t="s">
        <v>779</v>
      </c>
      <c r="D121" t="s">
        <v>780</v>
      </c>
      <c r="E121">
        <v>517000</v>
      </c>
      <c r="F121">
        <v>624500</v>
      </c>
      <c r="G121">
        <v>749200</v>
      </c>
      <c r="H121">
        <v>893100</v>
      </c>
      <c r="I121">
        <v>1016400</v>
      </c>
      <c r="J121">
        <v>1093400</v>
      </c>
      <c r="K121">
        <v>1186200</v>
      </c>
      <c r="L121">
        <v>1197200</v>
      </c>
      <c r="M121">
        <v>1373100</v>
      </c>
      <c r="N121">
        <v>1580100</v>
      </c>
      <c r="O121">
        <v>2143000</v>
      </c>
      <c r="P121">
        <v>2743000</v>
      </c>
      <c r="Q121">
        <v>3569000</v>
      </c>
      <c r="R121">
        <v>4607000</v>
      </c>
      <c r="S121">
        <v>6631000</v>
      </c>
      <c r="T121">
        <v>9226000</v>
      </c>
      <c r="U121">
        <v>12178000</v>
      </c>
      <c r="V121">
        <v>17519000</v>
      </c>
      <c r="W121">
        <v>28657000</v>
      </c>
      <c r="X121">
        <v>54024000</v>
      </c>
      <c r="Y121">
        <v>122660000</v>
      </c>
      <c r="Z121">
        <v>292736000</v>
      </c>
      <c r="AA121">
        <v>674342000</v>
      </c>
      <c r="AB121">
        <v>1738382000</v>
      </c>
      <c r="AC121">
        <v>8272453000</v>
      </c>
      <c r="AD121">
        <v>31218304000</v>
      </c>
      <c r="AE121">
        <v>49563017000</v>
      </c>
      <c r="AF121">
        <v>64371321000</v>
      </c>
      <c r="AG121">
        <v>79747630000</v>
      </c>
      <c r="AH121">
        <v>95668611000</v>
      </c>
      <c r="AI121">
        <v>119999417000</v>
      </c>
      <c r="AJ121">
        <v>156809898000</v>
      </c>
      <c r="AK121">
        <v>188842325000</v>
      </c>
      <c r="AL121">
        <v>218343825000</v>
      </c>
      <c r="AM121">
        <v>263578896000</v>
      </c>
      <c r="AN121">
        <v>307850873000</v>
      </c>
      <c r="AO121">
        <v>354856958000</v>
      </c>
      <c r="AP121">
        <v>396574294000</v>
      </c>
      <c r="AQ121">
        <v>441405140000</v>
      </c>
      <c r="AR121">
        <v>479717720000</v>
      </c>
      <c r="AS121">
        <v>520990543000</v>
      </c>
      <c r="AT121">
        <v>543367671000</v>
      </c>
      <c r="AU121">
        <v>571587182000</v>
      </c>
      <c r="AV121">
        <v>577044953000</v>
      </c>
      <c r="AW121">
        <v>609628513000</v>
      </c>
      <c r="AX121">
        <v>654520104000</v>
      </c>
      <c r="AY121">
        <v>704260829000</v>
      </c>
      <c r="AZ121">
        <v>755123728000</v>
      </c>
      <c r="BA121">
        <v>776152977000</v>
      </c>
      <c r="BB121">
        <v>814058542000</v>
      </c>
      <c r="BC121">
        <v>875005688000</v>
      </c>
      <c r="BD121">
        <v>942006473000</v>
      </c>
      <c r="BE121">
        <v>985796569000</v>
      </c>
      <c r="BF121">
        <v>1053565956000</v>
      </c>
      <c r="BG121">
        <v>1117927873000</v>
      </c>
      <c r="BH121">
        <v>1169316649000</v>
      </c>
      <c r="BI121">
        <v>1225964071000</v>
      </c>
      <c r="BJ121">
        <v>1283083123000</v>
      </c>
      <c r="BK121">
        <v>1351548998000</v>
      </c>
      <c r="BL121">
        <v>1426601176000</v>
      </c>
      <c r="BM121">
        <v>1410071448000</v>
      </c>
      <c r="BN121">
        <v>1554256070000</v>
      </c>
      <c r="BO121" s="53">
        <v>1729264239649.8701</v>
      </c>
    </row>
    <row r="122" spans="1:67" x14ac:dyDescent="0.35">
      <c r="A122" t="s">
        <v>1008</v>
      </c>
      <c r="B122" t="s">
        <v>1009</v>
      </c>
      <c r="C122" t="s">
        <v>779</v>
      </c>
      <c r="D122" t="s">
        <v>780</v>
      </c>
      <c r="E122">
        <v>13050289152</v>
      </c>
      <c r="F122">
        <v>14506570752</v>
      </c>
      <c r="G122">
        <v>16291352576</v>
      </c>
      <c r="H122">
        <v>18657593344</v>
      </c>
      <c r="I122">
        <v>20435560448</v>
      </c>
      <c r="J122">
        <v>22026698752</v>
      </c>
      <c r="K122">
        <v>23887888384</v>
      </c>
      <c r="L122">
        <v>26288648192</v>
      </c>
      <c r="M122">
        <v>28510566400</v>
      </c>
      <c r="N122">
        <v>31496042496</v>
      </c>
      <c r="O122">
        <v>36917061000</v>
      </c>
      <c r="P122">
        <v>40292974000</v>
      </c>
      <c r="Q122">
        <v>44152925000</v>
      </c>
      <c r="R122">
        <v>53195025000</v>
      </c>
      <c r="S122">
        <v>67086563000</v>
      </c>
      <c r="T122">
        <v>76956847000</v>
      </c>
      <c r="U122">
        <v>96757334000</v>
      </c>
      <c r="V122">
        <v>117705846000</v>
      </c>
      <c r="W122">
        <v>138504319000</v>
      </c>
      <c r="X122">
        <v>169880844000</v>
      </c>
      <c r="Y122">
        <v>212417107000</v>
      </c>
      <c r="Z122">
        <v>252536133000</v>
      </c>
      <c r="AA122">
        <v>297751445000</v>
      </c>
      <c r="AB122">
        <v>347185343000</v>
      </c>
      <c r="AC122">
        <v>396881377000</v>
      </c>
      <c r="AD122">
        <v>444855631000</v>
      </c>
      <c r="AE122">
        <v>490496942000</v>
      </c>
      <c r="AF122">
        <v>537682150000</v>
      </c>
      <c r="AG122">
        <v>597726804000</v>
      </c>
      <c r="AH122">
        <v>654805477000</v>
      </c>
      <c r="AI122">
        <v>721988007000</v>
      </c>
      <c r="AJ122">
        <v>787065543000</v>
      </c>
      <c r="AK122">
        <v>826681371000</v>
      </c>
      <c r="AL122">
        <v>853258984000</v>
      </c>
      <c r="AM122">
        <v>901218103000</v>
      </c>
      <c r="AN122">
        <v>976250200000</v>
      </c>
      <c r="AO122">
        <v>1035751500000</v>
      </c>
      <c r="AP122">
        <v>1087357200000</v>
      </c>
      <c r="AQ122">
        <v>1132595800000</v>
      </c>
      <c r="AR122">
        <v>1172860700000</v>
      </c>
      <c r="AS122">
        <v>1236773300000</v>
      </c>
      <c r="AT122">
        <v>1300145100000</v>
      </c>
      <c r="AU122">
        <v>1344235800000</v>
      </c>
      <c r="AV122">
        <v>1387969200000</v>
      </c>
      <c r="AW122">
        <v>1449916300000</v>
      </c>
      <c r="AX122">
        <v>1495981700000</v>
      </c>
      <c r="AY122">
        <v>1558846700000</v>
      </c>
      <c r="AZ122">
        <v>1616086100000</v>
      </c>
      <c r="BA122">
        <v>1622731700000</v>
      </c>
      <c r="BB122">
        <v>1576263000000</v>
      </c>
      <c r="BC122">
        <v>1607865500000</v>
      </c>
      <c r="BD122">
        <v>1644585700000</v>
      </c>
      <c r="BE122">
        <v>1622373200000</v>
      </c>
      <c r="BF122">
        <v>1609956400000</v>
      </c>
      <c r="BG122">
        <v>1627547600000</v>
      </c>
      <c r="BH122">
        <v>1643911000000</v>
      </c>
      <c r="BI122">
        <v>1700655700000</v>
      </c>
      <c r="BJ122">
        <v>1746275900000</v>
      </c>
      <c r="BK122">
        <v>1790958200000</v>
      </c>
      <c r="BL122">
        <v>1811877500000</v>
      </c>
      <c r="BM122">
        <v>1681797500000</v>
      </c>
      <c r="BN122">
        <v>1821686100000</v>
      </c>
      <c r="BO122" s="53">
        <v>1931503600000</v>
      </c>
    </row>
    <row r="123" spans="1:67" x14ac:dyDescent="0.35">
      <c r="A123" t="s">
        <v>1010</v>
      </c>
      <c r="B123" t="s">
        <v>1011</v>
      </c>
      <c r="C123" t="s">
        <v>779</v>
      </c>
      <c r="D123" t="s">
        <v>780</v>
      </c>
      <c r="E123">
        <v>488071600</v>
      </c>
      <c r="F123">
        <v>520682200</v>
      </c>
      <c r="G123">
        <v>531552400</v>
      </c>
      <c r="H123">
        <v>577207200</v>
      </c>
      <c r="I123">
        <v>626123100</v>
      </c>
      <c r="J123">
        <v>678300000</v>
      </c>
      <c r="K123">
        <v>730500000</v>
      </c>
      <c r="L123">
        <v>776200000</v>
      </c>
      <c r="M123">
        <v>854400000</v>
      </c>
      <c r="N123">
        <v>941500000</v>
      </c>
      <c r="O123">
        <v>1119700000</v>
      </c>
      <c r="P123">
        <v>1208100000</v>
      </c>
      <c r="Q123">
        <v>1413900000</v>
      </c>
      <c r="R123">
        <v>1692500000</v>
      </c>
      <c r="S123">
        <v>2210900000</v>
      </c>
      <c r="T123">
        <v>2620100100</v>
      </c>
      <c r="U123">
        <v>2629854512</v>
      </c>
      <c r="V123">
        <v>2869299985</v>
      </c>
      <c r="W123">
        <v>3536010787.5</v>
      </c>
      <c r="X123">
        <v>3984982018.4000001</v>
      </c>
      <c r="Y123">
        <v>4395438960.1999998</v>
      </c>
      <c r="Z123">
        <v>5017953676.1999998</v>
      </c>
      <c r="AA123">
        <v>5554995416.1999998</v>
      </c>
      <c r="AB123">
        <v>6693926885</v>
      </c>
      <c r="AC123">
        <v>8308384331.6000004</v>
      </c>
      <c r="AD123">
        <v>10108062187</v>
      </c>
      <c r="AE123">
        <v>13551466236</v>
      </c>
      <c r="AF123">
        <v>16151364230</v>
      </c>
      <c r="AG123">
        <v>19172302943</v>
      </c>
      <c r="AH123">
        <v>23293592560</v>
      </c>
      <c r="AI123">
        <v>29901402364</v>
      </c>
      <c r="AJ123">
        <v>44433852600</v>
      </c>
      <c r="AK123">
        <v>74427177400</v>
      </c>
      <c r="AL123">
        <v>130834579100</v>
      </c>
      <c r="AM123">
        <v>168756751500</v>
      </c>
      <c r="AN123">
        <v>218120817400</v>
      </c>
      <c r="AO123">
        <v>266117235200</v>
      </c>
      <c r="AP123">
        <v>287064436200</v>
      </c>
      <c r="AQ123">
        <v>309910945000</v>
      </c>
      <c r="AR123">
        <v>334000030700</v>
      </c>
      <c r="AS123">
        <v>372048303600</v>
      </c>
      <c r="AT123">
        <v>402785841700</v>
      </c>
      <c r="AU123">
        <v>441248830500</v>
      </c>
      <c r="AV123">
        <v>511516864700</v>
      </c>
      <c r="AW123">
        <v>587010998100</v>
      </c>
      <c r="AX123">
        <v>658160805500</v>
      </c>
      <c r="AY123">
        <v>743861967400</v>
      </c>
      <c r="AZ123">
        <v>839854822200</v>
      </c>
      <c r="BA123">
        <v>956099445700</v>
      </c>
      <c r="BB123">
        <v>1006611261300</v>
      </c>
      <c r="BC123">
        <v>1109652280400</v>
      </c>
      <c r="BD123">
        <v>1196174828700</v>
      </c>
      <c r="BE123">
        <v>1296411500000</v>
      </c>
      <c r="BF123">
        <v>1398603261000</v>
      </c>
      <c r="BG123">
        <v>1508790100000</v>
      </c>
      <c r="BH123">
        <v>1608210300000</v>
      </c>
      <c r="BI123">
        <v>1686544500000</v>
      </c>
      <c r="BJ123">
        <v>1841139100000</v>
      </c>
      <c r="BK123">
        <v>1950430700000</v>
      </c>
      <c r="BL123">
        <v>2051575700000</v>
      </c>
      <c r="BM123">
        <v>1902205912250</v>
      </c>
      <c r="BN123">
        <v>2147068102630</v>
      </c>
      <c r="BO123" s="53">
        <v>2548021257123.6201</v>
      </c>
    </row>
    <row r="124" spans="1:67" x14ac:dyDescent="0.35">
      <c r="A124" t="s">
        <v>1012</v>
      </c>
      <c r="B124" t="s">
        <v>1013</v>
      </c>
      <c r="C124" t="s">
        <v>779</v>
      </c>
      <c r="D124" t="s">
        <v>780</v>
      </c>
      <c r="J124">
        <v>217200000</v>
      </c>
      <c r="K124">
        <v>239200000</v>
      </c>
      <c r="L124">
        <v>229900000</v>
      </c>
      <c r="M124">
        <v>205700000</v>
      </c>
      <c r="N124">
        <v>256300000</v>
      </c>
      <c r="O124">
        <v>235100000</v>
      </c>
      <c r="P124">
        <v>247500000</v>
      </c>
      <c r="Q124">
        <v>285700000</v>
      </c>
      <c r="R124">
        <v>316700000</v>
      </c>
      <c r="S124">
        <v>394800000</v>
      </c>
      <c r="T124">
        <v>449500000</v>
      </c>
      <c r="U124">
        <v>569200000</v>
      </c>
      <c r="V124">
        <v>698400000</v>
      </c>
      <c r="W124">
        <v>803840700</v>
      </c>
      <c r="X124">
        <v>993541200</v>
      </c>
      <c r="Y124">
        <v>1175524700</v>
      </c>
      <c r="Z124">
        <v>1477218500</v>
      </c>
      <c r="AA124">
        <v>1682749300</v>
      </c>
      <c r="AB124">
        <v>1803169000</v>
      </c>
      <c r="AC124">
        <v>1886412100</v>
      </c>
      <c r="AD124">
        <v>1935597800</v>
      </c>
      <c r="AE124">
        <v>2188005100</v>
      </c>
      <c r="AF124">
        <v>2212009000</v>
      </c>
      <c r="AG124">
        <v>2234515300</v>
      </c>
      <c r="AH124">
        <v>2313624700</v>
      </c>
      <c r="AI124">
        <v>2618387400</v>
      </c>
      <c r="AJ124">
        <v>2711194200</v>
      </c>
      <c r="AK124">
        <v>3373800000</v>
      </c>
      <c r="AL124">
        <v>3669631000</v>
      </c>
      <c r="AM124">
        <v>4137228400</v>
      </c>
      <c r="AN124">
        <v>4519600000</v>
      </c>
      <c r="AO124">
        <v>4698200000</v>
      </c>
      <c r="AP124">
        <v>4989463800</v>
      </c>
      <c r="AQ124">
        <v>5512008300</v>
      </c>
      <c r="AR124">
        <v>5668821300</v>
      </c>
      <c r="AS124">
        <v>6069900000</v>
      </c>
      <c r="AT124">
        <v>6478300000</v>
      </c>
      <c r="AU124">
        <v>6842900000</v>
      </c>
      <c r="AV124">
        <v>7320800000</v>
      </c>
      <c r="AW124">
        <v>8284900000</v>
      </c>
      <c r="AX124">
        <v>9164600000</v>
      </c>
      <c r="AY124">
        <v>10997400000</v>
      </c>
      <c r="AZ124">
        <v>12539500000</v>
      </c>
      <c r="BA124">
        <v>16372243000</v>
      </c>
      <c r="BB124">
        <v>17688492000</v>
      </c>
      <c r="BC124">
        <v>19112601000</v>
      </c>
      <c r="BD124">
        <v>20774345900</v>
      </c>
      <c r="BE124">
        <v>22185038800</v>
      </c>
      <c r="BF124">
        <v>24222252500</v>
      </c>
      <c r="BG124">
        <v>25865982900</v>
      </c>
      <c r="BH124">
        <v>27089242700</v>
      </c>
      <c r="BI124">
        <v>28106701500</v>
      </c>
      <c r="BJ124">
        <v>29395149500</v>
      </c>
      <c r="BK124">
        <v>30651711100</v>
      </c>
      <c r="BL124">
        <v>31602834100</v>
      </c>
      <c r="BM124">
        <v>30853840500</v>
      </c>
      <c r="BN124">
        <v>31868085100</v>
      </c>
      <c r="BO124" s="53">
        <v>33331464900</v>
      </c>
    </row>
    <row r="125" spans="1:67" x14ac:dyDescent="0.35">
      <c r="A125" t="s">
        <v>1014</v>
      </c>
      <c r="B125" t="s">
        <v>1015</v>
      </c>
      <c r="C125" t="s">
        <v>779</v>
      </c>
      <c r="D125" t="s">
        <v>780</v>
      </c>
      <c r="E125">
        <v>15874600730624</v>
      </c>
      <c r="F125">
        <v>19158079111168</v>
      </c>
      <c r="G125">
        <v>21732079435776</v>
      </c>
      <c r="H125">
        <v>24861749542912</v>
      </c>
      <c r="I125">
        <v>29218863841280</v>
      </c>
      <c r="J125">
        <v>32520223588352</v>
      </c>
      <c r="K125">
        <v>37779346030592</v>
      </c>
      <c r="L125">
        <v>44281804881920</v>
      </c>
      <c r="M125">
        <v>52417563459584</v>
      </c>
      <c r="N125">
        <v>61587289276416</v>
      </c>
      <c r="O125">
        <v>77452082603000</v>
      </c>
      <c r="P125">
        <v>85286893543000</v>
      </c>
      <c r="Q125">
        <v>97783964641000</v>
      </c>
      <c r="R125">
        <v>119074522338000</v>
      </c>
      <c r="S125">
        <v>141803146433000</v>
      </c>
      <c r="T125">
        <v>156801832927000</v>
      </c>
      <c r="U125">
        <v>176111967149000</v>
      </c>
      <c r="V125">
        <v>196338658372000</v>
      </c>
      <c r="W125">
        <v>216386715693000</v>
      </c>
      <c r="X125">
        <v>234747486925000</v>
      </c>
      <c r="Y125">
        <v>254085982453000</v>
      </c>
      <c r="Z125">
        <v>272741513353000</v>
      </c>
      <c r="AA125">
        <v>286952879062000</v>
      </c>
      <c r="AB125">
        <v>298700310677000</v>
      </c>
      <c r="AC125">
        <v>317701194214000</v>
      </c>
      <c r="AD125">
        <v>341811517706000</v>
      </c>
      <c r="AE125">
        <v>357634005798000</v>
      </c>
      <c r="AF125">
        <v>372722357903000</v>
      </c>
      <c r="AG125">
        <v>400770747992000</v>
      </c>
      <c r="AH125">
        <v>432052162035000</v>
      </c>
      <c r="AI125">
        <v>466281422475000</v>
      </c>
      <c r="AJ125">
        <v>494474965324000</v>
      </c>
      <c r="AK125">
        <v>507325432334000</v>
      </c>
      <c r="AL125">
        <v>510572270394000</v>
      </c>
      <c r="AM125">
        <v>515164100000000</v>
      </c>
      <c r="AN125">
        <v>526045500000000</v>
      </c>
      <c r="AO125">
        <v>542019500000000</v>
      </c>
      <c r="AP125">
        <v>550679300000000</v>
      </c>
      <c r="AQ125">
        <v>543122900000000</v>
      </c>
      <c r="AR125">
        <v>534553600000000</v>
      </c>
      <c r="AS125">
        <v>543163500000000</v>
      </c>
      <c r="AT125">
        <v>539919400000000</v>
      </c>
      <c r="AU125">
        <v>532133300000000</v>
      </c>
      <c r="AV125">
        <v>532434300000000</v>
      </c>
      <c r="AW125">
        <v>539620700000000</v>
      </c>
      <c r="AX125">
        <v>544323900000000</v>
      </c>
      <c r="AY125">
        <v>549471000000000</v>
      </c>
      <c r="AZ125">
        <v>555807400000000</v>
      </c>
      <c r="BA125">
        <v>542003000000000</v>
      </c>
      <c r="BB125">
        <v>507377900000000</v>
      </c>
      <c r="BC125">
        <v>518996500000000</v>
      </c>
      <c r="BD125">
        <v>511913900000000</v>
      </c>
      <c r="BE125">
        <v>514292300000000</v>
      </c>
      <c r="BF125">
        <v>526197300000000</v>
      </c>
      <c r="BG125">
        <v>538095800000000</v>
      </c>
      <c r="BH125">
        <v>559195700000000</v>
      </c>
      <c r="BI125">
        <v>563307300000000</v>
      </c>
      <c r="BJ125">
        <v>573533700000000</v>
      </c>
      <c r="BK125">
        <v>577919300000000</v>
      </c>
      <c r="BL125">
        <v>579767300000000</v>
      </c>
      <c r="BM125">
        <v>558658800000000</v>
      </c>
      <c r="BN125">
        <v>576048000000000</v>
      </c>
      <c r="BO125" s="53">
        <v>591720896042475</v>
      </c>
    </row>
    <row r="126" spans="1:67" x14ac:dyDescent="0.35">
      <c r="A126" t="s">
        <v>1016</v>
      </c>
      <c r="B126" t="s">
        <v>1017</v>
      </c>
      <c r="C126" t="s">
        <v>779</v>
      </c>
      <c r="D126" t="s">
        <v>780</v>
      </c>
      <c r="AL126">
        <v>29366287600</v>
      </c>
      <c r="AM126">
        <v>421543836700</v>
      </c>
      <c r="AN126">
        <v>1007166338300</v>
      </c>
      <c r="AO126">
        <v>1401387175800</v>
      </c>
      <c r="AP126">
        <v>1649096343800</v>
      </c>
      <c r="AQ126">
        <v>1709968268300</v>
      </c>
      <c r="AR126">
        <v>1950515295400</v>
      </c>
      <c r="AS126">
        <v>2438011771300</v>
      </c>
      <c r="AT126">
        <v>3090005640500</v>
      </c>
      <c r="AU126">
        <v>3625327943800</v>
      </c>
      <c r="AV126">
        <v>4372025801600</v>
      </c>
      <c r="AW126">
        <v>5500023875500</v>
      </c>
      <c r="AX126">
        <v>6852378660000</v>
      </c>
      <c r="AY126">
        <v>9034782701100</v>
      </c>
      <c r="AZ126">
        <v>11263244093100</v>
      </c>
      <c r="BA126">
        <v>13722086110200</v>
      </c>
      <c r="BB126">
        <v>15176106727800</v>
      </c>
      <c r="BC126">
        <v>18960425462000</v>
      </c>
      <c r="BD126">
        <v>24175043941900</v>
      </c>
      <c r="BE126">
        <v>26822575526300</v>
      </c>
      <c r="BF126">
        <v>32173325617200</v>
      </c>
      <c r="BG126">
        <v>35607984199100</v>
      </c>
      <c r="BH126">
        <v>38308116383400</v>
      </c>
      <c r="BI126">
        <v>42368995352000</v>
      </c>
      <c r="BJ126">
        <v>48462428651500</v>
      </c>
      <c r="BK126">
        <v>54214878334500</v>
      </c>
      <c r="BL126">
        <v>60847086330300</v>
      </c>
      <c r="BM126">
        <v>64424712889100</v>
      </c>
      <c r="BN126">
        <v>73649335596700</v>
      </c>
      <c r="BO126" s="53">
        <v>89245677015600</v>
      </c>
    </row>
    <row r="127" spans="1:67" x14ac:dyDescent="0.35">
      <c r="A127" t="s">
        <v>1018</v>
      </c>
      <c r="B127" t="s">
        <v>1019</v>
      </c>
      <c r="C127" t="s">
        <v>779</v>
      </c>
      <c r="D127" t="s">
        <v>780</v>
      </c>
      <c r="E127">
        <v>5463999000</v>
      </c>
      <c r="F127">
        <v>5502199300</v>
      </c>
      <c r="G127">
        <v>6035898900</v>
      </c>
      <c r="H127">
        <v>6420799000</v>
      </c>
      <c r="I127">
        <v>6921599000</v>
      </c>
      <c r="J127">
        <v>6941998000</v>
      </c>
      <c r="K127">
        <v>8072001000</v>
      </c>
      <c r="L127">
        <v>8528999900</v>
      </c>
      <c r="M127">
        <v>9383542700</v>
      </c>
      <c r="N127">
        <v>10227714200</v>
      </c>
      <c r="O127">
        <v>11289628500</v>
      </c>
      <c r="P127">
        <v>12527103600</v>
      </c>
      <c r="Q127">
        <v>14808814900</v>
      </c>
      <c r="R127">
        <v>16849380000</v>
      </c>
      <c r="S127">
        <v>20492315500</v>
      </c>
      <c r="T127">
        <v>23251661400</v>
      </c>
      <c r="U127">
        <v>27883669500</v>
      </c>
      <c r="V127">
        <v>35888136600</v>
      </c>
      <c r="W127">
        <v>39544968200</v>
      </c>
      <c r="X127">
        <v>44925568600</v>
      </c>
      <c r="Y127">
        <v>52263461800</v>
      </c>
      <c r="Z127">
        <v>60074406500</v>
      </c>
      <c r="AA127">
        <v>67469166900</v>
      </c>
      <c r="AB127">
        <v>77057690400</v>
      </c>
      <c r="AC127">
        <v>86305047200</v>
      </c>
      <c r="AD127">
        <v>97372361500</v>
      </c>
      <c r="AE127">
        <v>113572522300</v>
      </c>
      <c r="AF127">
        <v>126550185500</v>
      </c>
      <c r="AG127">
        <v>142539043700</v>
      </c>
      <c r="AH127">
        <v>165381629500</v>
      </c>
      <c r="AI127">
        <v>188052428200</v>
      </c>
      <c r="AJ127">
        <v>213954396600</v>
      </c>
      <c r="AK127">
        <v>253051281200</v>
      </c>
      <c r="AL127">
        <v>312720700300</v>
      </c>
      <c r="AM127">
        <v>380349386400</v>
      </c>
      <c r="AN127">
        <v>448785222500</v>
      </c>
      <c r="AO127">
        <v>675095721100</v>
      </c>
      <c r="AP127">
        <v>760199690500</v>
      </c>
      <c r="AQ127">
        <v>842966137000</v>
      </c>
      <c r="AR127">
        <v>894770855100</v>
      </c>
      <c r="AS127">
        <v>957950861000</v>
      </c>
      <c r="AT127">
        <v>1008632957500</v>
      </c>
      <c r="AU127">
        <v>1025798216000</v>
      </c>
      <c r="AV127">
        <v>1119170974400</v>
      </c>
      <c r="AW127">
        <v>1263118984800</v>
      </c>
      <c r="AX127">
        <v>1415257000000</v>
      </c>
      <c r="AY127">
        <v>1856988000000</v>
      </c>
      <c r="AZ127">
        <v>2141643000000</v>
      </c>
      <c r="BA127">
        <v>2480868000000</v>
      </c>
      <c r="BB127">
        <v>2860234000000</v>
      </c>
      <c r="BC127">
        <v>3157638000000</v>
      </c>
      <c r="BD127">
        <v>3726671000000</v>
      </c>
      <c r="BE127">
        <v>4242316000000</v>
      </c>
      <c r="BF127">
        <v>4693419000000</v>
      </c>
      <c r="BG127">
        <v>5326309860500</v>
      </c>
      <c r="BH127">
        <v>6204400700000</v>
      </c>
      <c r="BI127">
        <v>7491511500000</v>
      </c>
      <c r="BJ127">
        <v>8321967600000</v>
      </c>
      <c r="BK127">
        <v>9199426900000</v>
      </c>
      <c r="BL127">
        <v>10074051200000</v>
      </c>
      <c r="BM127">
        <v>10530326000000</v>
      </c>
      <c r="BN127">
        <v>11826509900000</v>
      </c>
      <c r="BO127" s="53">
        <v>13163150100000</v>
      </c>
    </row>
    <row r="128" spans="1:67" x14ac:dyDescent="0.35">
      <c r="A128" t="s">
        <v>1020</v>
      </c>
      <c r="B128" t="s">
        <v>1021</v>
      </c>
      <c r="C128" t="s">
        <v>779</v>
      </c>
      <c r="D128" t="s">
        <v>780</v>
      </c>
      <c r="AJ128">
        <v>92390000</v>
      </c>
      <c r="AK128">
        <v>741300000</v>
      </c>
      <c r="AL128">
        <v>5339698000</v>
      </c>
      <c r="AM128">
        <v>11780639600</v>
      </c>
      <c r="AN128">
        <v>15761788900</v>
      </c>
      <c r="AO128">
        <v>22894842100</v>
      </c>
      <c r="AP128">
        <v>29564405500</v>
      </c>
      <c r="AQ128">
        <v>32536669400</v>
      </c>
      <c r="AR128">
        <v>45856187000</v>
      </c>
      <c r="AS128">
        <v>61444889600</v>
      </c>
      <c r="AT128">
        <v>71020430100</v>
      </c>
      <c r="AU128">
        <v>72653743100</v>
      </c>
      <c r="AV128">
        <v>81161652800</v>
      </c>
      <c r="AW128">
        <v>89994807700</v>
      </c>
      <c r="AX128">
        <v>97286060400</v>
      </c>
      <c r="AY128">
        <v>111868745500</v>
      </c>
      <c r="AZ128">
        <v>140013226900</v>
      </c>
      <c r="BA128">
        <v>180431930200</v>
      </c>
      <c r="BB128">
        <v>193440096300</v>
      </c>
      <c r="BC128">
        <v>206345592100</v>
      </c>
      <c r="BD128">
        <v>255584884300</v>
      </c>
      <c r="BE128">
        <v>302513438200</v>
      </c>
      <c r="BF128">
        <v>334805483700</v>
      </c>
      <c r="BG128">
        <v>384125613900</v>
      </c>
      <c r="BH128">
        <v>413684130500</v>
      </c>
      <c r="BI128">
        <v>451315935000</v>
      </c>
      <c r="BJ128">
        <v>504884834300</v>
      </c>
      <c r="BK128">
        <v>552106630600</v>
      </c>
      <c r="BL128">
        <v>564715397800</v>
      </c>
      <c r="BM128">
        <v>581986977500</v>
      </c>
      <c r="BN128">
        <v>687178665143.01294</v>
      </c>
      <c r="BO128" s="53">
        <v>874259170255.17004</v>
      </c>
    </row>
    <row r="129" spans="1:67" x14ac:dyDescent="0.35">
      <c r="A129" t="s">
        <v>1022</v>
      </c>
      <c r="B129" t="s">
        <v>1023</v>
      </c>
      <c r="C129" t="s">
        <v>779</v>
      </c>
      <c r="D129" t="s">
        <v>780</v>
      </c>
      <c r="E129">
        <v>22316138500</v>
      </c>
      <c r="F129">
        <v>22516283400</v>
      </c>
      <c r="G129">
        <v>23116716000</v>
      </c>
      <c r="H129">
        <v>25518452700</v>
      </c>
      <c r="I129">
        <v>27419828200</v>
      </c>
      <c r="J129">
        <v>30421999600</v>
      </c>
      <c r="K129">
        <v>32135000100</v>
      </c>
      <c r="L129">
        <v>33627000800</v>
      </c>
      <c r="M129">
        <v>37245001700</v>
      </c>
      <c r="N129">
        <v>41640001500</v>
      </c>
      <c r="O129">
        <v>39876001800</v>
      </c>
      <c r="P129">
        <v>69453996000</v>
      </c>
      <c r="Q129">
        <v>82304999400</v>
      </c>
      <c r="R129">
        <v>172033998800</v>
      </c>
      <c r="S129">
        <v>472956010500</v>
      </c>
      <c r="AN129">
        <v>8284774324700</v>
      </c>
      <c r="AO129">
        <v>8978206450500</v>
      </c>
      <c r="AP129">
        <v>10028404968300</v>
      </c>
      <c r="AQ129">
        <v>11516079624900</v>
      </c>
      <c r="AR129">
        <v>13010640570500</v>
      </c>
      <c r="AS129">
        <v>13619654318600</v>
      </c>
      <c r="AT129">
        <v>15078497229500</v>
      </c>
      <c r="AU129">
        <v>16045763157100</v>
      </c>
      <c r="AV129">
        <v>17831410460500</v>
      </c>
      <c r="AW129">
        <v>20578514011000</v>
      </c>
      <c r="AX129">
        <v>24578405305700</v>
      </c>
      <c r="AY129">
        <v>28541834747000</v>
      </c>
      <c r="AZ129">
        <v>33722283736500</v>
      </c>
      <c r="BA129">
        <v>40242473397800</v>
      </c>
      <c r="BB129">
        <v>41191238746900</v>
      </c>
      <c r="BC129">
        <v>45376953738600</v>
      </c>
      <c r="BD129">
        <v>49905858154200</v>
      </c>
      <c r="BE129">
        <v>53942606723300</v>
      </c>
      <c r="BF129">
        <v>58004092442600</v>
      </c>
      <c r="BG129">
        <v>63677135168800</v>
      </c>
      <c r="BH129">
        <v>69370421221400</v>
      </c>
      <c r="BI129">
        <v>76984543635200</v>
      </c>
      <c r="BJ129">
        <v>85212210006000</v>
      </c>
      <c r="BK129">
        <v>94173538465800</v>
      </c>
      <c r="BL129">
        <v>103663089594600</v>
      </c>
      <c r="BM129">
        <v>101607439976800</v>
      </c>
      <c r="BN129">
        <v>104756708789000</v>
      </c>
      <c r="BO129" s="53">
        <v>116730838114793</v>
      </c>
    </row>
    <row r="130" spans="1:67" x14ac:dyDescent="0.35">
      <c r="A130" t="s">
        <v>409</v>
      </c>
      <c r="B130" t="s">
        <v>410</v>
      </c>
      <c r="C130" t="s">
        <v>779</v>
      </c>
      <c r="D130" t="s">
        <v>780</v>
      </c>
      <c r="W130">
        <v>44000000</v>
      </c>
      <c r="X130">
        <v>43394000</v>
      </c>
      <c r="Y130">
        <v>36613000</v>
      </c>
      <c r="Z130">
        <v>35564000</v>
      </c>
      <c r="AA130">
        <v>44145000</v>
      </c>
      <c r="AB130">
        <v>50490000</v>
      </c>
      <c r="AC130">
        <v>44389000</v>
      </c>
      <c r="AD130">
        <v>44432000</v>
      </c>
      <c r="AE130">
        <v>45779000</v>
      </c>
      <c r="AF130">
        <v>55874000</v>
      </c>
      <c r="AG130">
        <v>60691000</v>
      </c>
      <c r="AH130">
        <v>61433000</v>
      </c>
      <c r="AI130">
        <v>65865000</v>
      </c>
      <c r="AJ130">
        <v>97685200</v>
      </c>
      <c r="AK130">
        <v>105267600</v>
      </c>
      <c r="AL130">
        <v>106890700</v>
      </c>
      <c r="AM130">
        <v>115347700</v>
      </c>
      <c r="AN130">
        <v>123294700</v>
      </c>
      <c r="AO130">
        <v>118616500</v>
      </c>
      <c r="AP130">
        <v>150848000</v>
      </c>
      <c r="AQ130">
        <v>182243600</v>
      </c>
      <c r="AR130">
        <v>173345000</v>
      </c>
      <c r="AS130">
        <v>188539900</v>
      </c>
      <c r="AT130">
        <v>210986000</v>
      </c>
      <c r="AU130">
        <v>212887000</v>
      </c>
      <c r="AV130">
        <v>210071000</v>
      </c>
      <c r="AW130">
        <v>203180500</v>
      </c>
      <c r="AX130">
        <v>208246900</v>
      </c>
      <c r="AY130">
        <v>205276000</v>
      </c>
      <c r="AZ130">
        <v>226225000</v>
      </c>
      <c r="BA130">
        <v>244800000</v>
      </c>
      <c r="BB130">
        <v>234312800</v>
      </c>
      <c r="BC130">
        <v>248330000</v>
      </c>
      <c r="BD130">
        <v>244136000</v>
      </c>
      <c r="BE130">
        <v>277553000</v>
      </c>
      <c r="BF130">
        <v>314809000</v>
      </c>
      <c r="BG130">
        <v>373064000</v>
      </c>
      <c r="BH130">
        <v>467750000</v>
      </c>
      <c r="BI130">
        <v>427980000</v>
      </c>
      <c r="BJ130">
        <v>469200000</v>
      </c>
      <c r="BK130">
        <v>490942000</v>
      </c>
      <c r="BL130">
        <v>532419000</v>
      </c>
      <c r="BM130">
        <v>485609000</v>
      </c>
      <c r="BN130">
        <v>528000000</v>
      </c>
      <c r="BO130" s="53">
        <v>615830741.61485898</v>
      </c>
    </row>
    <row r="131" spans="1:67" x14ac:dyDescent="0.35">
      <c r="A131" t="s">
        <v>1024</v>
      </c>
      <c r="B131" t="s">
        <v>1025</v>
      </c>
      <c r="C131" t="s">
        <v>779</v>
      </c>
      <c r="D131" t="s">
        <v>780</v>
      </c>
      <c r="V131">
        <v>116641192</v>
      </c>
      <c r="W131">
        <v>129971642</v>
      </c>
      <c r="X131">
        <v>155369789</v>
      </c>
      <c r="Y131">
        <v>181480000</v>
      </c>
      <c r="Z131">
        <v>215580000</v>
      </c>
      <c r="AA131">
        <v>233880000</v>
      </c>
      <c r="AB131">
        <v>237530000</v>
      </c>
      <c r="AC131">
        <v>266500000</v>
      </c>
      <c r="AD131">
        <v>296210000</v>
      </c>
      <c r="AE131">
        <v>348290000</v>
      </c>
      <c r="AF131">
        <v>394160000</v>
      </c>
      <c r="AG131">
        <v>455140000</v>
      </c>
      <c r="AH131">
        <v>495050000</v>
      </c>
      <c r="AI131">
        <v>574560000</v>
      </c>
      <c r="AJ131">
        <v>576540000</v>
      </c>
      <c r="AK131">
        <v>624910000</v>
      </c>
      <c r="AL131">
        <v>680010000</v>
      </c>
      <c r="AM131">
        <v>761810000</v>
      </c>
      <c r="AN131">
        <v>816820000</v>
      </c>
      <c r="AO131">
        <v>859560000</v>
      </c>
      <c r="AP131">
        <v>957650000</v>
      </c>
      <c r="AQ131">
        <v>965300000</v>
      </c>
      <c r="AR131">
        <v>1019880000</v>
      </c>
      <c r="AS131">
        <v>1056150000</v>
      </c>
      <c r="AT131">
        <v>1143720000</v>
      </c>
      <c r="AU131">
        <v>1194839800</v>
      </c>
      <c r="AV131">
        <v>1149234900</v>
      </c>
      <c r="AW131">
        <v>1263595600</v>
      </c>
      <c r="AX131">
        <v>1382576500</v>
      </c>
      <c r="AY131">
        <v>1652602500</v>
      </c>
      <c r="AZ131">
        <v>1777519900</v>
      </c>
      <c r="BA131">
        <v>2007592900</v>
      </c>
      <c r="BB131">
        <v>1999004000</v>
      </c>
      <c r="BC131">
        <v>2023741900</v>
      </c>
      <c r="BD131">
        <v>2177406700</v>
      </c>
      <c r="BE131">
        <v>2164331600</v>
      </c>
      <c r="BF131">
        <v>2322741200</v>
      </c>
      <c r="BG131">
        <v>2391044300</v>
      </c>
      <c r="BH131">
        <v>2409069800</v>
      </c>
      <c r="BI131">
        <v>2563484700</v>
      </c>
      <c r="BJ131">
        <v>2727163400</v>
      </c>
      <c r="BK131">
        <v>2780439700</v>
      </c>
      <c r="BL131">
        <v>2930320800</v>
      </c>
      <c r="BM131">
        <v>2350792900</v>
      </c>
      <c r="BN131">
        <v>2293734400</v>
      </c>
      <c r="BO131" s="53">
        <v>2453496700</v>
      </c>
    </row>
    <row r="132" spans="1:67" x14ac:dyDescent="0.35">
      <c r="A132" t="s">
        <v>1026</v>
      </c>
      <c r="B132" t="s">
        <v>1027</v>
      </c>
      <c r="C132" t="s">
        <v>779</v>
      </c>
      <c r="D132" t="s">
        <v>780</v>
      </c>
      <c r="E132">
        <v>252100000000</v>
      </c>
      <c r="F132">
        <v>305400000000</v>
      </c>
      <c r="G132">
        <v>370100000000</v>
      </c>
      <c r="H132">
        <v>523200000000</v>
      </c>
      <c r="I132">
        <v>747600000000</v>
      </c>
      <c r="J132">
        <v>843100000000</v>
      </c>
      <c r="K132">
        <v>1089000000000</v>
      </c>
      <c r="L132">
        <v>1353800000000</v>
      </c>
      <c r="M132">
        <v>1739700000000</v>
      </c>
      <c r="N132">
        <v>2269800000000</v>
      </c>
      <c r="O132">
        <v>2847400000000</v>
      </c>
      <c r="P132">
        <v>3464300000000</v>
      </c>
      <c r="Q132">
        <v>4277000000000</v>
      </c>
      <c r="R132">
        <v>5532700000000</v>
      </c>
      <c r="S132">
        <v>7933400000000</v>
      </c>
      <c r="T132">
        <v>10458300000000</v>
      </c>
      <c r="U132">
        <v>14408700000000</v>
      </c>
      <c r="V132">
        <v>18554900000000</v>
      </c>
      <c r="W132">
        <v>25227500000000</v>
      </c>
      <c r="X132">
        <v>32345900000000</v>
      </c>
      <c r="Y132">
        <v>39363600000000</v>
      </c>
      <c r="Z132">
        <v>48993000000000</v>
      </c>
      <c r="AA132">
        <v>56756900000000</v>
      </c>
      <c r="AB132">
        <v>67370100000000</v>
      </c>
      <c r="AC132">
        <v>77479600000000</v>
      </c>
      <c r="AD132">
        <v>86197200000000</v>
      </c>
      <c r="AE132">
        <v>100772100000000</v>
      </c>
      <c r="AF132">
        <v>120223800000000</v>
      </c>
      <c r="AG132">
        <v>144864000000000</v>
      </c>
      <c r="AH132">
        <v>165314100000000</v>
      </c>
      <c r="AI132">
        <v>200355300000000</v>
      </c>
      <c r="AJ132">
        <v>242234500000000</v>
      </c>
      <c r="AK132">
        <v>277172600000000</v>
      </c>
      <c r="AL132">
        <v>314760400000000</v>
      </c>
      <c r="AM132">
        <v>371554700000000</v>
      </c>
      <c r="AN132">
        <v>435384800000000</v>
      </c>
      <c r="AO132">
        <v>489129400000000</v>
      </c>
      <c r="AP132">
        <v>539090800000000</v>
      </c>
      <c r="AQ132">
        <v>530262200000000</v>
      </c>
      <c r="AR132">
        <v>584929400000000</v>
      </c>
      <c r="AS132">
        <v>647274200000000</v>
      </c>
      <c r="AT132">
        <v>702236400000000</v>
      </c>
      <c r="AU132">
        <v>781828800000000</v>
      </c>
      <c r="AV132">
        <v>834443200000000</v>
      </c>
      <c r="AW132">
        <v>906864700000000</v>
      </c>
      <c r="AX132">
        <v>950685400000000</v>
      </c>
      <c r="AY132" s="67">
        <v>1002664700000000</v>
      </c>
      <c r="AZ132" s="67">
        <v>1086897300000000</v>
      </c>
      <c r="BA132" s="67">
        <v>1154509700000000</v>
      </c>
      <c r="BB132" s="67">
        <v>1203479800000000</v>
      </c>
      <c r="BC132" s="67">
        <v>1324586900000000</v>
      </c>
      <c r="BD132" s="67">
        <v>1397534800000000</v>
      </c>
      <c r="BE132" s="67">
        <v>1455170300000000</v>
      </c>
      <c r="BF132" s="67">
        <v>1510384900000000</v>
      </c>
      <c r="BG132" s="67">
        <v>1570493300000000</v>
      </c>
      <c r="BH132" s="67">
        <v>1663206600000000</v>
      </c>
      <c r="BI132" s="67">
        <v>1747143500000000</v>
      </c>
      <c r="BJ132" s="67">
        <v>1843180900000000</v>
      </c>
      <c r="BK132" s="67">
        <v>1905837500000000</v>
      </c>
      <c r="BL132" s="67">
        <v>1941107900000000</v>
      </c>
      <c r="BM132" s="67">
        <v>1957669900000000</v>
      </c>
      <c r="BN132" s="67">
        <v>2094721300000000</v>
      </c>
      <c r="BO132" s="53">
        <v>2178875700000000</v>
      </c>
    </row>
    <row r="133" spans="1:67" x14ac:dyDescent="0.35">
      <c r="A133" t="s">
        <v>1028</v>
      </c>
      <c r="B133" t="s">
        <v>1029</v>
      </c>
      <c r="C133" t="s">
        <v>779</v>
      </c>
      <c r="D133" t="s">
        <v>780</v>
      </c>
      <c r="J133">
        <v>591000000</v>
      </c>
      <c r="K133">
        <v>682000000</v>
      </c>
      <c r="L133">
        <v>734000000</v>
      </c>
      <c r="M133">
        <v>793000000</v>
      </c>
      <c r="N133">
        <v>840000000</v>
      </c>
      <c r="O133">
        <v>851300000</v>
      </c>
      <c r="P133">
        <v>1115800100</v>
      </c>
      <c r="Q133">
        <v>1102400000</v>
      </c>
      <c r="R133">
        <v>1262100000</v>
      </c>
      <c r="S133">
        <v>3532000000</v>
      </c>
      <c r="T133">
        <v>3821000100</v>
      </c>
      <c r="U133">
        <v>4280700000</v>
      </c>
      <c r="V133">
        <v>4557300100</v>
      </c>
      <c r="W133">
        <v>4981300000</v>
      </c>
      <c r="X133">
        <v>7712799800</v>
      </c>
      <c r="Y133">
        <v>9051000200</v>
      </c>
      <c r="Z133">
        <v>9100800200</v>
      </c>
      <c r="AA133">
        <v>7947299800</v>
      </c>
      <c r="AB133">
        <v>7549440100</v>
      </c>
      <c r="AC133">
        <v>7909569900</v>
      </c>
      <c r="AD133">
        <v>7852940000</v>
      </c>
      <c r="AE133">
        <v>7451809900</v>
      </c>
      <c r="AF133">
        <v>7789330200</v>
      </c>
      <c r="AG133">
        <v>7798199900</v>
      </c>
      <c r="AH133">
        <v>9615900200</v>
      </c>
      <c r="AI133">
        <v>7539200000</v>
      </c>
      <c r="AJ133">
        <v>4667799900</v>
      </c>
      <c r="AK133">
        <v>7364500100</v>
      </c>
      <c r="AL133">
        <v>8385300200</v>
      </c>
      <c r="AM133">
        <v>8320999700</v>
      </c>
      <c r="AN133">
        <v>9570500000</v>
      </c>
      <c r="AO133">
        <v>10980100000</v>
      </c>
      <c r="AP133">
        <v>11110700000</v>
      </c>
      <c r="AQ133">
        <v>9694500000</v>
      </c>
      <c r="AR133">
        <v>10724700000</v>
      </c>
      <c r="AS133">
        <v>13625300000</v>
      </c>
      <c r="AT133">
        <v>12203000000</v>
      </c>
      <c r="AU133">
        <v>12606000000</v>
      </c>
      <c r="AV133">
        <v>15268200000</v>
      </c>
      <c r="AW133">
        <v>19322700000</v>
      </c>
      <c r="AX133">
        <v>26179200000</v>
      </c>
      <c r="AY133">
        <v>33290500000</v>
      </c>
      <c r="AZ133">
        <v>36103600000</v>
      </c>
      <c r="BA133">
        <v>42507800000</v>
      </c>
      <c r="BB133">
        <v>32490200000</v>
      </c>
      <c r="BC133">
        <v>35779200000</v>
      </c>
      <c r="BD133">
        <v>45003800000</v>
      </c>
      <c r="BE133">
        <v>51283300000</v>
      </c>
      <c r="BF133">
        <v>53151100000</v>
      </c>
      <c r="BG133">
        <v>50735900000</v>
      </c>
      <c r="BH133">
        <v>38292300000</v>
      </c>
      <c r="BI133">
        <v>36916700000</v>
      </c>
      <c r="BJ133">
        <v>42306433700</v>
      </c>
      <c r="BK133">
        <v>47268091100</v>
      </c>
      <c r="BL133">
        <v>47173436400</v>
      </c>
      <c r="BM133">
        <v>37244839753.313599</v>
      </c>
      <c r="BN133">
        <v>47041845518.274803</v>
      </c>
      <c r="BO133" s="53">
        <v>62883340567.362602</v>
      </c>
    </row>
    <row r="134" spans="1:67" x14ac:dyDescent="0.35">
      <c r="A134" t="s">
        <v>1030</v>
      </c>
      <c r="B134" t="s">
        <v>1031</v>
      </c>
      <c r="C134" t="s">
        <v>779</v>
      </c>
      <c r="D134" t="s">
        <v>780</v>
      </c>
    </row>
    <row r="135" spans="1:67" x14ac:dyDescent="0.35">
      <c r="A135" t="s">
        <v>1032</v>
      </c>
      <c r="B135" t="s">
        <v>1033</v>
      </c>
      <c r="C135" t="s">
        <v>779</v>
      </c>
      <c r="D135" t="s">
        <v>780</v>
      </c>
      <c r="AC135">
        <v>61499998200</v>
      </c>
      <c r="AD135">
        <v>106499997700</v>
      </c>
      <c r="AE135">
        <v>168799993900</v>
      </c>
      <c r="AF135">
        <v>190400004100</v>
      </c>
      <c r="AG135">
        <v>234800005100</v>
      </c>
      <c r="AH135">
        <v>416300007400</v>
      </c>
      <c r="AI135">
        <v>612599988200</v>
      </c>
      <c r="AJ135">
        <v>721800003600</v>
      </c>
      <c r="AK135">
        <v>807599996900</v>
      </c>
      <c r="AL135">
        <v>950999973900</v>
      </c>
      <c r="AM135">
        <v>1106499993600</v>
      </c>
      <c r="AN135">
        <v>1414270025700</v>
      </c>
      <c r="AO135">
        <v>1719239049200</v>
      </c>
      <c r="AP135">
        <v>2147739925500</v>
      </c>
      <c r="AQ135">
        <v>4100409270300</v>
      </c>
      <c r="AR135">
        <v>10167522426900</v>
      </c>
      <c r="AS135">
        <v>13080696420900</v>
      </c>
      <c r="AT135">
        <v>15089278000000</v>
      </c>
      <c r="AU135">
        <v>17035381800000</v>
      </c>
      <c r="AV135">
        <v>20085096267200</v>
      </c>
      <c r="AW135">
        <v>24022486858200</v>
      </c>
      <c r="AX135">
        <v>28447389063200</v>
      </c>
      <c r="AY135">
        <v>33145421953700</v>
      </c>
      <c r="AZ135">
        <v>39136623329800</v>
      </c>
      <c r="BA135">
        <v>45368572521000</v>
      </c>
      <c r="BB135">
        <v>48267787894300</v>
      </c>
      <c r="BC135">
        <v>55134523502300</v>
      </c>
      <c r="BD135">
        <v>65496778857800</v>
      </c>
      <c r="BE135">
        <v>76738364284200</v>
      </c>
      <c r="BF135">
        <v>88817294309200</v>
      </c>
      <c r="BG135">
        <v>102085685872300</v>
      </c>
      <c r="BH135">
        <v>112037689404200</v>
      </c>
      <c r="BI135">
        <v>123721178314900</v>
      </c>
      <c r="BJ135">
        <v>133320624304800</v>
      </c>
      <c r="BK135">
        <v>145812822979100</v>
      </c>
      <c r="BL135">
        <v>153244613825500</v>
      </c>
      <c r="BM135">
        <v>161500375011500</v>
      </c>
      <c r="BN135">
        <v>172185794328400</v>
      </c>
      <c r="BO135" s="53">
        <v>207258770423718</v>
      </c>
    </row>
    <row r="136" spans="1:67" x14ac:dyDescent="0.35">
      <c r="A136" t="s">
        <v>1034</v>
      </c>
      <c r="B136" t="s">
        <v>1035</v>
      </c>
      <c r="C136" t="s">
        <v>779</v>
      </c>
      <c r="D136" t="s">
        <v>780</v>
      </c>
      <c r="AH136">
        <v>1692723052600</v>
      </c>
      <c r="AI136">
        <v>2405551570900</v>
      </c>
      <c r="AJ136">
        <v>4447452459300</v>
      </c>
      <c r="AK136">
        <v>10424105324800</v>
      </c>
      <c r="AL136">
        <v>14127011986600</v>
      </c>
      <c r="AM136">
        <v>16676518093300</v>
      </c>
      <c r="AN136">
        <v>19798583881900</v>
      </c>
      <c r="AO136">
        <v>22139612577500</v>
      </c>
      <c r="AP136">
        <v>24739475140000</v>
      </c>
      <c r="AQ136">
        <v>26371832890000</v>
      </c>
      <c r="AR136">
        <v>26536630720000</v>
      </c>
      <c r="AS136">
        <v>26503907500000</v>
      </c>
      <c r="AT136">
        <v>26495445000000</v>
      </c>
      <c r="AU136">
        <v>27559902150000</v>
      </c>
      <c r="AV136">
        <v>25268155325000</v>
      </c>
      <c r="AW136">
        <v>30670627173000</v>
      </c>
      <c r="AX136">
        <v>32108719622200</v>
      </c>
      <c r="AY136">
        <v>33426716851200</v>
      </c>
      <c r="AZ136">
        <v>38550355334600</v>
      </c>
      <c r="BA136">
        <v>44549332629200</v>
      </c>
      <c r="BB136">
        <v>53024628514900</v>
      </c>
      <c r="BC136">
        <v>57187641191300</v>
      </c>
      <c r="BD136">
        <v>59829292111500</v>
      </c>
      <c r="BE136">
        <v>66047523920100</v>
      </c>
      <c r="BF136">
        <v>70342431035100</v>
      </c>
      <c r="BG136">
        <v>71633234609900</v>
      </c>
      <c r="BH136">
        <v>74501886263500</v>
      </c>
      <c r="BI136">
        <v>75871748111000</v>
      </c>
      <c r="BJ136">
        <v>79623815071900</v>
      </c>
      <c r="BK136">
        <v>81086853903800</v>
      </c>
      <c r="BL136">
        <v>78257511690141.797</v>
      </c>
      <c r="BM136">
        <v>113212299800000</v>
      </c>
      <c r="BN136">
        <v>254314271100000</v>
      </c>
    </row>
    <row r="137" spans="1:67" x14ac:dyDescent="0.35">
      <c r="A137" t="s">
        <v>1036</v>
      </c>
      <c r="B137" t="s">
        <v>1037</v>
      </c>
      <c r="C137" t="s">
        <v>779</v>
      </c>
      <c r="D137" t="s">
        <v>780</v>
      </c>
      <c r="AS137">
        <v>772600000</v>
      </c>
      <c r="AT137">
        <v>749500300</v>
      </c>
      <c r="AU137">
        <v>763200400</v>
      </c>
      <c r="AV137">
        <v>595100100</v>
      </c>
      <c r="AW137">
        <v>730700200</v>
      </c>
      <c r="AX137">
        <v>793400200</v>
      </c>
      <c r="AY137">
        <v>966999900</v>
      </c>
      <c r="AZ137">
        <v>1218799900</v>
      </c>
      <c r="BA137">
        <v>1566400000</v>
      </c>
      <c r="BB137">
        <v>1623399900</v>
      </c>
      <c r="BC137">
        <v>1818599900</v>
      </c>
      <c r="BD137">
        <v>2273155200</v>
      </c>
      <c r="BE137">
        <v>2529644000</v>
      </c>
      <c r="BF137">
        <v>2875704600</v>
      </c>
      <c r="BG137">
        <v>2892652000</v>
      </c>
      <c r="BH137">
        <v>2947075700</v>
      </c>
      <c r="BI137">
        <v>3117419600</v>
      </c>
      <c r="BJ137">
        <v>3087813500</v>
      </c>
      <c r="BK137">
        <v>2985754800</v>
      </c>
      <c r="BL137">
        <v>2965834700</v>
      </c>
      <c r="BM137">
        <v>2887982500</v>
      </c>
      <c r="BN137">
        <v>3295000000</v>
      </c>
      <c r="BO137" s="53">
        <v>3754047150</v>
      </c>
    </row>
    <row r="138" spans="1:67" x14ac:dyDescent="0.35">
      <c r="A138" t="s">
        <v>1038</v>
      </c>
      <c r="B138" t="s">
        <v>1039</v>
      </c>
      <c r="C138" t="s">
        <v>779</v>
      </c>
      <c r="D138" t="s">
        <v>780</v>
      </c>
      <c r="AU138">
        <v>26348550000</v>
      </c>
      <c r="AV138">
        <v>34311000000</v>
      </c>
      <c r="AW138">
        <v>42994000000</v>
      </c>
      <c r="AX138">
        <v>61287000000</v>
      </c>
      <c r="AY138">
        <v>78889100000</v>
      </c>
      <c r="AZ138">
        <v>86952500000</v>
      </c>
      <c r="BA138">
        <v>106959000000</v>
      </c>
      <c r="BB138">
        <v>76946600000</v>
      </c>
      <c r="BC138">
        <v>95454600000</v>
      </c>
      <c r="BD138">
        <v>59034800000</v>
      </c>
      <c r="BE138">
        <v>114321200000</v>
      </c>
      <c r="BF138">
        <v>95296400000</v>
      </c>
      <c r="BG138">
        <v>73741400000</v>
      </c>
      <c r="BH138">
        <v>68996700000</v>
      </c>
      <c r="BI138">
        <v>70440100000</v>
      </c>
      <c r="BJ138">
        <v>95392400000</v>
      </c>
      <c r="BK138">
        <v>106025900000</v>
      </c>
      <c r="BL138">
        <v>99394000000</v>
      </c>
      <c r="BM138">
        <v>66165100000</v>
      </c>
      <c r="BN138">
        <v>176775300000</v>
      </c>
      <c r="BO138" s="53">
        <v>222286600984.98001</v>
      </c>
    </row>
    <row r="139" spans="1:67" x14ac:dyDescent="0.35">
      <c r="A139" t="s">
        <v>1040</v>
      </c>
      <c r="B139" t="s">
        <v>1041</v>
      </c>
      <c r="C139" t="s">
        <v>779</v>
      </c>
      <c r="D139" t="s">
        <v>780</v>
      </c>
      <c r="Y139">
        <v>432983395.30000001</v>
      </c>
      <c r="Z139">
        <v>494697129.60000002</v>
      </c>
      <c r="AA139">
        <v>464610457.30000001</v>
      </c>
      <c r="AB139">
        <v>502009860.89999998</v>
      </c>
      <c r="AC139">
        <v>644699779.20000005</v>
      </c>
      <c r="AD139">
        <v>726208753</v>
      </c>
      <c r="AE139">
        <v>871059960.79999995</v>
      </c>
      <c r="AF139">
        <v>961212029.20000005</v>
      </c>
      <c r="AG139">
        <v>1088508544.9000001</v>
      </c>
      <c r="AH139">
        <v>1236731171.4000001</v>
      </c>
      <c r="AI139">
        <v>1407834228.7</v>
      </c>
      <c r="AJ139">
        <v>1487894900</v>
      </c>
      <c r="AK139">
        <v>1651804600</v>
      </c>
      <c r="AL139">
        <v>1660760000</v>
      </c>
      <c r="AM139">
        <v>1736696300</v>
      </c>
      <c r="AN139">
        <v>1845719900</v>
      </c>
      <c r="AO139">
        <v>1923150500</v>
      </c>
      <c r="AP139">
        <v>1960855900</v>
      </c>
      <c r="AQ139">
        <v>2130835400</v>
      </c>
      <c r="AR139">
        <v>2247342700</v>
      </c>
      <c r="AS139">
        <v>2397580000</v>
      </c>
      <c r="AT139">
        <v>2283143000</v>
      </c>
      <c r="AU139">
        <v>2331931100</v>
      </c>
      <c r="AV139">
        <v>2528740700</v>
      </c>
      <c r="AW139">
        <v>2693726000</v>
      </c>
      <c r="AX139">
        <v>2870223200</v>
      </c>
      <c r="AY139">
        <v>3277331800</v>
      </c>
      <c r="AZ139">
        <v>3423903600</v>
      </c>
      <c r="BA139">
        <v>3687814800</v>
      </c>
      <c r="BB139">
        <v>3662140300</v>
      </c>
      <c r="BC139">
        <v>3895567700</v>
      </c>
      <c r="BD139">
        <v>4181009700</v>
      </c>
      <c r="BE139">
        <v>4213374200</v>
      </c>
      <c r="BF139">
        <v>4380501600</v>
      </c>
      <c r="BG139">
        <v>4434380500</v>
      </c>
      <c r="BH139">
        <v>4466669500</v>
      </c>
      <c r="BI139">
        <v>4728888900</v>
      </c>
      <c r="BJ139">
        <v>5070746400</v>
      </c>
      <c r="BK139">
        <v>5273229900</v>
      </c>
      <c r="BL139">
        <v>5319646200</v>
      </c>
      <c r="BM139">
        <v>4020180100</v>
      </c>
      <c r="BN139">
        <v>4507123000</v>
      </c>
      <c r="BO139" s="53">
        <v>5372668600</v>
      </c>
    </row>
    <row r="140" spans="1:67" x14ac:dyDescent="0.35">
      <c r="A140" t="s">
        <v>1042</v>
      </c>
      <c r="B140" t="s">
        <v>1043</v>
      </c>
      <c r="C140" t="s">
        <v>779</v>
      </c>
      <c r="D140" t="s">
        <v>780</v>
      </c>
    </row>
    <row r="141" spans="1:67" x14ac:dyDescent="0.35">
      <c r="A141" t="s">
        <v>1044</v>
      </c>
      <c r="B141" t="s">
        <v>1045</v>
      </c>
      <c r="C141" t="s">
        <v>779</v>
      </c>
      <c r="D141" t="s">
        <v>780</v>
      </c>
    </row>
    <row r="142" spans="1:67" x14ac:dyDescent="0.35">
      <c r="A142" t="s">
        <v>1046</v>
      </c>
      <c r="B142" t="s">
        <v>1047</v>
      </c>
      <c r="C142" t="s">
        <v>779</v>
      </c>
      <c r="D142" t="s">
        <v>780</v>
      </c>
    </row>
    <row r="143" spans="1:67" x14ac:dyDescent="0.35">
      <c r="A143" t="s">
        <v>1048</v>
      </c>
      <c r="B143" t="s">
        <v>1049</v>
      </c>
      <c r="C143" t="s">
        <v>779</v>
      </c>
      <c r="D143" t="s">
        <v>780</v>
      </c>
      <c r="O143">
        <v>387271000</v>
      </c>
      <c r="P143">
        <v>426193800</v>
      </c>
      <c r="Q143">
        <v>469028600</v>
      </c>
      <c r="R143">
        <v>516168500</v>
      </c>
      <c r="S143">
        <v>568046200</v>
      </c>
      <c r="T143">
        <v>625137900</v>
      </c>
      <c r="U143">
        <v>669492900</v>
      </c>
      <c r="V143">
        <v>716995100</v>
      </c>
      <c r="W143">
        <v>767867600</v>
      </c>
      <c r="X143">
        <v>822349700</v>
      </c>
      <c r="Y143">
        <v>880697400</v>
      </c>
      <c r="Z143">
        <v>987835800</v>
      </c>
      <c r="AA143">
        <v>1041896500</v>
      </c>
      <c r="AB143">
        <v>1081213300</v>
      </c>
      <c r="AC143">
        <v>1160829900</v>
      </c>
      <c r="AD143">
        <v>1277797600</v>
      </c>
      <c r="AE143">
        <v>1378055500</v>
      </c>
      <c r="AF143">
        <v>1543186300</v>
      </c>
      <c r="AG143">
        <v>1670966000</v>
      </c>
      <c r="AH143">
        <v>1800917500</v>
      </c>
      <c r="AI143">
        <v>1940975400</v>
      </c>
      <c r="AJ143">
        <v>2091925600</v>
      </c>
      <c r="AK143">
        <v>2254615300</v>
      </c>
      <c r="AL143">
        <v>2429957300</v>
      </c>
      <c r="AM143">
        <v>2618935800</v>
      </c>
      <c r="AN143">
        <v>2822611200</v>
      </c>
      <c r="AO143">
        <v>3042126500</v>
      </c>
      <c r="AP143">
        <v>3278713500</v>
      </c>
      <c r="AQ143">
        <v>3533700000</v>
      </c>
      <c r="AR143">
        <v>3869400000</v>
      </c>
      <c r="AS143">
        <v>4111900000</v>
      </c>
      <c r="AT143">
        <v>3782000000</v>
      </c>
      <c r="AU143">
        <v>3698400000</v>
      </c>
      <c r="AV143">
        <v>3538100000</v>
      </c>
      <c r="AW143">
        <v>3554100000</v>
      </c>
      <c r="AX143">
        <v>3892600000</v>
      </c>
      <c r="AY143">
        <v>4396900000</v>
      </c>
      <c r="AZ143">
        <v>4946200000</v>
      </c>
      <c r="BA143">
        <v>4949400000</v>
      </c>
      <c r="BB143">
        <v>4210200000</v>
      </c>
      <c r="BC143">
        <v>4469800000</v>
      </c>
      <c r="BD143">
        <v>4024700000</v>
      </c>
      <c r="BE143">
        <v>3570600000</v>
      </c>
      <c r="BF143">
        <v>4737000000</v>
      </c>
      <c r="BG143">
        <v>4923600000</v>
      </c>
      <c r="BH143">
        <v>4968300000</v>
      </c>
      <c r="BI143">
        <v>5898500000</v>
      </c>
      <c r="BJ143">
        <v>6645400000</v>
      </c>
      <c r="BK143">
        <v>6764600000</v>
      </c>
      <c r="BL143">
        <v>6230800000</v>
      </c>
      <c r="BM143">
        <v>6452700000</v>
      </c>
    </row>
    <row r="144" spans="1:67" x14ac:dyDescent="0.35">
      <c r="A144" t="s">
        <v>1050</v>
      </c>
      <c r="B144" t="s">
        <v>1051</v>
      </c>
      <c r="C144" t="s">
        <v>779</v>
      </c>
      <c r="D144" t="s">
        <v>780</v>
      </c>
      <c r="E144">
        <v>6694619600</v>
      </c>
      <c r="F144">
        <v>6697446900</v>
      </c>
      <c r="G144">
        <v>6992409600</v>
      </c>
      <c r="H144">
        <v>7281718300</v>
      </c>
      <c r="I144">
        <v>7774579700</v>
      </c>
      <c r="J144">
        <v>8013000000</v>
      </c>
      <c r="K144">
        <v>8333000000</v>
      </c>
      <c r="L144">
        <v>9018000000</v>
      </c>
      <c r="M144">
        <v>10539000000</v>
      </c>
      <c r="N144">
        <v>11624000000</v>
      </c>
      <c r="O144">
        <v>12746000000</v>
      </c>
      <c r="P144">
        <v>12798000000</v>
      </c>
      <c r="Q144">
        <v>14042000000</v>
      </c>
      <c r="R144">
        <v>16784000000</v>
      </c>
      <c r="S144">
        <v>21482000000</v>
      </c>
      <c r="T144">
        <v>23619000000</v>
      </c>
      <c r="U144">
        <v>25704000000</v>
      </c>
      <c r="V144">
        <v>31256000000</v>
      </c>
      <c r="W144">
        <v>39045000000</v>
      </c>
      <c r="X144">
        <v>52291000000</v>
      </c>
      <c r="Y144">
        <v>67230000000</v>
      </c>
      <c r="Z144">
        <v>84540000000</v>
      </c>
      <c r="AA144">
        <v>100258000000</v>
      </c>
      <c r="AB144">
        <v>120979000000</v>
      </c>
      <c r="AC144">
        <v>149357000000</v>
      </c>
      <c r="AD144">
        <v>161694000000</v>
      </c>
      <c r="AE144">
        <v>178724000000</v>
      </c>
      <c r="AF144">
        <v>195883000000</v>
      </c>
      <c r="AG144">
        <v>221435000000</v>
      </c>
      <c r="AH144">
        <v>250060000000</v>
      </c>
      <c r="AI144">
        <v>319420000000</v>
      </c>
      <c r="AJ144">
        <v>369262000000</v>
      </c>
      <c r="AK144">
        <v>424313000000</v>
      </c>
      <c r="AL144">
        <v>499622000000</v>
      </c>
      <c r="AM144">
        <v>575528000000</v>
      </c>
      <c r="AN144">
        <v>659050000000</v>
      </c>
      <c r="AO144">
        <v>757298000000</v>
      </c>
      <c r="AP144">
        <v>879984000000</v>
      </c>
      <c r="AQ144">
        <v>1001900000000</v>
      </c>
      <c r="AR144">
        <v>1085949000000</v>
      </c>
      <c r="AS144">
        <v>1233402180000</v>
      </c>
      <c r="AT144">
        <v>1382220429400</v>
      </c>
      <c r="AU144">
        <v>1557842000000</v>
      </c>
      <c r="AV144">
        <v>1805933000000</v>
      </c>
      <c r="AW144">
        <v>2070109000000</v>
      </c>
      <c r="AX144">
        <v>2422733000000</v>
      </c>
      <c r="AY144">
        <v>2898256000000</v>
      </c>
      <c r="AZ144">
        <v>3539634000000</v>
      </c>
      <c r="BA144">
        <v>4305650000000</v>
      </c>
      <c r="BB144">
        <v>4779498000000</v>
      </c>
      <c r="BC144">
        <v>6559891061900</v>
      </c>
      <c r="BD144">
        <v>7419114943000</v>
      </c>
      <c r="BE144">
        <v>8834412155300</v>
      </c>
      <c r="BF144">
        <v>9712304010500</v>
      </c>
      <c r="BG144">
        <v>10539239202100</v>
      </c>
      <c r="BH144">
        <v>11292247000000</v>
      </c>
      <c r="BI144">
        <v>12493323000000</v>
      </c>
      <c r="BJ144">
        <v>14034463000000</v>
      </c>
      <c r="BK144">
        <v>14962333000000</v>
      </c>
      <c r="BL144">
        <v>15469582000000</v>
      </c>
      <c r="BM144">
        <v>15248473000000</v>
      </c>
      <c r="BN144">
        <v>17204651000000</v>
      </c>
      <c r="BO144" s="53">
        <v>23526373000000</v>
      </c>
    </row>
    <row r="145" spans="1:67" x14ac:dyDescent="0.35">
      <c r="A145" t="s">
        <v>1052</v>
      </c>
      <c r="B145" t="s">
        <v>1053</v>
      </c>
      <c r="C145" t="s">
        <v>779</v>
      </c>
      <c r="D145" t="s">
        <v>780</v>
      </c>
    </row>
    <row r="146" spans="1:67" x14ac:dyDescent="0.35">
      <c r="A146" t="s">
        <v>1054</v>
      </c>
      <c r="B146" t="s">
        <v>1055</v>
      </c>
      <c r="C146" t="s">
        <v>779</v>
      </c>
      <c r="D146" t="s">
        <v>780</v>
      </c>
    </row>
    <row r="147" spans="1:67" x14ac:dyDescent="0.35">
      <c r="A147" t="s">
        <v>1056</v>
      </c>
      <c r="B147" t="s">
        <v>1057</v>
      </c>
      <c r="C147" t="s">
        <v>779</v>
      </c>
      <c r="D147" t="s">
        <v>780</v>
      </c>
      <c r="K147">
        <v>51300000</v>
      </c>
      <c r="L147">
        <v>52930000</v>
      </c>
      <c r="M147">
        <v>55590000</v>
      </c>
      <c r="N147">
        <v>59620000</v>
      </c>
      <c r="O147">
        <v>63200000</v>
      </c>
      <c r="P147">
        <v>70200000</v>
      </c>
      <c r="Q147">
        <v>82900000</v>
      </c>
      <c r="R147">
        <v>113800000</v>
      </c>
      <c r="S147">
        <v>162600000</v>
      </c>
      <c r="T147">
        <v>185537700</v>
      </c>
      <c r="U147">
        <v>248900000</v>
      </c>
      <c r="V147">
        <v>312100000</v>
      </c>
      <c r="W147">
        <v>386400000</v>
      </c>
      <c r="X147">
        <v>424200000</v>
      </c>
      <c r="Y147">
        <v>541100000</v>
      </c>
      <c r="Z147">
        <v>635800000</v>
      </c>
      <c r="AA147">
        <v>754668900</v>
      </c>
      <c r="AB147">
        <v>857096400</v>
      </c>
      <c r="AC147">
        <v>981883600</v>
      </c>
      <c r="AD147">
        <v>1117990100</v>
      </c>
      <c r="AE147">
        <v>1342858200</v>
      </c>
      <c r="AF147">
        <v>1504495300</v>
      </c>
      <c r="AG147">
        <v>1841731500</v>
      </c>
      <c r="AH147">
        <v>2137660800</v>
      </c>
      <c r="AI147">
        <v>2476743900</v>
      </c>
      <c r="AJ147">
        <v>2981210100</v>
      </c>
      <c r="AK147">
        <v>3455992800</v>
      </c>
      <c r="AL147">
        <v>3815473400</v>
      </c>
      <c r="AM147">
        <v>4287579900</v>
      </c>
      <c r="AN147">
        <v>4857190300</v>
      </c>
      <c r="AO147">
        <v>5445883500</v>
      </c>
      <c r="AP147">
        <v>6090187100</v>
      </c>
      <c r="AQ147">
        <v>6590111400</v>
      </c>
      <c r="AR147">
        <v>7301576200</v>
      </c>
      <c r="AS147">
        <v>7845651700</v>
      </c>
      <c r="AT147">
        <v>10282593800</v>
      </c>
      <c r="AU147">
        <v>11840271600</v>
      </c>
      <c r="AV147">
        <v>12518658800</v>
      </c>
      <c r="AW147">
        <v>13389984300</v>
      </c>
      <c r="AX147">
        <v>13884956300</v>
      </c>
      <c r="AY147">
        <v>15191088900</v>
      </c>
      <c r="AZ147">
        <v>16518400000</v>
      </c>
      <c r="BA147">
        <v>19765442600</v>
      </c>
      <c r="BB147">
        <v>19430769100</v>
      </c>
      <c r="BC147">
        <v>21023200900</v>
      </c>
      <c r="BD147">
        <v>22426572400</v>
      </c>
      <c r="BE147">
        <v>23754573700</v>
      </c>
      <c r="BF147">
        <v>26235030800</v>
      </c>
      <c r="BG147">
        <v>29515241200</v>
      </c>
      <c r="BH147">
        <v>33672142400</v>
      </c>
      <c r="BI147">
        <v>35311909100</v>
      </c>
      <c r="BJ147">
        <v>34908703300</v>
      </c>
      <c r="BK147">
        <v>37898050300</v>
      </c>
      <c r="BL147">
        <v>40114532500</v>
      </c>
      <c r="BM147">
        <v>41315413300</v>
      </c>
      <c r="BN147">
        <v>42020592000</v>
      </c>
      <c r="BO147" s="53">
        <v>49051427444.7425</v>
      </c>
    </row>
    <row r="148" spans="1:67" x14ac:dyDescent="0.35">
      <c r="A148" t="s">
        <v>1058</v>
      </c>
      <c r="B148" t="s">
        <v>1059</v>
      </c>
      <c r="C148" t="s">
        <v>779</v>
      </c>
      <c r="D148" t="s">
        <v>780</v>
      </c>
    </row>
    <row r="149" spans="1:67" x14ac:dyDescent="0.35">
      <c r="A149" t="s">
        <v>1060</v>
      </c>
      <c r="B149" t="s">
        <v>1061</v>
      </c>
      <c r="C149" t="s">
        <v>779</v>
      </c>
      <c r="D149" t="s">
        <v>780</v>
      </c>
      <c r="AN149">
        <v>7747742000</v>
      </c>
      <c r="AO149">
        <v>9610281000</v>
      </c>
      <c r="AP149">
        <v>11500400000</v>
      </c>
      <c r="AQ149">
        <v>12729727000</v>
      </c>
      <c r="AR149">
        <v>12407793000</v>
      </c>
      <c r="AS149">
        <v>13111571000</v>
      </c>
      <c r="AT149">
        <v>13985463000</v>
      </c>
      <c r="AU149">
        <v>15021717000</v>
      </c>
      <c r="AV149">
        <v>16237112000</v>
      </c>
      <c r="AW149">
        <v>17792920000</v>
      </c>
      <c r="AX149">
        <v>20630542000</v>
      </c>
      <c r="AY149">
        <v>23566739000</v>
      </c>
      <c r="AZ149">
        <v>27876219000</v>
      </c>
      <c r="BA149">
        <v>31628455000</v>
      </c>
      <c r="BB149">
        <v>27504753000</v>
      </c>
      <c r="BC149">
        <v>27851558000</v>
      </c>
      <c r="BD149">
        <v>30401187000</v>
      </c>
      <c r="BE149">
        <v>32365041000</v>
      </c>
      <c r="BF149">
        <v>34265562000</v>
      </c>
      <c r="BG149">
        <v>36149355000</v>
      </c>
      <c r="BH149">
        <v>35998400000</v>
      </c>
      <c r="BI149">
        <v>37503952000</v>
      </c>
      <c r="BJ149">
        <v>40747740000</v>
      </c>
      <c r="BK149">
        <v>44103728000</v>
      </c>
      <c r="BL149">
        <v>47204988000</v>
      </c>
      <c r="BM149">
        <v>48337974000</v>
      </c>
      <c r="BN149">
        <v>54016100000</v>
      </c>
      <c r="BO149" s="53">
        <v>64579020266.5811</v>
      </c>
    </row>
    <row r="150" spans="1:67" x14ac:dyDescent="0.35">
      <c r="A150" t="s">
        <v>1062</v>
      </c>
      <c r="B150" t="s">
        <v>1063</v>
      </c>
      <c r="C150" t="s">
        <v>779</v>
      </c>
      <c r="D150" t="s">
        <v>780</v>
      </c>
      <c r="E150">
        <v>609862272</v>
      </c>
      <c r="F150">
        <v>611257152</v>
      </c>
      <c r="G150">
        <v>644898816</v>
      </c>
      <c r="H150">
        <v>688534976</v>
      </c>
      <c r="I150">
        <v>784014848</v>
      </c>
      <c r="J150">
        <v>800734784</v>
      </c>
      <c r="K150">
        <v>839189440</v>
      </c>
      <c r="L150">
        <v>845894080</v>
      </c>
      <c r="M150">
        <v>926400512</v>
      </c>
      <c r="N150">
        <v>1074460288</v>
      </c>
      <c r="O150">
        <v>1362533000</v>
      </c>
      <c r="P150">
        <v>1393678000</v>
      </c>
      <c r="Q150">
        <v>1593704000</v>
      </c>
      <c r="R150">
        <v>1920846000</v>
      </c>
      <c r="S150">
        <v>2375964000</v>
      </c>
      <c r="T150">
        <v>2358837000</v>
      </c>
      <c r="U150">
        <v>2786159000</v>
      </c>
      <c r="V150">
        <v>2918513000</v>
      </c>
      <c r="W150">
        <v>3193699000</v>
      </c>
      <c r="X150">
        <v>3476492000</v>
      </c>
      <c r="Y150">
        <v>3849585000</v>
      </c>
      <c r="Z150">
        <v>4264565000</v>
      </c>
      <c r="AA150">
        <v>5237139000</v>
      </c>
      <c r="AB150">
        <v>5905464000</v>
      </c>
      <c r="AC150">
        <v>6467868000</v>
      </c>
      <c r="AD150">
        <v>6906348000</v>
      </c>
      <c r="AE150">
        <v>7402244000</v>
      </c>
      <c r="AF150">
        <v>7786676000</v>
      </c>
      <c r="AG150">
        <v>8515038000</v>
      </c>
      <c r="AH150">
        <v>9626103000</v>
      </c>
      <c r="AI150">
        <v>10556518000</v>
      </c>
      <c r="AJ150">
        <v>11764772000</v>
      </c>
      <c r="AK150">
        <v>12360109000</v>
      </c>
      <c r="AL150">
        <v>13390804000</v>
      </c>
      <c r="AM150">
        <v>13867603000</v>
      </c>
      <c r="AN150">
        <v>14842971000</v>
      </c>
      <c r="AO150">
        <v>15598668000</v>
      </c>
      <c r="AP150">
        <v>16764306000</v>
      </c>
      <c r="AQ150">
        <v>16994102000</v>
      </c>
      <c r="AR150">
        <v>18954478000</v>
      </c>
      <c r="AS150">
        <v>20335908000</v>
      </c>
      <c r="AT150">
        <v>21269416000</v>
      </c>
      <c r="AU150">
        <v>21098713000</v>
      </c>
      <c r="AV150">
        <v>21234829000</v>
      </c>
      <c r="AW150">
        <v>25437258000</v>
      </c>
      <c r="AX150">
        <v>27577991000</v>
      </c>
      <c r="AY150">
        <v>27365806000</v>
      </c>
      <c r="AZ150">
        <v>32002683000</v>
      </c>
      <c r="BA150">
        <v>31316583000</v>
      </c>
      <c r="BB150">
        <v>24904350000</v>
      </c>
      <c r="BC150">
        <v>28816900000</v>
      </c>
      <c r="BD150">
        <v>30725300000</v>
      </c>
      <c r="BE150">
        <v>35737800000</v>
      </c>
      <c r="BF150">
        <v>35222500000</v>
      </c>
      <c r="BG150">
        <v>37621300000</v>
      </c>
      <c r="BH150">
        <v>34842300000</v>
      </c>
      <c r="BI150">
        <v>37244300000</v>
      </c>
      <c r="BJ150">
        <v>41632200000</v>
      </c>
      <c r="BK150">
        <v>42974800000</v>
      </c>
      <c r="BL150">
        <v>41995400000</v>
      </c>
      <c r="BM150">
        <v>44739900000</v>
      </c>
      <c r="BN150">
        <v>50469800000</v>
      </c>
      <c r="BO150" s="53">
        <v>53702220815.653801</v>
      </c>
    </row>
    <row r="151" spans="1:67" x14ac:dyDescent="0.35">
      <c r="A151" t="s">
        <v>1064</v>
      </c>
      <c r="B151" t="s">
        <v>1065</v>
      </c>
      <c r="C151" t="s">
        <v>779</v>
      </c>
      <c r="D151" t="s">
        <v>780</v>
      </c>
      <c r="AN151">
        <v>4088900000</v>
      </c>
      <c r="AO151">
        <v>4712122000</v>
      </c>
      <c r="AP151">
        <v>5436102000</v>
      </c>
      <c r="AQ151">
        <v>6053940000</v>
      </c>
      <c r="AR151">
        <v>6213030000</v>
      </c>
      <c r="AS151">
        <v>6859991000</v>
      </c>
      <c r="AT151">
        <v>7493540000</v>
      </c>
      <c r="AU151">
        <v>8420717000</v>
      </c>
      <c r="AV151">
        <v>9525230000</v>
      </c>
      <c r="AW151">
        <v>10867793000</v>
      </c>
      <c r="AX151">
        <v>13521007000</v>
      </c>
      <c r="AY151">
        <v>16769977000</v>
      </c>
      <c r="AZ151">
        <v>22029483000</v>
      </c>
      <c r="BA151">
        <v>24216737000</v>
      </c>
      <c r="BB151">
        <v>20323385000</v>
      </c>
      <c r="BC151">
        <v>18269516000</v>
      </c>
      <c r="BD151">
        <v>19742704000</v>
      </c>
      <c r="BE151">
        <v>21770823000</v>
      </c>
      <c r="BF151">
        <v>22697843000</v>
      </c>
      <c r="BG151">
        <v>23655964000</v>
      </c>
      <c r="BH151">
        <v>24457342000</v>
      </c>
      <c r="BI151">
        <v>25335111000</v>
      </c>
      <c r="BJ151">
        <v>26916735000</v>
      </c>
      <c r="BK151">
        <v>28691677000</v>
      </c>
      <c r="BL151">
        <v>30233271000</v>
      </c>
      <c r="BM151">
        <v>30286823000</v>
      </c>
      <c r="BN151">
        <v>33075183000</v>
      </c>
      <c r="BO151" s="53">
        <v>38404647155.060699</v>
      </c>
    </row>
    <row r="152" spans="1:67" x14ac:dyDescent="0.35">
      <c r="A152" t="s">
        <v>1066</v>
      </c>
      <c r="B152" t="s">
        <v>1067</v>
      </c>
      <c r="C152" t="s">
        <v>779</v>
      </c>
      <c r="D152" t="s">
        <v>780</v>
      </c>
      <c r="AA152">
        <v>7158700000</v>
      </c>
      <c r="AB152">
        <v>8565115900</v>
      </c>
      <c r="AC152">
        <v>10651328500</v>
      </c>
      <c r="AD152">
        <v>10950130700</v>
      </c>
      <c r="AE152">
        <v>12471474200</v>
      </c>
      <c r="AF152">
        <v>16028366800</v>
      </c>
      <c r="AG152">
        <v>18717575200</v>
      </c>
      <c r="AH152">
        <v>22061486100</v>
      </c>
      <c r="AI152">
        <v>26175252500</v>
      </c>
      <c r="AJ152">
        <v>30326915100</v>
      </c>
      <c r="AK152">
        <v>39519404000</v>
      </c>
      <c r="AL152">
        <v>45193019400</v>
      </c>
      <c r="AM152">
        <v>50114039800</v>
      </c>
      <c r="AN152">
        <v>55333204000</v>
      </c>
      <c r="AO152">
        <v>55293501400</v>
      </c>
      <c r="AP152">
        <v>55894298600</v>
      </c>
      <c r="AQ152">
        <v>51901698000</v>
      </c>
      <c r="AR152">
        <v>49021700000</v>
      </c>
      <c r="AS152">
        <v>49742000000</v>
      </c>
      <c r="AT152">
        <v>54718200000</v>
      </c>
      <c r="AU152">
        <v>58563700000</v>
      </c>
      <c r="AV152">
        <v>64483500000</v>
      </c>
      <c r="AW152">
        <v>80433600000</v>
      </c>
      <c r="AX152">
        <v>90639800000</v>
      </c>
      <c r="AY152">
        <v>105996200000</v>
      </c>
      <c r="AZ152">
        <v>145095500000</v>
      </c>
      <c r="BA152">
        <v>147780300000</v>
      </c>
      <c r="BB152">
        <v>153791500000</v>
      </c>
      <c r="BC152">
        <v>199331600000</v>
      </c>
      <c r="BD152">
        <v>252889800000</v>
      </c>
      <c r="BE152">
        <v>290446600000</v>
      </c>
      <c r="BF152">
        <v>341800700000</v>
      </c>
      <c r="BG152">
        <v>368419200000</v>
      </c>
      <c r="BH152">
        <v>321355700000</v>
      </c>
      <c r="BI152">
        <v>324950800000</v>
      </c>
      <c r="BJ152">
        <v>360325800000</v>
      </c>
      <c r="BK152">
        <v>393657100000</v>
      </c>
      <c r="BL152">
        <v>394271400000</v>
      </c>
      <c r="BM152">
        <v>241016500000</v>
      </c>
      <c r="BN152">
        <v>239236900000</v>
      </c>
    </row>
    <row r="153" spans="1:67" x14ac:dyDescent="0.35">
      <c r="A153" t="s">
        <v>1068</v>
      </c>
      <c r="B153" t="s">
        <v>1069</v>
      </c>
      <c r="C153" t="s">
        <v>779</v>
      </c>
      <c r="D153" t="s">
        <v>780</v>
      </c>
    </row>
    <row r="154" spans="1:67" x14ac:dyDescent="0.35">
      <c r="A154" t="s">
        <v>1070</v>
      </c>
      <c r="B154" t="s">
        <v>1071</v>
      </c>
      <c r="C154" t="s">
        <v>779</v>
      </c>
      <c r="D154" t="s">
        <v>780</v>
      </c>
      <c r="E154">
        <v>10409002000</v>
      </c>
      <c r="F154">
        <v>10331001900</v>
      </c>
      <c r="G154">
        <v>12112000000</v>
      </c>
      <c r="H154">
        <v>13607000100</v>
      </c>
      <c r="I154">
        <v>14371002400</v>
      </c>
      <c r="J154">
        <v>14773000000</v>
      </c>
      <c r="K154">
        <v>14349001100</v>
      </c>
      <c r="L154">
        <v>15234000000</v>
      </c>
      <c r="M154">
        <v>16317001200</v>
      </c>
      <c r="N154">
        <v>18261000000</v>
      </c>
      <c r="O154">
        <v>19962842300</v>
      </c>
      <c r="P154">
        <v>21858370300</v>
      </c>
      <c r="Q154">
        <v>23175731900</v>
      </c>
      <c r="R154">
        <v>25407844900</v>
      </c>
      <c r="S154">
        <v>33348835300</v>
      </c>
      <c r="T154">
        <v>36187068500</v>
      </c>
      <c r="U154">
        <v>41971553800</v>
      </c>
      <c r="V154">
        <v>49249754600</v>
      </c>
      <c r="W154">
        <v>54309135900</v>
      </c>
      <c r="X154">
        <v>60912076300</v>
      </c>
      <c r="Y154">
        <v>83770865600</v>
      </c>
      <c r="Z154">
        <v>89017243800</v>
      </c>
      <c r="AA154">
        <v>102793293200</v>
      </c>
      <c r="AB154">
        <v>111597297200</v>
      </c>
      <c r="AC154">
        <v>126568720400</v>
      </c>
      <c r="AD154">
        <v>144379380600</v>
      </c>
      <c r="AE154">
        <v>172847830800</v>
      </c>
      <c r="AF154">
        <v>177104064100</v>
      </c>
      <c r="AG154">
        <v>203454571100</v>
      </c>
      <c r="AH154">
        <v>215635341100</v>
      </c>
      <c r="AI154">
        <v>241654967500</v>
      </c>
      <c r="AJ154">
        <v>272473240200</v>
      </c>
      <c r="AK154">
        <v>279953499100</v>
      </c>
      <c r="AL154">
        <v>284665498100</v>
      </c>
      <c r="AM154">
        <v>318351544300</v>
      </c>
      <c r="AN154">
        <v>322816319700</v>
      </c>
      <c r="AO154">
        <v>367049152900</v>
      </c>
      <c r="AP154">
        <v>363672401600</v>
      </c>
      <c r="AQ154">
        <v>438927467242.03198</v>
      </c>
      <c r="AR154">
        <v>446173027610.75702</v>
      </c>
      <c r="AS154">
        <v>448988894195.53601</v>
      </c>
      <c r="AT154">
        <v>487142009886.539</v>
      </c>
      <c r="AU154">
        <v>511657707456.91998</v>
      </c>
      <c r="AV154">
        <v>548969897244.55499</v>
      </c>
      <c r="AW154">
        <v>581230904666.90295</v>
      </c>
      <c r="AX154">
        <v>607950610798.42896</v>
      </c>
      <c r="AY154">
        <v>664109564591.73706</v>
      </c>
      <c r="AZ154">
        <v>709991259264.33899</v>
      </c>
      <c r="BA154">
        <v>787638621276.46399</v>
      </c>
      <c r="BB154">
        <v>804688565717.19604</v>
      </c>
      <c r="BC154">
        <v>838191414927.24695</v>
      </c>
      <c r="BD154">
        <v>876705547381.28003</v>
      </c>
      <c r="BE154">
        <v>905584408027.85596</v>
      </c>
      <c r="BF154">
        <v>960604042360.76599</v>
      </c>
      <c r="BG154">
        <v>981338000000</v>
      </c>
      <c r="BH154">
        <v>1061414000000</v>
      </c>
      <c r="BI154">
        <v>1079079000000</v>
      </c>
      <c r="BJ154">
        <v>1131196000000</v>
      </c>
      <c r="BK154">
        <v>1177255000000</v>
      </c>
      <c r="BL154">
        <v>1221163000000</v>
      </c>
      <c r="BM154">
        <v>1141401000000</v>
      </c>
      <c r="BN154">
        <v>1266675000000</v>
      </c>
      <c r="BO154" s="53">
        <v>1345024456400</v>
      </c>
    </row>
    <row r="155" spans="1:67" x14ac:dyDescent="0.35">
      <c r="A155" t="s">
        <v>1072</v>
      </c>
      <c r="B155" t="s">
        <v>1073</v>
      </c>
      <c r="C155" t="s">
        <v>779</v>
      </c>
      <c r="D155" t="s">
        <v>780</v>
      </c>
    </row>
    <row r="156" spans="1:67" x14ac:dyDescent="0.35">
      <c r="A156" t="s">
        <v>1074</v>
      </c>
      <c r="B156" t="s">
        <v>1075</v>
      </c>
      <c r="C156" t="s">
        <v>779</v>
      </c>
      <c r="D156" t="s">
        <v>780</v>
      </c>
      <c r="AO156">
        <v>8069778000</v>
      </c>
      <c r="AP156">
        <v>9207371000</v>
      </c>
      <c r="AQ156">
        <v>9278832000</v>
      </c>
      <c r="AR156">
        <v>12677894000</v>
      </c>
      <c r="AS156">
        <v>16813815000</v>
      </c>
      <c r="AT156">
        <v>20483734000</v>
      </c>
      <c r="AU156">
        <v>24804739000</v>
      </c>
      <c r="AV156">
        <v>30837509000</v>
      </c>
      <c r="AW156">
        <v>36413843000</v>
      </c>
      <c r="AX156">
        <v>42740260000</v>
      </c>
      <c r="AY156">
        <v>50025906000</v>
      </c>
      <c r="AZ156">
        <v>58409680000</v>
      </c>
      <c r="BA156">
        <v>69097536000</v>
      </c>
      <c r="BB156">
        <v>63833601000</v>
      </c>
      <c r="BC156">
        <v>92529262200</v>
      </c>
      <c r="BD156">
        <v>105551166200</v>
      </c>
      <c r="BE156">
        <v>115292156100</v>
      </c>
      <c r="BF156">
        <v>130790593600</v>
      </c>
      <c r="BG156">
        <v>143533798300</v>
      </c>
      <c r="BH156">
        <v>155264605800</v>
      </c>
      <c r="BI156">
        <v>168237562300</v>
      </c>
      <c r="BJ156">
        <v>186284774500</v>
      </c>
      <c r="BK156">
        <v>198063899300</v>
      </c>
      <c r="BL156">
        <v>217064161200</v>
      </c>
      <c r="BM156">
        <v>206491774500</v>
      </c>
      <c r="BN156">
        <v>246786282600</v>
      </c>
      <c r="BO156" s="53">
        <v>273794054000</v>
      </c>
    </row>
    <row r="157" spans="1:67" x14ac:dyDescent="0.35">
      <c r="A157" t="s">
        <v>1076</v>
      </c>
      <c r="B157" t="s">
        <v>1077</v>
      </c>
      <c r="C157" t="s">
        <v>779</v>
      </c>
      <c r="D157" t="s">
        <v>780</v>
      </c>
      <c r="E157">
        <v>32130060300</v>
      </c>
      <c r="F157">
        <v>33377701900</v>
      </c>
      <c r="G157">
        <v>35278557200</v>
      </c>
      <c r="H157">
        <v>36248989700</v>
      </c>
      <c r="I157">
        <v>38318456800</v>
      </c>
      <c r="J157">
        <v>39793298500</v>
      </c>
      <c r="K157">
        <v>44446602800</v>
      </c>
      <c r="L157">
        <v>47219785300</v>
      </c>
      <c r="M157">
        <v>50934109100</v>
      </c>
      <c r="N157">
        <v>54611402000</v>
      </c>
      <c r="O157">
        <v>61588063500</v>
      </c>
      <c r="P157">
        <v>66117326100</v>
      </c>
      <c r="Q157">
        <v>67515016600</v>
      </c>
      <c r="R157">
        <v>73469279100</v>
      </c>
      <c r="S157">
        <v>91620827100</v>
      </c>
      <c r="T157">
        <v>97308676000</v>
      </c>
      <c r="U157">
        <v>103683953900</v>
      </c>
      <c r="V157">
        <v>115845202400</v>
      </c>
      <c r="W157">
        <v>120449678700</v>
      </c>
      <c r="X157">
        <v>146827037900</v>
      </c>
      <c r="Y157">
        <v>217952735650</v>
      </c>
      <c r="Z157">
        <v>253850903050</v>
      </c>
      <c r="AA157">
        <v>328031907650</v>
      </c>
      <c r="AB157">
        <v>393286303180</v>
      </c>
      <c r="AC157">
        <v>433625070800</v>
      </c>
      <c r="AD157">
        <v>486752197060</v>
      </c>
      <c r="AE157">
        <v>567165791560</v>
      </c>
      <c r="AF157">
        <v>649697223660</v>
      </c>
      <c r="AG157">
        <v>847127230650</v>
      </c>
      <c r="AH157">
        <v>957675517770</v>
      </c>
      <c r="AI157">
        <v>1126714178500</v>
      </c>
      <c r="AJ157">
        <v>1135544030900</v>
      </c>
      <c r="AK157">
        <v>1330088810000</v>
      </c>
      <c r="AL157">
        <v>1497480072800</v>
      </c>
      <c r="AM157">
        <v>2065476675800</v>
      </c>
      <c r="AN157">
        <v>3132134949700</v>
      </c>
      <c r="AO157">
        <v>3873713771000</v>
      </c>
      <c r="AP157">
        <v>4208262054100</v>
      </c>
      <c r="AQ157">
        <v>4658379869500</v>
      </c>
      <c r="AR157">
        <v>5244084965400</v>
      </c>
      <c r="AS157">
        <v>6133476346500</v>
      </c>
      <c r="AT157">
        <v>7033892523000</v>
      </c>
      <c r="AU157">
        <v>7180325881300</v>
      </c>
      <c r="AV157">
        <v>7759049683000</v>
      </c>
      <c r="AW157">
        <v>9333073240700</v>
      </c>
      <c r="AX157">
        <v>11491098315000</v>
      </c>
      <c r="AY157">
        <v>13386599483300</v>
      </c>
      <c r="AZ157">
        <v>15812993451700</v>
      </c>
      <c r="BA157">
        <v>18151985746300</v>
      </c>
      <c r="BB157">
        <v>18525313839100</v>
      </c>
      <c r="BC157">
        <v>20488559941900</v>
      </c>
      <c r="BD157">
        <v>22964753853000</v>
      </c>
      <c r="BE157">
        <v>24600838628100</v>
      </c>
      <c r="BF157">
        <v>26483369371600</v>
      </c>
      <c r="BG157">
        <v>29395640589100</v>
      </c>
      <c r="BH157">
        <v>31959923479500</v>
      </c>
      <c r="BI157">
        <v>36147337816300</v>
      </c>
      <c r="BJ157">
        <v>39761707071800</v>
      </c>
      <c r="BK157">
        <v>44350772455800</v>
      </c>
      <c r="BL157">
        <v>49253717608700</v>
      </c>
      <c r="BM157">
        <v>47979447778400</v>
      </c>
      <c r="BN157">
        <v>54593795723200</v>
      </c>
      <c r="BO157" s="53">
        <v>59521575560986.102</v>
      </c>
    </row>
    <row r="158" spans="1:67" x14ac:dyDescent="0.35">
      <c r="A158" t="s">
        <v>1078</v>
      </c>
      <c r="B158" t="s">
        <v>1079</v>
      </c>
      <c r="C158" t="s">
        <v>779</v>
      </c>
      <c r="D158" t="s">
        <v>780</v>
      </c>
      <c r="AD158">
        <v>809700000</v>
      </c>
      <c r="AE158">
        <v>859400000</v>
      </c>
      <c r="AF158">
        <v>1094300000</v>
      </c>
      <c r="AG158">
        <v>1389400000</v>
      </c>
      <c r="AH158">
        <v>1554281000</v>
      </c>
      <c r="AI158">
        <v>1851603000</v>
      </c>
      <c r="AJ158">
        <v>2182830000</v>
      </c>
      <c r="AK158">
        <v>2630416000</v>
      </c>
      <c r="AL158">
        <v>3034157000</v>
      </c>
      <c r="AM158">
        <v>3633454000</v>
      </c>
      <c r="AN158">
        <v>4461129900</v>
      </c>
      <c r="AO158">
        <v>5043488000</v>
      </c>
      <c r="AP158">
        <v>5658784200</v>
      </c>
      <c r="AQ158">
        <v>6025489300</v>
      </c>
      <c r="AR158">
        <v>6570163600</v>
      </c>
      <c r="AS158">
        <v>6995371500</v>
      </c>
      <c r="AT158">
        <v>10352340300</v>
      </c>
      <c r="AU158">
        <v>11191901100</v>
      </c>
      <c r="AV158">
        <v>13013949500</v>
      </c>
      <c r="AW158">
        <v>15269718400</v>
      </c>
      <c r="AX158">
        <v>14495519200</v>
      </c>
      <c r="AY158">
        <v>19641605000</v>
      </c>
      <c r="AZ158">
        <v>20323417900</v>
      </c>
      <c r="BA158">
        <v>25468131200</v>
      </c>
      <c r="BB158">
        <v>26751381100</v>
      </c>
      <c r="BC158">
        <v>29144616200</v>
      </c>
      <c r="BD158">
        <v>36208400300</v>
      </c>
      <c r="BE158">
        <v>40163928400</v>
      </c>
      <c r="BF158">
        <v>45044595600</v>
      </c>
      <c r="BG158">
        <v>51405188600</v>
      </c>
      <c r="BH158">
        <v>58037909900</v>
      </c>
      <c r="BI158">
        <v>61876647100</v>
      </c>
      <c r="BJ158">
        <v>67373398422.617897</v>
      </c>
      <c r="BK158">
        <v>74007602182.518707</v>
      </c>
      <c r="BL158">
        <v>77672547334.244202</v>
      </c>
      <c r="BM158">
        <v>52919815798.369904</v>
      </c>
      <c r="BN158">
        <v>75599125397.852203</v>
      </c>
      <c r="BO158" s="53">
        <v>86622356397.084305</v>
      </c>
    </row>
    <row r="159" spans="1:67" x14ac:dyDescent="0.35">
      <c r="A159" t="s">
        <v>1080</v>
      </c>
      <c r="B159" t="s">
        <v>1081</v>
      </c>
      <c r="C159" t="s">
        <v>779</v>
      </c>
      <c r="D159" t="s">
        <v>780</v>
      </c>
    </row>
    <row r="160" spans="1:67" x14ac:dyDescent="0.35">
      <c r="A160" t="s">
        <v>1082</v>
      </c>
      <c r="B160" t="s">
        <v>1083</v>
      </c>
      <c r="C160" t="s">
        <v>779</v>
      </c>
      <c r="D160" t="s">
        <v>780</v>
      </c>
      <c r="E160">
        <v>158327100</v>
      </c>
      <c r="F160">
        <v>172191800</v>
      </c>
      <c r="G160">
        <v>185178800</v>
      </c>
      <c r="H160">
        <v>206628500</v>
      </c>
      <c r="I160">
        <v>243474300</v>
      </c>
      <c r="J160">
        <v>265433000</v>
      </c>
      <c r="K160">
        <v>294583800</v>
      </c>
      <c r="L160">
        <v>327515100</v>
      </c>
      <c r="M160">
        <v>361743900</v>
      </c>
      <c r="N160">
        <v>399817800</v>
      </c>
      <c r="O160">
        <v>436218000</v>
      </c>
      <c r="P160">
        <v>481192500</v>
      </c>
      <c r="Q160">
        <v>554843500</v>
      </c>
      <c r="R160">
        <v>680444100</v>
      </c>
      <c r="S160">
        <v>884296100</v>
      </c>
      <c r="T160">
        <v>1076149400</v>
      </c>
      <c r="U160">
        <v>1336259300</v>
      </c>
      <c r="V160">
        <v>1798633200</v>
      </c>
      <c r="W160">
        <v>2270197900</v>
      </c>
      <c r="X160">
        <v>2974627200</v>
      </c>
      <c r="Y160">
        <v>4570139900</v>
      </c>
      <c r="Z160">
        <v>6219191550</v>
      </c>
      <c r="AA160">
        <v>9720421500</v>
      </c>
      <c r="AB160">
        <v>17659011650</v>
      </c>
      <c r="AC160">
        <v>29228250000</v>
      </c>
      <c r="AD160">
        <v>47840750300</v>
      </c>
      <c r="AE160">
        <v>77717269300</v>
      </c>
      <c r="AF160">
        <v>193967226100</v>
      </c>
      <c r="AG160">
        <v>396350477150</v>
      </c>
      <c r="AH160">
        <v>524541831500</v>
      </c>
      <c r="AI160">
        <v>710540598200</v>
      </c>
      <c r="AJ160">
        <v>919207642500</v>
      </c>
      <c r="AK160">
        <v>1094241352600</v>
      </c>
      <c r="AL160">
        <v>1523881690000</v>
      </c>
      <c r="AM160">
        <v>1738706562000</v>
      </c>
      <c r="AN160">
        <v>2225704875000</v>
      </c>
      <c r="AO160">
        <v>3016899340000</v>
      </c>
      <c r="AP160">
        <v>3861149643000</v>
      </c>
      <c r="AQ160">
        <v>4686844504000</v>
      </c>
      <c r="AR160">
        <v>5614088672000</v>
      </c>
      <c r="AS160">
        <v>6549983726000</v>
      </c>
      <c r="AT160">
        <v>6938281614000</v>
      </c>
      <c r="AU160">
        <v>7326807436000</v>
      </c>
      <c r="AV160">
        <v>7728999769000</v>
      </c>
      <c r="AW160">
        <v>8696928640000</v>
      </c>
      <c r="AX160">
        <v>9363005337000</v>
      </c>
      <c r="AY160">
        <v>10467567350000</v>
      </c>
      <c r="AZ160">
        <v>11310591694000</v>
      </c>
      <c r="BA160">
        <v>12179590410000</v>
      </c>
      <c r="BB160">
        <v>11958493939000</v>
      </c>
      <c r="BC160">
        <v>13207409732000</v>
      </c>
      <c r="BD160">
        <v>14432690688000</v>
      </c>
      <c r="BE160">
        <v>15512159136000</v>
      </c>
      <c r="BF160">
        <v>15803642719000</v>
      </c>
      <c r="BG160">
        <v>17055054410000</v>
      </c>
      <c r="BH160">
        <v>18092461639000</v>
      </c>
      <c r="BI160">
        <v>19589525073000</v>
      </c>
      <c r="BJ160">
        <v>21364669952000</v>
      </c>
      <c r="BK160">
        <v>22888187872000</v>
      </c>
      <c r="BL160">
        <v>23732983451000</v>
      </c>
      <c r="BM160">
        <v>22663485456000</v>
      </c>
      <c r="BN160">
        <v>25124099992000</v>
      </c>
      <c r="BO160" s="53">
        <v>27861264927158.301</v>
      </c>
    </row>
    <row r="161" spans="1:67" x14ac:dyDescent="0.35">
      <c r="A161" t="s">
        <v>533</v>
      </c>
      <c r="B161" t="s">
        <v>534</v>
      </c>
      <c r="C161" t="s">
        <v>779</v>
      </c>
      <c r="D161" t="s">
        <v>780</v>
      </c>
      <c r="AN161">
        <v>152854100</v>
      </c>
      <c r="AO161">
        <v>135250400</v>
      </c>
      <c r="AP161">
        <v>136641000</v>
      </c>
      <c r="AQ161">
        <v>143253700</v>
      </c>
      <c r="AR161">
        <v>149305200</v>
      </c>
      <c r="AS161">
        <v>151618100</v>
      </c>
      <c r="AT161">
        <v>160116500</v>
      </c>
      <c r="AU161">
        <v>167548500</v>
      </c>
      <c r="AV161">
        <v>167807100</v>
      </c>
      <c r="AW161">
        <v>168917800</v>
      </c>
      <c r="AX161">
        <v>178767700</v>
      </c>
      <c r="AY161">
        <v>181000300</v>
      </c>
      <c r="AZ161">
        <v>191197200</v>
      </c>
      <c r="BA161">
        <v>188669300</v>
      </c>
      <c r="BB161">
        <v>190618000</v>
      </c>
      <c r="BC161">
        <v>196716700</v>
      </c>
      <c r="BD161">
        <v>207701600</v>
      </c>
      <c r="BE161">
        <v>208622400</v>
      </c>
      <c r="BF161">
        <v>221255400</v>
      </c>
      <c r="BG161">
        <v>227275800</v>
      </c>
      <c r="BH161">
        <v>245039900</v>
      </c>
      <c r="BI161">
        <v>257958900</v>
      </c>
      <c r="BJ161">
        <v>266297000</v>
      </c>
      <c r="BK161">
        <v>273407900</v>
      </c>
      <c r="BL161">
        <v>286971000</v>
      </c>
      <c r="BM161">
        <v>293984300</v>
      </c>
      <c r="BN161">
        <v>293704300</v>
      </c>
      <c r="BO161" s="53">
        <v>334137701.83131301</v>
      </c>
    </row>
    <row r="162" spans="1:67" x14ac:dyDescent="0.35">
      <c r="A162" t="s">
        <v>1084</v>
      </c>
      <c r="B162" t="s">
        <v>1085</v>
      </c>
      <c r="C162" t="s">
        <v>779</v>
      </c>
      <c r="D162" t="s">
        <v>780</v>
      </c>
    </row>
    <row r="163" spans="1:67" x14ac:dyDescent="0.35">
      <c r="A163" t="s">
        <v>1086</v>
      </c>
      <c r="B163" t="s">
        <v>1087</v>
      </c>
      <c r="C163" t="s">
        <v>779</v>
      </c>
      <c r="D163" t="s">
        <v>780</v>
      </c>
      <c r="AI163">
        <v>525774000</v>
      </c>
      <c r="AJ163">
        <v>962316000</v>
      </c>
      <c r="AK163">
        <v>12039448000</v>
      </c>
      <c r="AL163">
        <v>60917768800</v>
      </c>
      <c r="AM163">
        <v>151982220000</v>
      </c>
      <c r="AN163">
        <v>176803421200</v>
      </c>
      <c r="AO163">
        <v>183542139900</v>
      </c>
      <c r="AP163">
        <v>192953880000</v>
      </c>
      <c r="AQ163">
        <v>202166262000</v>
      </c>
      <c r="AR163">
        <v>215742803000</v>
      </c>
      <c r="AS163">
        <v>244031636900</v>
      </c>
      <c r="AT163">
        <v>250539375300</v>
      </c>
      <c r="AU163">
        <v>255636896100</v>
      </c>
      <c r="AV163">
        <v>265437942700</v>
      </c>
      <c r="AW163">
        <v>279042356100</v>
      </c>
      <c r="AX163">
        <v>303066916500</v>
      </c>
      <c r="AY163">
        <v>333499737900</v>
      </c>
      <c r="AZ163">
        <v>355477797300</v>
      </c>
      <c r="BA163">
        <v>409876216500</v>
      </c>
      <c r="BB163">
        <v>411675117600</v>
      </c>
      <c r="BC163">
        <v>431202506500</v>
      </c>
      <c r="BD163">
        <v>455902602400</v>
      </c>
      <c r="BE163">
        <v>456594542200</v>
      </c>
      <c r="BF163">
        <v>489999186600</v>
      </c>
      <c r="BG163">
        <v>517758320400</v>
      </c>
      <c r="BH163">
        <v>541343850000</v>
      </c>
      <c r="BI163">
        <v>571134546600</v>
      </c>
      <c r="BJ163">
        <v>593634858900</v>
      </c>
      <c r="BK163">
        <v>633152982600</v>
      </c>
      <c r="BL163">
        <v>660721788900</v>
      </c>
      <c r="BM163">
        <v>643903109600</v>
      </c>
      <c r="BN163">
        <v>688287582400</v>
      </c>
      <c r="BO163" s="53">
        <v>760409502600</v>
      </c>
    </row>
    <row r="164" spans="1:67" x14ac:dyDescent="0.35">
      <c r="A164" t="s">
        <v>1088</v>
      </c>
      <c r="B164" t="s">
        <v>1089</v>
      </c>
      <c r="C164" t="s">
        <v>779</v>
      </c>
      <c r="D164" t="s">
        <v>780</v>
      </c>
      <c r="L164">
        <v>67612799000</v>
      </c>
      <c r="M164">
        <v>84615299100</v>
      </c>
      <c r="N164">
        <v>87659102200</v>
      </c>
      <c r="O164">
        <v>97880997900</v>
      </c>
      <c r="P164">
        <v>108421996500</v>
      </c>
      <c r="Q164">
        <v>122439000100</v>
      </c>
      <c r="R164">
        <v>125116997700</v>
      </c>
      <c r="S164">
        <v>128517996600</v>
      </c>
      <c r="T164">
        <v>175667003400</v>
      </c>
      <c r="U164">
        <v>222557995100</v>
      </c>
      <c r="V164">
        <v>257934000100</v>
      </c>
      <c r="W164">
        <v>278342008800</v>
      </c>
      <c r="X164">
        <v>336465985500</v>
      </c>
      <c r="Y164">
        <v>367712758100</v>
      </c>
      <c r="Z164">
        <v>408491227300</v>
      </c>
      <c r="AA164">
        <v>429512965400</v>
      </c>
      <c r="AB164">
        <v>483044287500</v>
      </c>
      <c r="AC164">
        <v>529282891800</v>
      </c>
      <c r="AD164">
        <v>613812114600</v>
      </c>
      <c r="AE164">
        <v>632912170700</v>
      </c>
      <c r="AF164">
        <v>622260727300</v>
      </c>
      <c r="AG164">
        <v>638249832200</v>
      </c>
      <c r="AH164">
        <v>696019296000</v>
      </c>
      <c r="AI164">
        <v>725874238200</v>
      </c>
      <c r="AJ164">
        <v>767743296800</v>
      </c>
      <c r="AK164">
        <v>747330062500</v>
      </c>
      <c r="AL164">
        <v>798657740300</v>
      </c>
      <c r="AM164">
        <v>1142954908900</v>
      </c>
      <c r="AN164">
        <v>1327277804000</v>
      </c>
      <c r="AO164">
        <v>1396831598100</v>
      </c>
      <c r="AP164">
        <v>1543198038400</v>
      </c>
      <c r="AQ164">
        <v>1692912804900</v>
      </c>
      <c r="AR164">
        <v>2090214385500</v>
      </c>
      <c r="AS164">
        <v>2081855153300</v>
      </c>
      <c r="AT164">
        <v>2418502707500</v>
      </c>
      <c r="AU164">
        <v>2543715443400</v>
      </c>
      <c r="AV164">
        <v>2640778207000</v>
      </c>
      <c r="AW164">
        <v>2780233000000</v>
      </c>
      <c r="AX164">
        <v>3185055413300</v>
      </c>
      <c r="AY164">
        <v>3473237000000</v>
      </c>
      <c r="AZ164">
        <v>3760745233300</v>
      </c>
      <c r="BA164">
        <v>4247962535200</v>
      </c>
      <c r="BB164">
        <v>4592205162900</v>
      </c>
      <c r="BC164">
        <v>5081254302300</v>
      </c>
      <c r="BD164">
        <v>5906060710100</v>
      </c>
      <c r="BE164">
        <v>6117378969100</v>
      </c>
      <c r="BF164">
        <v>6326870123000</v>
      </c>
      <c r="BG164">
        <v>6902731122000</v>
      </c>
      <c r="BH164">
        <v>7572827939500</v>
      </c>
      <c r="BI164">
        <v>8089902636800</v>
      </c>
      <c r="BJ164">
        <v>8631356200000</v>
      </c>
      <c r="BK164">
        <v>9198539327800</v>
      </c>
      <c r="BL164">
        <v>9717221157300</v>
      </c>
      <c r="BM164">
        <v>9627607246900</v>
      </c>
      <c r="BN164">
        <v>10214077659200</v>
      </c>
      <c r="BO164" s="53">
        <v>11269867530100</v>
      </c>
    </row>
    <row r="165" spans="1:67" x14ac:dyDescent="0.35">
      <c r="A165" t="s">
        <v>1090</v>
      </c>
      <c r="B165" t="s">
        <v>1091</v>
      </c>
      <c r="C165" t="s">
        <v>779</v>
      </c>
      <c r="D165" t="s">
        <v>780</v>
      </c>
      <c r="O165">
        <v>262072400</v>
      </c>
      <c r="P165">
        <v>270188800</v>
      </c>
      <c r="Q165">
        <v>283723700</v>
      </c>
      <c r="R165">
        <v>316225100</v>
      </c>
      <c r="S165">
        <v>369746400</v>
      </c>
      <c r="T165">
        <v>472335600</v>
      </c>
      <c r="U165">
        <v>569465000</v>
      </c>
      <c r="V165">
        <v>664592300</v>
      </c>
      <c r="W165">
        <v>756064400</v>
      </c>
      <c r="X165">
        <v>869501100</v>
      </c>
      <c r="Y165">
        <v>1084528300</v>
      </c>
      <c r="Z165">
        <v>1226169400</v>
      </c>
      <c r="AA165">
        <v>1318881300</v>
      </c>
      <c r="AB165">
        <v>1272331600</v>
      </c>
      <c r="AC165">
        <v>1300163900</v>
      </c>
      <c r="AD165">
        <v>1321327500</v>
      </c>
      <c r="AE165">
        <v>1385904200</v>
      </c>
      <c r="AF165">
        <v>1488339400</v>
      </c>
      <c r="AG165">
        <v>1629418300</v>
      </c>
      <c r="AH165">
        <v>1811941600</v>
      </c>
      <c r="AI165">
        <v>2027197300</v>
      </c>
      <c r="AJ165">
        <v>2198601000</v>
      </c>
      <c r="AK165">
        <v>2352373000</v>
      </c>
      <c r="AL165">
        <v>2503996600</v>
      </c>
      <c r="AM165">
        <v>2689720700</v>
      </c>
      <c r="AN165">
        <v>3105538000</v>
      </c>
      <c r="AO165">
        <v>3235535000</v>
      </c>
      <c r="AP165">
        <v>3440492000</v>
      </c>
      <c r="AQ165">
        <v>3592329000</v>
      </c>
      <c r="AR165">
        <v>3881411000</v>
      </c>
      <c r="AS165">
        <v>3997234000</v>
      </c>
      <c r="AT165">
        <v>4311911000</v>
      </c>
      <c r="AU165">
        <v>4549495000</v>
      </c>
      <c r="AV165">
        <v>4768278000</v>
      </c>
      <c r="AW165">
        <v>4876400000</v>
      </c>
      <c r="AX165">
        <v>5001942000</v>
      </c>
      <c r="AY165">
        <v>5183509000</v>
      </c>
      <c r="AZ165">
        <v>5502216000</v>
      </c>
      <c r="BA165">
        <v>6110262000</v>
      </c>
      <c r="BB165">
        <v>5929949000</v>
      </c>
      <c r="BC165">
        <v>6465086000</v>
      </c>
      <c r="BD165">
        <v>6762387000</v>
      </c>
      <c r="BE165">
        <v>7017370000</v>
      </c>
      <c r="BF165">
        <v>7550149000</v>
      </c>
      <c r="BG165">
        <v>8295595000</v>
      </c>
      <c r="BH165">
        <v>9444194000</v>
      </c>
      <c r="BI165">
        <v>9509178000</v>
      </c>
      <c r="BJ165">
        <v>10747166000</v>
      </c>
      <c r="BK165">
        <v>12022957215.468599</v>
      </c>
      <c r="BL165">
        <v>13021656963.166599</v>
      </c>
      <c r="BM165">
        <v>11906014385.160101</v>
      </c>
      <c r="BN165">
        <v>13901074029.458599</v>
      </c>
      <c r="BO165" s="53">
        <v>15561458851.250401</v>
      </c>
    </row>
    <row r="166" spans="1:67" x14ac:dyDescent="0.35">
      <c r="A166" t="s">
        <v>1092</v>
      </c>
      <c r="B166" t="s">
        <v>1093</v>
      </c>
      <c r="C166" t="s">
        <v>779</v>
      </c>
      <c r="D166" t="s">
        <v>780</v>
      </c>
      <c r="F166">
        <v>6165549050</v>
      </c>
      <c r="G166">
        <v>6378027250</v>
      </c>
      <c r="H166">
        <v>7002009600</v>
      </c>
      <c r="I166">
        <v>7130982650</v>
      </c>
      <c r="J166">
        <v>7208477700</v>
      </c>
      <c r="K166">
        <v>7569000450</v>
      </c>
      <c r="L166">
        <v>7856501000</v>
      </c>
      <c r="M166">
        <v>8776501250</v>
      </c>
      <c r="N166">
        <v>9638000600</v>
      </c>
      <c r="O166">
        <v>10094000100</v>
      </c>
      <c r="P166">
        <v>10344499700</v>
      </c>
      <c r="Q166">
        <v>10587500050</v>
      </c>
      <c r="R166">
        <v>11233500200</v>
      </c>
      <c r="S166">
        <v>15512999950</v>
      </c>
      <c r="T166">
        <v>21388499950</v>
      </c>
      <c r="U166">
        <v>25439500250</v>
      </c>
      <c r="V166">
        <v>28128306000</v>
      </c>
      <c r="W166">
        <v>30136208991</v>
      </c>
      <c r="X166">
        <v>32569255777</v>
      </c>
      <c r="Y166">
        <v>35386049474</v>
      </c>
      <c r="Z166">
        <v>38874964137</v>
      </c>
      <c r="AA166">
        <v>43013656154</v>
      </c>
      <c r="AB166">
        <v>46320183573</v>
      </c>
      <c r="AC166">
        <v>48602036781</v>
      </c>
      <c r="AD166">
        <v>51576188743</v>
      </c>
      <c r="AE166">
        <v>54363574222</v>
      </c>
      <c r="AF166">
        <v>59612334060</v>
      </c>
      <c r="AG166">
        <v>68374847727</v>
      </c>
      <c r="AH166">
        <v>97822800199</v>
      </c>
      <c r="AI166">
        <v>125821647850</v>
      </c>
      <c r="AJ166">
        <v>148408813900</v>
      </c>
      <c r="AK166">
        <v>204006977400</v>
      </c>
      <c r="AL166">
        <v>295920218300</v>
      </c>
      <c r="AM166">
        <v>408878304000</v>
      </c>
      <c r="AN166">
        <v>528541643700</v>
      </c>
      <c r="AO166">
        <v>690899645000</v>
      </c>
      <c r="AP166">
        <v>952918938500</v>
      </c>
      <c r="AQ166">
        <v>1363043406100</v>
      </c>
      <c r="AR166">
        <v>1901837880500</v>
      </c>
      <c r="AS166">
        <v>2334850906500</v>
      </c>
      <c r="AT166">
        <v>2848754003000</v>
      </c>
      <c r="AU166">
        <v>4151567099600</v>
      </c>
      <c r="AV166">
        <v>6120491751000</v>
      </c>
      <c r="AW166">
        <v>7715713960800</v>
      </c>
      <c r="AX166">
        <v>9287372808800</v>
      </c>
      <c r="AY166">
        <v>13086077578900</v>
      </c>
      <c r="AZ166">
        <v>18561954733700</v>
      </c>
      <c r="BA166">
        <v>24523667864100</v>
      </c>
      <c r="BB166">
        <v>29658646822700</v>
      </c>
      <c r="BC166">
        <v>35155004403200</v>
      </c>
      <c r="BD166">
        <v>41651069684500</v>
      </c>
      <c r="BE166">
        <v>47039307609100</v>
      </c>
      <c r="BF166">
        <v>52736535400000</v>
      </c>
      <c r="BG166">
        <v>59202505393600</v>
      </c>
      <c r="BH166">
        <v>66254008837700</v>
      </c>
      <c r="BI166">
        <v>71859611401600</v>
      </c>
      <c r="BJ166">
        <v>80448229680800</v>
      </c>
      <c r="BK166">
        <v>90029627909200</v>
      </c>
      <c r="BL166">
        <v>101720702244700</v>
      </c>
      <c r="BM166">
        <v>109688974176200</v>
      </c>
      <c r="BN166">
        <v>94329700554500</v>
      </c>
      <c r="BO166" s="53">
        <v>108040780777300</v>
      </c>
    </row>
    <row r="167" spans="1:67" x14ac:dyDescent="0.35">
      <c r="A167" t="s">
        <v>1094</v>
      </c>
      <c r="B167" t="s">
        <v>1095</v>
      </c>
      <c r="C167" t="s">
        <v>779</v>
      </c>
      <c r="D167" t="s">
        <v>780</v>
      </c>
    </row>
    <row r="168" spans="1:67" x14ac:dyDescent="0.35">
      <c r="A168" t="s">
        <v>1096</v>
      </c>
      <c r="B168" t="s">
        <v>1097</v>
      </c>
      <c r="C168" t="s">
        <v>779</v>
      </c>
      <c r="D168" t="s">
        <v>780</v>
      </c>
      <c r="AS168">
        <v>1119584000</v>
      </c>
      <c r="AT168">
        <v>1359865500</v>
      </c>
      <c r="AU168">
        <v>1436411000</v>
      </c>
      <c r="AV168">
        <v>1598054000</v>
      </c>
      <c r="AW168">
        <v>1756025000</v>
      </c>
      <c r="AX168">
        <v>1835006100</v>
      </c>
      <c r="AY168">
        <v>2205865500</v>
      </c>
      <c r="AZ168">
        <v>2720386400</v>
      </c>
      <c r="BA168">
        <v>3149127000</v>
      </c>
      <c r="BB168">
        <v>2999261100</v>
      </c>
      <c r="BC168">
        <v>3103351900</v>
      </c>
      <c r="BD168">
        <v>3291049700</v>
      </c>
      <c r="BE168">
        <v>3235303900</v>
      </c>
      <c r="BF168">
        <v>3428025400</v>
      </c>
      <c r="BG168">
        <v>3503823300</v>
      </c>
      <c r="BH168">
        <v>3734558900</v>
      </c>
      <c r="BI168">
        <v>3988778500</v>
      </c>
      <c r="BJ168">
        <v>4387386800</v>
      </c>
      <c r="BK168">
        <v>4718071700</v>
      </c>
      <c r="BL168">
        <v>5006351300</v>
      </c>
      <c r="BM168">
        <v>4252159900</v>
      </c>
      <c r="BN168">
        <v>5057430200</v>
      </c>
      <c r="BO168" s="53">
        <v>5913291400</v>
      </c>
    </row>
    <row r="169" spans="1:67" x14ac:dyDescent="0.35">
      <c r="A169" t="s">
        <v>1098</v>
      </c>
      <c r="B169" t="s">
        <v>1099</v>
      </c>
      <c r="C169" t="s">
        <v>779</v>
      </c>
      <c r="D169" t="s">
        <v>780</v>
      </c>
      <c r="Z169">
        <v>6897597400</v>
      </c>
      <c r="AA169">
        <v>7596005900</v>
      </c>
      <c r="AB169">
        <v>8083909600</v>
      </c>
      <c r="AC169">
        <v>8238938100</v>
      </c>
      <c r="AD169">
        <v>8566022100</v>
      </c>
      <c r="AE169">
        <v>8683437100</v>
      </c>
      <c r="AF169">
        <v>9027935200</v>
      </c>
      <c r="AG169">
        <v>9510785000</v>
      </c>
      <c r="AH169">
        <v>9867980800</v>
      </c>
      <c r="AI169">
        <v>12585928300</v>
      </c>
      <c r="AJ169">
        <v>22554026100</v>
      </c>
      <c r="AK169">
        <v>54984325400</v>
      </c>
      <c r="AL169">
        <v>219697798200</v>
      </c>
      <c r="AM169">
        <v>374091030300</v>
      </c>
      <c r="AN169">
        <v>639429351000</v>
      </c>
      <c r="AO169">
        <v>730121776600</v>
      </c>
      <c r="AP169">
        <v>923449470900</v>
      </c>
      <c r="AQ169">
        <v>945797224300</v>
      </c>
      <c r="AR169">
        <v>1080634178100</v>
      </c>
      <c r="AS169">
        <v>1218464596700</v>
      </c>
      <c r="AT169">
        <v>1389673154800</v>
      </c>
      <c r="AU169">
        <v>1545613526100</v>
      </c>
      <c r="AV169">
        <v>1815886991600</v>
      </c>
      <c r="AW169">
        <v>2348051305000</v>
      </c>
      <c r="AX169">
        <v>2978985488600</v>
      </c>
      <c r="AY169">
        <v>3977227332100</v>
      </c>
      <c r="AZ169">
        <v>4842478100000</v>
      </c>
      <c r="BA169">
        <v>6353155129200</v>
      </c>
      <c r="BB169">
        <v>6309065134300</v>
      </c>
      <c r="BC169">
        <v>8969674177100</v>
      </c>
      <c r="BD169">
        <v>12088181801600</v>
      </c>
      <c r="BE169">
        <v>15399575318700</v>
      </c>
      <c r="BF169">
        <v>18091326039900</v>
      </c>
      <c r="BG169">
        <v>20420074284300</v>
      </c>
      <c r="BH169">
        <v>20988630962000</v>
      </c>
      <c r="BI169">
        <v>21959611138700</v>
      </c>
      <c r="BJ169">
        <v>24085785044600</v>
      </c>
      <c r="BK169">
        <v>29530451988500</v>
      </c>
      <c r="BL169">
        <v>33652142463100</v>
      </c>
      <c r="BM169">
        <v>33908631555700</v>
      </c>
      <c r="BN169">
        <v>37196585775000</v>
      </c>
      <c r="BO169" s="53">
        <v>46339265110000</v>
      </c>
    </row>
    <row r="170" spans="1:67" x14ac:dyDescent="0.35">
      <c r="A170" t="s">
        <v>1100</v>
      </c>
      <c r="B170" t="s">
        <v>1101</v>
      </c>
      <c r="C170" t="s">
        <v>779</v>
      </c>
      <c r="D170" t="s">
        <v>780</v>
      </c>
    </row>
    <row r="171" spans="1:67" x14ac:dyDescent="0.35">
      <c r="A171" t="s">
        <v>1102</v>
      </c>
      <c r="B171" t="s">
        <v>1103</v>
      </c>
      <c r="C171" t="s">
        <v>779</v>
      </c>
      <c r="D171" t="s">
        <v>780</v>
      </c>
      <c r="AJ171">
        <v>5057768800</v>
      </c>
      <c r="AK171">
        <v>6294149000</v>
      </c>
      <c r="AL171">
        <v>10054069900</v>
      </c>
      <c r="AM171">
        <v>16071874500</v>
      </c>
      <c r="AN171">
        <v>25167523400</v>
      </c>
      <c r="AO171">
        <v>42514002500</v>
      </c>
      <c r="AP171">
        <v>52678435800</v>
      </c>
      <c r="AQ171">
        <v>60971054200</v>
      </c>
      <c r="AR171">
        <v>74767653000</v>
      </c>
      <c r="AS171">
        <v>83194768200</v>
      </c>
      <c r="AT171">
        <v>107094115800</v>
      </c>
      <c r="AU171">
        <v>120138085400</v>
      </c>
      <c r="AV171">
        <v>145973027600</v>
      </c>
      <c r="AW171">
        <v>168449205200</v>
      </c>
      <c r="AX171">
        <v>188690344900</v>
      </c>
      <c r="AY171">
        <v>216984719100</v>
      </c>
      <c r="AZ171">
        <v>254766395600</v>
      </c>
      <c r="BA171">
        <v>289525140000</v>
      </c>
      <c r="BB171">
        <v>320111038900</v>
      </c>
      <c r="BC171">
        <v>364896974900</v>
      </c>
      <c r="BD171">
        <v>410619161000</v>
      </c>
      <c r="BE171">
        <v>461780163600</v>
      </c>
      <c r="BF171">
        <v>509232854300</v>
      </c>
      <c r="BG171">
        <v>549116563400</v>
      </c>
      <c r="BH171">
        <v>625759546100</v>
      </c>
      <c r="BI171">
        <v>737852148400</v>
      </c>
      <c r="BJ171">
        <v>816259187800</v>
      </c>
      <c r="BK171">
        <v>878131809600</v>
      </c>
      <c r="BL171">
        <v>945213752500</v>
      </c>
      <c r="BM171">
        <v>963489652622.66296</v>
      </c>
      <c r="BN171">
        <v>1010576623468.86</v>
      </c>
      <c r="BO171" s="53">
        <v>1093612147600</v>
      </c>
    </row>
    <row r="172" spans="1:67" x14ac:dyDescent="0.35">
      <c r="A172" t="s">
        <v>1104</v>
      </c>
      <c r="B172" t="s">
        <v>1105</v>
      </c>
      <c r="C172" t="s">
        <v>779</v>
      </c>
      <c r="D172" t="s">
        <v>780</v>
      </c>
      <c r="F172">
        <v>786035272.20000005</v>
      </c>
      <c r="G172">
        <v>811007201.24000001</v>
      </c>
      <c r="H172">
        <v>830334235.62</v>
      </c>
      <c r="I172">
        <v>1108333466.5999999</v>
      </c>
      <c r="J172">
        <v>1260613627.0999999</v>
      </c>
      <c r="K172">
        <v>1315874009.9000001</v>
      </c>
      <c r="L172">
        <v>1395269243</v>
      </c>
      <c r="M172">
        <v>1487989039.5999999</v>
      </c>
      <c r="N172">
        <v>1453648725.0999999</v>
      </c>
      <c r="O172">
        <v>1655733562.4000001</v>
      </c>
      <c r="P172">
        <v>1783447008.2</v>
      </c>
      <c r="Q172">
        <v>1894481907.8</v>
      </c>
      <c r="R172">
        <v>2154099878.0999999</v>
      </c>
      <c r="S172">
        <v>2754447126.9000001</v>
      </c>
      <c r="T172">
        <v>2902157395</v>
      </c>
      <c r="U172">
        <v>3225729552.0999999</v>
      </c>
      <c r="V172">
        <v>3444644181.4000001</v>
      </c>
      <c r="W172">
        <v>3589372428.5999999</v>
      </c>
      <c r="X172">
        <v>4224409632.8000002</v>
      </c>
      <c r="Y172">
        <v>4688152413.1999998</v>
      </c>
      <c r="Z172">
        <v>5094977231.1999998</v>
      </c>
      <c r="AA172">
        <v>5503945443</v>
      </c>
      <c r="AB172">
        <v>6045096038.1999998</v>
      </c>
      <c r="AC172">
        <v>6605359915.5</v>
      </c>
      <c r="AD172">
        <v>7379592050.8999996</v>
      </c>
      <c r="AE172">
        <v>8302896990.1999998</v>
      </c>
      <c r="AF172">
        <v>9360024246.7999992</v>
      </c>
      <c r="AG172">
        <v>10107917780</v>
      </c>
      <c r="AH172">
        <v>11547446729</v>
      </c>
      <c r="AI172">
        <v>11671343120</v>
      </c>
      <c r="AJ172">
        <v>16983006200</v>
      </c>
      <c r="AK172">
        <v>18255694600</v>
      </c>
      <c r="AL172">
        <v>21487191200</v>
      </c>
      <c r="AM172">
        <v>23110618700</v>
      </c>
      <c r="AN172">
        <v>26179572400</v>
      </c>
      <c r="AO172">
        <v>29588512900</v>
      </c>
      <c r="AP172">
        <v>31720169500</v>
      </c>
      <c r="AQ172">
        <v>38793752900</v>
      </c>
      <c r="AR172">
        <v>42229347100</v>
      </c>
      <c r="AS172">
        <v>42846163700</v>
      </c>
      <c r="AT172">
        <v>43810702500</v>
      </c>
      <c r="AU172">
        <v>49807295600</v>
      </c>
      <c r="AV172">
        <v>55469018600</v>
      </c>
      <c r="AW172">
        <v>64423348400</v>
      </c>
      <c r="AX172">
        <v>79695991600</v>
      </c>
      <c r="AY172">
        <v>103284147900</v>
      </c>
      <c r="AZ172">
        <v>110815051100</v>
      </c>
      <c r="BA172">
        <v>123471194100</v>
      </c>
      <c r="BB172">
        <v>125056119200</v>
      </c>
      <c r="BC172">
        <v>153396388800</v>
      </c>
      <c r="BD172">
        <v>185799933800</v>
      </c>
      <c r="BE172">
        <v>193911070900</v>
      </c>
      <c r="BF172">
        <v>211373878700</v>
      </c>
      <c r="BG172">
        <v>191945979200</v>
      </c>
      <c r="BH172">
        <v>194373434200</v>
      </c>
      <c r="BI172">
        <v>221371762800</v>
      </c>
      <c r="BJ172">
        <v>239946996500</v>
      </c>
      <c r="BK172">
        <v>265265442600</v>
      </c>
      <c r="BL172">
        <v>292421976000</v>
      </c>
      <c r="BM172">
        <v>308661453400</v>
      </c>
      <c r="BN172">
        <v>355220864900</v>
      </c>
      <c r="BO172" s="53">
        <v>377268757952.81897</v>
      </c>
    </row>
    <row r="173" spans="1:67" x14ac:dyDescent="0.35">
      <c r="A173" t="s">
        <v>1106</v>
      </c>
      <c r="B173" t="s">
        <v>1107</v>
      </c>
      <c r="C173" t="s">
        <v>779</v>
      </c>
      <c r="D173" t="s">
        <v>780</v>
      </c>
      <c r="U173">
        <v>4743000000</v>
      </c>
      <c r="V173">
        <v>5423000000</v>
      </c>
      <c r="W173">
        <v>6210000000</v>
      </c>
      <c r="X173">
        <v>7534000000</v>
      </c>
      <c r="Y173">
        <v>8519000000</v>
      </c>
      <c r="Z173">
        <v>9802000000</v>
      </c>
      <c r="AA173">
        <v>11227000000</v>
      </c>
      <c r="AB173">
        <v>12278000000</v>
      </c>
      <c r="AC173">
        <v>13734000000</v>
      </c>
      <c r="AD173">
        <v>15918000000</v>
      </c>
      <c r="AE173">
        <v>18971000000</v>
      </c>
      <c r="AF173">
        <v>23689000000</v>
      </c>
      <c r="AG173">
        <v>28090000000</v>
      </c>
      <c r="AH173">
        <v>32972000000</v>
      </c>
      <c r="AI173">
        <v>39101000000</v>
      </c>
      <c r="AJ173">
        <v>44805910000</v>
      </c>
      <c r="AK173">
        <v>50350920700</v>
      </c>
      <c r="AL173">
        <v>57653925700</v>
      </c>
      <c r="AM173">
        <v>63462564500</v>
      </c>
      <c r="AN173">
        <v>69914666500</v>
      </c>
      <c r="AO173">
        <v>78576491500</v>
      </c>
      <c r="AP173">
        <v>87802655800</v>
      </c>
      <c r="AQ173">
        <v>99404504300</v>
      </c>
      <c r="AR173">
        <v>108982819700</v>
      </c>
      <c r="AS173">
        <v>121973117200</v>
      </c>
      <c r="AT173">
        <v>134784830500</v>
      </c>
      <c r="AU173">
        <v>145451337400</v>
      </c>
      <c r="AV173">
        <v>161457576600</v>
      </c>
      <c r="AW173">
        <v>180518355100</v>
      </c>
      <c r="AX173">
        <v>191154481100</v>
      </c>
      <c r="AY173">
        <v>223879000000</v>
      </c>
      <c r="AZ173">
        <v>261411000000</v>
      </c>
      <c r="BA173">
        <v>288155000000</v>
      </c>
      <c r="BB173">
        <v>290489000000</v>
      </c>
      <c r="BC173">
        <v>311637000000</v>
      </c>
      <c r="BD173">
        <v>331550000000</v>
      </c>
      <c r="BE173">
        <v>351836000000</v>
      </c>
      <c r="BF173">
        <v>381489000000</v>
      </c>
      <c r="BG173">
        <v>402326000000</v>
      </c>
      <c r="BH173">
        <v>423723000000</v>
      </c>
      <c r="BI173">
        <v>445163000000</v>
      </c>
      <c r="BJ173">
        <v>477920000000</v>
      </c>
      <c r="BK173">
        <v>506906000000</v>
      </c>
      <c r="BL173">
        <v>523964000000</v>
      </c>
      <c r="BM173">
        <v>457257000000</v>
      </c>
      <c r="BN173">
        <v>485616000000</v>
      </c>
      <c r="BO173" s="53">
        <v>582094000000</v>
      </c>
    </row>
    <row r="174" spans="1:67" x14ac:dyDescent="0.35">
      <c r="A174" t="s">
        <v>1108</v>
      </c>
      <c r="B174" t="s">
        <v>1109</v>
      </c>
      <c r="C174" t="s">
        <v>779</v>
      </c>
      <c r="D174" t="s">
        <v>780</v>
      </c>
      <c r="Y174">
        <v>1462712212.1136701</v>
      </c>
      <c r="Z174">
        <v>1612607106.0028801</v>
      </c>
      <c r="AA174">
        <v>1812709512.88866</v>
      </c>
      <c r="AB174">
        <v>2091252063.2836001</v>
      </c>
      <c r="AC174">
        <v>2484762541.99229</v>
      </c>
      <c r="AD174">
        <v>2830393972.0840998</v>
      </c>
      <c r="AE174">
        <v>3205858851.9176502</v>
      </c>
      <c r="AF174">
        <v>3802818905.0585699</v>
      </c>
      <c r="AG174">
        <v>5143577795.7293901</v>
      </c>
      <c r="AH174">
        <v>6386104595.7586403</v>
      </c>
      <c r="AI174">
        <v>7469189797.9629297</v>
      </c>
      <c r="AJ174">
        <v>8989618800</v>
      </c>
      <c r="AK174">
        <v>9436392900</v>
      </c>
      <c r="AL174">
        <v>13267298900</v>
      </c>
      <c r="AM174">
        <v>15025435100</v>
      </c>
      <c r="AN174">
        <v>31082569000</v>
      </c>
      <c r="AO174">
        <v>50817585200</v>
      </c>
      <c r="AP174">
        <v>63734101000</v>
      </c>
      <c r="AQ174">
        <v>42551180100</v>
      </c>
      <c r="AR174">
        <v>88946209000</v>
      </c>
      <c r="AS174">
        <v>133800862400</v>
      </c>
      <c r="AT174">
        <v>149943075100</v>
      </c>
      <c r="AU174">
        <v>345744422500</v>
      </c>
      <c r="AV174">
        <v>413522566300</v>
      </c>
      <c r="AW174">
        <v>505067002200</v>
      </c>
      <c r="AX174">
        <v>590182236200</v>
      </c>
      <c r="AY174">
        <v>753557745100</v>
      </c>
      <c r="AZ174">
        <v>881963115700</v>
      </c>
      <c r="BA174">
        <v>1065784076900</v>
      </c>
      <c r="BB174">
        <v>1215590342700</v>
      </c>
      <c r="BC174">
        <v>1417021789400</v>
      </c>
      <c r="BD174">
        <v>1707833644200</v>
      </c>
      <c r="BE174">
        <v>2050737257700</v>
      </c>
      <c r="BF174">
        <v>2767334449700</v>
      </c>
      <c r="BG174">
        <v>3578836189200</v>
      </c>
      <c r="BH174">
        <v>4386327272400</v>
      </c>
      <c r="BI174">
        <v>5656244508400</v>
      </c>
      <c r="BJ174">
        <v>6378029889800</v>
      </c>
      <c r="BK174">
        <v>7071967293100</v>
      </c>
      <c r="BL174">
        <v>8036002939500</v>
      </c>
      <c r="BM174">
        <v>8832692966300</v>
      </c>
      <c r="BN174">
        <v>9921816076600</v>
      </c>
      <c r="BO174" s="53">
        <v>12266689656000</v>
      </c>
    </row>
    <row r="175" spans="1:67" x14ac:dyDescent="0.35">
      <c r="A175" t="s">
        <v>1110</v>
      </c>
      <c r="B175" t="s">
        <v>1111</v>
      </c>
      <c r="C175" t="s">
        <v>779</v>
      </c>
      <c r="D175" t="s">
        <v>780</v>
      </c>
      <c r="E175">
        <v>5616000000</v>
      </c>
      <c r="F175">
        <v>5633000000</v>
      </c>
      <c r="G175">
        <v>5985000000</v>
      </c>
      <c r="H175">
        <v>7513000000</v>
      </c>
      <c r="I175">
        <v>7960000000</v>
      </c>
      <c r="J175">
        <v>8776000000</v>
      </c>
      <c r="K175">
        <v>9344000000</v>
      </c>
      <c r="L175">
        <v>9647000000</v>
      </c>
      <c r="M175">
        <v>10074000000</v>
      </c>
      <c r="N175">
        <v>10939000000</v>
      </c>
      <c r="O175">
        <v>11644000000</v>
      </c>
      <c r="P175">
        <v>12592000000</v>
      </c>
      <c r="Q175">
        <v>13842000000</v>
      </c>
      <c r="R175">
        <v>18064000000</v>
      </c>
      <c r="S175">
        <v>21861000000</v>
      </c>
      <c r="T175">
        <v>21606000000</v>
      </c>
      <c r="U175">
        <v>26988000000</v>
      </c>
      <c r="V175">
        <v>31064000000</v>
      </c>
      <c r="W175">
        <v>36186000000</v>
      </c>
      <c r="X175">
        <v>44354000000</v>
      </c>
      <c r="Y175">
        <v>51390000000</v>
      </c>
      <c r="Z175">
        <v>55602000000</v>
      </c>
      <c r="AA175">
        <v>59710000000</v>
      </c>
      <c r="AB175">
        <v>66033000000</v>
      </c>
      <c r="AC175">
        <v>74182000000</v>
      </c>
      <c r="AD175">
        <v>71962000000</v>
      </c>
      <c r="AE175">
        <v>66818000000</v>
      </c>
      <c r="AF175">
        <v>76104000000</v>
      </c>
      <c r="AG175">
        <v>87286000000</v>
      </c>
      <c r="AH175">
        <v>99330000000</v>
      </c>
      <c r="AI175">
        <v>114017000000</v>
      </c>
      <c r="AJ175">
        <v>128324000000</v>
      </c>
      <c r="AK175">
        <v>142676000000</v>
      </c>
      <c r="AL175">
        <v>163928000000</v>
      </c>
      <c r="AM175">
        <v>186049000000</v>
      </c>
      <c r="AN175">
        <v>212095000000</v>
      </c>
      <c r="AO175">
        <v>241931000000</v>
      </c>
      <c r="AP175">
        <v>266699000000</v>
      </c>
      <c r="AQ175">
        <v>267923000000</v>
      </c>
      <c r="AR175">
        <v>279878000000</v>
      </c>
      <c r="AS175">
        <v>327492000000</v>
      </c>
      <c r="AT175">
        <v>326956000000</v>
      </c>
      <c r="AU175">
        <v>358152000000</v>
      </c>
      <c r="AV175">
        <v>396232000000</v>
      </c>
      <c r="AW175">
        <v>449646000000</v>
      </c>
      <c r="AX175">
        <v>519635000000</v>
      </c>
      <c r="AY175">
        <v>579490000000</v>
      </c>
      <c r="AZ175">
        <v>651355000000</v>
      </c>
      <c r="BA175">
        <v>746915000000</v>
      </c>
      <c r="BB175">
        <v>698643000000</v>
      </c>
      <c r="BC175">
        <v>795303000000</v>
      </c>
      <c r="BD175">
        <v>890133000000</v>
      </c>
      <c r="BE175">
        <v>935410000000</v>
      </c>
      <c r="BF175">
        <v>984639000000</v>
      </c>
      <c r="BG175">
        <v>1069819000000</v>
      </c>
      <c r="BH175">
        <v>1144829265000</v>
      </c>
      <c r="BI175">
        <v>1215105339000</v>
      </c>
      <c r="BJ175">
        <v>1333651560000</v>
      </c>
      <c r="BK175">
        <v>1402677451000</v>
      </c>
      <c r="BL175">
        <v>1473241936000</v>
      </c>
      <c r="BM175">
        <v>1389480144000</v>
      </c>
      <c r="BN175">
        <v>1503821059000</v>
      </c>
      <c r="BO175" s="53">
        <v>1724628842000</v>
      </c>
    </row>
    <row r="176" spans="1:67" x14ac:dyDescent="0.35">
      <c r="A176" t="s">
        <v>1112</v>
      </c>
      <c r="B176" t="s">
        <v>1113</v>
      </c>
      <c r="C176" t="s">
        <v>779</v>
      </c>
      <c r="D176" t="s">
        <v>780</v>
      </c>
    </row>
    <row r="177" spans="1:67" x14ac:dyDescent="0.35">
      <c r="A177" t="s">
        <v>1114</v>
      </c>
      <c r="B177" t="s">
        <v>1115</v>
      </c>
      <c r="C177" t="s">
        <v>779</v>
      </c>
      <c r="D177" t="s">
        <v>780</v>
      </c>
      <c r="Y177">
        <v>1623288400</v>
      </c>
      <c r="Z177">
        <v>1873655600</v>
      </c>
      <c r="AA177">
        <v>2140679700</v>
      </c>
      <c r="AB177">
        <v>2465457500</v>
      </c>
      <c r="AC177">
        <v>2712424600</v>
      </c>
      <c r="AD177">
        <v>2972081800</v>
      </c>
      <c r="AE177">
        <v>3589283000</v>
      </c>
      <c r="AF177">
        <v>4487086300</v>
      </c>
      <c r="AG177">
        <v>5103651900</v>
      </c>
      <c r="AH177">
        <v>6339911200</v>
      </c>
      <c r="AI177">
        <v>7352796100</v>
      </c>
      <c r="AJ177">
        <v>8586084700</v>
      </c>
      <c r="AK177">
        <v>9882628200</v>
      </c>
      <c r="AL177">
        <v>10700013700</v>
      </c>
      <c r="AM177">
        <v>13095002600</v>
      </c>
      <c r="AN177">
        <v>14868762700</v>
      </c>
      <c r="AO177">
        <v>17272203600</v>
      </c>
      <c r="AP177">
        <v>19211005300</v>
      </c>
      <c r="AQ177">
        <v>21638192700</v>
      </c>
      <c r="AR177">
        <v>23225902200</v>
      </c>
      <c r="AS177">
        <v>27355829200</v>
      </c>
      <c r="AT177">
        <v>30525270300</v>
      </c>
      <c r="AU177">
        <v>35786060500</v>
      </c>
      <c r="AV177">
        <v>39035617000</v>
      </c>
      <c r="AW177">
        <v>43217150100</v>
      </c>
      <c r="AX177">
        <v>45462000000</v>
      </c>
      <c r="AY177">
        <v>53677000000</v>
      </c>
      <c r="AZ177">
        <v>60438935000</v>
      </c>
      <c r="BA177">
        <v>68966103700</v>
      </c>
      <c r="BB177">
        <v>73795939600</v>
      </c>
      <c r="BC177">
        <v>79430499500</v>
      </c>
      <c r="BD177">
        <v>87678761200</v>
      </c>
      <c r="BE177">
        <v>102584596300</v>
      </c>
      <c r="BF177">
        <v>117117896800</v>
      </c>
      <c r="BG177">
        <v>134056430900</v>
      </c>
      <c r="BH177">
        <v>145785352200</v>
      </c>
      <c r="BI177">
        <v>154607697700</v>
      </c>
      <c r="BJ177">
        <v>168461202700</v>
      </c>
      <c r="BK177">
        <v>174380325700</v>
      </c>
      <c r="BL177">
        <v>176764233200</v>
      </c>
      <c r="BM177">
        <v>173520613225</v>
      </c>
      <c r="BN177">
        <v>179674596771.23999</v>
      </c>
      <c r="BO177" s="53">
        <v>200331375061.035</v>
      </c>
    </row>
    <row r="178" spans="1:67" x14ac:dyDescent="0.35">
      <c r="A178" t="s">
        <v>1116</v>
      </c>
      <c r="B178" t="s">
        <v>1117</v>
      </c>
      <c r="C178" t="s">
        <v>779</v>
      </c>
      <c r="D178" t="s">
        <v>780</v>
      </c>
      <c r="E178">
        <v>9293999104</v>
      </c>
      <c r="F178">
        <v>10547997696</v>
      </c>
      <c r="G178">
        <v>9053998080</v>
      </c>
      <c r="H178">
        <v>10130000896</v>
      </c>
      <c r="I178">
        <v>14739998720</v>
      </c>
      <c r="J178">
        <v>14325999616</v>
      </c>
      <c r="K178">
        <v>14739999744</v>
      </c>
      <c r="L178">
        <v>16161000448</v>
      </c>
      <c r="M178">
        <v>19345000448</v>
      </c>
      <c r="N178">
        <v>24847998976</v>
      </c>
      <c r="O178">
        <v>36235001856</v>
      </c>
      <c r="P178">
        <v>41684000768</v>
      </c>
      <c r="Q178">
        <v>46447001600</v>
      </c>
      <c r="R178">
        <v>43953000448</v>
      </c>
      <c r="S178">
        <v>55791001600</v>
      </c>
      <c r="T178">
        <v>63643000832</v>
      </c>
      <c r="U178">
        <v>69365997568</v>
      </c>
      <c r="V178">
        <v>74831003648</v>
      </c>
      <c r="W178">
        <v>69419999232</v>
      </c>
      <c r="X178">
        <v>81006002176</v>
      </c>
      <c r="Y178">
        <v>90847002624</v>
      </c>
      <c r="Z178">
        <v>96099999744</v>
      </c>
      <c r="AA178">
        <v>108092997630</v>
      </c>
      <c r="AB178">
        <v>114161000450</v>
      </c>
      <c r="AC178">
        <v>126489001980</v>
      </c>
      <c r="AD178">
        <v>139650007040</v>
      </c>
      <c r="AE178">
        <v>151280992260</v>
      </c>
      <c r="AF178">
        <v>162626994180</v>
      </c>
      <c r="AG178">
        <v>224498008060</v>
      </c>
      <c r="AH178">
        <v>253474996220</v>
      </c>
      <c r="AI178">
        <v>250426998780</v>
      </c>
      <c r="AJ178">
        <v>272235003900</v>
      </c>
      <c r="AK178">
        <v>281426985000</v>
      </c>
      <c r="AL178">
        <v>290599993300</v>
      </c>
      <c r="AM178">
        <v>306747998200</v>
      </c>
      <c r="AN178">
        <v>329295986700</v>
      </c>
      <c r="AO178">
        <v>335481995300</v>
      </c>
      <c r="AP178">
        <v>349259989000</v>
      </c>
      <c r="AQ178">
        <v>338781995000</v>
      </c>
      <c r="AR178">
        <v>342170009600</v>
      </c>
      <c r="AS178">
        <v>347203010600</v>
      </c>
    </row>
    <row r="179" spans="1:67" x14ac:dyDescent="0.35">
      <c r="A179" t="s">
        <v>1118</v>
      </c>
      <c r="B179" t="s">
        <v>1119</v>
      </c>
      <c r="C179" t="s">
        <v>779</v>
      </c>
      <c r="D179" t="s">
        <v>780</v>
      </c>
      <c r="E179">
        <v>110521876400</v>
      </c>
      <c r="F179">
        <v>119544029200</v>
      </c>
      <c r="G179">
        <v>130683953200</v>
      </c>
      <c r="H179">
        <v>143051751400</v>
      </c>
      <c r="I179">
        <v>142205714500</v>
      </c>
      <c r="J179">
        <v>164520012100</v>
      </c>
      <c r="K179">
        <v>172137982900</v>
      </c>
      <c r="L179">
        <v>162235004900</v>
      </c>
      <c r="M179">
        <v>158494439100</v>
      </c>
      <c r="N179">
        <v>162077095500</v>
      </c>
      <c r="O179">
        <v>179224388400</v>
      </c>
      <c r="P179">
        <v>190620663400</v>
      </c>
      <c r="Q179">
        <v>186927367300</v>
      </c>
      <c r="R179">
        <v>211018717200</v>
      </c>
      <c r="S179">
        <v>245529990800</v>
      </c>
      <c r="T179">
        <v>222725988100</v>
      </c>
      <c r="U179">
        <v>253462001200</v>
      </c>
      <c r="V179">
        <v>317161007300</v>
      </c>
      <c r="W179">
        <v>393667981300</v>
      </c>
      <c r="X179">
        <v>436490963900</v>
      </c>
      <c r="Y179">
        <v>523043962400</v>
      </c>
      <c r="Z179">
        <v>571044952100</v>
      </c>
      <c r="AA179">
        <v>639435929600</v>
      </c>
      <c r="AB179">
        <v>671579936800</v>
      </c>
      <c r="AC179">
        <v>614724012000</v>
      </c>
      <c r="AD179">
        <v>628194981900</v>
      </c>
      <c r="AE179">
        <v>653340032000</v>
      </c>
      <c r="AF179">
        <v>652599978000</v>
      </c>
      <c r="AG179">
        <v>665600030700</v>
      </c>
      <c r="AH179">
        <v>700999997400</v>
      </c>
      <c r="AI179">
        <v>962819603520</v>
      </c>
      <c r="AJ179">
        <v>933526830700</v>
      </c>
      <c r="AK179">
        <v>902915904000</v>
      </c>
      <c r="AL179">
        <v>870948663100</v>
      </c>
      <c r="AM179">
        <v>1081126066700</v>
      </c>
      <c r="AN179">
        <v>1158623439000</v>
      </c>
      <c r="AO179">
        <v>1257419208000</v>
      </c>
      <c r="AP179">
        <v>1368097369200</v>
      </c>
      <c r="AQ179">
        <v>1617183902200</v>
      </c>
      <c r="AR179">
        <v>1624598525300</v>
      </c>
      <c r="AS179">
        <v>1659377086300</v>
      </c>
      <c r="AT179">
        <v>1876407294000</v>
      </c>
      <c r="AU179">
        <v>2027654726900</v>
      </c>
      <c r="AV179">
        <v>2061639916600</v>
      </c>
      <c r="AW179">
        <v>2104937344900</v>
      </c>
      <c r="AX179">
        <v>2455717251800</v>
      </c>
      <c r="AY179">
        <v>2639151219400</v>
      </c>
      <c r="AZ179">
        <v>2904016707900</v>
      </c>
      <c r="BA179">
        <v>3431321932800</v>
      </c>
      <c r="BB179">
        <v>3647642469200</v>
      </c>
      <c r="BC179">
        <v>4098720734300</v>
      </c>
      <c r="BD179">
        <v>4395464493700</v>
      </c>
      <c r="BE179">
        <v>4976179459700</v>
      </c>
      <c r="BF179">
        <v>5248371589300</v>
      </c>
      <c r="BG179">
        <v>5604900977200</v>
      </c>
      <c r="BH179">
        <v>6007859000000</v>
      </c>
      <c r="BI179">
        <v>6361387100000</v>
      </c>
      <c r="BJ179">
        <v>6735778631200</v>
      </c>
      <c r="BK179">
        <v>7446309750900</v>
      </c>
      <c r="BL179">
        <v>7897633801900</v>
      </c>
      <c r="BM179">
        <v>7572577515000</v>
      </c>
      <c r="BN179">
        <v>8422382896600</v>
      </c>
      <c r="BO179" s="53">
        <v>8769218055228.8203</v>
      </c>
    </row>
    <row r="180" spans="1:67" x14ac:dyDescent="0.35">
      <c r="A180" t="s">
        <v>1120</v>
      </c>
      <c r="B180" t="s">
        <v>1121</v>
      </c>
      <c r="C180" t="s">
        <v>779</v>
      </c>
      <c r="D180" t="s">
        <v>780</v>
      </c>
      <c r="E180">
        <v>2981276900</v>
      </c>
      <c r="F180">
        <v>3175821100</v>
      </c>
      <c r="G180">
        <v>3481725700</v>
      </c>
      <c r="H180">
        <v>3646126100</v>
      </c>
      <c r="I180">
        <v>3889420300</v>
      </c>
      <c r="J180">
        <v>4038700000</v>
      </c>
      <c r="K180">
        <v>4369000000</v>
      </c>
      <c r="L180">
        <v>3652600000</v>
      </c>
      <c r="M180">
        <v>3601600000</v>
      </c>
      <c r="N180">
        <v>4587300000</v>
      </c>
      <c r="O180">
        <v>8629500000</v>
      </c>
      <c r="P180">
        <v>9624000000</v>
      </c>
      <c r="Q180">
        <v>10181200000</v>
      </c>
      <c r="R180">
        <v>11385700000</v>
      </c>
      <c r="S180">
        <v>18922000000</v>
      </c>
      <c r="T180">
        <v>22416700000</v>
      </c>
      <c r="U180">
        <v>27952400000</v>
      </c>
      <c r="V180">
        <v>33240000000</v>
      </c>
      <c r="W180">
        <v>35907200000</v>
      </c>
      <c r="X180">
        <v>42638600000</v>
      </c>
      <c r="Y180">
        <v>47824800200</v>
      </c>
      <c r="Z180">
        <v>137984302460</v>
      </c>
      <c r="AA180">
        <v>147932615300</v>
      </c>
      <c r="AB180">
        <v>157643980780</v>
      </c>
      <c r="AC180">
        <v>164084199440</v>
      </c>
      <c r="AD180">
        <v>185224406490</v>
      </c>
      <c r="AE180">
        <v>192975157080</v>
      </c>
      <c r="AF180">
        <v>233556214770</v>
      </c>
      <c r="AG180">
        <v>312370626590</v>
      </c>
      <c r="AH180">
        <v>395193860130</v>
      </c>
      <c r="AI180">
        <v>468211170980</v>
      </c>
      <c r="AJ180">
        <v>560553636200</v>
      </c>
      <c r="AK180">
        <v>850117290700</v>
      </c>
      <c r="AL180">
        <v>1150885855700</v>
      </c>
      <c r="AM180">
        <v>1645764487400</v>
      </c>
      <c r="AN180">
        <v>2943994093700</v>
      </c>
      <c r="AO180">
        <v>3907597207400</v>
      </c>
      <c r="AP180">
        <v>4237266747600</v>
      </c>
      <c r="AQ180">
        <v>4556427414800</v>
      </c>
      <c r="AR180">
        <v>5346091321200</v>
      </c>
      <c r="AS180">
        <v>6437508006300</v>
      </c>
      <c r="AT180">
        <v>7778978016200</v>
      </c>
      <c r="AU180">
        <v>10766228754300</v>
      </c>
      <c r="AV180">
        <v>12567167328600</v>
      </c>
      <c r="AW180">
        <v>16814063343500</v>
      </c>
      <c r="AX180">
        <v>21367111806700</v>
      </c>
      <c r="AY180">
        <v>29777879904700</v>
      </c>
      <c r="AZ180">
        <v>33185322720600</v>
      </c>
      <c r="BA180">
        <v>38157691438600</v>
      </c>
      <c r="BB180">
        <v>41293025130300</v>
      </c>
      <c r="BC180">
        <v>51679296455800</v>
      </c>
      <c r="BD180">
        <v>59629054894700</v>
      </c>
      <c r="BE180">
        <v>68873042797900</v>
      </c>
      <c r="BF180">
        <v>76995223157600</v>
      </c>
      <c r="BG180">
        <v>87129108277700</v>
      </c>
      <c r="BH180">
        <v>92673618171900</v>
      </c>
      <c r="BI180">
        <v>100370320779900</v>
      </c>
      <c r="BJ180">
        <v>111384943142500</v>
      </c>
      <c r="BK180">
        <v>123131696032800</v>
      </c>
      <c r="BL180">
        <v>140871076041800</v>
      </c>
      <c r="BM180">
        <v>148624257388100</v>
      </c>
      <c r="BN180">
        <v>169304911061800</v>
      </c>
      <c r="BO180" s="53">
        <v>195101624470240</v>
      </c>
    </row>
    <row r="181" spans="1:67" x14ac:dyDescent="0.35">
      <c r="A181" t="s">
        <v>1122</v>
      </c>
      <c r="B181" t="s">
        <v>1123</v>
      </c>
      <c r="C181" t="s">
        <v>779</v>
      </c>
      <c r="D181" t="s">
        <v>780</v>
      </c>
      <c r="E181">
        <v>0.4580933237</v>
      </c>
      <c r="F181">
        <v>0.49144482890000002</v>
      </c>
      <c r="G181">
        <v>0.54147221339999996</v>
      </c>
      <c r="H181">
        <v>0.59934690030000004</v>
      </c>
      <c r="I181">
        <v>0.6964588277</v>
      </c>
      <c r="J181">
        <v>0.76316202060000005</v>
      </c>
      <c r="K181">
        <v>0.80534202229999996</v>
      </c>
      <c r="L181">
        <v>0.8680400103</v>
      </c>
      <c r="M181">
        <v>0.90625996890000005</v>
      </c>
      <c r="N181">
        <v>0.97716002909999999</v>
      </c>
      <c r="O181">
        <v>1.0012199505999999</v>
      </c>
      <c r="P181">
        <v>1.069201976</v>
      </c>
      <c r="Q181">
        <v>1.1331800446</v>
      </c>
      <c r="R181">
        <v>1.3950000107</v>
      </c>
      <c r="S181">
        <v>1.9532620609</v>
      </c>
      <c r="T181">
        <v>2.0606019348000002</v>
      </c>
      <c r="U181">
        <v>2.3850199133999999</v>
      </c>
      <c r="V181">
        <v>2.9357998818</v>
      </c>
      <c r="W181">
        <v>2.7269800305</v>
      </c>
      <c r="X181">
        <v>2.6409400105</v>
      </c>
      <c r="Y181">
        <v>3.9167599975999998</v>
      </c>
      <c r="Z181">
        <v>4.5397802293999998</v>
      </c>
      <c r="AA181">
        <v>5.3034799099000001</v>
      </c>
      <c r="AB181">
        <v>6.1608201265</v>
      </c>
      <c r="AC181">
        <v>8.4797995686000007</v>
      </c>
      <c r="AD181">
        <v>21.629140139</v>
      </c>
      <c r="AE181">
        <v>85.1707403658</v>
      </c>
      <c r="AF181">
        <v>536.26072192690003</v>
      </c>
      <c r="AG181">
        <v>55695.020508100002</v>
      </c>
      <c r="AH181">
        <v>2418700</v>
      </c>
      <c r="AI181">
        <v>153105600</v>
      </c>
      <c r="AJ181">
        <v>5619877000</v>
      </c>
      <c r="AK181">
        <v>6487000000</v>
      </c>
      <c r="AL181">
        <v>8107496000</v>
      </c>
      <c r="AM181">
        <v>22773254000</v>
      </c>
      <c r="AN181">
        <v>28387739100</v>
      </c>
      <c r="AO181">
        <v>33605477800</v>
      </c>
      <c r="AP181">
        <v>38975921800</v>
      </c>
      <c r="AQ181">
        <v>47089998200</v>
      </c>
      <c r="AR181">
        <v>55021820100</v>
      </c>
      <c r="AS181">
        <v>62251163100</v>
      </c>
      <c r="AT181">
        <v>68332772700</v>
      </c>
      <c r="AU181">
        <v>71510960500</v>
      </c>
      <c r="AV181">
        <v>77396736700</v>
      </c>
      <c r="AW181">
        <v>89263248500</v>
      </c>
      <c r="AX181">
        <v>103266803600</v>
      </c>
      <c r="AY181">
        <v>115049906200</v>
      </c>
      <c r="AZ181">
        <v>133343315000</v>
      </c>
      <c r="BA181">
        <v>160355679500</v>
      </c>
      <c r="BB181">
        <v>163709165200</v>
      </c>
      <c r="BC181">
        <v>181837754900</v>
      </c>
      <c r="BD181">
        <v>213156601800</v>
      </c>
      <c r="BE181">
        <v>238202299500</v>
      </c>
      <c r="BF181">
        <v>258322098000</v>
      </c>
      <c r="BG181">
        <v>296776008700</v>
      </c>
      <c r="BH181">
        <v>334379404400</v>
      </c>
      <c r="BI181">
        <v>362108588200</v>
      </c>
      <c r="BJ181">
        <v>392891744800</v>
      </c>
      <c r="BK181">
        <v>390409997500</v>
      </c>
      <c r="BL181">
        <v>405166019700</v>
      </c>
      <c r="BM181">
        <v>407093661700</v>
      </c>
      <c r="BN181">
        <v>465961529600</v>
      </c>
      <c r="BO181" s="53">
        <v>521731895700</v>
      </c>
    </row>
    <row r="182" spans="1:67" x14ac:dyDescent="0.35">
      <c r="A182" t="s">
        <v>1124</v>
      </c>
      <c r="B182" t="s">
        <v>1125</v>
      </c>
      <c r="C182" t="s">
        <v>779</v>
      </c>
      <c r="D182" t="s">
        <v>780</v>
      </c>
      <c r="E182">
        <v>21279516672</v>
      </c>
      <c r="F182">
        <v>22344574976</v>
      </c>
      <c r="G182">
        <v>24246530048</v>
      </c>
      <c r="H182">
        <v>26169886720</v>
      </c>
      <c r="I182">
        <v>30806808576</v>
      </c>
      <c r="J182">
        <v>35237310464</v>
      </c>
      <c r="K182">
        <v>38336565248</v>
      </c>
      <c r="L182">
        <v>42087137280</v>
      </c>
      <c r="M182">
        <v>46613921792</v>
      </c>
      <c r="N182">
        <v>57206295400</v>
      </c>
      <c r="O182">
        <v>62615759000</v>
      </c>
      <c r="P182">
        <v>70642472000</v>
      </c>
      <c r="Q182">
        <v>79293131000</v>
      </c>
      <c r="R182">
        <v>91544708000</v>
      </c>
      <c r="S182">
        <v>103872427000</v>
      </c>
      <c r="T182">
        <v>113620811000</v>
      </c>
      <c r="U182">
        <v>130274917000</v>
      </c>
      <c r="V182">
        <v>141088241000</v>
      </c>
      <c r="W182">
        <v>151509220000</v>
      </c>
      <c r="X182">
        <v>162273897000</v>
      </c>
      <c r="Y182">
        <v>173924792000</v>
      </c>
      <c r="Z182">
        <v>182160897000</v>
      </c>
      <c r="AA182">
        <v>188197323000</v>
      </c>
      <c r="AB182">
        <v>195780927000</v>
      </c>
      <c r="AC182">
        <v>207115618000</v>
      </c>
      <c r="AD182">
        <v>211521321000</v>
      </c>
      <c r="AE182">
        <v>218124587000</v>
      </c>
      <c r="AF182">
        <v>222581052000</v>
      </c>
      <c r="AG182">
        <v>231235942000</v>
      </c>
      <c r="AH182">
        <v>245246203000</v>
      </c>
      <c r="AI182">
        <v>255760245000</v>
      </c>
      <c r="AJ182">
        <v>271318742000</v>
      </c>
      <c r="AK182">
        <v>281712224000</v>
      </c>
      <c r="AL182">
        <v>291903716000</v>
      </c>
      <c r="AM182">
        <v>308809516000</v>
      </c>
      <c r="AN182">
        <v>327621000000</v>
      </c>
      <c r="AO182">
        <v>344573000000</v>
      </c>
      <c r="AP182">
        <v>367706000000</v>
      </c>
      <c r="AQ182">
        <v>387215000000</v>
      </c>
      <c r="AR182">
        <v>417515000000</v>
      </c>
      <c r="AS182">
        <v>449304000000</v>
      </c>
      <c r="AT182">
        <v>469499000000</v>
      </c>
      <c r="AU182">
        <v>486974000000</v>
      </c>
      <c r="AV182">
        <v>505987000000</v>
      </c>
      <c r="AW182">
        <v>521423000000</v>
      </c>
      <c r="AX182">
        <v>541374000000</v>
      </c>
      <c r="AY182">
        <v>580374000000</v>
      </c>
      <c r="AZ182">
        <v>612254000000</v>
      </c>
      <c r="BA182">
        <v>615908000000</v>
      </c>
      <c r="BB182">
        <v>601202000000</v>
      </c>
      <c r="BC182">
        <v>633516000000</v>
      </c>
      <c r="BD182">
        <v>648178000000</v>
      </c>
      <c r="BE182">
        <v>645696000000</v>
      </c>
      <c r="BF182">
        <v>655752000000</v>
      </c>
      <c r="BG182">
        <v>664784000000</v>
      </c>
      <c r="BH182">
        <v>682978000000</v>
      </c>
      <c r="BI182">
        <v>691147000000</v>
      </c>
      <c r="BJ182">
        <v>729662000000</v>
      </c>
      <c r="BK182">
        <v>771070000000</v>
      </c>
      <c r="BL182">
        <v>796516000000</v>
      </c>
      <c r="BM182">
        <v>770495000000</v>
      </c>
      <c r="BN182">
        <v>836270000000</v>
      </c>
      <c r="BO182" s="53">
        <v>902912157431.19702</v>
      </c>
    </row>
    <row r="183" spans="1:67" x14ac:dyDescent="0.35">
      <c r="A183" t="s">
        <v>1126</v>
      </c>
      <c r="B183" t="s">
        <v>1127</v>
      </c>
      <c r="C183" t="s">
        <v>779</v>
      </c>
      <c r="D183" t="s">
        <v>780</v>
      </c>
      <c r="E183">
        <v>37056917504</v>
      </c>
      <c r="F183">
        <v>40431190016</v>
      </c>
      <c r="G183">
        <v>43533783040</v>
      </c>
      <c r="H183">
        <v>46662418432</v>
      </c>
      <c r="I183">
        <v>51294253056</v>
      </c>
      <c r="J183">
        <v>56595058688</v>
      </c>
      <c r="K183">
        <v>61057372160</v>
      </c>
      <c r="L183">
        <v>66789740544</v>
      </c>
      <c r="M183">
        <v>71381868544</v>
      </c>
      <c r="N183">
        <v>77915324416</v>
      </c>
      <c r="O183">
        <v>90752000000</v>
      </c>
      <c r="P183">
        <v>102222995000</v>
      </c>
      <c r="Q183">
        <v>113424821000</v>
      </c>
      <c r="R183">
        <v>128859461000</v>
      </c>
      <c r="S183">
        <v>148788999000</v>
      </c>
      <c r="T183">
        <v>169975327000</v>
      </c>
      <c r="U183">
        <v>192984102000</v>
      </c>
      <c r="V183">
        <v>215884603000</v>
      </c>
      <c r="W183">
        <v>236567000000</v>
      </c>
      <c r="X183">
        <v>259812000000</v>
      </c>
      <c r="Y183">
        <v>308830000000</v>
      </c>
      <c r="Z183">
        <v>354174000000</v>
      </c>
      <c r="AA183">
        <v>391672000000</v>
      </c>
      <c r="AB183">
        <v>436754000000</v>
      </c>
      <c r="AC183">
        <v>493333000000</v>
      </c>
      <c r="AD183">
        <v>552744000000</v>
      </c>
      <c r="AE183">
        <v>572904000000</v>
      </c>
      <c r="AF183">
        <v>626012000000</v>
      </c>
      <c r="AG183">
        <v>648146000000</v>
      </c>
      <c r="AH183">
        <v>689852000000</v>
      </c>
      <c r="AI183">
        <v>728732000000</v>
      </c>
      <c r="AJ183">
        <v>765085000000</v>
      </c>
      <c r="AK183">
        <v>796032000000</v>
      </c>
      <c r="AL183">
        <v>836038000000</v>
      </c>
      <c r="AM183">
        <v>882270000000</v>
      </c>
      <c r="AN183">
        <v>951445000000</v>
      </c>
      <c r="AO183">
        <v>1042697000000</v>
      </c>
      <c r="AP183">
        <v>1129302000000</v>
      </c>
      <c r="AQ183">
        <v>1150424000000</v>
      </c>
      <c r="AR183">
        <v>1255542000000</v>
      </c>
      <c r="AS183">
        <v>1488470000000</v>
      </c>
      <c r="AT183">
        <v>1567429000000</v>
      </c>
      <c r="AU183">
        <v>1568403000000</v>
      </c>
      <c r="AV183">
        <v>1633319000000</v>
      </c>
      <c r="AW183">
        <v>1791545000000</v>
      </c>
      <c r="AX183">
        <v>2018893000000</v>
      </c>
      <c r="AY183">
        <v>2226558000000</v>
      </c>
      <c r="AZ183">
        <v>2353075000000</v>
      </c>
      <c r="BA183">
        <v>2610614000000</v>
      </c>
      <c r="BB183">
        <v>2453563000000</v>
      </c>
      <c r="BC183">
        <v>2633461000000</v>
      </c>
      <c r="BD183">
        <v>2836711000000</v>
      </c>
      <c r="BE183">
        <v>3008236000000</v>
      </c>
      <c r="BF183">
        <v>3123062000000</v>
      </c>
      <c r="BG183">
        <v>3261111000000</v>
      </c>
      <c r="BH183">
        <v>3259474000000</v>
      </c>
      <c r="BI183">
        <v>3251581000000</v>
      </c>
      <c r="BJ183">
        <v>3444153000000</v>
      </c>
      <c r="BK183">
        <v>3721188000000</v>
      </c>
      <c r="BL183">
        <v>3706860000000</v>
      </c>
      <c r="BM183">
        <v>3604709000000</v>
      </c>
      <c r="BN183">
        <v>4308757000000</v>
      </c>
      <c r="BO183" s="53">
        <v>5740947855497.6396</v>
      </c>
    </row>
    <row r="184" spans="1:67" x14ac:dyDescent="0.35">
      <c r="A184" t="s">
        <v>1128</v>
      </c>
      <c r="B184" t="s">
        <v>1129</v>
      </c>
      <c r="C184" t="s">
        <v>779</v>
      </c>
      <c r="D184" t="s">
        <v>780</v>
      </c>
      <c r="E184">
        <v>3872999900</v>
      </c>
      <c r="F184">
        <v>4052999900</v>
      </c>
      <c r="G184">
        <v>4374000100</v>
      </c>
      <c r="H184">
        <v>4616000000</v>
      </c>
      <c r="I184">
        <v>5023000100</v>
      </c>
      <c r="J184">
        <v>5601999900</v>
      </c>
      <c r="K184">
        <v>6909000200</v>
      </c>
      <c r="L184">
        <v>6415000100</v>
      </c>
      <c r="M184">
        <v>7173000200</v>
      </c>
      <c r="N184">
        <v>7984999900</v>
      </c>
      <c r="O184">
        <v>8768000000</v>
      </c>
      <c r="P184">
        <v>8938000400</v>
      </c>
      <c r="Q184">
        <v>10369000400</v>
      </c>
      <c r="R184">
        <v>9969000400</v>
      </c>
      <c r="S184">
        <v>12807999500</v>
      </c>
      <c r="T184">
        <v>16570999800</v>
      </c>
      <c r="U184">
        <v>17457600500</v>
      </c>
      <c r="V184">
        <v>17353699300</v>
      </c>
      <c r="W184">
        <v>19819499500</v>
      </c>
      <c r="X184">
        <v>22314500100</v>
      </c>
      <c r="Y184">
        <v>23501199400</v>
      </c>
      <c r="Z184">
        <v>27427999700</v>
      </c>
      <c r="AA184">
        <v>31147999200</v>
      </c>
      <c r="AB184">
        <v>33942999000</v>
      </c>
      <c r="AC184">
        <v>40014901200</v>
      </c>
      <c r="AD184">
        <v>46588845000</v>
      </c>
      <c r="AE184">
        <v>55723801000</v>
      </c>
      <c r="AF184">
        <v>63843609400</v>
      </c>
      <c r="AG184">
        <v>76833867500</v>
      </c>
      <c r="AH184">
        <v>89436417100</v>
      </c>
      <c r="AI184">
        <v>103777357000</v>
      </c>
      <c r="AJ184">
        <v>124198600000</v>
      </c>
      <c r="AK184">
        <v>153307400000</v>
      </c>
      <c r="AL184">
        <v>176054000000</v>
      </c>
      <c r="AM184">
        <v>199861000000</v>
      </c>
      <c r="AN184">
        <v>219447100000</v>
      </c>
      <c r="AO184">
        <v>249342390000</v>
      </c>
      <c r="AP184">
        <v>280952131000</v>
      </c>
      <c r="AQ184">
        <v>301266260000</v>
      </c>
      <c r="AR184">
        <v>342851400000</v>
      </c>
      <c r="AS184">
        <v>380869400000</v>
      </c>
      <c r="AT184">
        <v>443220000000</v>
      </c>
      <c r="AU184">
        <v>458838000000</v>
      </c>
      <c r="AV184">
        <v>491555000000</v>
      </c>
      <c r="AW184">
        <v>535065000000</v>
      </c>
      <c r="AX184">
        <v>591048000000</v>
      </c>
      <c r="AY184">
        <v>659040000000</v>
      </c>
      <c r="AZ184">
        <v>735259000000</v>
      </c>
      <c r="BA184">
        <v>823605000000</v>
      </c>
      <c r="BB184">
        <v>1000021000000</v>
      </c>
      <c r="BC184">
        <v>1201891000000</v>
      </c>
      <c r="BD184">
        <v>1566771163768.7</v>
      </c>
      <c r="BE184">
        <v>1770670577857.45</v>
      </c>
      <c r="BF184">
        <v>1962373658504.5601</v>
      </c>
      <c r="BG184">
        <v>2265276983527.75</v>
      </c>
      <c r="BH184">
        <v>2457880982848</v>
      </c>
      <c r="BI184">
        <v>2642188759756.2202</v>
      </c>
      <c r="BJ184">
        <v>3108139991654.8398</v>
      </c>
      <c r="BK184">
        <v>3478564065481.21</v>
      </c>
      <c r="BL184">
        <v>3898845945187.0801</v>
      </c>
      <c r="BM184">
        <v>3934657252248.3999</v>
      </c>
      <c r="BN184">
        <v>4375835767980.3101</v>
      </c>
      <c r="BO184" s="53">
        <v>4962587471284.6104</v>
      </c>
    </row>
    <row r="185" spans="1:67" x14ac:dyDescent="0.35">
      <c r="A185" t="s">
        <v>382</v>
      </c>
      <c r="B185" t="s">
        <v>384</v>
      </c>
      <c r="C185" t="s">
        <v>779</v>
      </c>
      <c r="D185" t="s">
        <v>780</v>
      </c>
      <c r="AZ185">
        <v>36264800</v>
      </c>
      <c r="BA185">
        <v>47200500</v>
      </c>
      <c r="BB185">
        <v>70897100</v>
      </c>
      <c r="BC185">
        <v>65104100</v>
      </c>
      <c r="BD185">
        <v>81979500</v>
      </c>
      <c r="BE185">
        <v>117987900</v>
      </c>
      <c r="BF185">
        <v>115564200</v>
      </c>
      <c r="BG185">
        <v>132655600</v>
      </c>
      <c r="BH185">
        <v>140100000</v>
      </c>
      <c r="BI185">
        <v>183500000</v>
      </c>
      <c r="BJ185">
        <v>202600000</v>
      </c>
      <c r="BK185">
        <v>226700000</v>
      </c>
      <c r="BL185">
        <v>247400000</v>
      </c>
      <c r="BM185">
        <v>279500000</v>
      </c>
      <c r="BN185">
        <v>313300000</v>
      </c>
      <c r="BO185" s="53">
        <v>313599459.29339498</v>
      </c>
    </row>
    <row r="186" spans="1:67" x14ac:dyDescent="0.35">
      <c r="A186" t="s">
        <v>1130</v>
      </c>
      <c r="B186" t="s">
        <v>1131</v>
      </c>
      <c r="C186" t="s">
        <v>779</v>
      </c>
      <c r="D186" t="s">
        <v>780</v>
      </c>
      <c r="O186">
        <v>5725785000</v>
      </c>
      <c r="P186">
        <v>6770000000</v>
      </c>
      <c r="Q186">
        <v>7742000000</v>
      </c>
      <c r="R186">
        <v>9059000000</v>
      </c>
      <c r="S186">
        <v>9971000000</v>
      </c>
      <c r="T186">
        <v>11134000000</v>
      </c>
      <c r="U186">
        <v>13525000000</v>
      </c>
      <c r="V186">
        <v>15182000000</v>
      </c>
      <c r="W186">
        <v>17148000000</v>
      </c>
      <c r="X186">
        <v>20167000000</v>
      </c>
      <c r="Y186">
        <v>23470000000</v>
      </c>
      <c r="Z186">
        <v>28538000000</v>
      </c>
      <c r="AA186">
        <v>32151000000</v>
      </c>
      <c r="AB186">
        <v>35454000000</v>
      </c>
      <c r="AC186">
        <v>39522000000</v>
      </c>
      <c r="AD186">
        <v>45370000000</v>
      </c>
      <c r="AE186">
        <v>54982000000</v>
      </c>
      <c r="AF186">
        <v>61683000000</v>
      </c>
      <c r="AG186">
        <v>66988000000</v>
      </c>
      <c r="AH186">
        <v>70866000000</v>
      </c>
      <c r="AI186">
        <v>72953000000</v>
      </c>
      <c r="AJ186">
        <v>70856000000</v>
      </c>
      <c r="AK186">
        <v>73267000000</v>
      </c>
      <c r="AL186">
        <v>78484000000</v>
      </c>
      <c r="AM186">
        <v>84454000000</v>
      </c>
      <c r="AN186">
        <v>90189000000</v>
      </c>
      <c r="AO186">
        <v>93572000000</v>
      </c>
      <c r="AP186">
        <v>98533000000</v>
      </c>
      <c r="AQ186">
        <v>101934000000</v>
      </c>
      <c r="AR186">
        <v>106454000000</v>
      </c>
      <c r="AS186">
        <v>113030000000</v>
      </c>
      <c r="AT186">
        <v>122201000000</v>
      </c>
      <c r="AU186">
        <v>128371000000</v>
      </c>
      <c r="AV186">
        <v>137636000000</v>
      </c>
      <c r="AW186">
        <v>145852000000</v>
      </c>
      <c r="AX186">
        <v>152410000000</v>
      </c>
      <c r="AY186">
        <v>160454000000</v>
      </c>
      <c r="AZ186">
        <v>173358000000</v>
      </c>
      <c r="BA186">
        <v>175663000000</v>
      </c>
      <c r="BB186">
        <v>186342000000</v>
      </c>
      <c r="BC186">
        <v>193234000000</v>
      </c>
      <c r="BD186">
        <v>203369000000</v>
      </c>
      <c r="BE186">
        <v>208436000000</v>
      </c>
      <c r="BF186">
        <v>223617000000</v>
      </c>
      <c r="BG186">
        <v>232895000000</v>
      </c>
      <c r="BH186">
        <v>246869000000</v>
      </c>
      <c r="BI186">
        <v>262533000000</v>
      </c>
      <c r="BJ186">
        <v>279782000000</v>
      </c>
      <c r="BK186">
        <v>295174000000</v>
      </c>
      <c r="BL186">
        <v>315446000000</v>
      </c>
      <c r="BM186">
        <v>321242000000</v>
      </c>
      <c r="BN186">
        <v>351569000000</v>
      </c>
      <c r="BO186" s="53">
        <v>378012315607.87701</v>
      </c>
    </row>
    <row r="187" spans="1:67" x14ac:dyDescent="0.35">
      <c r="A187" t="s">
        <v>1132</v>
      </c>
      <c r="B187" t="s">
        <v>1133</v>
      </c>
      <c r="C187" t="s">
        <v>779</v>
      </c>
      <c r="D187" t="s">
        <v>780</v>
      </c>
    </row>
    <row r="188" spans="1:67" x14ac:dyDescent="0.35">
      <c r="A188" t="s">
        <v>1134</v>
      </c>
      <c r="B188" t="s">
        <v>1135</v>
      </c>
      <c r="C188" t="s">
        <v>779</v>
      </c>
      <c r="D188" t="s">
        <v>780</v>
      </c>
      <c r="E188">
        <v>15800000</v>
      </c>
      <c r="F188">
        <v>16300000</v>
      </c>
      <c r="G188">
        <v>20100000</v>
      </c>
      <c r="H188">
        <v>21400000</v>
      </c>
      <c r="I188">
        <v>22100000</v>
      </c>
      <c r="J188">
        <v>22600000</v>
      </c>
      <c r="K188">
        <v>24200000</v>
      </c>
      <c r="L188">
        <v>35200000</v>
      </c>
      <c r="M188">
        <v>59500000</v>
      </c>
      <c r="N188">
        <v>76700000</v>
      </c>
      <c r="O188">
        <v>88600000</v>
      </c>
      <c r="P188">
        <v>105100000</v>
      </c>
      <c r="Q188">
        <v>111800000</v>
      </c>
      <c r="R188">
        <v>106700000</v>
      </c>
      <c r="S188">
        <v>468000000</v>
      </c>
      <c r="T188">
        <v>622199900</v>
      </c>
      <c r="U188">
        <v>810100000</v>
      </c>
      <c r="V188">
        <v>891700100</v>
      </c>
      <c r="W188">
        <v>907400100</v>
      </c>
      <c r="X188">
        <v>1238000000</v>
      </c>
      <c r="Y188">
        <v>1977400100</v>
      </c>
      <c r="Z188">
        <v>2424900100</v>
      </c>
      <c r="AA188">
        <v>2556600100</v>
      </c>
      <c r="AB188">
        <v>2676600100</v>
      </c>
      <c r="AC188">
        <v>2972500200</v>
      </c>
      <c r="AD188">
        <v>3343399900</v>
      </c>
      <c r="AE188">
        <v>2770500100</v>
      </c>
      <c r="AF188">
        <v>2968999900</v>
      </c>
      <c r="AG188">
        <v>3103500000</v>
      </c>
      <c r="AH188">
        <v>3507400000</v>
      </c>
      <c r="AI188">
        <v>4375586000</v>
      </c>
      <c r="AJ188">
        <v>4290990800</v>
      </c>
      <c r="AK188">
        <v>4635407700</v>
      </c>
      <c r="AL188">
        <v>4655146800</v>
      </c>
      <c r="AM188">
        <v>4806024200</v>
      </c>
      <c r="AN188">
        <v>5154625400</v>
      </c>
      <c r="AO188">
        <v>5687370600</v>
      </c>
      <c r="AP188">
        <v>5883120100</v>
      </c>
      <c r="AQ188">
        <v>5188813700</v>
      </c>
      <c r="AR188">
        <v>5742683900</v>
      </c>
      <c r="AS188">
        <v>7178615500</v>
      </c>
      <c r="AT188">
        <v>7149294200</v>
      </c>
      <c r="AU188">
        <v>7373889700</v>
      </c>
      <c r="AV188">
        <v>8110160800</v>
      </c>
      <c r="AW188">
        <v>9371647600</v>
      </c>
      <c r="AX188">
        <v>11558025800</v>
      </c>
      <c r="AY188">
        <v>14053467300</v>
      </c>
      <c r="AZ188">
        <v>15872828400</v>
      </c>
      <c r="BA188">
        <v>22357146500</v>
      </c>
      <c r="BB188">
        <v>17481325800</v>
      </c>
      <c r="BC188">
        <v>23617000000</v>
      </c>
      <c r="BD188">
        <v>28206800000</v>
      </c>
      <c r="BE188">
        <v>31876700000</v>
      </c>
      <c r="BF188">
        <v>33336400000</v>
      </c>
      <c r="BG188">
        <v>33994800000</v>
      </c>
      <c r="BH188">
        <v>29394300000</v>
      </c>
      <c r="BI188">
        <v>28093000000</v>
      </c>
      <c r="BJ188">
        <v>29871400000</v>
      </c>
      <c r="BK188">
        <v>33265000000</v>
      </c>
      <c r="BL188">
        <v>31590400000</v>
      </c>
      <c r="BM188">
        <v>27175163400</v>
      </c>
      <c r="BN188">
        <v>31605815300</v>
      </c>
      <c r="BO188" s="53">
        <v>41093098053.159203</v>
      </c>
    </row>
    <row r="189" spans="1:67" x14ac:dyDescent="0.35">
      <c r="A189" t="s">
        <v>1136</v>
      </c>
      <c r="B189" t="s">
        <v>1137</v>
      </c>
      <c r="C189" t="s">
        <v>779</v>
      </c>
      <c r="D189" t="s">
        <v>780</v>
      </c>
    </row>
    <row r="190" spans="1:67" x14ac:dyDescent="0.35">
      <c r="A190" t="s">
        <v>1138</v>
      </c>
      <c r="B190" t="s">
        <v>1139</v>
      </c>
      <c r="C190" t="s">
        <v>779</v>
      </c>
      <c r="D190" t="s">
        <v>780</v>
      </c>
      <c r="E190">
        <v>17828002064</v>
      </c>
      <c r="F190">
        <v>19587002036</v>
      </c>
      <c r="G190">
        <v>20499999094</v>
      </c>
      <c r="H190">
        <v>21993998908</v>
      </c>
      <c r="I190">
        <v>24719997648</v>
      </c>
      <c r="J190">
        <v>28116001200</v>
      </c>
      <c r="K190">
        <v>31098998960</v>
      </c>
      <c r="L190">
        <v>35307905008</v>
      </c>
      <c r="M190">
        <v>37981714592</v>
      </c>
      <c r="N190">
        <v>40991857504</v>
      </c>
      <c r="O190">
        <v>47303381408</v>
      </c>
      <c r="P190">
        <v>50490106272</v>
      </c>
      <c r="Q190">
        <v>53890686528</v>
      </c>
      <c r="R190">
        <v>66660478400</v>
      </c>
      <c r="S190">
        <v>87373360000</v>
      </c>
      <c r="T190">
        <v>110239530050</v>
      </c>
      <c r="U190">
        <v>128936420100</v>
      </c>
      <c r="V190">
        <v>147957568530</v>
      </c>
      <c r="W190">
        <v>174539549600</v>
      </c>
      <c r="X190">
        <v>192602108170</v>
      </c>
      <c r="Y190">
        <v>231385846530</v>
      </c>
      <c r="Z190">
        <v>275600778630</v>
      </c>
      <c r="AA190">
        <v>320758173310</v>
      </c>
      <c r="AB190">
        <v>359015625760</v>
      </c>
      <c r="AC190">
        <v>413807149460</v>
      </c>
      <c r="AD190">
        <v>464448245350</v>
      </c>
      <c r="AE190">
        <v>504149673240</v>
      </c>
      <c r="AF190">
        <v>560491542340</v>
      </c>
      <c r="AG190">
        <v>660750024460</v>
      </c>
      <c r="AH190">
        <v>752709277520</v>
      </c>
      <c r="AI190">
        <v>835139603920</v>
      </c>
      <c r="AJ190">
        <v>994454524100</v>
      </c>
      <c r="AK190">
        <v>1179760288200</v>
      </c>
      <c r="AL190">
        <v>1302502979300</v>
      </c>
      <c r="AM190">
        <v>1524663512800</v>
      </c>
      <c r="AN190">
        <v>1810981984900</v>
      </c>
      <c r="AO190">
        <v>2054307368700</v>
      </c>
      <c r="AP190">
        <v>2343277080400</v>
      </c>
      <c r="AQ190">
        <v>2576960848700</v>
      </c>
      <c r="AR190">
        <v>2854017177600</v>
      </c>
      <c r="AS190">
        <v>4138883250000</v>
      </c>
      <c r="AT190">
        <v>4501826800000</v>
      </c>
      <c r="AU190">
        <v>4777744980000</v>
      </c>
      <c r="AV190">
        <v>5244916730000</v>
      </c>
      <c r="AW190">
        <v>6076668010000</v>
      </c>
      <c r="AX190">
        <v>6984566172800</v>
      </c>
      <c r="AY190">
        <v>8056522447800</v>
      </c>
      <c r="AZ190">
        <v>9022594295600</v>
      </c>
      <c r="BA190">
        <v>10392402080500</v>
      </c>
      <c r="BB190">
        <v>12853764991900</v>
      </c>
      <c r="BC190">
        <v>14591584344400</v>
      </c>
      <c r="BD190">
        <v>18018278628700</v>
      </c>
      <c r="BE190">
        <v>19756590726500</v>
      </c>
      <c r="BF190">
        <v>22030438896000</v>
      </c>
      <c r="BG190">
        <v>24761445932500</v>
      </c>
      <c r="BH190">
        <v>26976537187000</v>
      </c>
      <c r="BI190">
        <v>32167336199500</v>
      </c>
      <c r="BJ190">
        <v>35027291632000</v>
      </c>
      <c r="BK190">
        <v>38591500228300</v>
      </c>
      <c r="BL190">
        <v>43032736419000</v>
      </c>
      <c r="BM190">
        <v>46676557733500</v>
      </c>
      <c r="BN190">
        <v>55090586291100</v>
      </c>
      <c r="BO190" s="53">
        <v>66008244672432.398</v>
      </c>
    </row>
    <row r="191" spans="1:67" x14ac:dyDescent="0.35">
      <c r="A191" t="s">
        <v>1140</v>
      </c>
      <c r="B191" t="s">
        <v>1141</v>
      </c>
      <c r="C191" t="s">
        <v>779</v>
      </c>
      <c r="D191" t="s">
        <v>780</v>
      </c>
      <c r="E191">
        <v>476969600</v>
      </c>
      <c r="F191">
        <v>535851800</v>
      </c>
      <c r="G191">
        <v>585984500</v>
      </c>
      <c r="H191">
        <v>651251500</v>
      </c>
      <c r="I191">
        <v>703985400</v>
      </c>
      <c r="J191">
        <v>761567000</v>
      </c>
      <c r="K191">
        <v>830854100</v>
      </c>
      <c r="L191">
        <v>919886800</v>
      </c>
      <c r="M191">
        <v>988582800</v>
      </c>
      <c r="N191">
        <v>1087902200</v>
      </c>
      <c r="O191">
        <v>1205311900</v>
      </c>
      <c r="P191">
        <v>1359929100</v>
      </c>
      <c r="Q191">
        <v>1494068100</v>
      </c>
      <c r="R191">
        <v>1705515700</v>
      </c>
      <c r="S191">
        <v>1938411000</v>
      </c>
      <c r="T191">
        <v>2206931300</v>
      </c>
      <c r="U191">
        <v>2303264100</v>
      </c>
      <c r="V191">
        <v>2778461900</v>
      </c>
      <c r="W191">
        <v>3311658600</v>
      </c>
      <c r="X191">
        <v>3741951600</v>
      </c>
      <c r="Y191">
        <v>4217386400</v>
      </c>
      <c r="Z191">
        <v>4705621500</v>
      </c>
      <c r="AA191">
        <v>5445367900</v>
      </c>
      <c r="AB191">
        <v>5838755900</v>
      </c>
      <c r="AC191">
        <v>5878087100</v>
      </c>
      <c r="AD191">
        <v>6390017100</v>
      </c>
      <c r="AE191">
        <v>6382234200</v>
      </c>
      <c r="AF191">
        <v>7004265300</v>
      </c>
      <c r="AG191">
        <v>5814883400</v>
      </c>
      <c r="AH191">
        <v>5652069800</v>
      </c>
      <c r="AI191">
        <v>6178567000</v>
      </c>
      <c r="AJ191">
        <v>6642275500</v>
      </c>
      <c r="AK191">
        <v>7641337700</v>
      </c>
      <c r="AL191">
        <v>8496985400</v>
      </c>
      <c r="AM191">
        <v>9142989800</v>
      </c>
      <c r="AN191">
        <v>9107913700</v>
      </c>
      <c r="AO191">
        <v>9621294000</v>
      </c>
      <c r="AP191">
        <v>10277686100</v>
      </c>
      <c r="AQ191">
        <v>11058186400</v>
      </c>
      <c r="AR191">
        <v>11439152200</v>
      </c>
      <c r="AS191">
        <v>11743915000</v>
      </c>
      <c r="AT191">
        <v>11911913400</v>
      </c>
      <c r="AU191">
        <v>12722010400</v>
      </c>
      <c r="AV191">
        <v>12885281200</v>
      </c>
      <c r="AW191">
        <v>13992981700</v>
      </c>
      <c r="AX191">
        <v>15207493900</v>
      </c>
      <c r="AY191">
        <v>16840666300</v>
      </c>
      <c r="AZ191">
        <v>20041684200</v>
      </c>
      <c r="BA191">
        <v>23648788600</v>
      </c>
      <c r="BB191">
        <v>25668635600</v>
      </c>
      <c r="BC191">
        <v>27128987600</v>
      </c>
      <c r="BD191">
        <v>32772224300</v>
      </c>
      <c r="BE191">
        <v>37691434400</v>
      </c>
      <c r="BF191">
        <v>42692594000</v>
      </c>
      <c r="BG191">
        <v>45567364400</v>
      </c>
      <c r="BH191">
        <v>50640813800</v>
      </c>
      <c r="BI191">
        <v>53770544500</v>
      </c>
      <c r="BJ191">
        <v>58389898800</v>
      </c>
      <c r="BK191">
        <v>62770016234.629097</v>
      </c>
      <c r="BL191">
        <v>65400587532.978897</v>
      </c>
      <c r="BM191">
        <v>55147979250.175201</v>
      </c>
      <c r="BN191">
        <v>62572273656.883698</v>
      </c>
      <c r="BO191" s="53">
        <v>72245876458.910599</v>
      </c>
    </row>
    <row r="192" spans="1:67" x14ac:dyDescent="0.35">
      <c r="A192" t="s">
        <v>1142</v>
      </c>
      <c r="B192" t="s">
        <v>1143</v>
      </c>
      <c r="C192" t="s">
        <v>779</v>
      </c>
      <c r="D192" t="s">
        <v>780</v>
      </c>
      <c r="E192">
        <v>66.437728139000001</v>
      </c>
      <c r="F192">
        <v>73.819295272000005</v>
      </c>
      <c r="G192">
        <v>84.369604175000006</v>
      </c>
      <c r="H192">
        <v>92.666548216999999</v>
      </c>
      <c r="I192">
        <v>111.96582986</v>
      </c>
      <c r="J192">
        <v>133.35722645000001</v>
      </c>
      <c r="K192">
        <v>157.17460237</v>
      </c>
      <c r="L192">
        <v>179.28355554000001</v>
      </c>
      <c r="M192">
        <v>211.34155874000001</v>
      </c>
      <c r="N192">
        <v>236.56585944</v>
      </c>
      <c r="O192">
        <v>276.86446883999997</v>
      </c>
      <c r="P192">
        <v>310.12839088999999</v>
      </c>
      <c r="Q192">
        <v>343.69383585000003</v>
      </c>
      <c r="R192">
        <v>410.02071403999997</v>
      </c>
      <c r="S192">
        <v>518.45507356999997</v>
      </c>
      <c r="T192">
        <v>659.95246279000003</v>
      </c>
      <c r="U192">
        <v>859.73700989999998</v>
      </c>
      <c r="V192">
        <v>1195.6081690000001</v>
      </c>
      <c r="W192">
        <v>1872.0217138</v>
      </c>
      <c r="X192">
        <v>3384.7962146</v>
      </c>
      <c r="Y192">
        <v>5000.9571050000004</v>
      </c>
      <c r="Z192">
        <v>8755.2555697000007</v>
      </c>
      <c r="AA192">
        <v>14553.549115</v>
      </c>
      <c r="AB192">
        <v>26539.560679999999</v>
      </c>
      <c r="AC192">
        <v>57219.356080999998</v>
      </c>
      <c r="AD192">
        <v>156519.64464000001</v>
      </c>
      <c r="AE192">
        <v>284272.83860000002</v>
      </c>
      <c r="AF192">
        <v>584575.81198</v>
      </c>
      <c r="AG192">
        <v>3498378.1395</v>
      </c>
      <c r="AH192">
        <v>84088213.079999998</v>
      </c>
      <c r="AI192">
        <v>5133518573.8999996</v>
      </c>
      <c r="AJ192">
        <v>26034806000</v>
      </c>
      <c r="AK192">
        <v>43635470000</v>
      </c>
      <c r="AL192">
        <v>66940566100</v>
      </c>
      <c r="AM192">
        <v>94776585100</v>
      </c>
      <c r="AN192">
        <v>115232353000</v>
      </c>
      <c r="AO192">
        <v>131594996700</v>
      </c>
      <c r="AP192">
        <v>150793741500</v>
      </c>
      <c r="AQ192">
        <v>159847005900</v>
      </c>
      <c r="AR192">
        <v>166917924100</v>
      </c>
      <c r="AS192">
        <v>176534672700</v>
      </c>
      <c r="AT192">
        <v>179549291600</v>
      </c>
      <c r="AU192">
        <v>188494552700</v>
      </c>
      <c r="AV192">
        <v>197853340400</v>
      </c>
      <c r="AW192">
        <v>216418775800</v>
      </c>
      <c r="AX192">
        <v>235173505700</v>
      </c>
      <c r="AY192">
        <v>266824863000</v>
      </c>
      <c r="AZ192">
        <v>294992000000</v>
      </c>
      <c r="BA192">
        <v>328417000000</v>
      </c>
      <c r="BB192">
        <v>341305000000</v>
      </c>
      <c r="BC192">
        <v>386171000000</v>
      </c>
      <c r="BD192">
        <v>438131000000</v>
      </c>
      <c r="BE192">
        <v>476130000000</v>
      </c>
      <c r="BF192">
        <v>515550000000</v>
      </c>
      <c r="BG192">
        <v>544232000000</v>
      </c>
      <c r="BH192">
        <v>583720000000</v>
      </c>
      <c r="BI192">
        <v>620811000000</v>
      </c>
      <c r="BJ192">
        <v>656336000000</v>
      </c>
      <c r="BK192">
        <v>695504000000</v>
      </c>
      <c r="BL192">
        <v>734428000000</v>
      </c>
      <c r="BM192">
        <v>687073000000</v>
      </c>
      <c r="BN192">
        <v>800246000000</v>
      </c>
      <c r="BO192" s="53">
        <v>870609466842.26294</v>
      </c>
    </row>
    <row r="193" spans="1:67" x14ac:dyDescent="0.35">
      <c r="A193" t="s">
        <v>1144</v>
      </c>
      <c r="B193" t="s">
        <v>1145</v>
      </c>
      <c r="C193" t="s">
        <v>779</v>
      </c>
      <c r="D193" t="s">
        <v>780</v>
      </c>
      <c r="E193">
        <v>14953320601</v>
      </c>
      <c r="F193">
        <v>16400034596</v>
      </c>
      <c r="G193">
        <v>18415866192</v>
      </c>
      <c r="H193">
        <v>21462717587</v>
      </c>
      <c r="I193">
        <v>23194471898</v>
      </c>
      <c r="J193">
        <v>25356237760</v>
      </c>
      <c r="K193">
        <v>27951268962</v>
      </c>
      <c r="L193">
        <v>30032838347</v>
      </c>
      <c r="M193">
        <v>33286512151</v>
      </c>
      <c r="N193">
        <v>37023320045</v>
      </c>
      <c r="O193">
        <v>43863664901</v>
      </c>
      <c r="P193">
        <v>53214501729</v>
      </c>
      <c r="Q193">
        <v>59677008490</v>
      </c>
      <c r="R193">
        <v>76332145735</v>
      </c>
      <c r="S193">
        <v>105572380200</v>
      </c>
      <c r="T193">
        <v>121398995950</v>
      </c>
      <c r="U193">
        <v>142315433480</v>
      </c>
      <c r="V193">
        <v>163914164030</v>
      </c>
      <c r="W193">
        <v>188756568570</v>
      </c>
      <c r="X193">
        <v>228669350010</v>
      </c>
      <c r="Y193">
        <v>273484373150</v>
      </c>
      <c r="Z193">
        <v>315767882180</v>
      </c>
      <c r="AA193">
        <v>351523576290</v>
      </c>
      <c r="AB193">
        <v>410061258820</v>
      </c>
      <c r="AC193">
        <v>572017341880</v>
      </c>
      <c r="AD193">
        <v>626034466610</v>
      </c>
      <c r="AE193">
        <v>665922949270</v>
      </c>
      <c r="AF193">
        <v>752169927250</v>
      </c>
      <c r="AG193">
        <v>884713389740</v>
      </c>
      <c r="AH193">
        <v>1022206073000</v>
      </c>
      <c r="AI193">
        <v>1209794687900</v>
      </c>
      <c r="AJ193">
        <v>1417241958300</v>
      </c>
      <c r="AK193">
        <v>1556474484100</v>
      </c>
      <c r="AL193">
        <v>1707479610200</v>
      </c>
      <c r="AM193">
        <v>1981534180900</v>
      </c>
      <c r="AN193">
        <v>2236498446000</v>
      </c>
      <c r="AO193">
        <v>2567343512700</v>
      </c>
      <c r="AP193">
        <v>2911327252800</v>
      </c>
      <c r="AQ193">
        <v>3471463375400</v>
      </c>
      <c r="AR193">
        <v>3795385183600</v>
      </c>
      <c r="AS193">
        <v>4046157000000</v>
      </c>
      <c r="AT193">
        <v>4409762599400</v>
      </c>
      <c r="AU193">
        <v>4765325820600</v>
      </c>
      <c r="AV193">
        <v>5161805552500</v>
      </c>
      <c r="AW193">
        <v>5820513912900</v>
      </c>
      <c r="AX193">
        <v>6494795134500</v>
      </c>
      <c r="AY193">
        <v>7152909599100</v>
      </c>
      <c r="AZ193">
        <v>7844731502900</v>
      </c>
      <c r="BA193">
        <v>8804328938100</v>
      </c>
      <c r="BB193">
        <v>9359393365300</v>
      </c>
      <c r="BC193">
        <v>10454049434900</v>
      </c>
      <c r="BD193">
        <v>11239557234400</v>
      </c>
      <c r="BE193">
        <v>12281136087400</v>
      </c>
      <c r="BF193">
        <v>13467665698400</v>
      </c>
      <c r="BG193">
        <v>14728818043700</v>
      </c>
      <c r="BH193">
        <v>15537710340900</v>
      </c>
      <c r="BI193">
        <v>16812934317100</v>
      </c>
      <c r="BJ193">
        <v>18383179108100</v>
      </c>
      <c r="BK193">
        <v>20212348916200</v>
      </c>
      <c r="BL193">
        <v>21472060352800</v>
      </c>
      <c r="BM193">
        <v>19312000510000</v>
      </c>
      <c r="BN193">
        <v>20101002089938.801</v>
      </c>
      <c r="BO193" s="53">
        <v>23322841989356</v>
      </c>
    </row>
    <row r="194" spans="1:67" x14ac:dyDescent="0.35">
      <c r="A194" t="s">
        <v>491</v>
      </c>
      <c r="B194" t="s">
        <v>494</v>
      </c>
      <c r="C194" t="s">
        <v>779</v>
      </c>
      <c r="D194" t="s">
        <v>780</v>
      </c>
      <c r="AS194">
        <v>163487600</v>
      </c>
      <c r="AT194">
        <v>176651900</v>
      </c>
      <c r="AU194">
        <v>183768900</v>
      </c>
      <c r="AV194">
        <v>168765600</v>
      </c>
      <c r="AW194">
        <v>177862900</v>
      </c>
      <c r="AX194">
        <v>207038900</v>
      </c>
      <c r="AY194">
        <v>211444600</v>
      </c>
      <c r="AZ194">
        <v>221524400</v>
      </c>
      <c r="BA194">
        <v>222070100</v>
      </c>
      <c r="BB194">
        <v>202576600</v>
      </c>
      <c r="BC194">
        <v>201656100</v>
      </c>
      <c r="BD194">
        <v>213211100</v>
      </c>
      <c r="BE194">
        <v>230547900</v>
      </c>
      <c r="BF194">
        <v>240525000</v>
      </c>
      <c r="BG194">
        <v>260028100</v>
      </c>
      <c r="BH194">
        <v>302277700</v>
      </c>
      <c r="BI194">
        <v>323893500</v>
      </c>
      <c r="BJ194">
        <v>303897100</v>
      </c>
      <c r="BK194">
        <v>306178900</v>
      </c>
      <c r="BL194">
        <v>296747700</v>
      </c>
      <c r="BM194">
        <v>256600000</v>
      </c>
      <c r="BN194">
        <v>222800000</v>
      </c>
    </row>
    <row r="195" spans="1:67" x14ac:dyDescent="0.35">
      <c r="A195" t="s">
        <v>517</v>
      </c>
      <c r="B195" t="s">
        <v>519</v>
      </c>
      <c r="C195" t="s">
        <v>779</v>
      </c>
      <c r="D195" t="s">
        <v>780</v>
      </c>
      <c r="E195">
        <v>203600200</v>
      </c>
      <c r="F195">
        <v>216100200</v>
      </c>
      <c r="G195">
        <v>231300200</v>
      </c>
      <c r="H195">
        <v>244400200</v>
      </c>
      <c r="I195">
        <v>269900000</v>
      </c>
      <c r="J195">
        <v>304500000</v>
      </c>
      <c r="K195">
        <v>347200000</v>
      </c>
      <c r="L195">
        <v>392699900</v>
      </c>
      <c r="M195">
        <v>429899800</v>
      </c>
      <c r="N195">
        <v>485899800</v>
      </c>
      <c r="O195">
        <v>558800100</v>
      </c>
      <c r="P195">
        <v>602600200</v>
      </c>
      <c r="Q195">
        <v>680800000</v>
      </c>
      <c r="R195">
        <v>856899800</v>
      </c>
      <c r="S195">
        <v>947200000</v>
      </c>
      <c r="T195">
        <v>980999900</v>
      </c>
      <c r="U195">
        <v>1158199900</v>
      </c>
      <c r="V195">
        <v>1271800000</v>
      </c>
      <c r="W195">
        <v>1361500000</v>
      </c>
      <c r="X195">
        <v>1594600100</v>
      </c>
      <c r="Y195">
        <v>1668000000</v>
      </c>
      <c r="Z195">
        <v>1622500000</v>
      </c>
      <c r="AA195">
        <v>1661100000</v>
      </c>
      <c r="AB195">
        <v>2023200000</v>
      </c>
      <c r="AC195">
        <v>2220900100</v>
      </c>
      <c r="AD195">
        <v>2335400100</v>
      </c>
      <c r="AE195">
        <v>2500200000</v>
      </c>
      <c r="AF195">
        <v>2723799900</v>
      </c>
      <c r="AG195">
        <v>3048000000</v>
      </c>
      <c r="AH195">
        <v>2930700000</v>
      </c>
      <c r="AI195">
        <v>2958300000</v>
      </c>
      <c r="AJ195">
        <v>3487700000</v>
      </c>
      <c r="AK195">
        <v>3838353800</v>
      </c>
      <c r="AL195">
        <v>4442809600</v>
      </c>
      <c r="AM195">
        <v>5122988200</v>
      </c>
      <c r="AN195">
        <v>5839149100</v>
      </c>
      <c r="AO195">
        <v>6187097700</v>
      </c>
      <c r="AP195">
        <v>6615325400</v>
      </c>
      <c r="AQ195">
        <v>7256353600</v>
      </c>
      <c r="AR195">
        <v>8103870000</v>
      </c>
      <c r="AS195">
        <v>9131535500</v>
      </c>
      <c r="AT195">
        <v>9554541000</v>
      </c>
      <c r="AU195">
        <v>10777831300</v>
      </c>
      <c r="AV195">
        <v>11122125500</v>
      </c>
      <c r="AW195">
        <v>11465919500</v>
      </c>
      <c r="AX195">
        <v>14044624700</v>
      </c>
      <c r="AY195">
        <v>23018923000</v>
      </c>
      <c r="AZ195">
        <v>26168697300</v>
      </c>
      <c r="BA195">
        <v>29773437600</v>
      </c>
      <c r="BB195">
        <v>29655955600</v>
      </c>
      <c r="BC195">
        <v>35846982900</v>
      </c>
      <c r="BD195">
        <v>38583246300</v>
      </c>
      <c r="BE195">
        <v>42084689700</v>
      </c>
      <c r="BF195">
        <v>43861158700</v>
      </c>
      <c r="BG195">
        <v>56141974000</v>
      </c>
      <c r="BH195">
        <v>59044111700</v>
      </c>
      <c r="BI195">
        <v>64317987500</v>
      </c>
      <c r="BJ195">
        <v>71091843100</v>
      </c>
      <c r="BK195">
        <v>77371974100</v>
      </c>
      <c r="BL195">
        <v>80308367200</v>
      </c>
      <c r="BM195">
        <v>81579785900</v>
      </c>
      <c r="BN195">
        <v>88480725800</v>
      </c>
      <c r="BO195" s="53">
        <v>103526300000</v>
      </c>
    </row>
    <row r="196" spans="1:67" x14ac:dyDescent="0.35">
      <c r="A196" t="s">
        <v>1146</v>
      </c>
      <c r="B196" t="s">
        <v>1147</v>
      </c>
      <c r="C196" t="s">
        <v>779</v>
      </c>
      <c r="D196" t="s">
        <v>780</v>
      </c>
      <c r="AI196">
        <v>59462160800</v>
      </c>
      <c r="AJ196">
        <v>87422814000</v>
      </c>
      <c r="AK196">
        <v>122912699000</v>
      </c>
      <c r="AL196">
        <v>167729885400</v>
      </c>
      <c r="AM196">
        <v>245999022800</v>
      </c>
      <c r="AN196">
        <v>340233000000</v>
      </c>
      <c r="AO196">
        <v>429008000000</v>
      </c>
      <c r="AP196">
        <v>518910000000</v>
      </c>
      <c r="AQ196">
        <v>603036000000</v>
      </c>
      <c r="AR196">
        <v>670553000000</v>
      </c>
      <c r="AS196">
        <v>745356000000</v>
      </c>
      <c r="AT196">
        <v>779088000000</v>
      </c>
      <c r="AU196">
        <v>809533000000</v>
      </c>
      <c r="AV196">
        <v>839028000000</v>
      </c>
      <c r="AW196">
        <v>903706000000</v>
      </c>
      <c r="AX196">
        <v>970961000000</v>
      </c>
      <c r="AY196">
        <v>1041762000000</v>
      </c>
      <c r="AZ196">
        <v>1146840000000</v>
      </c>
      <c r="BA196">
        <v>1258708000000</v>
      </c>
      <c r="BB196">
        <v>1329533000000</v>
      </c>
      <c r="BC196">
        <v>1386795000000</v>
      </c>
      <c r="BD196">
        <v>1498511000000</v>
      </c>
      <c r="BE196">
        <v>1551469000000</v>
      </c>
      <c r="BF196">
        <v>1570917000000</v>
      </c>
      <c r="BG196">
        <v>1635691000000</v>
      </c>
      <c r="BH196">
        <v>1731161000000</v>
      </c>
      <c r="BI196">
        <v>1781321000000</v>
      </c>
      <c r="BJ196">
        <v>1898753000000</v>
      </c>
      <c r="BK196">
        <v>2036868000000</v>
      </c>
      <c r="BL196">
        <v>2192894000000</v>
      </c>
      <c r="BM196">
        <v>2248881000000</v>
      </c>
      <c r="BN196">
        <v>2500516000000</v>
      </c>
      <c r="BO196" s="53">
        <v>2928691000000</v>
      </c>
    </row>
    <row r="197" spans="1:67" x14ac:dyDescent="0.35">
      <c r="A197" t="s">
        <v>1148</v>
      </c>
      <c r="B197" t="s">
        <v>1149</v>
      </c>
      <c r="C197" t="s">
        <v>779</v>
      </c>
      <c r="D197" t="s">
        <v>780</v>
      </c>
    </row>
    <row r="198" spans="1:67" x14ac:dyDescent="0.35">
      <c r="A198" t="s">
        <v>1150</v>
      </c>
      <c r="B198" t="s">
        <v>1151</v>
      </c>
      <c r="C198" t="s">
        <v>779</v>
      </c>
      <c r="D198" t="s">
        <v>780</v>
      </c>
      <c r="E198">
        <v>1676400000</v>
      </c>
      <c r="F198">
        <v>1833900000</v>
      </c>
      <c r="G198">
        <v>2047400000</v>
      </c>
      <c r="H198">
        <v>2271100000</v>
      </c>
      <c r="I198">
        <v>2487900000</v>
      </c>
      <c r="J198">
        <v>2763900000</v>
      </c>
      <c r="K198">
        <v>3019400000</v>
      </c>
      <c r="L198">
        <v>3307000000</v>
      </c>
      <c r="M198">
        <v>3683500000</v>
      </c>
      <c r="N198">
        <v>4166900000</v>
      </c>
      <c r="O198">
        <v>4687500000</v>
      </c>
      <c r="P198">
        <v>5248400000</v>
      </c>
      <c r="Q198">
        <v>5767900000</v>
      </c>
      <c r="R198">
        <v>6303000000</v>
      </c>
      <c r="S198">
        <v>6811600000</v>
      </c>
      <c r="T198">
        <v>7174600000</v>
      </c>
      <c r="U198">
        <v>7549800000</v>
      </c>
      <c r="V198">
        <v>8181700000</v>
      </c>
      <c r="W198">
        <v>8996700000</v>
      </c>
      <c r="X198">
        <v>10037000000</v>
      </c>
      <c r="Y198">
        <v>11064600000</v>
      </c>
      <c r="Z198">
        <v>12211700000</v>
      </c>
      <c r="AA198">
        <v>12693500000</v>
      </c>
      <c r="AB198">
        <v>13048500000</v>
      </c>
      <c r="AC198">
        <v>14183000000</v>
      </c>
      <c r="AD198">
        <v>15002200000</v>
      </c>
      <c r="AE198">
        <v>16054300000</v>
      </c>
      <c r="AF198">
        <v>17300500000</v>
      </c>
      <c r="AG198">
        <v>18681500000</v>
      </c>
      <c r="AH198">
        <v>20051400000</v>
      </c>
      <c r="AI198">
        <v>21619119000</v>
      </c>
      <c r="AJ198">
        <v>22808954000</v>
      </c>
      <c r="AK198">
        <v>23696441000</v>
      </c>
      <c r="AL198">
        <v>25132937000</v>
      </c>
      <c r="AM198">
        <v>26640911000</v>
      </c>
      <c r="AN198">
        <v>28452346000</v>
      </c>
      <c r="AO198">
        <v>30356951000</v>
      </c>
      <c r="AP198">
        <v>32342706000</v>
      </c>
      <c r="AQ198">
        <v>35110700000</v>
      </c>
      <c r="AR198">
        <v>38281200000</v>
      </c>
      <c r="AS198">
        <v>41418600000</v>
      </c>
      <c r="AT198">
        <v>44046600000</v>
      </c>
      <c r="AU198">
        <v>45071300000</v>
      </c>
      <c r="AV198">
        <v>47479400000</v>
      </c>
      <c r="AW198">
        <v>51826517000</v>
      </c>
      <c r="AX198">
        <v>54861880300</v>
      </c>
      <c r="AY198">
        <v>57854319400</v>
      </c>
      <c r="AZ198">
        <v>60642710600</v>
      </c>
      <c r="BA198">
        <v>62703100000</v>
      </c>
      <c r="BB198">
        <v>63617900000</v>
      </c>
      <c r="BC198">
        <v>64294600000</v>
      </c>
      <c r="BD198">
        <v>65720700000</v>
      </c>
      <c r="BE198">
        <v>68085700000</v>
      </c>
      <c r="BF198">
        <v>68944900000</v>
      </c>
      <c r="BG198">
        <v>68797500000</v>
      </c>
      <c r="BH198">
        <v>69602000000</v>
      </c>
      <c r="BI198">
        <v>69985200000</v>
      </c>
      <c r="BJ198">
        <v>69049500000</v>
      </c>
      <c r="BK198">
        <v>67601100000</v>
      </c>
      <c r="BL198">
        <v>70765100000</v>
      </c>
      <c r="BM198">
        <v>70353300000</v>
      </c>
      <c r="BN198">
        <v>72950600000</v>
      </c>
      <c r="BO198" s="53">
        <v>77953500000</v>
      </c>
    </row>
    <row r="199" spans="1:67" x14ac:dyDescent="0.35">
      <c r="A199" t="s">
        <v>1152</v>
      </c>
      <c r="B199" t="s">
        <v>1153</v>
      </c>
      <c r="C199" t="s">
        <v>779</v>
      </c>
      <c r="D199" t="s">
        <v>780</v>
      </c>
    </row>
    <row r="200" spans="1:67" x14ac:dyDescent="0.35">
      <c r="A200" t="s">
        <v>1154</v>
      </c>
      <c r="B200" t="s">
        <v>1155</v>
      </c>
      <c r="C200" t="s">
        <v>779</v>
      </c>
      <c r="D200" t="s">
        <v>780</v>
      </c>
      <c r="E200">
        <v>450892640</v>
      </c>
      <c r="F200">
        <v>481945856</v>
      </c>
      <c r="G200">
        <v>516725376</v>
      </c>
      <c r="H200">
        <v>550884160</v>
      </c>
      <c r="I200">
        <v>601811456</v>
      </c>
      <c r="J200">
        <v>672612672</v>
      </c>
      <c r="K200">
        <v>733629440</v>
      </c>
      <c r="L200">
        <v>821896000</v>
      </c>
      <c r="M200">
        <v>909440704</v>
      </c>
      <c r="N200">
        <v>999588160</v>
      </c>
      <c r="O200">
        <v>1173075000</v>
      </c>
      <c r="P200">
        <v>1309801000</v>
      </c>
      <c r="Q200">
        <v>1525832000</v>
      </c>
      <c r="R200">
        <v>1866604000</v>
      </c>
      <c r="S200">
        <v>2248994000</v>
      </c>
      <c r="T200">
        <v>2473944000</v>
      </c>
      <c r="U200">
        <v>3051599000</v>
      </c>
      <c r="V200">
        <v>4063424000</v>
      </c>
      <c r="W200">
        <v>5073728000</v>
      </c>
      <c r="X200">
        <v>6384929000</v>
      </c>
      <c r="Y200">
        <v>8045353000</v>
      </c>
      <c r="Z200">
        <v>9462234000</v>
      </c>
      <c r="AA200">
        <v>11471013000</v>
      </c>
      <c r="AB200">
        <v>14323944000</v>
      </c>
      <c r="AC200">
        <v>17345355000</v>
      </c>
      <c r="AD200">
        <v>21880134000</v>
      </c>
      <c r="AE200">
        <v>28030701000</v>
      </c>
      <c r="AF200">
        <v>33184548000</v>
      </c>
      <c r="AG200">
        <v>39960150000</v>
      </c>
      <c r="AH200">
        <v>47245248000</v>
      </c>
      <c r="AI200">
        <v>55941647000</v>
      </c>
      <c r="AJ200">
        <v>64417065000</v>
      </c>
      <c r="AK200">
        <v>72911062000</v>
      </c>
      <c r="AL200">
        <v>76753430000</v>
      </c>
      <c r="AM200">
        <v>82780782000</v>
      </c>
      <c r="AN200">
        <v>89721088000</v>
      </c>
      <c r="AO200">
        <v>94905634000</v>
      </c>
      <c r="AP200">
        <v>102192437000</v>
      </c>
      <c r="AQ200">
        <v>111028530000</v>
      </c>
      <c r="AR200">
        <v>119213304000</v>
      </c>
      <c r="AS200">
        <v>126333069000</v>
      </c>
      <c r="AT200">
        <v>133446521000</v>
      </c>
      <c r="AU200">
        <v>140395882000</v>
      </c>
      <c r="AV200">
        <v>144603159000</v>
      </c>
      <c r="AW200">
        <v>150335452000</v>
      </c>
      <c r="AX200">
        <v>156446757000</v>
      </c>
      <c r="AY200">
        <v>161538125000</v>
      </c>
      <c r="AZ200">
        <v>170442066000</v>
      </c>
      <c r="BA200">
        <v>173094648000</v>
      </c>
      <c r="BB200">
        <v>169556883000</v>
      </c>
      <c r="BC200">
        <v>173896059000</v>
      </c>
      <c r="BD200">
        <v>173242829000</v>
      </c>
      <c r="BE200">
        <v>164311693000</v>
      </c>
      <c r="BF200">
        <v>168213113000</v>
      </c>
      <c r="BG200">
        <v>169513182000</v>
      </c>
      <c r="BH200">
        <v>174892487000</v>
      </c>
      <c r="BI200">
        <v>181959589000</v>
      </c>
      <c r="BJ200">
        <v>191347643000</v>
      </c>
      <c r="BK200">
        <v>200173171000</v>
      </c>
      <c r="BL200">
        <v>208805890000</v>
      </c>
      <c r="BM200">
        <v>197398231000</v>
      </c>
      <c r="BN200">
        <v>211874651000</v>
      </c>
      <c r="BO200" s="53">
        <v>235882500000</v>
      </c>
    </row>
    <row r="201" spans="1:67" x14ac:dyDescent="0.35">
      <c r="A201" t="s">
        <v>1156</v>
      </c>
      <c r="B201" t="s">
        <v>1157</v>
      </c>
      <c r="C201" t="s">
        <v>779</v>
      </c>
      <c r="D201" t="s">
        <v>780</v>
      </c>
      <c r="AN201">
        <v>16030201868800</v>
      </c>
      <c r="AO201">
        <v>19149586594700</v>
      </c>
      <c r="AP201">
        <v>19905632076300</v>
      </c>
      <c r="AQ201">
        <v>23208368392700</v>
      </c>
      <c r="AR201">
        <v>25270284800100</v>
      </c>
      <c r="AS201">
        <v>26991655133000</v>
      </c>
      <c r="AT201">
        <v>31092216235500</v>
      </c>
      <c r="AU201">
        <v>37717056209900</v>
      </c>
      <c r="AV201">
        <v>42037220366500</v>
      </c>
      <c r="AW201">
        <v>49841969046000</v>
      </c>
      <c r="AX201">
        <v>57846122347100</v>
      </c>
      <c r="AY201">
        <v>68238627769800</v>
      </c>
      <c r="AZ201">
        <v>84861398125200</v>
      </c>
      <c r="BA201">
        <v>102225829967238</v>
      </c>
      <c r="BB201">
        <v>105211233923108</v>
      </c>
      <c r="BC201">
        <v>122365319170094</v>
      </c>
      <c r="BD201">
        <v>135477255504545</v>
      </c>
      <c r="BE201">
        <v>140860861065789</v>
      </c>
      <c r="BF201">
        <v>159399250806470</v>
      </c>
      <c r="BG201">
        <v>173249592770575</v>
      </c>
      <c r="BH201">
        <v>181201704864383</v>
      </c>
      <c r="BI201">
        <v>197202223120150</v>
      </c>
      <c r="BJ201">
        <v>211701561261056</v>
      </c>
      <c r="BK201">
        <v>222529335580922</v>
      </c>
      <c r="BL201">
        <v>229436194306301</v>
      </c>
      <c r="BM201">
        <v>231865916616526</v>
      </c>
      <c r="BN201">
        <v>261530853601133</v>
      </c>
      <c r="BO201" s="53">
        <v>283332250998819</v>
      </c>
    </row>
    <row r="202" spans="1:67" x14ac:dyDescent="0.35">
      <c r="A202" t="s">
        <v>1158</v>
      </c>
      <c r="B202" t="s">
        <v>1159</v>
      </c>
      <c r="C202" t="s">
        <v>779</v>
      </c>
      <c r="D202" t="s">
        <v>780</v>
      </c>
      <c r="AM202">
        <v>3206000000</v>
      </c>
      <c r="AN202">
        <v>3722600000</v>
      </c>
      <c r="AO202">
        <v>3834000000</v>
      </c>
      <c r="AP202">
        <v>4280100000</v>
      </c>
      <c r="AQ202">
        <v>4786500000</v>
      </c>
      <c r="AR202">
        <v>5025000000</v>
      </c>
      <c r="AS202">
        <v>4819100000</v>
      </c>
      <c r="AT202">
        <v>4322700000</v>
      </c>
      <c r="AU202">
        <v>3774700000</v>
      </c>
      <c r="AV202">
        <v>4212600000</v>
      </c>
      <c r="AW202">
        <v>4831300000</v>
      </c>
      <c r="AX202">
        <v>5474700000</v>
      </c>
      <c r="AY202">
        <v>5770900000</v>
      </c>
      <c r="AZ202">
        <v>6368300000</v>
      </c>
      <c r="BA202">
        <v>7981700000</v>
      </c>
      <c r="BB202">
        <v>8617800000</v>
      </c>
      <c r="BC202">
        <v>10280600000</v>
      </c>
      <c r="BD202">
        <v>11935600000</v>
      </c>
      <c r="BE202">
        <v>13065900000</v>
      </c>
      <c r="BF202">
        <v>14675800000</v>
      </c>
      <c r="BG202">
        <v>15472300000</v>
      </c>
      <c r="BH202">
        <v>15684800000</v>
      </c>
      <c r="BI202">
        <v>17301100000</v>
      </c>
      <c r="BJ202">
        <v>18257000000</v>
      </c>
      <c r="BK202">
        <v>19063900000</v>
      </c>
      <c r="BL202">
        <v>20164700000</v>
      </c>
      <c r="BM202">
        <v>18024400000</v>
      </c>
      <c r="BN202">
        <v>21736300000</v>
      </c>
      <c r="BO202" s="53">
        <v>23115100000</v>
      </c>
    </row>
    <row r="203" spans="1:67" x14ac:dyDescent="0.35">
      <c r="A203" t="s">
        <v>1160</v>
      </c>
      <c r="B203" t="s">
        <v>1161</v>
      </c>
      <c r="C203" t="s">
        <v>779</v>
      </c>
      <c r="D203" t="s">
        <v>780</v>
      </c>
    </row>
    <row r="204" spans="1:67" x14ac:dyDescent="0.35">
      <c r="A204" t="s">
        <v>1162</v>
      </c>
      <c r="B204" t="s">
        <v>1163</v>
      </c>
      <c r="C204" t="s">
        <v>779</v>
      </c>
      <c r="D204" t="s">
        <v>780</v>
      </c>
    </row>
    <row r="205" spans="1:67" x14ac:dyDescent="0.35">
      <c r="A205" t="s">
        <v>1164</v>
      </c>
      <c r="B205" t="s">
        <v>1165</v>
      </c>
      <c r="C205" t="s">
        <v>779</v>
      </c>
      <c r="D205" t="s">
        <v>780</v>
      </c>
      <c r="E205">
        <v>5138414592</v>
      </c>
      <c r="F205">
        <v>5735902720</v>
      </c>
      <c r="G205">
        <v>6021505024</v>
      </c>
      <c r="H205">
        <v>7169879552</v>
      </c>
      <c r="I205">
        <v>11029663744</v>
      </c>
      <c r="J205">
        <v>15846627328</v>
      </c>
      <c r="K205">
        <v>19358670848</v>
      </c>
      <c r="L205">
        <v>19836661760</v>
      </c>
      <c r="M205">
        <v>23302103040</v>
      </c>
      <c r="N205">
        <v>22943610880</v>
      </c>
      <c r="O205">
        <v>25653825536</v>
      </c>
      <c r="P205">
        <v>29891225600</v>
      </c>
      <c r="Q205">
        <v>29916319744</v>
      </c>
      <c r="R205">
        <v>34953146368</v>
      </c>
      <c r="S205">
        <v>48608178176</v>
      </c>
      <c r="T205">
        <v>53797998592</v>
      </c>
      <c r="U205">
        <v>63629074432</v>
      </c>
      <c r="V205">
        <v>70862290944</v>
      </c>
      <c r="W205">
        <v>82513321984</v>
      </c>
      <c r="X205">
        <v>93986349056</v>
      </c>
      <c r="Y205">
        <v>101445661798.286</v>
      </c>
      <c r="Z205">
        <v>122006150866.457</v>
      </c>
      <c r="AA205">
        <v>147680670210.46701</v>
      </c>
      <c r="AB205">
        <v>177947380006.25201</v>
      </c>
      <c r="AC205">
        <v>210614552992.737</v>
      </c>
      <c r="AD205">
        <v>236602176231.18701</v>
      </c>
      <c r="AE205">
        <v>278558098086.034</v>
      </c>
      <c r="AF205">
        <v>292664065236.23297</v>
      </c>
      <c r="AG205">
        <v>294976231547.81097</v>
      </c>
      <c r="AH205">
        <v>316882004138.29401</v>
      </c>
      <c r="AI205">
        <v>328712064816.026</v>
      </c>
      <c r="AJ205">
        <v>349818985000</v>
      </c>
      <c r="AK205">
        <v>443955968500</v>
      </c>
      <c r="AL205">
        <v>455480240500</v>
      </c>
      <c r="AM205">
        <v>463090626200</v>
      </c>
      <c r="AN205">
        <v>477987052800</v>
      </c>
      <c r="AO205">
        <v>488483967000</v>
      </c>
      <c r="AP205">
        <v>495320480800</v>
      </c>
      <c r="AQ205">
        <v>512670677600</v>
      </c>
      <c r="AR205">
        <v>531470003400</v>
      </c>
      <c r="AS205">
        <v>557103774700</v>
      </c>
    </row>
    <row r="206" spans="1:67" x14ac:dyDescent="0.35">
      <c r="A206" t="s">
        <v>1166</v>
      </c>
      <c r="B206" t="s">
        <v>1167</v>
      </c>
      <c r="C206" t="s">
        <v>779</v>
      </c>
      <c r="D206" t="s">
        <v>780</v>
      </c>
      <c r="O206">
        <v>1370400000</v>
      </c>
      <c r="P206">
        <v>1688900000</v>
      </c>
      <c r="Q206">
        <v>1962000000</v>
      </c>
      <c r="R206">
        <v>2753999900</v>
      </c>
      <c r="S206">
        <v>9313300500</v>
      </c>
      <c r="T206">
        <v>9444999200</v>
      </c>
      <c r="U206">
        <v>11959000100</v>
      </c>
      <c r="V206">
        <v>12547999700</v>
      </c>
      <c r="W206">
        <v>14096199700</v>
      </c>
      <c r="X206">
        <v>19497001000</v>
      </c>
      <c r="Y206">
        <v>30609399800</v>
      </c>
      <c r="Z206">
        <v>33474400300</v>
      </c>
      <c r="AA206">
        <v>29646700500</v>
      </c>
      <c r="AB206">
        <v>25212801000</v>
      </c>
      <c r="AC206">
        <v>25745999900</v>
      </c>
      <c r="AD206">
        <v>24466999300</v>
      </c>
      <c r="AE206">
        <v>20664000500</v>
      </c>
      <c r="AF206">
        <v>21567000600</v>
      </c>
      <c r="AG206">
        <v>23074601000</v>
      </c>
      <c r="AH206">
        <v>24336699400</v>
      </c>
      <c r="AI206">
        <v>27596400600</v>
      </c>
      <c r="AJ206">
        <v>25784000500</v>
      </c>
      <c r="AK206">
        <v>28643000300</v>
      </c>
      <c r="AL206">
        <v>26808999900</v>
      </c>
      <c r="AM206">
        <v>27625105400</v>
      </c>
      <c r="AN206">
        <v>30485073900</v>
      </c>
      <c r="AO206">
        <v>33936797700</v>
      </c>
      <c r="AP206">
        <v>42322198500</v>
      </c>
      <c r="AQ206">
        <v>37036001900</v>
      </c>
      <c r="AR206">
        <v>44678000000</v>
      </c>
      <c r="AS206">
        <v>59552000000</v>
      </c>
      <c r="AT206">
        <v>61278000000</v>
      </c>
      <c r="AU206">
        <v>67218000000</v>
      </c>
      <c r="AV206">
        <v>84147000000</v>
      </c>
      <c r="AW206">
        <v>107352000000</v>
      </c>
      <c r="AX206">
        <v>141286000000</v>
      </c>
      <c r="AY206">
        <v>209670000000</v>
      </c>
      <c r="AZ206">
        <v>274722000000</v>
      </c>
      <c r="BA206">
        <v>394969000000</v>
      </c>
      <c r="BB206">
        <v>321724000000</v>
      </c>
      <c r="BC206">
        <v>408330000000</v>
      </c>
      <c r="BD206">
        <v>562395494800</v>
      </c>
      <c r="BE206">
        <v>635939948600</v>
      </c>
      <c r="BF206">
        <v>685644620400</v>
      </c>
      <c r="BG206">
        <v>716803538800</v>
      </c>
      <c r="BH206">
        <v>575755438300</v>
      </c>
      <c r="BI206">
        <v>548267142000</v>
      </c>
      <c r="BJ206">
        <v>584873804900</v>
      </c>
      <c r="BK206">
        <v>653706231900</v>
      </c>
      <c r="BL206">
        <v>625940414388.25696</v>
      </c>
      <c r="BM206">
        <v>514575362576.784</v>
      </c>
      <c r="BN206">
        <v>643967759414.552</v>
      </c>
      <c r="BO206" s="53">
        <v>833584893622.81604</v>
      </c>
    </row>
    <row r="207" spans="1:67" x14ac:dyDescent="0.35">
      <c r="A207" t="s">
        <v>1168</v>
      </c>
      <c r="B207" t="s">
        <v>1169</v>
      </c>
      <c r="C207" t="s">
        <v>779</v>
      </c>
      <c r="D207" t="s">
        <v>780</v>
      </c>
      <c r="AH207">
        <v>80154400</v>
      </c>
      <c r="AI207">
        <v>85476400</v>
      </c>
      <c r="AJ207">
        <v>220504600</v>
      </c>
      <c r="AK207">
        <v>600757300</v>
      </c>
      <c r="AL207">
        <v>1992559300</v>
      </c>
      <c r="AM207">
        <v>4955969100</v>
      </c>
      <c r="AN207">
        <v>7561600000</v>
      </c>
      <c r="AO207">
        <v>11292700000</v>
      </c>
      <c r="AP207">
        <v>25269100000</v>
      </c>
      <c r="AQ207">
        <v>36566175100</v>
      </c>
      <c r="AR207">
        <v>54450133800</v>
      </c>
      <c r="AS207">
        <v>80364375000</v>
      </c>
      <c r="AT207">
        <v>116735544800</v>
      </c>
      <c r="AU207">
        <v>150746500000</v>
      </c>
      <c r="AV207">
        <v>187430375000</v>
      </c>
      <c r="AW207">
        <v>234413438000</v>
      </c>
      <c r="AX207">
        <v>278433871600</v>
      </c>
      <c r="AY207">
        <v>331318548500</v>
      </c>
      <c r="AZ207">
        <v>411921400200</v>
      </c>
      <c r="BA207">
        <v>527972623300</v>
      </c>
      <c r="BB207">
        <v>524161330300</v>
      </c>
      <c r="BC207">
        <v>534076178700</v>
      </c>
      <c r="BD207">
        <v>580083628000</v>
      </c>
      <c r="BE207">
        <v>610997620000</v>
      </c>
      <c r="BF207">
        <v>622331838000</v>
      </c>
      <c r="BG207">
        <v>665725178600</v>
      </c>
      <c r="BH207">
        <v>705058220000</v>
      </c>
      <c r="BI207">
        <v>741980664400</v>
      </c>
      <c r="BJ207">
        <v>839432009200</v>
      </c>
      <c r="BK207">
        <v>941528865500</v>
      </c>
      <c r="BL207">
        <v>1048662157200</v>
      </c>
      <c r="BM207">
        <v>1050687468300</v>
      </c>
      <c r="BN207">
        <v>1163572902800</v>
      </c>
      <c r="BO207" s="53">
        <v>1369035542500</v>
      </c>
    </row>
    <row r="208" spans="1:67" x14ac:dyDescent="0.35">
      <c r="A208" t="s">
        <v>1170</v>
      </c>
      <c r="B208" t="s">
        <v>1171</v>
      </c>
      <c r="C208" t="s">
        <v>779</v>
      </c>
      <c r="D208" t="s">
        <v>780</v>
      </c>
      <c r="AG208">
        <v>536000000</v>
      </c>
      <c r="AH208">
        <v>573100000</v>
      </c>
      <c r="AI208">
        <v>642911700</v>
      </c>
      <c r="AJ208">
        <v>1394672000</v>
      </c>
      <c r="AK208">
        <v>18824115600</v>
      </c>
      <c r="AL208">
        <v>169752166900</v>
      </c>
      <c r="AM208">
        <v>607905544000</v>
      </c>
      <c r="AN208">
        <v>1416345229400</v>
      </c>
      <c r="AO208">
        <v>1979970026800</v>
      </c>
      <c r="AP208">
        <v>2292233094000</v>
      </c>
      <c r="AQ208">
        <v>2515203961500</v>
      </c>
      <c r="AR208">
        <v>4633268042000</v>
      </c>
      <c r="AS208">
        <v>7116148555000</v>
      </c>
      <c r="AT208">
        <v>8819957023000</v>
      </c>
      <c r="AU208">
        <v>10624122950000</v>
      </c>
      <c r="AV208">
        <v>12803998654900</v>
      </c>
      <c r="AW208">
        <v>16659252588300</v>
      </c>
      <c r="AX208">
        <v>21085757381100</v>
      </c>
      <c r="AY208">
        <v>26134008125700</v>
      </c>
      <c r="AZ208">
        <v>32510057136000</v>
      </c>
      <c r="BA208">
        <v>40121624262800</v>
      </c>
      <c r="BB208">
        <v>37545874123000</v>
      </c>
      <c r="BC208">
        <v>44878070370800</v>
      </c>
      <c r="BD208">
        <v>58339326709400</v>
      </c>
      <c r="BE208">
        <v>66016754460200</v>
      </c>
      <c r="BF208">
        <v>70451326756800</v>
      </c>
      <c r="BG208">
        <v>76421733096000</v>
      </c>
      <c r="BH208">
        <v>80787074950200</v>
      </c>
      <c r="BI208">
        <v>83235843540100</v>
      </c>
      <c r="BJ208">
        <v>89389692728800</v>
      </c>
      <c r="BK208">
        <v>101330416998300</v>
      </c>
      <c r="BL208">
        <v>106143502042900</v>
      </c>
      <c r="BM208">
        <v>105134088885900</v>
      </c>
      <c r="BN208">
        <v>132126687367700</v>
      </c>
      <c r="BO208" s="53">
        <v>150441766388400</v>
      </c>
    </row>
    <row r="209" spans="1:67" x14ac:dyDescent="0.35">
      <c r="A209" t="s">
        <v>1172</v>
      </c>
      <c r="B209" t="s">
        <v>1173</v>
      </c>
      <c r="C209" t="s">
        <v>779</v>
      </c>
      <c r="D209" t="s">
        <v>780</v>
      </c>
      <c r="E209">
        <v>5950001200</v>
      </c>
      <c r="F209">
        <v>6100000800</v>
      </c>
      <c r="G209">
        <v>6250000400</v>
      </c>
      <c r="H209">
        <v>6400000000</v>
      </c>
      <c r="I209">
        <v>6499999700</v>
      </c>
      <c r="J209">
        <v>7439999000</v>
      </c>
      <c r="K209">
        <v>10895999000</v>
      </c>
      <c r="L209">
        <v>15956001800</v>
      </c>
      <c r="M209">
        <v>17220001800</v>
      </c>
      <c r="N209">
        <v>18870003700</v>
      </c>
      <c r="O209">
        <v>22000000600</v>
      </c>
      <c r="P209">
        <v>22229969900</v>
      </c>
      <c r="Q209">
        <v>22709209700</v>
      </c>
      <c r="R209">
        <v>24180123400</v>
      </c>
      <c r="S209">
        <v>28415012800</v>
      </c>
      <c r="T209">
        <v>52467331500</v>
      </c>
      <c r="U209">
        <v>61522776500</v>
      </c>
      <c r="V209">
        <v>71268848400</v>
      </c>
      <c r="W209">
        <v>80635943200</v>
      </c>
      <c r="X209">
        <v>95935115200</v>
      </c>
      <c r="Y209">
        <v>108145042400</v>
      </c>
      <c r="Z209">
        <v>123430994800</v>
      </c>
      <c r="AA209">
        <v>131979240100</v>
      </c>
      <c r="AB209">
        <v>142575805000</v>
      </c>
      <c r="AC209">
        <v>159221193400</v>
      </c>
      <c r="AD209">
        <v>172827170200</v>
      </c>
      <c r="AE209">
        <v>169401244100</v>
      </c>
      <c r="AF209">
        <v>170291678200</v>
      </c>
      <c r="AG209">
        <v>182075056300</v>
      </c>
      <c r="AH209">
        <v>191968330600</v>
      </c>
      <c r="AI209">
        <v>212461568300</v>
      </c>
      <c r="AJ209">
        <v>237887466100</v>
      </c>
      <c r="AK209">
        <v>270391491100</v>
      </c>
      <c r="AL209">
        <v>282174592800</v>
      </c>
      <c r="AM209">
        <v>164920001500</v>
      </c>
      <c r="AN209">
        <v>340568255800</v>
      </c>
      <c r="AO209">
        <v>419848415900</v>
      </c>
      <c r="AP209">
        <v>553324762400</v>
      </c>
      <c r="AQ209">
        <v>615284853900</v>
      </c>
      <c r="AR209">
        <v>716523000000</v>
      </c>
      <c r="AS209">
        <v>800206000000</v>
      </c>
      <c r="AT209">
        <v>861202000000</v>
      </c>
      <c r="AU209">
        <v>925480000000</v>
      </c>
      <c r="AV209">
        <v>1133183000000</v>
      </c>
      <c r="AW209">
        <v>1352948000000</v>
      </c>
      <c r="AX209">
        <v>1621359000000</v>
      </c>
      <c r="AY209">
        <v>1815274000000</v>
      </c>
      <c r="AZ209">
        <v>2216902000000</v>
      </c>
      <c r="BA209">
        <v>2812328000000</v>
      </c>
      <c r="BB209">
        <v>3203764000000</v>
      </c>
      <c r="BC209">
        <v>3541603000000</v>
      </c>
      <c r="BD209">
        <v>4098699000000</v>
      </c>
      <c r="BE209">
        <v>4639211000000</v>
      </c>
      <c r="BF209">
        <v>4971510000000</v>
      </c>
      <c r="BG209">
        <v>5493777000000</v>
      </c>
      <c r="BH209">
        <v>6033521000000</v>
      </c>
      <c r="BI209">
        <v>6657757000000</v>
      </c>
      <c r="BJ209">
        <v>7451888000000</v>
      </c>
      <c r="BK209">
        <v>7998510000000</v>
      </c>
      <c r="BL209">
        <v>8992295000000</v>
      </c>
      <c r="BM209">
        <v>9372602000000</v>
      </c>
      <c r="BN209">
        <v>10706003000000</v>
      </c>
      <c r="BO209" s="53">
        <v>13427934000000</v>
      </c>
    </row>
    <row r="210" spans="1:67" x14ac:dyDescent="0.35">
      <c r="A210" t="s">
        <v>1174</v>
      </c>
      <c r="B210" t="s">
        <v>1175</v>
      </c>
      <c r="C210" t="s">
        <v>779</v>
      </c>
      <c r="D210" t="s">
        <v>780</v>
      </c>
    </row>
    <row r="211" spans="1:67" x14ac:dyDescent="0.35">
      <c r="A211" t="s">
        <v>1176</v>
      </c>
      <c r="B211" t="s">
        <v>1177</v>
      </c>
      <c r="C211" t="s">
        <v>779</v>
      </c>
      <c r="D211" t="s">
        <v>780</v>
      </c>
      <c r="E211">
        <v>6355139600</v>
      </c>
      <c r="F211">
        <v>7016072200</v>
      </c>
      <c r="G211">
        <v>7745693700</v>
      </c>
      <c r="H211">
        <v>8024735200</v>
      </c>
      <c r="I211">
        <v>9025072100</v>
      </c>
      <c r="J211">
        <v>10044999700</v>
      </c>
      <c r="K211">
        <v>11630000100</v>
      </c>
      <c r="L211">
        <v>12136599600</v>
      </c>
      <c r="M211">
        <v>15942499600</v>
      </c>
      <c r="N211">
        <v>17157397300</v>
      </c>
      <c r="O211">
        <v>19633009818.3825</v>
      </c>
      <c r="P211">
        <v>25656044549.203701</v>
      </c>
      <c r="Q211">
        <v>31010828754.8386</v>
      </c>
      <c r="R211">
        <v>41808570349.876602</v>
      </c>
      <c r="S211">
        <v>145074350278.297</v>
      </c>
      <c r="T211">
        <v>157371573168.61401</v>
      </c>
      <c r="U211">
        <v>227801452262.23901</v>
      </c>
      <c r="V211">
        <v>261804600194.483</v>
      </c>
      <c r="W211">
        <v>269248383501.866</v>
      </c>
      <c r="X211">
        <v>366344168581.70099</v>
      </c>
      <c r="Y211">
        <v>533271734661.93903</v>
      </c>
      <c r="Z211">
        <v>610797313755.02502</v>
      </c>
      <c r="AA211">
        <v>534788911924.87903</v>
      </c>
      <c r="AB211">
        <v>472525884996.883</v>
      </c>
      <c r="AC211">
        <v>442502214401.68201</v>
      </c>
      <c r="AD211">
        <v>414938009461.36499</v>
      </c>
      <c r="AE211">
        <v>361349945678.086</v>
      </c>
      <c r="AF211">
        <v>357861301091.36902</v>
      </c>
      <c r="AG211">
        <v>366989212948.302</v>
      </c>
      <c r="AH211">
        <v>392324573824.745</v>
      </c>
      <c r="AI211">
        <v>457362879710.30499</v>
      </c>
      <c r="AJ211">
        <v>504907650706.58899</v>
      </c>
      <c r="AK211">
        <v>519154262979.862</v>
      </c>
      <c r="AL211">
        <v>507723754248.74298</v>
      </c>
      <c r="AM211">
        <v>509048111951.92999</v>
      </c>
      <c r="AN211">
        <v>545024581457.33899</v>
      </c>
      <c r="AO211">
        <v>594303053321.76404</v>
      </c>
      <c r="AP211">
        <v>621304062539.61597</v>
      </c>
      <c r="AQ211">
        <v>555280407847.29395</v>
      </c>
      <c r="AR211">
        <v>614406450000</v>
      </c>
      <c r="AS211">
        <v>714025963335</v>
      </c>
      <c r="AT211">
        <v>697165841468.23499</v>
      </c>
      <c r="AU211">
        <v>715901550901.93396</v>
      </c>
      <c r="AV211">
        <v>812057157166.58997</v>
      </c>
      <c r="AW211">
        <v>976733686358.78003</v>
      </c>
      <c r="AX211">
        <v>1240943742334.8799</v>
      </c>
      <c r="AY211">
        <v>1425852808274.1299</v>
      </c>
      <c r="AZ211">
        <v>1582798406314.3701</v>
      </c>
      <c r="BA211">
        <v>1983606105466.73</v>
      </c>
      <c r="BB211">
        <v>1641515584796.3</v>
      </c>
      <c r="BC211">
        <v>2007192031387.02</v>
      </c>
      <c r="BD211">
        <v>2573695061073.9199</v>
      </c>
      <c r="BE211">
        <v>2823144748237.21</v>
      </c>
      <c r="BF211">
        <v>2877847262863.4302</v>
      </c>
      <c r="BG211">
        <v>2936744612101.6001</v>
      </c>
      <c r="BH211">
        <v>2575366489683.3398</v>
      </c>
      <c r="BI211">
        <v>2556474963453.2202</v>
      </c>
      <c r="BJ211">
        <v>2721347209718.6899</v>
      </c>
      <c r="BK211">
        <v>3203605164924.46</v>
      </c>
      <c r="BL211">
        <v>3174240653092.4102</v>
      </c>
      <c r="BM211">
        <v>2805370535230.7998</v>
      </c>
      <c r="BN211">
        <v>3314231292392.0298</v>
      </c>
      <c r="BO211" s="53">
        <v>4197158134346.5601</v>
      </c>
    </row>
    <row r="212" spans="1:67" x14ac:dyDescent="0.35">
      <c r="A212" t="s">
        <v>1178</v>
      </c>
      <c r="B212" t="s">
        <v>1179</v>
      </c>
      <c r="C212" t="s">
        <v>779</v>
      </c>
      <c r="D212" t="s">
        <v>780</v>
      </c>
      <c r="E212">
        <v>394200</v>
      </c>
      <c r="F212">
        <v>425700</v>
      </c>
      <c r="G212">
        <v>460800</v>
      </c>
      <c r="H212">
        <v>470600</v>
      </c>
      <c r="I212">
        <v>482800</v>
      </c>
      <c r="J212">
        <v>503800</v>
      </c>
      <c r="K212">
        <v>516900</v>
      </c>
      <c r="L212">
        <v>556400</v>
      </c>
      <c r="M212">
        <v>579800</v>
      </c>
      <c r="N212">
        <v>638100</v>
      </c>
      <c r="O212">
        <v>726400</v>
      </c>
      <c r="P212">
        <v>790500</v>
      </c>
      <c r="Q212">
        <v>856900</v>
      </c>
      <c r="R212">
        <v>1062900</v>
      </c>
      <c r="S212">
        <v>1364100</v>
      </c>
      <c r="T212">
        <v>1660900</v>
      </c>
      <c r="U212">
        <v>2075900</v>
      </c>
      <c r="V212">
        <v>2592900</v>
      </c>
      <c r="W212">
        <v>3047500</v>
      </c>
      <c r="X212">
        <v>3579500</v>
      </c>
      <c r="Y212">
        <v>4448200</v>
      </c>
      <c r="Z212">
        <v>5788500</v>
      </c>
      <c r="AA212">
        <v>8171700</v>
      </c>
      <c r="AB212">
        <v>10463700</v>
      </c>
      <c r="AC212">
        <v>13050500</v>
      </c>
      <c r="AD212">
        <v>17999900</v>
      </c>
      <c r="AE212">
        <v>24406700</v>
      </c>
      <c r="AF212">
        <v>35173900</v>
      </c>
      <c r="AG212">
        <v>62219600</v>
      </c>
      <c r="AH212">
        <v>91459700</v>
      </c>
      <c r="AI212">
        <v>139185500</v>
      </c>
      <c r="AJ212">
        <v>264039000</v>
      </c>
      <c r="AK212">
        <v>603231900</v>
      </c>
      <c r="AL212">
        <v>1278400100</v>
      </c>
      <c r="AM212">
        <v>3444636700</v>
      </c>
      <c r="AN212">
        <v>7504700500</v>
      </c>
      <c r="AO212">
        <v>10833036100</v>
      </c>
      <c r="AP212">
        <v>17862881700</v>
      </c>
      <c r="AQ212">
        <v>21852349900</v>
      </c>
      <c r="AR212">
        <v>25822037800</v>
      </c>
      <c r="AS212">
        <v>29930152100</v>
      </c>
      <c r="AT212">
        <v>39145887400</v>
      </c>
      <c r="AU212">
        <v>45697632400</v>
      </c>
      <c r="AV212">
        <v>53465293600</v>
      </c>
      <c r="AW212">
        <v>65851672000</v>
      </c>
      <c r="AX212">
        <v>82428672300</v>
      </c>
      <c r="AY212">
        <v>93918481400</v>
      </c>
      <c r="AZ212">
        <v>115294717100</v>
      </c>
      <c r="BA212">
        <v>129213835400</v>
      </c>
      <c r="BB212">
        <v>130228787800</v>
      </c>
      <c r="BC212">
        <v>158908464700</v>
      </c>
      <c r="BD212">
        <v>194702130100</v>
      </c>
      <c r="BE212">
        <v>213650800200</v>
      </c>
      <c r="BF212">
        <v>293634358500</v>
      </c>
      <c r="BG212">
        <v>432261857000</v>
      </c>
      <c r="BH212">
        <v>500581006400</v>
      </c>
      <c r="BI212">
        <v>626458121500</v>
      </c>
      <c r="BJ212">
        <v>832278484700</v>
      </c>
      <c r="BK212">
        <v>1242222545000</v>
      </c>
      <c r="BL212">
        <v>1858436918000</v>
      </c>
      <c r="BM212">
        <v>3844432565700</v>
      </c>
      <c r="BN212">
        <v>12861367997400</v>
      </c>
      <c r="BO212" s="53">
        <v>28279700392100</v>
      </c>
    </row>
    <row r="213" spans="1:67" x14ac:dyDescent="0.35">
      <c r="A213" t="s">
        <v>1180</v>
      </c>
      <c r="B213" t="s">
        <v>1181</v>
      </c>
      <c r="C213" t="s">
        <v>779</v>
      </c>
      <c r="D213" t="s">
        <v>780</v>
      </c>
      <c r="M213">
        <v>320849672670</v>
      </c>
      <c r="N213">
        <v>321011003540</v>
      </c>
      <c r="O213">
        <v>354469666790</v>
      </c>
      <c r="P213">
        <v>364322800860</v>
      </c>
      <c r="Q213">
        <v>402990952510</v>
      </c>
      <c r="R213">
        <v>406384246230</v>
      </c>
      <c r="S213">
        <v>493297578860</v>
      </c>
      <c r="T213">
        <v>590318907880</v>
      </c>
      <c r="U213">
        <v>671154811160</v>
      </c>
      <c r="V213">
        <v>708468265450</v>
      </c>
      <c r="W213">
        <v>723070931770</v>
      </c>
      <c r="X213">
        <v>852051958030</v>
      </c>
      <c r="Y213">
        <v>931786800660</v>
      </c>
      <c r="Z213">
        <v>1083282807600</v>
      </c>
      <c r="AA213">
        <v>1281021071300</v>
      </c>
      <c r="AB213">
        <v>1320986393600</v>
      </c>
      <c r="AC213">
        <v>1467547131500</v>
      </c>
      <c r="AD213">
        <v>1658609563200</v>
      </c>
      <c r="AE213">
        <v>1810139665100</v>
      </c>
      <c r="AF213">
        <v>1890089716000</v>
      </c>
      <c r="AG213">
        <v>1846723913700</v>
      </c>
      <c r="AH213">
        <v>1965518044600</v>
      </c>
      <c r="AI213">
        <v>1958719393500</v>
      </c>
      <c r="AJ213">
        <v>1991761760700</v>
      </c>
      <c r="AK213">
        <v>2021509183500</v>
      </c>
      <c r="AL213">
        <v>2032226110100</v>
      </c>
      <c r="AM213">
        <v>2716327008600</v>
      </c>
      <c r="AN213">
        <v>3080483967800</v>
      </c>
      <c r="AO213">
        <v>3318336698600</v>
      </c>
      <c r="AP213">
        <v>3484164026900</v>
      </c>
      <c r="AQ213">
        <v>3805017853400</v>
      </c>
      <c r="AR213">
        <v>4000614195500</v>
      </c>
      <c r="AS213">
        <v>4206111957000</v>
      </c>
      <c r="AT213">
        <v>4709271319800</v>
      </c>
      <c r="AU213">
        <v>4789550304000</v>
      </c>
      <c r="AV213">
        <v>5030282741300</v>
      </c>
      <c r="AW213">
        <v>5266260147100</v>
      </c>
      <c r="AX213">
        <v>5757364948700</v>
      </c>
      <c r="AY213">
        <v>6078122249300</v>
      </c>
      <c r="AZ213">
        <v>6662714789500</v>
      </c>
      <c r="BA213">
        <v>7495430064900</v>
      </c>
      <c r="BB213">
        <v>7513145291500</v>
      </c>
      <c r="BC213">
        <v>7902454607700</v>
      </c>
      <c r="BD213">
        <v>8262137688200</v>
      </c>
      <c r="BE213">
        <v>8863029323200</v>
      </c>
      <c r="BF213">
        <v>9184468875900</v>
      </c>
      <c r="BG213">
        <v>9583267720000</v>
      </c>
      <c r="BH213">
        <v>10235329700000</v>
      </c>
      <c r="BI213">
        <v>10988012000000</v>
      </c>
      <c r="BJ213">
        <v>11850960497600</v>
      </c>
      <c r="BK213">
        <v>12505964978600</v>
      </c>
      <c r="BL213">
        <v>13355035110100</v>
      </c>
      <c r="BM213">
        <v>13778483100000</v>
      </c>
      <c r="BN213">
        <v>14890932000000</v>
      </c>
      <c r="BO213" s="53">
        <v>16806431929200</v>
      </c>
    </row>
    <row r="214" spans="1:67" x14ac:dyDescent="0.35">
      <c r="A214" t="s">
        <v>1182</v>
      </c>
      <c r="B214" t="s">
        <v>1183</v>
      </c>
      <c r="C214" t="s">
        <v>779</v>
      </c>
      <c r="D214" t="s">
        <v>780</v>
      </c>
      <c r="E214">
        <v>2196800000</v>
      </c>
      <c r="F214">
        <v>2385300000</v>
      </c>
      <c r="G214">
        <v>2578400000</v>
      </c>
      <c r="H214">
        <v>2876500000</v>
      </c>
      <c r="I214">
        <v>2823800000</v>
      </c>
      <c r="J214">
        <v>3079700000</v>
      </c>
      <c r="K214">
        <v>3462600000</v>
      </c>
      <c r="L214">
        <v>3887700000</v>
      </c>
      <c r="M214">
        <v>4451600000</v>
      </c>
      <c r="N214">
        <v>5166000000</v>
      </c>
      <c r="O214">
        <v>5935500000</v>
      </c>
      <c r="P214">
        <v>6919900000</v>
      </c>
      <c r="Q214">
        <v>8281700000</v>
      </c>
      <c r="R214">
        <v>10171700000</v>
      </c>
      <c r="S214">
        <v>12480800000</v>
      </c>
      <c r="T214">
        <v>13852200000</v>
      </c>
      <c r="U214">
        <v>14922100000</v>
      </c>
      <c r="V214">
        <v>16165900000</v>
      </c>
      <c r="W214">
        <v>18294400000</v>
      </c>
      <c r="X214">
        <v>21062300000</v>
      </c>
      <c r="Y214">
        <v>24542700000</v>
      </c>
      <c r="Z214">
        <v>28606100000</v>
      </c>
      <c r="AA214">
        <v>32268900000</v>
      </c>
      <c r="AB214">
        <v>36999800000</v>
      </c>
      <c r="AC214">
        <v>41465700000</v>
      </c>
      <c r="AD214">
        <v>41200700000</v>
      </c>
      <c r="AE214">
        <v>40906000000</v>
      </c>
      <c r="AF214">
        <v>44357000000</v>
      </c>
      <c r="AG214">
        <v>52704000000</v>
      </c>
      <c r="AH214">
        <v>60935700000</v>
      </c>
      <c r="AI214">
        <v>69783600000</v>
      </c>
      <c r="AJ214">
        <v>77356300000</v>
      </c>
      <c r="AK214">
        <v>84970900000</v>
      </c>
      <c r="AL214">
        <v>95855600000</v>
      </c>
      <c r="AM214">
        <v>112701600000</v>
      </c>
      <c r="AN214">
        <v>125363400000</v>
      </c>
      <c r="AO214">
        <v>134801800000</v>
      </c>
      <c r="AP214">
        <v>151577200000</v>
      </c>
      <c r="AQ214">
        <v>145591300000</v>
      </c>
      <c r="AR214">
        <v>147909100000</v>
      </c>
      <c r="AS214">
        <v>164619900000</v>
      </c>
      <c r="AT214">
        <v>159809800000</v>
      </c>
      <c r="AU214">
        <v>162400700000</v>
      </c>
      <c r="AV214">
        <v>165596400000</v>
      </c>
      <c r="AW214">
        <v>182672200000</v>
      </c>
      <c r="AX214">
        <v>200687200000</v>
      </c>
      <c r="AY214">
        <v>229753700000</v>
      </c>
      <c r="AZ214">
        <v>265524200000</v>
      </c>
      <c r="BA214">
        <v>263864700000</v>
      </c>
      <c r="BB214">
        <v>267746800000</v>
      </c>
      <c r="BC214">
        <v>323447200000</v>
      </c>
      <c r="BD214">
        <v>339294400000</v>
      </c>
      <c r="BE214">
        <v>352372100000</v>
      </c>
      <c r="BF214">
        <v>364140400000</v>
      </c>
      <c r="BG214">
        <v>385070000000</v>
      </c>
      <c r="BH214">
        <v>394551300000</v>
      </c>
      <c r="BI214">
        <v>413847900000</v>
      </c>
      <c r="BJ214">
        <v>441050700000</v>
      </c>
      <c r="BK214">
        <v>446007900000</v>
      </c>
      <c r="BL214">
        <v>455287700000</v>
      </c>
      <c r="BM214">
        <v>415523300000</v>
      </c>
      <c r="BN214">
        <v>476138500000</v>
      </c>
      <c r="BO214" s="53">
        <v>539955300000</v>
      </c>
    </row>
    <row r="215" spans="1:67" x14ac:dyDescent="0.35">
      <c r="A215" t="s">
        <v>444</v>
      </c>
      <c r="B215" t="s">
        <v>446</v>
      </c>
      <c r="C215" t="s">
        <v>779</v>
      </c>
      <c r="D215" t="s">
        <v>780</v>
      </c>
      <c r="Q215">
        <v>23200000</v>
      </c>
      <c r="R215">
        <v>26700000</v>
      </c>
      <c r="S215">
        <v>39900000</v>
      </c>
      <c r="T215">
        <v>37800000</v>
      </c>
      <c r="U215">
        <v>43300000</v>
      </c>
      <c r="V215">
        <v>54100000</v>
      </c>
      <c r="W215">
        <v>59600000</v>
      </c>
      <c r="X215">
        <v>84300000</v>
      </c>
      <c r="Y215">
        <v>139335614.91999999</v>
      </c>
      <c r="Z215">
        <v>165195132.94</v>
      </c>
      <c r="AA215">
        <v>178727921.99000001</v>
      </c>
      <c r="AB215">
        <v>198542139.05000001</v>
      </c>
      <c r="AC215">
        <v>220069036.38999999</v>
      </c>
      <c r="AD215">
        <v>237603874.22</v>
      </c>
      <c r="AE215">
        <v>246780312.77000001</v>
      </c>
      <c r="AF215">
        <v>295267767.63999999</v>
      </c>
      <c r="AG215">
        <v>349752575.68000001</v>
      </c>
      <c r="AH215">
        <v>378361205.23000002</v>
      </c>
      <c r="AI215">
        <v>530078990.63</v>
      </c>
      <c r="AJ215">
        <v>593215500</v>
      </c>
      <c r="AK215">
        <v>758760200</v>
      </c>
      <c r="AL215">
        <v>946199100</v>
      </c>
      <c r="AM215">
        <v>1316280800</v>
      </c>
      <c r="AN215">
        <v>1575876600</v>
      </c>
      <c r="AO215">
        <v>1795734000</v>
      </c>
      <c r="AP215">
        <v>1925670700</v>
      </c>
      <c r="AQ215">
        <v>2165543900</v>
      </c>
      <c r="AR215">
        <v>2279231900</v>
      </c>
      <c r="AS215">
        <v>2115150400</v>
      </c>
      <c r="AT215">
        <v>2161946300</v>
      </c>
      <c r="AU215">
        <v>2287171100</v>
      </c>
      <c r="AV215">
        <v>3109250300</v>
      </c>
      <c r="AW215">
        <v>3519346500</v>
      </c>
      <c r="AX215">
        <v>4175200300</v>
      </c>
      <c r="AY215">
        <v>4591788900</v>
      </c>
      <c r="AZ215">
        <v>5063182700</v>
      </c>
      <c r="BA215">
        <v>5582210200</v>
      </c>
      <c r="BB215">
        <v>6038845700</v>
      </c>
      <c r="BC215">
        <v>6888904400</v>
      </c>
      <c r="BD215">
        <v>7565207500</v>
      </c>
      <c r="BE215">
        <v>8297022700</v>
      </c>
      <c r="BF215">
        <v>9417727700</v>
      </c>
      <c r="BG215">
        <v>9737624900</v>
      </c>
      <c r="BH215">
        <v>10160159600</v>
      </c>
      <c r="BI215">
        <v>10623850300</v>
      </c>
      <c r="BJ215">
        <v>11359183600</v>
      </c>
      <c r="BK215">
        <v>12683377800</v>
      </c>
      <c r="BL215">
        <v>13098400500</v>
      </c>
      <c r="BM215">
        <v>12911902700</v>
      </c>
      <c r="BN215">
        <v>12834158180.028999</v>
      </c>
      <c r="BO215" s="53">
        <v>13114234936.202499</v>
      </c>
    </row>
    <row r="216" spans="1:67" x14ac:dyDescent="0.35">
      <c r="A216" t="s">
        <v>1184</v>
      </c>
      <c r="B216" t="s">
        <v>1185</v>
      </c>
      <c r="C216" t="s">
        <v>779</v>
      </c>
      <c r="D216" t="s">
        <v>780</v>
      </c>
      <c r="I216">
        <v>228628.7</v>
      </c>
      <c r="J216">
        <v>257474.9</v>
      </c>
      <c r="K216">
        <v>269005</v>
      </c>
      <c r="L216">
        <v>253505.3</v>
      </c>
      <c r="M216">
        <v>276758.3</v>
      </c>
      <c r="N216">
        <v>343158.3</v>
      </c>
      <c r="O216">
        <v>354704.3</v>
      </c>
      <c r="P216">
        <v>341179.4</v>
      </c>
      <c r="Q216">
        <v>366312.5</v>
      </c>
      <c r="R216">
        <v>461050.6</v>
      </c>
      <c r="S216">
        <v>543475.4</v>
      </c>
      <c r="T216">
        <v>602322.19999999995</v>
      </c>
      <c r="U216">
        <v>645682.9</v>
      </c>
      <c r="V216">
        <v>765867.1</v>
      </c>
      <c r="W216">
        <v>966971.1</v>
      </c>
      <c r="X216">
        <v>1141553.7</v>
      </c>
      <c r="Y216">
        <v>1123923.1000000001</v>
      </c>
      <c r="Z216">
        <v>1259506.7</v>
      </c>
      <c r="AA216">
        <v>1575010</v>
      </c>
      <c r="AB216">
        <v>1816278.7</v>
      </c>
      <c r="AC216">
        <v>2654738</v>
      </c>
      <c r="AD216">
        <v>4219244.3</v>
      </c>
      <c r="AE216">
        <v>7250972.4000000004</v>
      </c>
      <c r="AF216">
        <v>21478390.600000001</v>
      </c>
      <c r="AG216">
        <v>32451701.800000001</v>
      </c>
      <c r="AH216">
        <v>52909049.100000001</v>
      </c>
      <c r="AI216">
        <v>87814437.900000006</v>
      </c>
      <c r="AJ216">
        <v>212526800</v>
      </c>
      <c r="AK216">
        <v>302290800</v>
      </c>
      <c r="AL216">
        <v>411331000</v>
      </c>
      <c r="AM216">
        <v>468465900</v>
      </c>
      <c r="AN216">
        <v>618115100</v>
      </c>
      <c r="AO216">
        <v>837135200</v>
      </c>
      <c r="AP216">
        <v>817509900</v>
      </c>
      <c r="AQ216">
        <v>996510100</v>
      </c>
      <c r="AR216">
        <v>1163654600</v>
      </c>
      <c r="AS216">
        <v>1288940500</v>
      </c>
      <c r="AT216">
        <v>2111871900</v>
      </c>
      <c r="AU216">
        <v>2567719200</v>
      </c>
      <c r="AV216">
        <v>3190373600</v>
      </c>
      <c r="AW216">
        <v>3826220400</v>
      </c>
      <c r="AX216">
        <v>4659443600</v>
      </c>
      <c r="AY216">
        <v>4758291000</v>
      </c>
      <c r="AZ216">
        <v>6759432200</v>
      </c>
      <c r="BA216">
        <v>8051875000</v>
      </c>
      <c r="BB216">
        <v>9022653600</v>
      </c>
      <c r="BC216">
        <v>10369277000</v>
      </c>
      <c r="BD216">
        <v>13219247000</v>
      </c>
      <c r="BE216">
        <v>14941283000</v>
      </c>
      <c r="BF216">
        <v>21200815000</v>
      </c>
      <c r="BG216">
        <v>22151054000</v>
      </c>
      <c r="BH216">
        <v>21463437000</v>
      </c>
      <c r="BI216">
        <v>24101751000</v>
      </c>
      <c r="BJ216">
        <v>27027504000</v>
      </c>
      <c r="BK216">
        <v>32114772000</v>
      </c>
      <c r="BL216">
        <v>36267749000</v>
      </c>
      <c r="BM216">
        <v>39171049000</v>
      </c>
      <c r="BN216">
        <v>43850127000</v>
      </c>
      <c r="BO216" s="53">
        <v>54969027421.548798</v>
      </c>
    </row>
    <row r="217" spans="1:67" x14ac:dyDescent="0.35">
      <c r="A217" t="s">
        <v>1186</v>
      </c>
      <c r="B217" t="s">
        <v>1187</v>
      </c>
      <c r="C217" t="s">
        <v>779</v>
      </c>
      <c r="D217" t="s">
        <v>780</v>
      </c>
      <c r="J217">
        <v>869920000</v>
      </c>
      <c r="K217">
        <v>922120000</v>
      </c>
      <c r="L217">
        <v>967120000</v>
      </c>
      <c r="M217">
        <v>1000760100</v>
      </c>
      <c r="N217">
        <v>1040000000</v>
      </c>
      <c r="O217">
        <v>1123320000</v>
      </c>
      <c r="P217">
        <v>1175480000</v>
      </c>
      <c r="Q217">
        <v>1251040000</v>
      </c>
      <c r="R217">
        <v>1426240000</v>
      </c>
      <c r="S217">
        <v>1631120000</v>
      </c>
      <c r="T217">
        <v>1843800100</v>
      </c>
      <c r="U217">
        <v>2313040100</v>
      </c>
      <c r="V217">
        <v>2913960100</v>
      </c>
      <c r="W217">
        <v>3075680000</v>
      </c>
      <c r="X217">
        <v>3423199900</v>
      </c>
      <c r="Y217">
        <v>3490159900</v>
      </c>
      <c r="Z217">
        <v>3337200200</v>
      </c>
      <c r="AA217">
        <v>3280000000</v>
      </c>
      <c r="AB217">
        <v>3375638500</v>
      </c>
      <c r="AC217">
        <v>3527888000</v>
      </c>
      <c r="AD217">
        <v>3683654700</v>
      </c>
      <c r="AE217">
        <v>3654968500</v>
      </c>
      <c r="AF217">
        <v>3835248900</v>
      </c>
      <c r="AG217">
        <v>4069280700</v>
      </c>
      <c r="AH217">
        <v>4250907600</v>
      </c>
      <c r="AI217">
        <v>4689782204</v>
      </c>
      <c r="AJ217">
        <v>5109572400</v>
      </c>
      <c r="AK217">
        <v>5705749300</v>
      </c>
      <c r="AL217">
        <v>6567739200</v>
      </c>
      <c r="AM217">
        <v>7587384000</v>
      </c>
      <c r="AN217">
        <v>8826057100</v>
      </c>
      <c r="AO217">
        <v>9464957800</v>
      </c>
      <c r="AP217">
        <v>10058405900</v>
      </c>
      <c r="AQ217">
        <v>10773659900</v>
      </c>
      <c r="AR217">
        <v>11002097000</v>
      </c>
      <c r="AS217">
        <v>11531827700</v>
      </c>
      <c r="AT217">
        <v>12016833600</v>
      </c>
      <c r="AU217">
        <v>12340790300</v>
      </c>
      <c r="AV217">
        <v>12820792200</v>
      </c>
      <c r="AW217">
        <v>13266960900</v>
      </c>
      <c r="AX217">
        <v>14207700000</v>
      </c>
      <c r="AY217">
        <v>15562370000</v>
      </c>
      <c r="AZ217">
        <v>16555500000</v>
      </c>
      <c r="BA217">
        <v>17597840000</v>
      </c>
      <c r="BB217">
        <v>17045650000</v>
      </c>
      <c r="BC217">
        <v>17909710000</v>
      </c>
      <c r="BD217">
        <v>19665540000</v>
      </c>
      <c r="BE217">
        <v>20515590000</v>
      </c>
      <c r="BF217">
        <v>21000760000</v>
      </c>
      <c r="BG217">
        <v>21558030000</v>
      </c>
      <c r="BH217">
        <v>22346390000</v>
      </c>
      <c r="BI217">
        <v>22945050000</v>
      </c>
      <c r="BJ217">
        <v>23591570000</v>
      </c>
      <c r="BK217">
        <v>24550760000</v>
      </c>
      <c r="BL217">
        <v>25540040000</v>
      </c>
      <c r="BM217">
        <v>23672570000</v>
      </c>
      <c r="BN217">
        <v>27885730000</v>
      </c>
      <c r="BO217" s="53">
        <v>30621760000</v>
      </c>
    </row>
    <row r="218" spans="1:67" x14ac:dyDescent="0.35">
      <c r="A218" t="s">
        <v>1188</v>
      </c>
      <c r="B218" t="s">
        <v>1189</v>
      </c>
      <c r="C218" t="s">
        <v>779</v>
      </c>
      <c r="D218" t="s">
        <v>780</v>
      </c>
      <c r="BJ218">
        <v>1253451400</v>
      </c>
      <c r="BK218">
        <v>1276462000</v>
      </c>
      <c r="BL218">
        <v>1321742800</v>
      </c>
      <c r="BM218">
        <v>1221044000</v>
      </c>
      <c r="BN218">
        <v>1408879785.4256001</v>
      </c>
    </row>
    <row r="219" spans="1:67" x14ac:dyDescent="0.35">
      <c r="A219" t="s">
        <v>1190</v>
      </c>
      <c r="B219" t="s">
        <v>1191</v>
      </c>
      <c r="C219" t="s">
        <v>779</v>
      </c>
      <c r="D219" t="s">
        <v>780</v>
      </c>
      <c r="E219">
        <v>1286999168</v>
      </c>
      <c r="F219">
        <v>1366898944</v>
      </c>
      <c r="G219">
        <v>1452399232</v>
      </c>
      <c r="H219">
        <v>1543900160</v>
      </c>
      <c r="I219">
        <v>1637398656</v>
      </c>
      <c r="J219">
        <v>1739500032</v>
      </c>
      <c r="K219">
        <v>1832699008</v>
      </c>
      <c r="L219">
        <v>1938398976</v>
      </c>
      <c r="M219">
        <v>2042301056</v>
      </c>
      <c r="N219">
        <v>2138800000</v>
      </c>
      <c r="O219">
        <v>2260300032</v>
      </c>
      <c r="P219">
        <v>2357400064</v>
      </c>
      <c r="Q219">
        <v>2912901120</v>
      </c>
      <c r="R219">
        <v>3194999040</v>
      </c>
      <c r="S219">
        <v>2956498944</v>
      </c>
      <c r="T219">
        <v>4476699136</v>
      </c>
      <c r="U219">
        <v>5089501184</v>
      </c>
      <c r="V219">
        <v>6866001920</v>
      </c>
      <c r="W219">
        <v>8165999104</v>
      </c>
      <c r="X219">
        <v>9031000064</v>
      </c>
      <c r="Y219">
        <v>17347000320</v>
      </c>
      <c r="Z219">
        <v>21908000768</v>
      </c>
      <c r="AA219">
        <v>28646010880</v>
      </c>
      <c r="AB219">
        <v>34765991936</v>
      </c>
      <c r="AC219">
        <v>58844999680</v>
      </c>
      <c r="AD219">
        <v>82475810816</v>
      </c>
      <c r="AE219">
        <v>113152999420</v>
      </c>
      <c r="AF219">
        <v>159431999490</v>
      </c>
      <c r="AG219">
        <v>267341004800</v>
      </c>
      <c r="AH219">
        <v>519757004800</v>
      </c>
      <c r="AI219">
        <v>1583119990800</v>
      </c>
      <c r="BF219">
        <v>87644871000000</v>
      </c>
      <c r="BG219">
        <v>101040465942300</v>
      </c>
      <c r="BH219">
        <v>118075739435100</v>
      </c>
      <c r="BI219">
        <v>126924689979600</v>
      </c>
      <c r="BJ219">
        <v>128808266774400</v>
      </c>
      <c r="BK219">
        <v>139459077107300</v>
      </c>
      <c r="BL219">
        <v>161643857252600</v>
      </c>
      <c r="BM219">
        <v>176333197315400</v>
      </c>
      <c r="BN219">
        <v>197531591069900</v>
      </c>
      <c r="BO219" s="53">
        <v>216836425136190</v>
      </c>
    </row>
    <row r="220" spans="1:67" x14ac:dyDescent="0.35">
      <c r="A220" t="s">
        <v>1192</v>
      </c>
      <c r="B220" t="s">
        <v>1193</v>
      </c>
      <c r="C220" t="s">
        <v>779</v>
      </c>
      <c r="D220" t="s">
        <v>780</v>
      </c>
      <c r="AP220">
        <v>151970772500</v>
      </c>
      <c r="AQ220">
        <v>195292310300</v>
      </c>
      <c r="AR220">
        <v>226277186500</v>
      </c>
      <c r="AS220">
        <v>434304486900</v>
      </c>
      <c r="AT220">
        <v>867641377700</v>
      </c>
      <c r="AU220">
        <v>1098087934700</v>
      </c>
      <c r="AV220">
        <v>1286868789000</v>
      </c>
      <c r="AW220">
        <v>1513583101400</v>
      </c>
      <c r="AX220">
        <v>1804565000000</v>
      </c>
      <c r="AY220">
        <v>2116913100000</v>
      </c>
      <c r="AZ220">
        <v>2445174900000</v>
      </c>
      <c r="BA220">
        <v>2828576700000</v>
      </c>
      <c r="BB220">
        <v>3007305800000</v>
      </c>
      <c r="BC220">
        <v>3181477000000</v>
      </c>
      <c r="BD220">
        <v>3473453100000</v>
      </c>
      <c r="BE220">
        <v>3684149800000</v>
      </c>
      <c r="BF220">
        <v>3959595900000</v>
      </c>
      <c r="BG220">
        <v>4001836100000</v>
      </c>
      <c r="BH220">
        <v>4114138100000</v>
      </c>
      <c r="BI220">
        <v>4278252800000</v>
      </c>
      <c r="BJ220">
        <v>4452615700000</v>
      </c>
      <c r="BK220">
        <v>4814005100000</v>
      </c>
      <c r="BL220">
        <v>5128720800000</v>
      </c>
      <c r="BM220">
        <v>5336931021900</v>
      </c>
      <c r="BN220">
        <v>6028151743500</v>
      </c>
      <c r="BO220" s="53">
        <v>6736787528400</v>
      </c>
    </row>
    <row r="221" spans="1:67" x14ac:dyDescent="0.35">
      <c r="A221" t="s">
        <v>1194</v>
      </c>
      <c r="B221" t="s">
        <v>1195</v>
      </c>
      <c r="C221" t="s">
        <v>779</v>
      </c>
      <c r="D221" t="s">
        <v>780</v>
      </c>
    </row>
    <row r="222" spans="1:67" x14ac:dyDescent="0.35">
      <c r="A222" t="s">
        <v>1196</v>
      </c>
      <c r="B222" t="s">
        <v>1197</v>
      </c>
      <c r="C222" t="s">
        <v>779</v>
      </c>
      <c r="D222" t="s">
        <v>780</v>
      </c>
      <c r="BD222">
        <v>25556395300</v>
      </c>
      <c r="BE222">
        <v>33884158900</v>
      </c>
      <c r="BF222">
        <v>51369446200</v>
      </c>
      <c r="BG222">
        <v>35264927900</v>
      </c>
      <c r="BH222">
        <v>37926285000</v>
      </c>
    </row>
    <row r="223" spans="1:67" x14ac:dyDescent="0.35">
      <c r="A223" t="s">
        <v>1198</v>
      </c>
      <c r="B223" t="s">
        <v>1199</v>
      </c>
      <c r="C223" t="s">
        <v>779</v>
      </c>
      <c r="D223" t="s">
        <v>780</v>
      </c>
    </row>
    <row r="224" spans="1:67" x14ac:dyDescent="0.35">
      <c r="A224" t="s">
        <v>1200</v>
      </c>
      <c r="B224" t="s">
        <v>1201</v>
      </c>
      <c r="C224" t="s">
        <v>779</v>
      </c>
      <c r="D224" t="s">
        <v>780</v>
      </c>
    </row>
    <row r="225" spans="1:67" x14ac:dyDescent="0.35">
      <c r="A225" t="s">
        <v>1202</v>
      </c>
      <c r="B225" t="s">
        <v>1203</v>
      </c>
      <c r="C225" t="s">
        <v>779</v>
      </c>
      <c r="D225" t="s">
        <v>780</v>
      </c>
      <c r="AT225">
        <v>643724200</v>
      </c>
      <c r="AU225">
        <v>743689800</v>
      </c>
      <c r="AV225">
        <v>930719100</v>
      </c>
      <c r="AW225">
        <v>1103971900</v>
      </c>
      <c r="AX225">
        <v>1409733300</v>
      </c>
      <c r="AY225">
        <v>1815103700</v>
      </c>
      <c r="AZ225">
        <v>2079535700</v>
      </c>
      <c r="BA225">
        <v>2761951900</v>
      </c>
      <c r="BB225">
        <v>3039681400</v>
      </c>
      <c r="BC225">
        <v>3663589400</v>
      </c>
      <c r="BD225">
        <v>4124126100</v>
      </c>
      <c r="BE225">
        <v>4725750800</v>
      </c>
      <c r="BF225">
        <v>5637095400</v>
      </c>
      <c r="BG225">
        <v>6549239500</v>
      </c>
      <c r="BH225">
        <v>7007603700</v>
      </c>
      <c r="BI225">
        <v>7719021400</v>
      </c>
      <c r="BJ225">
        <v>8207065100</v>
      </c>
      <c r="BK225">
        <v>8621081100</v>
      </c>
      <c r="BL225">
        <v>9391221200</v>
      </c>
      <c r="BM225">
        <v>10347455400</v>
      </c>
      <c r="BN225">
        <v>11107934700</v>
      </c>
      <c r="BO225" s="53">
        <v>12921861066.68</v>
      </c>
    </row>
    <row r="226" spans="1:67" x14ac:dyDescent="0.35">
      <c r="A226" t="s">
        <v>1204</v>
      </c>
      <c r="B226" t="s">
        <v>1205</v>
      </c>
      <c r="C226" t="s">
        <v>779</v>
      </c>
      <c r="D226" t="s">
        <v>780</v>
      </c>
      <c r="E226">
        <v>157300</v>
      </c>
      <c r="F226">
        <v>164900</v>
      </c>
      <c r="G226">
        <v>167800</v>
      </c>
      <c r="H226">
        <v>148400</v>
      </c>
      <c r="I226">
        <v>162300</v>
      </c>
      <c r="J226">
        <v>242100</v>
      </c>
      <c r="K226">
        <v>305600</v>
      </c>
      <c r="L226">
        <v>352100</v>
      </c>
      <c r="M226">
        <v>362400</v>
      </c>
      <c r="N226">
        <v>378500</v>
      </c>
      <c r="O226">
        <v>413900</v>
      </c>
      <c r="P226">
        <v>449500</v>
      </c>
      <c r="Q226">
        <v>491800</v>
      </c>
      <c r="R226">
        <v>539600</v>
      </c>
      <c r="S226">
        <v>694600</v>
      </c>
      <c r="T226">
        <v>905800</v>
      </c>
      <c r="U226">
        <v>940400</v>
      </c>
      <c r="V226">
        <v>1201400</v>
      </c>
      <c r="W226">
        <v>1396200</v>
      </c>
      <c r="X226">
        <v>1475400</v>
      </c>
      <c r="Y226">
        <v>1559000</v>
      </c>
      <c r="Z226">
        <v>1801000</v>
      </c>
      <c r="AA226">
        <v>1843000</v>
      </c>
      <c r="AB226">
        <v>1747000</v>
      </c>
      <c r="AC226">
        <v>1731000</v>
      </c>
      <c r="AD226">
        <v>1746000</v>
      </c>
      <c r="AE226">
        <v>1777000</v>
      </c>
      <c r="AF226">
        <v>1952000</v>
      </c>
      <c r="AG226">
        <v>2306000</v>
      </c>
      <c r="AH226">
        <v>2701000</v>
      </c>
      <c r="AI226">
        <v>3869000</v>
      </c>
      <c r="AJ226">
        <v>4461000</v>
      </c>
      <c r="AK226">
        <v>6055000</v>
      </c>
      <c r="AL226">
        <v>14324000</v>
      </c>
      <c r="AM226">
        <v>80399000</v>
      </c>
      <c r="AN226">
        <v>304420000</v>
      </c>
      <c r="AO226">
        <v>342499000</v>
      </c>
      <c r="AP226">
        <v>359924000</v>
      </c>
      <c r="AQ226">
        <v>432829000</v>
      </c>
      <c r="AR226">
        <v>730530000</v>
      </c>
      <c r="AS226">
        <v>1187548000</v>
      </c>
      <c r="AT226">
        <v>1586526000</v>
      </c>
      <c r="AU226">
        <v>2468040000</v>
      </c>
      <c r="AV226">
        <v>3186169000</v>
      </c>
      <c r="AW226">
        <v>3884000000</v>
      </c>
      <c r="AX226">
        <v>4788639300</v>
      </c>
      <c r="AY226">
        <v>7056468400</v>
      </c>
      <c r="AZ226">
        <v>8053863000</v>
      </c>
      <c r="BA226">
        <v>9753998000</v>
      </c>
      <c r="BB226">
        <v>10651176000</v>
      </c>
      <c r="BC226">
        <v>11706654800</v>
      </c>
      <c r="BD226">
        <v>13595403000</v>
      </c>
      <c r="BE226">
        <v>15798786200</v>
      </c>
      <c r="BF226">
        <v>16547875300</v>
      </c>
      <c r="BG226">
        <v>17061937000</v>
      </c>
      <c r="BH226">
        <v>17469302700</v>
      </c>
      <c r="BI226">
        <v>19626802000</v>
      </c>
      <c r="BJ226">
        <v>23942918000</v>
      </c>
      <c r="BK226">
        <v>26930108000</v>
      </c>
      <c r="BL226">
        <v>28476703000</v>
      </c>
      <c r="BM226">
        <v>32526269000</v>
      </c>
      <c r="BN226">
        <v>51054733000</v>
      </c>
      <c r="BO226" s="53">
        <v>81634400000</v>
      </c>
    </row>
    <row r="227" spans="1:67" x14ac:dyDescent="0.35">
      <c r="A227" t="s">
        <v>1206</v>
      </c>
      <c r="B227" t="s">
        <v>1207</v>
      </c>
      <c r="C227" t="s">
        <v>779</v>
      </c>
      <c r="D227" t="s">
        <v>780</v>
      </c>
      <c r="AN227">
        <v>19877451000</v>
      </c>
      <c r="AO227">
        <v>22223107000</v>
      </c>
      <c r="AP227">
        <v>24511451000</v>
      </c>
      <c r="AQ227">
        <v>26738841000</v>
      </c>
      <c r="AR227">
        <v>28461555000</v>
      </c>
      <c r="AS227">
        <v>31535039000</v>
      </c>
      <c r="AT227">
        <v>34388346000</v>
      </c>
      <c r="AU227">
        <v>37237984000</v>
      </c>
      <c r="AV227">
        <v>39481115000</v>
      </c>
      <c r="AW227">
        <v>44407333000</v>
      </c>
      <c r="AX227">
        <v>49200457000</v>
      </c>
      <c r="AY227">
        <v>54797830000</v>
      </c>
      <c r="AZ227">
        <v>61415769000</v>
      </c>
      <c r="BA227">
        <v>67419732000</v>
      </c>
      <c r="BB227">
        <v>63756137000</v>
      </c>
      <c r="BC227">
        <v>67334419000</v>
      </c>
      <c r="BD227">
        <v>69310522000</v>
      </c>
      <c r="BE227">
        <v>72421325000</v>
      </c>
      <c r="BF227">
        <v>73945349000</v>
      </c>
      <c r="BG227">
        <v>75494241000</v>
      </c>
      <c r="BH227">
        <v>78172380000</v>
      </c>
      <c r="BI227">
        <v>79124738000</v>
      </c>
      <c r="BJ227">
        <v>83143974000</v>
      </c>
      <c r="BK227">
        <v>88459465000</v>
      </c>
      <c r="BL227">
        <v>92170368000</v>
      </c>
      <c r="BM227">
        <v>92280493000</v>
      </c>
      <c r="BN227">
        <v>97297632000</v>
      </c>
      <c r="BO227" s="53">
        <v>107842382884.36099</v>
      </c>
    </row>
    <row r="228" spans="1:67" x14ac:dyDescent="0.35">
      <c r="A228" t="s">
        <v>1208</v>
      </c>
      <c r="B228" t="s">
        <v>1209</v>
      </c>
      <c r="C228" t="s">
        <v>779</v>
      </c>
      <c r="D228" t="s">
        <v>780</v>
      </c>
      <c r="AN228">
        <v>10613370000</v>
      </c>
      <c r="AO228">
        <v>12179230000</v>
      </c>
      <c r="AP228">
        <v>13830220000</v>
      </c>
      <c r="AQ228">
        <v>15328440000</v>
      </c>
      <c r="AR228">
        <v>17211950000</v>
      </c>
      <c r="AS228">
        <v>18807360000</v>
      </c>
      <c r="AT228">
        <v>21130430000</v>
      </c>
      <c r="AU228">
        <v>23342930000</v>
      </c>
      <c r="AV228">
        <v>25340590000</v>
      </c>
      <c r="AW228">
        <v>27242210000</v>
      </c>
      <c r="AX228">
        <v>28839980000</v>
      </c>
      <c r="AY228">
        <v>31075520000</v>
      </c>
      <c r="AZ228">
        <v>34267300000</v>
      </c>
      <c r="BA228">
        <v>36932990000</v>
      </c>
      <c r="BB228">
        <v>35653680000</v>
      </c>
      <c r="BC228">
        <v>35882200000</v>
      </c>
      <c r="BD228">
        <v>36555490000</v>
      </c>
      <c r="BE228">
        <v>35688010000</v>
      </c>
      <c r="BF228">
        <v>35966490000</v>
      </c>
      <c r="BG228">
        <v>37288910000</v>
      </c>
      <c r="BH228">
        <v>37654330000</v>
      </c>
      <c r="BI228">
        <v>39418130000</v>
      </c>
      <c r="BJ228">
        <v>42236120000</v>
      </c>
      <c r="BK228">
        <v>45194060000</v>
      </c>
      <c r="BL228">
        <v>47790910000</v>
      </c>
      <c r="BM228">
        <v>46705390000</v>
      </c>
      <c r="BN228">
        <v>51471480000</v>
      </c>
      <c r="BO228" s="53">
        <v>58007595930.8433</v>
      </c>
    </row>
    <row r="229" spans="1:67" x14ac:dyDescent="0.35">
      <c r="A229" t="s">
        <v>1210</v>
      </c>
      <c r="B229" t="s">
        <v>1211</v>
      </c>
      <c r="C229" t="s">
        <v>779</v>
      </c>
      <c r="D229" t="s">
        <v>780</v>
      </c>
      <c r="E229">
        <v>77994729472</v>
      </c>
      <c r="F229">
        <v>84815986688</v>
      </c>
      <c r="G229">
        <v>92001345536</v>
      </c>
      <c r="H229">
        <v>99547652096</v>
      </c>
      <c r="I229">
        <v>111095046144</v>
      </c>
      <c r="J229">
        <v>122196197376</v>
      </c>
      <c r="K229">
        <v>132877492224</v>
      </c>
      <c r="L229">
        <v>144150675456</v>
      </c>
      <c r="M229">
        <v>152912150528</v>
      </c>
      <c r="N229">
        <v>166003572736</v>
      </c>
      <c r="O229">
        <v>194075457000</v>
      </c>
      <c r="P229">
        <v>210114835000</v>
      </c>
      <c r="Q229">
        <v>230091633000</v>
      </c>
      <c r="R229">
        <v>256455325000</v>
      </c>
      <c r="S229">
        <v>289517026000</v>
      </c>
      <c r="T229">
        <v>339964020000</v>
      </c>
      <c r="U229">
        <v>384000448000</v>
      </c>
      <c r="V229">
        <v>416317050000</v>
      </c>
      <c r="W229">
        <v>463375586000</v>
      </c>
      <c r="X229">
        <v>519699965000</v>
      </c>
      <c r="Y229">
        <v>592558827000</v>
      </c>
      <c r="Z229">
        <v>644622122000</v>
      </c>
      <c r="AA229">
        <v>701940824000</v>
      </c>
      <c r="AB229">
        <v>784385862000</v>
      </c>
      <c r="AC229">
        <v>880402232000</v>
      </c>
      <c r="AD229">
        <v>956789925000</v>
      </c>
      <c r="AE229">
        <v>1050319036000</v>
      </c>
      <c r="AF229">
        <v>1141462173000</v>
      </c>
      <c r="AG229">
        <v>1246702914000</v>
      </c>
      <c r="AH229">
        <v>1378733385000</v>
      </c>
      <c r="AI229">
        <v>1511808046000</v>
      </c>
      <c r="AJ229">
        <v>1606951473000</v>
      </c>
      <c r="AK229">
        <v>1584439789000</v>
      </c>
      <c r="AL229">
        <v>1576836000000</v>
      </c>
      <c r="AM229">
        <v>1708880000000</v>
      </c>
      <c r="AN229">
        <v>1853454000000</v>
      </c>
      <c r="AO229">
        <v>1904454000000</v>
      </c>
      <c r="AP229">
        <v>1993907000000</v>
      </c>
      <c r="AQ229">
        <v>2106900000000</v>
      </c>
      <c r="AR229">
        <v>2260887000000</v>
      </c>
      <c r="AS229">
        <v>2409612000000</v>
      </c>
      <c r="AT229">
        <v>2505643000000</v>
      </c>
      <c r="AU229">
        <v>2605768000000</v>
      </c>
      <c r="AV229">
        <v>2749105000000</v>
      </c>
      <c r="AW229">
        <v>2846182000000</v>
      </c>
      <c r="AX229">
        <v>2970998000000</v>
      </c>
      <c r="AY229">
        <v>3202687000000</v>
      </c>
      <c r="AZ229">
        <v>3419729000000</v>
      </c>
      <c r="BA229">
        <v>3529928000000</v>
      </c>
      <c r="BB229">
        <v>3419525000000</v>
      </c>
      <c r="BC229">
        <v>3670657000000</v>
      </c>
      <c r="BD229">
        <v>3804034000000</v>
      </c>
      <c r="BE229">
        <v>3828792000000</v>
      </c>
      <c r="BF229">
        <v>3908524000000</v>
      </c>
      <c r="BG229">
        <v>4077003000000</v>
      </c>
      <c r="BH229">
        <v>4296523000000</v>
      </c>
      <c r="BI229">
        <v>4442460000000</v>
      </c>
      <c r="BJ229">
        <v>4707078000000</v>
      </c>
      <c r="BK229">
        <v>4924763000000</v>
      </c>
      <c r="BL229">
        <v>5202233000000</v>
      </c>
      <c r="BM229">
        <v>5222028000000</v>
      </c>
      <c r="BN229">
        <v>5666460000000</v>
      </c>
      <c r="BO229" s="53">
        <v>6151906000000</v>
      </c>
    </row>
    <row r="230" spans="1:67" x14ac:dyDescent="0.35">
      <c r="A230" t="s">
        <v>1212</v>
      </c>
      <c r="B230" t="s">
        <v>1213</v>
      </c>
      <c r="C230" t="s">
        <v>779</v>
      </c>
      <c r="D230" t="s">
        <v>780</v>
      </c>
      <c r="E230">
        <v>21255700</v>
      </c>
      <c r="F230">
        <v>26126800</v>
      </c>
      <c r="G230">
        <v>27809600</v>
      </c>
      <c r="H230">
        <v>32857800</v>
      </c>
      <c r="I230">
        <v>39411600</v>
      </c>
      <c r="J230">
        <v>42600000</v>
      </c>
      <c r="K230">
        <v>48500000</v>
      </c>
      <c r="L230">
        <v>47000000</v>
      </c>
      <c r="M230">
        <v>50200000</v>
      </c>
      <c r="N230">
        <v>65600000</v>
      </c>
      <c r="O230">
        <v>69600000</v>
      </c>
      <c r="P230">
        <v>88600000</v>
      </c>
      <c r="Q230">
        <v>101200000</v>
      </c>
      <c r="R230">
        <v>133100000</v>
      </c>
      <c r="S230">
        <v>156565700</v>
      </c>
      <c r="AI230">
        <v>3036771300</v>
      </c>
      <c r="AJ230">
        <v>3385054900</v>
      </c>
      <c r="AK230">
        <v>3901653300</v>
      </c>
      <c r="AL230">
        <v>4591534300</v>
      </c>
      <c r="AM230">
        <v>4980960200</v>
      </c>
      <c r="AN230">
        <v>6454518200</v>
      </c>
      <c r="AO230">
        <v>7458586000</v>
      </c>
      <c r="AP230">
        <v>8546952300</v>
      </c>
      <c r="AQ230">
        <v>9032126100</v>
      </c>
      <c r="AR230">
        <v>9992718800</v>
      </c>
      <c r="AS230">
        <v>12299433100</v>
      </c>
      <c r="AT230">
        <v>14160345200</v>
      </c>
      <c r="AU230">
        <v>15131085000</v>
      </c>
      <c r="AV230">
        <v>16306886200</v>
      </c>
      <c r="AW230">
        <v>17910437300</v>
      </c>
      <c r="AX230">
        <v>21344450600</v>
      </c>
      <c r="AY230">
        <v>22382204200</v>
      </c>
      <c r="AZ230">
        <v>24732621600</v>
      </c>
      <c r="BA230">
        <v>27170206700</v>
      </c>
      <c r="BB230">
        <v>29699180100</v>
      </c>
      <c r="BC230">
        <v>30841484600</v>
      </c>
      <c r="BD230">
        <v>32879466200</v>
      </c>
      <c r="BE230">
        <v>37529601200</v>
      </c>
      <c r="BF230">
        <v>42483975100</v>
      </c>
      <c r="BG230">
        <v>45970277500</v>
      </c>
      <c r="BH230">
        <v>49758055600</v>
      </c>
      <c r="BI230">
        <v>53114425000</v>
      </c>
      <c r="BJ230">
        <v>54755395900</v>
      </c>
      <c r="BK230">
        <v>57509647400</v>
      </c>
      <c r="BL230">
        <v>58420305000</v>
      </c>
      <c r="BM230">
        <v>59132841200</v>
      </c>
      <c r="BN230">
        <v>64484638600</v>
      </c>
      <c r="BO230" s="53">
        <v>73071340700</v>
      </c>
    </row>
    <row r="231" spans="1:67" x14ac:dyDescent="0.35">
      <c r="A231" t="s">
        <v>1214</v>
      </c>
      <c r="B231" t="s">
        <v>1215</v>
      </c>
      <c r="C231" t="s">
        <v>779</v>
      </c>
      <c r="D231" t="s">
        <v>780</v>
      </c>
      <c r="BB231">
        <v>1475100000</v>
      </c>
      <c r="BC231">
        <v>1537600000</v>
      </c>
      <c r="BD231">
        <v>1642664000</v>
      </c>
      <c r="BE231">
        <v>1746336000</v>
      </c>
      <c r="BF231">
        <v>1837479000</v>
      </c>
      <c r="BG231">
        <v>2201820000</v>
      </c>
      <c r="BH231">
        <v>2226130000</v>
      </c>
      <c r="BI231">
        <v>2261380000</v>
      </c>
      <c r="BJ231">
        <v>2086102700</v>
      </c>
      <c r="BK231">
        <v>2075149900</v>
      </c>
      <c r="BL231">
        <v>2523900000</v>
      </c>
      <c r="BM231">
        <v>2164600000</v>
      </c>
      <c r="BN231">
        <v>2420500000</v>
      </c>
    </row>
    <row r="232" spans="1:67" x14ac:dyDescent="0.35">
      <c r="A232" t="s">
        <v>1216</v>
      </c>
      <c r="B232" t="s">
        <v>1217</v>
      </c>
      <c r="C232" t="s">
        <v>779</v>
      </c>
      <c r="D232" t="s">
        <v>780</v>
      </c>
      <c r="E232">
        <v>57000000</v>
      </c>
      <c r="F232">
        <v>55000000</v>
      </c>
      <c r="G232">
        <v>60000000</v>
      </c>
      <c r="H232">
        <v>66000000</v>
      </c>
      <c r="I232">
        <v>73000000</v>
      </c>
      <c r="J232">
        <v>74000000</v>
      </c>
      <c r="K232">
        <v>78000000</v>
      </c>
      <c r="L232">
        <v>80000000</v>
      </c>
      <c r="M232">
        <v>89000000</v>
      </c>
      <c r="N232">
        <v>91000000</v>
      </c>
      <c r="O232">
        <v>102000000</v>
      </c>
      <c r="P232">
        <v>120000000</v>
      </c>
      <c r="Q232">
        <v>163000000</v>
      </c>
      <c r="R232">
        <v>200000000</v>
      </c>
      <c r="S232">
        <v>245000000</v>
      </c>
      <c r="T232">
        <v>287000000</v>
      </c>
      <c r="U232">
        <v>349795000</v>
      </c>
      <c r="V232">
        <v>463600000</v>
      </c>
      <c r="W232">
        <v>556500000</v>
      </c>
      <c r="X232">
        <v>749600000</v>
      </c>
      <c r="Y232">
        <v>968054399.23000002</v>
      </c>
      <c r="Z232">
        <v>1019473567.35</v>
      </c>
      <c r="AA232">
        <v>1003736854.9400001</v>
      </c>
      <c r="AB232">
        <v>1023816984.5599999</v>
      </c>
      <c r="AC232">
        <v>1095227617.29</v>
      </c>
      <c r="AD232">
        <v>1239778874.71</v>
      </c>
      <c r="AE232">
        <v>1313579399.3599999</v>
      </c>
      <c r="AF232">
        <v>1406994680.3599999</v>
      </c>
      <c r="AG232">
        <v>1532159808.1400001</v>
      </c>
      <c r="AH232">
        <v>1746894400.6700001</v>
      </c>
      <c r="AI232">
        <v>2022737708.0599999</v>
      </c>
      <c r="AJ232">
        <v>2049669300</v>
      </c>
      <c r="AK232">
        <v>2315692800</v>
      </c>
      <c r="AL232">
        <v>2556487600</v>
      </c>
      <c r="AM232">
        <v>2597230700</v>
      </c>
      <c r="AN232">
        <v>2481416700</v>
      </c>
      <c r="AO232">
        <v>2585440700</v>
      </c>
      <c r="AP232">
        <v>2949012900</v>
      </c>
      <c r="AQ232">
        <v>3295790900</v>
      </c>
      <c r="AR232">
        <v>3408415300</v>
      </c>
      <c r="AS232">
        <v>3557300400</v>
      </c>
      <c r="AT232">
        <v>3775939300</v>
      </c>
      <c r="AU232">
        <v>3694233000</v>
      </c>
      <c r="AV232">
        <v>3822915900</v>
      </c>
      <c r="AW232">
        <v>4963470200</v>
      </c>
      <c r="AX232">
        <v>5432392200</v>
      </c>
      <c r="AY232">
        <v>6026354800</v>
      </c>
      <c r="AZ232">
        <v>6741565900</v>
      </c>
      <c r="BA232">
        <v>8520449600</v>
      </c>
      <c r="BB232">
        <v>10829336500</v>
      </c>
      <c r="BC232">
        <v>11195718300</v>
      </c>
      <c r="BD232">
        <v>12198856400</v>
      </c>
      <c r="BE232">
        <v>14045220800</v>
      </c>
      <c r="BF232">
        <v>14981535100</v>
      </c>
      <c r="BG232">
        <v>16389579700</v>
      </c>
      <c r="BH232">
        <v>17120660500</v>
      </c>
      <c r="BI232">
        <v>17650447900</v>
      </c>
      <c r="BJ232">
        <v>19016191400</v>
      </c>
      <c r="BK232">
        <v>20379900600</v>
      </c>
      <c r="BL232">
        <v>21570609600</v>
      </c>
      <c r="BM232">
        <v>19721964000</v>
      </c>
      <c r="BN232">
        <v>20400868600</v>
      </c>
      <c r="BO232" s="53">
        <v>21543470900</v>
      </c>
    </row>
    <row r="233" spans="1:67" x14ac:dyDescent="0.35">
      <c r="A233" t="s">
        <v>1218</v>
      </c>
      <c r="B233" t="s">
        <v>1219</v>
      </c>
      <c r="C233" t="s">
        <v>779</v>
      </c>
      <c r="D233" t="s">
        <v>780</v>
      </c>
      <c r="AS233">
        <v>822035000000</v>
      </c>
      <c r="AT233">
        <v>892920000000</v>
      </c>
      <c r="AU233">
        <v>930340000000</v>
      </c>
      <c r="AV233">
        <v>980780000000</v>
      </c>
      <c r="AW233">
        <v>1170683000000</v>
      </c>
      <c r="AX233">
        <v>1377112000000</v>
      </c>
      <c r="AY233">
        <v>1607660000000</v>
      </c>
      <c r="AZ233">
        <v>1905144000000</v>
      </c>
      <c r="BA233">
        <v>2298301000000</v>
      </c>
      <c r="BB233">
        <v>2373033000000</v>
      </c>
      <c r="BC233">
        <v>2650640000000</v>
      </c>
      <c r="BD233">
        <v>3032991000000</v>
      </c>
      <c r="BE233">
        <v>2906471000000</v>
      </c>
      <c r="BF233">
        <v>2810883000000</v>
      </c>
      <c r="BG233">
        <v>3473792000000</v>
      </c>
      <c r="BH233">
        <v>4603508000000</v>
      </c>
      <c r="BI233">
        <v>5901151000000</v>
      </c>
      <c r="BJ233">
        <v>8045455000000</v>
      </c>
      <c r="BK233">
        <v>9229041000000</v>
      </c>
      <c r="BL233">
        <v>11178909000000</v>
      </c>
      <c r="BM233">
        <v>16549967000000</v>
      </c>
    </row>
    <row r="234" spans="1:67" x14ac:dyDescent="0.35">
      <c r="A234" t="s">
        <v>1220</v>
      </c>
      <c r="B234" t="s">
        <v>1221</v>
      </c>
      <c r="C234" t="s">
        <v>779</v>
      </c>
      <c r="D234" t="s">
        <v>780</v>
      </c>
      <c r="BG234">
        <v>789570000</v>
      </c>
      <c r="BH234">
        <v>879070000</v>
      </c>
      <c r="BI234">
        <v>991352000</v>
      </c>
      <c r="BJ234">
        <v>1024465000</v>
      </c>
      <c r="BK234">
        <v>1110378000</v>
      </c>
      <c r="BL234">
        <v>1169415000</v>
      </c>
      <c r="BM234">
        <v>924883000</v>
      </c>
      <c r="BN234">
        <v>1049978790</v>
      </c>
      <c r="BO234" s="53">
        <v>1135908881.0999999</v>
      </c>
    </row>
    <row r="235" spans="1:67" x14ac:dyDescent="0.35">
      <c r="A235" t="s">
        <v>1222</v>
      </c>
      <c r="B235" t="s">
        <v>1223</v>
      </c>
      <c r="C235" t="s">
        <v>779</v>
      </c>
      <c r="D235" t="s">
        <v>780</v>
      </c>
      <c r="E235">
        <v>76368846800</v>
      </c>
      <c r="F235">
        <v>81154272100</v>
      </c>
      <c r="G235">
        <v>86782824300</v>
      </c>
      <c r="H235">
        <v>90281028200</v>
      </c>
      <c r="I235">
        <v>95353432900</v>
      </c>
      <c r="J235">
        <v>101331848400</v>
      </c>
      <c r="K235">
        <v>105529714900</v>
      </c>
      <c r="L235">
        <v>111193988400</v>
      </c>
      <c r="M235">
        <v>112557812200</v>
      </c>
      <c r="N235">
        <v>123202517100</v>
      </c>
      <c r="O235">
        <v>130571729200</v>
      </c>
      <c r="P235">
        <v>138943980100</v>
      </c>
      <c r="Q235">
        <v>148513637900</v>
      </c>
      <c r="R235">
        <v>145090872100</v>
      </c>
      <c r="S235">
        <v>158020311800</v>
      </c>
      <c r="T235">
        <v>186930211700</v>
      </c>
      <c r="U235">
        <v>208899117900</v>
      </c>
      <c r="V235">
        <v>231295096400</v>
      </c>
      <c r="W235">
        <v>252700455500</v>
      </c>
      <c r="X235">
        <v>213158097300</v>
      </c>
      <c r="Y235">
        <v>219320066800</v>
      </c>
      <c r="Z235">
        <v>237346035100</v>
      </c>
      <c r="AA235">
        <v>273495167400</v>
      </c>
      <c r="AB235">
        <v>315022390900</v>
      </c>
      <c r="AC235">
        <v>398337706200</v>
      </c>
      <c r="AD235">
        <v>461660161300</v>
      </c>
      <c r="AE235">
        <v>366745173900</v>
      </c>
      <c r="AF235">
        <v>346441915600</v>
      </c>
      <c r="AG235">
        <v>437612655900</v>
      </c>
      <c r="AH235">
        <v>454347753400</v>
      </c>
      <c r="AI235">
        <v>468504809800</v>
      </c>
      <c r="AJ235">
        <v>528845576400</v>
      </c>
      <c r="AK235">
        <v>498858625600</v>
      </c>
      <c r="AL235">
        <v>402995469400</v>
      </c>
      <c r="AM235">
        <v>650683140700</v>
      </c>
      <c r="AN235">
        <v>719159647500</v>
      </c>
      <c r="AO235">
        <v>817019397700</v>
      </c>
      <c r="AP235">
        <v>891908005600</v>
      </c>
      <c r="AQ235">
        <v>1028944596800</v>
      </c>
      <c r="AR235">
        <v>943897264400</v>
      </c>
      <c r="AS235">
        <v>973692140000</v>
      </c>
      <c r="AT235">
        <v>1236503386300</v>
      </c>
      <c r="AU235">
        <v>1343709537100</v>
      </c>
      <c r="AV235">
        <v>1324733730600</v>
      </c>
      <c r="AW235">
        <v>1965462014900</v>
      </c>
      <c r="AX235">
        <v>2965510216100</v>
      </c>
      <c r="AY235">
        <v>3247790873600</v>
      </c>
      <c r="AZ235">
        <v>3566047589300</v>
      </c>
      <c r="BA235">
        <v>3891350285500</v>
      </c>
      <c r="BB235">
        <v>4187368423300</v>
      </c>
      <c r="BC235">
        <v>5102516425000</v>
      </c>
      <c r="BD235">
        <v>5587183821300</v>
      </c>
      <c r="BE235">
        <v>6161235440000</v>
      </c>
      <c r="BF235">
        <v>6105746000000</v>
      </c>
      <c r="BG235">
        <v>6585044600000</v>
      </c>
      <c r="BH235">
        <v>6277768000000</v>
      </c>
      <c r="BI235">
        <v>5873727500000</v>
      </c>
      <c r="BJ235">
        <v>5730796500000</v>
      </c>
      <c r="BK235">
        <v>6151579807800</v>
      </c>
      <c r="BL235">
        <v>6527633628000</v>
      </c>
      <c r="BM235">
        <v>6079092000000</v>
      </c>
      <c r="BN235">
        <v>6435825000000</v>
      </c>
      <c r="BO235" s="53">
        <v>7806773000000</v>
      </c>
    </row>
    <row r="236" spans="1:67" x14ac:dyDescent="0.35">
      <c r="A236" t="s">
        <v>1224</v>
      </c>
      <c r="B236" t="s">
        <v>1225</v>
      </c>
      <c r="C236" t="s">
        <v>779</v>
      </c>
      <c r="D236" t="s">
        <v>780</v>
      </c>
    </row>
    <row r="237" spans="1:67" x14ac:dyDescent="0.35">
      <c r="A237" t="s">
        <v>1226</v>
      </c>
      <c r="B237" t="s">
        <v>1227</v>
      </c>
      <c r="C237" t="s">
        <v>779</v>
      </c>
      <c r="D237" t="s">
        <v>780</v>
      </c>
    </row>
    <row r="238" spans="1:67" x14ac:dyDescent="0.35">
      <c r="A238" t="s">
        <v>1228</v>
      </c>
      <c r="B238" t="s">
        <v>1229</v>
      </c>
      <c r="C238" t="s">
        <v>779</v>
      </c>
      <c r="D238" t="s">
        <v>780</v>
      </c>
      <c r="E238">
        <v>40243427309.215599</v>
      </c>
      <c r="F238">
        <v>41828284876.352798</v>
      </c>
      <c r="G238">
        <v>44059025195.813599</v>
      </c>
      <c r="H238">
        <v>48586281818.098099</v>
      </c>
      <c r="I238">
        <v>56085959360.254799</v>
      </c>
      <c r="J238">
        <v>61002150391.861702</v>
      </c>
      <c r="K238">
        <v>71814803287.597595</v>
      </c>
      <c r="L238">
        <v>76622130038.381607</v>
      </c>
      <c r="M238">
        <v>80112058450.783096</v>
      </c>
      <c r="N238">
        <v>93228999745.426804</v>
      </c>
      <c r="O238">
        <v>94152430046.937897</v>
      </c>
      <c r="P238">
        <v>105951120472.351</v>
      </c>
      <c r="Q238">
        <v>113020681640.50999</v>
      </c>
      <c r="R238">
        <v>120275163976.38</v>
      </c>
      <c r="S238">
        <v>183414802673.39999</v>
      </c>
      <c r="T238">
        <v>178756629875.01801</v>
      </c>
      <c r="U238">
        <v>200188488582.155</v>
      </c>
      <c r="V238">
        <v>256311062133.19299</v>
      </c>
      <c r="W238">
        <v>248156052941.07599</v>
      </c>
      <c r="X238">
        <v>253150113394.478</v>
      </c>
      <c r="Y238">
        <v>317847048952.32001</v>
      </c>
      <c r="Z238">
        <v>343755120082.35999</v>
      </c>
      <c r="AA238">
        <v>354008836187.34003</v>
      </c>
      <c r="AB238">
        <v>380033310998.46002</v>
      </c>
      <c r="AC238">
        <v>409529599700.53998</v>
      </c>
      <c r="AD238">
        <v>448830663178.64001</v>
      </c>
      <c r="AE238">
        <v>484567799835.22998</v>
      </c>
      <c r="AF238">
        <v>495539164449.96002</v>
      </c>
      <c r="AG238">
        <v>543691735570.01001</v>
      </c>
      <c r="AH238">
        <v>573913497101.81995</v>
      </c>
      <c r="AI238">
        <v>594196222358.43994</v>
      </c>
      <c r="AJ238">
        <v>605579520200</v>
      </c>
      <c r="AK238">
        <v>601679604900</v>
      </c>
      <c r="AL238">
        <v>467194371600</v>
      </c>
      <c r="AM238">
        <v>712790078000</v>
      </c>
      <c r="AN238">
        <v>865936840400</v>
      </c>
      <c r="AO238">
        <v>1005214215500</v>
      </c>
      <c r="AP238">
        <v>1172041263300</v>
      </c>
      <c r="AQ238">
        <v>1258774659500</v>
      </c>
      <c r="AR238">
        <v>1294961675800</v>
      </c>
      <c r="AS238">
        <v>1419213527400</v>
      </c>
      <c r="AT238">
        <v>1453907090500</v>
      </c>
      <c r="AU238">
        <v>1593790851700</v>
      </c>
      <c r="AV238">
        <v>1653723556300</v>
      </c>
      <c r="AW238">
        <v>1601805950500</v>
      </c>
      <c r="AX238">
        <v>1616106919200</v>
      </c>
      <c r="AY238">
        <v>1649710235400</v>
      </c>
      <c r="AZ238">
        <v>1717327429800</v>
      </c>
      <c r="BA238">
        <v>2007661222300</v>
      </c>
      <c r="BB238">
        <v>2150665640100</v>
      </c>
      <c r="BC238">
        <v>2294300167300</v>
      </c>
      <c r="BD238">
        <v>2590064531900</v>
      </c>
      <c r="BE238">
        <v>2690375238500</v>
      </c>
      <c r="BF238">
        <v>2913042833100</v>
      </c>
      <c r="BG238">
        <v>3092504288900</v>
      </c>
      <c r="BH238">
        <v>3442100404600</v>
      </c>
      <c r="BI238">
        <v>3600219740000</v>
      </c>
      <c r="BJ238">
        <v>3716476520000</v>
      </c>
      <c r="BK238">
        <v>3915096355600</v>
      </c>
      <c r="BL238">
        <v>4110036352700</v>
      </c>
      <c r="BM238">
        <v>4262783356200</v>
      </c>
      <c r="BN238">
        <v>4633898735500</v>
      </c>
      <c r="BO238" s="53">
        <v>5082638862999.1396</v>
      </c>
    </row>
    <row r="239" spans="1:67" x14ac:dyDescent="0.35">
      <c r="A239" t="s">
        <v>1230</v>
      </c>
      <c r="B239" t="s">
        <v>1231</v>
      </c>
      <c r="C239" t="s">
        <v>779</v>
      </c>
      <c r="D239" t="s">
        <v>780</v>
      </c>
      <c r="E239">
        <v>58328203300</v>
      </c>
      <c r="F239">
        <v>63739002900</v>
      </c>
      <c r="G239">
        <v>68933304300</v>
      </c>
      <c r="H239">
        <v>73586597900</v>
      </c>
      <c r="I239">
        <v>80728801200</v>
      </c>
      <c r="J239">
        <v>91225702400</v>
      </c>
      <c r="K239">
        <v>109730996200</v>
      </c>
      <c r="L239">
        <v>117414002700</v>
      </c>
      <c r="M239">
        <v>126611996700</v>
      </c>
      <c r="N239">
        <v>139381997600</v>
      </c>
      <c r="O239">
        <v>147599999000</v>
      </c>
      <c r="P239">
        <v>153299992600</v>
      </c>
      <c r="Q239">
        <v>169500000200</v>
      </c>
      <c r="R239">
        <v>221200007200</v>
      </c>
      <c r="S239">
        <v>279099998200</v>
      </c>
      <c r="T239">
        <v>303299985400</v>
      </c>
      <c r="U239">
        <v>345600000000</v>
      </c>
      <c r="V239">
        <v>402300010500</v>
      </c>
      <c r="W239">
        <v>484599988200</v>
      </c>
      <c r="X239">
        <v>552600010700</v>
      </c>
      <c r="Y239">
        <v>657087987700</v>
      </c>
      <c r="Z239">
        <v>748320981000</v>
      </c>
      <c r="AA239">
        <v>828647014400</v>
      </c>
      <c r="AB239">
        <v>914288017400</v>
      </c>
      <c r="AC239">
        <v>976618979400</v>
      </c>
      <c r="AD239">
        <v>1038897971200</v>
      </c>
      <c r="AE239">
        <v>1110959980600</v>
      </c>
      <c r="AF239">
        <v>1277518938100</v>
      </c>
      <c r="AG239">
        <v>1535033999300</v>
      </c>
      <c r="AH239">
        <v>1833323986900</v>
      </c>
      <c r="AI239">
        <v>2151665963100</v>
      </c>
      <c r="AJ239">
        <v>2468023083800</v>
      </c>
      <c r="AK239">
        <v>2777376027500</v>
      </c>
      <c r="AL239">
        <v>3208583000000</v>
      </c>
      <c r="AM239">
        <v>3623320000000</v>
      </c>
      <c r="AN239">
        <v>4136085000000</v>
      </c>
      <c r="AO239">
        <v>4521788000000</v>
      </c>
      <c r="AP239">
        <v>4569956000000</v>
      </c>
      <c r="AQ239">
        <v>4519077000000</v>
      </c>
      <c r="AR239">
        <v>4642974000000</v>
      </c>
      <c r="AS239">
        <v>4969857000000</v>
      </c>
      <c r="AT239">
        <v>5195524000000</v>
      </c>
      <c r="AU239">
        <v>5566746000000</v>
      </c>
      <c r="AV239">
        <v>6059100000000</v>
      </c>
      <c r="AW239">
        <v>6652133000000</v>
      </c>
      <c r="AX239">
        <v>7272971000000</v>
      </c>
      <c r="AY239">
        <v>8088333000000</v>
      </c>
      <c r="AZ239">
        <v>8767410000000</v>
      </c>
      <c r="BA239">
        <v>9352926000000</v>
      </c>
      <c r="BB239">
        <v>9320204000000</v>
      </c>
      <c r="BC239">
        <v>10355376000000</v>
      </c>
      <c r="BD239">
        <v>11034196000000</v>
      </c>
      <c r="BE239">
        <v>11791143000000</v>
      </c>
      <c r="BF239">
        <v>12089669000000</v>
      </c>
      <c r="BG239">
        <v>12549606000000</v>
      </c>
      <c r="BH239">
        <v>13034507000000</v>
      </c>
      <c r="BI239">
        <v>13904973000000</v>
      </c>
      <c r="BJ239">
        <v>14794813000000</v>
      </c>
      <c r="BK239">
        <v>15582089000000</v>
      </c>
      <c r="BL239">
        <v>16268259000000</v>
      </c>
      <c r="BM239">
        <v>15317531000000</v>
      </c>
      <c r="BN239">
        <v>15590256000000</v>
      </c>
      <c r="BO239" s="53">
        <v>16864520000000</v>
      </c>
    </row>
    <row r="240" spans="1:67" x14ac:dyDescent="0.35">
      <c r="A240" t="s">
        <v>1232</v>
      </c>
      <c r="B240" t="s">
        <v>1233</v>
      </c>
      <c r="C240" t="s">
        <v>779</v>
      </c>
      <c r="D240" t="s">
        <v>780</v>
      </c>
      <c r="AD240">
        <v>59700</v>
      </c>
      <c r="AE240">
        <v>59300</v>
      </c>
      <c r="AF240">
        <v>62000</v>
      </c>
      <c r="AG240">
        <v>68800</v>
      </c>
      <c r="AH240">
        <v>69000</v>
      </c>
      <c r="AI240">
        <v>72900</v>
      </c>
      <c r="AJ240">
        <v>135200</v>
      </c>
      <c r="AK240">
        <v>647000</v>
      </c>
      <c r="AL240">
        <v>7072200</v>
      </c>
      <c r="AM240">
        <v>17381700</v>
      </c>
      <c r="AN240">
        <v>67049900</v>
      </c>
      <c r="AO240">
        <v>285854100</v>
      </c>
      <c r="AP240">
        <v>504931100</v>
      </c>
      <c r="AQ240">
        <v>999618400</v>
      </c>
      <c r="AR240">
        <v>1308462800</v>
      </c>
      <c r="AS240">
        <v>1711685900</v>
      </c>
      <c r="AT240">
        <v>2443562400</v>
      </c>
      <c r="AU240">
        <v>3261615600</v>
      </c>
      <c r="AV240">
        <v>4546180400</v>
      </c>
      <c r="AW240">
        <v>5996381700</v>
      </c>
      <c r="AX240">
        <v>8291703100</v>
      </c>
      <c r="AY240">
        <v>11414449100</v>
      </c>
      <c r="AZ240">
        <v>16281785600</v>
      </c>
      <c r="BA240">
        <v>22811839600</v>
      </c>
      <c r="BB240">
        <v>24663043000</v>
      </c>
      <c r="BC240">
        <v>30520303900</v>
      </c>
      <c r="BD240">
        <v>38341162100</v>
      </c>
      <c r="BE240">
        <v>46166541700</v>
      </c>
      <c r="BF240">
        <v>52943580400</v>
      </c>
      <c r="BG240">
        <v>55776810500</v>
      </c>
      <c r="BH240">
        <v>60386200000</v>
      </c>
      <c r="BI240">
        <v>63326300000</v>
      </c>
      <c r="BJ240">
        <v>73845800000</v>
      </c>
      <c r="BK240">
        <v>82275600000</v>
      </c>
      <c r="BL240">
        <v>91789700000</v>
      </c>
      <c r="BM240">
        <v>98038900000</v>
      </c>
      <c r="BN240">
        <v>121670900000</v>
      </c>
      <c r="BO240" s="53">
        <v>134482917051.00101</v>
      </c>
    </row>
    <row r="241" spans="1:67" x14ac:dyDescent="0.35">
      <c r="A241" t="s">
        <v>1234</v>
      </c>
      <c r="B241" t="s">
        <v>1235</v>
      </c>
      <c r="C241" t="s">
        <v>779</v>
      </c>
      <c r="D241" t="s">
        <v>780</v>
      </c>
      <c r="AL241">
        <v>2018200</v>
      </c>
      <c r="AM241">
        <v>18062400</v>
      </c>
      <c r="AN241">
        <v>131366600</v>
      </c>
      <c r="AO241">
        <v>1561286900</v>
      </c>
      <c r="AP241">
        <v>2298657400</v>
      </c>
      <c r="AQ241">
        <v>2834061500</v>
      </c>
      <c r="AR241">
        <v>4001870400</v>
      </c>
      <c r="AS241">
        <v>4904225100</v>
      </c>
      <c r="AT241">
        <v>6996798100</v>
      </c>
      <c r="AU241">
        <v>8800002900</v>
      </c>
      <c r="AV241">
        <v>11725964100</v>
      </c>
      <c r="AW241">
        <v>14532987000</v>
      </c>
      <c r="AX241">
        <v>16621148000</v>
      </c>
      <c r="AY241">
        <v>20893710000</v>
      </c>
      <c r="AZ241">
        <v>26223000000</v>
      </c>
      <c r="BA241">
        <v>46811000000</v>
      </c>
      <c r="BB241">
        <v>54029000000</v>
      </c>
      <c r="BC241">
        <v>58964100000</v>
      </c>
      <c r="BD241">
        <v>75258050000</v>
      </c>
      <c r="BE241">
        <v>90730350000</v>
      </c>
      <c r="BF241">
        <v>101980250000</v>
      </c>
      <c r="BG241">
        <v>112869150000</v>
      </c>
      <c r="BH241">
        <v>117969700000</v>
      </c>
      <c r="BI241">
        <v>123290600000</v>
      </c>
      <c r="BJ241">
        <v>127233000000</v>
      </c>
      <c r="BK241">
        <v>136654642400</v>
      </c>
      <c r="BL241">
        <v>152515249000</v>
      </c>
      <c r="BM241">
        <v>158757080000</v>
      </c>
    </row>
    <row r="242" spans="1:67" x14ac:dyDescent="0.35">
      <c r="A242" t="s">
        <v>1236</v>
      </c>
      <c r="B242" t="s">
        <v>1237</v>
      </c>
      <c r="C242" t="s">
        <v>779</v>
      </c>
      <c r="D242" t="s">
        <v>780</v>
      </c>
    </row>
    <row r="243" spans="1:67" x14ac:dyDescent="0.35">
      <c r="A243" t="s">
        <v>742</v>
      </c>
      <c r="B243" t="s">
        <v>741</v>
      </c>
      <c r="C243" t="s">
        <v>779</v>
      </c>
      <c r="D243" t="s">
        <v>780</v>
      </c>
      <c r="AS243">
        <v>515427400</v>
      </c>
      <c r="AT243">
        <v>632908100</v>
      </c>
      <c r="AU243">
        <v>759534600</v>
      </c>
      <c r="AV243">
        <v>662036300</v>
      </c>
      <c r="AW243">
        <v>681181100</v>
      </c>
      <c r="AX243">
        <v>845008100</v>
      </c>
      <c r="AY243">
        <v>1301048200</v>
      </c>
      <c r="AZ243">
        <v>1969382800</v>
      </c>
      <c r="BA243">
        <v>3263528000</v>
      </c>
      <c r="BB243">
        <v>2523550400</v>
      </c>
      <c r="BC243">
        <v>3325058500</v>
      </c>
      <c r="BD243">
        <v>4580949300</v>
      </c>
      <c r="BE243">
        <v>4318116400</v>
      </c>
      <c r="BF243">
        <v>4151753000</v>
      </c>
      <c r="BG243">
        <v>3337510200</v>
      </c>
      <c r="BH243">
        <v>2792624600</v>
      </c>
      <c r="BI243">
        <v>2230612500</v>
      </c>
      <c r="BJ243">
        <v>2268489900</v>
      </c>
      <c r="BK243">
        <v>2243668000</v>
      </c>
      <c r="BL243">
        <v>2727266200</v>
      </c>
      <c r="BM243">
        <v>2386754500</v>
      </c>
      <c r="BN243">
        <v>1888203500</v>
      </c>
      <c r="BO243" s="53">
        <v>3133451384.9834499</v>
      </c>
    </row>
    <row r="244" spans="1:67" x14ac:dyDescent="0.35">
      <c r="A244" t="s">
        <v>1238</v>
      </c>
      <c r="B244" t="s">
        <v>1239</v>
      </c>
      <c r="C244" t="s">
        <v>779</v>
      </c>
      <c r="D244" t="s">
        <v>780</v>
      </c>
    </row>
    <row r="245" spans="1:67" x14ac:dyDescent="0.35">
      <c r="A245" t="s">
        <v>204</v>
      </c>
      <c r="B245" t="s">
        <v>207</v>
      </c>
      <c r="C245" t="s">
        <v>779</v>
      </c>
      <c r="D245" t="s">
        <v>780</v>
      </c>
      <c r="Z245">
        <v>57523000</v>
      </c>
      <c r="AA245">
        <v>64200000</v>
      </c>
      <c r="AB245">
        <v>69301000</v>
      </c>
      <c r="AC245">
        <v>75538000</v>
      </c>
      <c r="AD245">
        <v>89785000</v>
      </c>
      <c r="AE245">
        <v>107624000</v>
      </c>
      <c r="AF245">
        <v>121451000</v>
      </c>
      <c r="AG245">
        <v>133390000</v>
      </c>
      <c r="AH245">
        <v>139258000</v>
      </c>
      <c r="AI245">
        <v>150967000</v>
      </c>
      <c r="AJ245">
        <v>174414000</v>
      </c>
      <c r="AK245">
        <v>186676000</v>
      </c>
      <c r="AL245">
        <v>193151000</v>
      </c>
      <c r="AM245">
        <v>270405300</v>
      </c>
      <c r="AN245">
        <v>270132000</v>
      </c>
      <c r="AO245">
        <v>279780700</v>
      </c>
      <c r="AP245">
        <v>278029700</v>
      </c>
      <c r="AQ245">
        <v>297480300</v>
      </c>
      <c r="AR245">
        <v>325516000</v>
      </c>
      <c r="AS245">
        <v>340026000</v>
      </c>
      <c r="AT245">
        <v>355803200</v>
      </c>
      <c r="AU245">
        <v>405799300</v>
      </c>
      <c r="AV245">
        <v>445945800</v>
      </c>
      <c r="AW245">
        <v>476596800</v>
      </c>
      <c r="AX245">
        <v>506208200</v>
      </c>
      <c r="AY245">
        <v>597465500</v>
      </c>
      <c r="AZ245">
        <v>607187100</v>
      </c>
      <c r="BA245">
        <v>665704000</v>
      </c>
      <c r="BB245">
        <v>671942800</v>
      </c>
      <c r="BC245">
        <v>730621300</v>
      </c>
      <c r="BD245">
        <v>781461500</v>
      </c>
      <c r="BE245">
        <v>821303000</v>
      </c>
      <c r="BF245">
        <v>800919300</v>
      </c>
      <c r="BG245">
        <v>802984400</v>
      </c>
      <c r="BH245">
        <v>857920300</v>
      </c>
      <c r="BI245">
        <v>937554000</v>
      </c>
      <c r="BJ245">
        <v>1058037400</v>
      </c>
      <c r="BK245">
        <v>1138403700</v>
      </c>
      <c r="BL245">
        <v>1257200000</v>
      </c>
      <c r="BM245">
        <v>1215400000</v>
      </c>
      <c r="BN245">
        <v>1128500000</v>
      </c>
    </row>
    <row r="246" spans="1:67" x14ac:dyDescent="0.35">
      <c r="A246" t="s">
        <v>1240</v>
      </c>
      <c r="B246" t="s">
        <v>1241</v>
      </c>
      <c r="C246" t="s">
        <v>779</v>
      </c>
      <c r="D246" t="s">
        <v>780</v>
      </c>
    </row>
    <row r="247" spans="1:67" x14ac:dyDescent="0.35">
      <c r="A247" t="s">
        <v>1242</v>
      </c>
      <c r="B247" t="s">
        <v>1243</v>
      </c>
      <c r="C247" t="s">
        <v>779</v>
      </c>
      <c r="D247" t="s">
        <v>780</v>
      </c>
    </row>
    <row r="248" spans="1:67" x14ac:dyDescent="0.35">
      <c r="A248" t="s">
        <v>1244</v>
      </c>
      <c r="B248" t="s">
        <v>1245</v>
      </c>
      <c r="C248" t="s">
        <v>779</v>
      </c>
      <c r="D248" t="s">
        <v>780</v>
      </c>
      <c r="E248">
        <v>829200000</v>
      </c>
      <c r="F248">
        <v>888500000</v>
      </c>
      <c r="G248">
        <v>948100000</v>
      </c>
      <c r="H248">
        <v>1162700000</v>
      </c>
      <c r="I248">
        <v>1220400000</v>
      </c>
      <c r="J248">
        <v>1262700000</v>
      </c>
      <c r="K248">
        <v>1123400000</v>
      </c>
      <c r="L248">
        <v>1205100000</v>
      </c>
      <c r="M248">
        <v>1381100000</v>
      </c>
      <c r="N248">
        <v>1415100000</v>
      </c>
      <c r="O248">
        <v>1513500000</v>
      </c>
      <c r="P248">
        <v>1638800000</v>
      </c>
      <c r="Q248">
        <v>1945500000</v>
      </c>
      <c r="R248">
        <v>2384000000</v>
      </c>
      <c r="S248">
        <v>3606900000</v>
      </c>
      <c r="T248">
        <v>5119100000</v>
      </c>
      <c r="U248">
        <v>5826000000</v>
      </c>
      <c r="V248">
        <v>7068700000</v>
      </c>
      <c r="W248">
        <v>8362700000</v>
      </c>
      <c r="X248">
        <v>10434700000</v>
      </c>
      <c r="Y248">
        <v>14210100000</v>
      </c>
      <c r="Z248">
        <v>15956800000</v>
      </c>
      <c r="AA248">
        <v>19021700000</v>
      </c>
      <c r="AB248">
        <v>18380900000</v>
      </c>
      <c r="AC248">
        <v>18063500000</v>
      </c>
      <c r="AD248">
        <v>17218200000</v>
      </c>
      <c r="AE248">
        <v>16331200000</v>
      </c>
      <c r="AF248">
        <v>15533200000</v>
      </c>
      <c r="AG248">
        <v>16124284901</v>
      </c>
      <c r="AH248">
        <v>16768000000</v>
      </c>
      <c r="AI248">
        <v>19852700000</v>
      </c>
      <c r="AJ248">
        <v>20679800000</v>
      </c>
      <c r="AK248">
        <v>21213700000</v>
      </c>
      <c r="AL248">
        <v>23243398900</v>
      </c>
      <c r="AM248">
        <v>26870312000</v>
      </c>
      <c r="AN248">
        <v>29377098400</v>
      </c>
      <c r="AO248">
        <v>31499882400</v>
      </c>
      <c r="AP248">
        <v>33487591700</v>
      </c>
      <c r="AQ248">
        <v>35915502600</v>
      </c>
      <c r="AR248">
        <v>40370169900</v>
      </c>
      <c r="AS248">
        <v>47411275500</v>
      </c>
      <c r="AT248">
        <v>51645635100</v>
      </c>
      <c r="AU248">
        <v>53291873700</v>
      </c>
      <c r="AV248">
        <v>66882666400</v>
      </c>
      <c r="AW248">
        <v>81149860300</v>
      </c>
      <c r="AX248">
        <v>95686403800</v>
      </c>
      <c r="AY248">
        <v>109915355500</v>
      </c>
      <c r="AZ248">
        <v>130821739800</v>
      </c>
      <c r="BA248">
        <v>167564185200</v>
      </c>
      <c r="BB248">
        <v>114847127100</v>
      </c>
      <c r="BC248">
        <v>134385647700</v>
      </c>
      <c r="BD248">
        <v>144934508400</v>
      </c>
      <c r="BE248">
        <v>159617850100</v>
      </c>
      <c r="BF248">
        <v>173890405700</v>
      </c>
      <c r="BG248">
        <v>177954069000</v>
      </c>
      <c r="BH248">
        <v>169718564200</v>
      </c>
      <c r="BI248">
        <v>153860232000</v>
      </c>
      <c r="BJ248">
        <v>161668668200</v>
      </c>
      <c r="BK248">
        <v>159937923300</v>
      </c>
      <c r="BL248">
        <v>156987488000</v>
      </c>
      <c r="BM248">
        <v>135047000200</v>
      </c>
      <c r="BN248">
        <v>164702348200</v>
      </c>
      <c r="BO248" s="53">
        <v>183454113852.91699</v>
      </c>
    </row>
    <row r="249" spans="1:67" x14ac:dyDescent="0.35">
      <c r="A249" t="s">
        <v>1246</v>
      </c>
      <c r="B249" t="s">
        <v>1247</v>
      </c>
      <c r="C249" t="s">
        <v>779</v>
      </c>
      <c r="D249" t="s">
        <v>780</v>
      </c>
      <c r="J249">
        <v>507500000</v>
      </c>
      <c r="K249">
        <v>532500000</v>
      </c>
      <c r="L249">
        <v>550600000</v>
      </c>
      <c r="M249">
        <v>611500000</v>
      </c>
      <c r="N249">
        <v>647900000</v>
      </c>
      <c r="O249">
        <v>724600000</v>
      </c>
      <c r="P249">
        <v>851600000</v>
      </c>
      <c r="Q249">
        <v>1031500000</v>
      </c>
      <c r="R249">
        <v>1100600000</v>
      </c>
      <c r="S249">
        <v>1492800000</v>
      </c>
      <c r="T249">
        <v>1686800000</v>
      </c>
      <c r="U249">
        <v>1850800000</v>
      </c>
      <c r="V249">
        <v>2106500000</v>
      </c>
      <c r="W249">
        <v>2394100000</v>
      </c>
      <c r="X249">
        <v>2813700000</v>
      </c>
      <c r="Y249">
        <v>3421700000</v>
      </c>
      <c r="Z249">
        <v>4012700000</v>
      </c>
      <c r="AA249">
        <v>4630500000</v>
      </c>
      <c r="AB249">
        <v>5486600000</v>
      </c>
      <c r="AC249">
        <v>6214900000</v>
      </c>
      <c r="AD249">
        <v>6724800000</v>
      </c>
      <c r="AE249">
        <v>6825600000</v>
      </c>
      <c r="AF249">
        <v>7632500000</v>
      </c>
      <c r="AG249">
        <v>8233600000</v>
      </c>
      <c r="AH249">
        <v>9135700000</v>
      </c>
      <c r="AI249">
        <v>10456500000</v>
      </c>
      <c r="AJ249">
        <v>11516600000</v>
      </c>
      <c r="AK249">
        <v>13062600000</v>
      </c>
      <c r="AL249">
        <v>13735800000</v>
      </c>
      <c r="AM249">
        <v>14915300000</v>
      </c>
      <c r="AN249">
        <v>16241100000</v>
      </c>
      <c r="AO249">
        <v>18056200000</v>
      </c>
      <c r="AP249">
        <v>21950500000</v>
      </c>
      <c r="AQ249">
        <v>23858000000</v>
      </c>
      <c r="AR249">
        <v>26170000000</v>
      </c>
      <c r="AS249">
        <v>28141000000</v>
      </c>
      <c r="AT249">
        <v>30393200000</v>
      </c>
      <c r="AU249">
        <v>31510300000</v>
      </c>
      <c r="AV249">
        <v>33997800000</v>
      </c>
      <c r="AW249">
        <v>37252400000</v>
      </c>
      <c r="AX249">
        <v>39713700000</v>
      </c>
      <c r="AY249">
        <v>43651500000</v>
      </c>
      <c r="AZ249">
        <v>47265900000</v>
      </c>
      <c r="BA249">
        <v>52196000000</v>
      </c>
      <c r="BB249">
        <v>55811900000</v>
      </c>
      <c r="BC249">
        <v>63180742600</v>
      </c>
      <c r="BD249">
        <v>64705931500</v>
      </c>
      <c r="BE249">
        <v>70920717600</v>
      </c>
      <c r="BF249">
        <v>75747728800</v>
      </c>
      <c r="BG249">
        <v>82452947500</v>
      </c>
      <c r="BH249">
        <v>87487200000</v>
      </c>
      <c r="BI249">
        <v>93232200000</v>
      </c>
      <c r="BJ249">
        <v>99610300000</v>
      </c>
      <c r="BK249">
        <v>110242700000</v>
      </c>
      <c r="BL249">
        <v>119764000000</v>
      </c>
      <c r="BM249">
        <v>115705400000</v>
      </c>
      <c r="BN249">
        <v>127028600000</v>
      </c>
      <c r="BO249" s="53">
        <v>141072461400</v>
      </c>
    </row>
    <row r="250" spans="1:67" x14ac:dyDescent="0.35">
      <c r="A250" t="s">
        <v>1248</v>
      </c>
      <c r="B250" t="s">
        <v>1249</v>
      </c>
      <c r="C250" t="s">
        <v>779</v>
      </c>
      <c r="D250" t="s">
        <v>780</v>
      </c>
      <c r="L250">
        <v>140200</v>
      </c>
      <c r="M250">
        <v>156700</v>
      </c>
      <c r="N250">
        <v>174300</v>
      </c>
      <c r="O250">
        <v>195600</v>
      </c>
      <c r="P250">
        <v>241200</v>
      </c>
      <c r="Q250">
        <v>287400</v>
      </c>
      <c r="R250">
        <v>362100</v>
      </c>
      <c r="S250">
        <v>493334.90625</v>
      </c>
      <c r="T250">
        <v>642231.49832999997</v>
      </c>
      <c r="U250">
        <v>818384.07499999995</v>
      </c>
      <c r="V250">
        <v>1050161.2328000001</v>
      </c>
      <c r="W250">
        <v>1571215.8467000001</v>
      </c>
      <c r="X250">
        <v>2747768.36</v>
      </c>
      <c r="Y250">
        <v>5145589.4227999998</v>
      </c>
      <c r="Z250">
        <v>7742402.3002000004</v>
      </c>
      <c r="AA250">
        <v>10250320.516000001</v>
      </c>
      <c r="AB250">
        <v>13575279.915999999</v>
      </c>
      <c r="AC250">
        <v>21445983.217</v>
      </c>
      <c r="AD250">
        <v>34284860.272</v>
      </c>
      <c r="AE250">
        <v>49813241.445</v>
      </c>
      <c r="AF250">
        <v>72934608.463</v>
      </c>
      <c r="AG250">
        <v>125650144.92</v>
      </c>
      <c r="AH250">
        <v>222386752.58000001</v>
      </c>
      <c r="AI250">
        <v>386517726.69999999</v>
      </c>
      <c r="AJ250">
        <v>619007400</v>
      </c>
      <c r="AK250">
        <v>1075255500</v>
      </c>
      <c r="AL250">
        <v>1951683100</v>
      </c>
      <c r="AM250">
        <v>3771814700</v>
      </c>
      <c r="AN250">
        <v>7615667100</v>
      </c>
      <c r="AO250">
        <v>14533852400</v>
      </c>
      <c r="AP250">
        <v>28378208500</v>
      </c>
      <c r="AQ250">
        <v>71166510100</v>
      </c>
      <c r="AR250">
        <v>105892962300</v>
      </c>
      <c r="AS250">
        <v>168992159600</v>
      </c>
      <c r="AT250">
        <v>241138207500</v>
      </c>
      <c r="AU250">
        <v>355245858800</v>
      </c>
      <c r="AV250">
        <v>463831274000</v>
      </c>
      <c r="AW250">
        <v>574857169300</v>
      </c>
      <c r="AX250">
        <v>673060715300</v>
      </c>
      <c r="AY250">
        <v>787207536300</v>
      </c>
      <c r="AZ250">
        <v>879534807600</v>
      </c>
      <c r="BA250">
        <v>992862493300</v>
      </c>
      <c r="BB250">
        <v>994504131600</v>
      </c>
      <c r="BC250">
        <v>1157873737200</v>
      </c>
      <c r="BD250">
        <v>1392785539900</v>
      </c>
      <c r="BE250">
        <v>1569647202900</v>
      </c>
      <c r="BF250">
        <v>1807020366700</v>
      </c>
      <c r="BG250">
        <v>2036934619700</v>
      </c>
      <c r="BH250">
        <v>2324600863300</v>
      </c>
      <c r="BI250">
        <v>2598832171500</v>
      </c>
      <c r="BJ250">
        <v>3094567450600</v>
      </c>
      <c r="BK250">
        <v>3705299196600</v>
      </c>
      <c r="BL250">
        <v>4244520931400</v>
      </c>
      <c r="BM250">
        <v>4988170382100</v>
      </c>
      <c r="BN250">
        <v>7154275561400</v>
      </c>
      <c r="BO250" s="53">
        <v>14865434270645.6</v>
      </c>
    </row>
    <row r="251" spans="1:67" x14ac:dyDescent="0.35">
      <c r="A251" t="s">
        <v>319</v>
      </c>
      <c r="B251" t="s">
        <v>322</v>
      </c>
      <c r="C251" t="s">
        <v>779</v>
      </c>
      <c r="D251" t="s">
        <v>780</v>
      </c>
      <c r="AT251">
        <v>49744200</v>
      </c>
      <c r="AU251">
        <v>63876600</v>
      </c>
      <c r="AV251">
        <v>45232800</v>
      </c>
      <c r="AW251">
        <v>51470900</v>
      </c>
      <c r="AX251">
        <v>50378100</v>
      </c>
      <c r="AY251">
        <v>51824300</v>
      </c>
      <c r="AZ251">
        <v>59268400</v>
      </c>
      <c r="BA251">
        <v>60594300</v>
      </c>
      <c r="BB251">
        <v>62009100</v>
      </c>
      <c r="BC251">
        <v>55817600</v>
      </c>
      <c r="BD251">
        <v>56450000</v>
      </c>
      <c r="BE251">
        <v>49328600</v>
      </c>
      <c r="BF251">
        <v>61242400</v>
      </c>
      <c r="BG251">
        <v>56765700</v>
      </c>
      <c r="BH251">
        <v>75847900</v>
      </c>
      <c r="BI251">
        <v>81435900</v>
      </c>
      <c r="BJ251">
        <v>81877717.366683006</v>
      </c>
      <c r="BK251">
        <v>93066153.5997563</v>
      </c>
      <c r="BL251">
        <v>103828670.593614</v>
      </c>
      <c r="BM251">
        <v>102307068.90567701</v>
      </c>
      <c r="BN251">
        <v>108063163.83107799</v>
      </c>
      <c r="BO251" s="53">
        <v>117243499.899005</v>
      </c>
    </row>
    <row r="252" spans="1:67" x14ac:dyDescent="0.35">
      <c r="A252" t="s">
        <v>1250</v>
      </c>
      <c r="B252" t="s">
        <v>1251</v>
      </c>
      <c r="C252" t="s">
        <v>779</v>
      </c>
      <c r="D252" t="s">
        <v>780</v>
      </c>
      <c r="AG252">
        <v>488497846700</v>
      </c>
      <c r="AH252">
        <v>608071179300</v>
      </c>
      <c r="AI252">
        <v>794324808800</v>
      </c>
      <c r="AJ252">
        <v>1045630334800</v>
      </c>
      <c r="AK252">
        <v>1314176831700</v>
      </c>
      <c r="AL252">
        <v>1659030538800</v>
      </c>
      <c r="AM252">
        <v>2220485750400</v>
      </c>
      <c r="AN252">
        <v>2946085821500</v>
      </c>
      <c r="AO252">
        <v>3725900840800</v>
      </c>
      <c r="AP252">
        <v>4629062705500</v>
      </c>
      <c r="AQ252">
        <v>8086024901100</v>
      </c>
      <c r="AR252">
        <v>9346414195100</v>
      </c>
      <c r="AS252">
        <v>10614205113000</v>
      </c>
      <c r="AT252">
        <v>11627748928600</v>
      </c>
      <c r="AU252">
        <v>13590601480600</v>
      </c>
      <c r="AV252">
        <v>15630643623100</v>
      </c>
      <c r="AW252">
        <v>17951624845500</v>
      </c>
      <c r="AX252">
        <v>20410476463900</v>
      </c>
      <c r="AY252">
        <v>23350694330200</v>
      </c>
      <c r="AZ252">
        <v>26874868401900</v>
      </c>
      <c r="BA252">
        <v>33102901044700</v>
      </c>
      <c r="BB252">
        <v>38051507310800</v>
      </c>
      <c r="BC252">
        <v>43874452634900</v>
      </c>
      <c r="BD252">
        <v>52973647962600</v>
      </c>
      <c r="BE252">
        <v>61422358539800</v>
      </c>
      <c r="BF252">
        <v>71853139297900</v>
      </c>
      <c r="BG252">
        <v>81722468271000</v>
      </c>
      <c r="BH252">
        <v>92897276603800</v>
      </c>
      <c r="BI252">
        <v>106278419161900</v>
      </c>
      <c r="BJ252">
        <v>116659500937000</v>
      </c>
      <c r="BK252">
        <v>127598068728400</v>
      </c>
      <c r="BL252">
        <v>137322211679100</v>
      </c>
      <c r="BM252">
        <v>148670174265900</v>
      </c>
      <c r="BN252">
        <v>159537744458400</v>
      </c>
      <c r="BO252" s="53">
        <v>171412566977800</v>
      </c>
    </row>
    <row r="253" spans="1:67" x14ac:dyDescent="0.35">
      <c r="A253" t="s">
        <v>1252</v>
      </c>
      <c r="B253" t="s">
        <v>1253</v>
      </c>
      <c r="C253" t="s">
        <v>779</v>
      </c>
      <c r="D253" t="s">
        <v>780</v>
      </c>
      <c r="E253">
        <v>40238300</v>
      </c>
      <c r="F253">
        <v>42016700</v>
      </c>
      <c r="G253">
        <v>42416500</v>
      </c>
      <c r="H253">
        <v>48876100</v>
      </c>
      <c r="I253">
        <v>55918900</v>
      </c>
      <c r="J253">
        <v>61840000</v>
      </c>
      <c r="K253">
        <v>64860000</v>
      </c>
      <c r="L253">
        <v>67740000</v>
      </c>
      <c r="M253">
        <v>72900000</v>
      </c>
      <c r="N253">
        <v>82212800</v>
      </c>
      <c r="O253">
        <v>88891400</v>
      </c>
      <c r="P253">
        <v>99625200</v>
      </c>
      <c r="Q253">
        <v>105297900</v>
      </c>
      <c r="R253">
        <v>120538200</v>
      </c>
      <c r="S253">
        <v>146098100</v>
      </c>
      <c r="T253">
        <v>212010300</v>
      </c>
      <c r="U253">
        <v>244037300</v>
      </c>
      <c r="V253">
        <v>497354100</v>
      </c>
      <c r="W253">
        <v>555019300</v>
      </c>
      <c r="X253">
        <v>851211500</v>
      </c>
      <c r="Y253">
        <v>1237210000</v>
      </c>
      <c r="Z253">
        <v>2649800000</v>
      </c>
      <c r="AA253">
        <v>4302400000</v>
      </c>
      <c r="AB253">
        <v>6583900000</v>
      </c>
      <c r="AC253">
        <v>8281760200</v>
      </c>
      <c r="AD253">
        <v>17607547200</v>
      </c>
      <c r="AE253">
        <v>42105962800</v>
      </c>
      <c r="AF253">
        <v>123462721300</v>
      </c>
      <c r="AG253">
        <v>387115899100</v>
      </c>
      <c r="AH253">
        <v>883731964300</v>
      </c>
      <c r="AI253">
        <v>1351136710300</v>
      </c>
      <c r="AJ253">
        <v>1797935597100</v>
      </c>
      <c r="AK253">
        <v>2661901068200</v>
      </c>
      <c r="AL253">
        <v>3811618422200</v>
      </c>
      <c r="AM253">
        <v>4332905716400</v>
      </c>
      <c r="AN253">
        <v>5313304161500</v>
      </c>
      <c r="AO253">
        <v>6075691624200</v>
      </c>
      <c r="AP253">
        <v>6615984888000</v>
      </c>
      <c r="AQ253">
        <v>7560477953800</v>
      </c>
      <c r="AR253">
        <v>8151630467000</v>
      </c>
      <c r="AS253">
        <v>9201539637900</v>
      </c>
      <c r="AT253">
        <v>9977777571300</v>
      </c>
      <c r="AU253">
        <v>10605549036200</v>
      </c>
      <c r="AV253">
        <v>12185296012400</v>
      </c>
      <c r="AW253">
        <v>14946785473800</v>
      </c>
      <c r="AX253">
        <v>15577858030100</v>
      </c>
      <c r="AY253">
        <v>17755495115000</v>
      </c>
      <c r="AZ253">
        <v>20779706200000</v>
      </c>
      <c r="BA253">
        <v>24052786301900</v>
      </c>
      <c r="BB253">
        <v>47714781804500</v>
      </c>
      <c r="BC253">
        <v>53219650600100</v>
      </c>
      <c r="BD253">
        <v>63757642064900</v>
      </c>
      <c r="BE253">
        <v>68350163608300</v>
      </c>
      <c r="BF253">
        <v>73260652108600</v>
      </c>
      <c r="BG253">
        <v>80875737828200</v>
      </c>
      <c r="BH253">
        <v>89806364219700</v>
      </c>
      <c r="BI253">
        <v>98785456261600</v>
      </c>
      <c r="BJ253">
        <v>105964572816100</v>
      </c>
      <c r="BK253">
        <v>117095156797900</v>
      </c>
      <c r="BL253">
        <v>128667213874500</v>
      </c>
      <c r="BM253">
        <v>137335964436700</v>
      </c>
      <c r="BN253">
        <v>145819893356700</v>
      </c>
      <c r="BO253" s="53">
        <v>159932077890500</v>
      </c>
    </row>
    <row r="254" spans="1:67" x14ac:dyDescent="0.35">
      <c r="A254" t="s">
        <v>1254</v>
      </c>
      <c r="B254" t="s">
        <v>1255</v>
      </c>
      <c r="C254" t="s">
        <v>779</v>
      </c>
      <c r="D254" t="s">
        <v>780</v>
      </c>
      <c r="J254">
        <v>477000</v>
      </c>
      <c r="AH254">
        <v>1558900</v>
      </c>
      <c r="AI254">
        <v>1709300</v>
      </c>
      <c r="AJ254">
        <v>3056400</v>
      </c>
      <c r="AK254">
        <v>50280500</v>
      </c>
      <c r="AL254">
        <v>1446920000</v>
      </c>
      <c r="AM254">
        <v>11925025500</v>
      </c>
      <c r="AN254">
        <v>53877106000</v>
      </c>
      <c r="AO254">
        <v>80474375100</v>
      </c>
      <c r="AP254">
        <v>92166094200</v>
      </c>
      <c r="AQ254">
        <v>100459452700</v>
      </c>
      <c r="AR254">
        <v>126852648600</v>
      </c>
      <c r="AS254">
        <v>164942000000</v>
      </c>
      <c r="AT254">
        <v>200610000000</v>
      </c>
      <c r="AU254">
        <v>222585000000</v>
      </c>
      <c r="AV254">
        <v>264247000000</v>
      </c>
      <c r="AW254">
        <v>341686000000</v>
      </c>
      <c r="AX254">
        <v>436411000000</v>
      </c>
      <c r="AY254">
        <v>535459000000</v>
      </c>
      <c r="AZ254">
        <v>717406000000</v>
      </c>
      <c r="BA254">
        <v>939356000000</v>
      </c>
      <c r="BB254">
        <v>894306000000</v>
      </c>
      <c r="BC254">
        <v>1078917000000</v>
      </c>
      <c r="BD254">
        <v>1282817000000</v>
      </c>
      <c r="BE254">
        <v>1443202000000</v>
      </c>
      <c r="BF254">
        <v>1500419000000</v>
      </c>
      <c r="BG254">
        <v>1568772000000</v>
      </c>
      <c r="BH254">
        <v>2071606000000</v>
      </c>
      <c r="BI254">
        <v>2410106000000</v>
      </c>
      <c r="BJ254">
        <v>3024509000000</v>
      </c>
      <c r="BK254">
        <v>3594946000000</v>
      </c>
      <c r="BL254">
        <v>4026617000000</v>
      </c>
      <c r="BM254">
        <v>4314283000000</v>
      </c>
      <c r="BN254">
        <v>5321701000000</v>
      </c>
      <c r="BO254" s="53">
        <v>5472179613900</v>
      </c>
    </row>
    <row r="255" spans="1:67" x14ac:dyDescent="0.35">
      <c r="A255" t="s">
        <v>1256</v>
      </c>
      <c r="B255" t="s">
        <v>1257</v>
      </c>
      <c r="C255" t="s">
        <v>779</v>
      </c>
      <c r="D255" t="s">
        <v>780</v>
      </c>
    </row>
    <row r="256" spans="1:67" x14ac:dyDescent="0.35">
      <c r="A256" t="s">
        <v>1258</v>
      </c>
      <c r="B256" t="s">
        <v>1259</v>
      </c>
      <c r="C256" t="s">
        <v>779</v>
      </c>
      <c r="D256" t="s">
        <v>780</v>
      </c>
      <c r="E256">
        <v>14400</v>
      </c>
      <c r="F256">
        <v>17500</v>
      </c>
      <c r="G256">
        <v>19400</v>
      </c>
      <c r="H256">
        <v>23100</v>
      </c>
      <c r="I256">
        <v>33200</v>
      </c>
      <c r="J256">
        <v>54300</v>
      </c>
      <c r="K256">
        <v>96300</v>
      </c>
      <c r="L256">
        <v>164700</v>
      </c>
      <c r="M256">
        <v>363800</v>
      </c>
      <c r="N256">
        <v>491500</v>
      </c>
      <c r="O256">
        <v>589600</v>
      </c>
      <c r="P256">
        <v>691200</v>
      </c>
      <c r="Q256">
        <v>1142200</v>
      </c>
      <c r="R256">
        <v>3140900</v>
      </c>
      <c r="S256">
        <v>4422500</v>
      </c>
      <c r="T256">
        <v>7721000</v>
      </c>
      <c r="U256">
        <v>11866800</v>
      </c>
      <c r="V256">
        <v>18802500</v>
      </c>
      <c r="W256">
        <v>29111100</v>
      </c>
      <c r="X256">
        <v>55834400</v>
      </c>
      <c r="Y256">
        <v>88743100</v>
      </c>
      <c r="Z256">
        <v>118450000</v>
      </c>
      <c r="AA256">
        <v>124556000</v>
      </c>
      <c r="AB256">
        <v>165522000</v>
      </c>
      <c r="AC256">
        <v>250700000</v>
      </c>
      <c r="AD256">
        <v>443100000</v>
      </c>
      <c r="AE256">
        <v>846113000</v>
      </c>
      <c r="AF256">
        <v>1593382000</v>
      </c>
      <c r="AG256">
        <v>2826738000</v>
      </c>
      <c r="AH256">
        <v>5014216000</v>
      </c>
      <c r="AI256">
        <v>10479406000</v>
      </c>
      <c r="AJ256">
        <v>22079273000</v>
      </c>
      <c r="AK256">
        <v>38254252000</v>
      </c>
      <c r="AL256">
        <v>58166699000</v>
      </c>
      <c r="AM256">
        <v>86523108000</v>
      </c>
      <c r="AN256">
        <v>120591787000</v>
      </c>
      <c r="AO256">
        <v>161280794000</v>
      </c>
      <c r="AP256">
        <v>224508143600</v>
      </c>
      <c r="AQ256">
        <v>263640796200</v>
      </c>
      <c r="AR256">
        <v>271450520900</v>
      </c>
      <c r="AS256">
        <v>275351135300</v>
      </c>
      <c r="AT256">
        <v>277446153700</v>
      </c>
      <c r="AU256">
        <v>290881482900</v>
      </c>
      <c r="AV256">
        <v>325953228100</v>
      </c>
      <c r="AW256">
        <v>375888284700</v>
      </c>
      <c r="AX256">
        <v>412782529700</v>
      </c>
      <c r="AY256">
        <v>464730532400</v>
      </c>
      <c r="AZ256">
        <v>546398445300</v>
      </c>
      <c r="BA256">
        <v>632937729300</v>
      </c>
      <c r="BB256">
        <v>714731590800</v>
      </c>
      <c r="BC256">
        <v>811354590000</v>
      </c>
      <c r="BD256">
        <v>940841258900</v>
      </c>
      <c r="BE256">
        <v>1023251048900</v>
      </c>
      <c r="BF256">
        <v>1193518537800</v>
      </c>
      <c r="BG256">
        <v>1342657995200</v>
      </c>
      <c r="BH256">
        <v>1509356151400</v>
      </c>
      <c r="BI256">
        <v>1653528919000</v>
      </c>
      <c r="BJ256">
        <v>1762143236900</v>
      </c>
      <c r="BK256">
        <v>1890596974400</v>
      </c>
      <c r="BL256">
        <v>2080302434000</v>
      </c>
      <c r="BM256">
        <v>2131309073600</v>
      </c>
      <c r="BN256">
        <v>2408207118300</v>
      </c>
      <c r="BO256" s="53">
        <v>2671160334000</v>
      </c>
    </row>
    <row r="257" spans="1:67" x14ac:dyDescent="0.35">
      <c r="A257" t="s">
        <v>1260</v>
      </c>
      <c r="B257" t="s">
        <v>1261</v>
      </c>
      <c r="C257" t="s">
        <v>779</v>
      </c>
      <c r="D257" t="s">
        <v>780</v>
      </c>
      <c r="E257">
        <v>546400000000</v>
      </c>
      <c r="F257">
        <v>566800000000</v>
      </c>
      <c r="G257">
        <v>609200000000</v>
      </c>
      <c r="H257">
        <v>643100000000</v>
      </c>
      <c r="I257">
        <v>690700000000</v>
      </c>
      <c r="J257">
        <v>749000000000</v>
      </c>
      <c r="K257">
        <v>820100000000</v>
      </c>
      <c r="L257">
        <v>867100000000</v>
      </c>
      <c r="M257">
        <v>948600000000</v>
      </c>
      <c r="N257">
        <v>1026000000000</v>
      </c>
      <c r="O257">
        <v>1074359000000</v>
      </c>
      <c r="P257">
        <v>1162926000000</v>
      </c>
      <c r="Q257">
        <v>1280507000000</v>
      </c>
      <c r="R257">
        <v>1431848000000</v>
      </c>
      <c r="S257">
        <v>1553300000000</v>
      </c>
      <c r="T257">
        <v>1684554000000</v>
      </c>
      <c r="U257">
        <v>1869603000000</v>
      </c>
      <c r="V257">
        <v>2082670000000</v>
      </c>
      <c r="W257">
        <v>2349856000000</v>
      </c>
      <c r="X257">
        <v>2614202000000</v>
      </c>
      <c r="Y257">
        <v>2847055000000</v>
      </c>
      <c r="Z257">
        <v>3201886000000</v>
      </c>
      <c r="AA257">
        <v>3371448000000</v>
      </c>
      <c r="AB257">
        <v>3614168000000</v>
      </c>
      <c r="AC257">
        <v>4032292000000</v>
      </c>
      <c r="AD257">
        <v>4310074000000</v>
      </c>
      <c r="AE257">
        <v>4516535000000</v>
      </c>
      <c r="AF257">
        <v>4828878000000</v>
      </c>
      <c r="AG257">
        <v>5256093000000</v>
      </c>
      <c r="AH257">
        <v>5598381000000</v>
      </c>
      <c r="AI257">
        <v>5902290000000</v>
      </c>
      <c r="AJ257">
        <v>6096750000000</v>
      </c>
      <c r="AK257">
        <v>6435469000000</v>
      </c>
      <c r="AL257">
        <v>6733768000000</v>
      </c>
      <c r="AM257">
        <v>7170251000000</v>
      </c>
      <c r="AN257">
        <v>7574691000000</v>
      </c>
      <c r="AO257">
        <v>8045907000000</v>
      </c>
      <c r="AP257">
        <v>8589268000000</v>
      </c>
      <c r="AQ257">
        <v>9135464000000</v>
      </c>
      <c r="AR257">
        <v>9690388000000</v>
      </c>
      <c r="AS257">
        <v>10383667000000</v>
      </c>
      <c r="AT257">
        <v>10746067000000</v>
      </c>
      <c r="AU257">
        <v>11052223000000</v>
      </c>
      <c r="AV257">
        <v>11534846000000</v>
      </c>
      <c r="AW257">
        <v>12317643000000</v>
      </c>
      <c r="AX257">
        <v>13166516000000</v>
      </c>
      <c r="AY257">
        <v>14066382000000</v>
      </c>
      <c r="AZ257">
        <v>14550103000000</v>
      </c>
      <c r="BA257">
        <v>14718111000000</v>
      </c>
      <c r="BB257">
        <v>14426269000000</v>
      </c>
      <c r="BC257">
        <v>15172073000000</v>
      </c>
      <c r="BD257">
        <v>15849978000000</v>
      </c>
      <c r="BE257">
        <v>16675595000000</v>
      </c>
      <c r="BF257">
        <v>17188331000000</v>
      </c>
      <c r="BG257">
        <v>18043094000000</v>
      </c>
      <c r="BH257">
        <v>18660910000000</v>
      </c>
      <c r="BI257">
        <v>19020479000000</v>
      </c>
      <c r="BJ257">
        <v>19885551000000</v>
      </c>
      <c r="BK257">
        <v>20937355000000</v>
      </c>
      <c r="BL257">
        <v>21764537000000</v>
      </c>
      <c r="BM257">
        <v>21472360000000</v>
      </c>
      <c r="BN257">
        <v>23617113000000</v>
      </c>
      <c r="BO257" s="53">
        <v>25838900000000</v>
      </c>
    </row>
    <row r="258" spans="1:67" x14ac:dyDescent="0.35">
      <c r="A258" t="s">
        <v>1262</v>
      </c>
      <c r="B258" t="s">
        <v>1263</v>
      </c>
      <c r="C258" t="s">
        <v>779</v>
      </c>
      <c r="D258" t="s">
        <v>780</v>
      </c>
      <c r="AK258">
        <v>441444500</v>
      </c>
      <c r="AL258">
        <v>5093545100</v>
      </c>
      <c r="AM258">
        <v>64660900000</v>
      </c>
      <c r="AN258">
        <v>302013280000</v>
      </c>
      <c r="AO258">
        <v>556145760000</v>
      </c>
      <c r="AP258">
        <v>965236250000</v>
      </c>
      <c r="AQ258">
        <v>1406615520000</v>
      </c>
      <c r="AR258">
        <v>2107720480000</v>
      </c>
      <c r="AS258">
        <v>3203786790000</v>
      </c>
      <c r="AT258">
        <v>4836742050000</v>
      </c>
      <c r="AU258">
        <v>7338690650000</v>
      </c>
      <c r="AV258">
        <v>9731324560000</v>
      </c>
      <c r="AW258">
        <v>12210957280000</v>
      </c>
      <c r="AX258">
        <v>15896355558000</v>
      </c>
      <c r="AY258">
        <v>21016416120000</v>
      </c>
      <c r="AZ258">
        <v>29366299880000</v>
      </c>
      <c r="BA258">
        <v>41240797180000</v>
      </c>
      <c r="BB258">
        <v>50690261140000</v>
      </c>
      <c r="BC258">
        <v>80292399951400</v>
      </c>
      <c r="BD258">
        <v>105178122053300</v>
      </c>
      <c r="BE258">
        <v>129088917001600</v>
      </c>
      <c r="BF258">
        <v>155871630129000</v>
      </c>
      <c r="BG258">
        <v>189405961999900</v>
      </c>
      <c r="BH258">
        <v>225014519837600</v>
      </c>
      <c r="BI258">
        <v>257950293091800</v>
      </c>
      <c r="BJ258">
        <v>323678963435500</v>
      </c>
      <c r="BK258">
        <v>438806314597273</v>
      </c>
      <c r="BL258">
        <v>539218315359532</v>
      </c>
      <c r="BM258">
        <v>607124333035066</v>
      </c>
      <c r="BN258">
        <v>742246285499997</v>
      </c>
      <c r="BO258" s="53">
        <v>898250310091522</v>
      </c>
    </row>
    <row r="259" spans="1:67" x14ac:dyDescent="0.35">
      <c r="A259" t="s">
        <v>1264</v>
      </c>
      <c r="B259" t="s">
        <v>1265</v>
      </c>
      <c r="C259" t="s">
        <v>779</v>
      </c>
      <c r="D259" t="s">
        <v>780</v>
      </c>
      <c r="E259">
        <v>22400000</v>
      </c>
      <c r="F259">
        <v>24000000</v>
      </c>
      <c r="G259">
        <v>24900000</v>
      </c>
      <c r="H259">
        <v>23500000</v>
      </c>
      <c r="I259">
        <v>25300000</v>
      </c>
      <c r="J259">
        <v>25900000</v>
      </c>
      <c r="K259">
        <v>27600000</v>
      </c>
      <c r="L259">
        <v>27900000</v>
      </c>
      <c r="M259">
        <v>30700000</v>
      </c>
      <c r="N259">
        <v>33300000</v>
      </c>
      <c r="O259">
        <v>36900000</v>
      </c>
      <c r="P259">
        <v>39600000</v>
      </c>
      <c r="Q259">
        <v>53000000</v>
      </c>
      <c r="R259">
        <v>59100000</v>
      </c>
      <c r="S259">
        <v>67600000</v>
      </c>
      <c r="T259">
        <v>72118000</v>
      </c>
      <c r="U259">
        <v>85742500</v>
      </c>
      <c r="V259">
        <v>133253500</v>
      </c>
      <c r="W259">
        <v>164280900</v>
      </c>
      <c r="X259">
        <v>190340171</v>
      </c>
      <c r="Y259">
        <v>219888917</v>
      </c>
      <c r="Z259">
        <v>273743656</v>
      </c>
      <c r="AA259">
        <v>299859849</v>
      </c>
      <c r="AB259">
        <v>323879444</v>
      </c>
      <c r="AC259">
        <v>356467467</v>
      </c>
      <c r="AD259">
        <v>385402604</v>
      </c>
      <c r="AE259">
        <v>411485973</v>
      </c>
      <c r="AF259">
        <v>462567748</v>
      </c>
      <c r="AG259">
        <v>511562124</v>
      </c>
      <c r="AH259">
        <v>561311506</v>
      </c>
      <c r="AI259">
        <v>619170000</v>
      </c>
      <c r="AJ259">
        <v>657370000</v>
      </c>
      <c r="AK259">
        <v>728150000</v>
      </c>
      <c r="AL259">
        <v>750850000</v>
      </c>
      <c r="AM259">
        <v>752010000</v>
      </c>
      <c r="AN259">
        <v>822340000</v>
      </c>
      <c r="AO259">
        <v>870730000</v>
      </c>
      <c r="AP259">
        <v>904880000</v>
      </c>
      <c r="AQ259">
        <v>971740000</v>
      </c>
      <c r="AR259">
        <v>1002400000</v>
      </c>
      <c r="AS259">
        <v>1103684300</v>
      </c>
      <c r="AT259">
        <v>1203090300</v>
      </c>
      <c r="AU259">
        <v>1269434700</v>
      </c>
      <c r="AV259">
        <v>1310196300</v>
      </c>
      <c r="AW259">
        <v>1404851100</v>
      </c>
      <c r="AX259">
        <v>1485936100</v>
      </c>
      <c r="AY259">
        <v>1668069000</v>
      </c>
      <c r="AZ259">
        <v>1867294000</v>
      </c>
      <c r="BA259">
        <v>1916516100</v>
      </c>
      <c r="BB259">
        <v>1893480100</v>
      </c>
      <c r="BC259">
        <v>1912056200</v>
      </c>
      <c r="BD259">
        <v>1892305800</v>
      </c>
      <c r="BE259">
        <v>1960776300</v>
      </c>
      <c r="BF259">
        <v>2054863300</v>
      </c>
      <c r="BG259">
        <v>2000813507.81194</v>
      </c>
      <c r="BH259">
        <v>2074504441.2874401</v>
      </c>
      <c r="BI259">
        <v>2181351548.8122802</v>
      </c>
      <c r="BJ259">
        <v>2269816073.36131</v>
      </c>
      <c r="BK259">
        <v>2383371385.5594501</v>
      </c>
      <c r="BL259">
        <v>2455908694.21873</v>
      </c>
      <c r="BM259">
        <v>2328337053.32236</v>
      </c>
      <c r="BN259">
        <v>2307361250.7340798</v>
      </c>
      <c r="BO259" s="53">
        <v>2501975012.8771601</v>
      </c>
    </row>
    <row r="260" spans="1:67" x14ac:dyDescent="0.35">
      <c r="A260" t="s">
        <v>1266</v>
      </c>
      <c r="B260" t="s">
        <v>1267</v>
      </c>
      <c r="C260" t="s">
        <v>779</v>
      </c>
      <c r="D260" t="s">
        <v>780</v>
      </c>
      <c r="E260">
        <v>23910900</v>
      </c>
      <c r="F260">
        <v>25066600</v>
      </c>
      <c r="G260">
        <v>27398100</v>
      </c>
      <c r="H260">
        <v>30136700</v>
      </c>
      <c r="I260">
        <v>32591700</v>
      </c>
      <c r="J260">
        <v>34792200</v>
      </c>
      <c r="K260">
        <v>36521100</v>
      </c>
      <c r="L260">
        <v>38723600</v>
      </c>
      <c r="M260">
        <v>41991000</v>
      </c>
      <c r="N260">
        <v>43546200</v>
      </c>
      <c r="O260">
        <v>49591800</v>
      </c>
      <c r="P260">
        <v>53893800</v>
      </c>
      <c r="Q260">
        <v>59438000</v>
      </c>
      <c r="R260">
        <v>70294600</v>
      </c>
      <c r="S260">
        <v>109494900</v>
      </c>
      <c r="T260">
        <v>118528000</v>
      </c>
      <c r="U260">
        <v>135998400</v>
      </c>
      <c r="V260">
        <v>156084400</v>
      </c>
      <c r="W260">
        <v>169223400</v>
      </c>
      <c r="X260">
        <v>207724100</v>
      </c>
      <c r="Y260">
        <v>255615700</v>
      </c>
      <c r="Z260">
        <v>287676200</v>
      </c>
      <c r="AA260">
        <v>284689000</v>
      </c>
      <c r="AB260">
        <v>281406100</v>
      </c>
      <c r="AC260">
        <v>405603633.32999998</v>
      </c>
      <c r="AD260">
        <v>447993500</v>
      </c>
      <c r="AE260">
        <v>476222500</v>
      </c>
      <c r="AF260">
        <v>672945500</v>
      </c>
      <c r="AG260">
        <v>847603500</v>
      </c>
      <c r="AH260">
        <v>1428211133.3</v>
      </c>
      <c r="AI260">
        <v>2242966850</v>
      </c>
      <c r="AJ260">
        <v>3003510700</v>
      </c>
      <c r="AK260">
        <v>4012085700</v>
      </c>
      <c r="AL260">
        <v>5298109500</v>
      </c>
      <c r="AM260">
        <v>8395553700</v>
      </c>
      <c r="AN260">
        <v>13342082600</v>
      </c>
      <c r="AO260">
        <v>28717753300</v>
      </c>
      <c r="AP260">
        <v>40739404000</v>
      </c>
      <c r="AQ260">
        <v>48646128000</v>
      </c>
      <c r="AR260">
        <v>58457193000</v>
      </c>
      <c r="AS260">
        <v>78708192000</v>
      </c>
      <c r="AT260">
        <v>87476596000</v>
      </c>
      <c r="AU260">
        <v>104648456000</v>
      </c>
      <c r="AV260">
        <v>130716173000</v>
      </c>
      <c r="AW260">
        <v>206084096000</v>
      </c>
      <c r="AX260">
        <v>299488869000</v>
      </c>
      <c r="AY260">
        <v>391772431000</v>
      </c>
      <c r="AZ260">
        <v>499811053000</v>
      </c>
      <c r="BA260">
        <v>679050797000</v>
      </c>
      <c r="BB260">
        <v>701548259000</v>
      </c>
      <c r="BC260">
        <v>1004289776000</v>
      </c>
      <c r="BD260">
        <v>1323219648000</v>
      </c>
      <c r="BE260">
        <v>1592223282000</v>
      </c>
      <c r="BF260">
        <v>2174758936000</v>
      </c>
      <c r="BG260">
        <v>2997147779000</v>
      </c>
    </row>
    <row r="261" spans="1:67" x14ac:dyDescent="0.35">
      <c r="A261" t="s">
        <v>1268</v>
      </c>
      <c r="B261" t="s">
        <v>1269</v>
      </c>
      <c r="C261" t="s">
        <v>779</v>
      </c>
      <c r="D261" t="s">
        <v>780</v>
      </c>
    </row>
    <row r="262" spans="1:67" x14ac:dyDescent="0.35">
      <c r="A262" t="s">
        <v>1270</v>
      </c>
      <c r="B262" t="s">
        <v>1271</v>
      </c>
      <c r="C262" t="s">
        <v>779</v>
      </c>
      <c r="D262" t="s">
        <v>780</v>
      </c>
    </row>
    <row r="263" spans="1:67" x14ac:dyDescent="0.35">
      <c r="A263" t="s">
        <v>1272</v>
      </c>
      <c r="B263" t="s">
        <v>1273</v>
      </c>
      <c r="C263" t="s">
        <v>779</v>
      </c>
      <c r="D263" t="s">
        <v>780</v>
      </c>
      <c r="AH263">
        <v>28259999810000</v>
      </c>
      <c r="AI263">
        <v>39284000000000</v>
      </c>
      <c r="AJ263">
        <v>72620000000000</v>
      </c>
      <c r="AK263">
        <v>106757000000000</v>
      </c>
      <c r="AL263">
        <v>134913000000000</v>
      </c>
      <c r="AM263">
        <v>174017000000000</v>
      </c>
      <c r="AN263">
        <v>228677000000000</v>
      </c>
      <c r="AO263">
        <v>269654000000000</v>
      </c>
      <c r="AP263">
        <v>308600000000000</v>
      </c>
      <c r="AQ263">
        <v>352836000000000</v>
      </c>
      <c r="AR263">
        <v>392693000000000</v>
      </c>
      <c r="AS263">
        <v>435319000000000</v>
      </c>
      <c r="AT263">
        <v>474855000000000</v>
      </c>
      <c r="AU263">
        <v>527056000000000</v>
      </c>
      <c r="AV263">
        <v>603688000000000</v>
      </c>
      <c r="AW263">
        <v>701906000000000</v>
      </c>
      <c r="AX263">
        <v>897222000000000</v>
      </c>
      <c r="AY263" s="67">
        <v>1038755000000000</v>
      </c>
      <c r="AZ263" s="67">
        <v>1211806000000000</v>
      </c>
      <c r="BA263" s="67">
        <v>1567964000000000</v>
      </c>
      <c r="BB263" s="67">
        <v>1731221000000000</v>
      </c>
      <c r="BC263" s="67">
        <v>2654839220000000</v>
      </c>
      <c r="BD263" s="67">
        <v>3440740050000000</v>
      </c>
      <c r="BE263" s="67">
        <v>3944024680000000</v>
      </c>
      <c r="BF263" s="67">
        <v>4320071290000000</v>
      </c>
      <c r="BG263" s="67">
        <v>4749963560000000</v>
      </c>
      <c r="BH263" s="67">
        <v>4927883620000000</v>
      </c>
      <c r="BI263" s="67">
        <v>5329176690000000</v>
      </c>
      <c r="BJ263" s="67">
        <v>5913669010000000</v>
      </c>
      <c r="BK263" s="67">
        <v>6651467840000000</v>
      </c>
      <c r="BL263" s="67">
        <v>7320005500000000</v>
      </c>
      <c r="BM263" s="67">
        <v>7700497980000000</v>
      </c>
      <c r="BN263" s="67">
        <v>8045439660000000</v>
      </c>
      <c r="BO263" s="53">
        <v>9054232553602300</v>
      </c>
    </row>
    <row r="264" spans="1:67" x14ac:dyDescent="0.35">
      <c r="A264" t="s">
        <v>475</v>
      </c>
      <c r="B264" t="s">
        <v>477</v>
      </c>
      <c r="C264" t="s">
        <v>779</v>
      </c>
      <c r="D264" t="s">
        <v>780</v>
      </c>
      <c r="X264">
        <v>6880001900</v>
      </c>
      <c r="Y264">
        <v>7076004000</v>
      </c>
      <c r="Z264">
        <v>8538600000</v>
      </c>
      <c r="AA264">
        <v>8984989444.7000008</v>
      </c>
      <c r="AB264">
        <v>9954959765.7000008</v>
      </c>
      <c r="AC264">
        <v>12439470618</v>
      </c>
      <c r="AD264">
        <v>12551036947.5</v>
      </c>
      <c r="AE264">
        <v>12672853526.17</v>
      </c>
      <c r="AF264">
        <v>13044250621.5</v>
      </c>
      <c r="AG264">
        <v>14697160702.4</v>
      </c>
      <c r="AH264">
        <v>17203908362.25</v>
      </c>
      <c r="AI264">
        <v>19605042250.759998</v>
      </c>
      <c r="AJ264">
        <v>19771448700</v>
      </c>
      <c r="AK264">
        <v>20312862300</v>
      </c>
      <c r="AL264">
        <v>20907674400</v>
      </c>
      <c r="AM264">
        <v>22848142200</v>
      </c>
      <c r="AN264">
        <v>23837064100</v>
      </c>
      <c r="AO264">
        <v>25655347800</v>
      </c>
      <c r="AP264">
        <v>28097928200</v>
      </c>
      <c r="AQ264">
        <v>32390519700</v>
      </c>
      <c r="AR264">
        <v>33935779900</v>
      </c>
      <c r="AS264">
        <v>35656264300</v>
      </c>
      <c r="AT264">
        <v>36898532900</v>
      </c>
      <c r="AU264">
        <v>34948121800</v>
      </c>
      <c r="AV264">
        <v>36666439500</v>
      </c>
      <c r="AW264">
        <v>38710548800</v>
      </c>
      <c r="AX264">
        <v>40306421700</v>
      </c>
      <c r="AY264">
        <v>46385669200</v>
      </c>
      <c r="AZ264">
        <v>50363594300</v>
      </c>
      <c r="BA264">
        <v>59636575300</v>
      </c>
      <c r="BB264">
        <v>60892988400</v>
      </c>
      <c r="BC264">
        <v>62912525300</v>
      </c>
      <c r="BD264">
        <v>67203178300</v>
      </c>
      <c r="BE264">
        <v>65284088500</v>
      </c>
      <c r="BF264">
        <v>71662373500</v>
      </c>
      <c r="BG264">
        <v>76151182500</v>
      </c>
      <c r="BH264">
        <v>81077103600</v>
      </c>
      <c r="BI264">
        <v>86600885400</v>
      </c>
      <c r="BJ264">
        <v>95138218500</v>
      </c>
      <c r="BK264">
        <v>103699838800</v>
      </c>
      <c r="BL264">
        <v>122815350000</v>
      </c>
      <c r="BM264">
        <v>116890906000</v>
      </c>
      <c r="BN264">
        <v>121343068000</v>
      </c>
      <c r="BO264" s="53">
        <v>130587297000</v>
      </c>
    </row>
    <row r="265" spans="1:67" x14ac:dyDescent="0.35">
      <c r="A265" t="s">
        <v>1274</v>
      </c>
      <c r="B265" t="s">
        <v>1275</v>
      </c>
      <c r="C265" t="s">
        <v>779</v>
      </c>
      <c r="D265" t="s">
        <v>780</v>
      </c>
    </row>
    <row r="266" spans="1:67" x14ac:dyDescent="0.35">
      <c r="A266" t="s">
        <v>287</v>
      </c>
      <c r="B266" t="s">
        <v>289</v>
      </c>
      <c r="C266" t="s">
        <v>779</v>
      </c>
      <c r="D266" t="s">
        <v>780</v>
      </c>
      <c r="AA266">
        <v>113902100</v>
      </c>
      <c r="AB266">
        <v>135803400</v>
      </c>
      <c r="AC266">
        <v>146206100</v>
      </c>
      <c r="AD266">
        <v>152585800</v>
      </c>
      <c r="AE266">
        <v>162763600</v>
      </c>
      <c r="AF266">
        <v>174820000</v>
      </c>
      <c r="AG266">
        <v>192081100</v>
      </c>
      <c r="AH266">
        <v>192084300</v>
      </c>
      <c r="AI266">
        <v>205292100</v>
      </c>
      <c r="AJ266">
        <v>210462200</v>
      </c>
      <c r="AU266">
        <v>909537900</v>
      </c>
      <c r="AV266">
        <v>978549800</v>
      </c>
      <c r="AW266">
        <v>1084345900</v>
      </c>
      <c r="AX266">
        <v>1198037600</v>
      </c>
      <c r="AY266">
        <v>1292015600</v>
      </c>
      <c r="AZ266">
        <v>1404320900</v>
      </c>
      <c r="BA266">
        <v>1588365300</v>
      </c>
      <c r="BB266">
        <v>1632411800</v>
      </c>
      <c r="BC266">
        <v>1675915000</v>
      </c>
      <c r="BD266">
        <v>1709831100</v>
      </c>
      <c r="BE266">
        <v>1717273900</v>
      </c>
      <c r="BF266">
        <v>1759938500</v>
      </c>
      <c r="BG266">
        <v>1781210000</v>
      </c>
      <c r="BH266">
        <v>1958284800</v>
      </c>
      <c r="BI266">
        <v>2156951000</v>
      </c>
      <c r="BJ266">
        <v>2177919000</v>
      </c>
      <c r="BK266">
        <v>2179664000</v>
      </c>
      <c r="BL266">
        <v>2296318800</v>
      </c>
      <c r="BM266">
        <v>2261762000</v>
      </c>
      <c r="BN266">
        <v>2131247871.9695301</v>
      </c>
      <c r="BO266" s="53">
        <v>2106434600</v>
      </c>
    </row>
    <row r="267" spans="1:67" x14ac:dyDescent="0.35">
      <c r="A267" t="s">
        <v>1276</v>
      </c>
      <c r="B267" t="s">
        <v>1277</v>
      </c>
      <c r="C267" t="s">
        <v>779</v>
      </c>
      <c r="D267" t="s">
        <v>780</v>
      </c>
      <c r="BA267">
        <v>3701589000</v>
      </c>
      <c r="BB267">
        <v>3672238100</v>
      </c>
      <c r="BC267">
        <v>4098013300</v>
      </c>
      <c r="BD267">
        <v>4667214300</v>
      </c>
      <c r="BE267">
        <v>4950885500</v>
      </c>
      <c r="BF267">
        <v>5192863300</v>
      </c>
      <c r="BG267">
        <v>5438868900</v>
      </c>
      <c r="BH267">
        <v>5767061700</v>
      </c>
      <c r="BI267">
        <v>6111776100</v>
      </c>
      <c r="BJ267">
        <v>6483835400</v>
      </c>
      <c r="BK267">
        <v>6784600000</v>
      </c>
      <c r="BL267">
        <v>7216787000</v>
      </c>
      <c r="BM267">
        <v>6935587000</v>
      </c>
      <c r="BN267">
        <v>8109247500</v>
      </c>
      <c r="BO267" s="53">
        <v>9045009067.3363495</v>
      </c>
    </row>
    <row r="268" spans="1:67" x14ac:dyDescent="0.35">
      <c r="A268" t="s">
        <v>1278</v>
      </c>
      <c r="B268" t="s">
        <v>1279</v>
      </c>
      <c r="C268" t="s">
        <v>779</v>
      </c>
      <c r="D268" t="s">
        <v>780</v>
      </c>
      <c r="AI268">
        <v>147014523800</v>
      </c>
      <c r="AJ268">
        <v>170300000000</v>
      </c>
      <c r="AK268">
        <v>210681000000</v>
      </c>
      <c r="AL268">
        <v>256158000000</v>
      </c>
      <c r="AM268">
        <v>330126000000</v>
      </c>
      <c r="AN268">
        <v>495717000000</v>
      </c>
      <c r="AO268">
        <v>676600000000</v>
      </c>
      <c r="AP268">
        <v>804803740000</v>
      </c>
      <c r="AQ268">
        <v>810532992700</v>
      </c>
      <c r="AR268">
        <v>1081514604300</v>
      </c>
      <c r="AS268">
        <v>1435857887200</v>
      </c>
      <c r="AT268">
        <v>1546818951900</v>
      </c>
      <c r="AU268">
        <v>1734522777200</v>
      </c>
      <c r="AV268">
        <v>1972321747100</v>
      </c>
      <c r="AW268">
        <v>2314461247300</v>
      </c>
      <c r="AX268">
        <v>2897868369400</v>
      </c>
      <c r="AY268">
        <v>3516351175900</v>
      </c>
      <c r="AZ268">
        <v>4039938007400</v>
      </c>
      <c r="BA268">
        <v>4993211895900</v>
      </c>
      <c r="BB268">
        <v>4859833413300</v>
      </c>
      <c r="BC268">
        <v>6387382485100</v>
      </c>
      <c r="BD268">
        <v>6497166775300</v>
      </c>
      <c r="BE268">
        <v>7250173158700</v>
      </c>
      <c r="BF268">
        <v>8294675229100</v>
      </c>
      <c r="BG268">
        <v>8726164009700</v>
      </c>
      <c r="BH268">
        <v>9487049917400</v>
      </c>
      <c r="BI268">
        <v>8872795667100</v>
      </c>
      <c r="BJ268">
        <v>9990939555900</v>
      </c>
      <c r="BK268">
        <v>11569831242000</v>
      </c>
    </row>
    <row r="269" spans="1:67" x14ac:dyDescent="0.35">
      <c r="A269" t="s">
        <v>1280</v>
      </c>
      <c r="B269" t="s">
        <v>1281</v>
      </c>
      <c r="C269" t="s">
        <v>779</v>
      </c>
      <c r="D269" t="s">
        <v>780</v>
      </c>
      <c r="E269">
        <v>6013000000</v>
      </c>
      <c r="F269">
        <v>6324000000</v>
      </c>
      <c r="G269">
        <v>6779000000</v>
      </c>
      <c r="H269">
        <v>7522000000</v>
      </c>
      <c r="I269">
        <v>8272000000</v>
      </c>
      <c r="J269">
        <v>9038000000</v>
      </c>
      <c r="K269">
        <v>9841000000</v>
      </c>
      <c r="L269">
        <v>10980000000</v>
      </c>
      <c r="M269">
        <v>11863000000</v>
      </c>
      <c r="N269">
        <v>13327000000</v>
      </c>
      <c r="O269">
        <v>14682000000</v>
      </c>
      <c r="P269">
        <v>16275000000</v>
      </c>
      <c r="Q269">
        <v>18306000000</v>
      </c>
      <c r="R269">
        <v>22441000000</v>
      </c>
      <c r="S269">
        <v>27274000000</v>
      </c>
      <c r="T269">
        <v>30592000000</v>
      </c>
      <c r="U269">
        <v>34477000000</v>
      </c>
      <c r="V269">
        <v>37905000000</v>
      </c>
      <c r="W269">
        <v>43178000000</v>
      </c>
      <c r="X269">
        <v>51110000000</v>
      </c>
      <c r="Y269">
        <v>67047000000</v>
      </c>
      <c r="Z269">
        <v>78598000000</v>
      </c>
      <c r="AA269">
        <v>89880000000</v>
      </c>
      <c r="AB269">
        <v>103441000000</v>
      </c>
      <c r="AC269">
        <v>120791000000</v>
      </c>
      <c r="AD269">
        <v>137930000000</v>
      </c>
      <c r="AE269">
        <v>160887000000</v>
      </c>
      <c r="AF269">
        <v>190204000000</v>
      </c>
      <c r="AG269">
        <v>229176000000</v>
      </c>
      <c r="AH269">
        <v>274558000000</v>
      </c>
      <c r="AI269">
        <v>315086000000</v>
      </c>
      <c r="AJ269">
        <v>364481000000</v>
      </c>
      <c r="AK269">
        <v>410720000000</v>
      </c>
      <c r="AL269">
        <v>472294458800</v>
      </c>
      <c r="AM269">
        <v>536493632100</v>
      </c>
      <c r="AN269">
        <v>612473829800</v>
      </c>
      <c r="AO269">
        <v>688423913200</v>
      </c>
      <c r="AP269">
        <v>763800467000</v>
      </c>
      <c r="AQ269">
        <v>828245385800</v>
      </c>
      <c r="AR269">
        <v>906089425000</v>
      </c>
      <c r="AS269">
        <v>1031114033600</v>
      </c>
      <c r="AT269">
        <v>1133764572900</v>
      </c>
      <c r="AU269">
        <v>1331279275100</v>
      </c>
      <c r="AV269">
        <v>1455530020800</v>
      </c>
      <c r="AW269">
        <v>1624584096800</v>
      </c>
      <c r="AX269">
        <v>1805576382600</v>
      </c>
      <c r="AY269">
        <v>2022818909300</v>
      </c>
      <c r="AZ269">
        <v>2277831864200</v>
      </c>
      <c r="BA269">
        <v>2537755824700</v>
      </c>
      <c r="BB269">
        <v>2738069410100</v>
      </c>
      <c r="BC269">
        <v>2996082201500</v>
      </c>
      <c r="BD269">
        <v>3249209014300</v>
      </c>
      <c r="BE269">
        <v>3477030035100</v>
      </c>
      <c r="BF269">
        <v>3775107208400</v>
      </c>
      <c r="BG269">
        <v>4031354023400</v>
      </c>
      <c r="BH269">
        <v>4319511525200</v>
      </c>
      <c r="BI269">
        <v>4637597544700</v>
      </c>
      <c r="BJ269">
        <v>4937394924600</v>
      </c>
      <c r="BK269">
        <v>5199213933300</v>
      </c>
      <c r="BL269">
        <v>5473749085800</v>
      </c>
      <c r="BM269">
        <v>5464217077400</v>
      </c>
      <c r="BN269">
        <v>6073899252000</v>
      </c>
      <c r="BO269" s="53">
        <v>6500450648965.3398</v>
      </c>
    </row>
    <row r="270" spans="1:67" x14ac:dyDescent="0.35">
      <c r="A270" t="s">
        <v>1282</v>
      </c>
      <c r="B270" t="s">
        <v>1283</v>
      </c>
      <c r="C270" t="s">
        <v>779</v>
      </c>
      <c r="D270" t="s">
        <v>780</v>
      </c>
      <c r="E270">
        <v>447300</v>
      </c>
      <c r="F270">
        <v>441400</v>
      </c>
      <c r="G270">
        <v>436200</v>
      </c>
      <c r="H270">
        <v>454500</v>
      </c>
      <c r="I270">
        <v>518500</v>
      </c>
      <c r="J270">
        <v>712500</v>
      </c>
      <c r="K270">
        <v>827000</v>
      </c>
      <c r="L270">
        <v>907000</v>
      </c>
      <c r="M270">
        <v>1072000</v>
      </c>
      <c r="N270">
        <v>1328500</v>
      </c>
      <c r="O270">
        <v>1244300</v>
      </c>
      <c r="P270">
        <v>1145000</v>
      </c>
      <c r="Q270">
        <v>1273900</v>
      </c>
      <c r="R270">
        <v>1465200</v>
      </c>
      <c r="S270">
        <v>1752000</v>
      </c>
      <c r="T270">
        <v>1461400</v>
      </c>
      <c r="U270">
        <v>1747500</v>
      </c>
      <c r="V270">
        <v>1898300</v>
      </c>
      <c r="W270">
        <v>2109400</v>
      </c>
      <c r="X270">
        <v>2431800</v>
      </c>
      <c r="Y270">
        <v>2835000</v>
      </c>
      <c r="Z270">
        <v>3387500</v>
      </c>
      <c r="AA270">
        <v>3376100</v>
      </c>
      <c r="AB270">
        <v>3865700</v>
      </c>
      <c r="AC270">
        <v>4429100</v>
      </c>
      <c r="AD270">
        <v>6234900</v>
      </c>
      <c r="AE270">
        <v>10573700</v>
      </c>
      <c r="AF270">
        <v>18290200</v>
      </c>
      <c r="AG270">
        <v>27428100</v>
      </c>
      <c r="AH270">
        <v>49560400</v>
      </c>
      <c r="AI270">
        <v>103680800</v>
      </c>
      <c r="AJ270">
        <v>193461300</v>
      </c>
      <c r="AK270">
        <v>513113600</v>
      </c>
      <c r="AL270">
        <v>1366668300</v>
      </c>
      <c r="AM270">
        <v>2289520700</v>
      </c>
      <c r="AN270">
        <v>3080569800</v>
      </c>
      <c r="AO270">
        <v>4096255800</v>
      </c>
      <c r="AP270">
        <v>5326988100</v>
      </c>
      <c r="AQ270">
        <v>6172836800</v>
      </c>
      <c r="AR270">
        <v>7738082800</v>
      </c>
      <c r="AS270">
        <v>10715350000</v>
      </c>
      <c r="AT270">
        <v>14189152500</v>
      </c>
      <c r="AU270">
        <v>17785024100</v>
      </c>
      <c r="AV270">
        <v>22524702100</v>
      </c>
      <c r="AW270">
        <v>27824631300</v>
      </c>
      <c r="AX270">
        <v>34369583100</v>
      </c>
      <c r="AY270">
        <v>41753826900</v>
      </c>
      <c r="AZ270">
        <v>50081018000</v>
      </c>
      <c r="BA270">
        <v>61849984700</v>
      </c>
      <c r="BB270">
        <v>75235496800</v>
      </c>
      <c r="BC270">
        <v>90677468100</v>
      </c>
      <c r="BD270">
        <v>108405942800</v>
      </c>
      <c r="BE270">
        <v>129048393000</v>
      </c>
      <c r="BF270">
        <v>145130100000</v>
      </c>
      <c r="BG270">
        <v>163655700000</v>
      </c>
      <c r="BH270">
        <v>179825700000</v>
      </c>
      <c r="BI270">
        <v>209425800000</v>
      </c>
      <c r="BJ270">
        <v>235337200000</v>
      </c>
      <c r="BK270">
        <v>270920013100</v>
      </c>
      <c r="BL270">
        <v>295233601600</v>
      </c>
      <c r="BM270">
        <v>322886529500</v>
      </c>
      <c r="BN270">
        <v>404889991800</v>
      </c>
      <c r="BO270" s="53">
        <v>476529000000</v>
      </c>
    </row>
    <row r="271" spans="1:67" x14ac:dyDescent="0.35">
      <c r="A271" t="s">
        <v>1284</v>
      </c>
      <c r="B271" t="s">
        <v>1285</v>
      </c>
      <c r="C271" t="s">
        <v>779</v>
      </c>
      <c r="D271" t="s">
        <v>780</v>
      </c>
      <c r="E271">
        <v>861991440.36856198</v>
      </c>
      <c r="F271">
        <v>861472605.21343899</v>
      </c>
      <c r="G271">
        <v>849035782.322932</v>
      </c>
      <c r="H271">
        <v>846731555.85019696</v>
      </c>
      <c r="I271">
        <v>770199262.16410697</v>
      </c>
      <c r="J271">
        <v>1058473144.2546</v>
      </c>
      <c r="K271">
        <v>1095846817.4988201</v>
      </c>
      <c r="L271">
        <v>1270101350.0327899</v>
      </c>
      <c r="M271">
        <v>1351149497.40698</v>
      </c>
      <c r="N271">
        <v>1595053803.5357101</v>
      </c>
      <c r="O271">
        <v>1748941108.2211699</v>
      </c>
      <c r="P271">
        <v>1982903831.9011199</v>
      </c>
      <c r="Q271">
        <v>2451643293.7410898</v>
      </c>
      <c r="R271">
        <v>3061367415.0721402</v>
      </c>
      <c r="S271">
        <v>3642710180.6312099</v>
      </c>
      <c r="T271">
        <v>3965505124.6634998</v>
      </c>
      <c r="U271">
        <v>3848164428.5783401</v>
      </c>
      <c r="V271">
        <v>3881430615.1528902</v>
      </c>
      <c r="W271">
        <v>3969305641.4351702</v>
      </c>
      <c r="X271">
        <v>4671531512.0293598</v>
      </c>
      <c r="Y271">
        <v>5719129458.3311396</v>
      </c>
      <c r="Z271">
        <v>7174017850.8929396</v>
      </c>
      <c r="AA271">
        <v>7082911975.78092</v>
      </c>
      <c r="AB271">
        <v>6487395472.7937298</v>
      </c>
      <c r="AC271">
        <v>5562454795.7147503</v>
      </c>
      <c r="AD271">
        <v>4825668149.3269997</v>
      </c>
      <c r="AE271">
        <v>5032342972.0330896</v>
      </c>
      <c r="AF271">
        <v>5362798383.7776098</v>
      </c>
      <c r="AG271">
        <v>6268896193.9561996</v>
      </c>
      <c r="AH271">
        <v>6914347183.3861303</v>
      </c>
      <c r="AI271">
        <v>7031809762.3637304</v>
      </c>
      <c r="AJ271">
        <v>6683357000</v>
      </c>
      <c r="AK271">
        <v>4945512500</v>
      </c>
      <c r="AL271">
        <v>4966395800</v>
      </c>
      <c r="AM271">
        <v>4984079900</v>
      </c>
      <c r="AN271">
        <v>5011439600</v>
      </c>
      <c r="AO271">
        <v>6498403900</v>
      </c>
      <c r="AP271">
        <v>5920885800</v>
      </c>
      <c r="AQ271">
        <v>3922106400</v>
      </c>
      <c r="AR271">
        <v>4569525100</v>
      </c>
      <c r="AS271">
        <v>4364369600</v>
      </c>
      <c r="AT271">
        <v>4651412000</v>
      </c>
      <c r="AU271">
        <v>4604369600</v>
      </c>
      <c r="AV271">
        <v>4311320200</v>
      </c>
      <c r="AW271">
        <v>3979205900</v>
      </c>
      <c r="AX271">
        <v>3986470800</v>
      </c>
      <c r="AY271">
        <v>3428821300</v>
      </c>
      <c r="AZ271">
        <v>2956545000</v>
      </c>
      <c r="BA271">
        <v>1559870100</v>
      </c>
      <c r="BB271">
        <v>8811048700</v>
      </c>
      <c r="BC271">
        <v>11074562500</v>
      </c>
      <c r="BD271">
        <v>12515356900</v>
      </c>
      <c r="BE271">
        <v>15245882400</v>
      </c>
      <c r="BF271">
        <v>17220872400</v>
      </c>
      <c r="BG271">
        <v>17300432200</v>
      </c>
      <c r="BH271">
        <v>17604879500</v>
      </c>
      <c r="BI271">
        <v>18002592300</v>
      </c>
      <c r="BJ271">
        <v>19545212500</v>
      </c>
      <c r="BK271">
        <v>68159972400</v>
      </c>
      <c r="BL271">
        <v>208827389700</v>
      </c>
      <c r="BM271">
        <v>1348148377400</v>
      </c>
      <c r="BN271">
        <v>3111346096800</v>
      </c>
      <c r="BO271" s="53">
        <v>9099336123624.8496</v>
      </c>
    </row>
  </sheetData>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E8E151-1CE8-C143-B5D9-F8F0BE232467}">
  <sheetPr>
    <tabColor theme="0" tint="-0.499984740745262"/>
  </sheetPr>
  <dimension ref="B1:AA33"/>
  <sheetViews>
    <sheetView zoomScale="90" zoomScaleNormal="90" workbookViewId="0">
      <pane xSplit="2" ySplit="7" topLeftCell="C8" activePane="bottomRight" state="frozen"/>
      <selection pane="topRight" activeCell="B1" sqref="B1"/>
      <selection pane="bottomLeft" activeCell="A6" sqref="A6"/>
      <selection pane="bottomRight" activeCell="T56" sqref="T56"/>
    </sheetView>
  </sheetViews>
  <sheetFormatPr defaultColWidth="11" defaultRowHeight="15.5" x14ac:dyDescent="0.35"/>
  <cols>
    <col min="1" max="1" width="5.6640625" customWidth="1"/>
    <col min="2" max="2" width="50" customWidth="1"/>
    <col min="3" max="3" width="25.33203125" customWidth="1"/>
    <col min="4" max="4" width="45" customWidth="1"/>
    <col min="5" max="5" width="44" customWidth="1"/>
    <col min="6" max="13" width="17.5" hidden="1" customWidth="1"/>
    <col min="14" max="27" width="17.5" customWidth="1"/>
    <col min="28" max="80" width="7.1640625" customWidth="1"/>
  </cols>
  <sheetData>
    <row r="1" spans="2:27" ht="28.5" x14ac:dyDescent="0.65">
      <c r="B1" s="31" t="s">
        <v>1306</v>
      </c>
    </row>
    <row r="2" spans="2:27" x14ac:dyDescent="0.35">
      <c r="B2" t="s">
        <v>5</v>
      </c>
      <c r="C2" s="4" t="s">
        <v>493</v>
      </c>
      <c r="F2" s="42"/>
      <c r="G2" s="42"/>
      <c r="H2" s="42"/>
      <c r="I2" s="42"/>
      <c r="J2" s="42"/>
      <c r="K2" s="42"/>
      <c r="L2" s="42"/>
      <c r="M2" s="42"/>
      <c r="N2" s="42"/>
      <c r="O2" s="42"/>
      <c r="P2" s="42"/>
      <c r="Q2" s="42"/>
      <c r="R2" s="42"/>
      <c r="S2" s="42"/>
      <c r="T2" s="42"/>
      <c r="U2" s="42"/>
      <c r="V2" s="42"/>
      <c r="W2" s="42"/>
      <c r="X2" s="42"/>
      <c r="Y2" s="42"/>
      <c r="Z2" s="42"/>
      <c r="AA2" s="42"/>
    </row>
    <row r="3" spans="2:27" x14ac:dyDescent="0.35">
      <c r="B3" t="s">
        <v>7</v>
      </c>
      <c r="C3" s="4" t="s">
        <v>806</v>
      </c>
      <c r="F3" s="42"/>
      <c r="G3" s="42"/>
      <c r="H3" s="42"/>
      <c r="I3" s="42"/>
      <c r="J3" s="42"/>
      <c r="K3" s="42"/>
      <c r="L3" s="42"/>
      <c r="M3" s="42"/>
      <c r="N3" s="42"/>
      <c r="O3" s="42"/>
      <c r="P3" s="42"/>
      <c r="Q3" s="42"/>
      <c r="R3" s="42"/>
      <c r="S3" s="42"/>
      <c r="T3" s="42"/>
      <c r="U3" s="42"/>
      <c r="V3" s="42"/>
      <c r="W3" s="42"/>
      <c r="X3" s="42"/>
      <c r="Y3" s="42"/>
      <c r="Z3" s="42"/>
      <c r="AA3" s="42"/>
    </row>
    <row r="4" spans="2:27" x14ac:dyDescent="0.35">
      <c r="B4" t="s">
        <v>9</v>
      </c>
      <c r="C4" s="4" t="s">
        <v>10</v>
      </c>
      <c r="F4" s="42"/>
      <c r="G4" s="42"/>
      <c r="H4" s="42"/>
      <c r="I4" s="42"/>
      <c r="J4" s="42"/>
      <c r="K4" s="42"/>
      <c r="L4" s="42"/>
      <c r="M4" s="42"/>
      <c r="N4" s="42"/>
      <c r="O4" s="42"/>
      <c r="P4" s="42"/>
      <c r="Q4" s="42"/>
      <c r="R4" s="42"/>
      <c r="S4" s="42"/>
      <c r="T4" s="42"/>
      <c r="U4" s="42"/>
      <c r="V4" s="42"/>
      <c r="W4" s="42"/>
      <c r="X4" s="42"/>
      <c r="Y4" s="42"/>
      <c r="Z4" s="42"/>
      <c r="AA4" s="42"/>
    </row>
    <row r="5" spans="2:27" x14ac:dyDescent="0.35">
      <c r="C5" s="14"/>
      <c r="F5" s="132" t="s">
        <v>11</v>
      </c>
      <c r="G5" s="132"/>
      <c r="H5" s="132"/>
      <c r="I5" s="132"/>
      <c r="J5" s="132"/>
      <c r="K5" s="132"/>
      <c r="L5" s="132"/>
      <c r="M5" s="132"/>
      <c r="N5" s="132"/>
      <c r="O5" s="132"/>
      <c r="P5" s="132"/>
      <c r="Q5" s="132"/>
      <c r="R5" s="132"/>
      <c r="S5" s="132"/>
      <c r="T5" s="132"/>
      <c r="U5" s="132"/>
      <c r="V5" s="132"/>
      <c r="W5" s="132"/>
      <c r="X5" s="132"/>
      <c r="Y5" s="132"/>
      <c r="Z5" s="132"/>
      <c r="AA5" s="132"/>
    </row>
    <row r="6" spans="2:27" x14ac:dyDescent="0.35">
      <c r="C6" s="14"/>
      <c r="F6" s="54">
        <v>2002</v>
      </c>
      <c r="G6" s="54">
        <v>2003</v>
      </c>
      <c r="H6" s="54">
        <v>2004</v>
      </c>
      <c r="I6" s="54">
        <v>2005</v>
      </c>
      <c r="J6" s="54">
        <v>2006</v>
      </c>
      <c r="K6" s="54">
        <v>2007</v>
      </c>
      <c r="L6" s="54">
        <v>2008</v>
      </c>
      <c r="M6" s="54">
        <v>2009</v>
      </c>
      <c r="N6" s="54">
        <v>2010</v>
      </c>
      <c r="O6" s="54">
        <v>2011</v>
      </c>
      <c r="P6" s="54">
        <v>2012</v>
      </c>
      <c r="Q6" s="54">
        <v>2013</v>
      </c>
      <c r="R6" s="54">
        <v>2014</v>
      </c>
      <c r="S6" s="54">
        <v>2015</v>
      </c>
      <c r="T6" s="54">
        <v>2016</v>
      </c>
      <c r="U6" s="54">
        <v>2017</v>
      </c>
      <c r="V6" s="54">
        <v>2018</v>
      </c>
      <c r="W6" s="54">
        <v>2019</v>
      </c>
      <c r="X6" s="54">
        <v>2020</v>
      </c>
      <c r="Y6" s="54">
        <v>2021</v>
      </c>
      <c r="Z6" s="54">
        <v>2022</v>
      </c>
      <c r="AA6" s="54">
        <v>2023</v>
      </c>
    </row>
    <row r="7" spans="2:27" x14ac:dyDescent="0.35">
      <c r="B7" s="70" t="s">
        <v>14</v>
      </c>
      <c r="C7" s="70" t="s">
        <v>15</v>
      </c>
      <c r="D7" s="70" t="s">
        <v>17</v>
      </c>
      <c r="E7" s="70" t="s">
        <v>18</v>
      </c>
      <c r="F7" s="71"/>
      <c r="G7" s="71">
        <v>2003</v>
      </c>
      <c r="H7" s="71">
        <v>2004</v>
      </c>
      <c r="I7" s="71">
        <v>2005</v>
      </c>
      <c r="J7" s="71">
        <v>2006</v>
      </c>
      <c r="K7" s="71">
        <v>2007</v>
      </c>
      <c r="L7" s="71">
        <v>2008</v>
      </c>
      <c r="M7" s="71">
        <v>2009</v>
      </c>
      <c r="N7" s="71">
        <v>2010</v>
      </c>
      <c r="O7" s="71">
        <v>2011</v>
      </c>
      <c r="P7" s="71">
        <v>2012</v>
      </c>
      <c r="Q7" s="71">
        <v>2013</v>
      </c>
      <c r="R7" s="71">
        <v>2014</v>
      </c>
      <c r="S7" s="71">
        <v>2015</v>
      </c>
      <c r="T7" s="71">
        <v>2016</v>
      </c>
      <c r="U7" s="71">
        <v>2017</v>
      </c>
      <c r="V7" s="71">
        <v>2018</v>
      </c>
      <c r="W7" s="71">
        <v>2019</v>
      </c>
      <c r="X7" s="71">
        <v>2020</v>
      </c>
      <c r="Y7" s="71">
        <v>2021</v>
      </c>
      <c r="Z7" s="71"/>
      <c r="AA7" s="71"/>
    </row>
    <row r="8" spans="2:27" x14ac:dyDescent="0.35">
      <c r="E8" s="72"/>
      <c r="F8" s="28"/>
      <c r="G8" s="28"/>
      <c r="H8" s="28"/>
      <c r="I8" s="28"/>
      <c r="J8" s="28"/>
      <c r="K8" s="28"/>
      <c r="L8" s="28"/>
      <c r="M8" s="28"/>
      <c r="N8" s="28"/>
      <c r="O8" s="28"/>
      <c r="P8" s="28"/>
      <c r="Q8" s="28"/>
      <c r="R8" s="28"/>
      <c r="S8" s="28"/>
      <c r="T8" s="28"/>
      <c r="U8" s="28"/>
      <c r="V8" s="28"/>
      <c r="W8" s="28"/>
      <c r="X8" s="28"/>
      <c r="Y8" s="28"/>
      <c r="Z8" s="28"/>
      <c r="AA8" s="28"/>
    </row>
    <row r="9" spans="2:27" x14ac:dyDescent="0.35">
      <c r="D9" s="1" t="s">
        <v>177</v>
      </c>
    </row>
    <row r="10" spans="2:27" x14ac:dyDescent="0.35">
      <c r="D10" s="4" t="s">
        <v>178</v>
      </c>
      <c r="E10" s="4" t="s">
        <v>179</v>
      </c>
      <c r="F10" s="4" t="e" cm="1">
        <f t="array" ref="F10">IFERROR(INDEX('WEO Oct 2023'!$J$2:$BG$529,MATCH($C$3&amp;$E10,'WEO Oct 2023'!$B$2:$B$529&amp;'WEO Oct 2023'!$C$2:$C$529,0),MATCH(F$6,'WEO Oct 2023'!$J$1:$BF$1,0)),NA())</f>
        <v>#N/A</v>
      </c>
      <c r="G10" s="4" t="e" cm="1">
        <f t="array" ref="G10">IFERROR(INDEX('WEO Oct 2023'!$J$2:$BG$529,MATCH($C$3&amp;$E10,'WEO Oct 2023'!$B$2:$B$529&amp;'WEO Oct 2023'!$C$2:$C$529,0),MATCH(G$6,'WEO Oct 2023'!$J$1:$BF$1,0)),NA())</f>
        <v>#N/A</v>
      </c>
      <c r="H10" s="4" t="e" cm="1">
        <f t="array" ref="H10">IFERROR(INDEX('WEO Oct 2023'!$J$2:$BG$529,MATCH($C$3&amp;$E10,'WEO Oct 2023'!$B$2:$B$529&amp;'WEO Oct 2023'!$C$2:$C$529,0),MATCH(H$6,'WEO Oct 2023'!$J$1:$BF$1,0)),NA())</f>
        <v>#N/A</v>
      </c>
      <c r="I10" s="4" t="e" cm="1">
        <f t="array" ref="I10">IFERROR(INDEX('WEO Oct 2023'!$J$2:$BG$529,MATCH($C$3&amp;$E10,'WEO Oct 2023'!$B$2:$B$529&amp;'WEO Oct 2023'!$C$2:$C$529,0),MATCH(I$6,'WEO Oct 2023'!$J$1:$BF$1,0)),NA())</f>
        <v>#N/A</v>
      </c>
      <c r="J10" s="4" t="e" cm="1">
        <f t="array" ref="J10">IFERROR(INDEX('WEO Oct 2023'!$J$2:$BG$529,MATCH($C$3&amp;$E10,'WEO Oct 2023'!$B$2:$B$529&amp;'WEO Oct 2023'!$C$2:$C$529,0),MATCH(J$6,'WEO Oct 2023'!$J$1:$BF$1,0)),NA())</f>
        <v>#N/A</v>
      </c>
      <c r="K10" s="4" t="e" cm="1">
        <f t="array" ref="K10">IFERROR(INDEX('WEO Oct 2023'!$J$2:$BG$529,MATCH($C$3&amp;$E10,'WEO Oct 2023'!$B$2:$B$529&amp;'WEO Oct 2023'!$C$2:$C$529,0),MATCH(K$6,'WEO Oct 2023'!$J$1:$BF$1,0)),NA())</f>
        <v>#N/A</v>
      </c>
      <c r="L10" s="4" t="e" cm="1">
        <f t="array" ref="L10">IFERROR(INDEX('WEO Oct 2023'!$J$2:$BG$529,MATCH($C$3&amp;$E10,'WEO Oct 2023'!$B$2:$B$529&amp;'WEO Oct 2023'!$C$2:$C$529,0),MATCH(L$6,'WEO Oct 2023'!$J$1:$BF$1,0)),NA())</f>
        <v>#N/A</v>
      </c>
      <c r="M10" s="4" t="e" cm="1">
        <f t="array" ref="M10">IFERROR(INDEX('WEO Oct 2023'!$J$2:$BG$529,MATCH($C$3&amp;$E10,'WEO Oct 2023'!$B$2:$B$529&amp;'WEO Oct 2023'!$C$2:$C$529,0),MATCH(M$6,'WEO Oct 2023'!$J$1:$BF$1,0)),NA())</f>
        <v>#N/A</v>
      </c>
      <c r="N10" s="4" cm="1">
        <f t="array" ref="N10">IFERROR(INDEX('WEO Oct 2023'!$J$2:$BG$617,MATCH($C$3&amp;$E10,'WEO Oct 2023'!$B$2:$B$617&amp;'WEO Oct 2023'!$C$2:$C$617,0),MATCH(N$6,'WEO Oct 2023'!$J$1:$BF$1,0)),NA())</f>
        <v>1364.3</v>
      </c>
      <c r="O10" s="4" cm="1">
        <f t="array" ref="O10">IFERROR(INDEX('WEO Oct 2023'!$J$2:$BG$617,MATCH($C$3&amp;$E10,'WEO Oct 2023'!$B$2:$B$617&amp;'WEO Oct 2023'!$C$2:$C$617,0),MATCH(O$6,'WEO Oct 2023'!$J$1:$BF$1,0)),NA())</f>
        <v>1467.7919999999999</v>
      </c>
      <c r="P10" s="4" cm="1">
        <f t="array" ref="P10">IFERROR(INDEX('WEO Oct 2023'!$J$2:$BG$617,MATCH($C$3&amp;$E10,'WEO Oct 2023'!$B$2:$B$617&amp;'WEO Oct 2023'!$C$2:$C$617,0),MATCH(P$6,'WEO Oct 2023'!$J$1:$BF$1,0)),NA())</f>
        <v>1515.171</v>
      </c>
      <c r="Q10" s="4" cm="1">
        <f t="array" ref="Q10">IFERROR(INDEX('WEO Oct 2023'!$J$2:$BG$617,MATCH($C$3&amp;$E10,'WEO Oct 2023'!$B$2:$B$617&amp;'WEO Oct 2023'!$C$2:$C$617,0),MATCH(Q$6,'WEO Oct 2023'!$J$1:$BF$1,0)),NA())</f>
        <v>1568.559</v>
      </c>
      <c r="R10" s="4" cm="1">
        <f t="array" ref="R10">IFERROR(INDEX('WEO Oct 2023'!$J$2:$BG$617,MATCH($C$3&amp;$E10,'WEO Oct 2023'!$B$2:$B$617&amp;'WEO Oct 2023'!$C$2:$C$617,0),MATCH(R$6,'WEO Oct 2023'!$J$1:$BF$1,0)),NA())</f>
        <v>1613.6379999999999</v>
      </c>
      <c r="S10" s="4" cm="1">
        <f t="array" ref="S10">IFERROR(INDEX('WEO Oct 2023'!$J$2:$BG$617,MATCH($C$3&amp;$E10,'WEO Oct 2023'!$B$2:$B$617&amp;'WEO Oct 2023'!$C$2:$C$617,0),MATCH(S$6,'WEO Oct 2023'!$J$1:$BF$1,0)),NA())</f>
        <v>1638.433</v>
      </c>
      <c r="T10" s="4" cm="1">
        <f t="array" ref="T10">IFERROR(INDEX('WEO Oct 2023'!$J$2:$BG$617,MATCH($C$3&amp;$E10,'WEO Oct 2023'!$B$2:$B$617&amp;'WEO Oct 2023'!$C$2:$C$617,0),MATCH(T$6,'WEO Oct 2023'!$J$1:$BF$1,0)),NA())</f>
        <v>1698.5340000000001</v>
      </c>
      <c r="U10" s="4" cm="1">
        <f t="array" ref="U10">IFERROR(INDEX('WEO Oct 2023'!$J$2:$BG$617,MATCH($C$3&amp;$E10,'WEO Oct 2023'!$B$2:$B$617&amp;'WEO Oct 2023'!$C$2:$C$617,0),MATCH(U$6,'WEO Oct 2023'!$J$1:$BF$1,0)),NA())</f>
        <v>1801.91</v>
      </c>
      <c r="V10" s="4" cm="1">
        <f t="array" ref="V10">IFERROR(INDEX('WEO Oct 2023'!$J$2:$BG$617,MATCH($C$3&amp;$E10,'WEO Oct 2023'!$B$2:$B$617&amp;'WEO Oct 2023'!$C$2:$C$617,0),MATCH(V$6,'WEO Oct 2023'!$J$1:$BF$1,0)),NA())</f>
        <v>1894.1079999999999</v>
      </c>
      <c r="W10" s="4" cm="1">
        <f t="array" ref="W10">IFERROR(INDEX('WEO Oct 2023'!$J$2:$BG$617,MATCH($C$3&amp;$E10,'WEO Oct 2023'!$B$2:$B$617&amp;'WEO Oct 2023'!$C$2:$C$617,0),MATCH(W$6,'WEO Oct 2023'!$J$1:$BF$1,0)),NA())</f>
        <v>1992.2840000000001</v>
      </c>
      <c r="X10" s="4" cm="1">
        <f t="array" ref="X10">IFERROR(INDEX('WEO Oct 2023'!$J$2:$BG$617,MATCH($C$3&amp;$E10,'WEO Oct 2023'!$B$2:$B$617&amp;'WEO Oct 2023'!$C$2:$C$617,0),MATCH(X$6,'WEO Oct 2023'!$J$1:$BF$1,0)),NA())</f>
        <v>1971.038</v>
      </c>
      <c r="Y10" s="4" cm="1">
        <f t="array" ref="Y10">IFERROR(INDEX('WEO Oct 2023'!$J$2:$BG$617,MATCH($C$3&amp;$E10,'WEO Oct 2023'!$B$2:$B$617&amp;'WEO Oct 2023'!$C$2:$C$617,0),MATCH(Y$6,'WEO Oct 2023'!$J$1:$BF$1,0)),NA())</f>
        <v>2188.5459999999998</v>
      </c>
      <c r="Z10" s="4" cm="1">
        <f t="array" ref="Z10">IFERROR(INDEX('WEO Oct 2023'!$J$2:$BG$617,MATCH($C$3&amp;$E10,'WEO Oct 2023'!$B$2:$B$617&amp;'WEO Oct 2023'!$C$2:$C$617,0),MATCH(Z$6,'WEO Oct 2023'!$J$1:$BF$1,0)),NA())</f>
        <v>2449.875</v>
      </c>
      <c r="AA10" s="4" cm="1">
        <f t="array" ref="AA10">IFERROR(INDEX('WEO Oct 2023'!$J$2:$BG$617,MATCH($C$3&amp;$E10,'WEO Oct 2023'!$B$2:$B$617&amp;'WEO Oct 2023'!$C$2:$C$617,0),MATCH(AA$6,'WEO Oct 2023'!$J$1:$BF$1,0)),NA())</f>
        <v>2535.0810000000001</v>
      </c>
    </row>
    <row r="11" spans="2:27" x14ac:dyDescent="0.35">
      <c r="D11" s="65" t="str">
        <f>$C$4</f>
        <v>thousands</v>
      </c>
      <c r="E11" s="4"/>
      <c r="F11" s="5" t="e">
        <f>IF($D11=#REF!,F10*1000000,IF($D11=#REF!,F10*1000,IF($D11=#REF!,F10)))</f>
        <v>#REF!</v>
      </c>
      <c r="G11" s="5" t="e">
        <f t="shared" ref="G11:AA11" si="0">G10*1000000</f>
        <v>#N/A</v>
      </c>
      <c r="H11" s="5" t="e">
        <f t="shared" si="0"/>
        <v>#N/A</v>
      </c>
      <c r="I11" s="5" t="e">
        <f t="shared" si="0"/>
        <v>#N/A</v>
      </c>
      <c r="J11" s="5" t="e">
        <f t="shared" si="0"/>
        <v>#N/A</v>
      </c>
      <c r="K11" s="5" t="e">
        <f t="shared" si="0"/>
        <v>#N/A</v>
      </c>
      <c r="L11" s="5" t="e">
        <f t="shared" si="0"/>
        <v>#N/A</v>
      </c>
      <c r="M11" s="5" t="e">
        <f t="shared" si="0"/>
        <v>#N/A</v>
      </c>
      <c r="N11" s="5">
        <f t="shared" si="0"/>
        <v>1364300000</v>
      </c>
      <c r="O11" s="5">
        <f t="shared" si="0"/>
        <v>1467792000</v>
      </c>
      <c r="P11" s="5">
        <f t="shared" si="0"/>
        <v>1515171000</v>
      </c>
      <c r="Q11" s="5">
        <f t="shared" si="0"/>
        <v>1568559000</v>
      </c>
      <c r="R11" s="5">
        <f t="shared" si="0"/>
        <v>1613638000</v>
      </c>
      <c r="S11" s="5">
        <f t="shared" si="0"/>
        <v>1638433000</v>
      </c>
      <c r="T11" s="5">
        <f t="shared" si="0"/>
        <v>1698534000</v>
      </c>
      <c r="U11" s="5">
        <f t="shared" si="0"/>
        <v>1801910000</v>
      </c>
      <c r="V11" s="5">
        <f t="shared" si="0"/>
        <v>1894108000</v>
      </c>
      <c r="W11" s="5">
        <f t="shared" si="0"/>
        <v>1992284000</v>
      </c>
      <c r="X11" s="5">
        <f t="shared" si="0"/>
        <v>1971038000</v>
      </c>
      <c r="Y11" s="5">
        <f t="shared" si="0"/>
        <v>2188546000</v>
      </c>
      <c r="Z11" s="5">
        <f t="shared" si="0"/>
        <v>2449875000</v>
      </c>
      <c r="AA11" s="5">
        <f t="shared" si="0"/>
        <v>2535081000</v>
      </c>
    </row>
    <row r="12" spans="2:27" x14ac:dyDescent="0.35">
      <c r="D12" s="4" t="s">
        <v>180</v>
      </c>
      <c r="E12" s="4" t="s">
        <v>181</v>
      </c>
      <c r="F12" s="4" t="e" cm="1">
        <f t="array" ref="F12">IFERROR(INDEX('WEO Oct 2023'!$J$2:$BG$529,MATCH($C$3&amp;$E12,'WEO Oct 2023'!$B$2:$B$529&amp;'WEO Oct 2023'!$C$2:$C$529,0),MATCH(F$6,'WEO Oct 2023'!$J$1:$BF$1,0)),NA())</f>
        <v>#N/A</v>
      </c>
      <c r="G12" s="4" t="e" cm="1">
        <f t="array" ref="G12">IFERROR(INDEX('WEO Oct 2023'!$J$2:$BG$529,MATCH($C$3&amp;$E12,'WEO Oct 2023'!$B$2:$B$529&amp;'WEO Oct 2023'!$C$2:$C$529,0),MATCH(G$6,'WEO Oct 2023'!$J$1:$BF$1,0)),NA())</f>
        <v>#N/A</v>
      </c>
      <c r="H12" s="4" t="e" cm="1">
        <f t="array" ref="H12">IFERROR(INDEX('WEO Oct 2023'!$J$2:$BG$529,MATCH($C$3&amp;$E12,'WEO Oct 2023'!$B$2:$B$529&amp;'WEO Oct 2023'!$C$2:$C$529,0),MATCH(H$6,'WEO Oct 2023'!$J$1:$BF$1,0)),NA())</f>
        <v>#N/A</v>
      </c>
      <c r="I12" s="4" t="e" cm="1">
        <f t="array" ref="I12">IFERROR(INDEX('WEO Oct 2023'!$J$2:$BG$529,MATCH($C$3&amp;$E12,'WEO Oct 2023'!$B$2:$B$529&amp;'WEO Oct 2023'!$C$2:$C$529,0),MATCH(I$6,'WEO Oct 2023'!$J$1:$BF$1,0)),NA())</f>
        <v>#N/A</v>
      </c>
      <c r="J12" s="4" t="e" cm="1">
        <f t="array" ref="J12">IFERROR(INDEX('WEO Oct 2023'!$J$2:$BG$529,MATCH($C$3&amp;$E12,'WEO Oct 2023'!$B$2:$B$529&amp;'WEO Oct 2023'!$C$2:$C$529,0),MATCH(J$6,'WEO Oct 2023'!$J$1:$BF$1,0)),NA())</f>
        <v>#N/A</v>
      </c>
      <c r="K12" s="4" t="e" cm="1">
        <f t="array" ref="K12">IFERROR(INDEX('WEO Oct 2023'!$J$2:$BG$529,MATCH($C$3&amp;$E12,'WEO Oct 2023'!$B$2:$B$529&amp;'WEO Oct 2023'!$C$2:$C$529,0),MATCH(K$6,'WEO Oct 2023'!$J$1:$BF$1,0)),NA())</f>
        <v>#N/A</v>
      </c>
      <c r="L12" s="4" t="e" cm="1">
        <f t="array" ref="L12">IFERROR(INDEX('WEO Oct 2023'!$J$2:$BG$529,MATCH($C$3&amp;$E12,'WEO Oct 2023'!$B$2:$B$529&amp;'WEO Oct 2023'!$C$2:$C$529,0),MATCH(L$6,'WEO Oct 2023'!$J$1:$BF$1,0)),NA())</f>
        <v>#N/A</v>
      </c>
      <c r="M12" s="4" t="e" cm="1">
        <f t="array" ref="M12">IFERROR(INDEX('WEO Oct 2023'!$J$2:$BG$529,MATCH($C$3&amp;$E12,'WEO Oct 2023'!$B$2:$B$529&amp;'WEO Oct 2023'!$C$2:$C$529,0),MATCH(M$6,'WEO Oct 2023'!$J$1:$BF$1,0)),NA())</f>
        <v>#N/A</v>
      </c>
      <c r="N12" s="4" cm="1">
        <f t="array" ref="N12">IFERROR(INDEX('WEO Oct 2023'!$J$2:$BG$617,MATCH($C$3&amp;$E12,'WEO Oct 2023'!$B$2:$B$617&amp;'WEO Oct 2023'!$C$2:$C$617,0),MATCH(N$6,'WEO Oct 2023'!$J$1:$BF$1,0)),NA())</f>
        <v>1254.473</v>
      </c>
      <c r="O12" s="4" cm="1">
        <f t="array" ref="O12">IFERROR(INDEX('WEO Oct 2023'!$J$2:$BG$617,MATCH($C$3&amp;$E12,'WEO Oct 2023'!$B$2:$B$617&amp;'WEO Oct 2023'!$C$2:$C$617,0),MATCH(O$6,'WEO Oct 2023'!$J$1:$BF$1,0)),NA())</f>
        <v>1515.0730000000001</v>
      </c>
      <c r="P12" s="4" cm="1">
        <f t="array" ref="P12">IFERROR(INDEX('WEO Oct 2023'!$J$2:$BG$617,MATCH($C$3&amp;$E12,'WEO Oct 2023'!$B$2:$B$617&amp;'WEO Oct 2023'!$C$2:$C$617,0),MATCH(P$6,'WEO Oct 2023'!$J$1:$BF$1,0)),NA())</f>
        <v>1569.414</v>
      </c>
      <c r="Q12" s="4" cm="1">
        <f t="array" ref="Q12">IFERROR(INDEX('WEO Oct 2023'!$J$2:$BG$617,MATCH($C$3&amp;$E12,'WEO Oct 2023'!$B$2:$B$617&amp;'WEO Oct 2023'!$C$2:$C$617,0),MATCH(Q$6,'WEO Oct 2023'!$J$1:$BF$1,0)),NA())</f>
        <v>1519.0340000000001</v>
      </c>
      <c r="R12" s="4" cm="1">
        <f t="array" ref="R12">IFERROR(INDEX('WEO Oct 2023'!$J$2:$BG$617,MATCH($C$3&amp;$E12,'WEO Oct 2023'!$B$2:$B$617&amp;'WEO Oct 2023'!$C$2:$C$617,0),MATCH(R$6,'WEO Oct 2023'!$J$1:$BF$1,0)),NA())</f>
        <v>1456.624</v>
      </c>
      <c r="S12" s="4" cm="1">
        <f t="array" ref="S12">IFERROR(INDEX('WEO Oct 2023'!$J$2:$BG$617,MATCH($C$3&amp;$E12,'WEO Oct 2023'!$B$2:$B$617&amp;'WEO Oct 2023'!$C$2:$C$617,0),MATCH(S$6,'WEO Oct 2023'!$J$1:$BF$1,0)),NA())</f>
        <v>1233.105</v>
      </c>
      <c r="T12" s="4" cm="1">
        <f t="array" ref="T12">IFERROR(INDEX('WEO Oct 2023'!$J$2:$BG$617,MATCH($C$3&amp;$E12,'WEO Oct 2023'!$B$2:$B$617&amp;'WEO Oct 2023'!$C$2:$C$617,0),MATCH(T$6,'WEO Oct 2023'!$J$1:$BF$1,0)),NA())</f>
        <v>1263.521</v>
      </c>
      <c r="U12" s="4" cm="1">
        <f t="array" ref="U12">IFERROR(INDEX('WEO Oct 2023'!$J$2:$BG$617,MATCH($C$3&amp;$E12,'WEO Oct 2023'!$B$2:$B$617&amp;'WEO Oct 2023'!$C$2:$C$617,0),MATCH(U$6,'WEO Oct 2023'!$J$1:$BF$1,0)),NA())</f>
        <v>1381.6559999999999</v>
      </c>
      <c r="V12" s="4" cm="1">
        <f t="array" ref="V12">IFERROR(INDEX('WEO Oct 2023'!$J$2:$BG$617,MATCH($C$3&amp;$E12,'WEO Oct 2023'!$B$2:$B$617&amp;'WEO Oct 2023'!$C$2:$C$617,0),MATCH(V$6,'WEO Oct 2023'!$J$1:$BF$1,0)),NA())</f>
        <v>1417.059</v>
      </c>
      <c r="W12" s="4" cm="1">
        <f t="array" ref="W12">IFERROR(INDEX('WEO Oct 2023'!$J$2:$BG$617,MATCH($C$3&amp;$E12,'WEO Oct 2023'!$B$2:$B$617&amp;'WEO Oct 2023'!$C$2:$C$617,0),MATCH(W$6,'WEO Oct 2023'!$J$1:$BF$1,0)),NA())</f>
        <v>1385.482</v>
      </c>
      <c r="X12" s="4" cm="1">
        <f t="array" ref="X12">IFERROR(INDEX('WEO Oct 2023'!$J$2:$BG$617,MATCH($C$3&amp;$E12,'WEO Oct 2023'!$B$2:$B$617&amp;'WEO Oct 2023'!$C$2:$C$617,0),MATCH(X$6,'WEO Oct 2023'!$J$1:$BF$1,0)),NA())</f>
        <v>1360.8489999999999</v>
      </c>
      <c r="Y12" s="4" cm="1">
        <f t="array" ref="Y12">IFERROR(INDEX('WEO Oct 2023'!$J$2:$BG$617,MATCH($C$3&amp;$E12,'WEO Oct 2023'!$B$2:$B$617&amp;'WEO Oct 2023'!$C$2:$C$617,0),MATCH(Y$6,'WEO Oct 2023'!$J$1:$BF$1,0)),NA())</f>
        <v>1645.3040000000001</v>
      </c>
      <c r="Z12" s="4" cm="1">
        <f t="array" ref="Z12">IFERROR(INDEX('WEO Oct 2023'!$J$2:$BG$617,MATCH($C$3&amp;$E12,'WEO Oct 2023'!$B$2:$B$617&amp;'WEO Oct 2023'!$C$2:$C$617,0),MATCH(Z$6,'WEO Oct 2023'!$J$1:$BF$1,0)),NA())</f>
        <v>1702.5540000000001</v>
      </c>
      <c r="AA12" s="4" cm="1">
        <f t="array" ref="AA12">IFERROR(INDEX('WEO Oct 2023'!$J$2:$BG$617,MATCH($C$3&amp;$E12,'WEO Oct 2023'!$B$2:$B$617&amp;'WEO Oct 2023'!$C$2:$C$617,0),MATCH(AA$6,'WEO Oct 2023'!$J$1:$BF$1,0)),NA())</f>
        <v>1687.713</v>
      </c>
    </row>
    <row r="13" spans="2:27" s="27" customFormat="1" x14ac:dyDescent="0.35">
      <c r="D13" s="59" t="s">
        <v>182</v>
      </c>
      <c r="E13" s="59"/>
      <c r="F13" s="59" t="e">
        <f>F10/F12</f>
        <v>#N/A</v>
      </c>
      <c r="G13" s="59" t="e">
        <f t="shared" ref="G13:AA13" si="1">G10/G12</f>
        <v>#N/A</v>
      </c>
      <c r="H13" s="59" t="e">
        <f t="shared" si="1"/>
        <v>#N/A</v>
      </c>
      <c r="I13" s="59" t="e">
        <f t="shared" si="1"/>
        <v>#N/A</v>
      </c>
      <c r="J13" s="59" t="e">
        <f t="shared" si="1"/>
        <v>#N/A</v>
      </c>
      <c r="K13" s="59" t="e">
        <f t="shared" si="1"/>
        <v>#N/A</v>
      </c>
      <c r="L13" s="59" t="e">
        <f t="shared" si="1"/>
        <v>#N/A</v>
      </c>
      <c r="M13" s="59" t="e">
        <f t="shared" si="1"/>
        <v>#N/A</v>
      </c>
      <c r="N13" s="59">
        <f t="shared" si="1"/>
        <v>1.0875483171020819</v>
      </c>
      <c r="O13" s="59">
        <f t="shared" si="1"/>
        <v>0.96879292284926188</v>
      </c>
      <c r="P13" s="59">
        <f t="shared" si="1"/>
        <v>0.96543741804265804</v>
      </c>
      <c r="Q13" s="59">
        <f t="shared" si="1"/>
        <v>1.0326029568791744</v>
      </c>
      <c r="R13" s="59">
        <f t="shared" si="1"/>
        <v>1.1077930886762815</v>
      </c>
      <c r="S13" s="59">
        <f t="shared" si="1"/>
        <v>1.3287051792020954</v>
      </c>
      <c r="T13" s="59">
        <f t="shared" si="1"/>
        <v>1.3442863236938682</v>
      </c>
      <c r="U13" s="59">
        <f t="shared" si="1"/>
        <v>1.3041668837974143</v>
      </c>
      <c r="V13" s="59">
        <f t="shared" si="1"/>
        <v>1.3366472391057818</v>
      </c>
      <c r="W13" s="59">
        <f t="shared" si="1"/>
        <v>1.4379717672261352</v>
      </c>
      <c r="X13" s="59">
        <f t="shared" si="1"/>
        <v>1.4483884692570594</v>
      </c>
      <c r="Y13" s="59">
        <f t="shared" si="1"/>
        <v>1.3301772803080767</v>
      </c>
      <c r="Z13" s="59">
        <f t="shared" si="1"/>
        <v>1.4389411437170274</v>
      </c>
      <c r="AA13" s="59">
        <f t="shared" si="1"/>
        <v>1.5020806262676178</v>
      </c>
    </row>
    <row r="14" spans="2:27" x14ac:dyDescent="0.35">
      <c r="C14" s="28"/>
      <c r="D14" s="4" t="s">
        <v>183</v>
      </c>
      <c r="E14" s="4"/>
      <c r="F14" s="5">
        <f>IFERROR(INDEX('WDI GNI'!$E$6:$BO$271,MATCH($C$3,'WDI GNI'!$B$6:$B$271,0),MATCH(F$6,'WDI GNI'!$E$5:$BO$5,0)),NA())</f>
        <v>735531000000</v>
      </c>
      <c r="G14" s="5">
        <f>IFERROR(INDEX('WDI GNI'!$E$6:$BO$271,MATCH($C$3,'WDI GNI'!$B$6:$B$271,0),MATCH(G$6,'WDI GNI'!$E$5:$BO$5,0)),NA())</f>
        <v>780115000000</v>
      </c>
      <c r="H14" s="5">
        <f>IFERROR(INDEX('WDI GNI'!$E$6:$BO$271,MATCH($C$3,'WDI GNI'!$B$6:$B$271,0),MATCH(H$6,'WDI GNI'!$E$5:$BO$5,0)),NA())</f>
        <v>839043000000</v>
      </c>
      <c r="I14" s="5">
        <f>IFERROR(INDEX('WDI GNI'!$E$6:$BO$271,MATCH($C$3,'WDI GNI'!$B$6:$B$271,0),MATCH(I$6,'WDI GNI'!$E$5:$BO$5,0)),NA())</f>
        <v>890658000000</v>
      </c>
      <c r="J14" s="5">
        <f>IFERROR(INDEX('WDI GNI'!$E$6:$BO$271,MATCH($C$3,'WDI GNI'!$B$6:$B$271,0),MATCH(J$6,'WDI GNI'!$E$5:$BO$5,0)),NA())</f>
        <v>960092000000</v>
      </c>
      <c r="K14" s="5">
        <f>IFERROR(INDEX('WDI GNI'!$E$6:$BO$271,MATCH($C$3,'WDI GNI'!$B$6:$B$271,0),MATCH(K$6,'WDI GNI'!$E$5:$BO$5,0)),NA())</f>
        <v>1039818000000</v>
      </c>
      <c r="L14" s="5">
        <f>IFERROR(INDEX('WDI GNI'!$E$6:$BO$271,MATCH($C$3,'WDI GNI'!$B$6:$B$271,0),MATCH(L$6,'WDI GNI'!$E$5:$BO$5,0)),NA())</f>
        <v>1131020000000</v>
      </c>
      <c r="M14" s="5">
        <f>IFERROR(INDEX('WDI GNI'!$E$6:$BO$271,MATCH($C$3,'WDI GNI'!$B$6:$B$271,0),MATCH(M$6,'WDI GNI'!$E$5:$BO$5,0)),NA())</f>
        <v>1217066000000</v>
      </c>
      <c r="N14" s="5">
        <f>IFERROR(INDEX('WDI GNI'!$E$6:$BO$271,MATCH($C$3,'WDI GNI'!$B$6:$B$271,0),MATCH(N$6,'WDI GNI'!$E$5:$BO$5,0)),NA())</f>
        <v>1253468000000</v>
      </c>
      <c r="O14" s="5">
        <f>IFERROR(INDEX('WDI GNI'!$E$6:$BO$271,MATCH($C$3,'WDI GNI'!$B$6:$B$271,0),MATCH(O$6,'WDI GNI'!$E$5:$BO$5,0)),NA())</f>
        <v>1361539000000</v>
      </c>
      <c r="P14" s="5">
        <f>IFERROR(INDEX('WDI GNI'!$E$6:$BO$271,MATCH($C$3,'WDI GNI'!$B$6:$B$271,0),MATCH(P$6,'WDI GNI'!$E$5:$BO$5,0)),NA())</f>
        <v>1454572000000</v>
      </c>
      <c r="Q14" s="5">
        <f>IFERROR(INDEX('WDI GNI'!$E$6:$BO$271,MATCH($C$3,'WDI GNI'!$B$6:$B$271,0),MATCH(Q$6,'WDI GNI'!$E$5:$BO$5,0)),NA())</f>
        <v>1498289000000</v>
      </c>
      <c r="R14" s="5">
        <f>IFERROR(INDEX('WDI GNI'!$E$6:$BO$271,MATCH($C$3,'WDI GNI'!$B$6:$B$271,0),MATCH(R$6,'WDI GNI'!$E$5:$BO$5,0)),NA())</f>
        <v>1556866000000</v>
      </c>
      <c r="S14" s="5">
        <f>IFERROR(INDEX('WDI GNI'!$E$6:$BO$271,MATCH($C$3,'WDI GNI'!$B$6:$B$271,0),MATCH(S$6,'WDI GNI'!$E$5:$BO$5,0)),NA())</f>
        <v>1590327000000</v>
      </c>
      <c r="T14" s="5">
        <f>IFERROR(INDEX('WDI GNI'!$E$6:$BO$271,MATCH($C$3,'WDI GNI'!$B$6:$B$271,0),MATCH(T$6,'WDI GNI'!$E$5:$BO$5,0)),NA())</f>
        <v>1618540000000</v>
      </c>
      <c r="U14" s="5">
        <f>IFERROR(INDEX('WDI GNI'!$E$6:$BO$271,MATCH($C$3,'WDI GNI'!$B$6:$B$271,0),MATCH(U$6,'WDI GNI'!$E$5:$BO$5,0)),NA())</f>
        <v>1711088000000</v>
      </c>
      <c r="V14" s="5">
        <f>IFERROR(INDEX('WDI GNI'!$E$6:$BO$271,MATCH($C$3,'WDI GNI'!$B$6:$B$271,0),MATCH(V$6,'WDI GNI'!$E$5:$BO$5,0)),NA())</f>
        <v>1784968000000</v>
      </c>
      <c r="W14" s="5">
        <f>IFERROR(INDEX('WDI GNI'!$E$6:$BO$271,MATCH($C$3,'WDI GNI'!$B$6:$B$271,0),MATCH(W$6,'WDI GNI'!$E$5:$BO$5,0)),NA())</f>
        <v>1881587000000</v>
      </c>
      <c r="X14" s="5">
        <f>IFERROR(INDEX('WDI GNI'!$E$6:$BO$271,MATCH($C$3,'WDI GNI'!$B$6:$B$271,0),MATCH(X$6,'WDI GNI'!$E$5:$BO$5,0)),NA())</f>
        <v>1934964000000</v>
      </c>
      <c r="Y14" s="5">
        <f>IFERROR(INDEX('WDI GNI'!$E$6:$BO$271,MATCH($C$3,'WDI GNI'!$B$6:$B$271,0),MATCH(Y$6,'WDI GNI'!$E$5:$BO$5,0)),NA())</f>
        <v>2057359000000</v>
      </c>
      <c r="Z14" s="5">
        <f>IFERROR(INDEX('WDI GNI'!$E$6:$BO$271,MATCH($C$3,'WDI GNI'!$B$6:$B$271,0),MATCH(Z$6,'WDI GNI'!$E$5:$BO$5,0)),NA())</f>
        <v>2225337000000</v>
      </c>
      <c r="AA14" s="5" t="e">
        <f>IFERROR(INDEX('WDI GNI'!$E$6:$BO$271,MATCH($C$3,'WDI GNI'!$B$6:$B$271,0),MATCH(AA$6,'WDI GNI'!$E$5:$BO$5,0)),NA())</f>
        <v>#N/A</v>
      </c>
    </row>
    <row r="15" spans="2:27" x14ac:dyDescent="0.35">
      <c r="C15" s="28"/>
      <c r="D15" s="65" t="str">
        <f>$C$4</f>
        <v>thousands</v>
      </c>
      <c r="E15" s="4"/>
      <c r="F15" s="5" t="e">
        <f>IF($D15=#REF!,F14/1000,IF($D15=#REF!,F14*1000000,IF($D15=#REF!,F14/1000000000)))</f>
        <v>#REF!</v>
      </c>
      <c r="G15" s="5" t="e">
        <f>IF($D15=#REF!,G14/1000,IF($D15=#REF!,G14*1000000,IF($D15=#REF!,G14/1000000000)))</f>
        <v>#REF!</v>
      </c>
      <c r="H15" s="5" t="e">
        <f>IF($D15=#REF!,H14/1000,IF($D15=#REF!,H14*1000000,IF($D15=#REF!,H14/1000000000)))</f>
        <v>#REF!</v>
      </c>
      <c r="I15" s="5" t="e">
        <f>IF($D15=#REF!,I14/1000,IF($D15=#REF!,I14*1000000,IF($D15=#REF!,I14/1000000000)))</f>
        <v>#REF!</v>
      </c>
      <c r="J15" s="5" t="e">
        <f>IF($D15=#REF!,J14/1000,IF($D15=#REF!,J14*1000000,IF($D15=#REF!,J14/1000000000)))</f>
        <v>#REF!</v>
      </c>
      <c r="K15" s="5" t="e">
        <f>IF($D15=#REF!,K14/1000,IF($D15=#REF!,K14*1000000,IF($D15=#REF!,K14/1000000000)))</f>
        <v>#REF!</v>
      </c>
      <c r="L15" s="5" t="e">
        <f>IF($D15=#REF!,L14/1000,IF($D15=#REF!,L14*1000000,IF($D15=#REF!,L14/1000000000)))</f>
        <v>#REF!</v>
      </c>
      <c r="M15" s="5" t="e">
        <f>IF($D15=#REF!,M14/1000,IF($D15=#REF!,M14*1000000,IF($D15=#REF!,M14/1000000000)))</f>
        <v>#REF!</v>
      </c>
      <c r="N15" s="5" t="e">
        <f>IF($D15=#REF!,N14/1000,IF($D15=#REF!,N14*1000000,IF($D15=#REF!,N14/1000000000)))</f>
        <v>#REF!</v>
      </c>
      <c r="O15" s="5" t="e">
        <f>IF($D15=#REF!,O14/1000,IF($D15=#REF!,O14*1000000,IF($D15=#REF!,O14/1000000000)))</f>
        <v>#REF!</v>
      </c>
      <c r="P15" s="5" t="e">
        <f>IF($D15=#REF!,P14/1000,IF($D15=#REF!,P14*1000000,IF($D15=#REF!,P14/1000000000)))</f>
        <v>#REF!</v>
      </c>
      <c r="Q15" s="5" t="e">
        <f>IF($D15=#REF!,Q14/1000,IF($D15=#REF!,Q14*1000000,IF($D15=#REF!,Q14/1000000000)))</f>
        <v>#REF!</v>
      </c>
      <c r="R15" s="5" t="e">
        <f>IF($D15=#REF!,R14/1000,IF($D15=#REF!,R14*1000000,IF($D15=#REF!,R14/1000000000)))</f>
        <v>#REF!</v>
      </c>
      <c r="S15" s="5" t="e">
        <f>IF($D15=#REF!,S14/1000,IF($D15=#REF!,S14*1000000,IF($D15=#REF!,S14/1000000000)))</f>
        <v>#REF!</v>
      </c>
      <c r="T15" s="5" t="e">
        <f>IF($D15=#REF!,T14/1000,IF($D15=#REF!,T14*1000000,IF($D15=#REF!,T14/1000000000)))</f>
        <v>#REF!</v>
      </c>
      <c r="U15" s="5" t="e">
        <f>IF($D15=#REF!,U14/1000,IF($D15=#REF!,U14*1000000,IF($D15=#REF!,U14/1000000000)))</f>
        <v>#REF!</v>
      </c>
      <c r="V15" s="5" t="e">
        <f>IF($D15=#REF!,V14/1000,IF($D15=#REF!,V14*1000000,IF($D15=#REF!,V14/1000000000)))</f>
        <v>#REF!</v>
      </c>
      <c r="W15" s="5" t="e">
        <f>IF($D15=#REF!,W14/1000,IF($D15=#REF!,W14*1000000,IF($D15=#REF!,W14/1000000000)))</f>
        <v>#REF!</v>
      </c>
      <c r="X15" s="5" t="e">
        <f>IF($D15=#REF!,X14/1000,IF($D15=#REF!,X14*1000000,IF($D15=#REF!,X14/1000000000)))</f>
        <v>#REF!</v>
      </c>
      <c r="Y15" s="5" t="e">
        <f>IF($D15=#REF!,Y14/1000,IF($D15=#REF!,Y14*1000000,IF($D15=#REF!,Y14/1000000000)))</f>
        <v>#REF!</v>
      </c>
      <c r="Z15" s="5" t="e">
        <f>IF($D15=#REF!,Z14/1000,IF($D15=#REF!,Z14*1000000,IF($D15=#REF!,Z14/1000000000)))</f>
        <v>#REF!</v>
      </c>
      <c r="AA15" s="5" t="e">
        <f>IF($D15=#REF!,AA14/1000,IF($D15=#REF!,AA14*1000000,IF($D15=#REF!,AA14/1000000000)))</f>
        <v>#REF!</v>
      </c>
    </row>
    <row r="16" spans="2:27" x14ac:dyDescent="0.35">
      <c r="C16" s="28"/>
      <c r="D16" s="65" t="s">
        <v>184</v>
      </c>
      <c r="E16" s="4"/>
      <c r="F16" s="56" t="e">
        <f>F15/F11</f>
        <v>#REF!</v>
      </c>
      <c r="G16" s="56" t="e">
        <f t="shared" ref="G16:Z16" si="2">G15/G11</f>
        <v>#REF!</v>
      </c>
      <c r="H16" s="56" t="e">
        <f t="shared" si="2"/>
        <v>#REF!</v>
      </c>
      <c r="I16" s="56" t="e">
        <f t="shared" si="2"/>
        <v>#REF!</v>
      </c>
      <c r="J16" s="56" t="e">
        <f t="shared" si="2"/>
        <v>#REF!</v>
      </c>
      <c r="K16" s="56" t="e">
        <f t="shared" si="2"/>
        <v>#REF!</v>
      </c>
      <c r="L16" s="56" t="e">
        <f t="shared" si="2"/>
        <v>#REF!</v>
      </c>
      <c r="M16" s="56" t="e">
        <f t="shared" si="2"/>
        <v>#REF!</v>
      </c>
      <c r="N16" s="56" t="e">
        <f t="shared" si="2"/>
        <v>#REF!</v>
      </c>
      <c r="O16" s="56" t="e">
        <f t="shared" si="2"/>
        <v>#REF!</v>
      </c>
      <c r="P16" s="56" t="e">
        <f t="shared" si="2"/>
        <v>#REF!</v>
      </c>
      <c r="Q16" s="56" t="e">
        <f t="shared" si="2"/>
        <v>#REF!</v>
      </c>
      <c r="R16" s="56" t="e">
        <f t="shared" si="2"/>
        <v>#REF!</v>
      </c>
      <c r="S16" s="56" t="e">
        <f t="shared" si="2"/>
        <v>#REF!</v>
      </c>
      <c r="T16" s="56" t="e">
        <f t="shared" si="2"/>
        <v>#REF!</v>
      </c>
      <c r="U16" s="56" t="e">
        <f t="shared" si="2"/>
        <v>#REF!</v>
      </c>
      <c r="V16" s="56" t="e">
        <f t="shared" si="2"/>
        <v>#REF!</v>
      </c>
      <c r="W16" s="56" t="e">
        <f t="shared" si="2"/>
        <v>#REF!</v>
      </c>
      <c r="X16" s="56" t="e">
        <f t="shared" si="2"/>
        <v>#REF!</v>
      </c>
      <c r="Y16" s="56" t="e">
        <f t="shared" si="2"/>
        <v>#REF!</v>
      </c>
      <c r="Z16" s="56" t="e">
        <f t="shared" si="2"/>
        <v>#REF!</v>
      </c>
      <c r="AA16" s="5"/>
    </row>
    <row r="17" spans="3:27" x14ac:dyDescent="0.35">
      <c r="C17" s="28"/>
      <c r="D17" s="4" t="s">
        <v>185</v>
      </c>
      <c r="E17" s="4" t="s">
        <v>186</v>
      </c>
      <c r="F17" s="4" t="e" cm="1">
        <f t="array" ref="F17">IFERROR(INDEX('WEO Oct 2023'!$J$2:$BG$529,MATCH($C$3&amp;$E17,'WEO Oct 2023'!$B$2:$B$529&amp;'WEO Oct 2023'!$C$2:$C$529,0),MATCH(F$6,'WEO Oct 2023'!$J$1:$BF$1,0)),NA())</f>
        <v>#N/A</v>
      </c>
      <c r="G17" s="4" t="e" cm="1">
        <f t="array" ref="G17">IFERROR(INDEX('WEO Oct 2023'!$J$2:$BG$529,MATCH($C$3&amp;$E17,'WEO Oct 2023'!$B$2:$B$529&amp;'WEO Oct 2023'!$C$2:$C$529,0),MATCH(G$6,'WEO Oct 2023'!$J$1:$BF$1,0)),NA())</f>
        <v>#N/A</v>
      </c>
      <c r="H17" s="4" t="e" cm="1">
        <f t="array" ref="H17">IFERROR(INDEX('WEO Oct 2023'!$J$2:$BG$529,MATCH($C$3&amp;$E17,'WEO Oct 2023'!$B$2:$B$529&amp;'WEO Oct 2023'!$C$2:$C$529,0),MATCH(H$6,'WEO Oct 2023'!$J$1:$BF$1,0)),NA())</f>
        <v>#N/A</v>
      </c>
      <c r="I17" s="4" t="e" cm="1">
        <f t="array" ref="I17">IFERROR(INDEX('WEO Oct 2023'!$J$2:$BG$529,MATCH($C$3&amp;$E17,'WEO Oct 2023'!$B$2:$B$529&amp;'WEO Oct 2023'!$C$2:$C$529,0),MATCH(I$6,'WEO Oct 2023'!$J$1:$BF$1,0)),NA())</f>
        <v>#N/A</v>
      </c>
      <c r="J17" s="4" t="e" cm="1">
        <f t="array" ref="J17">IFERROR(INDEX('WEO Oct 2023'!$J$2:$BG$529,MATCH($C$3&amp;$E17,'WEO Oct 2023'!$B$2:$B$529&amp;'WEO Oct 2023'!$C$2:$C$529,0),MATCH(J$6,'WEO Oct 2023'!$J$1:$BF$1,0)),NA())</f>
        <v>#N/A</v>
      </c>
      <c r="K17" s="4" t="e" cm="1">
        <f t="array" ref="K17">IFERROR(INDEX('WEO Oct 2023'!$J$2:$BG$529,MATCH($C$3&amp;$E17,'WEO Oct 2023'!$B$2:$B$529&amp;'WEO Oct 2023'!$C$2:$C$529,0),MATCH(K$6,'WEO Oct 2023'!$J$1:$BF$1,0)),NA())</f>
        <v>#N/A</v>
      </c>
      <c r="L17" s="4" t="e" cm="1">
        <f t="array" ref="L17">IFERROR(INDEX('WEO Oct 2023'!$J$2:$BG$529,MATCH($C$3&amp;$E17,'WEO Oct 2023'!$B$2:$B$529&amp;'WEO Oct 2023'!$C$2:$C$529,0),MATCH(L$6,'WEO Oct 2023'!$J$1:$BF$1,0)),NA())</f>
        <v>#N/A</v>
      </c>
      <c r="M17" s="4" t="e" cm="1">
        <f t="array" ref="M17">IFERROR(INDEX('WEO Oct 2023'!$J$2:$BG$529,MATCH($C$3&amp;$E17,'WEO Oct 2023'!$B$2:$B$529&amp;'WEO Oct 2023'!$C$2:$C$529,0),MATCH(M$6,'WEO Oct 2023'!$J$1:$BF$1,0)),NA())</f>
        <v>#N/A</v>
      </c>
      <c r="N17" s="4" cm="1">
        <f t="array" ref="N17">IFERROR(INDEX('WEO Oct 2023'!$J$2:$BG$617,MATCH($C$3&amp;$E17,'WEO Oct 2023'!$B$2:$B$617&amp;'WEO Oct 2023'!$C$2:$C$617,0),MATCH(N$6,'WEO Oct 2023'!$J$1:$BF$1,0)),NA())</f>
        <v>504.17500000000001</v>
      </c>
      <c r="O17" s="4" cm="1">
        <f t="array" ref="O17">IFERROR(INDEX('WEO Oct 2023'!$J$2:$BG$617,MATCH($C$3&amp;$E17,'WEO Oct 2023'!$B$2:$B$617&amp;'WEO Oct 2023'!$C$2:$C$617,0),MATCH(O$6,'WEO Oct 2023'!$J$1:$BF$1,0)),NA())</f>
        <v>533.08600000000001</v>
      </c>
      <c r="P17" s="4" cm="1">
        <f t="array" ref="P17">IFERROR(INDEX('WEO Oct 2023'!$J$2:$BG$617,MATCH($C$3&amp;$E17,'WEO Oct 2023'!$B$2:$B$617&amp;'WEO Oct 2023'!$C$2:$C$617,0),MATCH(P$6,'WEO Oct 2023'!$J$1:$BF$1,0)),NA())</f>
        <v>553.46100000000001</v>
      </c>
      <c r="Q17" s="4" cm="1">
        <f t="array" ref="Q17">IFERROR(INDEX('WEO Oct 2023'!$J$2:$BG$617,MATCH($C$3&amp;$E17,'WEO Oct 2023'!$B$2:$B$617&amp;'WEO Oct 2023'!$C$2:$C$617,0),MATCH(Q$6,'WEO Oct 2023'!$J$1:$BF$1,0)),NA())</f>
        <v>570.73199999999997</v>
      </c>
      <c r="R17" s="4" cm="1">
        <f t="array" ref="R17">IFERROR(INDEX('WEO Oct 2023'!$J$2:$BG$617,MATCH($C$3&amp;$E17,'WEO Oct 2023'!$B$2:$B$617&amp;'WEO Oct 2023'!$C$2:$C$617,0),MATCH(R$6,'WEO Oct 2023'!$J$1:$BF$1,0)),NA())</f>
        <v>593.10500000000002</v>
      </c>
      <c r="S17" s="4" cm="1">
        <f t="array" ref="S17">IFERROR(INDEX('WEO Oct 2023'!$J$2:$BG$617,MATCH($C$3&amp;$E17,'WEO Oct 2023'!$B$2:$B$617&amp;'WEO Oct 2023'!$C$2:$C$617,0),MATCH(S$6,'WEO Oct 2023'!$J$1:$BF$1,0)),NA())</f>
        <v>610.92399999999998</v>
      </c>
      <c r="T17" s="4" cm="1">
        <f t="array" ref="T17">IFERROR(INDEX('WEO Oct 2023'!$J$2:$BG$617,MATCH($C$3&amp;$E17,'WEO Oct 2023'!$B$2:$B$617&amp;'WEO Oct 2023'!$C$2:$C$617,0),MATCH(T$6,'WEO Oct 2023'!$J$1:$BF$1,0)),NA())</f>
        <v>632.995</v>
      </c>
      <c r="U17" s="4" cm="1">
        <f t="array" ref="U17">IFERROR(INDEX('WEO Oct 2023'!$J$2:$BG$617,MATCH($C$3&amp;$E17,'WEO Oct 2023'!$B$2:$B$617&amp;'WEO Oct 2023'!$C$2:$C$617,0),MATCH(U$6,'WEO Oct 2023'!$J$1:$BF$1,0)),NA())</f>
        <v>662.42899999999997</v>
      </c>
      <c r="V17" s="4" cm="1">
        <f t="array" ref="V17">IFERROR(INDEX('WEO Oct 2023'!$J$2:$BG$617,MATCH($C$3&amp;$E17,'WEO Oct 2023'!$B$2:$B$617&amp;'WEO Oct 2023'!$C$2:$C$617,0),MATCH(V$6,'WEO Oct 2023'!$J$1:$BF$1,0)),NA())</f>
        <v>698.48800000000006</v>
      </c>
      <c r="W17" s="4" cm="1">
        <f t="array" ref="W17">IFERROR(INDEX('WEO Oct 2023'!$J$2:$BG$617,MATCH($C$3&amp;$E17,'WEO Oct 2023'!$B$2:$B$617&amp;'WEO Oct 2023'!$C$2:$C$617,0),MATCH(W$6,'WEO Oct 2023'!$J$1:$BF$1,0)),NA())</f>
        <v>775.73400000000004</v>
      </c>
      <c r="X17" s="4" cm="1">
        <f t="array" ref="X17">IFERROR(INDEX('WEO Oct 2023'!$J$2:$BG$617,MATCH($C$3&amp;$E17,'WEO Oct 2023'!$B$2:$B$617&amp;'WEO Oct 2023'!$C$2:$C$617,0),MATCH(X$6,'WEO Oct 2023'!$J$1:$BF$1,0)),NA())</f>
        <v>877.149</v>
      </c>
      <c r="Y17" s="4" cm="1">
        <f t="array" ref="Y17">IFERROR(INDEX('WEO Oct 2023'!$J$2:$BG$617,MATCH($C$3&amp;$E17,'WEO Oct 2023'!$B$2:$B$617&amp;'WEO Oct 2023'!$C$2:$C$617,0),MATCH(Y$6,'WEO Oct 2023'!$J$1:$BF$1,0)),NA())</f>
        <v>922.01499999999999</v>
      </c>
      <c r="Z17" s="4" cm="1">
        <f t="array" ref="Z17">IFERROR(INDEX('WEO Oct 2023'!$J$2:$BG$617,MATCH($C$3&amp;$E17,'WEO Oct 2023'!$B$2:$B$617&amp;'WEO Oct 2023'!$C$2:$C$617,0),MATCH(Z$6,'WEO Oct 2023'!$J$1:$BF$1,0)),NA())</f>
        <v>933.02700000000004</v>
      </c>
      <c r="AA17" s="4" cm="1">
        <f t="array" ref="AA17">IFERROR(INDEX('WEO Oct 2023'!$J$2:$BG$617,MATCH($C$3&amp;$E17,'WEO Oct 2023'!$B$2:$B$617&amp;'WEO Oct 2023'!$C$2:$C$617,0),MATCH(AA$6,'WEO Oct 2023'!$J$1:$BF$1,0)),NA())</f>
        <v>963.52499999999998</v>
      </c>
    </row>
    <row r="18" spans="3:27" x14ac:dyDescent="0.35">
      <c r="C18" s="28"/>
      <c r="D18" s="65" t="str">
        <f>$C$4</f>
        <v>thousands</v>
      </c>
      <c r="E18" s="4"/>
      <c r="F18" s="5" t="e">
        <f>IF($D18=#REF!,F17*1000000,IF($D18=#REF!,F17*1000,IF($D18=#REF!,F17)))</f>
        <v>#REF!</v>
      </c>
      <c r="G18" s="5" t="e">
        <f t="shared" ref="G18:AA18" si="3">G17*1000000</f>
        <v>#N/A</v>
      </c>
      <c r="H18" s="5" t="e">
        <f t="shared" si="3"/>
        <v>#N/A</v>
      </c>
      <c r="I18" s="5" t="e">
        <f t="shared" si="3"/>
        <v>#N/A</v>
      </c>
      <c r="J18" s="5" t="e">
        <f t="shared" si="3"/>
        <v>#N/A</v>
      </c>
      <c r="K18" s="5" t="e">
        <f t="shared" si="3"/>
        <v>#N/A</v>
      </c>
      <c r="L18" s="5" t="e">
        <f t="shared" si="3"/>
        <v>#N/A</v>
      </c>
      <c r="M18" s="5" t="e">
        <f t="shared" si="3"/>
        <v>#N/A</v>
      </c>
      <c r="N18" s="5">
        <f t="shared" si="3"/>
        <v>504175000</v>
      </c>
      <c r="O18" s="5">
        <f t="shared" si="3"/>
        <v>533086000</v>
      </c>
      <c r="P18" s="5">
        <f t="shared" si="3"/>
        <v>553461000</v>
      </c>
      <c r="Q18" s="5">
        <f t="shared" si="3"/>
        <v>570732000</v>
      </c>
      <c r="R18" s="5">
        <f t="shared" si="3"/>
        <v>593105000</v>
      </c>
      <c r="S18" s="5">
        <f t="shared" si="3"/>
        <v>610924000</v>
      </c>
      <c r="T18" s="5">
        <f t="shared" si="3"/>
        <v>632995000</v>
      </c>
      <c r="U18" s="5">
        <f t="shared" si="3"/>
        <v>662429000</v>
      </c>
      <c r="V18" s="5">
        <f t="shared" si="3"/>
        <v>698488000</v>
      </c>
      <c r="W18" s="5">
        <f t="shared" si="3"/>
        <v>775734000</v>
      </c>
      <c r="X18" s="5">
        <f t="shared" si="3"/>
        <v>877149000</v>
      </c>
      <c r="Y18" s="5">
        <f t="shared" si="3"/>
        <v>922015000</v>
      </c>
      <c r="Z18" s="5">
        <f t="shared" si="3"/>
        <v>933027000</v>
      </c>
      <c r="AA18" s="5">
        <f t="shared" si="3"/>
        <v>963525000</v>
      </c>
    </row>
    <row r="19" spans="3:27" x14ac:dyDescent="0.35">
      <c r="C19" s="28"/>
      <c r="D19" s="4" t="s">
        <v>187</v>
      </c>
      <c r="E19" s="4" t="s">
        <v>188</v>
      </c>
      <c r="F19" s="4" t="e" cm="1">
        <f t="array" ref="F19">IFERROR(INDEX('WEO Oct 2023'!$J$2:$BG$529,MATCH($C$3&amp;$E19,'WEO Oct 2023'!$B$2:$B$529&amp;'WEO Oct 2023'!$C$2:$C$529,0),MATCH(F$6,'WEO Oct 2023'!$J$1:$BF$1,0)),NA())</f>
        <v>#N/A</v>
      </c>
      <c r="G19" s="4" t="e" cm="1">
        <f t="array" ref="G19">IFERROR(INDEX('WEO Oct 2023'!$J$2:$BG$529,MATCH($C$3&amp;$E19,'WEO Oct 2023'!$B$2:$B$529&amp;'WEO Oct 2023'!$C$2:$C$529,0),MATCH(G$6,'WEO Oct 2023'!$J$1:$BF$1,0)),NA())</f>
        <v>#N/A</v>
      </c>
      <c r="H19" s="4" t="e" cm="1">
        <f t="array" ref="H19">IFERROR(INDEX('WEO Oct 2023'!$J$2:$BG$529,MATCH($C$3&amp;$E19,'WEO Oct 2023'!$B$2:$B$529&amp;'WEO Oct 2023'!$C$2:$C$529,0),MATCH(H$6,'WEO Oct 2023'!$J$1:$BF$1,0)),NA())</f>
        <v>#N/A</v>
      </c>
      <c r="I19" s="4" t="e" cm="1">
        <f t="array" ref="I19">IFERROR(INDEX('WEO Oct 2023'!$J$2:$BG$529,MATCH($C$3&amp;$E19,'WEO Oct 2023'!$B$2:$B$529&amp;'WEO Oct 2023'!$C$2:$C$529,0),MATCH(I$6,'WEO Oct 2023'!$J$1:$BF$1,0)),NA())</f>
        <v>#N/A</v>
      </c>
      <c r="J19" s="4" t="e" cm="1">
        <f t="array" ref="J19">IFERROR(INDEX('WEO Oct 2023'!$J$2:$BG$529,MATCH($C$3&amp;$E19,'WEO Oct 2023'!$B$2:$B$529&amp;'WEO Oct 2023'!$C$2:$C$529,0),MATCH(J$6,'WEO Oct 2023'!$J$1:$BF$1,0)),NA())</f>
        <v>#N/A</v>
      </c>
      <c r="K19" s="4" t="e" cm="1">
        <f t="array" ref="K19">IFERROR(INDEX('WEO Oct 2023'!$J$2:$BG$529,MATCH($C$3&amp;$E19,'WEO Oct 2023'!$B$2:$B$529&amp;'WEO Oct 2023'!$C$2:$C$529,0),MATCH(K$6,'WEO Oct 2023'!$J$1:$BF$1,0)),NA())</f>
        <v>#N/A</v>
      </c>
      <c r="L19" s="4" t="e" cm="1">
        <f t="array" ref="L19">IFERROR(INDEX('WEO Oct 2023'!$J$2:$BG$529,MATCH($C$3&amp;$E19,'WEO Oct 2023'!$B$2:$B$529&amp;'WEO Oct 2023'!$C$2:$C$529,0),MATCH(L$6,'WEO Oct 2023'!$J$1:$BF$1,0)),NA())</f>
        <v>#N/A</v>
      </c>
      <c r="M19" s="4" t="e" cm="1">
        <f t="array" ref="M19">IFERROR(INDEX('WEO Oct 2023'!$J$2:$BG$529,MATCH($C$3&amp;$E19,'WEO Oct 2023'!$B$2:$B$529&amp;'WEO Oct 2023'!$C$2:$C$529,0),MATCH(M$6,'WEO Oct 2023'!$J$1:$BF$1,0)),NA())</f>
        <v>#N/A</v>
      </c>
      <c r="N19" s="4" cm="1">
        <f t="array" ref="N19">IFERROR(INDEX('WEO Oct 2023'!$J$2:$BG$617,MATCH($C$3&amp;$E19,'WEO Oct 2023'!$B$2:$B$617&amp;'WEO Oct 2023'!$C$2:$C$617,0),MATCH(N$6,'WEO Oct 2023'!$J$1:$BF$1,0)),NA())</f>
        <v>36.954999999999998</v>
      </c>
      <c r="O19" s="4" cm="1">
        <f t="array" ref="O19">IFERROR(INDEX('WEO Oct 2023'!$J$2:$BG$617,MATCH($C$3&amp;$E19,'WEO Oct 2023'!$B$2:$B$617&amp;'WEO Oct 2023'!$C$2:$C$617,0),MATCH(O$6,'WEO Oct 2023'!$J$1:$BF$1,0)),NA())</f>
        <v>36.319000000000003</v>
      </c>
      <c r="P19" s="4" cm="1">
        <f t="array" ref="P19">IFERROR(INDEX('WEO Oct 2023'!$J$2:$BG$617,MATCH($C$3&amp;$E19,'WEO Oct 2023'!$B$2:$B$617&amp;'WEO Oct 2023'!$C$2:$C$617,0),MATCH(P$6,'WEO Oct 2023'!$J$1:$BF$1,0)),NA())</f>
        <v>36.527999999999999</v>
      </c>
      <c r="Q19" s="4" cm="1">
        <f t="array" ref="Q19">IFERROR(INDEX('WEO Oct 2023'!$J$2:$BG$617,MATCH($C$3&amp;$E19,'WEO Oct 2023'!$B$2:$B$617&amp;'WEO Oct 2023'!$C$2:$C$617,0),MATCH(Q$6,'WEO Oct 2023'!$J$1:$BF$1,0)),NA())</f>
        <v>36.386000000000003</v>
      </c>
      <c r="R19" s="4" cm="1">
        <f t="array" ref="R19">IFERROR(INDEX('WEO Oct 2023'!$J$2:$BG$617,MATCH($C$3&amp;$E19,'WEO Oct 2023'!$B$2:$B$617&amp;'WEO Oct 2023'!$C$2:$C$617,0),MATCH(R$6,'WEO Oct 2023'!$J$1:$BF$1,0)),NA())</f>
        <v>36.756</v>
      </c>
      <c r="S19" s="4" cm="1">
        <f t="array" ref="S19">IFERROR(INDEX('WEO Oct 2023'!$J$2:$BG$617,MATCH($C$3&amp;$E19,'WEO Oct 2023'!$B$2:$B$617&amp;'WEO Oct 2023'!$C$2:$C$617,0),MATCH(S$6,'WEO Oct 2023'!$J$1:$BF$1,0)),NA())</f>
        <v>37.286999999999999</v>
      </c>
      <c r="T19" s="4" cm="1">
        <f t="array" ref="T19">IFERROR(INDEX('WEO Oct 2023'!$J$2:$BG$617,MATCH($C$3&amp;$E19,'WEO Oct 2023'!$B$2:$B$617&amp;'WEO Oct 2023'!$C$2:$C$617,0),MATCH(T$6,'WEO Oct 2023'!$J$1:$BF$1,0)),NA())</f>
        <v>37.267000000000003</v>
      </c>
      <c r="U19" s="4" cm="1">
        <f t="array" ref="U19">IFERROR(INDEX('WEO Oct 2023'!$J$2:$BG$617,MATCH($C$3&amp;$E19,'WEO Oct 2023'!$B$2:$B$617&amp;'WEO Oct 2023'!$C$2:$C$617,0),MATCH(U$6,'WEO Oct 2023'!$J$1:$BF$1,0)),NA())</f>
        <v>36.762999999999998</v>
      </c>
      <c r="V19" s="4" cm="1">
        <f t="array" ref="V19">IFERROR(INDEX('WEO Oct 2023'!$J$2:$BG$617,MATCH($C$3&amp;$E19,'WEO Oct 2023'!$B$2:$B$617&amp;'WEO Oct 2023'!$C$2:$C$617,0),MATCH(V$6,'WEO Oct 2023'!$J$1:$BF$1,0)),NA())</f>
        <v>36.877000000000002</v>
      </c>
      <c r="W19" s="4" cm="1">
        <f t="array" ref="W19">IFERROR(INDEX('WEO Oct 2023'!$J$2:$BG$617,MATCH($C$3&amp;$E19,'WEO Oct 2023'!$B$2:$B$617&amp;'WEO Oct 2023'!$C$2:$C$617,0),MATCH(W$6,'WEO Oct 2023'!$J$1:$BF$1,0)),NA())</f>
        <v>38.936999999999998</v>
      </c>
      <c r="X19" s="4" cm="1">
        <f t="array" ref="X19">IFERROR(INDEX('WEO Oct 2023'!$J$2:$BG$617,MATCH($C$3&amp;$E19,'WEO Oct 2023'!$B$2:$B$617&amp;'WEO Oct 2023'!$C$2:$C$617,0),MATCH(X$6,'WEO Oct 2023'!$J$1:$BF$1,0)),NA())</f>
        <v>44.502000000000002</v>
      </c>
      <c r="Y19" s="4" cm="1">
        <f t="array" ref="Y19">IFERROR(INDEX('WEO Oct 2023'!$J$2:$BG$617,MATCH($C$3&amp;$E19,'WEO Oct 2023'!$B$2:$B$617&amp;'WEO Oct 2023'!$C$2:$C$617,0),MATCH(Y$6,'WEO Oct 2023'!$J$1:$BF$1,0)),NA())</f>
        <v>42.128999999999998</v>
      </c>
      <c r="Z19" s="4" cm="1">
        <f t="array" ref="Z19">IFERROR(INDEX('WEO Oct 2023'!$J$2:$BG$617,MATCH($C$3&amp;$E19,'WEO Oct 2023'!$B$2:$B$617&amp;'WEO Oct 2023'!$C$2:$C$617,0),MATCH(Z$6,'WEO Oct 2023'!$J$1:$BF$1,0)),NA())</f>
        <v>38.085000000000001</v>
      </c>
      <c r="AA19" s="4" cm="1">
        <f t="array" ref="AA19">IFERROR(INDEX('WEO Oct 2023'!$J$2:$BG$617,MATCH($C$3&amp;$E19,'WEO Oct 2023'!$B$2:$B$617&amp;'WEO Oct 2023'!$C$2:$C$617,0),MATCH(AA$6,'WEO Oct 2023'!$J$1:$BF$1,0)),NA())</f>
        <v>38.008000000000003</v>
      </c>
    </row>
    <row r="20" spans="3:27" x14ac:dyDescent="0.35">
      <c r="C20" s="28"/>
      <c r="D20" s="4" t="s">
        <v>189</v>
      </c>
      <c r="E20" s="4" t="s">
        <v>190</v>
      </c>
      <c r="F20" s="4" t="e" cm="1">
        <f t="array" ref="F20">IFERROR(INDEX('WEO Oct 2023'!$J$2:$BG$529,MATCH($C$3&amp;$E20,'WEO Oct 2023'!$B$2:$B$529&amp;'WEO Oct 2023'!$C$2:$C$529,0),MATCH(F$6,'WEO Oct 2023'!$J$1:$BF$1,0)),NA())</f>
        <v>#N/A</v>
      </c>
      <c r="G20" s="4" t="e" cm="1">
        <f t="array" ref="G20">IFERROR(INDEX('WEO Oct 2023'!$J$2:$BG$529,MATCH($C$3&amp;$E20,'WEO Oct 2023'!$B$2:$B$529&amp;'WEO Oct 2023'!$C$2:$C$529,0),MATCH(G$6,'WEO Oct 2023'!$J$1:$BF$1,0)),NA())</f>
        <v>#N/A</v>
      </c>
      <c r="H20" s="4" t="e" cm="1">
        <f t="array" ref="H20">IFERROR(INDEX('WEO Oct 2023'!$J$2:$BG$529,MATCH($C$3&amp;$E20,'WEO Oct 2023'!$B$2:$B$529&amp;'WEO Oct 2023'!$C$2:$C$529,0),MATCH(H$6,'WEO Oct 2023'!$J$1:$BF$1,0)),NA())</f>
        <v>#N/A</v>
      </c>
      <c r="I20" s="4" t="e" cm="1">
        <f t="array" ref="I20">IFERROR(INDEX('WEO Oct 2023'!$J$2:$BG$529,MATCH($C$3&amp;$E20,'WEO Oct 2023'!$B$2:$B$529&amp;'WEO Oct 2023'!$C$2:$C$529,0),MATCH(I$6,'WEO Oct 2023'!$J$1:$BF$1,0)),NA())</f>
        <v>#N/A</v>
      </c>
      <c r="J20" s="4" t="e" cm="1">
        <f t="array" ref="J20">IFERROR(INDEX('WEO Oct 2023'!$J$2:$BG$529,MATCH($C$3&amp;$E20,'WEO Oct 2023'!$B$2:$B$529&amp;'WEO Oct 2023'!$C$2:$C$529,0),MATCH(J$6,'WEO Oct 2023'!$J$1:$BF$1,0)),NA())</f>
        <v>#N/A</v>
      </c>
      <c r="K20" s="4" t="e" cm="1">
        <f t="array" ref="K20">IFERROR(INDEX('WEO Oct 2023'!$J$2:$BG$529,MATCH($C$3&amp;$E20,'WEO Oct 2023'!$B$2:$B$529&amp;'WEO Oct 2023'!$C$2:$C$529,0),MATCH(K$6,'WEO Oct 2023'!$J$1:$BF$1,0)),NA())</f>
        <v>#N/A</v>
      </c>
      <c r="L20" s="4" t="e" cm="1">
        <f t="array" ref="L20">IFERROR(INDEX('WEO Oct 2023'!$J$2:$BG$529,MATCH($C$3&amp;$E20,'WEO Oct 2023'!$B$2:$B$529&amp;'WEO Oct 2023'!$C$2:$C$529,0),MATCH(L$6,'WEO Oct 2023'!$J$1:$BF$1,0)),NA())</f>
        <v>#N/A</v>
      </c>
      <c r="M20" s="4" t="e" cm="1">
        <f t="array" ref="M20">IFERROR(INDEX('WEO Oct 2023'!$J$2:$BG$529,MATCH($C$3&amp;$E20,'WEO Oct 2023'!$B$2:$B$529&amp;'WEO Oct 2023'!$C$2:$C$529,0),MATCH(M$6,'WEO Oct 2023'!$J$1:$BF$1,0)),NA())</f>
        <v>#N/A</v>
      </c>
      <c r="N20" s="4" cm="1">
        <f t="array" ref="N20">IFERROR(INDEX('WEO Oct 2023'!$J$2:$BG$617,MATCH($C$3&amp;$E20,'WEO Oct 2023'!$B$2:$B$617&amp;'WEO Oct 2023'!$C$2:$C$617,0),MATCH(N$6,'WEO Oct 2023'!$J$1:$BF$1,0)),NA())</f>
        <v>96.1</v>
      </c>
      <c r="O20" s="4" cm="1">
        <f t="array" ref="O20">IFERROR(INDEX('WEO Oct 2023'!$J$2:$BG$617,MATCH($C$3&amp;$E20,'WEO Oct 2023'!$B$2:$B$617&amp;'WEO Oct 2023'!$C$2:$C$617,0),MATCH(O$6,'WEO Oct 2023'!$J$1:$BF$1,0)),NA())</f>
        <v>99.325000000000003</v>
      </c>
      <c r="P20" s="4" cm="1">
        <f t="array" ref="P20">IFERROR(INDEX('WEO Oct 2023'!$J$2:$BG$617,MATCH($C$3&amp;$E20,'WEO Oct 2023'!$B$2:$B$617&amp;'WEO Oct 2023'!$C$2:$C$617,0),MATCH(P$6,'WEO Oct 2023'!$J$1:$BF$1,0)),NA())</f>
        <v>101</v>
      </c>
      <c r="Q20" s="4" cm="1">
        <f t="array" ref="Q20">IFERROR(INDEX('WEO Oct 2023'!$J$2:$BG$617,MATCH($C$3&amp;$E20,'WEO Oct 2023'!$B$2:$B$617&amp;'WEO Oct 2023'!$C$2:$C$617,0),MATCH(Q$6,'WEO Oct 2023'!$J$1:$BF$1,0)),NA())</f>
        <v>103.47499999999999</v>
      </c>
      <c r="R20" s="4" cm="1">
        <f t="array" ref="R20">IFERROR(INDEX('WEO Oct 2023'!$J$2:$BG$617,MATCH($C$3&amp;$E20,'WEO Oct 2023'!$B$2:$B$617&amp;'WEO Oct 2023'!$C$2:$C$617,0),MATCH(R$6,'WEO Oct 2023'!$J$1:$BF$1,0)),NA())</f>
        <v>106.075</v>
      </c>
      <c r="S20" s="4" cm="1">
        <f t="array" ref="S20">IFERROR(INDEX('WEO Oct 2023'!$J$2:$BG$617,MATCH($C$3&amp;$E20,'WEO Oct 2023'!$B$2:$B$617&amp;'WEO Oct 2023'!$C$2:$C$617,0),MATCH(S$6,'WEO Oct 2023'!$J$1:$BF$1,0)),NA())</f>
        <v>107.65</v>
      </c>
      <c r="T20" s="4" cm="1">
        <f t="array" ref="T20">IFERROR(INDEX('WEO Oct 2023'!$J$2:$BG$617,MATCH($C$3&amp;$E20,'WEO Oct 2023'!$B$2:$B$617&amp;'WEO Oct 2023'!$C$2:$C$617,0),MATCH(T$6,'WEO Oct 2023'!$J$1:$BF$1,0)),NA())</f>
        <v>109.02500000000001</v>
      </c>
      <c r="U20" s="4" cm="1">
        <f t="array" ref="U20">IFERROR(INDEX('WEO Oct 2023'!$J$2:$BG$617,MATCH($C$3&amp;$E20,'WEO Oct 2023'!$B$2:$B$617&amp;'WEO Oct 2023'!$C$2:$C$617,0),MATCH(U$6,'WEO Oct 2023'!$J$1:$BF$1,0)),NA())</f>
        <v>111.2</v>
      </c>
      <c r="V20" s="4" cm="1">
        <f t="array" ref="V20">IFERROR(INDEX('WEO Oct 2023'!$J$2:$BG$617,MATCH($C$3&amp;$E20,'WEO Oct 2023'!$B$2:$B$617&amp;'WEO Oct 2023'!$C$2:$C$617,0),MATCH(V$6,'WEO Oct 2023'!$J$1:$BF$1,0)),NA())</f>
        <v>113.325</v>
      </c>
      <c r="W20" s="4" cm="1">
        <f t="array" ref="W20">IFERROR(INDEX('WEO Oct 2023'!$J$2:$BG$617,MATCH($C$3&amp;$E20,'WEO Oct 2023'!$B$2:$B$617&amp;'WEO Oct 2023'!$C$2:$C$617,0),MATCH(W$6,'WEO Oct 2023'!$J$1:$BF$1,0)),NA())</f>
        <v>115.15</v>
      </c>
      <c r="X20" s="4" cm="1">
        <f t="array" ref="X20">IFERROR(INDEX('WEO Oct 2023'!$J$2:$BG$617,MATCH($C$3&amp;$E20,'WEO Oct 2023'!$B$2:$B$617&amp;'WEO Oct 2023'!$C$2:$C$617,0),MATCH(X$6,'WEO Oct 2023'!$J$1:$BF$1,0)),NA())</f>
        <v>116.15</v>
      </c>
      <c r="Y20" s="4" cm="1">
        <f t="array" ref="Y20">IFERROR(INDEX('WEO Oct 2023'!$J$2:$BG$617,MATCH($C$3&amp;$E20,'WEO Oct 2023'!$B$2:$B$617&amp;'WEO Oct 2023'!$C$2:$C$617,0),MATCH(Y$6,'WEO Oct 2023'!$J$1:$BF$1,0)),NA())</f>
        <v>119.45</v>
      </c>
      <c r="Z20" s="4" cm="1">
        <f t="array" ref="Z20">IFERROR(INDEX('WEO Oct 2023'!$J$2:$BG$617,MATCH($C$3&amp;$E20,'WEO Oct 2023'!$B$2:$B$617&amp;'WEO Oct 2023'!$C$2:$C$617,0),MATCH(Z$6,'WEO Oct 2023'!$J$1:$BF$1,0)),NA())</f>
        <v>127.35</v>
      </c>
      <c r="AA20" s="4" cm="1">
        <f t="array" ref="AA20">IFERROR(INDEX('WEO Oct 2023'!$J$2:$BG$617,MATCH($C$3&amp;$E20,'WEO Oct 2023'!$B$2:$B$617&amp;'WEO Oct 2023'!$C$2:$C$617,0),MATCH(AA$6,'WEO Oct 2023'!$J$1:$BF$1,0)),NA())</f>
        <v>134.709</v>
      </c>
    </row>
    <row r="23" spans="3:27" x14ac:dyDescent="0.35">
      <c r="X23" s="22" t="s">
        <v>1315</v>
      </c>
      <c r="Y23" s="4"/>
    </row>
    <row r="24" spans="3:27" x14ac:dyDescent="0.35">
      <c r="X24" s="4" t="s">
        <v>0</v>
      </c>
      <c r="Y24" s="5">
        <v>20000000</v>
      </c>
    </row>
    <row r="25" spans="3:27" x14ac:dyDescent="0.35">
      <c r="X25" s="4" t="s">
        <v>204</v>
      </c>
      <c r="Y25" s="5">
        <v>2000000</v>
      </c>
    </row>
    <row r="27" spans="3:27" x14ac:dyDescent="0.35">
      <c r="X27" t="s">
        <v>493</v>
      </c>
    </row>
    <row r="28" spans="3:27" x14ac:dyDescent="0.35">
      <c r="X28" s="4" t="s">
        <v>0</v>
      </c>
      <c r="Y28" s="5">
        <f>Y24/Y13</f>
        <v>15035589.839098655</v>
      </c>
    </row>
    <row r="29" spans="3:27" x14ac:dyDescent="0.35">
      <c r="X29" s="4" t="s">
        <v>204</v>
      </c>
      <c r="Y29" s="5">
        <f>Y25/Y13</f>
        <v>1503558.9839098654</v>
      </c>
    </row>
    <row r="31" spans="3:27" x14ac:dyDescent="0.35">
      <c r="X31" t="s">
        <v>1316</v>
      </c>
    </row>
    <row r="32" spans="3:27" x14ac:dyDescent="0.35">
      <c r="X32" s="4" t="s">
        <v>0</v>
      </c>
      <c r="Y32" s="5">
        <f>Y28/1000000</f>
        <v>15.035589839098655</v>
      </c>
    </row>
    <row r="33" spans="24:25" x14ac:dyDescent="0.35">
      <c r="X33" s="4" t="s">
        <v>204</v>
      </c>
      <c r="Y33" s="5">
        <f>Y29/1000000</f>
        <v>1.5035589839098653</v>
      </c>
    </row>
  </sheetData>
  <mergeCells count="1">
    <mergeCell ref="F5:AA5"/>
  </mergeCells>
  <dataValidations count="1">
    <dataValidation type="list" allowBlank="1" showInputMessage="1" showErrorMessage="1" sqref="C4" xr:uid="{90D45BEE-B88E-7C4C-B6A4-DCAE8D6F935C}">
      <formula1>#REF!</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800E846924C7848A08339C301E10663" ma:contentTypeVersion="20" ma:contentTypeDescription="Create a new document." ma:contentTypeScope="" ma:versionID="2f2c61a15e39666f709a3163e591ca4d">
  <xsd:schema xmlns:xsd="http://www.w3.org/2001/XMLSchema" xmlns:xs="http://www.w3.org/2001/XMLSchema" xmlns:p="http://schemas.microsoft.com/office/2006/metadata/properties" xmlns:ns2="743ef6fa-5a71-4c27-9d7d-2842d95c720d" xmlns:ns3="887482a1-84cb-422e-a2d7-d7e7fe177f1c" targetNamespace="http://schemas.microsoft.com/office/2006/metadata/properties" ma:root="true" ma:fieldsID="9e121665f668f9c205b29dd07f37fc37" ns2:_="" ns3:_="">
    <xsd:import namespace="743ef6fa-5a71-4c27-9d7d-2842d95c720d"/>
    <xsd:import namespace="887482a1-84cb-422e-a2d7-d7e7fe177f1c"/>
    <xsd:element name="properties">
      <xsd:complexType>
        <xsd:sequence>
          <xsd:element name="documentManagement">
            <xsd:complexType>
              <xsd:all>
                <xsd:element ref="ns2:MediaServiceMetadata" minOccurs="0"/>
                <xsd:element ref="ns2:MediaServiceFastMetadata" minOccurs="0"/>
                <xsd:element ref="ns3:TaxCatchAll" minOccurs="0"/>
                <xsd:element ref="ns2:MediaServiceDateTaken" minOccurs="0"/>
                <xsd:element ref="ns2:MediaServiceLocation" minOccurs="0"/>
                <xsd:element ref="ns2:MediaServiceGenerationTime" minOccurs="0"/>
                <xsd:element ref="ns2:MediaServiceEventHashCode" minOccurs="0"/>
                <xsd:element ref="ns2:lcf76f155ced4ddcb4097134ff3c332f" minOccurs="0"/>
                <xsd:element ref="ns2:MediaServiceOCR" minOccurs="0"/>
                <xsd:element ref="ns3:SharedWithUsers" minOccurs="0"/>
                <xsd:element ref="ns3:SharedWithDetails" minOccurs="0"/>
                <xsd:element ref="ns2:MediaLengthInSeconds" minOccurs="0"/>
                <xsd:element ref="ns2:MediaServiceObjectDetectorVersions" minOccurs="0"/>
                <xsd:element ref="ns2:MediaServiceSearchProperties" minOccurs="0"/>
                <xsd:element ref="ns2:Thumbnail" minOccurs="0"/>
                <xsd:element ref="ns2:thumbnail0" minOccurs="0"/>
                <xsd:element ref="ns2:pic"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3ef6fa-5a71-4c27-9d7d-2842d95c72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hidden="true" ma:internalName="MediaServiceDateTaken"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dd362a25-e20b-4186-85d0-bb15d22858c2"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Thumbnail" ma:index="23" nillable="true" ma:displayName="Thumbnail" ma:format="Thumbnail" ma:internalName="Thumbnail">
      <xsd:simpleType>
        <xsd:restriction base="dms:Unknown"/>
      </xsd:simpleType>
    </xsd:element>
    <xsd:element name="thumbnail0" ma:index="24" nillable="true" ma:displayName="thumbnail" ma:format="Thumbnail" ma:internalName="thumbnail0">
      <xsd:simpleType>
        <xsd:restriction base="dms:Unknown"/>
      </xsd:simpleType>
    </xsd:element>
    <xsd:element name="pic" ma:index="25" nillable="true" ma:displayName="pic" ma:format="Thumbnail" ma:internalName="pic">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87482a1-84cb-422e-a2d7-d7e7fe177f1c"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8984a773-a327-423f-b624-6ee1cd370125}" ma:internalName="TaxCatchAll" ma:showField="CatchAllData" ma:web="887482a1-84cb-422e-a2d7-d7e7fe177f1c">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87482a1-84cb-422e-a2d7-d7e7fe177f1c" xsi:nil="true"/>
    <Thumbnail xmlns="743ef6fa-5a71-4c27-9d7d-2842d95c720d" xsi:nil="true"/>
    <pic xmlns="743ef6fa-5a71-4c27-9d7d-2842d95c720d" xsi:nil="true"/>
    <thumbnail0 xmlns="743ef6fa-5a71-4c27-9d7d-2842d95c720d" xsi:nil="true"/>
    <lcf76f155ced4ddcb4097134ff3c332f xmlns="743ef6fa-5a71-4c27-9d7d-2842d95c720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1EDD06B-48FE-445D-AEAA-0CF765A8C1EE}"/>
</file>

<file path=customXml/itemProps2.xml><?xml version="1.0" encoding="utf-8"?>
<ds:datastoreItem xmlns:ds="http://schemas.openxmlformats.org/officeDocument/2006/customXml" ds:itemID="{7059BBC8-2B77-4937-A0FA-9AD1C3DD8442}"/>
</file>

<file path=customXml/itemProps3.xml><?xml version="1.0" encoding="utf-8"?>
<ds:datastoreItem xmlns:ds="http://schemas.openxmlformats.org/officeDocument/2006/customXml" ds:itemID="{D69A48EA-D64F-4306-B1AD-61F9A18C171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Introduction</vt:lpstr>
      <vt:lpstr>COK</vt:lpstr>
      <vt:lpstr>FJI</vt:lpstr>
      <vt:lpstr>FSM</vt:lpstr>
      <vt:lpstr>KIR</vt:lpstr>
      <vt:lpstr>NRU</vt:lpstr>
      <vt:lpstr>PLW</vt:lpstr>
      <vt:lpstr>PNG</vt:lpstr>
      <vt:lpstr>WSM</vt:lpstr>
      <vt:lpstr>SLB</vt:lpstr>
      <vt:lpstr>MHL</vt:lpstr>
      <vt:lpstr>TLS</vt:lpstr>
      <vt:lpstr>TON</vt:lpstr>
      <vt:lpstr>TUV</vt:lpstr>
      <vt:lpstr>VUT</vt:lpstr>
      <vt:lpstr>Lists</vt:lpstr>
      <vt:lpstr>WEO Oct 2023</vt:lpstr>
      <vt:lpstr>WDI GNI</vt:lpstr>
      <vt:lpstr>AUD exchange rate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Charles Knox-Vydmanov</dc:creator>
  <cp:keywords/>
  <dc:description/>
  <cp:lastModifiedBy>Jesse Doyle</cp:lastModifiedBy>
  <cp:revision/>
  <dcterms:created xsi:type="dcterms:W3CDTF">2022-01-14T10:54:06Z</dcterms:created>
  <dcterms:modified xsi:type="dcterms:W3CDTF">2024-08-07T11:23:27Z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0x0101007800E846924C7848A08339C301E10663</vt:lpwstr>
  </property>
</Properties>
</file>